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1.D-Data.and.Software\0.Important Files&amp;Documents\1.2015至今历年文件\11.2026\5.个人财政记账&amp;投资方案\"/>
    </mc:Choice>
  </mc:AlternateContent>
  <xr:revisionPtr revIDLastSave="0" documentId="13_ncr:1_{6FFA2132-5CEF-49CD-8FEC-F4FC4CB95235}" xr6:coauthVersionLast="47" xr6:coauthVersionMax="47" xr10:uidLastSave="{00000000-0000-0000-0000-000000000000}"/>
  <bookViews>
    <workbookView xWindow="-98" yWindow="-98" windowWidth="28996" windowHeight="15675" firstSheet="1" activeTab="2" xr2:uid="{00000000-000D-0000-FFFF-FFFF00000000}"/>
  </bookViews>
  <sheets>
    <sheet name="使用说明" sheetId="16" r:id="rId1"/>
    <sheet name="总览" sheetId="1" r:id="rId2"/>
    <sheet name="总支出" sheetId="2" r:id="rId3"/>
    <sheet name="总收入" sheetId="3" r:id="rId4"/>
    <sheet name="输入设置" sheetId="4" r:id="rId5"/>
    <sheet name="税费设置" sheetId="5" r:id="rId6"/>
    <sheet name="每月总结" sheetId="9" r:id="rId7"/>
    <sheet name="各类别总结" sheetId="10" r:id="rId8"/>
    <sheet name="消费税分析" sheetId="7" r:id="rId9"/>
    <sheet name="公式枢纽" sheetId="8" r:id="rId10"/>
    <sheet name="税费计算明细" sheetId="6" r:id="rId11"/>
    <sheet name="年度消费预测" sheetId="11" r:id="rId12"/>
    <sheet name="保障金分析" sheetId="12" r:id="rId13"/>
    <sheet name="可投资资金" sheetId="13" r:id="rId14"/>
    <sheet name="公式说明" sheetId="14" r:id="rId15"/>
    <sheet name="选项" sheetId="15" state="hidden" r:id="rId16"/>
  </sheets>
  <externalReferences>
    <externalReference r:id="rId17"/>
  </externalReferenc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3" l="1"/>
  <c r="D6" i="11"/>
  <c r="A6" i="11"/>
  <c r="D5" i="11"/>
  <c r="A5" i="11"/>
  <c r="D4" i="11"/>
  <c r="A4" i="11"/>
  <c r="A16" i="10"/>
  <c r="G33" i="1" s="1"/>
  <c r="A15" i="10"/>
  <c r="G32" i="1" s="1"/>
  <c r="A14" i="10"/>
  <c r="G31" i="1" s="1"/>
  <c r="A13" i="10"/>
  <c r="G30" i="1" s="1"/>
  <c r="A12" i="10"/>
  <c r="G29" i="1" s="1"/>
  <c r="A11" i="10"/>
  <c r="G28" i="1" s="1"/>
  <c r="A10" i="10"/>
  <c r="G27" i="1" s="1"/>
  <c r="A9" i="10"/>
  <c r="G26" i="1" s="1"/>
  <c r="A8" i="10"/>
  <c r="G25" i="1" s="1"/>
  <c r="A7" i="10"/>
  <c r="G24" i="1" s="1"/>
  <c r="A6" i="10"/>
  <c r="G23" i="1" s="1"/>
  <c r="A5" i="10"/>
  <c r="G22" i="1" s="1"/>
  <c r="A4" i="10"/>
  <c r="G21" i="1" s="1"/>
  <c r="A15" i="9"/>
  <c r="A32" i="1" s="1"/>
  <c r="A14" i="9"/>
  <c r="A31" i="1" s="1"/>
  <c r="A13" i="9"/>
  <c r="A30" i="1" s="1"/>
  <c r="A12" i="9"/>
  <c r="A29" i="1" s="1"/>
  <c r="A11" i="9"/>
  <c r="A28" i="1" s="1"/>
  <c r="A10" i="9"/>
  <c r="A27" i="1" s="1"/>
  <c r="A9" i="9"/>
  <c r="A26" i="1" s="1"/>
  <c r="A8" i="9"/>
  <c r="A25" i="1" s="1"/>
  <c r="A7" i="9"/>
  <c r="A24" i="1" s="1"/>
  <c r="A6" i="9"/>
  <c r="A23" i="1" s="1"/>
  <c r="A5" i="9"/>
  <c r="A22" i="1" s="1"/>
  <c r="A4" i="9"/>
  <c r="A21" i="1" s="1"/>
  <c r="M57" i="8"/>
  <c r="M16" i="10" s="1"/>
  <c r="L57" i="8"/>
  <c r="L16" i="10" s="1"/>
  <c r="K57" i="8"/>
  <c r="K16" i="10" s="1"/>
  <c r="J57" i="8"/>
  <c r="J16" i="10" s="1"/>
  <c r="I57" i="8"/>
  <c r="I16" i="10" s="1"/>
  <c r="H57" i="8"/>
  <c r="H16" i="10" s="1"/>
  <c r="G57" i="8"/>
  <c r="G16" i="10" s="1"/>
  <c r="F57" i="8"/>
  <c r="F16" i="10" s="1"/>
  <c r="E57" i="8"/>
  <c r="E16" i="10" s="1"/>
  <c r="D57" i="8"/>
  <c r="D16" i="10" s="1"/>
  <c r="C57" i="8"/>
  <c r="C16" i="10" s="1"/>
  <c r="B57" i="8"/>
  <c r="B16" i="10" s="1"/>
  <c r="M56" i="8"/>
  <c r="M15" i="10" s="1"/>
  <c r="L56" i="8"/>
  <c r="L15" i="10" s="1"/>
  <c r="K56" i="8"/>
  <c r="K15" i="10" s="1"/>
  <c r="J56" i="8"/>
  <c r="J15" i="10" s="1"/>
  <c r="I56" i="8"/>
  <c r="I15" i="10" s="1"/>
  <c r="H56" i="8"/>
  <c r="H15" i="10" s="1"/>
  <c r="G56" i="8"/>
  <c r="G15" i="10" s="1"/>
  <c r="F56" i="8"/>
  <c r="F15" i="10" s="1"/>
  <c r="E56" i="8"/>
  <c r="E15" i="10" s="1"/>
  <c r="D56" i="8"/>
  <c r="D15" i="10" s="1"/>
  <c r="C56" i="8"/>
  <c r="C15" i="10" s="1"/>
  <c r="B56" i="8"/>
  <c r="B15" i="10" s="1"/>
  <c r="M55" i="8"/>
  <c r="M14" i="10" s="1"/>
  <c r="L55" i="8"/>
  <c r="L14" i="10" s="1"/>
  <c r="K55" i="8"/>
  <c r="K14" i="10" s="1"/>
  <c r="J55" i="8"/>
  <c r="J14" i="10" s="1"/>
  <c r="I55" i="8"/>
  <c r="I14" i="10" s="1"/>
  <c r="H55" i="8"/>
  <c r="H14" i="10" s="1"/>
  <c r="G55" i="8"/>
  <c r="G14" i="10" s="1"/>
  <c r="F55" i="8"/>
  <c r="F14" i="10" s="1"/>
  <c r="E55" i="8"/>
  <c r="E14" i="10" s="1"/>
  <c r="D55" i="8"/>
  <c r="D14" i="10" s="1"/>
  <c r="C55" i="8"/>
  <c r="C14" i="10" s="1"/>
  <c r="B55" i="8"/>
  <c r="B14" i="10" s="1"/>
  <c r="M54" i="8"/>
  <c r="M13" i="10" s="1"/>
  <c r="L54" i="8"/>
  <c r="L13" i="10" s="1"/>
  <c r="K54" i="8"/>
  <c r="K13" i="10" s="1"/>
  <c r="J54" i="8"/>
  <c r="J13" i="10" s="1"/>
  <c r="I54" i="8"/>
  <c r="I13" i="10" s="1"/>
  <c r="H54" i="8"/>
  <c r="H13" i="10" s="1"/>
  <c r="G54" i="8"/>
  <c r="G13" i="10" s="1"/>
  <c r="F54" i="8"/>
  <c r="F13" i="10" s="1"/>
  <c r="E54" i="8"/>
  <c r="E13" i="10" s="1"/>
  <c r="D54" i="8"/>
  <c r="D13" i="10" s="1"/>
  <c r="C54" i="8"/>
  <c r="C13" i="10" s="1"/>
  <c r="B54" i="8"/>
  <c r="B13" i="10" s="1"/>
  <c r="M53" i="8"/>
  <c r="M12" i="10" s="1"/>
  <c r="L53" i="8"/>
  <c r="L12" i="10" s="1"/>
  <c r="K53" i="8"/>
  <c r="K12" i="10" s="1"/>
  <c r="J53" i="8"/>
  <c r="J12" i="10" s="1"/>
  <c r="I53" i="8"/>
  <c r="I12" i="10" s="1"/>
  <c r="H53" i="8"/>
  <c r="H12" i="10" s="1"/>
  <c r="G53" i="8"/>
  <c r="G12" i="10" s="1"/>
  <c r="F53" i="8"/>
  <c r="F12" i="10" s="1"/>
  <c r="E53" i="8"/>
  <c r="E12" i="10" s="1"/>
  <c r="D53" i="8"/>
  <c r="D12" i="10" s="1"/>
  <c r="C53" i="8"/>
  <c r="C12" i="10" s="1"/>
  <c r="B53" i="8"/>
  <c r="B12" i="10" s="1"/>
  <c r="M52" i="8"/>
  <c r="M11" i="10" s="1"/>
  <c r="L52" i="8"/>
  <c r="L11" i="10" s="1"/>
  <c r="K52" i="8"/>
  <c r="K11" i="10" s="1"/>
  <c r="J52" i="8"/>
  <c r="J11" i="10" s="1"/>
  <c r="I52" i="8"/>
  <c r="I11" i="10" s="1"/>
  <c r="H52" i="8"/>
  <c r="H11" i="10" s="1"/>
  <c r="G52" i="8"/>
  <c r="G11" i="10" s="1"/>
  <c r="F52" i="8"/>
  <c r="F11" i="10" s="1"/>
  <c r="E52" i="8"/>
  <c r="E11" i="10" s="1"/>
  <c r="D52" i="8"/>
  <c r="D11" i="10" s="1"/>
  <c r="C52" i="8"/>
  <c r="C11" i="10" s="1"/>
  <c r="B52" i="8"/>
  <c r="B11" i="10" s="1"/>
  <c r="M51" i="8"/>
  <c r="M10" i="10" s="1"/>
  <c r="L51" i="8"/>
  <c r="L10" i="10" s="1"/>
  <c r="K51" i="8"/>
  <c r="K10" i="10" s="1"/>
  <c r="J51" i="8"/>
  <c r="J10" i="10" s="1"/>
  <c r="I51" i="8"/>
  <c r="I10" i="10" s="1"/>
  <c r="H51" i="8"/>
  <c r="H10" i="10" s="1"/>
  <c r="G51" i="8"/>
  <c r="G10" i="10" s="1"/>
  <c r="F51" i="8"/>
  <c r="F10" i="10" s="1"/>
  <c r="E51" i="8"/>
  <c r="E10" i="10" s="1"/>
  <c r="D51" i="8"/>
  <c r="D10" i="10" s="1"/>
  <c r="C51" i="8"/>
  <c r="C10" i="10" s="1"/>
  <c r="B51" i="8"/>
  <c r="B10" i="10" s="1"/>
  <c r="M50" i="8"/>
  <c r="M9" i="10" s="1"/>
  <c r="L50" i="8"/>
  <c r="L9" i="10" s="1"/>
  <c r="K50" i="8"/>
  <c r="K9" i="10" s="1"/>
  <c r="J50" i="8"/>
  <c r="J9" i="10" s="1"/>
  <c r="I50" i="8"/>
  <c r="I9" i="10" s="1"/>
  <c r="H50" i="8"/>
  <c r="H9" i="10" s="1"/>
  <c r="G50" i="8"/>
  <c r="G9" i="10" s="1"/>
  <c r="F50" i="8"/>
  <c r="F9" i="10" s="1"/>
  <c r="E50" i="8"/>
  <c r="E9" i="10" s="1"/>
  <c r="D50" i="8"/>
  <c r="D9" i="10" s="1"/>
  <c r="C50" i="8"/>
  <c r="C9" i="10" s="1"/>
  <c r="B50" i="8"/>
  <c r="B9" i="10" s="1"/>
  <c r="M49" i="8"/>
  <c r="M8" i="10" s="1"/>
  <c r="L49" i="8"/>
  <c r="L8" i="10" s="1"/>
  <c r="K49" i="8"/>
  <c r="K8" i="10" s="1"/>
  <c r="J49" i="8"/>
  <c r="J8" i="10" s="1"/>
  <c r="I49" i="8"/>
  <c r="I8" i="10" s="1"/>
  <c r="H49" i="8"/>
  <c r="H8" i="10" s="1"/>
  <c r="G49" i="8"/>
  <c r="G8" i="10" s="1"/>
  <c r="F49" i="8"/>
  <c r="F8" i="10" s="1"/>
  <c r="E49" i="8"/>
  <c r="E8" i="10" s="1"/>
  <c r="D49" i="8"/>
  <c r="D8" i="10" s="1"/>
  <c r="C49" i="8"/>
  <c r="C8" i="10" s="1"/>
  <c r="B49" i="8"/>
  <c r="B8" i="10" s="1"/>
  <c r="M48" i="8"/>
  <c r="M7" i="10" s="1"/>
  <c r="L48" i="8"/>
  <c r="L7" i="10" s="1"/>
  <c r="K48" i="8"/>
  <c r="K7" i="10" s="1"/>
  <c r="J48" i="8"/>
  <c r="J7" i="10" s="1"/>
  <c r="I48" i="8"/>
  <c r="I7" i="10" s="1"/>
  <c r="H48" i="8"/>
  <c r="H7" i="10" s="1"/>
  <c r="G48" i="8"/>
  <c r="G7" i="10" s="1"/>
  <c r="F48" i="8"/>
  <c r="F7" i="10" s="1"/>
  <c r="E48" i="8"/>
  <c r="E7" i="10" s="1"/>
  <c r="D48" i="8"/>
  <c r="D7" i="10" s="1"/>
  <c r="C48" i="8"/>
  <c r="C7" i="10" s="1"/>
  <c r="B48" i="8"/>
  <c r="B7" i="10" s="1"/>
  <c r="M47" i="8"/>
  <c r="M6" i="10" s="1"/>
  <c r="L47" i="8"/>
  <c r="L6" i="10" s="1"/>
  <c r="K47" i="8"/>
  <c r="K6" i="10" s="1"/>
  <c r="J47" i="8"/>
  <c r="J6" i="10" s="1"/>
  <c r="I47" i="8"/>
  <c r="I6" i="10" s="1"/>
  <c r="H47" i="8"/>
  <c r="H6" i="10" s="1"/>
  <c r="G47" i="8"/>
  <c r="G6" i="10" s="1"/>
  <c r="F47" i="8"/>
  <c r="F6" i="10" s="1"/>
  <c r="E47" i="8"/>
  <c r="E6" i="10" s="1"/>
  <c r="D47" i="8"/>
  <c r="D6" i="10" s="1"/>
  <c r="C47" i="8"/>
  <c r="C6" i="10" s="1"/>
  <c r="B47" i="8"/>
  <c r="B6" i="10" s="1"/>
  <c r="M46" i="8"/>
  <c r="M5" i="10" s="1"/>
  <c r="L46" i="8"/>
  <c r="L5" i="10" s="1"/>
  <c r="K46" i="8"/>
  <c r="K5" i="10" s="1"/>
  <c r="J46" i="8"/>
  <c r="J5" i="10" s="1"/>
  <c r="I46" i="8"/>
  <c r="I5" i="10" s="1"/>
  <c r="H46" i="8"/>
  <c r="H5" i="10" s="1"/>
  <c r="G46" i="8"/>
  <c r="G5" i="10" s="1"/>
  <c r="F46" i="8"/>
  <c r="F5" i="10" s="1"/>
  <c r="E46" i="8"/>
  <c r="E5" i="10" s="1"/>
  <c r="D46" i="8"/>
  <c r="D5" i="10" s="1"/>
  <c r="C46" i="8"/>
  <c r="C5" i="10" s="1"/>
  <c r="B46" i="8"/>
  <c r="B5" i="10" s="1"/>
  <c r="M45" i="8"/>
  <c r="M4" i="10" s="1"/>
  <c r="L45" i="8"/>
  <c r="L4" i="10" s="1"/>
  <c r="K45" i="8"/>
  <c r="K4" i="10" s="1"/>
  <c r="J45" i="8"/>
  <c r="J4" i="10" s="1"/>
  <c r="I45" i="8"/>
  <c r="I4" i="10" s="1"/>
  <c r="H45" i="8"/>
  <c r="H4" i="10" s="1"/>
  <c r="G45" i="8"/>
  <c r="G4" i="10" s="1"/>
  <c r="F45" i="8"/>
  <c r="F4" i="10" s="1"/>
  <c r="E45" i="8"/>
  <c r="E4" i="10" s="1"/>
  <c r="D45" i="8"/>
  <c r="D4" i="10" s="1"/>
  <c r="C45" i="8"/>
  <c r="C4" i="10" s="1"/>
  <c r="B45" i="8"/>
  <c r="B4" i="10" s="1"/>
  <c r="N39" i="8"/>
  <c r="N15" i="9" s="1"/>
  <c r="M39" i="8"/>
  <c r="M15" i="9" s="1"/>
  <c r="L39" i="8"/>
  <c r="L15" i="9" s="1"/>
  <c r="I39" i="8"/>
  <c r="I15" i="9" s="1"/>
  <c r="H39" i="8"/>
  <c r="H15" i="9" s="1"/>
  <c r="G39" i="8"/>
  <c r="G15" i="9" s="1"/>
  <c r="F39" i="8"/>
  <c r="F15" i="9" s="1"/>
  <c r="E39" i="8"/>
  <c r="E15" i="9" s="1"/>
  <c r="D39" i="8"/>
  <c r="D15" i="9" s="1"/>
  <c r="C39" i="8"/>
  <c r="C15" i="9" s="1"/>
  <c r="C32" i="1" s="1"/>
  <c r="B39" i="8"/>
  <c r="N38" i="8"/>
  <c r="N14" i="9" s="1"/>
  <c r="M38" i="8"/>
  <c r="M14" i="9" s="1"/>
  <c r="L38" i="8"/>
  <c r="L14" i="9" s="1"/>
  <c r="I38" i="8"/>
  <c r="I14" i="9" s="1"/>
  <c r="H38" i="8"/>
  <c r="H14" i="9" s="1"/>
  <c r="G38" i="8"/>
  <c r="G14" i="9" s="1"/>
  <c r="F38" i="8"/>
  <c r="F14" i="9" s="1"/>
  <c r="E38" i="8"/>
  <c r="E14" i="9" s="1"/>
  <c r="D38" i="8"/>
  <c r="D14" i="9" s="1"/>
  <c r="C38" i="8"/>
  <c r="C14" i="9" s="1"/>
  <c r="C31" i="1" s="1"/>
  <c r="B38" i="8"/>
  <c r="N37" i="8"/>
  <c r="N13" i="9" s="1"/>
  <c r="M37" i="8"/>
  <c r="M13" i="9" s="1"/>
  <c r="L37" i="8"/>
  <c r="L13" i="9" s="1"/>
  <c r="I37" i="8"/>
  <c r="I13" i="9" s="1"/>
  <c r="H37" i="8"/>
  <c r="H13" i="9" s="1"/>
  <c r="G37" i="8"/>
  <c r="G13" i="9" s="1"/>
  <c r="F37" i="8"/>
  <c r="F13" i="9" s="1"/>
  <c r="E37" i="8"/>
  <c r="E13" i="9" s="1"/>
  <c r="D37" i="8"/>
  <c r="D13" i="9" s="1"/>
  <c r="C37" i="8"/>
  <c r="C13" i="9" s="1"/>
  <c r="C30" i="1" s="1"/>
  <c r="B37" i="8"/>
  <c r="N36" i="8"/>
  <c r="N12" i="9" s="1"/>
  <c r="M36" i="8"/>
  <c r="M12" i="9" s="1"/>
  <c r="L36" i="8"/>
  <c r="L12" i="9" s="1"/>
  <c r="I36" i="8"/>
  <c r="I12" i="9" s="1"/>
  <c r="H36" i="8"/>
  <c r="H12" i="9" s="1"/>
  <c r="G36" i="8"/>
  <c r="G12" i="9" s="1"/>
  <c r="F36" i="8"/>
  <c r="F12" i="9" s="1"/>
  <c r="E36" i="8"/>
  <c r="E12" i="9" s="1"/>
  <c r="D36" i="8"/>
  <c r="D12" i="9" s="1"/>
  <c r="C36" i="8"/>
  <c r="C12" i="9" s="1"/>
  <c r="C29" i="1" s="1"/>
  <c r="B36" i="8"/>
  <c r="N35" i="8"/>
  <c r="N11" i="9" s="1"/>
  <c r="M35" i="8"/>
  <c r="M11" i="9" s="1"/>
  <c r="L35" i="8"/>
  <c r="L11" i="9" s="1"/>
  <c r="I35" i="8"/>
  <c r="I11" i="9" s="1"/>
  <c r="H35" i="8"/>
  <c r="H11" i="9" s="1"/>
  <c r="G35" i="8"/>
  <c r="G11" i="9" s="1"/>
  <c r="F35" i="8"/>
  <c r="F11" i="9" s="1"/>
  <c r="E35" i="8"/>
  <c r="E11" i="9" s="1"/>
  <c r="D35" i="8"/>
  <c r="D11" i="9" s="1"/>
  <c r="C35" i="8"/>
  <c r="C11" i="9" s="1"/>
  <c r="C28" i="1" s="1"/>
  <c r="B35" i="8"/>
  <c r="N34" i="8"/>
  <c r="N10" i="9" s="1"/>
  <c r="M34" i="8"/>
  <c r="M10" i="9" s="1"/>
  <c r="L34" i="8"/>
  <c r="L10" i="9" s="1"/>
  <c r="I34" i="8"/>
  <c r="I10" i="9" s="1"/>
  <c r="H34" i="8"/>
  <c r="H10" i="9" s="1"/>
  <c r="G34" i="8"/>
  <c r="G10" i="9" s="1"/>
  <c r="F34" i="8"/>
  <c r="F10" i="9" s="1"/>
  <c r="E34" i="8"/>
  <c r="E10" i="9" s="1"/>
  <c r="D34" i="8"/>
  <c r="D10" i="9" s="1"/>
  <c r="C34" i="8"/>
  <c r="C10" i="9" s="1"/>
  <c r="C27" i="1" s="1"/>
  <c r="B34" i="8"/>
  <c r="N33" i="8"/>
  <c r="N9" i="9" s="1"/>
  <c r="M33" i="8"/>
  <c r="M9" i="9" s="1"/>
  <c r="L33" i="8"/>
  <c r="L9" i="9" s="1"/>
  <c r="I33" i="8"/>
  <c r="I9" i="9" s="1"/>
  <c r="H33" i="8"/>
  <c r="H9" i="9" s="1"/>
  <c r="G33" i="8"/>
  <c r="G9" i="9" s="1"/>
  <c r="F33" i="8"/>
  <c r="F9" i="9" s="1"/>
  <c r="E33" i="8"/>
  <c r="E9" i="9" s="1"/>
  <c r="D33" i="8"/>
  <c r="D9" i="9" s="1"/>
  <c r="C33" i="8"/>
  <c r="C9" i="9" s="1"/>
  <c r="C26" i="1" s="1"/>
  <c r="B33" i="8"/>
  <c r="N32" i="8"/>
  <c r="N8" i="9" s="1"/>
  <c r="M32" i="8"/>
  <c r="M8" i="9" s="1"/>
  <c r="L32" i="8"/>
  <c r="L8" i="9" s="1"/>
  <c r="I32" i="8"/>
  <c r="I8" i="9" s="1"/>
  <c r="H32" i="8"/>
  <c r="H8" i="9" s="1"/>
  <c r="G32" i="8"/>
  <c r="G8" i="9" s="1"/>
  <c r="F32" i="8"/>
  <c r="F8" i="9" s="1"/>
  <c r="E32" i="8"/>
  <c r="E8" i="9" s="1"/>
  <c r="D32" i="8"/>
  <c r="D8" i="9" s="1"/>
  <c r="C32" i="8"/>
  <c r="C8" i="9" s="1"/>
  <c r="C25" i="1" s="1"/>
  <c r="B32" i="8"/>
  <c r="N31" i="8"/>
  <c r="N7" i="9" s="1"/>
  <c r="M31" i="8"/>
  <c r="M7" i="9" s="1"/>
  <c r="L31" i="8"/>
  <c r="L7" i="9" s="1"/>
  <c r="I31" i="8"/>
  <c r="I7" i="9" s="1"/>
  <c r="H31" i="8"/>
  <c r="H7" i="9" s="1"/>
  <c r="G31" i="8"/>
  <c r="G7" i="9" s="1"/>
  <c r="F31" i="8"/>
  <c r="F7" i="9" s="1"/>
  <c r="E31" i="8"/>
  <c r="E7" i="9" s="1"/>
  <c r="D31" i="8"/>
  <c r="D7" i="9" s="1"/>
  <c r="C31" i="8"/>
  <c r="C7" i="9" s="1"/>
  <c r="C24" i="1" s="1"/>
  <c r="B31" i="8"/>
  <c r="N30" i="8"/>
  <c r="N6" i="9" s="1"/>
  <c r="M30" i="8"/>
  <c r="M6" i="9" s="1"/>
  <c r="L30" i="8"/>
  <c r="L6" i="9" s="1"/>
  <c r="I30" i="8"/>
  <c r="I6" i="9" s="1"/>
  <c r="H30" i="8"/>
  <c r="H6" i="9" s="1"/>
  <c r="G30" i="8"/>
  <c r="G6" i="9" s="1"/>
  <c r="F30" i="8"/>
  <c r="F6" i="9" s="1"/>
  <c r="E30" i="8"/>
  <c r="E6" i="9" s="1"/>
  <c r="D30" i="8"/>
  <c r="D6" i="9" s="1"/>
  <c r="C30" i="8"/>
  <c r="C6" i="9" s="1"/>
  <c r="C23" i="1" s="1"/>
  <c r="B30" i="8"/>
  <c r="N29" i="8"/>
  <c r="N5" i="9" s="1"/>
  <c r="M29" i="8"/>
  <c r="M5" i="9" s="1"/>
  <c r="L29" i="8"/>
  <c r="L5" i="9" s="1"/>
  <c r="I29" i="8"/>
  <c r="I5" i="9" s="1"/>
  <c r="H29" i="8"/>
  <c r="H5" i="9" s="1"/>
  <c r="G29" i="8"/>
  <c r="G5" i="9" s="1"/>
  <c r="F29" i="8"/>
  <c r="F5" i="9" s="1"/>
  <c r="E29" i="8"/>
  <c r="E5" i="9" s="1"/>
  <c r="D29" i="8"/>
  <c r="D5" i="9" s="1"/>
  <c r="C29" i="8"/>
  <c r="C5" i="9" s="1"/>
  <c r="C22" i="1" s="1"/>
  <c r="B29" i="8"/>
  <c r="N28" i="8"/>
  <c r="N4" i="9" s="1"/>
  <c r="M28" i="8"/>
  <c r="M4" i="9" s="1"/>
  <c r="L28" i="8"/>
  <c r="L4" i="9" s="1"/>
  <c r="I28" i="8"/>
  <c r="I4" i="9" s="1"/>
  <c r="H28" i="8"/>
  <c r="H4" i="9" s="1"/>
  <c r="G28" i="8"/>
  <c r="G4" i="9" s="1"/>
  <c r="F28" i="8"/>
  <c r="F4" i="9" s="1"/>
  <c r="E28" i="8"/>
  <c r="E4" i="9" s="1"/>
  <c r="D28" i="8"/>
  <c r="D4" i="9" s="1"/>
  <c r="C28" i="8"/>
  <c r="B28" i="8"/>
  <c r="B25" i="8"/>
  <c r="J8" i="1" s="1"/>
  <c r="H5000" i="6"/>
  <c r="G5000" i="6"/>
  <c r="F5000" i="6"/>
  <c r="I5000" i="6" s="1"/>
  <c r="E5000" i="6"/>
  <c r="D5000" i="6"/>
  <c r="J5000" i="6" s="1"/>
  <c r="B5000" i="6"/>
  <c r="C5000" i="6" s="1"/>
  <c r="A5000" i="6"/>
  <c r="H4999" i="6"/>
  <c r="G4999" i="6"/>
  <c r="F4999" i="6"/>
  <c r="I4999" i="6" s="1"/>
  <c r="E4999" i="6"/>
  <c r="D4999" i="6"/>
  <c r="J4999" i="6" s="1"/>
  <c r="B4999" i="6"/>
  <c r="C4999" i="6" s="1"/>
  <c r="A4999" i="6"/>
  <c r="H4998" i="6"/>
  <c r="G4998" i="6"/>
  <c r="F4998" i="6"/>
  <c r="I4998" i="6" s="1"/>
  <c r="E4998" i="6"/>
  <c r="D4998" i="6"/>
  <c r="J4998" i="6" s="1"/>
  <c r="B4998" i="6"/>
  <c r="C4998" i="6" s="1"/>
  <c r="A4998" i="6"/>
  <c r="H4997" i="6"/>
  <c r="G4997" i="6"/>
  <c r="F4997" i="6"/>
  <c r="I4997" i="6" s="1"/>
  <c r="E4997" i="6"/>
  <c r="D4997" i="6"/>
  <c r="J4997" i="6" s="1"/>
  <c r="B4997" i="6"/>
  <c r="C4997" i="6" s="1"/>
  <c r="A4997" i="6"/>
  <c r="H4996" i="6"/>
  <c r="G4996" i="6"/>
  <c r="F4996" i="6"/>
  <c r="I4996" i="6" s="1"/>
  <c r="E4996" i="6"/>
  <c r="D4996" i="6"/>
  <c r="J4996" i="6" s="1"/>
  <c r="B4996" i="6"/>
  <c r="C4996" i="6" s="1"/>
  <c r="A4996" i="6"/>
  <c r="H4995" i="6"/>
  <c r="G4995" i="6"/>
  <c r="F4995" i="6"/>
  <c r="I4995" i="6" s="1"/>
  <c r="E4995" i="6"/>
  <c r="D4995" i="6"/>
  <c r="J4995" i="6" s="1"/>
  <c r="B4995" i="6"/>
  <c r="C4995" i="6" s="1"/>
  <c r="A4995" i="6"/>
  <c r="H4994" i="6"/>
  <c r="G4994" i="6"/>
  <c r="F4994" i="6"/>
  <c r="I4994" i="6" s="1"/>
  <c r="E4994" i="6"/>
  <c r="D4994" i="6"/>
  <c r="J4994" i="6" s="1"/>
  <c r="B4994" i="6"/>
  <c r="C4994" i="6" s="1"/>
  <c r="A4994" i="6"/>
  <c r="H4993" i="6"/>
  <c r="G4993" i="6"/>
  <c r="F4993" i="6"/>
  <c r="I4993" i="6" s="1"/>
  <c r="E4993" i="6"/>
  <c r="D4993" i="6"/>
  <c r="J4993" i="6" s="1"/>
  <c r="B4993" i="6"/>
  <c r="C4993" i="6" s="1"/>
  <c r="A4993" i="6"/>
  <c r="H4992" i="6"/>
  <c r="G4992" i="6"/>
  <c r="F4992" i="6"/>
  <c r="I4992" i="6" s="1"/>
  <c r="E4992" i="6"/>
  <c r="D4992" i="6"/>
  <c r="J4992" i="6" s="1"/>
  <c r="B4992" i="6"/>
  <c r="C4992" i="6" s="1"/>
  <c r="A4992" i="6"/>
  <c r="H4991" i="6"/>
  <c r="G4991" i="6"/>
  <c r="F4991" i="6"/>
  <c r="I4991" i="6" s="1"/>
  <c r="E4991" i="6"/>
  <c r="D4991" i="6"/>
  <c r="J4991" i="6" s="1"/>
  <c r="B4991" i="6"/>
  <c r="C4991" i="6" s="1"/>
  <c r="A4991" i="6"/>
  <c r="H4990" i="6"/>
  <c r="G4990" i="6"/>
  <c r="F4990" i="6"/>
  <c r="I4990" i="6" s="1"/>
  <c r="E4990" i="6"/>
  <c r="D4990" i="6"/>
  <c r="J4990" i="6" s="1"/>
  <c r="B4990" i="6"/>
  <c r="C4990" i="6" s="1"/>
  <c r="A4990" i="6"/>
  <c r="H4989" i="6"/>
  <c r="G4989" i="6"/>
  <c r="F4989" i="6"/>
  <c r="I4989" i="6" s="1"/>
  <c r="E4989" i="6"/>
  <c r="D4989" i="6"/>
  <c r="J4989" i="6" s="1"/>
  <c r="B4989" i="6"/>
  <c r="C4989" i="6" s="1"/>
  <c r="A4989" i="6"/>
  <c r="H4988" i="6"/>
  <c r="G4988" i="6"/>
  <c r="F4988" i="6"/>
  <c r="I4988" i="6" s="1"/>
  <c r="E4988" i="6"/>
  <c r="D4988" i="6"/>
  <c r="J4988" i="6" s="1"/>
  <c r="B4988" i="6"/>
  <c r="C4988" i="6" s="1"/>
  <c r="A4988" i="6"/>
  <c r="H4987" i="6"/>
  <c r="G4987" i="6"/>
  <c r="F4987" i="6"/>
  <c r="I4987" i="6" s="1"/>
  <c r="E4987" i="6"/>
  <c r="D4987" i="6"/>
  <c r="J4987" i="6" s="1"/>
  <c r="B4987" i="6"/>
  <c r="C4987" i="6" s="1"/>
  <c r="A4987" i="6"/>
  <c r="H4986" i="6"/>
  <c r="G4986" i="6"/>
  <c r="F4986" i="6"/>
  <c r="I4986" i="6" s="1"/>
  <c r="E4986" i="6"/>
  <c r="D4986" i="6"/>
  <c r="J4986" i="6" s="1"/>
  <c r="B4986" i="6"/>
  <c r="C4986" i="6" s="1"/>
  <c r="A4986" i="6"/>
  <c r="H4985" i="6"/>
  <c r="G4985" i="6"/>
  <c r="F4985" i="6"/>
  <c r="I4985" i="6" s="1"/>
  <c r="E4985" i="6"/>
  <c r="D4985" i="6"/>
  <c r="J4985" i="6" s="1"/>
  <c r="B4985" i="6"/>
  <c r="C4985" i="6" s="1"/>
  <c r="A4985" i="6"/>
  <c r="H4984" i="6"/>
  <c r="G4984" i="6"/>
  <c r="F4984" i="6"/>
  <c r="I4984" i="6" s="1"/>
  <c r="E4984" i="6"/>
  <c r="D4984" i="6"/>
  <c r="J4984" i="6" s="1"/>
  <c r="B4984" i="6"/>
  <c r="C4984" i="6" s="1"/>
  <c r="A4984" i="6"/>
  <c r="H4983" i="6"/>
  <c r="G4983" i="6"/>
  <c r="F4983" i="6"/>
  <c r="I4983" i="6" s="1"/>
  <c r="E4983" i="6"/>
  <c r="D4983" i="6"/>
  <c r="J4983" i="6" s="1"/>
  <c r="B4983" i="6"/>
  <c r="C4983" i="6" s="1"/>
  <c r="A4983" i="6"/>
  <c r="H4982" i="6"/>
  <c r="G4982" i="6"/>
  <c r="F4982" i="6"/>
  <c r="I4982" i="6" s="1"/>
  <c r="E4982" i="6"/>
  <c r="D4982" i="6"/>
  <c r="J4982" i="6" s="1"/>
  <c r="B4982" i="6"/>
  <c r="C4982" i="6" s="1"/>
  <c r="A4982" i="6"/>
  <c r="H4981" i="6"/>
  <c r="G4981" i="6"/>
  <c r="F4981" i="6"/>
  <c r="I4981" i="6" s="1"/>
  <c r="E4981" i="6"/>
  <c r="D4981" i="6"/>
  <c r="J4981" i="6" s="1"/>
  <c r="B4981" i="6"/>
  <c r="C4981" i="6" s="1"/>
  <c r="A4981" i="6"/>
  <c r="H4980" i="6"/>
  <c r="G4980" i="6"/>
  <c r="F4980" i="6"/>
  <c r="I4980" i="6" s="1"/>
  <c r="E4980" i="6"/>
  <c r="D4980" i="6"/>
  <c r="J4980" i="6" s="1"/>
  <c r="B4980" i="6"/>
  <c r="C4980" i="6" s="1"/>
  <c r="A4980" i="6"/>
  <c r="H4979" i="6"/>
  <c r="G4979" i="6"/>
  <c r="F4979" i="6"/>
  <c r="I4979" i="6" s="1"/>
  <c r="E4979" i="6"/>
  <c r="D4979" i="6"/>
  <c r="J4979" i="6" s="1"/>
  <c r="B4979" i="6"/>
  <c r="C4979" i="6" s="1"/>
  <c r="A4979" i="6"/>
  <c r="H4978" i="6"/>
  <c r="G4978" i="6"/>
  <c r="F4978" i="6"/>
  <c r="I4978" i="6" s="1"/>
  <c r="E4978" i="6"/>
  <c r="D4978" i="6"/>
  <c r="J4978" i="6" s="1"/>
  <c r="B4978" i="6"/>
  <c r="C4978" i="6" s="1"/>
  <c r="A4978" i="6"/>
  <c r="H4977" i="6"/>
  <c r="G4977" i="6"/>
  <c r="F4977" i="6"/>
  <c r="I4977" i="6" s="1"/>
  <c r="E4977" i="6"/>
  <c r="D4977" i="6"/>
  <c r="J4977" i="6" s="1"/>
  <c r="B4977" i="6"/>
  <c r="C4977" i="6" s="1"/>
  <c r="A4977" i="6"/>
  <c r="H4976" i="6"/>
  <c r="G4976" i="6"/>
  <c r="F4976" i="6"/>
  <c r="I4976" i="6" s="1"/>
  <c r="E4976" i="6"/>
  <c r="D4976" i="6"/>
  <c r="J4976" i="6" s="1"/>
  <c r="B4976" i="6"/>
  <c r="C4976" i="6" s="1"/>
  <c r="A4976" i="6"/>
  <c r="H4975" i="6"/>
  <c r="G4975" i="6"/>
  <c r="F4975" i="6"/>
  <c r="I4975" i="6" s="1"/>
  <c r="E4975" i="6"/>
  <c r="D4975" i="6"/>
  <c r="J4975" i="6" s="1"/>
  <c r="B4975" i="6"/>
  <c r="C4975" i="6" s="1"/>
  <c r="A4975" i="6"/>
  <c r="H4974" i="6"/>
  <c r="G4974" i="6"/>
  <c r="F4974" i="6"/>
  <c r="I4974" i="6" s="1"/>
  <c r="E4974" i="6"/>
  <c r="D4974" i="6"/>
  <c r="J4974" i="6" s="1"/>
  <c r="B4974" i="6"/>
  <c r="C4974" i="6" s="1"/>
  <c r="A4974" i="6"/>
  <c r="H4973" i="6"/>
  <c r="G4973" i="6"/>
  <c r="F4973" i="6"/>
  <c r="I4973" i="6" s="1"/>
  <c r="E4973" i="6"/>
  <c r="D4973" i="6"/>
  <c r="J4973" i="6" s="1"/>
  <c r="B4973" i="6"/>
  <c r="C4973" i="6" s="1"/>
  <c r="A4973" i="6"/>
  <c r="H4972" i="6"/>
  <c r="G4972" i="6"/>
  <c r="F4972" i="6"/>
  <c r="I4972" i="6" s="1"/>
  <c r="E4972" i="6"/>
  <c r="D4972" i="6"/>
  <c r="J4972" i="6" s="1"/>
  <c r="B4972" i="6"/>
  <c r="C4972" i="6" s="1"/>
  <c r="A4972" i="6"/>
  <c r="H4971" i="6"/>
  <c r="G4971" i="6"/>
  <c r="F4971" i="6"/>
  <c r="I4971" i="6" s="1"/>
  <c r="E4971" i="6"/>
  <c r="D4971" i="6"/>
  <c r="J4971" i="6" s="1"/>
  <c r="B4971" i="6"/>
  <c r="C4971" i="6" s="1"/>
  <c r="A4971" i="6"/>
  <c r="H4970" i="6"/>
  <c r="G4970" i="6"/>
  <c r="F4970" i="6"/>
  <c r="I4970" i="6" s="1"/>
  <c r="E4970" i="6"/>
  <c r="D4970" i="6"/>
  <c r="J4970" i="6" s="1"/>
  <c r="B4970" i="6"/>
  <c r="C4970" i="6" s="1"/>
  <c r="A4970" i="6"/>
  <c r="H4969" i="6"/>
  <c r="G4969" i="6"/>
  <c r="F4969" i="6"/>
  <c r="I4969" i="6" s="1"/>
  <c r="E4969" i="6"/>
  <c r="D4969" i="6"/>
  <c r="J4969" i="6" s="1"/>
  <c r="B4969" i="6"/>
  <c r="C4969" i="6" s="1"/>
  <c r="A4969" i="6"/>
  <c r="H4968" i="6"/>
  <c r="G4968" i="6"/>
  <c r="F4968" i="6"/>
  <c r="I4968" i="6" s="1"/>
  <c r="E4968" i="6"/>
  <c r="D4968" i="6"/>
  <c r="J4968" i="6" s="1"/>
  <c r="B4968" i="6"/>
  <c r="C4968" i="6" s="1"/>
  <c r="A4968" i="6"/>
  <c r="H4967" i="6"/>
  <c r="G4967" i="6"/>
  <c r="F4967" i="6"/>
  <c r="I4967" i="6" s="1"/>
  <c r="E4967" i="6"/>
  <c r="D4967" i="6"/>
  <c r="J4967" i="6" s="1"/>
  <c r="B4967" i="6"/>
  <c r="C4967" i="6" s="1"/>
  <c r="A4967" i="6"/>
  <c r="H4966" i="6"/>
  <c r="G4966" i="6"/>
  <c r="F4966" i="6"/>
  <c r="I4966" i="6" s="1"/>
  <c r="E4966" i="6"/>
  <c r="D4966" i="6"/>
  <c r="J4966" i="6" s="1"/>
  <c r="B4966" i="6"/>
  <c r="C4966" i="6" s="1"/>
  <c r="A4966" i="6"/>
  <c r="H4965" i="6"/>
  <c r="G4965" i="6"/>
  <c r="F4965" i="6"/>
  <c r="I4965" i="6" s="1"/>
  <c r="E4965" i="6"/>
  <c r="D4965" i="6"/>
  <c r="J4965" i="6" s="1"/>
  <c r="B4965" i="6"/>
  <c r="C4965" i="6" s="1"/>
  <c r="A4965" i="6"/>
  <c r="H4964" i="6"/>
  <c r="G4964" i="6"/>
  <c r="F4964" i="6"/>
  <c r="I4964" i="6" s="1"/>
  <c r="E4964" i="6"/>
  <c r="D4964" i="6"/>
  <c r="J4964" i="6" s="1"/>
  <c r="B4964" i="6"/>
  <c r="C4964" i="6" s="1"/>
  <c r="A4964" i="6"/>
  <c r="H4963" i="6"/>
  <c r="G4963" i="6"/>
  <c r="F4963" i="6"/>
  <c r="I4963" i="6" s="1"/>
  <c r="E4963" i="6"/>
  <c r="D4963" i="6"/>
  <c r="J4963" i="6" s="1"/>
  <c r="B4963" i="6"/>
  <c r="C4963" i="6" s="1"/>
  <c r="A4963" i="6"/>
  <c r="H4962" i="6"/>
  <c r="G4962" i="6"/>
  <c r="F4962" i="6"/>
  <c r="I4962" i="6" s="1"/>
  <c r="E4962" i="6"/>
  <c r="D4962" i="6"/>
  <c r="J4962" i="6" s="1"/>
  <c r="B4962" i="6"/>
  <c r="C4962" i="6" s="1"/>
  <c r="A4962" i="6"/>
  <c r="H4961" i="6"/>
  <c r="G4961" i="6"/>
  <c r="F4961" i="6"/>
  <c r="I4961" i="6" s="1"/>
  <c r="E4961" i="6"/>
  <c r="D4961" i="6"/>
  <c r="J4961" i="6" s="1"/>
  <c r="B4961" i="6"/>
  <c r="C4961" i="6" s="1"/>
  <c r="A4961" i="6"/>
  <c r="H4960" i="6"/>
  <c r="G4960" i="6"/>
  <c r="F4960" i="6"/>
  <c r="I4960" i="6" s="1"/>
  <c r="E4960" i="6"/>
  <c r="D4960" i="6"/>
  <c r="J4960" i="6" s="1"/>
  <c r="B4960" i="6"/>
  <c r="C4960" i="6" s="1"/>
  <c r="A4960" i="6"/>
  <c r="H4959" i="6"/>
  <c r="G4959" i="6"/>
  <c r="F4959" i="6"/>
  <c r="I4959" i="6" s="1"/>
  <c r="E4959" i="6"/>
  <c r="D4959" i="6"/>
  <c r="J4959" i="6" s="1"/>
  <c r="B4959" i="6"/>
  <c r="C4959" i="6" s="1"/>
  <c r="A4959" i="6"/>
  <c r="H4958" i="6"/>
  <c r="G4958" i="6"/>
  <c r="F4958" i="6"/>
  <c r="I4958" i="6" s="1"/>
  <c r="E4958" i="6"/>
  <c r="D4958" i="6"/>
  <c r="J4958" i="6" s="1"/>
  <c r="B4958" i="6"/>
  <c r="C4958" i="6" s="1"/>
  <c r="A4958" i="6"/>
  <c r="H4957" i="6"/>
  <c r="G4957" i="6"/>
  <c r="F4957" i="6"/>
  <c r="I4957" i="6" s="1"/>
  <c r="E4957" i="6"/>
  <c r="D4957" i="6"/>
  <c r="J4957" i="6" s="1"/>
  <c r="B4957" i="6"/>
  <c r="C4957" i="6" s="1"/>
  <c r="A4957" i="6"/>
  <c r="H4956" i="6"/>
  <c r="G4956" i="6"/>
  <c r="F4956" i="6"/>
  <c r="I4956" i="6" s="1"/>
  <c r="E4956" i="6"/>
  <c r="D4956" i="6"/>
  <c r="J4956" i="6" s="1"/>
  <c r="B4956" i="6"/>
  <c r="C4956" i="6" s="1"/>
  <c r="A4956" i="6"/>
  <c r="H4955" i="6"/>
  <c r="G4955" i="6"/>
  <c r="F4955" i="6"/>
  <c r="I4955" i="6" s="1"/>
  <c r="E4955" i="6"/>
  <c r="D4955" i="6"/>
  <c r="J4955" i="6" s="1"/>
  <c r="B4955" i="6"/>
  <c r="C4955" i="6" s="1"/>
  <c r="A4955" i="6"/>
  <c r="H4954" i="6"/>
  <c r="G4954" i="6"/>
  <c r="F4954" i="6"/>
  <c r="I4954" i="6" s="1"/>
  <c r="E4954" i="6"/>
  <c r="D4954" i="6"/>
  <c r="J4954" i="6" s="1"/>
  <c r="B4954" i="6"/>
  <c r="C4954" i="6" s="1"/>
  <c r="A4954" i="6"/>
  <c r="H4953" i="6"/>
  <c r="G4953" i="6"/>
  <c r="F4953" i="6"/>
  <c r="I4953" i="6" s="1"/>
  <c r="E4953" i="6"/>
  <c r="D4953" i="6"/>
  <c r="J4953" i="6" s="1"/>
  <c r="B4953" i="6"/>
  <c r="C4953" i="6" s="1"/>
  <c r="A4953" i="6"/>
  <c r="H4952" i="6"/>
  <c r="G4952" i="6"/>
  <c r="F4952" i="6"/>
  <c r="I4952" i="6" s="1"/>
  <c r="E4952" i="6"/>
  <c r="D4952" i="6"/>
  <c r="J4952" i="6" s="1"/>
  <c r="B4952" i="6"/>
  <c r="C4952" i="6" s="1"/>
  <c r="A4952" i="6"/>
  <c r="H4951" i="6"/>
  <c r="G4951" i="6"/>
  <c r="F4951" i="6"/>
  <c r="I4951" i="6" s="1"/>
  <c r="E4951" i="6"/>
  <c r="D4951" i="6"/>
  <c r="J4951" i="6" s="1"/>
  <c r="B4951" i="6"/>
  <c r="C4951" i="6" s="1"/>
  <c r="A4951" i="6"/>
  <c r="H4950" i="6"/>
  <c r="G4950" i="6"/>
  <c r="F4950" i="6"/>
  <c r="I4950" i="6" s="1"/>
  <c r="E4950" i="6"/>
  <c r="D4950" i="6"/>
  <c r="J4950" i="6" s="1"/>
  <c r="B4950" i="6"/>
  <c r="C4950" i="6" s="1"/>
  <c r="A4950" i="6"/>
  <c r="H4949" i="6"/>
  <c r="G4949" i="6"/>
  <c r="F4949" i="6"/>
  <c r="I4949" i="6" s="1"/>
  <c r="E4949" i="6"/>
  <c r="D4949" i="6"/>
  <c r="J4949" i="6" s="1"/>
  <c r="B4949" i="6"/>
  <c r="C4949" i="6" s="1"/>
  <c r="A4949" i="6"/>
  <c r="H4948" i="6"/>
  <c r="G4948" i="6"/>
  <c r="F4948" i="6"/>
  <c r="I4948" i="6" s="1"/>
  <c r="E4948" i="6"/>
  <c r="D4948" i="6"/>
  <c r="J4948" i="6" s="1"/>
  <c r="B4948" i="6"/>
  <c r="C4948" i="6" s="1"/>
  <c r="A4948" i="6"/>
  <c r="H4947" i="6"/>
  <c r="G4947" i="6"/>
  <c r="F4947" i="6"/>
  <c r="I4947" i="6" s="1"/>
  <c r="E4947" i="6"/>
  <c r="D4947" i="6"/>
  <c r="J4947" i="6" s="1"/>
  <c r="B4947" i="6"/>
  <c r="C4947" i="6" s="1"/>
  <c r="A4947" i="6"/>
  <c r="H4946" i="6"/>
  <c r="G4946" i="6"/>
  <c r="F4946" i="6"/>
  <c r="I4946" i="6" s="1"/>
  <c r="E4946" i="6"/>
  <c r="D4946" i="6"/>
  <c r="J4946" i="6" s="1"/>
  <c r="B4946" i="6"/>
  <c r="C4946" i="6" s="1"/>
  <c r="A4946" i="6"/>
  <c r="H4945" i="6"/>
  <c r="G4945" i="6"/>
  <c r="F4945" i="6"/>
  <c r="I4945" i="6" s="1"/>
  <c r="E4945" i="6"/>
  <c r="D4945" i="6"/>
  <c r="J4945" i="6" s="1"/>
  <c r="B4945" i="6"/>
  <c r="C4945" i="6" s="1"/>
  <c r="A4945" i="6"/>
  <c r="H4944" i="6"/>
  <c r="G4944" i="6"/>
  <c r="F4944" i="6"/>
  <c r="I4944" i="6" s="1"/>
  <c r="E4944" i="6"/>
  <c r="D4944" i="6"/>
  <c r="J4944" i="6" s="1"/>
  <c r="B4944" i="6"/>
  <c r="C4944" i="6" s="1"/>
  <c r="A4944" i="6"/>
  <c r="H4943" i="6"/>
  <c r="G4943" i="6"/>
  <c r="F4943" i="6"/>
  <c r="I4943" i="6" s="1"/>
  <c r="E4943" i="6"/>
  <c r="D4943" i="6"/>
  <c r="J4943" i="6" s="1"/>
  <c r="B4943" i="6"/>
  <c r="C4943" i="6" s="1"/>
  <c r="A4943" i="6"/>
  <c r="H4942" i="6"/>
  <c r="G4942" i="6"/>
  <c r="F4942" i="6"/>
  <c r="I4942" i="6" s="1"/>
  <c r="E4942" i="6"/>
  <c r="D4942" i="6"/>
  <c r="J4942" i="6" s="1"/>
  <c r="B4942" i="6"/>
  <c r="C4942" i="6" s="1"/>
  <c r="A4942" i="6"/>
  <c r="H4941" i="6"/>
  <c r="G4941" i="6"/>
  <c r="F4941" i="6"/>
  <c r="I4941" i="6" s="1"/>
  <c r="E4941" i="6"/>
  <c r="D4941" i="6"/>
  <c r="J4941" i="6" s="1"/>
  <c r="B4941" i="6"/>
  <c r="C4941" i="6" s="1"/>
  <c r="A4941" i="6"/>
  <c r="H4940" i="6"/>
  <c r="G4940" i="6"/>
  <c r="F4940" i="6"/>
  <c r="I4940" i="6" s="1"/>
  <c r="E4940" i="6"/>
  <c r="D4940" i="6"/>
  <c r="J4940" i="6" s="1"/>
  <c r="B4940" i="6"/>
  <c r="C4940" i="6" s="1"/>
  <c r="A4940" i="6"/>
  <c r="H4939" i="6"/>
  <c r="G4939" i="6"/>
  <c r="F4939" i="6"/>
  <c r="I4939" i="6" s="1"/>
  <c r="E4939" i="6"/>
  <c r="D4939" i="6"/>
  <c r="J4939" i="6" s="1"/>
  <c r="B4939" i="6"/>
  <c r="C4939" i="6" s="1"/>
  <c r="A4939" i="6"/>
  <c r="H4938" i="6"/>
  <c r="G4938" i="6"/>
  <c r="F4938" i="6"/>
  <c r="I4938" i="6" s="1"/>
  <c r="E4938" i="6"/>
  <c r="D4938" i="6"/>
  <c r="J4938" i="6" s="1"/>
  <c r="B4938" i="6"/>
  <c r="C4938" i="6" s="1"/>
  <c r="A4938" i="6"/>
  <c r="H4937" i="6"/>
  <c r="G4937" i="6"/>
  <c r="F4937" i="6"/>
  <c r="I4937" i="6" s="1"/>
  <c r="E4937" i="6"/>
  <c r="D4937" i="6"/>
  <c r="J4937" i="6" s="1"/>
  <c r="B4937" i="6"/>
  <c r="C4937" i="6" s="1"/>
  <c r="A4937" i="6"/>
  <c r="H4936" i="6"/>
  <c r="G4936" i="6"/>
  <c r="F4936" i="6"/>
  <c r="I4936" i="6" s="1"/>
  <c r="E4936" i="6"/>
  <c r="D4936" i="6"/>
  <c r="J4936" i="6" s="1"/>
  <c r="B4936" i="6"/>
  <c r="C4936" i="6" s="1"/>
  <c r="A4936" i="6"/>
  <c r="H4935" i="6"/>
  <c r="G4935" i="6"/>
  <c r="F4935" i="6"/>
  <c r="I4935" i="6" s="1"/>
  <c r="E4935" i="6"/>
  <c r="D4935" i="6"/>
  <c r="J4935" i="6" s="1"/>
  <c r="B4935" i="6"/>
  <c r="C4935" i="6" s="1"/>
  <c r="A4935" i="6"/>
  <c r="H4934" i="6"/>
  <c r="G4934" i="6"/>
  <c r="F4934" i="6"/>
  <c r="I4934" i="6" s="1"/>
  <c r="E4934" i="6"/>
  <c r="D4934" i="6"/>
  <c r="J4934" i="6" s="1"/>
  <c r="B4934" i="6"/>
  <c r="C4934" i="6" s="1"/>
  <c r="A4934" i="6"/>
  <c r="H4933" i="6"/>
  <c r="G4933" i="6"/>
  <c r="F4933" i="6"/>
  <c r="I4933" i="6" s="1"/>
  <c r="E4933" i="6"/>
  <c r="D4933" i="6"/>
  <c r="J4933" i="6" s="1"/>
  <c r="B4933" i="6"/>
  <c r="C4933" i="6" s="1"/>
  <c r="A4933" i="6"/>
  <c r="H4932" i="6"/>
  <c r="G4932" i="6"/>
  <c r="F4932" i="6"/>
  <c r="I4932" i="6" s="1"/>
  <c r="E4932" i="6"/>
  <c r="D4932" i="6"/>
  <c r="J4932" i="6" s="1"/>
  <c r="B4932" i="6"/>
  <c r="C4932" i="6" s="1"/>
  <c r="A4932" i="6"/>
  <c r="H4931" i="6"/>
  <c r="G4931" i="6"/>
  <c r="F4931" i="6"/>
  <c r="I4931" i="6" s="1"/>
  <c r="E4931" i="6"/>
  <c r="D4931" i="6"/>
  <c r="J4931" i="6" s="1"/>
  <c r="B4931" i="6"/>
  <c r="C4931" i="6" s="1"/>
  <c r="A4931" i="6"/>
  <c r="H4930" i="6"/>
  <c r="G4930" i="6"/>
  <c r="F4930" i="6"/>
  <c r="I4930" i="6" s="1"/>
  <c r="E4930" i="6"/>
  <c r="D4930" i="6"/>
  <c r="J4930" i="6" s="1"/>
  <c r="B4930" i="6"/>
  <c r="C4930" i="6" s="1"/>
  <c r="A4930" i="6"/>
  <c r="H4929" i="6"/>
  <c r="G4929" i="6"/>
  <c r="F4929" i="6"/>
  <c r="I4929" i="6" s="1"/>
  <c r="E4929" i="6"/>
  <c r="D4929" i="6"/>
  <c r="J4929" i="6" s="1"/>
  <c r="B4929" i="6"/>
  <c r="C4929" i="6" s="1"/>
  <c r="A4929" i="6"/>
  <c r="H4928" i="6"/>
  <c r="G4928" i="6"/>
  <c r="F4928" i="6"/>
  <c r="I4928" i="6" s="1"/>
  <c r="E4928" i="6"/>
  <c r="D4928" i="6"/>
  <c r="J4928" i="6" s="1"/>
  <c r="B4928" i="6"/>
  <c r="C4928" i="6" s="1"/>
  <c r="A4928" i="6"/>
  <c r="H4927" i="6"/>
  <c r="G4927" i="6"/>
  <c r="F4927" i="6"/>
  <c r="I4927" i="6" s="1"/>
  <c r="E4927" i="6"/>
  <c r="D4927" i="6"/>
  <c r="J4927" i="6" s="1"/>
  <c r="B4927" i="6"/>
  <c r="C4927" i="6" s="1"/>
  <c r="A4927" i="6"/>
  <c r="H4926" i="6"/>
  <c r="G4926" i="6"/>
  <c r="F4926" i="6"/>
  <c r="I4926" i="6" s="1"/>
  <c r="E4926" i="6"/>
  <c r="D4926" i="6"/>
  <c r="J4926" i="6" s="1"/>
  <c r="B4926" i="6"/>
  <c r="C4926" i="6" s="1"/>
  <c r="A4926" i="6"/>
  <c r="H4925" i="6"/>
  <c r="G4925" i="6"/>
  <c r="F4925" i="6"/>
  <c r="I4925" i="6" s="1"/>
  <c r="E4925" i="6"/>
  <c r="D4925" i="6"/>
  <c r="J4925" i="6" s="1"/>
  <c r="B4925" i="6"/>
  <c r="C4925" i="6" s="1"/>
  <c r="A4925" i="6"/>
  <c r="H4924" i="6"/>
  <c r="G4924" i="6"/>
  <c r="F4924" i="6"/>
  <c r="I4924" i="6" s="1"/>
  <c r="E4924" i="6"/>
  <c r="D4924" i="6"/>
  <c r="J4924" i="6" s="1"/>
  <c r="B4924" i="6"/>
  <c r="C4924" i="6" s="1"/>
  <c r="A4924" i="6"/>
  <c r="H4923" i="6"/>
  <c r="G4923" i="6"/>
  <c r="F4923" i="6"/>
  <c r="I4923" i="6" s="1"/>
  <c r="E4923" i="6"/>
  <c r="D4923" i="6"/>
  <c r="J4923" i="6" s="1"/>
  <c r="B4923" i="6"/>
  <c r="C4923" i="6" s="1"/>
  <c r="A4923" i="6"/>
  <c r="H4922" i="6"/>
  <c r="G4922" i="6"/>
  <c r="F4922" i="6"/>
  <c r="I4922" i="6" s="1"/>
  <c r="E4922" i="6"/>
  <c r="D4922" i="6"/>
  <c r="J4922" i="6" s="1"/>
  <c r="B4922" i="6"/>
  <c r="C4922" i="6" s="1"/>
  <c r="A4922" i="6"/>
  <c r="H4921" i="6"/>
  <c r="G4921" i="6"/>
  <c r="F4921" i="6"/>
  <c r="I4921" i="6" s="1"/>
  <c r="E4921" i="6"/>
  <c r="D4921" i="6"/>
  <c r="J4921" i="6" s="1"/>
  <c r="B4921" i="6"/>
  <c r="C4921" i="6" s="1"/>
  <c r="A4921" i="6"/>
  <c r="H4920" i="6"/>
  <c r="G4920" i="6"/>
  <c r="F4920" i="6"/>
  <c r="I4920" i="6" s="1"/>
  <c r="E4920" i="6"/>
  <c r="D4920" i="6"/>
  <c r="J4920" i="6" s="1"/>
  <c r="B4920" i="6"/>
  <c r="C4920" i="6" s="1"/>
  <c r="A4920" i="6"/>
  <c r="H4919" i="6"/>
  <c r="G4919" i="6"/>
  <c r="F4919" i="6"/>
  <c r="I4919" i="6" s="1"/>
  <c r="E4919" i="6"/>
  <c r="D4919" i="6"/>
  <c r="J4919" i="6" s="1"/>
  <c r="B4919" i="6"/>
  <c r="C4919" i="6" s="1"/>
  <c r="A4919" i="6"/>
  <c r="H4918" i="6"/>
  <c r="G4918" i="6"/>
  <c r="F4918" i="6"/>
  <c r="I4918" i="6" s="1"/>
  <c r="E4918" i="6"/>
  <c r="D4918" i="6"/>
  <c r="J4918" i="6" s="1"/>
  <c r="B4918" i="6"/>
  <c r="C4918" i="6" s="1"/>
  <c r="A4918" i="6"/>
  <c r="H4917" i="6"/>
  <c r="G4917" i="6"/>
  <c r="F4917" i="6"/>
  <c r="I4917" i="6" s="1"/>
  <c r="E4917" i="6"/>
  <c r="D4917" i="6"/>
  <c r="J4917" i="6" s="1"/>
  <c r="B4917" i="6"/>
  <c r="C4917" i="6" s="1"/>
  <c r="A4917" i="6"/>
  <c r="H4916" i="6"/>
  <c r="G4916" i="6"/>
  <c r="F4916" i="6"/>
  <c r="I4916" i="6" s="1"/>
  <c r="E4916" i="6"/>
  <c r="D4916" i="6"/>
  <c r="J4916" i="6" s="1"/>
  <c r="B4916" i="6"/>
  <c r="C4916" i="6" s="1"/>
  <c r="A4916" i="6"/>
  <c r="H4915" i="6"/>
  <c r="G4915" i="6"/>
  <c r="F4915" i="6"/>
  <c r="I4915" i="6" s="1"/>
  <c r="E4915" i="6"/>
  <c r="D4915" i="6"/>
  <c r="J4915" i="6" s="1"/>
  <c r="B4915" i="6"/>
  <c r="C4915" i="6" s="1"/>
  <c r="A4915" i="6"/>
  <c r="H4914" i="6"/>
  <c r="G4914" i="6"/>
  <c r="F4914" i="6"/>
  <c r="I4914" i="6" s="1"/>
  <c r="E4914" i="6"/>
  <c r="D4914" i="6"/>
  <c r="J4914" i="6" s="1"/>
  <c r="B4914" i="6"/>
  <c r="C4914" i="6" s="1"/>
  <c r="A4914" i="6"/>
  <c r="H4913" i="6"/>
  <c r="G4913" i="6"/>
  <c r="F4913" i="6"/>
  <c r="I4913" i="6" s="1"/>
  <c r="E4913" i="6"/>
  <c r="D4913" i="6"/>
  <c r="J4913" i="6" s="1"/>
  <c r="B4913" i="6"/>
  <c r="C4913" i="6" s="1"/>
  <c r="A4913" i="6"/>
  <c r="H4912" i="6"/>
  <c r="G4912" i="6"/>
  <c r="F4912" i="6"/>
  <c r="I4912" i="6" s="1"/>
  <c r="E4912" i="6"/>
  <c r="D4912" i="6"/>
  <c r="J4912" i="6" s="1"/>
  <c r="B4912" i="6"/>
  <c r="C4912" i="6" s="1"/>
  <c r="A4912" i="6"/>
  <c r="H4911" i="6"/>
  <c r="G4911" i="6"/>
  <c r="F4911" i="6"/>
  <c r="I4911" i="6" s="1"/>
  <c r="E4911" i="6"/>
  <c r="D4911" i="6"/>
  <c r="J4911" i="6" s="1"/>
  <c r="B4911" i="6"/>
  <c r="C4911" i="6" s="1"/>
  <c r="A4911" i="6"/>
  <c r="H4910" i="6"/>
  <c r="G4910" i="6"/>
  <c r="F4910" i="6"/>
  <c r="I4910" i="6" s="1"/>
  <c r="E4910" i="6"/>
  <c r="D4910" i="6"/>
  <c r="J4910" i="6" s="1"/>
  <c r="B4910" i="6"/>
  <c r="C4910" i="6" s="1"/>
  <c r="A4910" i="6"/>
  <c r="H4909" i="6"/>
  <c r="G4909" i="6"/>
  <c r="F4909" i="6"/>
  <c r="I4909" i="6" s="1"/>
  <c r="E4909" i="6"/>
  <c r="D4909" i="6"/>
  <c r="J4909" i="6" s="1"/>
  <c r="B4909" i="6"/>
  <c r="C4909" i="6" s="1"/>
  <c r="A4909" i="6"/>
  <c r="H4908" i="6"/>
  <c r="G4908" i="6"/>
  <c r="F4908" i="6"/>
  <c r="I4908" i="6" s="1"/>
  <c r="E4908" i="6"/>
  <c r="D4908" i="6"/>
  <c r="J4908" i="6" s="1"/>
  <c r="B4908" i="6"/>
  <c r="C4908" i="6" s="1"/>
  <c r="A4908" i="6"/>
  <c r="H4907" i="6"/>
  <c r="G4907" i="6"/>
  <c r="F4907" i="6"/>
  <c r="I4907" i="6" s="1"/>
  <c r="E4907" i="6"/>
  <c r="D4907" i="6"/>
  <c r="J4907" i="6" s="1"/>
  <c r="B4907" i="6"/>
  <c r="C4907" i="6" s="1"/>
  <c r="A4907" i="6"/>
  <c r="H4906" i="6"/>
  <c r="G4906" i="6"/>
  <c r="F4906" i="6"/>
  <c r="I4906" i="6" s="1"/>
  <c r="E4906" i="6"/>
  <c r="D4906" i="6"/>
  <c r="J4906" i="6" s="1"/>
  <c r="B4906" i="6"/>
  <c r="C4906" i="6" s="1"/>
  <c r="A4906" i="6"/>
  <c r="H4905" i="6"/>
  <c r="G4905" i="6"/>
  <c r="F4905" i="6"/>
  <c r="I4905" i="6" s="1"/>
  <c r="E4905" i="6"/>
  <c r="D4905" i="6"/>
  <c r="J4905" i="6" s="1"/>
  <c r="B4905" i="6"/>
  <c r="C4905" i="6" s="1"/>
  <c r="A4905" i="6"/>
  <c r="H4904" i="6"/>
  <c r="G4904" i="6"/>
  <c r="F4904" i="6"/>
  <c r="I4904" i="6" s="1"/>
  <c r="E4904" i="6"/>
  <c r="D4904" i="6"/>
  <c r="J4904" i="6" s="1"/>
  <c r="B4904" i="6"/>
  <c r="C4904" i="6" s="1"/>
  <c r="A4904" i="6"/>
  <c r="H4903" i="6"/>
  <c r="G4903" i="6"/>
  <c r="F4903" i="6"/>
  <c r="I4903" i="6" s="1"/>
  <c r="E4903" i="6"/>
  <c r="D4903" i="6"/>
  <c r="J4903" i="6" s="1"/>
  <c r="B4903" i="6"/>
  <c r="C4903" i="6" s="1"/>
  <c r="A4903" i="6"/>
  <c r="H4902" i="6"/>
  <c r="G4902" i="6"/>
  <c r="F4902" i="6"/>
  <c r="I4902" i="6" s="1"/>
  <c r="E4902" i="6"/>
  <c r="D4902" i="6"/>
  <c r="J4902" i="6" s="1"/>
  <c r="B4902" i="6"/>
  <c r="C4902" i="6" s="1"/>
  <c r="A4902" i="6"/>
  <c r="H4901" i="6"/>
  <c r="G4901" i="6"/>
  <c r="F4901" i="6"/>
  <c r="I4901" i="6" s="1"/>
  <c r="E4901" i="6"/>
  <c r="D4901" i="6"/>
  <c r="J4901" i="6" s="1"/>
  <c r="B4901" i="6"/>
  <c r="C4901" i="6" s="1"/>
  <c r="A4901" i="6"/>
  <c r="H4900" i="6"/>
  <c r="G4900" i="6"/>
  <c r="F4900" i="6"/>
  <c r="I4900" i="6" s="1"/>
  <c r="E4900" i="6"/>
  <c r="D4900" i="6"/>
  <c r="J4900" i="6" s="1"/>
  <c r="B4900" i="6"/>
  <c r="C4900" i="6" s="1"/>
  <c r="A4900" i="6"/>
  <c r="H4899" i="6"/>
  <c r="G4899" i="6"/>
  <c r="F4899" i="6"/>
  <c r="I4899" i="6" s="1"/>
  <c r="E4899" i="6"/>
  <c r="D4899" i="6"/>
  <c r="J4899" i="6" s="1"/>
  <c r="B4899" i="6"/>
  <c r="C4899" i="6" s="1"/>
  <c r="A4899" i="6"/>
  <c r="H4898" i="6"/>
  <c r="G4898" i="6"/>
  <c r="F4898" i="6"/>
  <c r="I4898" i="6" s="1"/>
  <c r="E4898" i="6"/>
  <c r="D4898" i="6"/>
  <c r="J4898" i="6" s="1"/>
  <c r="B4898" i="6"/>
  <c r="C4898" i="6" s="1"/>
  <c r="A4898" i="6"/>
  <c r="H4897" i="6"/>
  <c r="G4897" i="6"/>
  <c r="F4897" i="6"/>
  <c r="I4897" i="6" s="1"/>
  <c r="E4897" i="6"/>
  <c r="D4897" i="6"/>
  <c r="J4897" i="6" s="1"/>
  <c r="B4897" i="6"/>
  <c r="C4897" i="6" s="1"/>
  <c r="A4897" i="6"/>
  <c r="H4896" i="6"/>
  <c r="G4896" i="6"/>
  <c r="F4896" i="6"/>
  <c r="I4896" i="6" s="1"/>
  <c r="E4896" i="6"/>
  <c r="D4896" i="6"/>
  <c r="J4896" i="6" s="1"/>
  <c r="B4896" i="6"/>
  <c r="C4896" i="6" s="1"/>
  <c r="A4896" i="6"/>
  <c r="H4895" i="6"/>
  <c r="G4895" i="6"/>
  <c r="F4895" i="6"/>
  <c r="I4895" i="6" s="1"/>
  <c r="E4895" i="6"/>
  <c r="D4895" i="6"/>
  <c r="J4895" i="6" s="1"/>
  <c r="M4895" i="6" s="1"/>
  <c r="B4895" i="6"/>
  <c r="C4895" i="6" s="1"/>
  <c r="A4895" i="6"/>
  <c r="H4894" i="6"/>
  <c r="G4894" i="6"/>
  <c r="F4894" i="6"/>
  <c r="I4894" i="6" s="1"/>
  <c r="E4894" i="6"/>
  <c r="D4894" i="6"/>
  <c r="J4894" i="6" s="1"/>
  <c r="B4894" i="6"/>
  <c r="C4894" i="6" s="1"/>
  <c r="A4894" i="6"/>
  <c r="H4893" i="6"/>
  <c r="G4893" i="6"/>
  <c r="F4893" i="6"/>
  <c r="I4893" i="6" s="1"/>
  <c r="E4893" i="6"/>
  <c r="D4893" i="6"/>
  <c r="J4893" i="6" s="1"/>
  <c r="B4893" i="6"/>
  <c r="C4893" i="6" s="1"/>
  <c r="A4893" i="6"/>
  <c r="H4892" i="6"/>
  <c r="G4892" i="6"/>
  <c r="F4892" i="6"/>
  <c r="I4892" i="6" s="1"/>
  <c r="E4892" i="6"/>
  <c r="D4892" i="6"/>
  <c r="J4892" i="6" s="1"/>
  <c r="B4892" i="6"/>
  <c r="C4892" i="6" s="1"/>
  <c r="A4892" i="6"/>
  <c r="H4891" i="6"/>
  <c r="G4891" i="6"/>
  <c r="F4891" i="6"/>
  <c r="I4891" i="6" s="1"/>
  <c r="E4891" i="6"/>
  <c r="D4891" i="6"/>
  <c r="J4891" i="6" s="1"/>
  <c r="B4891" i="6"/>
  <c r="C4891" i="6" s="1"/>
  <c r="A4891" i="6"/>
  <c r="H4890" i="6"/>
  <c r="G4890" i="6"/>
  <c r="F4890" i="6"/>
  <c r="I4890" i="6" s="1"/>
  <c r="E4890" i="6"/>
  <c r="D4890" i="6"/>
  <c r="J4890" i="6" s="1"/>
  <c r="B4890" i="6"/>
  <c r="C4890" i="6" s="1"/>
  <c r="A4890" i="6"/>
  <c r="H4889" i="6"/>
  <c r="G4889" i="6"/>
  <c r="F4889" i="6"/>
  <c r="I4889" i="6" s="1"/>
  <c r="E4889" i="6"/>
  <c r="D4889" i="6"/>
  <c r="J4889" i="6" s="1"/>
  <c r="B4889" i="6"/>
  <c r="C4889" i="6" s="1"/>
  <c r="A4889" i="6"/>
  <c r="H4888" i="6"/>
  <c r="G4888" i="6"/>
  <c r="F4888" i="6"/>
  <c r="I4888" i="6" s="1"/>
  <c r="E4888" i="6"/>
  <c r="D4888" i="6"/>
  <c r="J4888" i="6" s="1"/>
  <c r="B4888" i="6"/>
  <c r="C4888" i="6" s="1"/>
  <c r="A4888" i="6"/>
  <c r="H4887" i="6"/>
  <c r="G4887" i="6"/>
  <c r="F4887" i="6"/>
  <c r="I4887" i="6" s="1"/>
  <c r="E4887" i="6"/>
  <c r="D4887" i="6"/>
  <c r="J4887" i="6" s="1"/>
  <c r="B4887" i="6"/>
  <c r="C4887" i="6" s="1"/>
  <c r="A4887" i="6"/>
  <c r="H4886" i="6"/>
  <c r="G4886" i="6"/>
  <c r="F4886" i="6"/>
  <c r="I4886" i="6" s="1"/>
  <c r="E4886" i="6"/>
  <c r="D4886" i="6"/>
  <c r="J4886" i="6" s="1"/>
  <c r="B4886" i="6"/>
  <c r="C4886" i="6" s="1"/>
  <c r="A4886" i="6"/>
  <c r="H4885" i="6"/>
  <c r="G4885" i="6"/>
  <c r="F4885" i="6"/>
  <c r="I4885" i="6" s="1"/>
  <c r="E4885" i="6"/>
  <c r="D4885" i="6"/>
  <c r="J4885" i="6" s="1"/>
  <c r="B4885" i="6"/>
  <c r="C4885" i="6" s="1"/>
  <c r="A4885" i="6"/>
  <c r="H4884" i="6"/>
  <c r="G4884" i="6"/>
  <c r="F4884" i="6"/>
  <c r="I4884" i="6" s="1"/>
  <c r="E4884" i="6"/>
  <c r="D4884" i="6"/>
  <c r="J4884" i="6" s="1"/>
  <c r="B4884" i="6"/>
  <c r="C4884" i="6" s="1"/>
  <c r="A4884" i="6"/>
  <c r="H4883" i="6"/>
  <c r="G4883" i="6"/>
  <c r="F4883" i="6"/>
  <c r="I4883" i="6" s="1"/>
  <c r="E4883" i="6"/>
  <c r="D4883" i="6"/>
  <c r="J4883" i="6" s="1"/>
  <c r="B4883" i="6"/>
  <c r="C4883" i="6" s="1"/>
  <c r="A4883" i="6"/>
  <c r="H4882" i="6"/>
  <c r="G4882" i="6"/>
  <c r="F4882" i="6"/>
  <c r="I4882" i="6" s="1"/>
  <c r="E4882" i="6"/>
  <c r="D4882" i="6"/>
  <c r="J4882" i="6" s="1"/>
  <c r="B4882" i="6"/>
  <c r="C4882" i="6" s="1"/>
  <c r="A4882" i="6"/>
  <c r="H4881" i="6"/>
  <c r="G4881" i="6"/>
  <c r="F4881" i="6"/>
  <c r="I4881" i="6" s="1"/>
  <c r="E4881" i="6"/>
  <c r="D4881" i="6"/>
  <c r="J4881" i="6" s="1"/>
  <c r="B4881" i="6"/>
  <c r="C4881" i="6" s="1"/>
  <c r="A4881" i="6"/>
  <c r="H4880" i="6"/>
  <c r="G4880" i="6"/>
  <c r="F4880" i="6"/>
  <c r="I4880" i="6" s="1"/>
  <c r="E4880" i="6"/>
  <c r="D4880" i="6"/>
  <c r="J4880" i="6" s="1"/>
  <c r="B4880" i="6"/>
  <c r="C4880" i="6" s="1"/>
  <c r="A4880" i="6"/>
  <c r="H4879" i="6"/>
  <c r="G4879" i="6"/>
  <c r="F4879" i="6"/>
  <c r="I4879" i="6" s="1"/>
  <c r="E4879" i="6"/>
  <c r="D4879" i="6"/>
  <c r="J4879" i="6" s="1"/>
  <c r="B4879" i="6"/>
  <c r="C4879" i="6" s="1"/>
  <c r="A4879" i="6"/>
  <c r="H4878" i="6"/>
  <c r="G4878" i="6"/>
  <c r="F4878" i="6"/>
  <c r="I4878" i="6" s="1"/>
  <c r="E4878" i="6"/>
  <c r="D4878" i="6"/>
  <c r="J4878" i="6" s="1"/>
  <c r="B4878" i="6"/>
  <c r="C4878" i="6" s="1"/>
  <c r="A4878" i="6"/>
  <c r="H4877" i="6"/>
  <c r="G4877" i="6"/>
  <c r="F4877" i="6"/>
  <c r="I4877" i="6" s="1"/>
  <c r="E4877" i="6"/>
  <c r="D4877" i="6"/>
  <c r="J4877" i="6" s="1"/>
  <c r="B4877" i="6"/>
  <c r="C4877" i="6" s="1"/>
  <c r="A4877" i="6"/>
  <c r="H4876" i="6"/>
  <c r="G4876" i="6"/>
  <c r="F4876" i="6"/>
  <c r="I4876" i="6" s="1"/>
  <c r="E4876" i="6"/>
  <c r="D4876" i="6"/>
  <c r="J4876" i="6" s="1"/>
  <c r="B4876" i="6"/>
  <c r="C4876" i="6" s="1"/>
  <c r="A4876" i="6"/>
  <c r="H4875" i="6"/>
  <c r="G4875" i="6"/>
  <c r="F4875" i="6"/>
  <c r="I4875" i="6" s="1"/>
  <c r="E4875" i="6"/>
  <c r="D4875" i="6"/>
  <c r="J4875" i="6" s="1"/>
  <c r="B4875" i="6"/>
  <c r="C4875" i="6" s="1"/>
  <c r="A4875" i="6"/>
  <c r="H4874" i="6"/>
  <c r="G4874" i="6"/>
  <c r="F4874" i="6"/>
  <c r="I4874" i="6" s="1"/>
  <c r="E4874" i="6"/>
  <c r="D4874" i="6"/>
  <c r="J4874" i="6" s="1"/>
  <c r="B4874" i="6"/>
  <c r="C4874" i="6" s="1"/>
  <c r="A4874" i="6"/>
  <c r="H4873" i="6"/>
  <c r="G4873" i="6"/>
  <c r="F4873" i="6"/>
  <c r="I4873" i="6" s="1"/>
  <c r="E4873" i="6"/>
  <c r="D4873" i="6"/>
  <c r="J4873" i="6" s="1"/>
  <c r="B4873" i="6"/>
  <c r="C4873" i="6" s="1"/>
  <c r="A4873" i="6"/>
  <c r="H4872" i="6"/>
  <c r="G4872" i="6"/>
  <c r="F4872" i="6"/>
  <c r="I4872" i="6" s="1"/>
  <c r="E4872" i="6"/>
  <c r="D4872" i="6"/>
  <c r="J4872" i="6" s="1"/>
  <c r="B4872" i="6"/>
  <c r="C4872" i="6" s="1"/>
  <c r="A4872" i="6"/>
  <c r="H4871" i="6"/>
  <c r="G4871" i="6"/>
  <c r="F4871" i="6"/>
  <c r="I4871" i="6" s="1"/>
  <c r="E4871" i="6"/>
  <c r="D4871" i="6"/>
  <c r="J4871" i="6" s="1"/>
  <c r="B4871" i="6"/>
  <c r="C4871" i="6" s="1"/>
  <c r="A4871" i="6"/>
  <c r="H4870" i="6"/>
  <c r="G4870" i="6"/>
  <c r="F4870" i="6"/>
  <c r="I4870" i="6" s="1"/>
  <c r="E4870" i="6"/>
  <c r="D4870" i="6"/>
  <c r="J4870" i="6" s="1"/>
  <c r="B4870" i="6"/>
  <c r="C4870" i="6" s="1"/>
  <c r="A4870" i="6"/>
  <c r="H4869" i="6"/>
  <c r="G4869" i="6"/>
  <c r="F4869" i="6"/>
  <c r="I4869" i="6" s="1"/>
  <c r="E4869" i="6"/>
  <c r="D4869" i="6"/>
  <c r="J4869" i="6" s="1"/>
  <c r="B4869" i="6"/>
  <c r="C4869" i="6" s="1"/>
  <c r="A4869" i="6"/>
  <c r="H4868" i="6"/>
  <c r="G4868" i="6"/>
  <c r="F4868" i="6"/>
  <c r="I4868" i="6" s="1"/>
  <c r="E4868" i="6"/>
  <c r="D4868" i="6"/>
  <c r="J4868" i="6" s="1"/>
  <c r="B4868" i="6"/>
  <c r="C4868" i="6" s="1"/>
  <c r="A4868" i="6"/>
  <c r="H4867" i="6"/>
  <c r="G4867" i="6"/>
  <c r="F4867" i="6"/>
  <c r="I4867" i="6" s="1"/>
  <c r="E4867" i="6"/>
  <c r="D4867" i="6"/>
  <c r="J4867" i="6" s="1"/>
  <c r="B4867" i="6"/>
  <c r="C4867" i="6" s="1"/>
  <c r="A4867" i="6"/>
  <c r="H4866" i="6"/>
  <c r="G4866" i="6"/>
  <c r="F4866" i="6"/>
  <c r="I4866" i="6" s="1"/>
  <c r="E4866" i="6"/>
  <c r="D4866" i="6"/>
  <c r="J4866" i="6" s="1"/>
  <c r="B4866" i="6"/>
  <c r="C4866" i="6" s="1"/>
  <c r="A4866" i="6"/>
  <c r="H4865" i="6"/>
  <c r="G4865" i="6"/>
  <c r="F4865" i="6"/>
  <c r="I4865" i="6" s="1"/>
  <c r="E4865" i="6"/>
  <c r="D4865" i="6"/>
  <c r="J4865" i="6" s="1"/>
  <c r="B4865" i="6"/>
  <c r="C4865" i="6" s="1"/>
  <c r="A4865" i="6"/>
  <c r="H4864" i="6"/>
  <c r="G4864" i="6"/>
  <c r="F4864" i="6"/>
  <c r="I4864" i="6" s="1"/>
  <c r="E4864" i="6"/>
  <c r="D4864" i="6"/>
  <c r="J4864" i="6" s="1"/>
  <c r="B4864" i="6"/>
  <c r="C4864" i="6" s="1"/>
  <c r="A4864" i="6"/>
  <c r="H4863" i="6"/>
  <c r="G4863" i="6"/>
  <c r="F4863" i="6"/>
  <c r="I4863" i="6" s="1"/>
  <c r="E4863" i="6"/>
  <c r="D4863" i="6"/>
  <c r="J4863" i="6" s="1"/>
  <c r="B4863" i="6"/>
  <c r="C4863" i="6" s="1"/>
  <c r="A4863" i="6"/>
  <c r="H4862" i="6"/>
  <c r="G4862" i="6"/>
  <c r="F4862" i="6"/>
  <c r="I4862" i="6" s="1"/>
  <c r="E4862" i="6"/>
  <c r="D4862" i="6"/>
  <c r="J4862" i="6" s="1"/>
  <c r="B4862" i="6"/>
  <c r="C4862" i="6" s="1"/>
  <c r="A4862" i="6"/>
  <c r="H4861" i="6"/>
  <c r="G4861" i="6"/>
  <c r="F4861" i="6"/>
  <c r="I4861" i="6" s="1"/>
  <c r="E4861" i="6"/>
  <c r="D4861" i="6"/>
  <c r="J4861" i="6" s="1"/>
  <c r="B4861" i="6"/>
  <c r="C4861" i="6" s="1"/>
  <c r="A4861" i="6"/>
  <c r="H4860" i="6"/>
  <c r="G4860" i="6"/>
  <c r="F4860" i="6"/>
  <c r="I4860" i="6" s="1"/>
  <c r="E4860" i="6"/>
  <c r="D4860" i="6"/>
  <c r="J4860" i="6" s="1"/>
  <c r="B4860" i="6"/>
  <c r="C4860" i="6" s="1"/>
  <c r="A4860" i="6"/>
  <c r="H4859" i="6"/>
  <c r="G4859" i="6"/>
  <c r="F4859" i="6"/>
  <c r="I4859" i="6" s="1"/>
  <c r="E4859" i="6"/>
  <c r="D4859" i="6"/>
  <c r="J4859" i="6" s="1"/>
  <c r="B4859" i="6"/>
  <c r="C4859" i="6" s="1"/>
  <c r="A4859" i="6"/>
  <c r="H4858" i="6"/>
  <c r="G4858" i="6"/>
  <c r="F4858" i="6"/>
  <c r="I4858" i="6" s="1"/>
  <c r="E4858" i="6"/>
  <c r="D4858" i="6"/>
  <c r="J4858" i="6" s="1"/>
  <c r="B4858" i="6"/>
  <c r="C4858" i="6" s="1"/>
  <c r="A4858" i="6"/>
  <c r="H4857" i="6"/>
  <c r="G4857" i="6"/>
  <c r="F4857" i="6"/>
  <c r="I4857" i="6" s="1"/>
  <c r="E4857" i="6"/>
  <c r="D4857" i="6"/>
  <c r="J4857" i="6" s="1"/>
  <c r="B4857" i="6"/>
  <c r="C4857" i="6" s="1"/>
  <c r="A4857" i="6"/>
  <c r="H4856" i="6"/>
  <c r="G4856" i="6"/>
  <c r="F4856" i="6"/>
  <c r="I4856" i="6" s="1"/>
  <c r="E4856" i="6"/>
  <c r="D4856" i="6"/>
  <c r="J4856" i="6" s="1"/>
  <c r="B4856" i="6"/>
  <c r="C4856" i="6" s="1"/>
  <c r="A4856" i="6"/>
  <c r="H4855" i="6"/>
  <c r="G4855" i="6"/>
  <c r="F4855" i="6"/>
  <c r="I4855" i="6" s="1"/>
  <c r="E4855" i="6"/>
  <c r="D4855" i="6"/>
  <c r="J4855" i="6" s="1"/>
  <c r="B4855" i="6"/>
  <c r="C4855" i="6" s="1"/>
  <c r="A4855" i="6"/>
  <c r="H4854" i="6"/>
  <c r="G4854" i="6"/>
  <c r="F4854" i="6"/>
  <c r="I4854" i="6" s="1"/>
  <c r="E4854" i="6"/>
  <c r="D4854" i="6"/>
  <c r="J4854" i="6" s="1"/>
  <c r="B4854" i="6"/>
  <c r="C4854" i="6" s="1"/>
  <c r="A4854" i="6"/>
  <c r="H4853" i="6"/>
  <c r="G4853" i="6"/>
  <c r="F4853" i="6"/>
  <c r="I4853" i="6" s="1"/>
  <c r="E4853" i="6"/>
  <c r="D4853" i="6"/>
  <c r="J4853" i="6" s="1"/>
  <c r="B4853" i="6"/>
  <c r="C4853" i="6" s="1"/>
  <c r="A4853" i="6"/>
  <c r="H4852" i="6"/>
  <c r="G4852" i="6"/>
  <c r="F4852" i="6"/>
  <c r="I4852" i="6" s="1"/>
  <c r="E4852" i="6"/>
  <c r="D4852" i="6"/>
  <c r="J4852" i="6" s="1"/>
  <c r="B4852" i="6"/>
  <c r="C4852" i="6" s="1"/>
  <c r="A4852" i="6"/>
  <c r="H4851" i="6"/>
  <c r="G4851" i="6"/>
  <c r="F4851" i="6"/>
  <c r="I4851" i="6" s="1"/>
  <c r="E4851" i="6"/>
  <c r="D4851" i="6"/>
  <c r="J4851" i="6" s="1"/>
  <c r="B4851" i="6"/>
  <c r="C4851" i="6" s="1"/>
  <c r="A4851" i="6"/>
  <c r="H4850" i="6"/>
  <c r="G4850" i="6"/>
  <c r="F4850" i="6"/>
  <c r="I4850" i="6" s="1"/>
  <c r="E4850" i="6"/>
  <c r="D4850" i="6"/>
  <c r="J4850" i="6" s="1"/>
  <c r="B4850" i="6"/>
  <c r="C4850" i="6" s="1"/>
  <c r="A4850" i="6"/>
  <c r="H4849" i="6"/>
  <c r="G4849" i="6"/>
  <c r="F4849" i="6"/>
  <c r="I4849" i="6" s="1"/>
  <c r="E4849" i="6"/>
  <c r="D4849" i="6"/>
  <c r="J4849" i="6" s="1"/>
  <c r="B4849" i="6"/>
  <c r="C4849" i="6" s="1"/>
  <c r="A4849" i="6"/>
  <c r="H4848" i="6"/>
  <c r="G4848" i="6"/>
  <c r="F4848" i="6"/>
  <c r="I4848" i="6" s="1"/>
  <c r="E4848" i="6"/>
  <c r="D4848" i="6"/>
  <c r="J4848" i="6" s="1"/>
  <c r="B4848" i="6"/>
  <c r="C4848" i="6" s="1"/>
  <c r="A4848" i="6"/>
  <c r="H4847" i="6"/>
  <c r="G4847" i="6"/>
  <c r="F4847" i="6"/>
  <c r="I4847" i="6" s="1"/>
  <c r="E4847" i="6"/>
  <c r="D4847" i="6"/>
  <c r="J4847" i="6" s="1"/>
  <c r="B4847" i="6"/>
  <c r="C4847" i="6" s="1"/>
  <c r="A4847" i="6"/>
  <c r="H4846" i="6"/>
  <c r="G4846" i="6"/>
  <c r="F4846" i="6"/>
  <c r="I4846" i="6" s="1"/>
  <c r="E4846" i="6"/>
  <c r="D4846" i="6"/>
  <c r="J4846" i="6" s="1"/>
  <c r="B4846" i="6"/>
  <c r="C4846" i="6" s="1"/>
  <c r="A4846" i="6"/>
  <c r="H4845" i="6"/>
  <c r="G4845" i="6"/>
  <c r="F4845" i="6"/>
  <c r="I4845" i="6" s="1"/>
  <c r="E4845" i="6"/>
  <c r="D4845" i="6"/>
  <c r="J4845" i="6" s="1"/>
  <c r="B4845" i="6"/>
  <c r="C4845" i="6" s="1"/>
  <c r="A4845" i="6"/>
  <c r="H4844" i="6"/>
  <c r="G4844" i="6"/>
  <c r="F4844" i="6"/>
  <c r="I4844" i="6" s="1"/>
  <c r="E4844" i="6"/>
  <c r="D4844" i="6"/>
  <c r="J4844" i="6" s="1"/>
  <c r="B4844" i="6"/>
  <c r="C4844" i="6" s="1"/>
  <c r="A4844" i="6"/>
  <c r="H4843" i="6"/>
  <c r="G4843" i="6"/>
  <c r="F4843" i="6"/>
  <c r="I4843" i="6" s="1"/>
  <c r="E4843" i="6"/>
  <c r="D4843" i="6"/>
  <c r="J4843" i="6" s="1"/>
  <c r="B4843" i="6"/>
  <c r="C4843" i="6" s="1"/>
  <c r="A4843" i="6"/>
  <c r="H4842" i="6"/>
  <c r="G4842" i="6"/>
  <c r="F4842" i="6"/>
  <c r="I4842" i="6" s="1"/>
  <c r="E4842" i="6"/>
  <c r="D4842" i="6"/>
  <c r="J4842" i="6" s="1"/>
  <c r="B4842" i="6"/>
  <c r="C4842" i="6" s="1"/>
  <c r="A4842" i="6"/>
  <c r="H4841" i="6"/>
  <c r="G4841" i="6"/>
  <c r="F4841" i="6"/>
  <c r="I4841" i="6" s="1"/>
  <c r="E4841" i="6"/>
  <c r="D4841" i="6"/>
  <c r="J4841" i="6" s="1"/>
  <c r="B4841" i="6"/>
  <c r="C4841" i="6" s="1"/>
  <c r="A4841" i="6"/>
  <c r="H4840" i="6"/>
  <c r="G4840" i="6"/>
  <c r="F4840" i="6"/>
  <c r="I4840" i="6" s="1"/>
  <c r="E4840" i="6"/>
  <c r="D4840" i="6"/>
  <c r="J4840" i="6" s="1"/>
  <c r="B4840" i="6"/>
  <c r="C4840" i="6" s="1"/>
  <c r="A4840" i="6"/>
  <c r="H4839" i="6"/>
  <c r="G4839" i="6"/>
  <c r="F4839" i="6"/>
  <c r="I4839" i="6" s="1"/>
  <c r="E4839" i="6"/>
  <c r="D4839" i="6"/>
  <c r="J4839" i="6" s="1"/>
  <c r="B4839" i="6"/>
  <c r="C4839" i="6" s="1"/>
  <c r="A4839" i="6"/>
  <c r="H4838" i="6"/>
  <c r="G4838" i="6"/>
  <c r="F4838" i="6"/>
  <c r="I4838" i="6" s="1"/>
  <c r="E4838" i="6"/>
  <c r="D4838" i="6"/>
  <c r="J4838" i="6" s="1"/>
  <c r="B4838" i="6"/>
  <c r="C4838" i="6" s="1"/>
  <c r="A4838" i="6"/>
  <c r="H4837" i="6"/>
  <c r="G4837" i="6"/>
  <c r="F4837" i="6"/>
  <c r="I4837" i="6" s="1"/>
  <c r="E4837" i="6"/>
  <c r="D4837" i="6"/>
  <c r="J4837" i="6" s="1"/>
  <c r="B4837" i="6"/>
  <c r="C4837" i="6" s="1"/>
  <c r="A4837" i="6"/>
  <c r="H4836" i="6"/>
  <c r="G4836" i="6"/>
  <c r="F4836" i="6"/>
  <c r="I4836" i="6" s="1"/>
  <c r="E4836" i="6"/>
  <c r="D4836" i="6"/>
  <c r="J4836" i="6" s="1"/>
  <c r="B4836" i="6"/>
  <c r="C4836" i="6" s="1"/>
  <c r="A4836" i="6"/>
  <c r="H4835" i="6"/>
  <c r="G4835" i="6"/>
  <c r="F4835" i="6"/>
  <c r="I4835" i="6" s="1"/>
  <c r="E4835" i="6"/>
  <c r="D4835" i="6"/>
  <c r="J4835" i="6" s="1"/>
  <c r="B4835" i="6"/>
  <c r="C4835" i="6" s="1"/>
  <c r="A4835" i="6"/>
  <c r="H4834" i="6"/>
  <c r="G4834" i="6"/>
  <c r="F4834" i="6"/>
  <c r="I4834" i="6" s="1"/>
  <c r="E4834" i="6"/>
  <c r="D4834" i="6"/>
  <c r="J4834" i="6" s="1"/>
  <c r="B4834" i="6"/>
  <c r="C4834" i="6" s="1"/>
  <c r="A4834" i="6"/>
  <c r="H4833" i="6"/>
  <c r="G4833" i="6"/>
  <c r="F4833" i="6"/>
  <c r="I4833" i="6" s="1"/>
  <c r="E4833" i="6"/>
  <c r="D4833" i="6"/>
  <c r="J4833" i="6" s="1"/>
  <c r="B4833" i="6"/>
  <c r="C4833" i="6" s="1"/>
  <c r="A4833" i="6"/>
  <c r="H4832" i="6"/>
  <c r="G4832" i="6"/>
  <c r="F4832" i="6"/>
  <c r="I4832" i="6" s="1"/>
  <c r="E4832" i="6"/>
  <c r="D4832" i="6"/>
  <c r="J4832" i="6" s="1"/>
  <c r="B4832" i="6"/>
  <c r="C4832" i="6" s="1"/>
  <c r="A4832" i="6"/>
  <c r="H4831" i="6"/>
  <c r="G4831" i="6"/>
  <c r="F4831" i="6"/>
  <c r="I4831" i="6" s="1"/>
  <c r="E4831" i="6"/>
  <c r="D4831" i="6"/>
  <c r="J4831" i="6" s="1"/>
  <c r="B4831" i="6"/>
  <c r="C4831" i="6" s="1"/>
  <c r="A4831" i="6"/>
  <c r="H4830" i="6"/>
  <c r="G4830" i="6"/>
  <c r="F4830" i="6"/>
  <c r="I4830" i="6" s="1"/>
  <c r="E4830" i="6"/>
  <c r="D4830" i="6"/>
  <c r="J4830" i="6" s="1"/>
  <c r="B4830" i="6"/>
  <c r="C4830" i="6" s="1"/>
  <c r="A4830" i="6"/>
  <c r="H4829" i="6"/>
  <c r="G4829" i="6"/>
  <c r="F4829" i="6"/>
  <c r="I4829" i="6" s="1"/>
  <c r="E4829" i="6"/>
  <c r="D4829" i="6"/>
  <c r="J4829" i="6" s="1"/>
  <c r="B4829" i="6"/>
  <c r="C4829" i="6" s="1"/>
  <c r="A4829" i="6"/>
  <c r="H4828" i="6"/>
  <c r="G4828" i="6"/>
  <c r="F4828" i="6"/>
  <c r="I4828" i="6" s="1"/>
  <c r="E4828" i="6"/>
  <c r="D4828" i="6"/>
  <c r="J4828" i="6" s="1"/>
  <c r="B4828" i="6"/>
  <c r="C4828" i="6" s="1"/>
  <c r="A4828" i="6"/>
  <c r="H4827" i="6"/>
  <c r="G4827" i="6"/>
  <c r="F4827" i="6"/>
  <c r="I4827" i="6" s="1"/>
  <c r="E4827" i="6"/>
  <c r="D4827" i="6"/>
  <c r="J4827" i="6" s="1"/>
  <c r="B4827" i="6"/>
  <c r="C4827" i="6" s="1"/>
  <c r="A4827" i="6"/>
  <c r="H4826" i="6"/>
  <c r="G4826" i="6"/>
  <c r="F4826" i="6"/>
  <c r="I4826" i="6" s="1"/>
  <c r="E4826" i="6"/>
  <c r="D4826" i="6"/>
  <c r="J4826" i="6" s="1"/>
  <c r="B4826" i="6"/>
  <c r="C4826" i="6" s="1"/>
  <c r="A4826" i="6"/>
  <c r="H4825" i="6"/>
  <c r="G4825" i="6"/>
  <c r="F4825" i="6"/>
  <c r="I4825" i="6" s="1"/>
  <c r="E4825" i="6"/>
  <c r="D4825" i="6"/>
  <c r="J4825" i="6" s="1"/>
  <c r="B4825" i="6"/>
  <c r="C4825" i="6" s="1"/>
  <c r="A4825" i="6"/>
  <c r="H4824" i="6"/>
  <c r="G4824" i="6"/>
  <c r="F4824" i="6"/>
  <c r="I4824" i="6" s="1"/>
  <c r="E4824" i="6"/>
  <c r="D4824" i="6"/>
  <c r="J4824" i="6" s="1"/>
  <c r="B4824" i="6"/>
  <c r="C4824" i="6" s="1"/>
  <c r="A4824" i="6"/>
  <c r="H4823" i="6"/>
  <c r="G4823" i="6"/>
  <c r="F4823" i="6"/>
  <c r="I4823" i="6" s="1"/>
  <c r="E4823" i="6"/>
  <c r="D4823" i="6"/>
  <c r="J4823" i="6" s="1"/>
  <c r="B4823" i="6"/>
  <c r="C4823" i="6" s="1"/>
  <c r="A4823" i="6"/>
  <c r="H4822" i="6"/>
  <c r="G4822" i="6"/>
  <c r="F4822" i="6"/>
  <c r="I4822" i="6" s="1"/>
  <c r="E4822" i="6"/>
  <c r="D4822" i="6"/>
  <c r="J4822" i="6" s="1"/>
  <c r="B4822" i="6"/>
  <c r="C4822" i="6" s="1"/>
  <c r="A4822" i="6"/>
  <c r="H4821" i="6"/>
  <c r="G4821" i="6"/>
  <c r="F4821" i="6"/>
  <c r="I4821" i="6" s="1"/>
  <c r="E4821" i="6"/>
  <c r="D4821" i="6"/>
  <c r="J4821" i="6" s="1"/>
  <c r="B4821" i="6"/>
  <c r="C4821" i="6" s="1"/>
  <c r="A4821" i="6"/>
  <c r="H4820" i="6"/>
  <c r="G4820" i="6"/>
  <c r="F4820" i="6"/>
  <c r="I4820" i="6" s="1"/>
  <c r="E4820" i="6"/>
  <c r="D4820" i="6"/>
  <c r="J4820" i="6" s="1"/>
  <c r="B4820" i="6"/>
  <c r="C4820" i="6" s="1"/>
  <c r="A4820" i="6"/>
  <c r="H4819" i="6"/>
  <c r="G4819" i="6"/>
  <c r="F4819" i="6"/>
  <c r="I4819" i="6" s="1"/>
  <c r="E4819" i="6"/>
  <c r="D4819" i="6"/>
  <c r="J4819" i="6" s="1"/>
  <c r="B4819" i="6"/>
  <c r="C4819" i="6" s="1"/>
  <c r="A4819" i="6"/>
  <c r="H4818" i="6"/>
  <c r="G4818" i="6"/>
  <c r="F4818" i="6"/>
  <c r="I4818" i="6" s="1"/>
  <c r="E4818" i="6"/>
  <c r="D4818" i="6"/>
  <c r="J4818" i="6" s="1"/>
  <c r="B4818" i="6"/>
  <c r="C4818" i="6" s="1"/>
  <c r="A4818" i="6"/>
  <c r="H4817" i="6"/>
  <c r="G4817" i="6"/>
  <c r="F4817" i="6"/>
  <c r="I4817" i="6" s="1"/>
  <c r="E4817" i="6"/>
  <c r="D4817" i="6"/>
  <c r="J4817" i="6" s="1"/>
  <c r="B4817" i="6"/>
  <c r="C4817" i="6" s="1"/>
  <c r="A4817" i="6"/>
  <c r="H4816" i="6"/>
  <c r="G4816" i="6"/>
  <c r="F4816" i="6"/>
  <c r="I4816" i="6" s="1"/>
  <c r="E4816" i="6"/>
  <c r="D4816" i="6"/>
  <c r="J4816" i="6" s="1"/>
  <c r="B4816" i="6"/>
  <c r="C4816" i="6" s="1"/>
  <c r="A4816" i="6"/>
  <c r="H4815" i="6"/>
  <c r="G4815" i="6"/>
  <c r="F4815" i="6"/>
  <c r="I4815" i="6" s="1"/>
  <c r="E4815" i="6"/>
  <c r="D4815" i="6"/>
  <c r="J4815" i="6" s="1"/>
  <c r="B4815" i="6"/>
  <c r="C4815" i="6" s="1"/>
  <c r="A4815" i="6"/>
  <c r="H4814" i="6"/>
  <c r="G4814" i="6"/>
  <c r="F4814" i="6"/>
  <c r="I4814" i="6" s="1"/>
  <c r="E4814" i="6"/>
  <c r="D4814" i="6"/>
  <c r="J4814" i="6" s="1"/>
  <c r="B4814" i="6"/>
  <c r="C4814" i="6" s="1"/>
  <c r="A4814" i="6"/>
  <c r="H4813" i="6"/>
  <c r="G4813" i="6"/>
  <c r="F4813" i="6"/>
  <c r="I4813" i="6" s="1"/>
  <c r="E4813" i="6"/>
  <c r="D4813" i="6"/>
  <c r="J4813" i="6" s="1"/>
  <c r="B4813" i="6"/>
  <c r="C4813" i="6" s="1"/>
  <c r="A4813" i="6"/>
  <c r="H4812" i="6"/>
  <c r="G4812" i="6"/>
  <c r="F4812" i="6"/>
  <c r="I4812" i="6" s="1"/>
  <c r="E4812" i="6"/>
  <c r="D4812" i="6"/>
  <c r="J4812" i="6" s="1"/>
  <c r="B4812" i="6"/>
  <c r="C4812" i="6" s="1"/>
  <c r="A4812" i="6"/>
  <c r="H4811" i="6"/>
  <c r="G4811" i="6"/>
  <c r="F4811" i="6"/>
  <c r="I4811" i="6" s="1"/>
  <c r="E4811" i="6"/>
  <c r="D4811" i="6"/>
  <c r="J4811" i="6" s="1"/>
  <c r="B4811" i="6"/>
  <c r="C4811" i="6" s="1"/>
  <c r="A4811" i="6"/>
  <c r="H4810" i="6"/>
  <c r="G4810" i="6"/>
  <c r="F4810" i="6"/>
  <c r="I4810" i="6" s="1"/>
  <c r="E4810" i="6"/>
  <c r="D4810" i="6"/>
  <c r="J4810" i="6" s="1"/>
  <c r="B4810" i="6"/>
  <c r="C4810" i="6" s="1"/>
  <c r="A4810" i="6"/>
  <c r="H4809" i="6"/>
  <c r="G4809" i="6"/>
  <c r="F4809" i="6"/>
  <c r="I4809" i="6" s="1"/>
  <c r="E4809" i="6"/>
  <c r="D4809" i="6"/>
  <c r="J4809" i="6" s="1"/>
  <c r="B4809" i="6"/>
  <c r="C4809" i="6" s="1"/>
  <c r="A4809" i="6"/>
  <c r="H4808" i="6"/>
  <c r="G4808" i="6"/>
  <c r="F4808" i="6"/>
  <c r="I4808" i="6" s="1"/>
  <c r="E4808" i="6"/>
  <c r="D4808" i="6"/>
  <c r="J4808" i="6" s="1"/>
  <c r="B4808" i="6"/>
  <c r="C4808" i="6" s="1"/>
  <c r="A4808" i="6"/>
  <c r="H4807" i="6"/>
  <c r="G4807" i="6"/>
  <c r="F4807" i="6"/>
  <c r="I4807" i="6" s="1"/>
  <c r="E4807" i="6"/>
  <c r="D4807" i="6"/>
  <c r="J4807" i="6" s="1"/>
  <c r="B4807" i="6"/>
  <c r="C4807" i="6" s="1"/>
  <c r="A4807" i="6"/>
  <c r="H4806" i="6"/>
  <c r="G4806" i="6"/>
  <c r="F4806" i="6"/>
  <c r="I4806" i="6" s="1"/>
  <c r="E4806" i="6"/>
  <c r="D4806" i="6"/>
  <c r="J4806" i="6" s="1"/>
  <c r="B4806" i="6"/>
  <c r="C4806" i="6" s="1"/>
  <c r="A4806" i="6"/>
  <c r="H4805" i="6"/>
  <c r="G4805" i="6"/>
  <c r="F4805" i="6"/>
  <c r="I4805" i="6" s="1"/>
  <c r="E4805" i="6"/>
  <c r="D4805" i="6"/>
  <c r="J4805" i="6" s="1"/>
  <c r="B4805" i="6"/>
  <c r="C4805" i="6" s="1"/>
  <c r="A4805" i="6"/>
  <c r="H4804" i="6"/>
  <c r="G4804" i="6"/>
  <c r="F4804" i="6"/>
  <c r="I4804" i="6" s="1"/>
  <c r="E4804" i="6"/>
  <c r="D4804" i="6"/>
  <c r="J4804" i="6" s="1"/>
  <c r="B4804" i="6"/>
  <c r="C4804" i="6" s="1"/>
  <c r="A4804" i="6"/>
  <c r="H4803" i="6"/>
  <c r="G4803" i="6"/>
  <c r="F4803" i="6"/>
  <c r="I4803" i="6" s="1"/>
  <c r="E4803" i="6"/>
  <c r="D4803" i="6"/>
  <c r="J4803" i="6" s="1"/>
  <c r="B4803" i="6"/>
  <c r="C4803" i="6" s="1"/>
  <c r="A4803" i="6"/>
  <c r="H4802" i="6"/>
  <c r="G4802" i="6"/>
  <c r="F4802" i="6"/>
  <c r="I4802" i="6" s="1"/>
  <c r="E4802" i="6"/>
  <c r="D4802" i="6"/>
  <c r="J4802" i="6" s="1"/>
  <c r="B4802" i="6"/>
  <c r="C4802" i="6" s="1"/>
  <c r="A4802" i="6"/>
  <c r="H4801" i="6"/>
  <c r="G4801" i="6"/>
  <c r="F4801" i="6"/>
  <c r="I4801" i="6" s="1"/>
  <c r="E4801" i="6"/>
  <c r="D4801" i="6"/>
  <c r="J4801" i="6" s="1"/>
  <c r="B4801" i="6"/>
  <c r="C4801" i="6" s="1"/>
  <c r="A4801" i="6"/>
  <c r="H4800" i="6"/>
  <c r="G4800" i="6"/>
  <c r="F4800" i="6"/>
  <c r="I4800" i="6" s="1"/>
  <c r="E4800" i="6"/>
  <c r="D4800" i="6"/>
  <c r="J4800" i="6" s="1"/>
  <c r="B4800" i="6"/>
  <c r="C4800" i="6" s="1"/>
  <c r="A4800" i="6"/>
  <c r="H4799" i="6"/>
  <c r="G4799" i="6"/>
  <c r="F4799" i="6"/>
  <c r="I4799" i="6" s="1"/>
  <c r="E4799" i="6"/>
  <c r="D4799" i="6"/>
  <c r="J4799" i="6" s="1"/>
  <c r="B4799" i="6"/>
  <c r="C4799" i="6" s="1"/>
  <c r="A4799" i="6"/>
  <c r="H4798" i="6"/>
  <c r="G4798" i="6"/>
  <c r="F4798" i="6"/>
  <c r="I4798" i="6" s="1"/>
  <c r="E4798" i="6"/>
  <c r="D4798" i="6"/>
  <c r="J4798" i="6" s="1"/>
  <c r="B4798" i="6"/>
  <c r="C4798" i="6" s="1"/>
  <c r="A4798" i="6"/>
  <c r="H4797" i="6"/>
  <c r="G4797" i="6"/>
  <c r="F4797" i="6"/>
  <c r="I4797" i="6" s="1"/>
  <c r="E4797" i="6"/>
  <c r="D4797" i="6"/>
  <c r="J4797" i="6" s="1"/>
  <c r="B4797" i="6"/>
  <c r="C4797" i="6" s="1"/>
  <c r="A4797" i="6"/>
  <c r="H4796" i="6"/>
  <c r="G4796" i="6"/>
  <c r="F4796" i="6"/>
  <c r="I4796" i="6" s="1"/>
  <c r="E4796" i="6"/>
  <c r="D4796" i="6"/>
  <c r="J4796" i="6" s="1"/>
  <c r="B4796" i="6"/>
  <c r="C4796" i="6" s="1"/>
  <c r="A4796" i="6"/>
  <c r="H4795" i="6"/>
  <c r="G4795" i="6"/>
  <c r="F4795" i="6"/>
  <c r="I4795" i="6" s="1"/>
  <c r="E4795" i="6"/>
  <c r="D4795" i="6"/>
  <c r="J4795" i="6" s="1"/>
  <c r="B4795" i="6"/>
  <c r="C4795" i="6" s="1"/>
  <c r="A4795" i="6"/>
  <c r="H4794" i="6"/>
  <c r="G4794" i="6"/>
  <c r="F4794" i="6"/>
  <c r="I4794" i="6" s="1"/>
  <c r="E4794" i="6"/>
  <c r="D4794" i="6"/>
  <c r="J4794" i="6" s="1"/>
  <c r="B4794" i="6"/>
  <c r="C4794" i="6" s="1"/>
  <c r="A4794" i="6"/>
  <c r="H4793" i="6"/>
  <c r="G4793" i="6"/>
  <c r="F4793" i="6"/>
  <c r="I4793" i="6" s="1"/>
  <c r="E4793" i="6"/>
  <c r="D4793" i="6"/>
  <c r="J4793" i="6" s="1"/>
  <c r="B4793" i="6"/>
  <c r="C4793" i="6" s="1"/>
  <c r="A4793" i="6"/>
  <c r="H4792" i="6"/>
  <c r="G4792" i="6"/>
  <c r="F4792" i="6"/>
  <c r="I4792" i="6" s="1"/>
  <c r="E4792" i="6"/>
  <c r="D4792" i="6"/>
  <c r="J4792" i="6" s="1"/>
  <c r="B4792" i="6"/>
  <c r="C4792" i="6" s="1"/>
  <c r="A4792" i="6"/>
  <c r="H4791" i="6"/>
  <c r="G4791" i="6"/>
  <c r="F4791" i="6"/>
  <c r="I4791" i="6" s="1"/>
  <c r="E4791" i="6"/>
  <c r="D4791" i="6"/>
  <c r="J4791" i="6" s="1"/>
  <c r="B4791" i="6"/>
  <c r="C4791" i="6" s="1"/>
  <c r="A4791" i="6"/>
  <c r="H4790" i="6"/>
  <c r="G4790" i="6"/>
  <c r="F4790" i="6"/>
  <c r="I4790" i="6" s="1"/>
  <c r="E4790" i="6"/>
  <c r="D4790" i="6"/>
  <c r="J4790" i="6" s="1"/>
  <c r="B4790" i="6"/>
  <c r="C4790" i="6" s="1"/>
  <c r="A4790" i="6"/>
  <c r="H4789" i="6"/>
  <c r="G4789" i="6"/>
  <c r="F4789" i="6"/>
  <c r="I4789" i="6" s="1"/>
  <c r="E4789" i="6"/>
  <c r="D4789" i="6"/>
  <c r="J4789" i="6" s="1"/>
  <c r="B4789" i="6"/>
  <c r="C4789" i="6" s="1"/>
  <c r="A4789" i="6"/>
  <c r="H4788" i="6"/>
  <c r="G4788" i="6"/>
  <c r="F4788" i="6"/>
  <c r="I4788" i="6" s="1"/>
  <c r="E4788" i="6"/>
  <c r="D4788" i="6"/>
  <c r="J4788" i="6" s="1"/>
  <c r="B4788" i="6"/>
  <c r="C4788" i="6" s="1"/>
  <c r="A4788" i="6"/>
  <c r="H4787" i="6"/>
  <c r="G4787" i="6"/>
  <c r="F4787" i="6"/>
  <c r="I4787" i="6" s="1"/>
  <c r="E4787" i="6"/>
  <c r="D4787" i="6"/>
  <c r="J4787" i="6" s="1"/>
  <c r="B4787" i="6"/>
  <c r="C4787" i="6" s="1"/>
  <c r="A4787" i="6"/>
  <c r="H4786" i="6"/>
  <c r="G4786" i="6"/>
  <c r="F4786" i="6"/>
  <c r="I4786" i="6" s="1"/>
  <c r="E4786" i="6"/>
  <c r="D4786" i="6"/>
  <c r="J4786" i="6" s="1"/>
  <c r="B4786" i="6"/>
  <c r="C4786" i="6" s="1"/>
  <c r="A4786" i="6"/>
  <c r="H4785" i="6"/>
  <c r="G4785" i="6"/>
  <c r="F4785" i="6"/>
  <c r="I4785" i="6" s="1"/>
  <c r="E4785" i="6"/>
  <c r="D4785" i="6"/>
  <c r="J4785" i="6" s="1"/>
  <c r="B4785" i="6"/>
  <c r="C4785" i="6" s="1"/>
  <c r="A4785" i="6"/>
  <c r="H4784" i="6"/>
  <c r="G4784" i="6"/>
  <c r="F4784" i="6"/>
  <c r="I4784" i="6" s="1"/>
  <c r="E4784" i="6"/>
  <c r="D4784" i="6"/>
  <c r="J4784" i="6" s="1"/>
  <c r="B4784" i="6"/>
  <c r="C4784" i="6" s="1"/>
  <c r="A4784" i="6"/>
  <c r="H4783" i="6"/>
  <c r="G4783" i="6"/>
  <c r="F4783" i="6"/>
  <c r="I4783" i="6" s="1"/>
  <c r="E4783" i="6"/>
  <c r="D4783" i="6"/>
  <c r="J4783" i="6" s="1"/>
  <c r="B4783" i="6"/>
  <c r="C4783" i="6" s="1"/>
  <c r="A4783" i="6"/>
  <c r="H4782" i="6"/>
  <c r="G4782" i="6"/>
  <c r="F4782" i="6"/>
  <c r="I4782" i="6" s="1"/>
  <c r="E4782" i="6"/>
  <c r="D4782" i="6"/>
  <c r="J4782" i="6" s="1"/>
  <c r="B4782" i="6"/>
  <c r="C4782" i="6" s="1"/>
  <c r="A4782" i="6"/>
  <c r="H4781" i="6"/>
  <c r="G4781" i="6"/>
  <c r="F4781" i="6"/>
  <c r="I4781" i="6" s="1"/>
  <c r="E4781" i="6"/>
  <c r="D4781" i="6"/>
  <c r="J4781" i="6" s="1"/>
  <c r="B4781" i="6"/>
  <c r="C4781" i="6" s="1"/>
  <c r="A4781" i="6"/>
  <c r="H4780" i="6"/>
  <c r="G4780" i="6"/>
  <c r="F4780" i="6"/>
  <c r="I4780" i="6" s="1"/>
  <c r="E4780" i="6"/>
  <c r="D4780" i="6"/>
  <c r="J4780" i="6" s="1"/>
  <c r="B4780" i="6"/>
  <c r="C4780" i="6" s="1"/>
  <c r="A4780" i="6"/>
  <c r="H4779" i="6"/>
  <c r="G4779" i="6"/>
  <c r="F4779" i="6"/>
  <c r="I4779" i="6" s="1"/>
  <c r="E4779" i="6"/>
  <c r="D4779" i="6"/>
  <c r="J4779" i="6" s="1"/>
  <c r="B4779" i="6"/>
  <c r="C4779" i="6" s="1"/>
  <c r="A4779" i="6"/>
  <c r="H4778" i="6"/>
  <c r="G4778" i="6"/>
  <c r="F4778" i="6"/>
  <c r="I4778" i="6" s="1"/>
  <c r="E4778" i="6"/>
  <c r="D4778" i="6"/>
  <c r="J4778" i="6" s="1"/>
  <c r="B4778" i="6"/>
  <c r="C4778" i="6" s="1"/>
  <c r="A4778" i="6"/>
  <c r="H4777" i="6"/>
  <c r="G4777" i="6"/>
  <c r="F4777" i="6"/>
  <c r="I4777" i="6" s="1"/>
  <c r="E4777" i="6"/>
  <c r="D4777" i="6"/>
  <c r="J4777" i="6" s="1"/>
  <c r="B4777" i="6"/>
  <c r="C4777" i="6" s="1"/>
  <c r="A4777" i="6"/>
  <c r="H4776" i="6"/>
  <c r="G4776" i="6"/>
  <c r="F4776" i="6"/>
  <c r="I4776" i="6" s="1"/>
  <c r="E4776" i="6"/>
  <c r="D4776" i="6"/>
  <c r="J4776" i="6" s="1"/>
  <c r="B4776" i="6"/>
  <c r="C4776" i="6" s="1"/>
  <c r="A4776" i="6"/>
  <c r="H4775" i="6"/>
  <c r="G4775" i="6"/>
  <c r="F4775" i="6"/>
  <c r="I4775" i="6" s="1"/>
  <c r="E4775" i="6"/>
  <c r="D4775" i="6"/>
  <c r="J4775" i="6" s="1"/>
  <c r="B4775" i="6"/>
  <c r="C4775" i="6" s="1"/>
  <c r="A4775" i="6"/>
  <c r="H4774" i="6"/>
  <c r="G4774" i="6"/>
  <c r="F4774" i="6"/>
  <c r="I4774" i="6" s="1"/>
  <c r="E4774" i="6"/>
  <c r="D4774" i="6"/>
  <c r="J4774" i="6" s="1"/>
  <c r="B4774" i="6"/>
  <c r="C4774" i="6" s="1"/>
  <c r="A4774" i="6"/>
  <c r="H4773" i="6"/>
  <c r="G4773" i="6"/>
  <c r="F4773" i="6"/>
  <c r="I4773" i="6" s="1"/>
  <c r="E4773" i="6"/>
  <c r="D4773" i="6"/>
  <c r="J4773" i="6" s="1"/>
  <c r="B4773" i="6"/>
  <c r="C4773" i="6" s="1"/>
  <c r="A4773" i="6"/>
  <c r="H4772" i="6"/>
  <c r="G4772" i="6"/>
  <c r="F4772" i="6"/>
  <c r="I4772" i="6" s="1"/>
  <c r="E4772" i="6"/>
  <c r="D4772" i="6"/>
  <c r="J4772" i="6" s="1"/>
  <c r="B4772" i="6"/>
  <c r="C4772" i="6" s="1"/>
  <c r="A4772" i="6"/>
  <c r="H4771" i="6"/>
  <c r="G4771" i="6"/>
  <c r="F4771" i="6"/>
  <c r="I4771" i="6" s="1"/>
  <c r="E4771" i="6"/>
  <c r="D4771" i="6"/>
  <c r="J4771" i="6" s="1"/>
  <c r="B4771" i="6"/>
  <c r="C4771" i="6" s="1"/>
  <c r="A4771" i="6"/>
  <c r="H4770" i="6"/>
  <c r="G4770" i="6"/>
  <c r="F4770" i="6"/>
  <c r="I4770" i="6" s="1"/>
  <c r="E4770" i="6"/>
  <c r="D4770" i="6"/>
  <c r="J4770" i="6" s="1"/>
  <c r="B4770" i="6"/>
  <c r="C4770" i="6" s="1"/>
  <c r="A4770" i="6"/>
  <c r="H4769" i="6"/>
  <c r="G4769" i="6"/>
  <c r="F4769" i="6"/>
  <c r="I4769" i="6" s="1"/>
  <c r="E4769" i="6"/>
  <c r="D4769" i="6"/>
  <c r="J4769" i="6" s="1"/>
  <c r="B4769" i="6"/>
  <c r="C4769" i="6" s="1"/>
  <c r="A4769" i="6"/>
  <c r="H4768" i="6"/>
  <c r="G4768" i="6"/>
  <c r="F4768" i="6"/>
  <c r="I4768" i="6" s="1"/>
  <c r="E4768" i="6"/>
  <c r="D4768" i="6"/>
  <c r="J4768" i="6" s="1"/>
  <c r="B4768" i="6"/>
  <c r="C4768" i="6" s="1"/>
  <c r="A4768" i="6"/>
  <c r="H4767" i="6"/>
  <c r="G4767" i="6"/>
  <c r="F4767" i="6"/>
  <c r="I4767" i="6" s="1"/>
  <c r="E4767" i="6"/>
  <c r="D4767" i="6"/>
  <c r="J4767" i="6" s="1"/>
  <c r="B4767" i="6"/>
  <c r="C4767" i="6" s="1"/>
  <c r="A4767" i="6"/>
  <c r="H4766" i="6"/>
  <c r="G4766" i="6"/>
  <c r="F4766" i="6"/>
  <c r="I4766" i="6" s="1"/>
  <c r="E4766" i="6"/>
  <c r="D4766" i="6"/>
  <c r="J4766" i="6" s="1"/>
  <c r="B4766" i="6"/>
  <c r="C4766" i="6" s="1"/>
  <c r="A4766" i="6"/>
  <c r="H4765" i="6"/>
  <c r="G4765" i="6"/>
  <c r="F4765" i="6"/>
  <c r="I4765" i="6" s="1"/>
  <c r="E4765" i="6"/>
  <c r="D4765" i="6"/>
  <c r="J4765" i="6" s="1"/>
  <c r="B4765" i="6"/>
  <c r="C4765" i="6" s="1"/>
  <c r="A4765" i="6"/>
  <c r="H4764" i="6"/>
  <c r="G4764" i="6"/>
  <c r="F4764" i="6"/>
  <c r="I4764" i="6" s="1"/>
  <c r="E4764" i="6"/>
  <c r="D4764" i="6"/>
  <c r="J4764" i="6" s="1"/>
  <c r="B4764" i="6"/>
  <c r="C4764" i="6" s="1"/>
  <c r="A4764" i="6"/>
  <c r="H4763" i="6"/>
  <c r="G4763" i="6"/>
  <c r="F4763" i="6"/>
  <c r="I4763" i="6" s="1"/>
  <c r="E4763" i="6"/>
  <c r="D4763" i="6"/>
  <c r="J4763" i="6" s="1"/>
  <c r="B4763" i="6"/>
  <c r="C4763" i="6" s="1"/>
  <c r="A4763" i="6"/>
  <c r="H4762" i="6"/>
  <c r="G4762" i="6"/>
  <c r="F4762" i="6"/>
  <c r="I4762" i="6" s="1"/>
  <c r="E4762" i="6"/>
  <c r="D4762" i="6"/>
  <c r="J4762" i="6" s="1"/>
  <c r="B4762" i="6"/>
  <c r="C4762" i="6" s="1"/>
  <c r="A4762" i="6"/>
  <c r="H4761" i="6"/>
  <c r="G4761" i="6"/>
  <c r="F4761" i="6"/>
  <c r="I4761" i="6" s="1"/>
  <c r="E4761" i="6"/>
  <c r="D4761" i="6"/>
  <c r="J4761" i="6" s="1"/>
  <c r="B4761" i="6"/>
  <c r="C4761" i="6" s="1"/>
  <c r="A4761" i="6"/>
  <c r="H4760" i="6"/>
  <c r="G4760" i="6"/>
  <c r="F4760" i="6"/>
  <c r="I4760" i="6" s="1"/>
  <c r="E4760" i="6"/>
  <c r="D4760" i="6"/>
  <c r="J4760" i="6" s="1"/>
  <c r="B4760" i="6"/>
  <c r="C4760" i="6" s="1"/>
  <c r="A4760" i="6"/>
  <c r="H4759" i="6"/>
  <c r="G4759" i="6"/>
  <c r="F4759" i="6"/>
  <c r="I4759" i="6" s="1"/>
  <c r="E4759" i="6"/>
  <c r="D4759" i="6"/>
  <c r="J4759" i="6" s="1"/>
  <c r="B4759" i="6"/>
  <c r="C4759" i="6" s="1"/>
  <c r="A4759" i="6"/>
  <c r="H4758" i="6"/>
  <c r="G4758" i="6"/>
  <c r="F4758" i="6"/>
  <c r="I4758" i="6" s="1"/>
  <c r="E4758" i="6"/>
  <c r="D4758" i="6"/>
  <c r="J4758" i="6" s="1"/>
  <c r="B4758" i="6"/>
  <c r="C4758" i="6" s="1"/>
  <c r="A4758" i="6"/>
  <c r="H4757" i="6"/>
  <c r="G4757" i="6"/>
  <c r="F4757" i="6"/>
  <c r="I4757" i="6" s="1"/>
  <c r="E4757" i="6"/>
  <c r="D4757" i="6"/>
  <c r="J4757" i="6" s="1"/>
  <c r="B4757" i="6"/>
  <c r="C4757" i="6" s="1"/>
  <c r="A4757" i="6"/>
  <c r="H4756" i="6"/>
  <c r="G4756" i="6"/>
  <c r="F4756" i="6"/>
  <c r="I4756" i="6" s="1"/>
  <c r="E4756" i="6"/>
  <c r="D4756" i="6"/>
  <c r="J4756" i="6" s="1"/>
  <c r="B4756" i="6"/>
  <c r="C4756" i="6" s="1"/>
  <c r="A4756" i="6"/>
  <c r="H4755" i="6"/>
  <c r="G4755" i="6"/>
  <c r="F4755" i="6"/>
  <c r="I4755" i="6" s="1"/>
  <c r="E4755" i="6"/>
  <c r="D4755" i="6"/>
  <c r="J4755" i="6" s="1"/>
  <c r="B4755" i="6"/>
  <c r="C4755" i="6" s="1"/>
  <c r="A4755" i="6"/>
  <c r="H4754" i="6"/>
  <c r="G4754" i="6"/>
  <c r="F4754" i="6"/>
  <c r="I4754" i="6" s="1"/>
  <c r="E4754" i="6"/>
  <c r="D4754" i="6"/>
  <c r="J4754" i="6" s="1"/>
  <c r="B4754" i="6"/>
  <c r="C4754" i="6" s="1"/>
  <c r="A4754" i="6"/>
  <c r="H4753" i="6"/>
  <c r="G4753" i="6"/>
  <c r="F4753" i="6"/>
  <c r="I4753" i="6" s="1"/>
  <c r="E4753" i="6"/>
  <c r="D4753" i="6"/>
  <c r="J4753" i="6" s="1"/>
  <c r="B4753" i="6"/>
  <c r="C4753" i="6" s="1"/>
  <c r="A4753" i="6"/>
  <c r="H4752" i="6"/>
  <c r="G4752" i="6"/>
  <c r="F4752" i="6"/>
  <c r="I4752" i="6" s="1"/>
  <c r="E4752" i="6"/>
  <c r="D4752" i="6"/>
  <c r="J4752" i="6" s="1"/>
  <c r="B4752" i="6"/>
  <c r="C4752" i="6" s="1"/>
  <c r="A4752" i="6"/>
  <c r="H4751" i="6"/>
  <c r="G4751" i="6"/>
  <c r="F4751" i="6"/>
  <c r="I4751" i="6" s="1"/>
  <c r="E4751" i="6"/>
  <c r="D4751" i="6"/>
  <c r="J4751" i="6" s="1"/>
  <c r="B4751" i="6"/>
  <c r="C4751" i="6" s="1"/>
  <c r="A4751" i="6"/>
  <c r="H4750" i="6"/>
  <c r="G4750" i="6"/>
  <c r="F4750" i="6"/>
  <c r="I4750" i="6" s="1"/>
  <c r="E4750" i="6"/>
  <c r="D4750" i="6"/>
  <c r="J4750" i="6" s="1"/>
  <c r="B4750" i="6"/>
  <c r="C4750" i="6" s="1"/>
  <c r="A4750" i="6"/>
  <c r="H4749" i="6"/>
  <c r="G4749" i="6"/>
  <c r="F4749" i="6"/>
  <c r="I4749" i="6" s="1"/>
  <c r="E4749" i="6"/>
  <c r="D4749" i="6"/>
  <c r="J4749" i="6" s="1"/>
  <c r="B4749" i="6"/>
  <c r="C4749" i="6" s="1"/>
  <c r="A4749" i="6"/>
  <c r="H4748" i="6"/>
  <c r="G4748" i="6"/>
  <c r="F4748" i="6"/>
  <c r="I4748" i="6" s="1"/>
  <c r="E4748" i="6"/>
  <c r="D4748" i="6"/>
  <c r="J4748" i="6" s="1"/>
  <c r="B4748" i="6"/>
  <c r="C4748" i="6" s="1"/>
  <c r="A4748" i="6"/>
  <c r="H4747" i="6"/>
  <c r="G4747" i="6"/>
  <c r="F4747" i="6"/>
  <c r="I4747" i="6" s="1"/>
  <c r="E4747" i="6"/>
  <c r="D4747" i="6"/>
  <c r="J4747" i="6" s="1"/>
  <c r="B4747" i="6"/>
  <c r="C4747" i="6" s="1"/>
  <c r="A4747" i="6"/>
  <c r="H4746" i="6"/>
  <c r="G4746" i="6"/>
  <c r="F4746" i="6"/>
  <c r="I4746" i="6" s="1"/>
  <c r="E4746" i="6"/>
  <c r="D4746" i="6"/>
  <c r="J4746" i="6" s="1"/>
  <c r="B4746" i="6"/>
  <c r="C4746" i="6" s="1"/>
  <c r="A4746" i="6"/>
  <c r="H4745" i="6"/>
  <c r="G4745" i="6"/>
  <c r="F4745" i="6"/>
  <c r="I4745" i="6" s="1"/>
  <c r="E4745" i="6"/>
  <c r="D4745" i="6"/>
  <c r="J4745" i="6" s="1"/>
  <c r="B4745" i="6"/>
  <c r="C4745" i="6" s="1"/>
  <c r="A4745" i="6"/>
  <c r="H4744" i="6"/>
  <c r="G4744" i="6"/>
  <c r="F4744" i="6"/>
  <c r="I4744" i="6" s="1"/>
  <c r="E4744" i="6"/>
  <c r="D4744" i="6"/>
  <c r="J4744" i="6" s="1"/>
  <c r="B4744" i="6"/>
  <c r="C4744" i="6" s="1"/>
  <c r="A4744" i="6"/>
  <c r="H4743" i="6"/>
  <c r="G4743" i="6"/>
  <c r="F4743" i="6"/>
  <c r="I4743" i="6" s="1"/>
  <c r="E4743" i="6"/>
  <c r="D4743" i="6"/>
  <c r="J4743" i="6" s="1"/>
  <c r="B4743" i="6"/>
  <c r="C4743" i="6" s="1"/>
  <c r="A4743" i="6"/>
  <c r="H4742" i="6"/>
  <c r="G4742" i="6"/>
  <c r="F4742" i="6"/>
  <c r="I4742" i="6" s="1"/>
  <c r="E4742" i="6"/>
  <c r="D4742" i="6"/>
  <c r="J4742" i="6" s="1"/>
  <c r="B4742" i="6"/>
  <c r="C4742" i="6" s="1"/>
  <c r="A4742" i="6"/>
  <c r="H4741" i="6"/>
  <c r="G4741" i="6"/>
  <c r="F4741" i="6"/>
  <c r="I4741" i="6" s="1"/>
  <c r="E4741" i="6"/>
  <c r="D4741" i="6"/>
  <c r="J4741" i="6" s="1"/>
  <c r="B4741" i="6"/>
  <c r="C4741" i="6" s="1"/>
  <c r="A4741" i="6"/>
  <c r="H4740" i="6"/>
  <c r="G4740" i="6"/>
  <c r="F4740" i="6"/>
  <c r="I4740" i="6" s="1"/>
  <c r="E4740" i="6"/>
  <c r="D4740" i="6"/>
  <c r="J4740" i="6" s="1"/>
  <c r="B4740" i="6"/>
  <c r="C4740" i="6" s="1"/>
  <c r="A4740" i="6"/>
  <c r="H4739" i="6"/>
  <c r="G4739" i="6"/>
  <c r="F4739" i="6"/>
  <c r="I4739" i="6" s="1"/>
  <c r="E4739" i="6"/>
  <c r="D4739" i="6"/>
  <c r="J4739" i="6" s="1"/>
  <c r="B4739" i="6"/>
  <c r="C4739" i="6" s="1"/>
  <c r="A4739" i="6"/>
  <c r="H4738" i="6"/>
  <c r="G4738" i="6"/>
  <c r="F4738" i="6"/>
  <c r="I4738" i="6" s="1"/>
  <c r="E4738" i="6"/>
  <c r="D4738" i="6"/>
  <c r="J4738" i="6" s="1"/>
  <c r="B4738" i="6"/>
  <c r="C4738" i="6" s="1"/>
  <c r="A4738" i="6"/>
  <c r="H4737" i="6"/>
  <c r="G4737" i="6"/>
  <c r="F4737" i="6"/>
  <c r="I4737" i="6" s="1"/>
  <c r="E4737" i="6"/>
  <c r="D4737" i="6"/>
  <c r="J4737" i="6" s="1"/>
  <c r="B4737" i="6"/>
  <c r="C4737" i="6" s="1"/>
  <c r="A4737" i="6"/>
  <c r="H4736" i="6"/>
  <c r="G4736" i="6"/>
  <c r="F4736" i="6"/>
  <c r="I4736" i="6" s="1"/>
  <c r="E4736" i="6"/>
  <c r="D4736" i="6"/>
  <c r="J4736" i="6" s="1"/>
  <c r="B4736" i="6"/>
  <c r="C4736" i="6" s="1"/>
  <c r="A4736" i="6"/>
  <c r="H4735" i="6"/>
  <c r="G4735" i="6"/>
  <c r="F4735" i="6"/>
  <c r="I4735" i="6" s="1"/>
  <c r="E4735" i="6"/>
  <c r="D4735" i="6"/>
  <c r="J4735" i="6" s="1"/>
  <c r="B4735" i="6"/>
  <c r="C4735" i="6" s="1"/>
  <c r="A4735" i="6"/>
  <c r="H4734" i="6"/>
  <c r="G4734" i="6"/>
  <c r="F4734" i="6"/>
  <c r="I4734" i="6" s="1"/>
  <c r="E4734" i="6"/>
  <c r="D4734" i="6"/>
  <c r="J4734" i="6" s="1"/>
  <c r="B4734" i="6"/>
  <c r="C4734" i="6" s="1"/>
  <c r="A4734" i="6"/>
  <c r="H4733" i="6"/>
  <c r="G4733" i="6"/>
  <c r="F4733" i="6"/>
  <c r="I4733" i="6" s="1"/>
  <c r="E4733" i="6"/>
  <c r="D4733" i="6"/>
  <c r="J4733" i="6" s="1"/>
  <c r="B4733" i="6"/>
  <c r="C4733" i="6" s="1"/>
  <c r="A4733" i="6"/>
  <c r="H4732" i="6"/>
  <c r="G4732" i="6"/>
  <c r="F4732" i="6"/>
  <c r="I4732" i="6" s="1"/>
  <c r="E4732" i="6"/>
  <c r="D4732" i="6"/>
  <c r="J4732" i="6" s="1"/>
  <c r="B4732" i="6"/>
  <c r="C4732" i="6" s="1"/>
  <c r="A4732" i="6"/>
  <c r="H4731" i="6"/>
  <c r="G4731" i="6"/>
  <c r="F4731" i="6"/>
  <c r="I4731" i="6" s="1"/>
  <c r="E4731" i="6"/>
  <c r="D4731" i="6"/>
  <c r="J4731" i="6" s="1"/>
  <c r="B4731" i="6"/>
  <c r="C4731" i="6" s="1"/>
  <c r="A4731" i="6"/>
  <c r="H4730" i="6"/>
  <c r="G4730" i="6"/>
  <c r="F4730" i="6"/>
  <c r="I4730" i="6" s="1"/>
  <c r="E4730" i="6"/>
  <c r="D4730" i="6"/>
  <c r="J4730" i="6" s="1"/>
  <c r="B4730" i="6"/>
  <c r="C4730" i="6" s="1"/>
  <c r="A4730" i="6"/>
  <c r="H4729" i="6"/>
  <c r="G4729" i="6"/>
  <c r="F4729" i="6"/>
  <c r="I4729" i="6" s="1"/>
  <c r="E4729" i="6"/>
  <c r="D4729" i="6"/>
  <c r="J4729" i="6" s="1"/>
  <c r="B4729" i="6"/>
  <c r="C4729" i="6" s="1"/>
  <c r="A4729" i="6"/>
  <c r="H4728" i="6"/>
  <c r="G4728" i="6"/>
  <c r="F4728" i="6"/>
  <c r="I4728" i="6" s="1"/>
  <c r="E4728" i="6"/>
  <c r="D4728" i="6"/>
  <c r="J4728" i="6" s="1"/>
  <c r="B4728" i="6"/>
  <c r="C4728" i="6" s="1"/>
  <c r="A4728" i="6"/>
  <c r="H4727" i="6"/>
  <c r="G4727" i="6"/>
  <c r="F4727" i="6"/>
  <c r="I4727" i="6" s="1"/>
  <c r="E4727" i="6"/>
  <c r="D4727" i="6"/>
  <c r="J4727" i="6" s="1"/>
  <c r="B4727" i="6"/>
  <c r="C4727" i="6" s="1"/>
  <c r="A4727" i="6"/>
  <c r="H4726" i="6"/>
  <c r="G4726" i="6"/>
  <c r="F4726" i="6"/>
  <c r="I4726" i="6" s="1"/>
  <c r="E4726" i="6"/>
  <c r="D4726" i="6"/>
  <c r="J4726" i="6" s="1"/>
  <c r="B4726" i="6"/>
  <c r="C4726" i="6" s="1"/>
  <c r="A4726" i="6"/>
  <c r="H4725" i="6"/>
  <c r="G4725" i="6"/>
  <c r="F4725" i="6"/>
  <c r="I4725" i="6" s="1"/>
  <c r="E4725" i="6"/>
  <c r="D4725" i="6"/>
  <c r="J4725" i="6" s="1"/>
  <c r="B4725" i="6"/>
  <c r="C4725" i="6" s="1"/>
  <c r="A4725" i="6"/>
  <c r="H4724" i="6"/>
  <c r="G4724" i="6"/>
  <c r="F4724" i="6"/>
  <c r="I4724" i="6" s="1"/>
  <c r="E4724" i="6"/>
  <c r="D4724" i="6"/>
  <c r="J4724" i="6" s="1"/>
  <c r="B4724" i="6"/>
  <c r="C4724" i="6" s="1"/>
  <c r="A4724" i="6"/>
  <c r="H4723" i="6"/>
  <c r="G4723" i="6"/>
  <c r="F4723" i="6"/>
  <c r="I4723" i="6" s="1"/>
  <c r="E4723" i="6"/>
  <c r="D4723" i="6"/>
  <c r="J4723" i="6" s="1"/>
  <c r="B4723" i="6"/>
  <c r="C4723" i="6" s="1"/>
  <c r="A4723" i="6"/>
  <c r="H4722" i="6"/>
  <c r="G4722" i="6"/>
  <c r="F4722" i="6"/>
  <c r="I4722" i="6" s="1"/>
  <c r="E4722" i="6"/>
  <c r="D4722" i="6"/>
  <c r="J4722" i="6" s="1"/>
  <c r="B4722" i="6"/>
  <c r="C4722" i="6" s="1"/>
  <c r="A4722" i="6"/>
  <c r="H4721" i="6"/>
  <c r="G4721" i="6"/>
  <c r="F4721" i="6"/>
  <c r="I4721" i="6" s="1"/>
  <c r="E4721" i="6"/>
  <c r="D4721" i="6"/>
  <c r="J4721" i="6" s="1"/>
  <c r="B4721" i="6"/>
  <c r="C4721" i="6" s="1"/>
  <c r="A4721" i="6"/>
  <c r="H4720" i="6"/>
  <c r="G4720" i="6"/>
  <c r="F4720" i="6"/>
  <c r="I4720" i="6" s="1"/>
  <c r="E4720" i="6"/>
  <c r="D4720" i="6"/>
  <c r="J4720" i="6" s="1"/>
  <c r="B4720" i="6"/>
  <c r="C4720" i="6" s="1"/>
  <c r="A4720" i="6"/>
  <c r="H4719" i="6"/>
  <c r="G4719" i="6"/>
  <c r="F4719" i="6"/>
  <c r="I4719" i="6" s="1"/>
  <c r="E4719" i="6"/>
  <c r="D4719" i="6"/>
  <c r="J4719" i="6" s="1"/>
  <c r="B4719" i="6"/>
  <c r="C4719" i="6" s="1"/>
  <c r="A4719" i="6"/>
  <c r="H4718" i="6"/>
  <c r="G4718" i="6"/>
  <c r="F4718" i="6"/>
  <c r="I4718" i="6" s="1"/>
  <c r="E4718" i="6"/>
  <c r="D4718" i="6"/>
  <c r="J4718" i="6" s="1"/>
  <c r="B4718" i="6"/>
  <c r="C4718" i="6" s="1"/>
  <c r="A4718" i="6"/>
  <c r="H4717" i="6"/>
  <c r="G4717" i="6"/>
  <c r="F4717" i="6"/>
  <c r="I4717" i="6" s="1"/>
  <c r="E4717" i="6"/>
  <c r="D4717" i="6"/>
  <c r="J4717" i="6" s="1"/>
  <c r="B4717" i="6"/>
  <c r="C4717" i="6" s="1"/>
  <c r="A4717" i="6"/>
  <c r="H4716" i="6"/>
  <c r="G4716" i="6"/>
  <c r="F4716" i="6"/>
  <c r="I4716" i="6" s="1"/>
  <c r="E4716" i="6"/>
  <c r="D4716" i="6"/>
  <c r="J4716" i="6" s="1"/>
  <c r="B4716" i="6"/>
  <c r="C4716" i="6" s="1"/>
  <c r="A4716" i="6"/>
  <c r="H4715" i="6"/>
  <c r="G4715" i="6"/>
  <c r="F4715" i="6"/>
  <c r="I4715" i="6" s="1"/>
  <c r="E4715" i="6"/>
  <c r="D4715" i="6"/>
  <c r="J4715" i="6" s="1"/>
  <c r="B4715" i="6"/>
  <c r="C4715" i="6" s="1"/>
  <c r="A4715" i="6"/>
  <c r="H4714" i="6"/>
  <c r="G4714" i="6"/>
  <c r="F4714" i="6"/>
  <c r="I4714" i="6" s="1"/>
  <c r="E4714" i="6"/>
  <c r="D4714" i="6"/>
  <c r="J4714" i="6" s="1"/>
  <c r="B4714" i="6"/>
  <c r="C4714" i="6" s="1"/>
  <c r="A4714" i="6"/>
  <c r="H4713" i="6"/>
  <c r="G4713" i="6"/>
  <c r="F4713" i="6"/>
  <c r="I4713" i="6" s="1"/>
  <c r="E4713" i="6"/>
  <c r="D4713" i="6"/>
  <c r="J4713" i="6" s="1"/>
  <c r="B4713" i="6"/>
  <c r="C4713" i="6" s="1"/>
  <c r="A4713" i="6"/>
  <c r="H4712" i="6"/>
  <c r="G4712" i="6"/>
  <c r="F4712" i="6"/>
  <c r="I4712" i="6" s="1"/>
  <c r="E4712" i="6"/>
  <c r="D4712" i="6"/>
  <c r="J4712" i="6" s="1"/>
  <c r="B4712" i="6"/>
  <c r="C4712" i="6" s="1"/>
  <c r="A4712" i="6"/>
  <c r="H4711" i="6"/>
  <c r="G4711" i="6"/>
  <c r="F4711" i="6"/>
  <c r="I4711" i="6" s="1"/>
  <c r="E4711" i="6"/>
  <c r="D4711" i="6"/>
  <c r="J4711" i="6" s="1"/>
  <c r="B4711" i="6"/>
  <c r="C4711" i="6" s="1"/>
  <c r="A4711" i="6"/>
  <c r="H4710" i="6"/>
  <c r="G4710" i="6"/>
  <c r="F4710" i="6"/>
  <c r="I4710" i="6" s="1"/>
  <c r="E4710" i="6"/>
  <c r="D4710" i="6"/>
  <c r="J4710" i="6" s="1"/>
  <c r="B4710" i="6"/>
  <c r="C4710" i="6" s="1"/>
  <c r="A4710" i="6"/>
  <c r="H4709" i="6"/>
  <c r="G4709" i="6"/>
  <c r="F4709" i="6"/>
  <c r="I4709" i="6" s="1"/>
  <c r="E4709" i="6"/>
  <c r="D4709" i="6"/>
  <c r="J4709" i="6" s="1"/>
  <c r="B4709" i="6"/>
  <c r="C4709" i="6" s="1"/>
  <c r="A4709" i="6"/>
  <c r="H4708" i="6"/>
  <c r="G4708" i="6"/>
  <c r="F4708" i="6"/>
  <c r="I4708" i="6" s="1"/>
  <c r="E4708" i="6"/>
  <c r="D4708" i="6"/>
  <c r="J4708" i="6" s="1"/>
  <c r="B4708" i="6"/>
  <c r="C4708" i="6" s="1"/>
  <c r="A4708" i="6"/>
  <c r="H4707" i="6"/>
  <c r="G4707" i="6"/>
  <c r="F4707" i="6"/>
  <c r="I4707" i="6" s="1"/>
  <c r="E4707" i="6"/>
  <c r="D4707" i="6"/>
  <c r="J4707" i="6" s="1"/>
  <c r="B4707" i="6"/>
  <c r="C4707" i="6" s="1"/>
  <c r="A4707" i="6"/>
  <c r="H4706" i="6"/>
  <c r="G4706" i="6"/>
  <c r="F4706" i="6"/>
  <c r="I4706" i="6" s="1"/>
  <c r="E4706" i="6"/>
  <c r="D4706" i="6"/>
  <c r="J4706" i="6" s="1"/>
  <c r="B4706" i="6"/>
  <c r="C4706" i="6" s="1"/>
  <c r="A4706" i="6"/>
  <c r="H4705" i="6"/>
  <c r="G4705" i="6"/>
  <c r="F4705" i="6"/>
  <c r="I4705" i="6" s="1"/>
  <c r="E4705" i="6"/>
  <c r="D4705" i="6"/>
  <c r="J4705" i="6" s="1"/>
  <c r="B4705" i="6"/>
  <c r="C4705" i="6" s="1"/>
  <c r="A4705" i="6"/>
  <c r="H4704" i="6"/>
  <c r="G4704" i="6"/>
  <c r="F4704" i="6"/>
  <c r="I4704" i="6" s="1"/>
  <c r="E4704" i="6"/>
  <c r="D4704" i="6"/>
  <c r="J4704" i="6" s="1"/>
  <c r="B4704" i="6"/>
  <c r="C4704" i="6" s="1"/>
  <c r="A4704" i="6"/>
  <c r="H4703" i="6"/>
  <c r="G4703" i="6"/>
  <c r="F4703" i="6"/>
  <c r="I4703" i="6" s="1"/>
  <c r="E4703" i="6"/>
  <c r="D4703" i="6"/>
  <c r="J4703" i="6" s="1"/>
  <c r="B4703" i="6"/>
  <c r="C4703" i="6" s="1"/>
  <c r="A4703" i="6"/>
  <c r="H4702" i="6"/>
  <c r="G4702" i="6"/>
  <c r="F4702" i="6"/>
  <c r="I4702" i="6" s="1"/>
  <c r="E4702" i="6"/>
  <c r="D4702" i="6"/>
  <c r="J4702" i="6" s="1"/>
  <c r="B4702" i="6"/>
  <c r="C4702" i="6" s="1"/>
  <c r="A4702" i="6"/>
  <c r="H4701" i="6"/>
  <c r="G4701" i="6"/>
  <c r="F4701" i="6"/>
  <c r="I4701" i="6" s="1"/>
  <c r="E4701" i="6"/>
  <c r="D4701" i="6"/>
  <c r="J4701" i="6" s="1"/>
  <c r="B4701" i="6"/>
  <c r="C4701" i="6" s="1"/>
  <c r="A4701" i="6"/>
  <c r="H4700" i="6"/>
  <c r="G4700" i="6"/>
  <c r="F4700" i="6"/>
  <c r="I4700" i="6" s="1"/>
  <c r="E4700" i="6"/>
  <c r="D4700" i="6"/>
  <c r="J4700" i="6" s="1"/>
  <c r="B4700" i="6"/>
  <c r="C4700" i="6" s="1"/>
  <c r="A4700" i="6"/>
  <c r="H4699" i="6"/>
  <c r="G4699" i="6"/>
  <c r="F4699" i="6"/>
  <c r="I4699" i="6" s="1"/>
  <c r="E4699" i="6"/>
  <c r="D4699" i="6"/>
  <c r="J4699" i="6" s="1"/>
  <c r="B4699" i="6"/>
  <c r="C4699" i="6" s="1"/>
  <c r="A4699" i="6"/>
  <c r="H4698" i="6"/>
  <c r="G4698" i="6"/>
  <c r="F4698" i="6"/>
  <c r="I4698" i="6" s="1"/>
  <c r="E4698" i="6"/>
  <c r="D4698" i="6"/>
  <c r="J4698" i="6" s="1"/>
  <c r="B4698" i="6"/>
  <c r="C4698" i="6" s="1"/>
  <c r="A4698" i="6"/>
  <c r="H4697" i="6"/>
  <c r="G4697" i="6"/>
  <c r="F4697" i="6"/>
  <c r="I4697" i="6" s="1"/>
  <c r="E4697" i="6"/>
  <c r="D4697" i="6"/>
  <c r="J4697" i="6" s="1"/>
  <c r="B4697" i="6"/>
  <c r="C4697" i="6" s="1"/>
  <c r="A4697" i="6"/>
  <c r="H4696" i="6"/>
  <c r="G4696" i="6"/>
  <c r="F4696" i="6"/>
  <c r="I4696" i="6" s="1"/>
  <c r="E4696" i="6"/>
  <c r="D4696" i="6"/>
  <c r="J4696" i="6" s="1"/>
  <c r="B4696" i="6"/>
  <c r="C4696" i="6" s="1"/>
  <c r="A4696" i="6"/>
  <c r="H4695" i="6"/>
  <c r="G4695" i="6"/>
  <c r="F4695" i="6"/>
  <c r="I4695" i="6" s="1"/>
  <c r="E4695" i="6"/>
  <c r="D4695" i="6"/>
  <c r="J4695" i="6" s="1"/>
  <c r="B4695" i="6"/>
  <c r="C4695" i="6" s="1"/>
  <c r="A4695" i="6"/>
  <c r="H4694" i="6"/>
  <c r="G4694" i="6"/>
  <c r="F4694" i="6"/>
  <c r="I4694" i="6" s="1"/>
  <c r="E4694" i="6"/>
  <c r="D4694" i="6"/>
  <c r="J4694" i="6" s="1"/>
  <c r="B4694" i="6"/>
  <c r="C4694" i="6" s="1"/>
  <c r="A4694" i="6"/>
  <c r="H4693" i="6"/>
  <c r="G4693" i="6"/>
  <c r="F4693" i="6"/>
  <c r="I4693" i="6" s="1"/>
  <c r="E4693" i="6"/>
  <c r="D4693" i="6"/>
  <c r="J4693" i="6" s="1"/>
  <c r="B4693" i="6"/>
  <c r="C4693" i="6" s="1"/>
  <c r="A4693" i="6"/>
  <c r="H4692" i="6"/>
  <c r="G4692" i="6"/>
  <c r="F4692" i="6"/>
  <c r="I4692" i="6" s="1"/>
  <c r="E4692" i="6"/>
  <c r="D4692" i="6"/>
  <c r="J4692" i="6" s="1"/>
  <c r="B4692" i="6"/>
  <c r="C4692" i="6" s="1"/>
  <c r="A4692" i="6"/>
  <c r="H4691" i="6"/>
  <c r="G4691" i="6"/>
  <c r="F4691" i="6"/>
  <c r="I4691" i="6" s="1"/>
  <c r="E4691" i="6"/>
  <c r="D4691" i="6"/>
  <c r="J4691" i="6" s="1"/>
  <c r="B4691" i="6"/>
  <c r="C4691" i="6" s="1"/>
  <c r="A4691" i="6"/>
  <c r="H4690" i="6"/>
  <c r="G4690" i="6"/>
  <c r="F4690" i="6"/>
  <c r="I4690" i="6" s="1"/>
  <c r="E4690" i="6"/>
  <c r="D4690" i="6"/>
  <c r="J4690" i="6" s="1"/>
  <c r="B4690" i="6"/>
  <c r="C4690" i="6" s="1"/>
  <c r="A4690" i="6"/>
  <c r="H4689" i="6"/>
  <c r="G4689" i="6"/>
  <c r="F4689" i="6"/>
  <c r="I4689" i="6" s="1"/>
  <c r="E4689" i="6"/>
  <c r="D4689" i="6"/>
  <c r="J4689" i="6" s="1"/>
  <c r="B4689" i="6"/>
  <c r="C4689" i="6" s="1"/>
  <c r="A4689" i="6"/>
  <c r="H4688" i="6"/>
  <c r="G4688" i="6"/>
  <c r="F4688" i="6"/>
  <c r="I4688" i="6" s="1"/>
  <c r="E4688" i="6"/>
  <c r="D4688" i="6"/>
  <c r="J4688" i="6" s="1"/>
  <c r="B4688" i="6"/>
  <c r="C4688" i="6" s="1"/>
  <c r="A4688" i="6"/>
  <c r="H4687" i="6"/>
  <c r="G4687" i="6"/>
  <c r="F4687" i="6"/>
  <c r="I4687" i="6" s="1"/>
  <c r="E4687" i="6"/>
  <c r="D4687" i="6"/>
  <c r="J4687" i="6" s="1"/>
  <c r="B4687" i="6"/>
  <c r="C4687" i="6" s="1"/>
  <c r="A4687" i="6"/>
  <c r="H4686" i="6"/>
  <c r="G4686" i="6"/>
  <c r="F4686" i="6"/>
  <c r="I4686" i="6" s="1"/>
  <c r="E4686" i="6"/>
  <c r="D4686" i="6"/>
  <c r="J4686" i="6" s="1"/>
  <c r="B4686" i="6"/>
  <c r="C4686" i="6" s="1"/>
  <c r="A4686" i="6"/>
  <c r="H4685" i="6"/>
  <c r="G4685" i="6"/>
  <c r="F4685" i="6"/>
  <c r="I4685" i="6" s="1"/>
  <c r="E4685" i="6"/>
  <c r="D4685" i="6"/>
  <c r="J4685" i="6" s="1"/>
  <c r="B4685" i="6"/>
  <c r="C4685" i="6" s="1"/>
  <c r="A4685" i="6"/>
  <c r="H4684" i="6"/>
  <c r="G4684" i="6"/>
  <c r="F4684" i="6"/>
  <c r="I4684" i="6" s="1"/>
  <c r="E4684" i="6"/>
  <c r="D4684" i="6"/>
  <c r="J4684" i="6" s="1"/>
  <c r="B4684" i="6"/>
  <c r="C4684" i="6" s="1"/>
  <c r="A4684" i="6"/>
  <c r="H4683" i="6"/>
  <c r="G4683" i="6"/>
  <c r="F4683" i="6"/>
  <c r="I4683" i="6" s="1"/>
  <c r="E4683" i="6"/>
  <c r="D4683" i="6"/>
  <c r="J4683" i="6" s="1"/>
  <c r="B4683" i="6"/>
  <c r="C4683" i="6" s="1"/>
  <c r="A4683" i="6"/>
  <c r="H4682" i="6"/>
  <c r="G4682" i="6"/>
  <c r="F4682" i="6"/>
  <c r="I4682" i="6" s="1"/>
  <c r="E4682" i="6"/>
  <c r="D4682" i="6"/>
  <c r="J4682" i="6" s="1"/>
  <c r="B4682" i="6"/>
  <c r="C4682" i="6" s="1"/>
  <c r="A4682" i="6"/>
  <c r="H4681" i="6"/>
  <c r="G4681" i="6"/>
  <c r="F4681" i="6"/>
  <c r="I4681" i="6" s="1"/>
  <c r="E4681" i="6"/>
  <c r="D4681" i="6"/>
  <c r="J4681" i="6" s="1"/>
  <c r="B4681" i="6"/>
  <c r="C4681" i="6" s="1"/>
  <c r="A4681" i="6"/>
  <c r="H4680" i="6"/>
  <c r="G4680" i="6"/>
  <c r="F4680" i="6"/>
  <c r="I4680" i="6" s="1"/>
  <c r="E4680" i="6"/>
  <c r="D4680" i="6"/>
  <c r="J4680" i="6" s="1"/>
  <c r="B4680" i="6"/>
  <c r="C4680" i="6" s="1"/>
  <c r="A4680" i="6"/>
  <c r="H4679" i="6"/>
  <c r="G4679" i="6"/>
  <c r="F4679" i="6"/>
  <c r="I4679" i="6" s="1"/>
  <c r="E4679" i="6"/>
  <c r="D4679" i="6"/>
  <c r="J4679" i="6" s="1"/>
  <c r="B4679" i="6"/>
  <c r="C4679" i="6" s="1"/>
  <c r="A4679" i="6"/>
  <c r="H4678" i="6"/>
  <c r="G4678" i="6"/>
  <c r="F4678" i="6"/>
  <c r="I4678" i="6" s="1"/>
  <c r="E4678" i="6"/>
  <c r="D4678" i="6"/>
  <c r="J4678" i="6" s="1"/>
  <c r="B4678" i="6"/>
  <c r="C4678" i="6" s="1"/>
  <c r="A4678" i="6"/>
  <c r="H4677" i="6"/>
  <c r="G4677" i="6"/>
  <c r="F4677" i="6"/>
  <c r="I4677" i="6" s="1"/>
  <c r="E4677" i="6"/>
  <c r="D4677" i="6"/>
  <c r="J4677" i="6" s="1"/>
  <c r="B4677" i="6"/>
  <c r="C4677" i="6" s="1"/>
  <c r="A4677" i="6"/>
  <c r="H4676" i="6"/>
  <c r="G4676" i="6"/>
  <c r="F4676" i="6"/>
  <c r="I4676" i="6" s="1"/>
  <c r="E4676" i="6"/>
  <c r="D4676" i="6"/>
  <c r="J4676" i="6" s="1"/>
  <c r="B4676" i="6"/>
  <c r="C4676" i="6" s="1"/>
  <c r="A4676" i="6"/>
  <c r="H4675" i="6"/>
  <c r="G4675" i="6"/>
  <c r="F4675" i="6"/>
  <c r="I4675" i="6" s="1"/>
  <c r="E4675" i="6"/>
  <c r="D4675" i="6"/>
  <c r="J4675" i="6" s="1"/>
  <c r="B4675" i="6"/>
  <c r="C4675" i="6" s="1"/>
  <c r="A4675" i="6"/>
  <c r="H4674" i="6"/>
  <c r="G4674" i="6"/>
  <c r="F4674" i="6"/>
  <c r="I4674" i="6" s="1"/>
  <c r="E4674" i="6"/>
  <c r="D4674" i="6"/>
  <c r="J4674" i="6" s="1"/>
  <c r="B4674" i="6"/>
  <c r="C4674" i="6" s="1"/>
  <c r="A4674" i="6"/>
  <c r="H4673" i="6"/>
  <c r="G4673" i="6"/>
  <c r="F4673" i="6"/>
  <c r="I4673" i="6" s="1"/>
  <c r="E4673" i="6"/>
  <c r="D4673" i="6"/>
  <c r="J4673" i="6" s="1"/>
  <c r="B4673" i="6"/>
  <c r="C4673" i="6" s="1"/>
  <c r="A4673" i="6"/>
  <c r="H4672" i="6"/>
  <c r="G4672" i="6"/>
  <c r="F4672" i="6"/>
  <c r="I4672" i="6" s="1"/>
  <c r="E4672" i="6"/>
  <c r="D4672" i="6"/>
  <c r="J4672" i="6" s="1"/>
  <c r="B4672" i="6"/>
  <c r="C4672" i="6" s="1"/>
  <c r="A4672" i="6"/>
  <c r="H4671" i="6"/>
  <c r="G4671" i="6"/>
  <c r="F4671" i="6"/>
  <c r="I4671" i="6" s="1"/>
  <c r="E4671" i="6"/>
  <c r="D4671" i="6"/>
  <c r="J4671" i="6" s="1"/>
  <c r="B4671" i="6"/>
  <c r="C4671" i="6" s="1"/>
  <c r="A4671" i="6"/>
  <c r="H4670" i="6"/>
  <c r="G4670" i="6"/>
  <c r="F4670" i="6"/>
  <c r="I4670" i="6" s="1"/>
  <c r="E4670" i="6"/>
  <c r="D4670" i="6"/>
  <c r="J4670" i="6" s="1"/>
  <c r="B4670" i="6"/>
  <c r="C4670" i="6" s="1"/>
  <c r="A4670" i="6"/>
  <c r="H4669" i="6"/>
  <c r="G4669" i="6"/>
  <c r="F4669" i="6"/>
  <c r="I4669" i="6" s="1"/>
  <c r="E4669" i="6"/>
  <c r="D4669" i="6"/>
  <c r="J4669" i="6" s="1"/>
  <c r="B4669" i="6"/>
  <c r="C4669" i="6" s="1"/>
  <c r="A4669" i="6"/>
  <c r="H4668" i="6"/>
  <c r="G4668" i="6"/>
  <c r="F4668" i="6"/>
  <c r="I4668" i="6" s="1"/>
  <c r="E4668" i="6"/>
  <c r="D4668" i="6"/>
  <c r="J4668" i="6" s="1"/>
  <c r="B4668" i="6"/>
  <c r="C4668" i="6" s="1"/>
  <c r="A4668" i="6"/>
  <c r="H4667" i="6"/>
  <c r="G4667" i="6"/>
  <c r="F4667" i="6"/>
  <c r="I4667" i="6" s="1"/>
  <c r="E4667" i="6"/>
  <c r="D4667" i="6"/>
  <c r="J4667" i="6" s="1"/>
  <c r="B4667" i="6"/>
  <c r="C4667" i="6" s="1"/>
  <c r="A4667" i="6"/>
  <c r="H4666" i="6"/>
  <c r="G4666" i="6"/>
  <c r="F4666" i="6"/>
  <c r="I4666" i="6" s="1"/>
  <c r="E4666" i="6"/>
  <c r="D4666" i="6"/>
  <c r="J4666" i="6" s="1"/>
  <c r="B4666" i="6"/>
  <c r="C4666" i="6" s="1"/>
  <c r="A4666" i="6"/>
  <c r="H4665" i="6"/>
  <c r="G4665" i="6"/>
  <c r="F4665" i="6"/>
  <c r="I4665" i="6" s="1"/>
  <c r="E4665" i="6"/>
  <c r="D4665" i="6"/>
  <c r="J4665" i="6" s="1"/>
  <c r="B4665" i="6"/>
  <c r="C4665" i="6" s="1"/>
  <c r="A4665" i="6"/>
  <c r="H4664" i="6"/>
  <c r="G4664" i="6"/>
  <c r="F4664" i="6"/>
  <c r="I4664" i="6" s="1"/>
  <c r="E4664" i="6"/>
  <c r="D4664" i="6"/>
  <c r="J4664" i="6" s="1"/>
  <c r="B4664" i="6"/>
  <c r="C4664" i="6" s="1"/>
  <c r="A4664" i="6"/>
  <c r="H4663" i="6"/>
  <c r="G4663" i="6"/>
  <c r="F4663" i="6"/>
  <c r="I4663" i="6" s="1"/>
  <c r="E4663" i="6"/>
  <c r="D4663" i="6"/>
  <c r="J4663" i="6" s="1"/>
  <c r="B4663" i="6"/>
  <c r="C4663" i="6" s="1"/>
  <c r="A4663" i="6"/>
  <c r="H4662" i="6"/>
  <c r="G4662" i="6"/>
  <c r="F4662" i="6"/>
  <c r="I4662" i="6" s="1"/>
  <c r="E4662" i="6"/>
  <c r="D4662" i="6"/>
  <c r="J4662" i="6" s="1"/>
  <c r="B4662" i="6"/>
  <c r="C4662" i="6" s="1"/>
  <c r="A4662" i="6"/>
  <c r="H4661" i="6"/>
  <c r="G4661" i="6"/>
  <c r="F4661" i="6"/>
  <c r="I4661" i="6" s="1"/>
  <c r="E4661" i="6"/>
  <c r="D4661" i="6"/>
  <c r="J4661" i="6" s="1"/>
  <c r="B4661" i="6"/>
  <c r="C4661" i="6" s="1"/>
  <c r="A4661" i="6"/>
  <c r="H4660" i="6"/>
  <c r="G4660" i="6"/>
  <c r="F4660" i="6"/>
  <c r="I4660" i="6" s="1"/>
  <c r="E4660" i="6"/>
  <c r="D4660" i="6"/>
  <c r="J4660" i="6" s="1"/>
  <c r="B4660" i="6"/>
  <c r="C4660" i="6" s="1"/>
  <c r="A4660" i="6"/>
  <c r="H4659" i="6"/>
  <c r="G4659" i="6"/>
  <c r="F4659" i="6"/>
  <c r="I4659" i="6" s="1"/>
  <c r="E4659" i="6"/>
  <c r="D4659" i="6"/>
  <c r="J4659" i="6" s="1"/>
  <c r="B4659" i="6"/>
  <c r="C4659" i="6" s="1"/>
  <c r="A4659" i="6"/>
  <c r="H4658" i="6"/>
  <c r="G4658" i="6"/>
  <c r="F4658" i="6"/>
  <c r="I4658" i="6" s="1"/>
  <c r="E4658" i="6"/>
  <c r="D4658" i="6"/>
  <c r="J4658" i="6" s="1"/>
  <c r="B4658" i="6"/>
  <c r="C4658" i="6" s="1"/>
  <c r="A4658" i="6"/>
  <c r="H4657" i="6"/>
  <c r="G4657" i="6"/>
  <c r="F4657" i="6"/>
  <c r="I4657" i="6" s="1"/>
  <c r="E4657" i="6"/>
  <c r="D4657" i="6"/>
  <c r="J4657" i="6" s="1"/>
  <c r="B4657" i="6"/>
  <c r="C4657" i="6" s="1"/>
  <c r="A4657" i="6"/>
  <c r="H4656" i="6"/>
  <c r="G4656" i="6"/>
  <c r="F4656" i="6"/>
  <c r="I4656" i="6" s="1"/>
  <c r="E4656" i="6"/>
  <c r="D4656" i="6"/>
  <c r="J4656" i="6" s="1"/>
  <c r="B4656" i="6"/>
  <c r="C4656" i="6" s="1"/>
  <c r="A4656" i="6"/>
  <c r="H4655" i="6"/>
  <c r="G4655" i="6"/>
  <c r="F4655" i="6"/>
  <c r="I4655" i="6" s="1"/>
  <c r="E4655" i="6"/>
  <c r="D4655" i="6"/>
  <c r="J4655" i="6" s="1"/>
  <c r="B4655" i="6"/>
  <c r="C4655" i="6" s="1"/>
  <c r="A4655" i="6"/>
  <c r="H4654" i="6"/>
  <c r="G4654" i="6"/>
  <c r="F4654" i="6"/>
  <c r="I4654" i="6" s="1"/>
  <c r="E4654" i="6"/>
  <c r="D4654" i="6"/>
  <c r="J4654" i="6" s="1"/>
  <c r="B4654" i="6"/>
  <c r="C4654" i="6" s="1"/>
  <c r="A4654" i="6"/>
  <c r="H4653" i="6"/>
  <c r="G4653" i="6"/>
  <c r="F4653" i="6"/>
  <c r="I4653" i="6" s="1"/>
  <c r="E4653" i="6"/>
  <c r="D4653" i="6"/>
  <c r="J4653" i="6" s="1"/>
  <c r="B4653" i="6"/>
  <c r="C4653" i="6" s="1"/>
  <c r="A4653" i="6"/>
  <c r="H4652" i="6"/>
  <c r="G4652" i="6"/>
  <c r="F4652" i="6"/>
  <c r="I4652" i="6" s="1"/>
  <c r="E4652" i="6"/>
  <c r="D4652" i="6"/>
  <c r="J4652" i="6" s="1"/>
  <c r="B4652" i="6"/>
  <c r="C4652" i="6" s="1"/>
  <c r="A4652" i="6"/>
  <c r="H4651" i="6"/>
  <c r="G4651" i="6"/>
  <c r="F4651" i="6"/>
  <c r="I4651" i="6" s="1"/>
  <c r="E4651" i="6"/>
  <c r="D4651" i="6"/>
  <c r="J4651" i="6" s="1"/>
  <c r="B4651" i="6"/>
  <c r="C4651" i="6" s="1"/>
  <c r="A4651" i="6"/>
  <c r="H4650" i="6"/>
  <c r="G4650" i="6"/>
  <c r="F4650" i="6"/>
  <c r="I4650" i="6" s="1"/>
  <c r="E4650" i="6"/>
  <c r="D4650" i="6"/>
  <c r="J4650" i="6" s="1"/>
  <c r="B4650" i="6"/>
  <c r="C4650" i="6" s="1"/>
  <c r="A4650" i="6"/>
  <c r="H4649" i="6"/>
  <c r="G4649" i="6"/>
  <c r="F4649" i="6"/>
  <c r="I4649" i="6" s="1"/>
  <c r="E4649" i="6"/>
  <c r="D4649" i="6"/>
  <c r="J4649" i="6" s="1"/>
  <c r="B4649" i="6"/>
  <c r="C4649" i="6" s="1"/>
  <c r="A4649" i="6"/>
  <c r="H4648" i="6"/>
  <c r="G4648" i="6"/>
  <c r="F4648" i="6"/>
  <c r="I4648" i="6" s="1"/>
  <c r="E4648" i="6"/>
  <c r="D4648" i="6"/>
  <c r="J4648" i="6" s="1"/>
  <c r="B4648" i="6"/>
  <c r="C4648" i="6" s="1"/>
  <c r="A4648" i="6"/>
  <c r="H4647" i="6"/>
  <c r="G4647" i="6"/>
  <c r="F4647" i="6"/>
  <c r="I4647" i="6" s="1"/>
  <c r="E4647" i="6"/>
  <c r="D4647" i="6"/>
  <c r="J4647" i="6" s="1"/>
  <c r="B4647" i="6"/>
  <c r="C4647" i="6" s="1"/>
  <c r="A4647" i="6"/>
  <c r="H4646" i="6"/>
  <c r="G4646" i="6"/>
  <c r="F4646" i="6"/>
  <c r="I4646" i="6" s="1"/>
  <c r="E4646" i="6"/>
  <c r="D4646" i="6"/>
  <c r="J4646" i="6" s="1"/>
  <c r="B4646" i="6"/>
  <c r="C4646" i="6" s="1"/>
  <c r="A4646" i="6"/>
  <c r="H4645" i="6"/>
  <c r="G4645" i="6"/>
  <c r="F4645" i="6"/>
  <c r="I4645" i="6" s="1"/>
  <c r="E4645" i="6"/>
  <c r="D4645" i="6"/>
  <c r="J4645" i="6" s="1"/>
  <c r="B4645" i="6"/>
  <c r="C4645" i="6" s="1"/>
  <c r="A4645" i="6"/>
  <c r="H4644" i="6"/>
  <c r="G4644" i="6"/>
  <c r="F4644" i="6"/>
  <c r="I4644" i="6" s="1"/>
  <c r="E4644" i="6"/>
  <c r="D4644" i="6"/>
  <c r="J4644" i="6" s="1"/>
  <c r="B4644" i="6"/>
  <c r="C4644" i="6" s="1"/>
  <c r="A4644" i="6"/>
  <c r="H4643" i="6"/>
  <c r="G4643" i="6"/>
  <c r="F4643" i="6"/>
  <c r="I4643" i="6" s="1"/>
  <c r="E4643" i="6"/>
  <c r="D4643" i="6"/>
  <c r="J4643" i="6" s="1"/>
  <c r="B4643" i="6"/>
  <c r="C4643" i="6" s="1"/>
  <c r="A4643" i="6"/>
  <c r="H4642" i="6"/>
  <c r="G4642" i="6"/>
  <c r="F4642" i="6"/>
  <c r="I4642" i="6" s="1"/>
  <c r="E4642" i="6"/>
  <c r="D4642" i="6"/>
  <c r="J4642" i="6" s="1"/>
  <c r="B4642" i="6"/>
  <c r="C4642" i="6" s="1"/>
  <c r="A4642" i="6"/>
  <c r="H4641" i="6"/>
  <c r="G4641" i="6"/>
  <c r="F4641" i="6"/>
  <c r="I4641" i="6" s="1"/>
  <c r="E4641" i="6"/>
  <c r="D4641" i="6"/>
  <c r="J4641" i="6" s="1"/>
  <c r="B4641" i="6"/>
  <c r="C4641" i="6" s="1"/>
  <c r="A4641" i="6"/>
  <c r="H4640" i="6"/>
  <c r="G4640" i="6"/>
  <c r="F4640" i="6"/>
  <c r="I4640" i="6" s="1"/>
  <c r="E4640" i="6"/>
  <c r="D4640" i="6"/>
  <c r="J4640" i="6" s="1"/>
  <c r="B4640" i="6"/>
  <c r="C4640" i="6" s="1"/>
  <c r="A4640" i="6"/>
  <c r="H4639" i="6"/>
  <c r="G4639" i="6"/>
  <c r="F4639" i="6"/>
  <c r="I4639" i="6" s="1"/>
  <c r="E4639" i="6"/>
  <c r="D4639" i="6"/>
  <c r="J4639" i="6" s="1"/>
  <c r="B4639" i="6"/>
  <c r="C4639" i="6" s="1"/>
  <c r="A4639" i="6"/>
  <c r="H4638" i="6"/>
  <c r="G4638" i="6"/>
  <c r="F4638" i="6"/>
  <c r="I4638" i="6" s="1"/>
  <c r="E4638" i="6"/>
  <c r="D4638" i="6"/>
  <c r="J4638" i="6" s="1"/>
  <c r="B4638" i="6"/>
  <c r="C4638" i="6" s="1"/>
  <c r="A4638" i="6"/>
  <c r="H4637" i="6"/>
  <c r="G4637" i="6"/>
  <c r="F4637" i="6"/>
  <c r="I4637" i="6" s="1"/>
  <c r="E4637" i="6"/>
  <c r="D4637" i="6"/>
  <c r="J4637" i="6" s="1"/>
  <c r="B4637" i="6"/>
  <c r="C4637" i="6" s="1"/>
  <c r="A4637" i="6"/>
  <c r="H4636" i="6"/>
  <c r="G4636" i="6"/>
  <c r="F4636" i="6"/>
  <c r="I4636" i="6" s="1"/>
  <c r="E4636" i="6"/>
  <c r="D4636" i="6"/>
  <c r="J4636" i="6" s="1"/>
  <c r="B4636" i="6"/>
  <c r="C4636" i="6" s="1"/>
  <c r="A4636" i="6"/>
  <c r="H4635" i="6"/>
  <c r="G4635" i="6"/>
  <c r="F4635" i="6"/>
  <c r="I4635" i="6" s="1"/>
  <c r="E4635" i="6"/>
  <c r="D4635" i="6"/>
  <c r="J4635" i="6" s="1"/>
  <c r="B4635" i="6"/>
  <c r="C4635" i="6" s="1"/>
  <c r="A4635" i="6"/>
  <c r="H4634" i="6"/>
  <c r="G4634" i="6"/>
  <c r="F4634" i="6"/>
  <c r="I4634" i="6" s="1"/>
  <c r="E4634" i="6"/>
  <c r="D4634" i="6"/>
  <c r="J4634" i="6" s="1"/>
  <c r="B4634" i="6"/>
  <c r="C4634" i="6" s="1"/>
  <c r="A4634" i="6"/>
  <c r="H4633" i="6"/>
  <c r="G4633" i="6"/>
  <c r="F4633" i="6"/>
  <c r="I4633" i="6" s="1"/>
  <c r="E4633" i="6"/>
  <c r="D4633" i="6"/>
  <c r="J4633" i="6" s="1"/>
  <c r="B4633" i="6"/>
  <c r="C4633" i="6" s="1"/>
  <c r="A4633" i="6"/>
  <c r="H4632" i="6"/>
  <c r="G4632" i="6"/>
  <c r="F4632" i="6"/>
  <c r="I4632" i="6" s="1"/>
  <c r="E4632" i="6"/>
  <c r="D4632" i="6"/>
  <c r="J4632" i="6" s="1"/>
  <c r="B4632" i="6"/>
  <c r="C4632" i="6" s="1"/>
  <c r="A4632" i="6"/>
  <c r="H4631" i="6"/>
  <c r="G4631" i="6"/>
  <c r="F4631" i="6"/>
  <c r="I4631" i="6" s="1"/>
  <c r="E4631" i="6"/>
  <c r="D4631" i="6"/>
  <c r="J4631" i="6" s="1"/>
  <c r="B4631" i="6"/>
  <c r="C4631" i="6" s="1"/>
  <c r="A4631" i="6"/>
  <c r="H4630" i="6"/>
  <c r="G4630" i="6"/>
  <c r="F4630" i="6"/>
  <c r="I4630" i="6" s="1"/>
  <c r="E4630" i="6"/>
  <c r="D4630" i="6"/>
  <c r="J4630" i="6" s="1"/>
  <c r="B4630" i="6"/>
  <c r="C4630" i="6" s="1"/>
  <c r="A4630" i="6"/>
  <c r="H4629" i="6"/>
  <c r="G4629" i="6"/>
  <c r="F4629" i="6"/>
  <c r="I4629" i="6" s="1"/>
  <c r="E4629" i="6"/>
  <c r="D4629" i="6"/>
  <c r="J4629" i="6" s="1"/>
  <c r="B4629" i="6"/>
  <c r="C4629" i="6" s="1"/>
  <c r="A4629" i="6"/>
  <c r="H4628" i="6"/>
  <c r="G4628" i="6"/>
  <c r="F4628" i="6"/>
  <c r="I4628" i="6" s="1"/>
  <c r="E4628" i="6"/>
  <c r="D4628" i="6"/>
  <c r="J4628" i="6" s="1"/>
  <c r="B4628" i="6"/>
  <c r="C4628" i="6" s="1"/>
  <c r="A4628" i="6"/>
  <c r="H4627" i="6"/>
  <c r="G4627" i="6"/>
  <c r="F4627" i="6"/>
  <c r="I4627" i="6" s="1"/>
  <c r="E4627" i="6"/>
  <c r="D4627" i="6"/>
  <c r="J4627" i="6" s="1"/>
  <c r="B4627" i="6"/>
  <c r="C4627" i="6" s="1"/>
  <c r="A4627" i="6"/>
  <c r="H4626" i="6"/>
  <c r="G4626" i="6"/>
  <c r="F4626" i="6"/>
  <c r="I4626" i="6" s="1"/>
  <c r="E4626" i="6"/>
  <c r="D4626" i="6"/>
  <c r="J4626" i="6" s="1"/>
  <c r="B4626" i="6"/>
  <c r="C4626" i="6" s="1"/>
  <c r="A4626" i="6"/>
  <c r="H4625" i="6"/>
  <c r="G4625" i="6"/>
  <c r="F4625" i="6"/>
  <c r="I4625" i="6" s="1"/>
  <c r="E4625" i="6"/>
  <c r="D4625" i="6"/>
  <c r="J4625" i="6" s="1"/>
  <c r="B4625" i="6"/>
  <c r="C4625" i="6" s="1"/>
  <c r="A4625" i="6"/>
  <c r="H4624" i="6"/>
  <c r="G4624" i="6"/>
  <c r="F4624" i="6"/>
  <c r="I4624" i="6" s="1"/>
  <c r="E4624" i="6"/>
  <c r="D4624" i="6"/>
  <c r="J4624" i="6" s="1"/>
  <c r="B4624" i="6"/>
  <c r="C4624" i="6" s="1"/>
  <c r="A4624" i="6"/>
  <c r="H4623" i="6"/>
  <c r="G4623" i="6"/>
  <c r="F4623" i="6"/>
  <c r="I4623" i="6" s="1"/>
  <c r="E4623" i="6"/>
  <c r="D4623" i="6"/>
  <c r="J4623" i="6" s="1"/>
  <c r="B4623" i="6"/>
  <c r="C4623" i="6" s="1"/>
  <c r="A4623" i="6"/>
  <c r="H4622" i="6"/>
  <c r="G4622" i="6"/>
  <c r="F4622" i="6"/>
  <c r="I4622" i="6" s="1"/>
  <c r="E4622" i="6"/>
  <c r="D4622" i="6"/>
  <c r="J4622" i="6" s="1"/>
  <c r="B4622" i="6"/>
  <c r="C4622" i="6" s="1"/>
  <c r="A4622" i="6"/>
  <c r="H4621" i="6"/>
  <c r="G4621" i="6"/>
  <c r="F4621" i="6"/>
  <c r="I4621" i="6" s="1"/>
  <c r="E4621" i="6"/>
  <c r="D4621" i="6"/>
  <c r="J4621" i="6" s="1"/>
  <c r="B4621" i="6"/>
  <c r="C4621" i="6" s="1"/>
  <c r="A4621" i="6"/>
  <c r="H4620" i="6"/>
  <c r="G4620" i="6"/>
  <c r="F4620" i="6"/>
  <c r="I4620" i="6" s="1"/>
  <c r="E4620" i="6"/>
  <c r="D4620" i="6"/>
  <c r="J4620" i="6" s="1"/>
  <c r="B4620" i="6"/>
  <c r="C4620" i="6" s="1"/>
  <c r="A4620" i="6"/>
  <c r="H4619" i="6"/>
  <c r="G4619" i="6"/>
  <c r="F4619" i="6"/>
  <c r="I4619" i="6" s="1"/>
  <c r="E4619" i="6"/>
  <c r="D4619" i="6"/>
  <c r="J4619" i="6" s="1"/>
  <c r="B4619" i="6"/>
  <c r="C4619" i="6" s="1"/>
  <c r="A4619" i="6"/>
  <c r="H4618" i="6"/>
  <c r="G4618" i="6"/>
  <c r="F4618" i="6"/>
  <c r="I4618" i="6" s="1"/>
  <c r="E4618" i="6"/>
  <c r="D4618" i="6"/>
  <c r="J4618" i="6" s="1"/>
  <c r="B4618" i="6"/>
  <c r="C4618" i="6" s="1"/>
  <c r="A4618" i="6"/>
  <c r="H4617" i="6"/>
  <c r="G4617" i="6"/>
  <c r="F4617" i="6"/>
  <c r="I4617" i="6" s="1"/>
  <c r="E4617" i="6"/>
  <c r="D4617" i="6"/>
  <c r="J4617" i="6" s="1"/>
  <c r="B4617" i="6"/>
  <c r="C4617" i="6" s="1"/>
  <c r="A4617" i="6"/>
  <c r="H4616" i="6"/>
  <c r="G4616" i="6"/>
  <c r="F4616" i="6"/>
  <c r="I4616" i="6" s="1"/>
  <c r="E4616" i="6"/>
  <c r="D4616" i="6"/>
  <c r="J4616" i="6" s="1"/>
  <c r="B4616" i="6"/>
  <c r="C4616" i="6" s="1"/>
  <c r="A4616" i="6"/>
  <c r="H4615" i="6"/>
  <c r="G4615" i="6"/>
  <c r="F4615" i="6"/>
  <c r="I4615" i="6" s="1"/>
  <c r="E4615" i="6"/>
  <c r="D4615" i="6"/>
  <c r="J4615" i="6" s="1"/>
  <c r="B4615" i="6"/>
  <c r="C4615" i="6" s="1"/>
  <c r="A4615" i="6"/>
  <c r="H4614" i="6"/>
  <c r="G4614" i="6"/>
  <c r="F4614" i="6"/>
  <c r="I4614" i="6" s="1"/>
  <c r="E4614" i="6"/>
  <c r="D4614" i="6"/>
  <c r="J4614" i="6" s="1"/>
  <c r="B4614" i="6"/>
  <c r="C4614" i="6" s="1"/>
  <c r="A4614" i="6"/>
  <c r="H4613" i="6"/>
  <c r="G4613" i="6"/>
  <c r="F4613" i="6"/>
  <c r="I4613" i="6" s="1"/>
  <c r="E4613" i="6"/>
  <c r="D4613" i="6"/>
  <c r="J4613" i="6" s="1"/>
  <c r="B4613" i="6"/>
  <c r="C4613" i="6" s="1"/>
  <c r="A4613" i="6"/>
  <c r="H4612" i="6"/>
  <c r="G4612" i="6"/>
  <c r="F4612" i="6"/>
  <c r="I4612" i="6" s="1"/>
  <c r="E4612" i="6"/>
  <c r="D4612" i="6"/>
  <c r="J4612" i="6" s="1"/>
  <c r="B4612" i="6"/>
  <c r="C4612" i="6" s="1"/>
  <c r="A4612" i="6"/>
  <c r="H4611" i="6"/>
  <c r="G4611" i="6"/>
  <c r="F4611" i="6"/>
  <c r="I4611" i="6" s="1"/>
  <c r="E4611" i="6"/>
  <c r="D4611" i="6"/>
  <c r="J4611" i="6" s="1"/>
  <c r="B4611" i="6"/>
  <c r="C4611" i="6" s="1"/>
  <c r="A4611" i="6"/>
  <c r="H4610" i="6"/>
  <c r="G4610" i="6"/>
  <c r="F4610" i="6"/>
  <c r="I4610" i="6" s="1"/>
  <c r="E4610" i="6"/>
  <c r="D4610" i="6"/>
  <c r="J4610" i="6" s="1"/>
  <c r="B4610" i="6"/>
  <c r="C4610" i="6" s="1"/>
  <c r="A4610" i="6"/>
  <c r="H4609" i="6"/>
  <c r="G4609" i="6"/>
  <c r="F4609" i="6"/>
  <c r="I4609" i="6" s="1"/>
  <c r="E4609" i="6"/>
  <c r="D4609" i="6"/>
  <c r="J4609" i="6" s="1"/>
  <c r="B4609" i="6"/>
  <c r="C4609" i="6" s="1"/>
  <c r="A4609" i="6"/>
  <c r="H4608" i="6"/>
  <c r="G4608" i="6"/>
  <c r="F4608" i="6"/>
  <c r="I4608" i="6" s="1"/>
  <c r="E4608" i="6"/>
  <c r="D4608" i="6"/>
  <c r="J4608" i="6" s="1"/>
  <c r="B4608" i="6"/>
  <c r="C4608" i="6" s="1"/>
  <c r="A4608" i="6"/>
  <c r="H4607" i="6"/>
  <c r="G4607" i="6"/>
  <c r="F4607" i="6"/>
  <c r="I4607" i="6" s="1"/>
  <c r="E4607" i="6"/>
  <c r="D4607" i="6"/>
  <c r="J4607" i="6" s="1"/>
  <c r="B4607" i="6"/>
  <c r="C4607" i="6" s="1"/>
  <c r="A4607" i="6"/>
  <c r="H4606" i="6"/>
  <c r="G4606" i="6"/>
  <c r="F4606" i="6"/>
  <c r="I4606" i="6" s="1"/>
  <c r="E4606" i="6"/>
  <c r="D4606" i="6"/>
  <c r="J4606" i="6" s="1"/>
  <c r="B4606" i="6"/>
  <c r="C4606" i="6" s="1"/>
  <c r="A4606" i="6"/>
  <c r="H4605" i="6"/>
  <c r="G4605" i="6"/>
  <c r="F4605" i="6"/>
  <c r="I4605" i="6" s="1"/>
  <c r="E4605" i="6"/>
  <c r="D4605" i="6"/>
  <c r="J4605" i="6" s="1"/>
  <c r="B4605" i="6"/>
  <c r="C4605" i="6" s="1"/>
  <c r="A4605" i="6"/>
  <c r="H4604" i="6"/>
  <c r="G4604" i="6"/>
  <c r="F4604" i="6"/>
  <c r="I4604" i="6" s="1"/>
  <c r="E4604" i="6"/>
  <c r="D4604" i="6"/>
  <c r="J4604" i="6" s="1"/>
  <c r="B4604" i="6"/>
  <c r="C4604" i="6" s="1"/>
  <c r="A4604" i="6"/>
  <c r="H4603" i="6"/>
  <c r="G4603" i="6"/>
  <c r="F4603" i="6"/>
  <c r="I4603" i="6" s="1"/>
  <c r="E4603" i="6"/>
  <c r="D4603" i="6"/>
  <c r="J4603" i="6" s="1"/>
  <c r="B4603" i="6"/>
  <c r="C4603" i="6" s="1"/>
  <c r="A4603" i="6"/>
  <c r="H4602" i="6"/>
  <c r="G4602" i="6"/>
  <c r="F4602" i="6"/>
  <c r="I4602" i="6" s="1"/>
  <c r="E4602" i="6"/>
  <c r="D4602" i="6"/>
  <c r="J4602" i="6" s="1"/>
  <c r="B4602" i="6"/>
  <c r="C4602" i="6" s="1"/>
  <c r="A4602" i="6"/>
  <c r="H4601" i="6"/>
  <c r="G4601" i="6"/>
  <c r="F4601" i="6"/>
  <c r="I4601" i="6" s="1"/>
  <c r="E4601" i="6"/>
  <c r="D4601" i="6"/>
  <c r="J4601" i="6" s="1"/>
  <c r="B4601" i="6"/>
  <c r="C4601" i="6" s="1"/>
  <c r="A4601" i="6"/>
  <c r="H4600" i="6"/>
  <c r="G4600" i="6"/>
  <c r="F4600" i="6"/>
  <c r="I4600" i="6" s="1"/>
  <c r="E4600" i="6"/>
  <c r="D4600" i="6"/>
  <c r="J4600" i="6" s="1"/>
  <c r="B4600" i="6"/>
  <c r="C4600" i="6" s="1"/>
  <c r="A4600" i="6"/>
  <c r="H4599" i="6"/>
  <c r="G4599" i="6"/>
  <c r="F4599" i="6"/>
  <c r="I4599" i="6" s="1"/>
  <c r="E4599" i="6"/>
  <c r="D4599" i="6"/>
  <c r="J4599" i="6" s="1"/>
  <c r="B4599" i="6"/>
  <c r="C4599" i="6" s="1"/>
  <c r="A4599" i="6"/>
  <c r="H4598" i="6"/>
  <c r="G4598" i="6"/>
  <c r="F4598" i="6"/>
  <c r="I4598" i="6" s="1"/>
  <c r="E4598" i="6"/>
  <c r="D4598" i="6"/>
  <c r="J4598" i="6" s="1"/>
  <c r="B4598" i="6"/>
  <c r="C4598" i="6" s="1"/>
  <c r="A4598" i="6"/>
  <c r="H4597" i="6"/>
  <c r="G4597" i="6"/>
  <c r="F4597" i="6"/>
  <c r="I4597" i="6" s="1"/>
  <c r="E4597" i="6"/>
  <c r="D4597" i="6"/>
  <c r="J4597" i="6" s="1"/>
  <c r="B4597" i="6"/>
  <c r="C4597" i="6" s="1"/>
  <c r="A4597" i="6"/>
  <c r="H4596" i="6"/>
  <c r="G4596" i="6"/>
  <c r="F4596" i="6"/>
  <c r="I4596" i="6" s="1"/>
  <c r="E4596" i="6"/>
  <c r="D4596" i="6"/>
  <c r="J4596" i="6" s="1"/>
  <c r="B4596" i="6"/>
  <c r="C4596" i="6" s="1"/>
  <c r="A4596" i="6"/>
  <c r="H4595" i="6"/>
  <c r="G4595" i="6"/>
  <c r="F4595" i="6"/>
  <c r="I4595" i="6" s="1"/>
  <c r="E4595" i="6"/>
  <c r="D4595" i="6"/>
  <c r="J4595" i="6" s="1"/>
  <c r="B4595" i="6"/>
  <c r="C4595" i="6" s="1"/>
  <c r="A4595" i="6"/>
  <c r="H4594" i="6"/>
  <c r="G4594" i="6"/>
  <c r="F4594" i="6"/>
  <c r="I4594" i="6" s="1"/>
  <c r="E4594" i="6"/>
  <c r="D4594" i="6"/>
  <c r="J4594" i="6" s="1"/>
  <c r="B4594" i="6"/>
  <c r="C4594" i="6" s="1"/>
  <c r="A4594" i="6"/>
  <c r="H4593" i="6"/>
  <c r="G4593" i="6"/>
  <c r="F4593" i="6"/>
  <c r="I4593" i="6" s="1"/>
  <c r="E4593" i="6"/>
  <c r="D4593" i="6"/>
  <c r="J4593" i="6" s="1"/>
  <c r="B4593" i="6"/>
  <c r="C4593" i="6" s="1"/>
  <c r="A4593" i="6"/>
  <c r="H4592" i="6"/>
  <c r="G4592" i="6"/>
  <c r="F4592" i="6"/>
  <c r="I4592" i="6" s="1"/>
  <c r="E4592" i="6"/>
  <c r="D4592" i="6"/>
  <c r="J4592" i="6" s="1"/>
  <c r="B4592" i="6"/>
  <c r="C4592" i="6" s="1"/>
  <c r="A4592" i="6"/>
  <c r="H4591" i="6"/>
  <c r="G4591" i="6"/>
  <c r="F4591" i="6"/>
  <c r="I4591" i="6" s="1"/>
  <c r="E4591" i="6"/>
  <c r="D4591" i="6"/>
  <c r="J4591" i="6" s="1"/>
  <c r="B4591" i="6"/>
  <c r="C4591" i="6" s="1"/>
  <c r="A4591" i="6"/>
  <c r="H4590" i="6"/>
  <c r="G4590" i="6"/>
  <c r="F4590" i="6"/>
  <c r="I4590" i="6" s="1"/>
  <c r="E4590" i="6"/>
  <c r="D4590" i="6"/>
  <c r="J4590" i="6" s="1"/>
  <c r="B4590" i="6"/>
  <c r="C4590" i="6" s="1"/>
  <c r="A4590" i="6"/>
  <c r="H4589" i="6"/>
  <c r="G4589" i="6"/>
  <c r="F4589" i="6"/>
  <c r="I4589" i="6" s="1"/>
  <c r="E4589" i="6"/>
  <c r="D4589" i="6"/>
  <c r="J4589" i="6" s="1"/>
  <c r="B4589" i="6"/>
  <c r="C4589" i="6" s="1"/>
  <c r="A4589" i="6"/>
  <c r="H4588" i="6"/>
  <c r="G4588" i="6"/>
  <c r="F4588" i="6"/>
  <c r="I4588" i="6" s="1"/>
  <c r="E4588" i="6"/>
  <c r="D4588" i="6"/>
  <c r="J4588" i="6" s="1"/>
  <c r="B4588" i="6"/>
  <c r="C4588" i="6" s="1"/>
  <c r="A4588" i="6"/>
  <c r="H4587" i="6"/>
  <c r="G4587" i="6"/>
  <c r="F4587" i="6"/>
  <c r="I4587" i="6" s="1"/>
  <c r="E4587" i="6"/>
  <c r="D4587" i="6"/>
  <c r="J4587" i="6" s="1"/>
  <c r="B4587" i="6"/>
  <c r="C4587" i="6" s="1"/>
  <c r="A4587" i="6"/>
  <c r="H4586" i="6"/>
  <c r="G4586" i="6"/>
  <c r="F4586" i="6"/>
  <c r="I4586" i="6" s="1"/>
  <c r="E4586" i="6"/>
  <c r="D4586" i="6"/>
  <c r="J4586" i="6" s="1"/>
  <c r="B4586" i="6"/>
  <c r="C4586" i="6" s="1"/>
  <c r="A4586" i="6"/>
  <c r="H4585" i="6"/>
  <c r="G4585" i="6"/>
  <c r="F4585" i="6"/>
  <c r="I4585" i="6" s="1"/>
  <c r="E4585" i="6"/>
  <c r="D4585" i="6"/>
  <c r="J4585" i="6" s="1"/>
  <c r="B4585" i="6"/>
  <c r="C4585" i="6" s="1"/>
  <c r="A4585" i="6"/>
  <c r="H4584" i="6"/>
  <c r="G4584" i="6"/>
  <c r="F4584" i="6"/>
  <c r="I4584" i="6" s="1"/>
  <c r="E4584" i="6"/>
  <c r="D4584" i="6"/>
  <c r="J4584" i="6" s="1"/>
  <c r="B4584" i="6"/>
  <c r="C4584" i="6" s="1"/>
  <c r="A4584" i="6"/>
  <c r="H4583" i="6"/>
  <c r="G4583" i="6"/>
  <c r="F4583" i="6"/>
  <c r="I4583" i="6" s="1"/>
  <c r="E4583" i="6"/>
  <c r="D4583" i="6"/>
  <c r="J4583" i="6" s="1"/>
  <c r="B4583" i="6"/>
  <c r="C4583" i="6" s="1"/>
  <c r="A4583" i="6"/>
  <c r="H4582" i="6"/>
  <c r="G4582" i="6"/>
  <c r="F4582" i="6"/>
  <c r="I4582" i="6" s="1"/>
  <c r="E4582" i="6"/>
  <c r="D4582" i="6"/>
  <c r="J4582" i="6" s="1"/>
  <c r="B4582" i="6"/>
  <c r="C4582" i="6" s="1"/>
  <c r="A4582" i="6"/>
  <c r="H4581" i="6"/>
  <c r="G4581" i="6"/>
  <c r="F4581" i="6"/>
  <c r="I4581" i="6" s="1"/>
  <c r="E4581" i="6"/>
  <c r="D4581" i="6"/>
  <c r="J4581" i="6" s="1"/>
  <c r="B4581" i="6"/>
  <c r="C4581" i="6" s="1"/>
  <c r="A4581" i="6"/>
  <c r="H4580" i="6"/>
  <c r="G4580" i="6"/>
  <c r="F4580" i="6"/>
  <c r="I4580" i="6" s="1"/>
  <c r="E4580" i="6"/>
  <c r="D4580" i="6"/>
  <c r="J4580" i="6" s="1"/>
  <c r="B4580" i="6"/>
  <c r="C4580" i="6" s="1"/>
  <c r="A4580" i="6"/>
  <c r="H4579" i="6"/>
  <c r="G4579" i="6"/>
  <c r="F4579" i="6"/>
  <c r="I4579" i="6" s="1"/>
  <c r="E4579" i="6"/>
  <c r="D4579" i="6"/>
  <c r="J4579" i="6" s="1"/>
  <c r="B4579" i="6"/>
  <c r="C4579" i="6" s="1"/>
  <c r="A4579" i="6"/>
  <c r="H4578" i="6"/>
  <c r="G4578" i="6"/>
  <c r="F4578" i="6"/>
  <c r="I4578" i="6" s="1"/>
  <c r="E4578" i="6"/>
  <c r="D4578" i="6"/>
  <c r="J4578" i="6" s="1"/>
  <c r="B4578" i="6"/>
  <c r="C4578" i="6" s="1"/>
  <c r="A4578" i="6"/>
  <c r="H4577" i="6"/>
  <c r="G4577" i="6"/>
  <c r="F4577" i="6"/>
  <c r="I4577" i="6" s="1"/>
  <c r="E4577" i="6"/>
  <c r="D4577" i="6"/>
  <c r="J4577" i="6" s="1"/>
  <c r="B4577" i="6"/>
  <c r="C4577" i="6" s="1"/>
  <c r="A4577" i="6"/>
  <c r="H4576" i="6"/>
  <c r="G4576" i="6"/>
  <c r="F4576" i="6"/>
  <c r="I4576" i="6" s="1"/>
  <c r="E4576" i="6"/>
  <c r="D4576" i="6"/>
  <c r="J4576" i="6" s="1"/>
  <c r="B4576" i="6"/>
  <c r="C4576" i="6" s="1"/>
  <c r="A4576" i="6"/>
  <c r="H4575" i="6"/>
  <c r="G4575" i="6"/>
  <c r="F4575" i="6"/>
  <c r="I4575" i="6" s="1"/>
  <c r="E4575" i="6"/>
  <c r="D4575" i="6"/>
  <c r="J4575" i="6" s="1"/>
  <c r="B4575" i="6"/>
  <c r="C4575" i="6" s="1"/>
  <c r="A4575" i="6"/>
  <c r="H4574" i="6"/>
  <c r="G4574" i="6"/>
  <c r="F4574" i="6"/>
  <c r="I4574" i="6" s="1"/>
  <c r="E4574" i="6"/>
  <c r="D4574" i="6"/>
  <c r="J4574" i="6" s="1"/>
  <c r="B4574" i="6"/>
  <c r="C4574" i="6" s="1"/>
  <c r="A4574" i="6"/>
  <c r="H4573" i="6"/>
  <c r="G4573" i="6"/>
  <c r="F4573" i="6"/>
  <c r="I4573" i="6" s="1"/>
  <c r="E4573" i="6"/>
  <c r="D4573" i="6"/>
  <c r="J4573" i="6" s="1"/>
  <c r="B4573" i="6"/>
  <c r="C4573" i="6" s="1"/>
  <c r="A4573" i="6"/>
  <c r="H4572" i="6"/>
  <c r="G4572" i="6"/>
  <c r="F4572" i="6"/>
  <c r="I4572" i="6" s="1"/>
  <c r="E4572" i="6"/>
  <c r="D4572" i="6"/>
  <c r="J4572" i="6" s="1"/>
  <c r="B4572" i="6"/>
  <c r="C4572" i="6" s="1"/>
  <c r="A4572" i="6"/>
  <c r="H4571" i="6"/>
  <c r="G4571" i="6"/>
  <c r="F4571" i="6"/>
  <c r="I4571" i="6" s="1"/>
  <c r="E4571" i="6"/>
  <c r="D4571" i="6"/>
  <c r="J4571" i="6" s="1"/>
  <c r="B4571" i="6"/>
  <c r="C4571" i="6" s="1"/>
  <c r="A4571" i="6"/>
  <c r="H4570" i="6"/>
  <c r="G4570" i="6"/>
  <c r="F4570" i="6"/>
  <c r="I4570" i="6" s="1"/>
  <c r="E4570" i="6"/>
  <c r="D4570" i="6"/>
  <c r="J4570" i="6" s="1"/>
  <c r="B4570" i="6"/>
  <c r="C4570" i="6" s="1"/>
  <c r="A4570" i="6"/>
  <c r="H4569" i="6"/>
  <c r="G4569" i="6"/>
  <c r="F4569" i="6"/>
  <c r="I4569" i="6" s="1"/>
  <c r="E4569" i="6"/>
  <c r="D4569" i="6"/>
  <c r="J4569" i="6" s="1"/>
  <c r="B4569" i="6"/>
  <c r="C4569" i="6" s="1"/>
  <c r="A4569" i="6"/>
  <c r="H4568" i="6"/>
  <c r="G4568" i="6"/>
  <c r="F4568" i="6"/>
  <c r="I4568" i="6" s="1"/>
  <c r="E4568" i="6"/>
  <c r="D4568" i="6"/>
  <c r="J4568" i="6" s="1"/>
  <c r="B4568" i="6"/>
  <c r="C4568" i="6" s="1"/>
  <c r="A4568" i="6"/>
  <c r="H4567" i="6"/>
  <c r="G4567" i="6"/>
  <c r="F4567" i="6"/>
  <c r="I4567" i="6" s="1"/>
  <c r="E4567" i="6"/>
  <c r="D4567" i="6"/>
  <c r="J4567" i="6" s="1"/>
  <c r="B4567" i="6"/>
  <c r="C4567" i="6" s="1"/>
  <c r="A4567" i="6"/>
  <c r="H4566" i="6"/>
  <c r="G4566" i="6"/>
  <c r="F4566" i="6"/>
  <c r="I4566" i="6" s="1"/>
  <c r="E4566" i="6"/>
  <c r="D4566" i="6"/>
  <c r="J4566" i="6" s="1"/>
  <c r="B4566" i="6"/>
  <c r="C4566" i="6" s="1"/>
  <c r="A4566" i="6"/>
  <c r="H4565" i="6"/>
  <c r="G4565" i="6"/>
  <c r="F4565" i="6"/>
  <c r="I4565" i="6" s="1"/>
  <c r="E4565" i="6"/>
  <c r="D4565" i="6"/>
  <c r="J4565" i="6" s="1"/>
  <c r="B4565" i="6"/>
  <c r="C4565" i="6" s="1"/>
  <c r="A4565" i="6"/>
  <c r="H4564" i="6"/>
  <c r="G4564" i="6"/>
  <c r="F4564" i="6"/>
  <c r="I4564" i="6" s="1"/>
  <c r="E4564" i="6"/>
  <c r="D4564" i="6"/>
  <c r="J4564" i="6" s="1"/>
  <c r="B4564" i="6"/>
  <c r="C4564" i="6" s="1"/>
  <c r="A4564" i="6"/>
  <c r="H4563" i="6"/>
  <c r="G4563" i="6"/>
  <c r="F4563" i="6"/>
  <c r="I4563" i="6" s="1"/>
  <c r="E4563" i="6"/>
  <c r="D4563" i="6"/>
  <c r="J4563" i="6" s="1"/>
  <c r="B4563" i="6"/>
  <c r="C4563" i="6" s="1"/>
  <c r="A4563" i="6"/>
  <c r="H4562" i="6"/>
  <c r="G4562" i="6"/>
  <c r="F4562" i="6"/>
  <c r="I4562" i="6" s="1"/>
  <c r="E4562" i="6"/>
  <c r="D4562" i="6"/>
  <c r="J4562" i="6" s="1"/>
  <c r="B4562" i="6"/>
  <c r="C4562" i="6" s="1"/>
  <c r="A4562" i="6"/>
  <c r="H4561" i="6"/>
  <c r="G4561" i="6"/>
  <c r="F4561" i="6"/>
  <c r="I4561" i="6" s="1"/>
  <c r="E4561" i="6"/>
  <c r="D4561" i="6"/>
  <c r="J4561" i="6" s="1"/>
  <c r="B4561" i="6"/>
  <c r="C4561" i="6" s="1"/>
  <c r="A4561" i="6"/>
  <c r="H4560" i="6"/>
  <c r="G4560" i="6"/>
  <c r="F4560" i="6"/>
  <c r="I4560" i="6" s="1"/>
  <c r="E4560" i="6"/>
  <c r="D4560" i="6"/>
  <c r="J4560" i="6" s="1"/>
  <c r="B4560" i="6"/>
  <c r="C4560" i="6" s="1"/>
  <c r="A4560" i="6"/>
  <c r="H4559" i="6"/>
  <c r="G4559" i="6"/>
  <c r="F4559" i="6"/>
  <c r="I4559" i="6" s="1"/>
  <c r="E4559" i="6"/>
  <c r="D4559" i="6"/>
  <c r="J4559" i="6" s="1"/>
  <c r="B4559" i="6"/>
  <c r="C4559" i="6" s="1"/>
  <c r="A4559" i="6"/>
  <c r="H4558" i="6"/>
  <c r="G4558" i="6"/>
  <c r="F4558" i="6"/>
  <c r="I4558" i="6" s="1"/>
  <c r="E4558" i="6"/>
  <c r="D4558" i="6"/>
  <c r="J4558" i="6" s="1"/>
  <c r="B4558" i="6"/>
  <c r="C4558" i="6" s="1"/>
  <c r="A4558" i="6"/>
  <c r="H4557" i="6"/>
  <c r="G4557" i="6"/>
  <c r="F4557" i="6"/>
  <c r="I4557" i="6" s="1"/>
  <c r="E4557" i="6"/>
  <c r="D4557" i="6"/>
  <c r="J4557" i="6" s="1"/>
  <c r="B4557" i="6"/>
  <c r="C4557" i="6" s="1"/>
  <c r="A4557" i="6"/>
  <c r="H4556" i="6"/>
  <c r="G4556" i="6"/>
  <c r="F4556" i="6"/>
  <c r="I4556" i="6" s="1"/>
  <c r="E4556" i="6"/>
  <c r="D4556" i="6"/>
  <c r="J4556" i="6" s="1"/>
  <c r="B4556" i="6"/>
  <c r="C4556" i="6" s="1"/>
  <c r="A4556" i="6"/>
  <c r="H4555" i="6"/>
  <c r="G4555" i="6"/>
  <c r="F4555" i="6"/>
  <c r="I4555" i="6" s="1"/>
  <c r="E4555" i="6"/>
  <c r="D4555" i="6"/>
  <c r="J4555" i="6" s="1"/>
  <c r="B4555" i="6"/>
  <c r="C4555" i="6" s="1"/>
  <c r="A4555" i="6"/>
  <c r="H4554" i="6"/>
  <c r="G4554" i="6"/>
  <c r="F4554" i="6"/>
  <c r="I4554" i="6" s="1"/>
  <c r="E4554" i="6"/>
  <c r="D4554" i="6"/>
  <c r="J4554" i="6" s="1"/>
  <c r="B4554" i="6"/>
  <c r="C4554" i="6" s="1"/>
  <c r="A4554" i="6"/>
  <c r="H4553" i="6"/>
  <c r="G4553" i="6"/>
  <c r="F4553" i="6"/>
  <c r="I4553" i="6" s="1"/>
  <c r="E4553" i="6"/>
  <c r="D4553" i="6"/>
  <c r="J4553" i="6" s="1"/>
  <c r="B4553" i="6"/>
  <c r="C4553" i="6" s="1"/>
  <c r="A4553" i="6"/>
  <c r="H4552" i="6"/>
  <c r="G4552" i="6"/>
  <c r="F4552" i="6"/>
  <c r="I4552" i="6" s="1"/>
  <c r="E4552" i="6"/>
  <c r="D4552" i="6"/>
  <c r="J4552" i="6" s="1"/>
  <c r="B4552" i="6"/>
  <c r="C4552" i="6" s="1"/>
  <c r="A4552" i="6"/>
  <c r="H4551" i="6"/>
  <c r="G4551" i="6"/>
  <c r="F4551" i="6"/>
  <c r="I4551" i="6" s="1"/>
  <c r="E4551" i="6"/>
  <c r="D4551" i="6"/>
  <c r="J4551" i="6" s="1"/>
  <c r="B4551" i="6"/>
  <c r="C4551" i="6" s="1"/>
  <c r="A4551" i="6"/>
  <c r="H4550" i="6"/>
  <c r="G4550" i="6"/>
  <c r="F4550" i="6"/>
  <c r="I4550" i="6" s="1"/>
  <c r="E4550" i="6"/>
  <c r="D4550" i="6"/>
  <c r="J4550" i="6" s="1"/>
  <c r="B4550" i="6"/>
  <c r="C4550" i="6" s="1"/>
  <c r="A4550" i="6"/>
  <c r="H4549" i="6"/>
  <c r="G4549" i="6"/>
  <c r="F4549" i="6"/>
  <c r="I4549" i="6" s="1"/>
  <c r="E4549" i="6"/>
  <c r="D4549" i="6"/>
  <c r="J4549" i="6" s="1"/>
  <c r="B4549" i="6"/>
  <c r="C4549" i="6" s="1"/>
  <c r="A4549" i="6"/>
  <c r="H4548" i="6"/>
  <c r="G4548" i="6"/>
  <c r="F4548" i="6"/>
  <c r="I4548" i="6" s="1"/>
  <c r="E4548" i="6"/>
  <c r="D4548" i="6"/>
  <c r="J4548" i="6" s="1"/>
  <c r="B4548" i="6"/>
  <c r="C4548" i="6" s="1"/>
  <c r="A4548" i="6"/>
  <c r="H4547" i="6"/>
  <c r="G4547" i="6"/>
  <c r="F4547" i="6"/>
  <c r="I4547" i="6" s="1"/>
  <c r="E4547" i="6"/>
  <c r="D4547" i="6"/>
  <c r="J4547" i="6" s="1"/>
  <c r="B4547" i="6"/>
  <c r="C4547" i="6" s="1"/>
  <c r="A4547" i="6"/>
  <c r="H4546" i="6"/>
  <c r="G4546" i="6"/>
  <c r="F4546" i="6"/>
  <c r="I4546" i="6" s="1"/>
  <c r="E4546" i="6"/>
  <c r="D4546" i="6"/>
  <c r="J4546" i="6" s="1"/>
  <c r="B4546" i="6"/>
  <c r="C4546" i="6" s="1"/>
  <c r="A4546" i="6"/>
  <c r="H4545" i="6"/>
  <c r="G4545" i="6"/>
  <c r="F4545" i="6"/>
  <c r="I4545" i="6" s="1"/>
  <c r="E4545" i="6"/>
  <c r="D4545" i="6"/>
  <c r="J4545" i="6" s="1"/>
  <c r="B4545" i="6"/>
  <c r="C4545" i="6" s="1"/>
  <c r="A4545" i="6"/>
  <c r="H4544" i="6"/>
  <c r="G4544" i="6"/>
  <c r="F4544" i="6"/>
  <c r="I4544" i="6" s="1"/>
  <c r="E4544" i="6"/>
  <c r="D4544" i="6"/>
  <c r="J4544" i="6" s="1"/>
  <c r="B4544" i="6"/>
  <c r="C4544" i="6" s="1"/>
  <c r="A4544" i="6"/>
  <c r="H4543" i="6"/>
  <c r="G4543" i="6"/>
  <c r="F4543" i="6"/>
  <c r="I4543" i="6" s="1"/>
  <c r="E4543" i="6"/>
  <c r="D4543" i="6"/>
  <c r="J4543" i="6" s="1"/>
  <c r="B4543" i="6"/>
  <c r="C4543" i="6" s="1"/>
  <c r="A4543" i="6"/>
  <c r="H4542" i="6"/>
  <c r="G4542" i="6"/>
  <c r="F4542" i="6"/>
  <c r="I4542" i="6" s="1"/>
  <c r="E4542" i="6"/>
  <c r="D4542" i="6"/>
  <c r="J4542" i="6" s="1"/>
  <c r="B4542" i="6"/>
  <c r="C4542" i="6" s="1"/>
  <c r="A4542" i="6"/>
  <c r="H4541" i="6"/>
  <c r="G4541" i="6"/>
  <c r="F4541" i="6"/>
  <c r="I4541" i="6" s="1"/>
  <c r="E4541" i="6"/>
  <c r="D4541" i="6"/>
  <c r="J4541" i="6" s="1"/>
  <c r="B4541" i="6"/>
  <c r="C4541" i="6" s="1"/>
  <c r="A4541" i="6"/>
  <c r="H4540" i="6"/>
  <c r="G4540" i="6"/>
  <c r="F4540" i="6"/>
  <c r="I4540" i="6" s="1"/>
  <c r="E4540" i="6"/>
  <c r="D4540" i="6"/>
  <c r="J4540" i="6" s="1"/>
  <c r="B4540" i="6"/>
  <c r="C4540" i="6" s="1"/>
  <c r="A4540" i="6"/>
  <c r="H4539" i="6"/>
  <c r="G4539" i="6"/>
  <c r="F4539" i="6"/>
  <c r="I4539" i="6" s="1"/>
  <c r="E4539" i="6"/>
  <c r="D4539" i="6"/>
  <c r="J4539" i="6" s="1"/>
  <c r="B4539" i="6"/>
  <c r="C4539" i="6" s="1"/>
  <c r="A4539" i="6"/>
  <c r="H4538" i="6"/>
  <c r="G4538" i="6"/>
  <c r="F4538" i="6"/>
  <c r="I4538" i="6" s="1"/>
  <c r="E4538" i="6"/>
  <c r="D4538" i="6"/>
  <c r="J4538" i="6" s="1"/>
  <c r="B4538" i="6"/>
  <c r="C4538" i="6" s="1"/>
  <c r="A4538" i="6"/>
  <c r="H4537" i="6"/>
  <c r="G4537" i="6"/>
  <c r="F4537" i="6"/>
  <c r="I4537" i="6" s="1"/>
  <c r="E4537" i="6"/>
  <c r="D4537" i="6"/>
  <c r="J4537" i="6" s="1"/>
  <c r="B4537" i="6"/>
  <c r="C4537" i="6" s="1"/>
  <c r="A4537" i="6"/>
  <c r="H4536" i="6"/>
  <c r="G4536" i="6"/>
  <c r="F4536" i="6"/>
  <c r="I4536" i="6" s="1"/>
  <c r="E4536" i="6"/>
  <c r="D4536" i="6"/>
  <c r="J4536" i="6" s="1"/>
  <c r="B4536" i="6"/>
  <c r="C4536" i="6" s="1"/>
  <c r="A4536" i="6"/>
  <c r="H4535" i="6"/>
  <c r="G4535" i="6"/>
  <c r="F4535" i="6"/>
  <c r="I4535" i="6" s="1"/>
  <c r="E4535" i="6"/>
  <c r="D4535" i="6"/>
  <c r="J4535" i="6" s="1"/>
  <c r="B4535" i="6"/>
  <c r="C4535" i="6" s="1"/>
  <c r="A4535" i="6"/>
  <c r="H4534" i="6"/>
  <c r="G4534" i="6"/>
  <c r="F4534" i="6"/>
  <c r="I4534" i="6" s="1"/>
  <c r="E4534" i="6"/>
  <c r="D4534" i="6"/>
  <c r="J4534" i="6" s="1"/>
  <c r="B4534" i="6"/>
  <c r="C4534" i="6" s="1"/>
  <c r="A4534" i="6"/>
  <c r="H4533" i="6"/>
  <c r="G4533" i="6"/>
  <c r="F4533" i="6"/>
  <c r="I4533" i="6" s="1"/>
  <c r="E4533" i="6"/>
  <c r="D4533" i="6"/>
  <c r="J4533" i="6" s="1"/>
  <c r="B4533" i="6"/>
  <c r="C4533" i="6" s="1"/>
  <c r="A4533" i="6"/>
  <c r="H4532" i="6"/>
  <c r="G4532" i="6"/>
  <c r="F4532" i="6"/>
  <c r="I4532" i="6" s="1"/>
  <c r="E4532" i="6"/>
  <c r="D4532" i="6"/>
  <c r="J4532" i="6" s="1"/>
  <c r="B4532" i="6"/>
  <c r="C4532" i="6" s="1"/>
  <c r="A4532" i="6"/>
  <c r="H4531" i="6"/>
  <c r="G4531" i="6"/>
  <c r="F4531" i="6"/>
  <c r="I4531" i="6" s="1"/>
  <c r="E4531" i="6"/>
  <c r="D4531" i="6"/>
  <c r="J4531" i="6" s="1"/>
  <c r="B4531" i="6"/>
  <c r="C4531" i="6" s="1"/>
  <c r="A4531" i="6"/>
  <c r="H4530" i="6"/>
  <c r="G4530" i="6"/>
  <c r="F4530" i="6"/>
  <c r="I4530" i="6" s="1"/>
  <c r="E4530" i="6"/>
  <c r="D4530" i="6"/>
  <c r="J4530" i="6" s="1"/>
  <c r="B4530" i="6"/>
  <c r="C4530" i="6" s="1"/>
  <c r="A4530" i="6"/>
  <c r="H4529" i="6"/>
  <c r="G4529" i="6"/>
  <c r="F4529" i="6"/>
  <c r="I4529" i="6" s="1"/>
  <c r="E4529" i="6"/>
  <c r="D4529" i="6"/>
  <c r="J4529" i="6" s="1"/>
  <c r="B4529" i="6"/>
  <c r="C4529" i="6" s="1"/>
  <c r="A4529" i="6"/>
  <c r="H4528" i="6"/>
  <c r="G4528" i="6"/>
  <c r="F4528" i="6"/>
  <c r="I4528" i="6" s="1"/>
  <c r="E4528" i="6"/>
  <c r="D4528" i="6"/>
  <c r="J4528" i="6" s="1"/>
  <c r="B4528" i="6"/>
  <c r="C4528" i="6" s="1"/>
  <c r="A4528" i="6"/>
  <c r="H4527" i="6"/>
  <c r="G4527" i="6"/>
  <c r="F4527" i="6"/>
  <c r="I4527" i="6" s="1"/>
  <c r="E4527" i="6"/>
  <c r="D4527" i="6"/>
  <c r="J4527" i="6" s="1"/>
  <c r="B4527" i="6"/>
  <c r="C4527" i="6" s="1"/>
  <c r="A4527" i="6"/>
  <c r="H4526" i="6"/>
  <c r="G4526" i="6"/>
  <c r="F4526" i="6"/>
  <c r="I4526" i="6" s="1"/>
  <c r="E4526" i="6"/>
  <c r="D4526" i="6"/>
  <c r="J4526" i="6" s="1"/>
  <c r="B4526" i="6"/>
  <c r="C4526" i="6" s="1"/>
  <c r="A4526" i="6"/>
  <c r="H4525" i="6"/>
  <c r="G4525" i="6"/>
  <c r="F4525" i="6"/>
  <c r="I4525" i="6" s="1"/>
  <c r="E4525" i="6"/>
  <c r="D4525" i="6"/>
  <c r="J4525" i="6" s="1"/>
  <c r="B4525" i="6"/>
  <c r="C4525" i="6" s="1"/>
  <c r="A4525" i="6"/>
  <c r="H4524" i="6"/>
  <c r="G4524" i="6"/>
  <c r="F4524" i="6"/>
  <c r="I4524" i="6" s="1"/>
  <c r="E4524" i="6"/>
  <c r="D4524" i="6"/>
  <c r="J4524" i="6" s="1"/>
  <c r="B4524" i="6"/>
  <c r="C4524" i="6" s="1"/>
  <c r="A4524" i="6"/>
  <c r="H4523" i="6"/>
  <c r="G4523" i="6"/>
  <c r="F4523" i="6"/>
  <c r="I4523" i="6" s="1"/>
  <c r="E4523" i="6"/>
  <c r="D4523" i="6"/>
  <c r="J4523" i="6" s="1"/>
  <c r="B4523" i="6"/>
  <c r="C4523" i="6" s="1"/>
  <c r="A4523" i="6"/>
  <c r="H4522" i="6"/>
  <c r="G4522" i="6"/>
  <c r="F4522" i="6"/>
  <c r="I4522" i="6" s="1"/>
  <c r="E4522" i="6"/>
  <c r="D4522" i="6"/>
  <c r="J4522" i="6" s="1"/>
  <c r="B4522" i="6"/>
  <c r="C4522" i="6" s="1"/>
  <c r="A4522" i="6"/>
  <c r="H4521" i="6"/>
  <c r="G4521" i="6"/>
  <c r="F4521" i="6"/>
  <c r="I4521" i="6" s="1"/>
  <c r="E4521" i="6"/>
  <c r="D4521" i="6"/>
  <c r="J4521" i="6" s="1"/>
  <c r="B4521" i="6"/>
  <c r="C4521" i="6" s="1"/>
  <c r="A4521" i="6"/>
  <c r="H4520" i="6"/>
  <c r="G4520" i="6"/>
  <c r="F4520" i="6"/>
  <c r="I4520" i="6" s="1"/>
  <c r="E4520" i="6"/>
  <c r="D4520" i="6"/>
  <c r="J4520" i="6" s="1"/>
  <c r="B4520" i="6"/>
  <c r="C4520" i="6" s="1"/>
  <c r="A4520" i="6"/>
  <c r="H4519" i="6"/>
  <c r="G4519" i="6"/>
  <c r="F4519" i="6"/>
  <c r="I4519" i="6" s="1"/>
  <c r="E4519" i="6"/>
  <c r="D4519" i="6"/>
  <c r="J4519" i="6" s="1"/>
  <c r="B4519" i="6"/>
  <c r="C4519" i="6" s="1"/>
  <c r="A4519" i="6"/>
  <c r="H4518" i="6"/>
  <c r="G4518" i="6"/>
  <c r="F4518" i="6"/>
  <c r="I4518" i="6" s="1"/>
  <c r="E4518" i="6"/>
  <c r="D4518" i="6"/>
  <c r="J4518" i="6" s="1"/>
  <c r="B4518" i="6"/>
  <c r="C4518" i="6" s="1"/>
  <c r="A4518" i="6"/>
  <c r="H4517" i="6"/>
  <c r="G4517" i="6"/>
  <c r="F4517" i="6"/>
  <c r="I4517" i="6" s="1"/>
  <c r="E4517" i="6"/>
  <c r="D4517" i="6"/>
  <c r="J4517" i="6" s="1"/>
  <c r="B4517" i="6"/>
  <c r="C4517" i="6" s="1"/>
  <c r="A4517" i="6"/>
  <c r="H4516" i="6"/>
  <c r="G4516" i="6"/>
  <c r="F4516" i="6"/>
  <c r="I4516" i="6" s="1"/>
  <c r="E4516" i="6"/>
  <c r="D4516" i="6"/>
  <c r="J4516" i="6" s="1"/>
  <c r="B4516" i="6"/>
  <c r="C4516" i="6" s="1"/>
  <c r="A4516" i="6"/>
  <c r="H4515" i="6"/>
  <c r="G4515" i="6"/>
  <c r="F4515" i="6"/>
  <c r="I4515" i="6" s="1"/>
  <c r="E4515" i="6"/>
  <c r="D4515" i="6"/>
  <c r="J4515" i="6" s="1"/>
  <c r="B4515" i="6"/>
  <c r="C4515" i="6" s="1"/>
  <c r="A4515" i="6"/>
  <c r="H4514" i="6"/>
  <c r="G4514" i="6"/>
  <c r="F4514" i="6"/>
  <c r="I4514" i="6" s="1"/>
  <c r="E4514" i="6"/>
  <c r="D4514" i="6"/>
  <c r="J4514" i="6" s="1"/>
  <c r="B4514" i="6"/>
  <c r="C4514" i="6" s="1"/>
  <c r="A4514" i="6"/>
  <c r="H4513" i="6"/>
  <c r="G4513" i="6"/>
  <c r="F4513" i="6"/>
  <c r="I4513" i="6" s="1"/>
  <c r="E4513" i="6"/>
  <c r="D4513" i="6"/>
  <c r="J4513" i="6" s="1"/>
  <c r="B4513" i="6"/>
  <c r="C4513" i="6" s="1"/>
  <c r="A4513" i="6"/>
  <c r="H4512" i="6"/>
  <c r="G4512" i="6"/>
  <c r="F4512" i="6"/>
  <c r="I4512" i="6" s="1"/>
  <c r="E4512" i="6"/>
  <c r="D4512" i="6"/>
  <c r="J4512" i="6" s="1"/>
  <c r="B4512" i="6"/>
  <c r="C4512" i="6" s="1"/>
  <c r="A4512" i="6"/>
  <c r="H4511" i="6"/>
  <c r="G4511" i="6"/>
  <c r="F4511" i="6"/>
  <c r="I4511" i="6" s="1"/>
  <c r="E4511" i="6"/>
  <c r="D4511" i="6"/>
  <c r="J4511" i="6" s="1"/>
  <c r="B4511" i="6"/>
  <c r="C4511" i="6" s="1"/>
  <c r="A4511" i="6"/>
  <c r="H4510" i="6"/>
  <c r="G4510" i="6"/>
  <c r="F4510" i="6"/>
  <c r="I4510" i="6" s="1"/>
  <c r="E4510" i="6"/>
  <c r="D4510" i="6"/>
  <c r="J4510" i="6" s="1"/>
  <c r="B4510" i="6"/>
  <c r="C4510" i="6" s="1"/>
  <c r="A4510" i="6"/>
  <c r="H4509" i="6"/>
  <c r="G4509" i="6"/>
  <c r="F4509" i="6"/>
  <c r="I4509" i="6" s="1"/>
  <c r="E4509" i="6"/>
  <c r="D4509" i="6"/>
  <c r="J4509" i="6" s="1"/>
  <c r="B4509" i="6"/>
  <c r="C4509" i="6" s="1"/>
  <c r="A4509" i="6"/>
  <c r="H4508" i="6"/>
  <c r="G4508" i="6"/>
  <c r="F4508" i="6"/>
  <c r="I4508" i="6" s="1"/>
  <c r="E4508" i="6"/>
  <c r="D4508" i="6"/>
  <c r="J4508" i="6" s="1"/>
  <c r="B4508" i="6"/>
  <c r="C4508" i="6" s="1"/>
  <c r="A4508" i="6"/>
  <c r="H4507" i="6"/>
  <c r="G4507" i="6"/>
  <c r="F4507" i="6"/>
  <c r="I4507" i="6" s="1"/>
  <c r="E4507" i="6"/>
  <c r="D4507" i="6"/>
  <c r="J4507" i="6" s="1"/>
  <c r="B4507" i="6"/>
  <c r="C4507" i="6" s="1"/>
  <c r="A4507" i="6"/>
  <c r="H4506" i="6"/>
  <c r="G4506" i="6"/>
  <c r="F4506" i="6"/>
  <c r="I4506" i="6" s="1"/>
  <c r="E4506" i="6"/>
  <c r="D4506" i="6"/>
  <c r="J4506" i="6" s="1"/>
  <c r="B4506" i="6"/>
  <c r="C4506" i="6" s="1"/>
  <c r="A4506" i="6"/>
  <c r="H4505" i="6"/>
  <c r="G4505" i="6"/>
  <c r="F4505" i="6"/>
  <c r="I4505" i="6" s="1"/>
  <c r="E4505" i="6"/>
  <c r="D4505" i="6"/>
  <c r="J4505" i="6" s="1"/>
  <c r="B4505" i="6"/>
  <c r="C4505" i="6" s="1"/>
  <c r="A4505" i="6"/>
  <c r="H4504" i="6"/>
  <c r="G4504" i="6"/>
  <c r="F4504" i="6"/>
  <c r="I4504" i="6" s="1"/>
  <c r="E4504" i="6"/>
  <c r="D4504" i="6"/>
  <c r="J4504" i="6" s="1"/>
  <c r="B4504" i="6"/>
  <c r="C4504" i="6" s="1"/>
  <c r="A4504" i="6"/>
  <c r="H4503" i="6"/>
  <c r="G4503" i="6"/>
  <c r="F4503" i="6"/>
  <c r="I4503" i="6" s="1"/>
  <c r="E4503" i="6"/>
  <c r="D4503" i="6"/>
  <c r="J4503" i="6" s="1"/>
  <c r="B4503" i="6"/>
  <c r="C4503" i="6" s="1"/>
  <c r="A4503" i="6"/>
  <c r="H4502" i="6"/>
  <c r="G4502" i="6"/>
  <c r="F4502" i="6"/>
  <c r="I4502" i="6" s="1"/>
  <c r="E4502" i="6"/>
  <c r="D4502" i="6"/>
  <c r="J4502" i="6" s="1"/>
  <c r="B4502" i="6"/>
  <c r="C4502" i="6" s="1"/>
  <c r="A4502" i="6"/>
  <c r="H4501" i="6"/>
  <c r="G4501" i="6"/>
  <c r="F4501" i="6"/>
  <c r="I4501" i="6" s="1"/>
  <c r="E4501" i="6"/>
  <c r="D4501" i="6"/>
  <c r="J4501" i="6" s="1"/>
  <c r="B4501" i="6"/>
  <c r="C4501" i="6" s="1"/>
  <c r="A4501" i="6"/>
  <c r="H4500" i="6"/>
  <c r="G4500" i="6"/>
  <c r="F4500" i="6"/>
  <c r="I4500" i="6" s="1"/>
  <c r="E4500" i="6"/>
  <c r="D4500" i="6"/>
  <c r="J4500" i="6" s="1"/>
  <c r="B4500" i="6"/>
  <c r="C4500" i="6" s="1"/>
  <c r="A4500" i="6"/>
  <c r="H4499" i="6"/>
  <c r="G4499" i="6"/>
  <c r="F4499" i="6"/>
  <c r="I4499" i="6" s="1"/>
  <c r="E4499" i="6"/>
  <c r="D4499" i="6"/>
  <c r="J4499" i="6" s="1"/>
  <c r="B4499" i="6"/>
  <c r="C4499" i="6" s="1"/>
  <c r="A4499" i="6"/>
  <c r="H4498" i="6"/>
  <c r="G4498" i="6"/>
  <c r="F4498" i="6"/>
  <c r="I4498" i="6" s="1"/>
  <c r="E4498" i="6"/>
  <c r="D4498" i="6"/>
  <c r="J4498" i="6" s="1"/>
  <c r="B4498" i="6"/>
  <c r="C4498" i="6" s="1"/>
  <c r="A4498" i="6"/>
  <c r="H4497" i="6"/>
  <c r="G4497" i="6"/>
  <c r="F4497" i="6"/>
  <c r="I4497" i="6" s="1"/>
  <c r="E4497" i="6"/>
  <c r="D4497" i="6"/>
  <c r="J4497" i="6" s="1"/>
  <c r="B4497" i="6"/>
  <c r="C4497" i="6" s="1"/>
  <c r="A4497" i="6"/>
  <c r="H4496" i="6"/>
  <c r="G4496" i="6"/>
  <c r="F4496" i="6"/>
  <c r="I4496" i="6" s="1"/>
  <c r="E4496" i="6"/>
  <c r="D4496" i="6"/>
  <c r="J4496" i="6" s="1"/>
  <c r="B4496" i="6"/>
  <c r="C4496" i="6" s="1"/>
  <c r="A4496" i="6"/>
  <c r="H4495" i="6"/>
  <c r="G4495" i="6"/>
  <c r="F4495" i="6"/>
  <c r="I4495" i="6" s="1"/>
  <c r="E4495" i="6"/>
  <c r="D4495" i="6"/>
  <c r="J4495" i="6" s="1"/>
  <c r="B4495" i="6"/>
  <c r="C4495" i="6" s="1"/>
  <c r="A4495" i="6"/>
  <c r="H4494" i="6"/>
  <c r="G4494" i="6"/>
  <c r="F4494" i="6"/>
  <c r="I4494" i="6" s="1"/>
  <c r="E4494" i="6"/>
  <c r="D4494" i="6"/>
  <c r="J4494" i="6" s="1"/>
  <c r="B4494" i="6"/>
  <c r="C4494" i="6" s="1"/>
  <c r="A4494" i="6"/>
  <c r="H4493" i="6"/>
  <c r="G4493" i="6"/>
  <c r="F4493" i="6"/>
  <c r="I4493" i="6" s="1"/>
  <c r="E4493" i="6"/>
  <c r="D4493" i="6"/>
  <c r="J4493" i="6" s="1"/>
  <c r="B4493" i="6"/>
  <c r="C4493" i="6" s="1"/>
  <c r="A4493" i="6"/>
  <c r="H4492" i="6"/>
  <c r="G4492" i="6"/>
  <c r="F4492" i="6"/>
  <c r="I4492" i="6" s="1"/>
  <c r="E4492" i="6"/>
  <c r="D4492" i="6"/>
  <c r="J4492" i="6" s="1"/>
  <c r="B4492" i="6"/>
  <c r="C4492" i="6" s="1"/>
  <c r="A4492" i="6"/>
  <c r="H4491" i="6"/>
  <c r="G4491" i="6"/>
  <c r="F4491" i="6"/>
  <c r="I4491" i="6" s="1"/>
  <c r="E4491" i="6"/>
  <c r="D4491" i="6"/>
  <c r="J4491" i="6" s="1"/>
  <c r="B4491" i="6"/>
  <c r="C4491" i="6" s="1"/>
  <c r="A4491" i="6"/>
  <c r="H4490" i="6"/>
  <c r="G4490" i="6"/>
  <c r="F4490" i="6"/>
  <c r="I4490" i="6" s="1"/>
  <c r="E4490" i="6"/>
  <c r="D4490" i="6"/>
  <c r="J4490" i="6" s="1"/>
  <c r="B4490" i="6"/>
  <c r="C4490" i="6" s="1"/>
  <c r="A4490" i="6"/>
  <c r="H4489" i="6"/>
  <c r="G4489" i="6"/>
  <c r="F4489" i="6"/>
  <c r="I4489" i="6" s="1"/>
  <c r="E4489" i="6"/>
  <c r="D4489" i="6"/>
  <c r="J4489" i="6" s="1"/>
  <c r="B4489" i="6"/>
  <c r="C4489" i="6" s="1"/>
  <c r="A4489" i="6"/>
  <c r="H4488" i="6"/>
  <c r="G4488" i="6"/>
  <c r="F4488" i="6"/>
  <c r="I4488" i="6" s="1"/>
  <c r="E4488" i="6"/>
  <c r="D4488" i="6"/>
  <c r="J4488" i="6" s="1"/>
  <c r="B4488" i="6"/>
  <c r="C4488" i="6" s="1"/>
  <c r="A4488" i="6"/>
  <c r="H4487" i="6"/>
  <c r="G4487" i="6"/>
  <c r="F4487" i="6"/>
  <c r="I4487" i="6" s="1"/>
  <c r="E4487" i="6"/>
  <c r="D4487" i="6"/>
  <c r="J4487" i="6" s="1"/>
  <c r="B4487" i="6"/>
  <c r="C4487" i="6" s="1"/>
  <c r="A4487" i="6"/>
  <c r="H4486" i="6"/>
  <c r="G4486" i="6"/>
  <c r="F4486" i="6"/>
  <c r="I4486" i="6" s="1"/>
  <c r="E4486" i="6"/>
  <c r="D4486" i="6"/>
  <c r="J4486" i="6" s="1"/>
  <c r="B4486" i="6"/>
  <c r="C4486" i="6" s="1"/>
  <c r="A4486" i="6"/>
  <c r="H4485" i="6"/>
  <c r="G4485" i="6"/>
  <c r="F4485" i="6"/>
  <c r="I4485" i="6" s="1"/>
  <c r="E4485" i="6"/>
  <c r="D4485" i="6"/>
  <c r="J4485" i="6" s="1"/>
  <c r="B4485" i="6"/>
  <c r="C4485" i="6" s="1"/>
  <c r="A4485" i="6"/>
  <c r="H4484" i="6"/>
  <c r="G4484" i="6"/>
  <c r="F4484" i="6"/>
  <c r="I4484" i="6" s="1"/>
  <c r="E4484" i="6"/>
  <c r="D4484" i="6"/>
  <c r="J4484" i="6" s="1"/>
  <c r="B4484" i="6"/>
  <c r="C4484" i="6" s="1"/>
  <c r="A4484" i="6"/>
  <c r="H4483" i="6"/>
  <c r="G4483" i="6"/>
  <c r="F4483" i="6"/>
  <c r="I4483" i="6" s="1"/>
  <c r="E4483" i="6"/>
  <c r="D4483" i="6"/>
  <c r="J4483" i="6" s="1"/>
  <c r="B4483" i="6"/>
  <c r="C4483" i="6" s="1"/>
  <c r="A4483" i="6"/>
  <c r="H4482" i="6"/>
  <c r="G4482" i="6"/>
  <c r="F4482" i="6"/>
  <c r="I4482" i="6" s="1"/>
  <c r="E4482" i="6"/>
  <c r="D4482" i="6"/>
  <c r="J4482" i="6" s="1"/>
  <c r="B4482" i="6"/>
  <c r="C4482" i="6" s="1"/>
  <c r="A4482" i="6"/>
  <c r="H4481" i="6"/>
  <c r="G4481" i="6"/>
  <c r="F4481" i="6"/>
  <c r="I4481" i="6" s="1"/>
  <c r="E4481" i="6"/>
  <c r="D4481" i="6"/>
  <c r="J4481" i="6" s="1"/>
  <c r="B4481" i="6"/>
  <c r="C4481" i="6" s="1"/>
  <c r="A4481" i="6"/>
  <c r="H4480" i="6"/>
  <c r="G4480" i="6"/>
  <c r="F4480" i="6"/>
  <c r="I4480" i="6" s="1"/>
  <c r="E4480" i="6"/>
  <c r="D4480" i="6"/>
  <c r="J4480" i="6" s="1"/>
  <c r="B4480" i="6"/>
  <c r="C4480" i="6" s="1"/>
  <c r="A4480" i="6"/>
  <c r="H4479" i="6"/>
  <c r="G4479" i="6"/>
  <c r="F4479" i="6"/>
  <c r="I4479" i="6" s="1"/>
  <c r="E4479" i="6"/>
  <c r="D4479" i="6"/>
  <c r="J4479" i="6" s="1"/>
  <c r="B4479" i="6"/>
  <c r="C4479" i="6" s="1"/>
  <c r="A4479" i="6"/>
  <c r="H4478" i="6"/>
  <c r="G4478" i="6"/>
  <c r="F4478" i="6"/>
  <c r="I4478" i="6" s="1"/>
  <c r="E4478" i="6"/>
  <c r="D4478" i="6"/>
  <c r="J4478" i="6" s="1"/>
  <c r="B4478" i="6"/>
  <c r="C4478" i="6" s="1"/>
  <c r="A4478" i="6"/>
  <c r="H4477" i="6"/>
  <c r="G4477" i="6"/>
  <c r="F4477" i="6"/>
  <c r="I4477" i="6" s="1"/>
  <c r="E4477" i="6"/>
  <c r="D4477" i="6"/>
  <c r="J4477" i="6" s="1"/>
  <c r="B4477" i="6"/>
  <c r="C4477" i="6" s="1"/>
  <c r="A4477" i="6"/>
  <c r="H4476" i="6"/>
  <c r="G4476" i="6"/>
  <c r="F4476" i="6"/>
  <c r="I4476" i="6" s="1"/>
  <c r="E4476" i="6"/>
  <c r="D4476" i="6"/>
  <c r="J4476" i="6" s="1"/>
  <c r="B4476" i="6"/>
  <c r="C4476" i="6" s="1"/>
  <c r="A4476" i="6"/>
  <c r="H4475" i="6"/>
  <c r="G4475" i="6"/>
  <c r="F4475" i="6"/>
  <c r="I4475" i="6" s="1"/>
  <c r="E4475" i="6"/>
  <c r="D4475" i="6"/>
  <c r="J4475" i="6" s="1"/>
  <c r="B4475" i="6"/>
  <c r="C4475" i="6" s="1"/>
  <c r="A4475" i="6"/>
  <c r="H4474" i="6"/>
  <c r="G4474" i="6"/>
  <c r="F4474" i="6"/>
  <c r="I4474" i="6" s="1"/>
  <c r="E4474" i="6"/>
  <c r="D4474" i="6"/>
  <c r="J4474" i="6" s="1"/>
  <c r="B4474" i="6"/>
  <c r="C4474" i="6" s="1"/>
  <c r="A4474" i="6"/>
  <c r="H4473" i="6"/>
  <c r="G4473" i="6"/>
  <c r="F4473" i="6"/>
  <c r="I4473" i="6" s="1"/>
  <c r="E4473" i="6"/>
  <c r="D4473" i="6"/>
  <c r="J4473" i="6" s="1"/>
  <c r="B4473" i="6"/>
  <c r="C4473" i="6" s="1"/>
  <c r="A4473" i="6"/>
  <c r="H4472" i="6"/>
  <c r="G4472" i="6"/>
  <c r="F4472" i="6"/>
  <c r="I4472" i="6" s="1"/>
  <c r="E4472" i="6"/>
  <c r="D4472" i="6"/>
  <c r="J4472" i="6" s="1"/>
  <c r="B4472" i="6"/>
  <c r="C4472" i="6" s="1"/>
  <c r="A4472" i="6"/>
  <c r="H4471" i="6"/>
  <c r="G4471" i="6"/>
  <c r="F4471" i="6"/>
  <c r="I4471" i="6" s="1"/>
  <c r="E4471" i="6"/>
  <c r="D4471" i="6"/>
  <c r="J4471" i="6" s="1"/>
  <c r="B4471" i="6"/>
  <c r="C4471" i="6" s="1"/>
  <c r="A4471" i="6"/>
  <c r="H4470" i="6"/>
  <c r="G4470" i="6"/>
  <c r="F4470" i="6"/>
  <c r="I4470" i="6" s="1"/>
  <c r="E4470" i="6"/>
  <c r="D4470" i="6"/>
  <c r="J4470" i="6" s="1"/>
  <c r="B4470" i="6"/>
  <c r="C4470" i="6" s="1"/>
  <c r="A4470" i="6"/>
  <c r="H4469" i="6"/>
  <c r="G4469" i="6"/>
  <c r="F4469" i="6"/>
  <c r="I4469" i="6" s="1"/>
  <c r="E4469" i="6"/>
  <c r="D4469" i="6"/>
  <c r="J4469" i="6" s="1"/>
  <c r="B4469" i="6"/>
  <c r="C4469" i="6" s="1"/>
  <c r="A4469" i="6"/>
  <c r="H4468" i="6"/>
  <c r="G4468" i="6"/>
  <c r="F4468" i="6"/>
  <c r="I4468" i="6" s="1"/>
  <c r="E4468" i="6"/>
  <c r="D4468" i="6"/>
  <c r="J4468" i="6" s="1"/>
  <c r="B4468" i="6"/>
  <c r="C4468" i="6" s="1"/>
  <c r="A4468" i="6"/>
  <c r="H4467" i="6"/>
  <c r="G4467" i="6"/>
  <c r="F4467" i="6"/>
  <c r="I4467" i="6" s="1"/>
  <c r="E4467" i="6"/>
  <c r="D4467" i="6"/>
  <c r="J4467" i="6" s="1"/>
  <c r="B4467" i="6"/>
  <c r="C4467" i="6" s="1"/>
  <c r="A4467" i="6"/>
  <c r="H4466" i="6"/>
  <c r="G4466" i="6"/>
  <c r="F4466" i="6"/>
  <c r="I4466" i="6" s="1"/>
  <c r="E4466" i="6"/>
  <c r="D4466" i="6"/>
  <c r="J4466" i="6" s="1"/>
  <c r="B4466" i="6"/>
  <c r="C4466" i="6" s="1"/>
  <c r="A4466" i="6"/>
  <c r="H4465" i="6"/>
  <c r="G4465" i="6"/>
  <c r="F4465" i="6"/>
  <c r="I4465" i="6" s="1"/>
  <c r="E4465" i="6"/>
  <c r="D4465" i="6"/>
  <c r="J4465" i="6" s="1"/>
  <c r="B4465" i="6"/>
  <c r="C4465" i="6" s="1"/>
  <c r="A4465" i="6"/>
  <c r="H4464" i="6"/>
  <c r="G4464" i="6"/>
  <c r="F4464" i="6"/>
  <c r="I4464" i="6" s="1"/>
  <c r="E4464" i="6"/>
  <c r="D4464" i="6"/>
  <c r="J4464" i="6" s="1"/>
  <c r="B4464" i="6"/>
  <c r="C4464" i="6" s="1"/>
  <c r="A4464" i="6"/>
  <c r="H4463" i="6"/>
  <c r="G4463" i="6"/>
  <c r="F4463" i="6"/>
  <c r="I4463" i="6" s="1"/>
  <c r="E4463" i="6"/>
  <c r="D4463" i="6"/>
  <c r="J4463" i="6" s="1"/>
  <c r="B4463" i="6"/>
  <c r="C4463" i="6" s="1"/>
  <c r="A4463" i="6"/>
  <c r="H4462" i="6"/>
  <c r="G4462" i="6"/>
  <c r="F4462" i="6"/>
  <c r="I4462" i="6" s="1"/>
  <c r="E4462" i="6"/>
  <c r="D4462" i="6"/>
  <c r="J4462" i="6" s="1"/>
  <c r="B4462" i="6"/>
  <c r="C4462" i="6" s="1"/>
  <c r="A4462" i="6"/>
  <c r="H4461" i="6"/>
  <c r="G4461" i="6"/>
  <c r="F4461" i="6"/>
  <c r="I4461" i="6" s="1"/>
  <c r="E4461" i="6"/>
  <c r="D4461" i="6"/>
  <c r="J4461" i="6" s="1"/>
  <c r="B4461" i="6"/>
  <c r="C4461" i="6" s="1"/>
  <c r="A4461" i="6"/>
  <c r="H4460" i="6"/>
  <c r="G4460" i="6"/>
  <c r="F4460" i="6"/>
  <c r="I4460" i="6" s="1"/>
  <c r="E4460" i="6"/>
  <c r="D4460" i="6"/>
  <c r="J4460" i="6" s="1"/>
  <c r="B4460" i="6"/>
  <c r="C4460" i="6" s="1"/>
  <c r="A4460" i="6"/>
  <c r="H4459" i="6"/>
  <c r="G4459" i="6"/>
  <c r="F4459" i="6"/>
  <c r="I4459" i="6" s="1"/>
  <c r="E4459" i="6"/>
  <c r="D4459" i="6"/>
  <c r="J4459" i="6" s="1"/>
  <c r="B4459" i="6"/>
  <c r="C4459" i="6" s="1"/>
  <c r="A4459" i="6"/>
  <c r="H4458" i="6"/>
  <c r="G4458" i="6"/>
  <c r="F4458" i="6"/>
  <c r="I4458" i="6" s="1"/>
  <c r="E4458" i="6"/>
  <c r="D4458" i="6"/>
  <c r="J4458" i="6" s="1"/>
  <c r="B4458" i="6"/>
  <c r="C4458" i="6" s="1"/>
  <c r="A4458" i="6"/>
  <c r="H4457" i="6"/>
  <c r="G4457" i="6"/>
  <c r="F4457" i="6"/>
  <c r="I4457" i="6" s="1"/>
  <c r="E4457" i="6"/>
  <c r="D4457" i="6"/>
  <c r="J4457" i="6" s="1"/>
  <c r="B4457" i="6"/>
  <c r="C4457" i="6" s="1"/>
  <c r="A4457" i="6"/>
  <c r="H4456" i="6"/>
  <c r="G4456" i="6"/>
  <c r="F4456" i="6"/>
  <c r="I4456" i="6" s="1"/>
  <c r="E4456" i="6"/>
  <c r="D4456" i="6"/>
  <c r="J4456" i="6" s="1"/>
  <c r="B4456" i="6"/>
  <c r="C4456" i="6" s="1"/>
  <c r="A4456" i="6"/>
  <c r="H4455" i="6"/>
  <c r="G4455" i="6"/>
  <c r="F4455" i="6"/>
  <c r="I4455" i="6" s="1"/>
  <c r="E4455" i="6"/>
  <c r="D4455" i="6"/>
  <c r="J4455" i="6" s="1"/>
  <c r="B4455" i="6"/>
  <c r="C4455" i="6" s="1"/>
  <c r="A4455" i="6"/>
  <c r="H4454" i="6"/>
  <c r="G4454" i="6"/>
  <c r="F4454" i="6"/>
  <c r="I4454" i="6" s="1"/>
  <c r="E4454" i="6"/>
  <c r="D4454" i="6"/>
  <c r="J4454" i="6" s="1"/>
  <c r="B4454" i="6"/>
  <c r="C4454" i="6" s="1"/>
  <c r="A4454" i="6"/>
  <c r="H4453" i="6"/>
  <c r="G4453" i="6"/>
  <c r="F4453" i="6"/>
  <c r="I4453" i="6" s="1"/>
  <c r="E4453" i="6"/>
  <c r="D4453" i="6"/>
  <c r="J4453" i="6" s="1"/>
  <c r="B4453" i="6"/>
  <c r="C4453" i="6" s="1"/>
  <c r="A4453" i="6"/>
  <c r="H4452" i="6"/>
  <c r="G4452" i="6"/>
  <c r="F4452" i="6"/>
  <c r="I4452" i="6" s="1"/>
  <c r="E4452" i="6"/>
  <c r="D4452" i="6"/>
  <c r="J4452" i="6" s="1"/>
  <c r="B4452" i="6"/>
  <c r="C4452" i="6" s="1"/>
  <c r="A4452" i="6"/>
  <c r="H4451" i="6"/>
  <c r="G4451" i="6"/>
  <c r="F4451" i="6"/>
  <c r="I4451" i="6" s="1"/>
  <c r="E4451" i="6"/>
  <c r="D4451" i="6"/>
  <c r="J4451" i="6" s="1"/>
  <c r="B4451" i="6"/>
  <c r="C4451" i="6" s="1"/>
  <c r="A4451" i="6"/>
  <c r="H4450" i="6"/>
  <c r="G4450" i="6"/>
  <c r="F4450" i="6"/>
  <c r="I4450" i="6" s="1"/>
  <c r="E4450" i="6"/>
  <c r="D4450" i="6"/>
  <c r="J4450" i="6" s="1"/>
  <c r="B4450" i="6"/>
  <c r="C4450" i="6" s="1"/>
  <c r="A4450" i="6"/>
  <c r="H4449" i="6"/>
  <c r="G4449" i="6"/>
  <c r="F4449" i="6"/>
  <c r="I4449" i="6" s="1"/>
  <c r="E4449" i="6"/>
  <c r="D4449" i="6"/>
  <c r="J4449" i="6" s="1"/>
  <c r="B4449" i="6"/>
  <c r="C4449" i="6" s="1"/>
  <c r="A4449" i="6"/>
  <c r="H4448" i="6"/>
  <c r="G4448" i="6"/>
  <c r="F4448" i="6"/>
  <c r="I4448" i="6" s="1"/>
  <c r="E4448" i="6"/>
  <c r="D4448" i="6"/>
  <c r="J4448" i="6" s="1"/>
  <c r="B4448" i="6"/>
  <c r="C4448" i="6" s="1"/>
  <c r="A4448" i="6"/>
  <c r="H4447" i="6"/>
  <c r="G4447" i="6"/>
  <c r="F4447" i="6"/>
  <c r="I4447" i="6" s="1"/>
  <c r="E4447" i="6"/>
  <c r="D4447" i="6"/>
  <c r="J4447" i="6" s="1"/>
  <c r="B4447" i="6"/>
  <c r="C4447" i="6" s="1"/>
  <c r="A4447" i="6"/>
  <c r="H4446" i="6"/>
  <c r="G4446" i="6"/>
  <c r="F4446" i="6"/>
  <c r="I4446" i="6" s="1"/>
  <c r="E4446" i="6"/>
  <c r="D4446" i="6"/>
  <c r="J4446" i="6" s="1"/>
  <c r="B4446" i="6"/>
  <c r="C4446" i="6" s="1"/>
  <c r="A4446" i="6"/>
  <c r="H4445" i="6"/>
  <c r="G4445" i="6"/>
  <c r="F4445" i="6"/>
  <c r="I4445" i="6" s="1"/>
  <c r="E4445" i="6"/>
  <c r="D4445" i="6"/>
  <c r="J4445" i="6" s="1"/>
  <c r="B4445" i="6"/>
  <c r="C4445" i="6" s="1"/>
  <c r="A4445" i="6"/>
  <c r="H4444" i="6"/>
  <c r="G4444" i="6"/>
  <c r="F4444" i="6"/>
  <c r="I4444" i="6" s="1"/>
  <c r="E4444" i="6"/>
  <c r="D4444" i="6"/>
  <c r="J4444" i="6" s="1"/>
  <c r="B4444" i="6"/>
  <c r="C4444" i="6" s="1"/>
  <c r="A4444" i="6"/>
  <c r="H4443" i="6"/>
  <c r="G4443" i="6"/>
  <c r="F4443" i="6"/>
  <c r="I4443" i="6" s="1"/>
  <c r="E4443" i="6"/>
  <c r="D4443" i="6"/>
  <c r="J4443" i="6" s="1"/>
  <c r="B4443" i="6"/>
  <c r="C4443" i="6" s="1"/>
  <c r="A4443" i="6"/>
  <c r="H4442" i="6"/>
  <c r="G4442" i="6"/>
  <c r="F4442" i="6"/>
  <c r="I4442" i="6" s="1"/>
  <c r="E4442" i="6"/>
  <c r="D4442" i="6"/>
  <c r="J4442" i="6" s="1"/>
  <c r="B4442" i="6"/>
  <c r="C4442" i="6" s="1"/>
  <c r="A4442" i="6"/>
  <c r="H4441" i="6"/>
  <c r="G4441" i="6"/>
  <c r="F4441" i="6"/>
  <c r="I4441" i="6" s="1"/>
  <c r="E4441" i="6"/>
  <c r="D4441" i="6"/>
  <c r="J4441" i="6" s="1"/>
  <c r="B4441" i="6"/>
  <c r="C4441" i="6" s="1"/>
  <c r="A4441" i="6"/>
  <c r="H4440" i="6"/>
  <c r="G4440" i="6"/>
  <c r="F4440" i="6"/>
  <c r="I4440" i="6" s="1"/>
  <c r="E4440" i="6"/>
  <c r="D4440" i="6"/>
  <c r="J4440" i="6" s="1"/>
  <c r="B4440" i="6"/>
  <c r="C4440" i="6" s="1"/>
  <c r="A4440" i="6"/>
  <c r="H4439" i="6"/>
  <c r="G4439" i="6"/>
  <c r="F4439" i="6"/>
  <c r="I4439" i="6" s="1"/>
  <c r="E4439" i="6"/>
  <c r="D4439" i="6"/>
  <c r="J4439" i="6" s="1"/>
  <c r="B4439" i="6"/>
  <c r="C4439" i="6" s="1"/>
  <c r="A4439" i="6"/>
  <c r="H4438" i="6"/>
  <c r="G4438" i="6"/>
  <c r="F4438" i="6"/>
  <c r="I4438" i="6" s="1"/>
  <c r="E4438" i="6"/>
  <c r="D4438" i="6"/>
  <c r="J4438" i="6" s="1"/>
  <c r="B4438" i="6"/>
  <c r="C4438" i="6" s="1"/>
  <c r="A4438" i="6"/>
  <c r="H4437" i="6"/>
  <c r="G4437" i="6"/>
  <c r="F4437" i="6"/>
  <c r="I4437" i="6" s="1"/>
  <c r="E4437" i="6"/>
  <c r="D4437" i="6"/>
  <c r="J4437" i="6" s="1"/>
  <c r="B4437" i="6"/>
  <c r="C4437" i="6" s="1"/>
  <c r="A4437" i="6"/>
  <c r="H4436" i="6"/>
  <c r="G4436" i="6"/>
  <c r="F4436" i="6"/>
  <c r="I4436" i="6" s="1"/>
  <c r="E4436" i="6"/>
  <c r="D4436" i="6"/>
  <c r="J4436" i="6" s="1"/>
  <c r="B4436" i="6"/>
  <c r="C4436" i="6" s="1"/>
  <c r="A4436" i="6"/>
  <c r="H4435" i="6"/>
  <c r="G4435" i="6"/>
  <c r="F4435" i="6"/>
  <c r="I4435" i="6" s="1"/>
  <c r="E4435" i="6"/>
  <c r="D4435" i="6"/>
  <c r="J4435" i="6" s="1"/>
  <c r="B4435" i="6"/>
  <c r="C4435" i="6" s="1"/>
  <c r="A4435" i="6"/>
  <c r="H4434" i="6"/>
  <c r="G4434" i="6"/>
  <c r="F4434" i="6"/>
  <c r="I4434" i="6" s="1"/>
  <c r="E4434" i="6"/>
  <c r="D4434" i="6"/>
  <c r="J4434" i="6" s="1"/>
  <c r="B4434" i="6"/>
  <c r="C4434" i="6" s="1"/>
  <c r="A4434" i="6"/>
  <c r="H4433" i="6"/>
  <c r="G4433" i="6"/>
  <c r="F4433" i="6"/>
  <c r="I4433" i="6" s="1"/>
  <c r="E4433" i="6"/>
  <c r="D4433" i="6"/>
  <c r="J4433" i="6" s="1"/>
  <c r="B4433" i="6"/>
  <c r="C4433" i="6" s="1"/>
  <c r="A4433" i="6"/>
  <c r="H4432" i="6"/>
  <c r="G4432" i="6"/>
  <c r="F4432" i="6"/>
  <c r="I4432" i="6" s="1"/>
  <c r="E4432" i="6"/>
  <c r="D4432" i="6"/>
  <c r="J4432" i="6" s="1"/>
  <c r="B4432" i="6"/>
  <c r="C4432" i="6" s="1"/>
  <c r="A4432" i="6"/>
  <c r="H4431" i="6"/>
  <c r="G4431" i="6"/>
  <c r="F4431" i="6"/>
  <c r="I4431" i="6" s="1"/>
  <c r="E4431" i="6"/>
  <c r="D4431" i="6"/>
  <c r="J4431" i="6" s="1"/>
  <c r="B4431" i="6"/>
  <c r="C4431" i="6" s="1"/>
  <c r="A4431" i="6"/>
  <c r="H4430" i="6"/>
  <c r="G4430" i="6"/>
  <c r="F4430" i="6"/>
  <c r="I4430" i="6" s="1"/>
  <c r="E4430" i="6"/>
  <c r="D4430" i="6"/>
  <c r="J4430" i="6" s="1"/>
  <c r="B4430" i="6"/>
  <c r="C4430" i="6" s="1"/>
  <c r="A4430" i="6"/>
  <c r="H4429" i="6"/>
  <c r="G4429" i="6"/>
  <c r="F4429" i="6"/>
  <c r="I4429" i="6" s="1"/>
  <c r="E4429" i="6"/>
  <c r="D4429" i="6"/>
  <c r="J4429" i="6" s="1"/>
  <c r="B4429" i="6"/>
  <c r="C4429" i="6" s="1"/>
  <c r="A4429" i="6"/>
  <c r="H4428" i="6"/>
  <c r="G4428" i="6"/>
  <c r="F4428" i="6"/>
  <c r="I4428" i="6" s="1"/>
  <c r="E4428" i="6"/>
  <c r="D4428" i="6"/>
  <c r="J4428" i="6" s="1"/>
  <c r="B4428" i="6"/>
  <c r="C4428" i="6" s="1"/>
  <c r="A4428" i="6"/>
  <c r="H4427" i="6"/>
  <c r="G4427" i="6"/>
  <c r="F4427" i="6"/>
  <c r="I4427" i="6" s="1"/>
  <c r="E4427" i="6"/>
  <c r="D4427" i="6"/>
  <c r="J4427" i="6" s="1"/>
  <c r="B4427" i="6"/>
  <c r="C4427" i="6" s="1"/>
  <c r="A4427" i="6"/>
  <c r="H4426" i="6"/>
  <c r="G4426" i="6"/>
  <c r="F4426" i="6"/>
  <c r="I4426" i="6" s="1"/>
  <c r="E4426" i="6"/>
  <c r="D4426" i="6"/>
  <c r="J4426" i="6" s="1"/>
  <c r="B4426" i="6"/>
  <c r="C4426" i="6" s="1"/>
  <c r="A4426" i="6"/>
  <c r="H4425" i="6"/>
  <c r="G4425" i="6"/>
  <c r="F4425" i="6"/>
  <c r="I4425" i="6" s="1"/>
  <c r="E4425" i="6"/>
  <c r="D4425" i="6"/>
  <c r="J4425" i="6" s="1"/>
  <c r="B4425" i="6"/>
  <c r="C4425" i="6" s="1"/>
  <c r="A4425" i="6"/>
  <c r="H4424" i="6"/>
  <c r="G4424" i="6"/>
  <c r="F4424" i="6"/>
  <c r="I4424" i="6" s="1"/>
  <c r="E4424" i="6"/>
  <c r="D4424" i="6"/>
  <c r="J4424" i="6" s="1"/>
  <c r="B4424" i="6"/>
  <c r="C4424" i="6" s="1"/>
  <c r="A4424" i="6"/>
  <c r="H4423" i="6"/>
  <c r="G4423" i="6"/>
  <c r="F4423" i="6"/>
  <c r="I4423" i="6" s="1"/>
  <c r="E4423" i="6"/>
  <c r="D4423" i="6"/>
  <c r="J4423" i="6" s="1"/>
  <c r="B4423" i="6"/>
  <c r="C4423" i="6" s="1"/>
  <c r="A4423" i="6"/>
  <c r="H4422" i="6"/>
  <c r="G4422" i="6"/>
  <c r="F4422" i="6"/>
  <c r="I4422" i="6" s="1"/>
  <c r="E4422" i="6"/>
  <c r="D4422" i="6"/>
  <c r="J4422" i="6" s="1"/>
  <c r="B4422" i="6"/>
  <c r="C4422" i="6" s="1"/>
  <c r="A4422" i="6"/>
  <c r="H4421" i="6"/>
  <c r="G4421" i="6"/>
  <c r="F4421" i="6"/>
  <c r="I4421" i="6" s="1"/>
  <c r="E4421" i="6"/>
  <c r="D4421" i="6"/>
  <c r="J4421" i="6" s="1"/>
  <c r="B4421" i="6"/>
  <c r="C4421" i="6" s="1"/>
  <c r="A4421" i="6"/>
  <c r="H4420" i="6"/>
  <c r="G4420" i="6"/>
  <c r="F4420" i="6"/>
  <c r="I4420" i="6" s="1"/>
  <c r="E4420" i="6"/>
  <c r="D4420" i="6"/>
  <c r="J4420" i="6" s="1"/>
  <c r="B4420" i="6"/>
  <c r="C4420" i="6" s="1"/>
  <c r="A4420" i="6"/>
  <c r="H4419" i="6"/>
  <c r="G4419" i="6"/>
  <c r="F4419" i="6"/>
  <c r="I4419" i="6" s="1"/>
  <c r="E4419" i="6"/>
  <c r="D4419" i="6"/>
  <c r="J4419" i="6" s="1"/>
  <c r="B4419" i="6"/>
  <c r="C4419" i="6" s="1"/>
  <c r="A4419" i="6"/>
  <c r="H4418" i="6"/>
  <c r="G4418" i="6"/>
  <c r="F4418" i="6"/>
  <c r="I4418" i="6" s="1"/>
  <c r="E4418" i="6"/>
  <c r="D4418" i="6"/>
  <c r="J4418" i="6" s="1"/>
  <c r="B4418" i="6"/>
  <c r="C4418" i="6" s="1"/>
  <c r="A4418" i="6"/>
  <c r="H4417" i="6"/>
  <c r="G4417" i="6"/>
  <c r="F4417" i="6"/>
  <c r="I4417" i="6" s="1"/>
  <c r="E4417" i="6"/>
  <c r="D4417" i="6"/>
  <c r="J4417" i="6" s="1"/>
  <c r="B4417" i="6"/>
  <c r="C4417" i="6" s="1"/>
  <c r="A4417" i="6"/>
  <c r="H4416" i="6"/>
  <c r="G4416" i="6"/>
  <c r="F4416" i="6"/>
  <c r="I4416" i="6" s="1"/>
  <c r="E4416" i="6"/>
  <c r="D4416" i="6"/>
  <c r="J4416" i="6" s="1"/>
  <c r="B4416" i="6"/>
  <c r="C4416" i="6" s="1"/>
  <c r="A4416" i="6"/>
  <c r="H4415" i="6"/>
  <c r="G4415" i="6"/>
  <c r="F4415" i="6"/>
  <c r="I4415" i="6" s="1"/>
  <c r="E4415" i="6"/>
  <c r="D4415" i="6"/>
  <c r="J4415" i="6" s="1"/>
  <c r="B4415" i="6"/>
  <c r="C4415" i="6" s="1"/>
  <c r="A4415" i="6"/>
  <c r="H4414" i="6"/>
  <c r="G4414" i="6"/>
  <c r="F4414" i="6"/>
  <c r="I4414" i="6" s="1"/>
  <c r="E4414" i="6"/>
  <c r="D4414" i="6"/>
  <c r="J4414" i="6" s="1"/>
  <c r="B4414" i="6"/>
  <c r="C4414" i="6" s="1"/>
  <c r="A4414" i="6"/>
  <c r="H4413" i="6"/>
  <c r="G4413" i="6"/>
  <c r="F4413" i="6"/>
  <c r="I4413" i="6" s="1"/>
  <c r="E4413" i="6"/>
  <c r="D4413" i="6"/>
  <c r="J4413" i="6" s="1"/>
  <c r="B4413" i="6"/>
  <c r="C4413" i="6" s="1"/>
  <c r="A4413" i="6"/>
  <c r="H4412" i="6"/>
  <c r="G4412" i="6"/>
  <c r="F4412" i="6"/>
  <c r="I4412" i="6" s="1"/>
  <c r="E4412" i="6"/>
  <c r="D4412" i="6"/>
  <c r="J4412" i="6" s="1"/>
  <c r="B4412" i="6"/>
  <c r="C4412" i="6" s="1"/>
  <c r="A4412" i="6"/>
  <c r="H4411" i="6"/>
  <c r="G4411" i="6"/>
  <c r="F4411" i="6"/>
  <c r="I4411" i="6" s="1"/>
  <c r="E4411" i="6"/>
  <c r="D4411" i="6"/>
  <c r="J4411" i="6" s="1"/>
  <c r="B4411" i="6"/>
  <c r="C4411" i="6" s="1"/>
  <c r="A4411" i="6"/>
  <c r="H4410" i="6"/>
  <c r="G4410" i="6"/>
  <c r="F4410" i="6"/>
  <c r="I4410" i="6" s="1"/>
  <c r="E4410" i="6"/>
  <c r="D4410" i="6"/>
  <c r="J4410" i="6" s="1"/>
  <c r="B4410" i="6"/>
  <c r="C4410" i="6" s="1"/>
  <c r="A4410" i="6"/>
  <c r="H4409" i="6"/>
  <c r="G4409" i="6"/>
  <c r="F4409" i="6"/>
  <c r="I4409" i="6" s="1"/>
  <c r="E4409" i="6"/>
  <c r="D4409" i="6"/>
  <c r="J4409" i="6" s="1"/>
  <c r="B4409" i="6"/>
  <c r="C4409" i="6" s="1"/>
  <c r="A4409" i="6"/>
  <c r="H4408" i="6"/>
  <c r="G4408" i="6"/>
  <c r="F4408" i="6"/>
  <c r="I4408" i="6" s="1"/>
  <c r="E4408" i="6"/>
  <c r="D4408" i="6"/>
  <c r="J4408" i="6" s="1"/>
  <c r="B4408" i="6"/>
  <c r="C4408" i="6" s="1"/>
  <c r="A4408" i="6"/>
  <c r="H4407" i="6"/>
  <c r="G4407" i="6"/>
  <c r="F4407" i="6"/>
  <c r="I4407" i="6" s="1"/>
  <c r="E4407" i="6"/>
  <c r="D4407" i="6"/>
  <c r="J4407" i="6" s="1"/>
  <c r="B4407" i="6"/>
  <c r="C4407" i="6" s="1"/>
  <c r="A4407" i="6"/>
  <c r="H4406" i="6"/>
  <c r="G4406" i="6"/>
  <c r="F4406" i="6"/>
  <c r="I4406" i="6" s="1"/>
  <c r="E4406" i="6"/>
  <c r="D4406" i="6"/>
  <c r="J4406" i="6" s="1"/>
  <c r="B4406" i="6"/>
  <c r="C4406" i="6" s="1"/>
  <c r="A4406" i="6"/>
  <c r="H4405" i="6"/>
  <c r="G4405" i="6"/>
  <c r="F4405" i="6"/>
  <c r="I4405" i="6" s="1"/>
  <c r="E4405" i="6"/>
  <c r="D4405" i="6"/>
  <c r="J4405" i="6" s="1"/>
  <c r="B4405" i="6"/>
  <c r="C4405" i="6" s="1"/>
  <c r="A4405" i="6"/>
  <c r="H4404" i="6"/>
  <c r="G4404" i="6"/>
  <c r="F4404" i="6"/>
  <c r="I4404" i="6" s="1"/>
  <c r="E4404" i="6"/>
  <c r="D4404" i="6"/>
  <c r="J4404" i="6" s="1"/>
  <c r="B4404" i="6"/>
  <c r="C4404" i="6" s="1"/>
  <c r="A4404" i="6"/>
  <c r="H4403" i="6"/>
  <c r="G4403" i="6"/>
  <c r="F4403" i="6"/>
  <c r="I4403" i="6" s="1"/>
  <c r="E4403" i="6"/>
  <c r="D4403" i="6"/>
  <c r="J4403" i="6" s="1"/>
  <c r="B4403" i="6"/>
  <c r="C4403" i="6" s="1"/>
  <c r="A4403" i="6"/>
  <c r="H4402" i="6"/>
  <c r="G4402" i="6"/>
  <c r="F4402" i="6"/>
  <c r="I4402" i="6" s="1"/>
  <c r="E4402" i="6"/>
  <c r="D4402" i="6"/>
  <c r="J4402" i="6" s="1"/>
  <c r="B4402" i="6"/>
  <c r="C4402" i="6" s="1"/>
  <c r="A4402" i="6"/>
  <c r="H4401" i="6"/>
  <c r="G4401" i="6"/>
  <c r="F4401" i="6"/>
  <c r="I4401" i="6" s="1"/>
  <c r="E4401" i="6"/>
  <c r="D4401" i="6"/>
  <c r="J4401" i="6" s="1"/>
  <c r="B4401" i="6"/>
  <c r="C4401" i="6" s="1"/>
  <c r="A4401" i="6"/>
  <c r="H4400" i="6"/>
  <c r="G4400" i="6"/>
  <c r="F4400" i="6"/>
  <c r="I4400" i="6" s="1"/>
  <c r="E4400" i="6"/>
  <c r="D4400" i="6"/>
  <c r="J4400" i="6" s="1"/>
  <c r="B4400" i="6"/>
  <c r="C4400" i="6" s="1"/>
  <c r="A4400" i="6"/>
  <c r="H4399" i="6"/>
  <c r="G4399" i="6"/>
  <c r="F4399" i="6"/>
  <c r="I4399" i="6" s="1"/>
  <c r="E4399" i="6"/>
  <c r="D4399" i="6"/>
  <c r="J4399" i="6" s="1"/>
  <c r="B4399" i="6"/>
  <c r="C4399" i="6" s="1"/>
  <c r="A4399" i="6"/>
  <c r="H4398" i="6"/>
  <c r="G4398" i="6"/>
  <c r="F4398" i="6"/>
  <c r="I4398" i="6" s="1"/>
  <c r="E4398" i="6"/>
  <c r="D4398" i="6"/>
  <c r="J4398" i="6" s="1"/>
  <c r="B4398" i="6"/>
  <c r="C4398" i="6" s="1"/>
  <c r="A4398" i="6"/>
  <c r="H4397" i="6"/>
  <c r="G4397" i="6"/>
  <c r="F4397" i="6"/>
  <c r="I4397" i="6" s="1"/>
  <c r="E4397" i="6"/>
  <c r="D4397" i="6"/>
  <c r="J4397" i="6" s="1"/>
  <c r="B4397" i="6"/>
  <c r="C4397" i="6" s="1"/>
  <c r="A4397" i="6"/>
  <c r="H4396" i="6"/>
  <c r="G4396" i="6"/>
  <c r="F4396" i="6"/>
  <c r="I4396" i="6" s="1"/>
  <c r="E4396" i="6"/>
  <c r="D4396" i="6"/>
  <c r="J4396" i="6" s="1"/>
  <c r="B4396" i="6"/>
  <c r="C4396" i="6" s="1"/>
  <c r="A4396" i="6"/>
  <c r="H4395" i="6"/>
  <c r="G4395" i="6"/>
  <c r="F4395" i="6"/>
  <c r="I4395" i="6" s="1"/>
  <c r="E4395" i="6"/>
  <c r="D4395" i="6"/>
  <c r="J4395" i="6" s="1"/>
  <c r="B4395" i="6"/>
  <c r="C4395" i="6" s="1"/>
  <c r="A4395" i="6"/>
  <c r="H4394" i="6"/>
  <c r="G4394" i="6"/>
  <c r="F4394" i="6"/>
  <c r="I4394" i="6" s="1"/>
  <c r="E4394" i="6"/>
  <c r="D4394" i="6"/>
  <c r="J4394" i="6" s="1"/>
  <c r="B4394" i="6"/>
  <c r="C4394" i="6" s="1"/>
  <c r="A4394" i="6"/>
  <c r="H4393" i="6"/>
  <c r="G4393" i="6"/>
  <c r="F4393" i="6"/>
  <c r="I4393" i="6" s="1"/>
  <c r="E4393" i="6"/>
  <c r="D4393" i="6"/>
  <c r="J4393" i="6" s="1"/>
  <c r="B4393" i="6"/>
  <c r="C4393" i="6" s="1"/>
  <c r="A4393" i="6"/>
  <c r="H4392" i="6"/>
  <c r="G4392" i="6"/>
  <c r="F4392" i="6"/>
  <c r="I4392" i="6" s="1"/>
  <c r="E4392" i="6"/>
  <c r="D4392" i="6"/>
  <c r="J4392" i="6" s="1"/>
  <c r="B4392" i="6"/>
  <c r="C4392" i="6" s="1"/>
  <c r="A4392" i="6"/>
  <c r="H4391" i="6"/>
  <c r="G4391" i="6"/>
  <c r="F4391" i="6"/>
  <c r="I4391" i="6" s="1"/>
  <c r="E4391" i="6"/>
  <c r="D4391" i="6"/>
  <c r="J4391" i="6" s="1"/>
  <c r="B4391" i="6"/>
  <c r="C4391" i="6" s="1"/>
  <c r="A4391" i="6"/>
  <c r="H4390" i="6"/>
  <c r="G4390" i="6"/>
  <c r="F4390" i="6"/>
  <c r="I4390" i="6" s="1"/>
  <c r="E4390" i="6"/>
  <c r="D4390" i="6"/>
  <c r="J4390" i="6" s="1"/>
  <c r="B4390" i="6"/>
  <c r="C4390" i="6" s="1"/>
  <c r="A4390" i="6"/>
  <c r="H4389" i="6"/>
  <c r="G4389" i="6"/>
  <c r="F4389" i="6"/>
  <c r="I4389" i="6" s="1"/>
  <c r="E4389" i="6"/>
  <c r="D4389" i="6"/>
  <c r="J4389" i="6" s="1"/>
  <c r="B4389" i="6"/>
  <c r="C4389" i="6" s="1"/>
  <c r="A4389" i="6"/>
  <c r="H4388" i="6"/>
  <c r="G4388" i="6"/>
  <c r="F4388" i="6"/>
  <c r="I4388" i="6" s="1"/>
  <c r="E4388" i="6"/>
  <c r="D4388" i="6"/>
  <c r="J4388" i="6" s="1"/>
  <c r="B4388" i="6"/>
  <c r="C4388" i="6" s="1"/>
  <c r="A4388" i="6"/>
  <c r="H4387" i="6"/>
  <c r="G4387" i="6"/>
  <c r="F4387" i="6"/>
  <c r="I4387" i="6" s="1"/>
  <c r="E4387" i="6"/>
  <c r="D4387" i="6"/>
  <c r="J4387" i="6" s="1"/>
  <c r="B4387" i="6"/>
  <c r="C4387" i="6" s="1"/>
  <c r="A4387" i="6"/>
  <c r="H4386" i="6"/>
  <c r="G4386" i="6"/>
  <c r="F4386" i="6"/>
  <c r="I4386" i="6" s="1"/>
  <c r="E4386" i="6"/>
  <c r="D4386" i="6"/>
  <c r="J4386" i="6" s="1"/>
  <c r="B4386" i="6"/>
  <c r="C4386" i="6" s="1"/>
  <c r="A4386" i="6"/>
  <c r="H4385" i="6"/>
  <c r="G4385" i="6"/>
  <c r="F4385" i="6"/>
  <c r="I4385" i="6" s="1"/>
  <c r="E4385" i="6"/>
  <c r="D4385" i="6"/>
  <c r="J4385" i="6" s="1"/>
  <c r="B4385" i="6"/>
  <c r="C4385" i="6" s="1"/>
  <c r="A4385" i="6"/>
  <c r="H4384" i="6"/>
  <c r="G4384" i="6"/>
  <c r="F4384" i="6"/>
  <c r="I4384" i="6" s="1"/>
  <c r="E4384" i="6"/>
  <c r="D4384" i="6"/>
  <c r="J4384" i="6" s="1"/>
  <c r="B4384" i="6"/>
  <c r="C4384" i="6" s="1"/>
  <c r="A4384" i="6"/>
  <c r="H4383" i="6"/>
  <c r="G4383" i="6"/>
  <c r="F4383" i="6"/>
  <c r="I4383" i="6" s="1"/>
  <c r="E4383" i="6"/>
  <c r="D4383" i="6"/>
  <c r="J4383" i="6" s="1"/>
  <c r="B4383" i="6"/>
  <c r="C4383" i="6" s="1"/>
  <c r="A4383" i="6"/>
  <c r="H4382" i="6"/>
  <c r="G4382" i="6"/>
  <c r="F4382" i="6"/>
  <c r="I4382" i="6" s="1"/>
  <c r="E4382" i="6"/>
  <c r="D4382" i="6"/>
  <c r="J4382" i="6" s="1"/>
  <c r="B4382" i="6"/>
  <c r="C4382" i="6" s="1"/>
  <c r="A4382" i="6"/>
  <c r="H4381" i="6"/>
  <c r="G4381" i="6"/>
  <c r="F4381" i="6"/>
  <c r="I4381" i="6" s="1"/>
  <c r="E4381" i="6"/>
  <c r="D4381" i="6"/>
  <c r="J4381" i="6" s="1"/>
  <c r="B4381" i="6"/>
  <c r="C4381" i="6" s="1"/>
  <c r="A4381" i="6"/>
  <c r="H4380" i="6"/>
  <c r="G4380" i="6"/>
  <c r="F4380" i="6"/>
  <c r="I4380" i="6" s="1"/>
  <c r="E4380" i="6"/>
  <c r="D4380" i="6"/>
  <c r="J4380" i="6" s="1"/>
  <c r="B4380" i="6"/>
  <c r="C4380" i="6" s="1"/>
  <c r="A4380" i="6"/>
  <c r="H4379" i="6"/>
  <c r="G4379" i="6"/>
  <c r="F4379" i="6"/>
  <c r="I4379" i="6" s="1"/>
  <c r="E4379" i="6"/>
  <c r="D4379" i="6"/>
  <c r="J4379" i="6" s="1"/>
  <c r="B4379" i="6"/>
  <c r="C4379" i="6" s="1"/>
  <c r="A4379" i="6"/>
  <c r="H4378" i="6"/>
  <c r="G4378" i="6"/>
  <c r="F4378" i="6"/>
  <c r="I4378" i="6" s="1"/>
  <c r="E4378" i="6"/>
  <c r="D4378" i="6"/>
  <c r="J4378" i="6" s="1"/>
  <c r="B4378" i="6"/>
  <c r="C4378" i="6" s="1"/>
  <c r="A4378" i="6"/>
  <c r="H4377" i="6"/>
  <c r="G4377" i="6"/>
  <c r="F4377" i="6"/>
  <c r="I4377" i="6" s="1"/>
  <c r="E4377" i="6"/>
  <c r="D4377" i="6"/>
  <c r="J4377" i="6" s="1"/>
  <c r="B4377" i="6"/>
  <c r="C4377" i="6" s="1"/>
  <c r="A4377" i="6"/>
  <c r="H4376" i="6"/>
  <c r="G4376" i="6"/>
  <c r="F4376" i="6"/>
  <c r="I4376" i="6" s="1"/>
  <c r="E4376" i="6"/>
  <c r="D4376" i="6"/>
  <c r="J4376" i="6" s="1"/>
  <c r="B4376" i="6"/>
  <c r="C4376" i="6" s="1"/>
  <c r="A4376" i="6"/>
  <c r="H4375" i="6"/>
  <c r="G4375" i="6"/>
  <c r="F4375" i="6"/>
  <c r="I4375" i="6" s="1"/>
  <c r="E4375" i="6"/>
  <c r="D4375" i="6"/>
  <c r="J4375" i="6" s="1"/>
  <c r="B4375" i="6"/>
  <c r="C4375" i="6" s="1"/>
  <c r="A4375" i="6"/>
  <c r="H4374" i="6"/>
  <c r="G4374" i="6"/>
  <c r="F4374" i="6"/>
  <c r="I4374" i="6" s="1"/>
  <c r="E4374" i="6"/>
  <c r="D4374" i="6"/>
  <c r="J4374" i="6" s="1"/>
  <c r="B4374" i="6"/>
  <c r="C4374" i="6" s="1"/>
  <c r="A4374" i="6"/>
  <c r="H4373" i="6"/>
  <c r="G4373" i="6"/>
  <c r="F4373" i="6"/>
  <c r="I4373" i="6" s="1"/>
  <c r="E4373" i="6"/>
  <c r="D4373" i="6"/>
  <c r="J4373" i="6" s="1"/>
  <c r="B4373" i="6"/>
  <c r="C4373" i="6" s="1"/>
  <c r="A4373" i="6"/>
  <c r="H4372" i="6"/>
  <c r="G4372" i="6"/>
  <c r="F4372" i="6"/>
  <c r="I4372" i="6" s="1"/>
  <c r="E4372" i="6"/>
  <c r="D4372" i="6"/>
  <c r="J4372" i="6" s="1"/>
  <c r="B4372" i="6"/>
  <c r="C4372" i="6" s="1"/>
  <c r="A4372" i="6"/>
  <c r="H4371" i="6"/>
  <c r="G4371" i="6"/>
  <c r="F4371" i="6"/>
  <c r="I4371" i="6" s="1"/>
  <c r="E4371" i="6"/>
  <c r="D4371" i="6"/>
  <c r="J4371" i="6" s="1"/>
  <c r="B4371" i="6"/>
  <c r="C4371" i="6" s="1"/>
  <c r="A4371" i="6"/>
  <c r="H4370" i="6"/>
  <c r="G4370" i="6"/>
  <c r="F4370" i="6"/>
  <c r="I4370" i="6" s="1"/>
  <c r="E4370" i="6"/>
  <c r="D4370" i="6"/>
  <c r="J4370" i="6" s="1"/>
  <c r="B4370" i="6"/>
  <c r="C4370" i="6" s="1"/>
  <c r="A4370" i="6"/>
  <c r="H4369" i="6"/>
  <c r="G4369" i="6"/>
  <c r="F4369" i="6"/>
  <c r="I4369" i="6" s="1"/>
  <c r="E4369" i="6"/>
  <c r="D4369" i="6"/>
  <c r="J4369" i="6" s="1"/>
  <c r="B4369" i="6"/>
  <c r="C4369" i="6" s="1"/>
  <c r="A4369" i="6"/>
  <c r="H4368" i="6"/>
  <c r="G4368" i="6"/>
  <c r="F4368" i="6"/>
  <c r="I4368" i="6" s="1"/>
  <c r="E4368" i="6"/>
  <c r="D4368" i="6"/>
  <c r="J4368" i="6" s="1"/>
  <c r="B4368" i="6"/>
  <c r="C4368" i="6" s="1"/>
  <c r="A4368" i="6"/>
  <c r="H4367" i="6"/>
  <c r="G4367" i="6"/>
  <c r="F4367" i="6"/>
  <c r="I4367" i="6" s="1"/>
  <c r="E4367" i="6"/>
  <c r="D4367" i="6"/>
  <c r="J4367" i="6" s="1"/>
  <c r="B4367" i="6"/>
  <c r="C4367" i="6" s="1"/>
  <c r="A4367" i="6"/>
  <c r="H4366" i="6"/>
  <c r="G4366" i="6"/>
  <c r="F4366" i="6"/>
  <c r="I4366" i="6" s="1"/>
  <c r="E4366" i="6"/>
  <c r="D4366" i="6"/>
  <c r="J4366" i="6" s="1"/>
  <c r="B4366" i="6"/>
  <c r="C4366" i="6" s="1"/>
  <c r="A4366" i="6"/>
  <c r="H4365" i="6"/>
  <c r="G4365" i="6"/>
  <c r="F4365" i="6"/>
  <c r="I4365" i="6" s="1"/>
  <c r="E4365" i="6"/>
  <c r="D4365" i="6"/>
  <c r="J4365" i="6" s="1"/>
  <c r="B4365" i="6"/>
  <c r="C4365" i="6" s="1"/>
  <c r="A4365" i="6"/>
  <c r="H4364" i="6"/>
  <c r="G4364" i="6"/>
  <c r="F4364" i="6"/>
  <c r="I4364" i="6" s="1"/>
  <c r="E4364" i="6"/>
  <c r="D4364" i="6"/>
  <c r="J4364" i="6" s="1"/>
  <c r="B4364" i="6"/>
  <c r="C4364" i="6" s="1"/>
  <c r="A4364" i="6"/>
  <c r="H4363" i="6"/>
  <c r="G4363" i="6"/>
  <c r="F4363" i="6"/>
  <c r="I4363" i="6" s="1"/>
  <c r="E4363" i="6"/>
  <c r="D4363" i="6"/>
  <c r="J4363" i="6" s="1"/>
  <c r="B4363" i="6"/>
  <c r="C4363" i="6" s="1"/>
  <c r="A4363" i="6"/>
  <c r="H4362" i="6"/>
  <c r="G4362" i="6"/>
  <c r="F4362" i="6"/>
  <c r="I4362" i="6" s="1"/>
  <c r="E4362" i="6"/>
  <c r="D4362" i="6"/>
  <c r="J4362" i="6" s="1"/>
  <c r="B4362" i="6"/>
  <c r="C4362" i="6" s="1"/>
  <c r="A4362" i="6"/>
  <c r="H4361" i="6"/>
  <c r="G4361" i="6"/>
  <c r="F4361" i="6"/>
  <c r="I4361" i="6" s="1"/>
  <c r="E4361" i="6"/>
  <c r="D4361" i="6"/>
  <c r="J4361" i="6" s="1"/>
  <c r="B4361" i="6"/>
  <c r="C4361" i="6" s="1"/>
  <c r="A4361" i="6"/>
  <c r="H4360" i="6"/>
  <c r="G4360" i="6"/>
  <c r="F4360" i="6"/>
  <c r="I4360" i="6" s="1"/>
  <c r="E4360" i="6"/>
  <c r="D4360" i="6"/>
  <c r="J4360" i="6" s="1"/>
  <c r="B4360" i="6"/>
  <c r="C4360" i="6" s="1"/>
  <c r="A4360" i="6"/>
  <c r="H4359" i="6"/>
  <c r="G4359" i="6"/>
  <c r="F4359" i="6"/>
  <c r="I4359" i="6" s="1"/>
  <c r="E4359" i="6"/>
  <c r="D4359" i="6"/>
  <c r="J4359" i="6" s="1"/>
  <c r="B4359" i="6"/>
  <c r="C4359" i="6" s="1"/>
  <c r="A4359" i="6"/>
  <c r="H4358" i="6"/>
  <c r="G4358" i="6"/>
  <c r="F4358" i="6"/>
  <c r="I4358" i="6" s="1"/>
  <c r="E4358" i="6"/>
  <c r="D4358" i="6"/>
  <c r="J4358" i="6" s="1"/>
  <c r="B4358" i="6"/>
  <c r="C4358" i="6" s="1"/>
  <c r="A4358" i="6"/>
  <c r="H4357" i="6"/>
  <c r="G4357" i="6"/>
  <c r="F4357" i="6"/>
  <c r="I4357" i="6" s="1"/>
  <c r="E4357" i="6"/>
  <c r="D4357" i="6"/>
  <c r="J4357" i="6" s="1"/>
  <c r="B4357" i="6"/>
  <c r="C4357" i="6" s="1"/>
  <c r="A4357" i="6"/>
  <c r="H4356" i="6"/>
  <c r="G4356" i="6"/>
  <c r="F4356" i="6"/>
  <c r="I4356" i="6" s="1"/>
  <c r="E4356" i="6"/>
  <c r="D4356" i="6"/>
  <c r="J4356" i="6" s="1"/>
  <c r="B4356" i="6"/>
  <c r="C4356" i="6" s="1"/>
  <c r="A4356" i="6"/>
  <c r="H4355" i="6"/>
  <c r="G4355" i="6"/>
  <c r="F4355" i="6"/>
  <c r="I4355" i="6" s="1"/>
  <c r="E4355" i="6"/>
  <c r="D4355" i="6"/>
  <c r="J4355" i="6" s="1"/>
  <c r="B4355" i="6"/>
  <c r="C4355" i="6" s="1"/>
  <c r="A4355" i="6"/>
  <c r="H4354" i="6"/>
  <c r="G4354" i="6"/>
  <c r="F4354" i="6"/>
  <c r="I4354" i="6" s="1"/>
  <c r="E4354" i="6"/>
  <c r="D4354" i="6"/>
  <c r="J4354" i="6" s="1"/>
  <c r="B4354" i="6"/>
  <c r="C4354" i="6" s="1"/>
  <c r="A4354" i="6"/>
  <c r="H4353" i="6"/>
  <c r="G4353" i="6"/>
  <c r="F4353" i="6"/>
  <c r="I4353" i="6" s="1"/>
  <c r="E4353" i="6"/>
  <c r="D4353" i="6"/>
  <c r="J4353" i="6" s="1"/>
  <c r="B4353" i="6"/>
  <c r="C4353" i="6" s="1"/>
  <c r="A4353" i="6"/>
  <c r="H4352" i="6"/>
  <c r="G4352" i="6"/>
  <c r="F4352" i="6"/>
  <c r="I4352" i="6" s="1"/>
  <c r="E4352" i="6"/>
  <c r="D4352" i="6"/>
  <c r="J4352" i="6" s="1"/>
  <c r="B4352" i="6"/>
  <c r="C4352" i="6" s="1"/>
  <c r="A4352" i="6"/>
  <c r="H4351" i="6"/>
  <c r="G4351" i="6"/>
  <c r="F4351" i="6"/>
  <c r="I4351" i="6" s="1"/>
  <c r="E4351" i="6"/>
  <c r="D4351" i="6"/>
  <c r="J4351" i="6" s="1"/>
  <c r="B4351" i="6"/>
  <c r="C4351" i="6" s="1"/>
  <c r="A4351" i="6"/>
  <c r="H4350" i="6"/>
  <c r="G4350" i="6"/>
  <c r="F4350" i="6"/>
  <c r="I4350" i="6" s="1"/>
  <c r="E4350" i="6"/>
  <c r="D4350" i="6"/>
  <c r="J4350" i="6" s="1"/>
  <c r="B4350" i="6"/>
  <c r="C4350" i="6" s="1"/>
  <c r="A4350" i="6"/>
  <c r="H4349" i="6"/>
  <c r="G4349" i="6"/>
  <c r="F4349" i="6"/>
  <c r="I4349" i="6" s="1"/>
  <c r="E4349" i="6"/>
  <c r="D4349" i="6"/>
  <c r="J4349" i="6" s="1"/>
  <c r="B4349" i="6"/>
  <c r="C4349" i="6" s="1"/>
  <c r="A4349" i="6"/>
  <c r="H4348" i="6"/>
  <c r="G4348" i="6"/>
  <c r="F4348" i="6"/>
  <c r="I4348" i="6" s="1"/>
  <c r="E4348" i="6"/>
  <c r="D4348" i="6"/>
  <c r="J4348" i="6" s="1"/>
  <c r="B4348" i="6"/>
  <c r="C4348" i="6" s="1"/>
  <c r="A4348" i="6"/>
  <c r="H4347" i="6"/>
  <c r="G4347" i="6"/>
  <c r="F4347" i="6"/>
  <c r="I4347" i="6" s="1"/>
  <c r="E4347" i="6"/>
  <c r="D4347" i="6"/>
  <c r="J4347" i="6" s="1"/>
  <c r="B4347" i="6"/>
  <c r="C4347" i="6" s="1"/>
  <c r="A4347" i="6"/>
  <c r="H4346" i="6"/>
  <c r="G4346" i="6"/>
  <c r="F4346" i="6"/>
  <c r="I4346" i="6" s="1"/>
  <c r="E4346" i="6"/>
  <c r="D4346" i="6"/>
  <c r="J4346" i="6" s="1"/>
  <c r="B4346" i="6"/>
  <c r="C4346" i="6" s="1"/>
  <c r="A4346" i="6"/>
  <c r="H4345" i="6"/>
  <c r="G4345" i="6"/>
  <c r="F4345" i="6"/>
  <c r="I4345" i="6" s="1"/>
  <c r="E4345" i="6"/>
  <c r="D4345" i="6"/>
  <c r="J4345" i="6" s="1"/>
  <c r="B4345" i="6"/>
  <c r="C4345" i="6" s="1"/>
  <c r="A4345" i="6"/>
  <c r="H4344" i="6"/>
  <c r="G4344" i="6"/>
  <c r="F4344" i="6"/>
  <c r="I4344" i="6" s="1"/>
  <c r="E4344" i="6"/>
  <c r="D4344" i="6"/>
  <c r="J4344" i="6" s="1"/>
  <c r="B4344" i="6"/>
  <c r="C4344" i="6" s="1"/>
  <c r="A4344" i="6"/>
  <c r="H4343" i="6"/>
  <c r="G4343" i="6"/>
  <c r="F4343" i="6"/>
  <c r="I4343" i="6" s="1"/>
  <c r="E4343" i="6"/>
  <c r="D4343" i="6"/>
  <c r="J4343" i="6" s="1"/>
  <c r="B4343" i="6"/>
  <c r="C4343" i="6" s="1"/>
  <c r="A4343" i="6"/>
  <c r="H4342" i="6"/>
  <c r="G4342" i="6"/>
  <c r="F4342" i="6"/>
  <c r="I4342" i="6" s="1"/>
  <c r="E4342" i="6"/>
  <c r="D4342" i="6"/>
  <c r="J4342" i="6" s="1"/>
  <c r="B4342" i="6"/>
  <c r="C4342" i="6" s="1"/>
  <c r="A4342" i="6"/>
  <c r="H4341" i="6"/>
  <c r="G4341" i="6"/>
  <c r="F4341" i="6"/>
  <c r="I4341" i="6" s="1"/>
  <c r="E4341" i="6"/>
  <c r="D4341" i="6"/>
  <c r="J4341" i="6" s="1"/>
  <c r="B4341" i="6"/>
  <c r="C4341" i="6" s="1"/>
  <c r="A4341" i="6"/>
  <c r="H4340" i="6"/>
  <c r="G4340" i="6"/>
  <c r="F4340" i="6"/>
  <c r="I4340" i="6" s="1"/>
  <c r="E4340" i="6"/>
  <c r="D4340" i="6"/>
  <c r="J4340" i="6" s="1"/>
  <c r="B4340" i="6"/>
  <c r="C4340" i="6" s="1"/>
  <c r="A4340" i="6"/>
  <c r="H4339" i="6"/>
  <c r="G4339" i="6"/>
  <c r="F4339" i="6"/>
  <c r="I4339" i="6" s="1"/>
  <c r="E4339" i="6"/>
  <c r="D4339" i="6"/>
  <c r="J4339" i="6" s="1"/>
  <c r="B4339" i="6"/>
  <c r="C4339" i="6" s="1"/>
  <c r="A4339" i="6"/>
  <c r="H4338" i="6"/>
  <c r="G4338" i="6"/>
  <c r="F4338" i="6"/>
  <c r="I4338" i="6" s="1"/>
  <c r="E4338" i="6"/>
  <c r="D4338" i="6"/>
  <c r="J4338" i="6" s="1"/>
  <c r="B4338" i="6"/>
  <c r="C4338" i="6" s="1"/>
  <c r="A4338" i="6"/>
  <c r="H4337" i="6"/>
  <c r="G4337" i="6"/>
  <c r="F4337" i="6"/>
  <c r="I4337" i="6" s="1"/>
  <c r="E4337" i="6"/>
  <c r="D4337" i="6"/>
  <c r="J4337" i="6" s="1"/>
  <c r="B4337" i="6"/>
  <c r="C4337" i="6" s="1"/>
  <c r="A4337" i="6"/>
  <c r="H4336" i="6"/>
  <c r="G4336" i="6"/>
  <c r="F4336" i="6"/>
  <c r="I4336" i="6" s="1"/>
  <c r="E4336" i="6"/>
  <c r="D4336" i="6"/>
  <c r="J4336" i="6" s="1"/>
  <c r="B4336" i="6"/>
  <c r="C4336" i="6" s="1"/>
  <c r="A4336" i="6"/>
  <c r="H4335" i="6"/>
  <c r="G4335" i="6"/>
  <c r="F4335" i="6"/>
  <c r="I4335" i="6" s="1"/>
  <c r="E4335" i="6"/>
  <c r="D4335" i="6"/>
  <c r="J4335" i="6" s="1"/>
  <c r="B4335" i="6"/>
  <c r="C4335" i="6" s="1"/>
  <c r="A4335" i="6"/>
  <c r="H4334" i="6"/>
  <c r="G4334" i="6"/>
  <c r="F4334" i="6"/>
  <c r="I4334" i="6" s="1"/>
  <c r="E4334" i="6"/>
  <c r="D4334" i="6"/>
  <c r="J4334" i="6" s="1"/>
  <c r="B4334" i="6"/>
  <c r="C4334" i="6" s="1"/>
  <c r="A4334" i="6"/>
  <c r="H4333" i="6"/>
  <c r="G4333" i="6"/>
  <c r="F4333" i="6"/>
  <c r="I4333" i="6" s="1"/>
  <c r="E4333" i="6"/>
  <c r="D4333" i="6"/>
  <c r="J4333" i="6" s="1"/>
  <c r="B4333" i="6"/>
  <c r="C4333" i="6" s="1"/>
  <c r="A4333" i="6"/>
  <c r="H4332" i="6"/>
  <c r="G4332" i="6"/>
  <c r="F4332" i="6"/>
  <c r="I4332" i="6" s="1"/>
  <c r="E4332" i="6"/>
  <c r="D4332" i="6"/>
  <c r="J4332" i="6" s="1"/>
  <c r="B4332" i="6"/>
  <c r="C4332" i="6" s="1"/>
  <c r="A4332" i="6"/>
  <c r="H4331" i="6"/>
  <c r="G4331" i="6"/>
  <c r="F4331" i="6"/>
  <c r="I4331" i="6" s="1"/>
  <c r="E4331" i="6"/>
  <c r="D4331" i="6"/>
  <c r="J4331" i="6" s="1"/>
  <c r="B4331" i="6"/>
  <c r="C4331" i="6" s="1"/>
  <c r="A4331" i="6"/>
  <c r="H4330" i="6"/>
  <c r="G4330" i="6"/>
  <c r="F4330" i="6"/>
  <c r="I4330" i="6" s="1"/>
  <c r="E4330" i="6"/>
  <c r="D4330" i="6"/>
  <c r="J4330" i="6" s="1"/>
  <c r="B4330" i="6"/>
  <c r="C4330" i="6" s="1"/>
  <c r="A4330" i="6"/>
  <c r="H4329" i="6"/>
  <c r="G4329" i="6"/>
  <c r="F4329" i="6"/>
  <c r="I4329" i="6" s="1"/>
  <c r="E4329" i="6"/>
  <c r="D4329" i="6"/>
  <c r="J4329" i="6" s="1"/>
  <c r="B4329" i="6"/>
  <c r="C4329" i="6" s="1"/>
  <c r="A4329" i="6"/>
  <c r="H4328" i="6"/>
  <c r="G4328" i="6"/>
  <c r="F4328" i="6"/>
  <c r="I4328" i="6" s="1"/>
  <c r="E4328" i="6"/>
  <c r="D4328" i="6"/>
  <c r="J4328" i="6" s="1"/>
  <c r="B4328" i="6"/>
  <c r="C4328" i="6" s="1"/>
  <c r="A4328" i="6"/>
  <c r="H4327" i="6"/>
  <c r="G4327" i="6"/>
  <c r="F4327" i="6"/>
  <c r="I4327" i="6" s="1"/>
  <c r="E4327" i="6"/>
  <c r="D4327" i="6"/>
  <c r="J4327" i="6" s="1"/>
  <c r="B4327" i="6"/>
  <c r="C4327" i="6" s="1"/>
  <c r="A4327" i="6"/>
  <c r="H4326" i="6"/>
  <c r="G4326" i="6"/>
  <c r="F4326" i="6"/>
  <c r="I4326" i="6" s="1"/>
  <c r="E4326" i="6"/>
  <c r="D4326" i="6"/>
  <c r="J4326" i="6" s="1"/>
  <c r="B4326" i="6"/>
  <c r="C4326" i="6" s="1"/>
  <c r="A4326" i="6"/>
  <c r="H4325" i="6"/>
  <c r="G4325" i="6"/>
  <c r="F4325" i="6"/>
  <c r="I4325" i="6" s="1"/>
  <c r="E4325" i="6"/>
  <c r="D4325" i="6"/>
  <c r="J4325" i="6" s="1"/>
  <c r="B4325" i="6"/>
  <c r="C4325" i="6" s="1"/>
  <c r="A4325" i="6"/>
  <c r="H4324" i="6"/>
  <c r="G4324" i="6"/>
  <c r="F4324" i="6"/>
  <c r="I4324" i="6" s="1"/>
  <c r="E4324" i="6"/>
  <c r="D4324" i="6"/>
  <c r="J4324" i="6" s="1"/>
  <c r="B4324" i="6"/>
  <c r="C4324" i="6" s="1"/>
  <c r="A4324" i="6"/>
  <c r="H4323" i="6"/>
  <c r="G4323" i="6"/>
  <c r="F4323" i="6"/>
  <c r="I4323" i="6" s="1"/>
  <c r="E4323" i="6"/>
  <c r="D4323" i="6"/>
  <c r="J4323" i="6" s="1"/>
  <c r="B4323" i="6"/>
  <c r="C4323" i="6" s="1"/>
  <c r="A4323" i="6"/>
  <c r="H4322" i="6"/>
  <c r="G4322" i="6"/>
  <c r="F4322" i="6"/>
  <c r="I4322" i="6" s="1"/>
  <c r="E4322" i="6"/>
  <c r="D4322" i="6"/>
  <c r="J4322" i="6" s="1"/>
  <c r="B4322" i="6"/>
  <c r="C4322" i="6" s="1"/>
  <c r="A4322" i="6"/>
  <c r="H4321" i="6"/>
  <c r="G4321" i="6"/>
  <c r="F4321" i="6"/>
  <c r="I4321" i="6" s="1"/>
  <c r="E4321" i="6"/>
  <c r="D4321" i="6"/>
  <c r="J4321" i="6" s="1"/>
  <c r="B4321" i="6"/>
  <c r="C4321" i="6" s="1"/>
  <c r="A4321" i="6"/>
  <c r="H4320" i="6"/>
  <c r="G4320" i="6"/>
  <c r="F4320" i="6"/>
  <c r="I4320" i="6" s="1"/>
  <c r="E4320" i="6"/>
  <c r="D4320" i="6"/>
  <c r="J4320" i="6" s="1"/>
  <c r="B4320" i="6"/>
  <c r="C4320" i="6" s="1"/>
  <c r="A4320" i="6"/>
  <c r="H4319" i="6"/>
  <c r="G4319" i="6"/>
  <c r="F4319" i="6"/>
  <c r="I4319" i="6" s="1"/>
  <c r="E4319" i="6"/>
  <c r="D4319" i="6"/>
  <c r="J4319" i="6" s="1"/>
  <c r="B4319" i="6"/>
  <c r="C4319" i="6" s="1"/>
  <c r="A4319" i="6"/>
  <c r="H4318" i="6"/>
  <c r="G4318" i="6"/>
  <c r="F4318" i="6"/>
  <c r="I4318" i="6" s="1"/>
  <c r="E4318" i="6"/>
  <c r="D4318" i="6"/>
  <c r="J4318" i="6" s="1"/>
  <c r="B4318" i="6"/>
  <c r="C4318" i="6" s="1"/>
  <c r="A4318" i="6"/>
  <c r="H4317" i="6"/>
  <c r="G4317" i="6"/>
  <c r="F4317" i="6"/>
  <c r="I4317" i="6" s="1"/>
  <c r="E4317" i="6"/>
  <c r="D4317" i="6"/>
  <c r="J4317" i="6" s="1"/>
  <c r="B4317" i="6"/>
  <c r="C4317" i="6" s="1"/>
  <c r="A4317" i="6"/>
  <c r="H4316" i="6"/>
  <c r="G4316" i="6"/>
  <c r="F4316" i="6"/>
  <c r="I4316" i="6" s="1"/>
  <c r="E4316" i="6"/>
  <c r="D4316" i="6"/>
  <c r="J4316" i="6" s="1"/>
  <c r="B4316" i="6"/>
  <c r="C4316" i="6" s="1"/>
  <c r="A4316" i="6"/>
  <c r="H4315" i="6"/>
  <c r="G4315" i="6"/>
  <c r="F4315" i="6"/>
  <c r="I4315" i="6" s="1"/>
  <c r="E4315" i="6"/>
  <c r="D4315" i="6"/>
  <c r="J4315" i="6" s="1"/>
  <c r="B4315" i="6"/>
  <c r="C4315" i="6" s="1"/>
  <c r="A4315" i="6"/>
  <c r="H4314" i="6"/>
  <c r="G4314" i="6"/>
  <c r="F4314" i="6"/>
  <c r="I4314" i="6" s="1"/>
  <c r="E4314" i="6"/>
  <c r="D4314" i="6"/>
  <c r="J4314" i="6" s="1"/>
  <c r="B4314" i="6"/>
  <c r="C4314" i="6" s="1"/>
  <c r="A4314" i="6"/>
  <c r="H4313" i="6"/>
  <c r="G4313" i="6"/>
  <c r="F4313" i="6"/>
  <c r="I4313" i="6" s="1"/>
  <c r="E4313" i="6"/>
  <c r="D4313" i="6"/>
  <c r="J4313" i="6" s="1"/>
  <c r="B4313" i="6"/>
  <c r="C4313" i="6" s="1"/>
  <c r="A4313" i="6"/>
  <c r="H4312" i="6"/>
  <c r="G4312" i="6"/>
  <c r="F4312" i="6"/>
  <c r="I4312" i="6" s="1"/>
  <c r="E4312" i="6"/>
  <c r="D4312" i="6"/>
  <c r="J4312" i="6" s="1"/>
  <c r="B4312" i="6"/>
  <c r="C4312" i="6" s="1"/>
  <c r="A4312" i="6"/>
  <c r="H4311" i="6"/>
  <c r="G4311" i="6"/>
  <c r="F4311" i="6"/>
  <c r="I4311" i="6" s="1"/>
  <c r="E4311" i="6"/>
  <c r="D4311" i="6"/>
  <c r="J4311" i="6" s="1"/>
  <c r="B4311" i="6"/>
  <c r="C4311" i="6" s="1"/>
  <c r="A4311" i="6"/>
  <c r="H4310" i="6"/>
  <c r="G4310" i="6"/>
  <c r="F4310" i="6"/>
  <c r="I4310" i="6" s="1"/>
  <c r="E4310" i="6"/>
  <c r="D4310" i="6"/>
  <c r="J4310" i="6" s="1"/>
  <c r="B4310" i="6"/>
  <c r="C4310" i="6" s="1"/>
  <c r="A4310" i="6"/>
  <c r="H4309" i="6"/>
  <c r="G4309" i="6"/>
  <c r="F4309" i="6"/>
  <c r="I4309" i="6" s="1"/>
  <c r="E4309" i="6"/>
  <c r="D4309" i="6"/>
  <c r="J4309" i="6" s="1"/>
  <c r="B4309" i="6"/>
  <c r="C4309" i="6" s="1"/>
  <c r="A4309" i="6"/>
  <c r="H4308" i="6"/>
  <c r="G4308" i="6"/>
  <c r="F4308" i="6"/>
  <c r="I4308" i="6" s="1"/>
  <c r="E4308" i="6"/>
  <c r="D4308" i="6"/>
  <c r="J4308" i="6" s="1"/>
  <c r="B4308" i="6"/>
  <c r="C4308" i="6" s="1"/>
  <c r="A4308" i="6"/>
  <c r="H4307" i="6"/>
  <c r="G4307" i="6"/>
  <c r="F4307" i="6"/>
  <c r="I4307" i="6" s="1"/>
  <c r="E4307" i="6"/>
  <c r="D4307" i="6"/>
  <c r="J4307" i="6" s="1"/>
  <c r="B4307" i="6"/>
  <c r="C4307" i="6" s="1"/>
  <c r="A4307" i="6"/>
  <c r="H4306" i="6"/>
  <c r="G4306" i="6"/>
  <c r="F4306" i="6"/>
  <c r="I4306" i="6" s="1"/>
  <c r="E4306" i="6"/>
  <c r="D4306" i="6"/>
  <c r="J4306" i="6" s="1"/>
  <c r="B4306" i="6"/>
  <c r="C4306" i="6" s="1"/>
  <c r="A4306" i="6"/>
  <c r="H4305" i="6"/>
  <c r="G4305" i="6"/>
  <c r="F4305" i="6"/>
  <c r="I4305" i="6" s="1"/>
  <c r="E4305" i="6"/>
  <c r="D4305" i="6"/>
  <c r="J4305" i="6" s="1"/>
  <c r="B4305" i="6"/>
  <c r="C4305" i="6" s="1"/>
  <c r="A4305" i="6"/>
  <c r="H4304" i="6"/>
  <c r="G4304" i="6"/>
  <c r="F4304" i="6"/>
  <c r="I4304" i="6" s="1"/>
  <c r="E4304" i="6"/>
  <c r="D4304" i="6"/>
  <c r="J4304" i="6" s="1"/>
  <c r="B4304" i="6"/>
  <c r="C4304" i="6" s="1"/>
  <c r="A4304" i="6"/>
  <c r="H4303" i="6"/>
  <c r="G4303" i="6"/>
  <c r="F4303" i="6"/>
  <c r="I4303" i="6" s="1"/>
  <c r="E4303" i="6"/>
  <c r="D4303" i="6"/>
  <c r="J4303" i="6" s="1"/>
  <c r="O4303" i="6" s="1"/>
  <c r="B4303" i="6"/>
  <c r="C4303" i="6" s="1"/>
  <c r="A4303" i="6"/>
  <c r="H4302" i="6"/>
  <c r="G4302" i="6"/>
  <c r="F4302" i="6"/>
  <c r="I4302" i="6" s="1"/>
  <c r="E4302" i="6"/>
  <c r="D4302" i="6"/>
  <c r="J4302" i="6" s="1"/>
  <c r="B4302" i="6"/>
  <c r="C4302" i="6" s="1"/>
  <c r="A4302" i="6"/>
  <c r="H4301" i="6"/>
  <c r="G4301" i="6"/>
  <c r="F4301" i="6"/>
  <c r="I4301" i="6" s="1"/>
  <c r="E4301" i="6"/>
  <c r="D4301" i="6"/>
  <c r="J4301" i="6" s="1"/>
  <c r="B4301" i="6"/>
  <c r="C4301" i="6" s="1"/>
  <c r="A4301" i="6"/>
  <c r="H4300" i="6"/>
  <c r="G4300" i="6"/>
  <c r="F4300" i="6"/>
  <c r="I4300" i="6" s="1"/>
  <c r="E4300" i="6"/>
  <c r="D4300" i="6"/>
  <c r="J4300" i="6" s="1"/>
  <c r="B4300" i="6"/>
  <c r="C4300" i="6" s="1"/>
  <c r="A4300" i="6"/>
  <c r="H4299" i="6"/>
  <c r="G4299" i="6"/>
  <c r="F4299" i="6"/>
  <c r="I4299" i="6" s="1"/>
  <c r="E4299" i="6"/>
  <c r="D4299" i="6"/>
  <c r="J4299" i="6" s="1"/>
  <c r="B4299" i="6"/>
  <c r="C4299" i="6" s="1"/>
  <c r="A4299" i="6"/>
  <c r="H4298" i="6"/>
  <c r="G4298" i="6"/>
  <c r="F4298" i="6"/>
  <c r="I4298" i="6" s="1"/>
  <c r="E4298" i="6"/>
  <c r="D4298" i="6"/>
  <c r="J4298" i="6" s="1"/>
  <c r="B4298" i="6"/>
  <c r="C4298" i="6" s="1"/>
  <c r="A4298" i="6"/>
  <c r="H4297" i="6"/>
  <c r="G4297" i="6"/>
  <c r="F4297" i="6"/>
  <c r="I4297" i="6" s="1"/>
  <c r="E4297" i="6"/>
  <c r="D4297" i="6"/>
  <c r="J4297" i="6" s="1"/>
  <c r="B4297" i="6"/>
  <c r="C4297" i="6" s="1"/>
  <c r="A4297" i="6"/>
  <c r="H4296" i="6"/>
  <c r="G4296" i="6"/>
  <c r="F4296" i="6"/>
  <c r="I4296" i="6" s="1"/>
  <c r="E4296" i="6"/>
  <c r="D4296" i="6"/>
  <c r="J4296" i="6" s="1"/>
  <c r="B4296" i="6"/>
  <c r="C4296" i="6" s="1"/>
  <c r="A4296" i="6"/>
  <c r="H4295" i="6"/>
  <c r="G4295" i="6"/>
  <c r="F4295" i="6"/>
  <c r="I4295" i="6" s="1"/>
  <c r="E4295" i="6"/>
  <c r="D4295" i="6"/>
  <c r="J4295" i="6" s="1"/>
  <c r="B4295" i="6"/>
  <c r="C4295" i="6" s="1"/>
  <c r="A4295" i="6"/>
  <c r="H4294" i="6"/>
  <c r="G4294" i="6"/>
  <c r="F4294" i="6"/>
  <c r="I4294" i="6" s="1"/>
  <c r="E4294" i="6"/>
  <c r="D4294" i="6"/>
  <c r="J4294" i="6" s="1"/>
  <c r="B4294" i="6"/>
  <c r="C4294" i="6" s="1"/>
  <c r="A4294" i="6"/>
  <c r="H4293" i="6"/>
  <c r="G4293" i="6"/>
  <c r="F4293" i="6"/>
  <c r="I4293" i="6" s="1"/>
  <c r="E4293" i="6"/>
  <c r="D4293" i="6"/>
  <c r="J4293" i="6" s="1"/>
  <c r="B4293" i="6"/>
  <c r="C4293" i="6" s="1"/>
  <c r="A4293" i="6"/>
  <c r="H4292" i="6"/>
  <c r="G4292" i="6"/>
  <c r="F4292" i="6"/>
  <c r="I4292" i="6" s="1"/>
  <c r="E4292" i="6"/>
  <c r="D4292" i="6"/>
  <c r="J4292" i="6" s="1"/>
  <c r="B4292" i="6"/>
  <c r="C4292" i="6" s="1"/>
  <c r="A4292" i="6"/>
  <c r="H4291" i="6"/>
  <c r="G4291" i="6"/>
  <c r="F4291" i="6"/>
  <c r="I4291" i="6" s="1"/>
  <c r="E4291" i="6"/>
  <c r="D4291" i="6"/>
  <c r="J4291" i="6" s="1"/>
  <c r="B4291" i="6"/>
  <c r="C4291" i="6" s="1"/>
  <c r="A4291" i="6"/>
  <c r="H4290" i="6"/>
  <c r="G4290" i="6"/>
  <c r="F4290" i="6"/>
  <c r="I4290" i="6" s="1"/>
  <c r="E4290" i="6"/>
  <c r="D4290" i="6"/>
  <c r="J4290" i="6" s="1"/>
  <c r="B4290" i="6"/>
  <c r="C4290" i="6" s="1"/>
  <c r="A4290" i="6"/>
  <c r="H4289" i="6"/>
  <c r="G4289" i="6"/>
  <c r="F4289" i="6"/>
  <c r="I4289" i="6" s="1"/>
  <c r="E4289" i="6"/>
  <c r="D4289" i="6"/>
  <c r="J4289" i="6" s="1"/>
  <c r="B4289" i="6"/>
  <c r="C4289" i="6" s="1"/>
  <c r="A4289" i="6"/>
  <c r="H4288" i="6"/>
  <c r="G4288" i="6"/>
  <c r="F4288" i="6"/>
  <c r="I4288" i="6" s="1"/>
  <c r="E4288" i="6"/>
  <c r="D4288" i="6"/>
  <c r="J4288" i="6" s="1"/>
  <c r="B4288" i="6"/>
  <c r="C4288" i="6" s="1"/>
  <c r="A4288" i="6"/>
  <c r="H4287" i="6"/>
  <c r="G4287" i="6"/>
  <c r="F4287" i="6"/>
  <c r="I4287" i="6" s="1"/>
  <c r="E4287" i="6"/>
  <c r="D4287" i="6"/>
  <c r="J4287" i="6" s="1"/>
  <c r="B4287" i="6"/>
  <c r="C4287" i="6" s="1"/>
  <c r="A4287" i="6"/>
  <c r="H4286" i="6"/>
  <c r="G4286" i="6"/>
  <c r="F4286" i="6"/>
  <c r="I4286" i="6" s="1"/>
  <c r="E4286" i="6"/>
  <c r="D4286" i="6"/>
  <c r="J4286" i="6" s="1"/>
  <c r="B4286" i="6"/>
  <c r="C4286" i="6" s="1"/>
  <c r="A4286" i="6"/>
  <c r="H4285" i="6"/>
  <c r="G4285" i="6"/>
  <c r="F4285" i="6"/>
  <c r="I4285" i="6" s="1"/>
  <c r="E4285" i="6"/>
  <c r="D4285" i="6"/>
  <c r="J4285" i="6" s="1"/>
  <c r="B4285" i="6"/>
  <c r="C4285" i="6" s="1"/>
  <c r="A4285" i="6"/>
  <c r="H4284" i="6"/>
  <c r="G4284" i="6"/>
  <c r="F4284" i="6"/>
  <c r="I4284" i="6" s="1"/>
  <c r="E4284" i="6"/>
  <c r="D4284" i="6"/>
  <c r="J4284" i="6" s="1"/>
  <c r="B4284" i="6"/>
  <c r="C4284" i="6" s="1"/>
  <c r="A4284" i="6"/>
  <c r="H4283" i="6"/>
  <c r="G4283" i="6"/>
  <c r="F4283" i="6"/>
  <c r="I4283" i="6" s="1"/>
  <c r="E4283" i="6"/>
  <c r="D4283" i="6"/>
  <c r="J4283" i="6" s="1"/>
  <c r="B4283" i="6"/>
  <c r="C4283" i="6" s="1"/>
  <c r="A4283" i="6"/>
  <c r="H4282" i="6"/>
  <c r="G4282" i="6"/>
  <c r="F4282" i="6"/>
  <c r="I4282" i="6" s="1"/>
  <c r="E4282" i="6"/>
  <c r="D4282" i="6"/>
  <c r="J4282" i="6" s="1"/>
  <c r="B4282" i="6"/>
  <c r="C4282" i="6" s="1"/>
  <c r="A4282" i="6"/>
  <c r="H4281" i="6"/>
  <c r="G4281" i="6"/>
  <c r="F4281" i="6"/>
  <c r="I4281" i="6" s="1"/>
  <c r="E4281" i="6"/>
  <c r="D4281" i="6"/>
  <c r="J4281" i="6" s="1"/>
  <c r="B4281" i="6"/>
  <c r="C4281" i="6" s="1"/>
  <c r="A4281" i="6"/>
  <c r="H4280" i="6"/>
  <c r="G4280" i="6"/>
  <c r="F4280" i="6"/>
  <c r="I4280" i="6" s="1"/>
  <c r="E4280" i="6"/>
  <c r="D4280" i="6"/>
  <c r="J4280" i="6" s="1"/>
  <c r="B4280" i="6"/>
  <c r="C4280" i="6" s="1"/>
  <c r="A4280" i="6"/>
  <c r="H4279" i="6"/>
  <c r="G4279" i="6"/>
  <c r="F4279" i="6"/>
  <c r="I4279" i="6" s="1"/>
  <c r="E4279" i="6"/>
  <c r="D4279" i="6"/>
  <c r="J4279" i="6" s="1"/>
  <c r="B4279" i="6"/>
  <c r="C4279" i="6" s="1"/>
  <c r="A4279" i="6"/>
  <c r="H4278" i="6"/>
  <c r="G4278" i="6"/>
  <c r="F4278" i="6"/>
  <c r="I4278" i="6" s="1"/>
  <c r="E4278" i="6"/>
  <c r="D4278" i="6"/>
  <c r="J4278" i="6" s="1"/>
  <c r="B4278" i="6"/>
  <c r="C4278" i="6" s="1"/>
  <c r="A4278" i="6"/>
  <c r="H4277" i="6"/>
  <c r="G4277" i="6"/>
  <c r="F4277" i="6"/>
  <c r="I4277" i="6" s="1"/>
  <c r="E4277" i="6"/>
  <c r="D4277" i="6"/>
  <c r="J4277" i="6" s="1"/>
  <c r="B4277" i="6"/>
  <c r="C4277" i="6" s="1"/>
  <c r="A4277" i="6"/>
  <c r="H4276" i="6"/>
  <c r="G4276" i="6"/>
  <c r="F4276" i="6"/>
  <c r="I4276" i="6" s="1"/>
  <c r="E4276" i="6"/>
  <c r="D4276" i="6"/>
  <c r="J4276" i="6" s="1"/>
  <c r="B4276" i="6"/>
  <c r="C4276" i="6" s="1"/>
  <c r="A4276" i="6"/>
  <c r="H4275" i="6"/>
  <c r="G4275" i="6"/>
  <c r="F4275" i="6"/>
  <c r="I4275" i="6" s="1"/>
  <c r="E4275" i="6"/>
  <c r="D4275" i="6"/>
  <c r="J4275" i="6" s="1"/>
  <c r="B4275" i="6"/>
  <c r="C4275" i="6" s="1"/>
  <c r="A4275" i="6"/>
  <c r="H4274" i="6"/>
  <c r="G4274" i="6"/>
  <c r="F4274" i="6"/>
  <c r="I4274" i="6" s="1"/>
  <c r="E4274" i="6"/>
  <c r="D4274" i="6"/>
  <c r="J4274" i="6" s="1"/>
  <c r="B4274" i="6"/>
  <c r="C4274" i="6" s="1"/>
  <c r="A4274" i="6"/>
  <c r="H4273" i="6"/>
  <c r="G4273" i="6"/>
  <c r="F4273" i="6"/>
  <c r="I4273" i="6" s="1"/>
  <c r="E4273" i="6"/>
  <c r="D4273" i="6"/>
  <c r="J4273" i="6" s="1"/>
  <c r="B4273" i="6"/>
  <c r="C4273" i="6" s="1"/>
  <c r="A4273" i="6"/>
  <c r="H4272" i="6"/>
  <c r="G4272" i="6"/>
  <c r="F4272" i="6"/>
  <c r="I4272" i="6" s="1"/>
  <c r="E4272" i="6"/>
  <c r="D4272" i="6"/>
  <c r="J4272" i="6" s="1"/>
  <c r="B4272" i="6"/>
  <c r="C4272" i="6" s="1"/>
  <c r="A4272" i="6"/>
  <c r="H4271" i="6"/>
  <c r="G4271" i="6"/>
  <c r="F4271" i="6"/>
  <c r="I4271" i="6" s="1"/>
  <c r="E4271" i="6"/>
  <c r="D4271" i="6"/>
  <c r="J4271" i="6" s="1"/>
  <c r="B4271" i="6"/>
  <c r="C4271" i="6" s="1"/>
  <c r="A4271" i="6"/>
  <c r="H4270" i="6"/>
  <c r="G4270" i="6"/>
  <c r="F4270" i="6"/>
  <c r="I4270" i="6" s="1"/>
  <c r="E4270" i="6"/>
  <c r="D4270" i="6"/>
  <c r="J4270" i="6" s="1"/>
  <c r="B4270" i="6"/>
  <c r="C4270" i="6" s="1"/>
  <c r="A4270" i="6"/>
  <c r="H4269" i="6"/>
  <c r="G4269" i="6"/>
  <c r="F4269" i="6"/>
  <c r="I4269" i="6" s="1"/>
  <c r="E4269" i="6"/>
  <c r="D4269" i="6"/>
  <c r="J4269" i="6" s="1"/>
  <c r="B4269" i="6"/>
  <c r="C4269" i="6" s="1"/>
  <c r="A4269" i="6"/>
  <c r="H4268" i="6"/>
  <c r="G4268" i="6"/>
  <c r="F4268" i="6"/>
  <c r="I4268" i="6" s="1"/>
  <c r="E4268" i="6"/>
  <c r="D4268" i="6"/>
  <c r="J4268" i="6" s="1"/>
  <c r="B4268" i="6"/>
  <c r="C4268" i="6" s="1"/>
  <c r="A4268" i="6"/>
  <c r="H4267" i="6"/>
  <c r="G4267" i="6"/>
  <c r="F4267" i="6"/>
  <c r="I4267" i="6" s="1"/>
  <c r="E4267" i="6"/>
  <c r="D4267" i="6"/>
  <c r="J4267" i="6" s="1"/>
  <c r="B4267" i="6"/>
  <c r="C4267" i="6" s="1"/>
  <c r="A4267" i="6"/>
  <c r="H4266" i="6"/>
  <c r="G4266" i="6"/>
  <c r="F4266" i="6"/>
  <c r="I4266" i="6" s="1"/>
  <c r="E4266" i="6"/>
  <c r="D4266" i="6"/>
  <c r="J4266" i="6" s="1"/>
  <c r="B4266" i="6"/>
  <c r="C4266" i="6" s="1"/>
  <c r="A4266" i="6"/>
  <c r="H4265" i="6"/>
  <c r="G4265" i="6"/>
  <c r="F4265" i="6"/>
  <c r="I4265" i="6" s="1"/>
  <c r="E4265" i="6"/>
  <c r="D4265" i="6"/>
  <c r="J4265" i="6" s="1"/>
  <c r="B4265" i="6"/>
  <c r="C4265" i="6" s="1"/>
  <c r="A4265" i="6"/>
  <c r="H4264" i="6"/>
  <c r="G4264" i="6"/>
  <c r="F4264" i="6"/>
  <c r="I4264" i="6" s="1"/>
  <c r="E4264" i="6"/>
  <c r="D4264" i="6"/>
  <c r="J4264" i="6" s="1"/>
  <c r="B4264" i="6"/>
  <c r="C4264" i="6" s="1"/>
  <c r="A4264" i="6"/>
  <c r="H4263" i="6"/>
  <c r="G4263" i="6"/>
  <c r="F4263" i="6"/>
  <c r="I4263" i="6" s="1"/>
  <c r="E4263" i="6"/>
  <c r="D4263" i="6"/>
  <c r="J4263" i="6" s="1"/>
  <c r="B4263" i="6"/>
  <c r="C4263" i="6" s="1"/>
  <c r="A4263" i="6"/>
  <c r="H4262" i="6"/>
  <c r="G4262" i="6"/>
  <c r="F4262" i="6"/>
  <c r="I4262" i="6" s="1"/>
  <c r="E4262" i="6"/>
  <c r="D4262" i="6"/>
  <c r="J4262" i="6" s="1"/>
  <c r="B4262" i="6"/>
  <c r="C4262" i="6" s="1"/>
  <c r="A4262" i="6"/>
  <c r="H4261" i="6"/>
  <c r="G4261" i="6"/>
  <c r="F4261" i="6"/>
  <c r="I4261" i="6" s="1"/>
  <c r="E4261" i="6"/>
  <c r="D4261" i="6"/>
  <c r="J4261" i="6" s="1"/>
  <c r="B4261" i="6"/>
  <c r="C4261" i="6" s="1"/>
  <c r="A4261" i="6"/>
  <c r="H4260" i="6"/>
  <c r="G4260" i="6"/>
  <c r="F4260" i="6"/>
  <c r="I4260" i="6" s="1"/>
  <c r="E4260" i="6"/>
  <c r="D4260" i="6"/>
  <c r="J4260" i="6" s="1"/>
  <c r="B4260" i="6"/>
  <c r="C4260" i="6" s="1"/>
  <c r="A4260" i="6"/>
  <c r="H4259" i="6"/>
  <c r="G4259" i="6"/>
  <c r="F4259" i="6"/>
  <c r="I4259" i="6" s="1"/>
  <c r="E4259" i="6"/>
  <c r="D4259" i="6"/>
  <c r="J4259" i="6" s="1"/>
  <c r="B4259" i="6"/>
  <c r="C4259" i="6" s="1"/>
  <c r="A4259" i="6"/>
  <c r="H4258" i="6"/>
  <c r="G4258" i="6"/>
  <c r="F4258" i="6"/>
  <c r="I4258" i="6" s="1"/>
  <c r="E4258" i="6"/>
  <c r="D4258" i="6"/>
  <c r="J4258" i="6" s="1"/>
  <c r="B4258" i="6"/>
  <c r="C4258" i="6" s="1"/>
  <c r="A4258" i="6"/>
  <c r="H4257" i="6"/>
  <c r="G4257" i="6"/>
  <c r="F4257" i="6"/>
  <c r="I4257" i="6" s="1"/>
  <c r="E4257" i="6"/>
  <c r="D4257" i="6"/>
  <c r="J4257" i="6" s="1"/>
  <c r="B4257" i="6"/>
  <c r="C4257" i="6" s="1"/>
  <c r="A4257" i="6"/>
  <c r="H4256" i="6"/>
  <c r="G4256" i="6"/>
  <c r="F4256" i="6"/>
  <c r="I4256" i="6" s="1"/>
  <c r="E4256" i="6"/>
  <c r="D4256" i="6"/>
  <c r="J4256" i="6" s="1"/>
  <c r="B4256" i="6"/>
  <c r="C4256" i="6" s="1"/>
  <c r="A4256" i="6"/>
  <c r="H4255" i="6"/>
  <c r="G4255" i="6"/>
  <c r="F4255" i="6"/>
  <c r="I4255" i="6" s="1"/>
  <c r="E4255" i="6"/>
  <c r="D4255" i="6"/>
  <c r="J4255" i="6" s="1"/>
  <c r="B4255" i="6"/>
  <c r="C4255" i="6" s="1"/>
  <c r="A4255" i="6"/>
  <c r="H4254" i="6"/>
  <c r="G4254" i="6"/>
  <c r="F4254" i="6"/>
  <c r="I4254" i="6" s="1"/>
  <c r="E4254" i="6"/>
  <c r="D4254" i="6"/>
  <c r="J4254" i="6" s="1"/>
  <c r="B4254" i="6"/>
  <c r="C4254" i="6" s="1"/>
  <c r="A4254" i="6"/>
  <c r="H4253" i="6"/>
  <c r="G4253" i="6"/>
  <c r="F4253" i="6"/>
  <c r="I4253" i="6" s="1"/>
  <c r="E4253" i="6"/>
  <c r="D4253" i="6"/>
  <c r="J4253" i="6" s="1"/>
  <c r="B4253" i="6"/>
  <c r="C4253" i="6" s="1"/>
  <c r="A4253" i="6"/>
  <c r="H4252" i="6"/>
  <c r="G4252" i="6"/>
  <c r="F4252" i="6"/>
  <c r="I4252" i="6" s="1"/>
  <c r="E4252" i="6"/>
  <c r="D4252" i="6"/>
  <c r="J4252" i="6" s="1"/>
  <c r="B4252" i="6"/>
  <c r="C4252" i="6" s="1"/>
  <c r="A4252" i="6"/>
  <c r="H4251" i="6"/>
  <c r="G4251" i="6"/>
  <c r="F4251" i="6"/>
  <c r="I4251" i="6" s="1"/>
  <c r="E4251" i="6"/>
  <c r="D4251" i="6"/>
  <c r="J4251" i="6" s="1"/>
  <c r="B4251" i="6"/>
  <c r="C4251" i="6" s="1"/>
  <c r="A4251" i="6"/>
  <c r="H4250" i="6"/>
  <c r="G4250" i="6"/>
  <c r="F4250" i="6"/>
  <c r="I4250" i="6" s="1"/>
  <c r="E4250" i="6"/>
  <c r="D4250" i="6"/>
  <c r="J4250" i="6" s="1"/>
  <c r="B4250" i="6"/>
  <c r="C4250" i="6" s="1"/>
  <c r="A4250" i="6"/>
  <c r="H4249" i="6"/>
  <c r="G4249" i="6"/>
  <c r="F4249" i="6"/>
  <c r="I4249" i="6" s="1"/>
  <c r="E4249" i="6"/>
  <c r="D4249" i="6"/>
  <c r="J4249" i="6" s="1"/>
  <c r="B4249" i="6"/>
  <c r="C4249" i="6" s="1"/>
  <c r="A4249" i="6"/>
  <c r="H4248" i="6"/>
  <c r="G4248" i="6"/>
  <c r="F4248" i="6"/>
  <c r="I4248" i="6" s="1"/>
  <c r="E4248" i="6"/>
  <c r="D4248" i="6"/>
  <c r="J4248" i="6" s="1"/>
  <c r="B4248" i="6"/>
  <c r="C4248" i="6" s="1"/>
  <c r="A4248" i="6"/>
  <c r="H4247" i="6"/>
  <c r="G4247" i="6"/>
  <c r="F4247" i="6"/>
  <c r="I4247" i="6" s="1"/>
  <c r="E4247" i="6"/>
  <c r="D4247" i="6"/>
  <c r="J4247" i="6" s="1"/>
  <c r="B4247" i="6"/>
  <c r="C4247" i="6" s="1"/>
  <c r="A4247" i="6"/>
  <c r="H4246" i="6"/>
  <c r="G4246" i="6"/>
  <c r="F4246" i="6"/>
  <c r="I4246" i="6" s="1"/>
  <c r="E4246" i="6"/>
  <c r="D4246" i="6"/>
  <c r="J4246" i="6" s="1"/>
  <c r="B4246" i="6"/>
  <c r="C4246" i="6" s="1"/>
  <c r="A4246" i="6"/>
  <c r="H4245" i="6"/>
  <c r="G4245" i="6"/>
  <c r="F4245" i="6"/>
  <c r="I4245" i="6" s="1"/>
  <c r="E4245" i="6"/>
  <c r="D4245" i="6"/>
  <c r="J4245" i="6" s="1"/>
  <c r="B4245" i="6"/>
  <c r="C4245" i="6" s="1"/>
  <c r="A4245" i="6"/>
  <c r="H4244" i="6"/>
  <c r="G4244" i="6"/>
  <c r="F4244" i="6"/>
  <c r="I4244" i="6" s="1"/>
  <c r="E4244" i="6"/>
  <c r="D4244" i="6"/>
  <c r="J4244" i="6" s="1"/>
  <c r="B4244" i="6"/>
  <c r="C4244" i="6" s="1"/>
  <c r="A4244" i="6"/>
  <c r="H4243" i="6"/>
  <c r="G4243" i="6"/>
  <c r="F4243" i="6"/>
  <c r="I4243" i="6" s="1"/>
  <c r="E4243" i="6"/>
  <c r="D4243" i="6"/>
  <c r="J4243" i="6" s="1"/>
  <c r="B4243" i="6"/>
  <c r="C4243" i="6" s="1"/>
  <c r="A4243" i="6"/>
  <c r="H4242" i="6"/>
  <c r="G4242" i="6"/>
  <c r="F4242" i="6"/>
  <c r="I4242" i="6" s="1"/>
  <c r="E4242" i="6"/>
  <c r="D4242" i="6"/>
  <c r="J4242" i="6" s="1"/>
  <c r="B4242" i="6"/>
  <c r="C4242" i="6" s="1"/>
  <c r="A4242" i="6"/>
  <c r="H4241" i="6"/>
  <c r="G4241" i="6"/>
  <c r="F4241" i="6"/>
  <c r="I4241" i="6" s="1"/>
  <c r="E4241" i="6"/>
  <c r="D4241" i="6"/>
  <c r="J4241" i="6" s="1"/>
  <c r="B4241" i="6"/>
  <c r="C4241" i="6" s="1"/>
  <c r="A4241" i="6"/>
  <c r="H4240" i="6"/>
  <c r="G4240" i="6"/>
  <c r="F4240" i="6"/>
  <c r="I4240" i="6" s="1"/>
  <c r="E4240" i="6"/>
  <c r="D4240" i="6"/>
  <c r="J4240" i="6" s="1"/>
  <c r="B4240" i="6"/>
  <c r="C4240" i="6" s="1"/>
  <c r="A4240" i="6"/>
  <c r="H4239" i="6"/>
  <c r="G4239" i="6"/>
  <c r="F4239" i="6"/>
  <c r="I4239" i="6" s="1"/>
  <c r="E4239" i="6"/>
  <c r="D4239" i="6"/>
  <c r="J4239" i="6" s="1"/>
  <c r="B4239" i="6"/>
  <c r="C4239" i="6" s="1"/>
  <c r="A4239" i="6"/>
  <c r="H4238" i="6"/>
  <c r="G4238" i="6"/>
  <c r="F4238" i="6"/>
  <c r="I4238" i="6" s="1"/>
  <c r="E4238" i="6"/>
  <c r="D4238" i="6"/>
  <c r="J4238" i="6" s="1"/>
  <c r="B4238" i="6"/>
  <c r="C4238" i="6" s="1"/>
  <c r="A4238" i="6"/>
  <c r="H4237" i="6"/>
  <c r="G4237" i="6"/>
  <c r="F4237" i="6"/>
  <c r="I4237" i="6" s="1"/>
  <c r="E4237" i="6"/>
  <c r="D4237" i="6"/>
  <c r="J4237" i="6" s="1"/>
  <c r="B4237" i="6"/>
  <c r="C4237" i="6" s="1"/>
  <c r="A4237" i="6"/>
  <c r="H4236" i="6"/>
  <c r="G4236" i="6"/>
  <c r="F4236" i="6"/>
  <c r="I4236" i="6" s="1"/>
  <c r="E4236" i="6"/>
  <c r="D4236" i="6"/>
  <c r="J4236" i="6" s="1"/>
  <c r="B4236" i="6"/>
  <c r="C4236" i="6" s="1"/>
  <c r="A4236" i="6"/>
  <c r="H4235" i="6"/>
  <c r="G4235" i="6"/>
  <c r="F4235" i="6"/>
  <c r="I4235" i="6" s="1"/>
  <c r="E4235" i="6"/>
  <c r="D4235" i="6"/>
  <c r="J4235" i="6" s="1"/>
  <c r="B4235" i="6"/>
  <c r="C4235" i="6" s="1"/>
  <c r="A4235" i="6"/>
  <c r="H4234" i="6"/>
  <c r="G4234" i="6"/>
  <c r="F4234" i="6"/>
  <c r="I4234" i="6" s="1"/>
  <c r="E4234" i="6"/>
  <c r="D4234" i="6"/>
  <c r="J4234" i="6" s="1"/>
  <c r="B4234" i="6"/>
  <c r="C4234" i="6" s="1"/>
  <c r="A4234" i="6"/>
  <c r="H4233" i="6"/>
  <c r="G4233" i="6"/>
  <c r="F4233" i="6"/>
  <c r="I4233" i="6" s="1"/>
  <c r="E4233" i="6"/>
  <c r="D4233" i="6"/>
  <c r="J4233" i="6" s="1"/>
  <c r="B4233" i="6"/>
  <c r="C4233" i="6" s="1"/>
  <c r="A4233" i="6"/>
  <c r="H4232" i="6"/>
  <c r="G4232" i="6"/>
  <c r="F4232" i="6"/>
  <c r="I4232" i="6" s="1"/>
  <c r="E4232" i="6"/>
  <c r="D4232" i="6"/>
  <c r="J4232" i="6" s="1"/>
  <c r="B4232" i="6"/>
  <c r="C4232" i="6" s="1"/>
  <c r="A4232" i="6"/>
  <c r="H4231" i="6"/>
  <c r="G4231" i="6"/>
  <c r="F4231" i="6"/>
  <c r="I4231" i="6" s="1"/>
  <c r="E4231" i="6"/>
  <c r="D4231" i="6"/>
  <c r="J4231" i="6" s="1"/>
  <c r="B4231" i="6"/>
  <c r="C4231" i="6" s="1"/>
  <c r="A4231" i="6"/>
  <c r="H4230" i="6"/>
  <c r="G4230" i="6"/>
  <c r="F4230" i="6"/>
  <c r="I4230" i="6" s="1"/>
  <c r="E4230" i="6"/>
  <c r="D4230" i="6"/>
  <c r="J4230" i="6" s="1"/>
  <c r="B4230" i="6"/>
  <c r="C4230" i="6" s="1"/>
  <c r="A4230" i="6"/>
  <c r="H4229" i="6"/>
  <c r="G4229" i="6"/>
  <c r="F4229" i="6"/>
  <c r="I4229" i="6" s="1"/>
  <c r="E4229" i="6"/>
  <c r="D4229" i="6"/>
  <c r="J4229" i="6" s="1"/>
  <c r="B4229" i="6"/>
  <c r="C4229" i="6" s="1"/>
  <c r="A4229" i="6"/>
  <c r="H4228" i="6"/>
  <c r="G4228" i="6"/>
  <c r="F4228" i="6"/>
  <c r="I4228" i="6" s="1"/>
  <c r="E4228" i="6"/>
  <c r="D4228" i="6"/>
  <c r="J4228" i="6" s="1"/>
  <c r="B4228" i="6"/>
  <c r="C4228" i="6" s="1"/>
  <c r="A4228" i="6"/>
  <c r="H4227" i="6"/>
  <c r="G4227" i="6"/>
  <c r="F4227" i="6"/>
  <c r="I4227" i="6" s="1"/>
  <c r="E4227" i="6"/>
  <c r="D4227" i="6"/>
  <c r="J4227" i="6" s="1"/>
  <c r="B4227" i="6"/>
  <c r="C4227" i="6" s="1"/>
  <c r="A4227" i="6"/>
  <c r="H4226" i="6"/>
  <c r="G4226" i="6"/>
  <c r="F4226" i="6"/>
  <c r="I4226" i="6" s="1"/>
  <c r="E4226" i="6"/>
  <c r="D4226" i="6"/>
  <c r="J4226" i="6" s="1"/>
  <c r="B4226" i="6"/>
  <c r="C4226" i="6" s="1"/>
  <c r="A4226" i="6"/>
  <c r="H4225" i="6"/>
  <c r="G4225" i="6"/>
  <c r="F4225" i="6"/>
  <c r="I4225" i="6" s="1"/>
  <c r="E4225" i="6"/>
  <c r="D4225" i="6"/>
  <c r="J4225" i="6" s="1"/>
  <c r="B4225" i="6"/>
  <c r="C4225" i="6" s="1"/>
  <c r="A4225" i="6"/>
  <c r="H4224" i="6"/>
  <c r="G4224" i="6"/>
  <c r="F4224" i="6"/>
  <c r="I4224" i="6" s="1"/>
  <c r="E4224" i="6"/>
  <c r="D4224" i="6"/>
  <c r="J4224" i="6" s="1"/>
  <c r="B4224" i="6"/>
  <c r="C4224" i="6" s="1"/>
  <c r="A4224" i="6"/>
  <c r="H4223" i="6"/>
  <c r="G4223" i="6"/>
  <c r="F4223" i="6"/>
  <c r="I4223" i="6" s="1"/>
  <c r="E4223" i="6"/>
  <c r="D4223" i="6"/>
  <c r="J4223" i="6" s="1"/>
  <c r="B4223" i="6"/>
  <c r="C4223" i="6" s="1"/>
  <c r="A4223" i="6"/>
  <c r="H4222" i="6"/>
  <c r="G4222" i="6"/>
  <c r="F4222" i="6"/>
  <c r="I4222" i="6" s="1"/>
  <c r="E4222" i="6"/>
  <c r="D4222" i="6"/>
  <c r="J4222" i="6" s="1"/>
  <c r="B4222" i="6"/>
  <c r="C4222" i="6" s="1"/>
  <c r="A4222" i="6"/>
  <c r="H4221" i="6"/>
  <c r="G4221" i="6"/>
  <c r="F4221" i="6"/>
  <c r="I4221" i="6" s="1"/>
  <c r="E4221" i="6"/>
  <c r="D4221" i="6"/>
  <c r="J4221" i="6" s="1"/>
  <c r="B4221" i="6"/>
  <c r="C4221" i="6" s="1"/>
  <c r="A4221" i="6"/>
  <c r="H4220" i="6"/>
  <c r="G4220" i="6"/>
  <c r="F4220" i="6"/>
  <c r="I4220" i="6" s="1"/>
  <c r="E4220" i="6"/>
  <c r="D4220" i="6"/>
  <c r="J4220" i="6" s="1"/>
  <c r="B4220" i="6"/>
  <c r="C4220" i="6" s="1"/>
  <c r="A4220" i="6"/>
  <c r="H4219" i="6"/>
  <c r="G4219" i="6"/>
  <c r="F4219" i="6"/>
  <c r="I4219" i="6" s="1"/>
  <c r="E4219" i="6"/>
  <c r="D4219" i="6"/>
  <c r="J4219" i="6" s="1"/>
  <c r="B4219" i="6"/>
  <c r="C4219" i="6" s="1"/>
  <c r="A4219" i="6"/>
  <c r="H4218" i="6"/>
  <c r="G4218" i="6"/>
  <c r="F4218" i="6"/>
  <c r="I4218" i="6" s="1"/>
  <c r="E4218" i="6"/>
  <c r="D4218" i="6"/>
  <c r="J4218" i="6" s="1"/>
  <c r="B4218" i="6"/>
  <c r="C4218" i="6" s="1"/>
  <c r="A4218" i="6"/>
  <c r="H4217" i="6"/>
  <c r="G4217" i="6"/>
  <c r="F4217" i="6"/>
  <c r="I4217" i="6" s="1"/>
  <c r="E4217" i="6"/>
  <c r="D4217" i="6"/>
  <c r="J4217" i="6" s="1"/>
  <c r="B4217" i="6"/>
  <c r="C4217" i="6" s="1"/>
  <c r="A4217" i="6"/>
  <c r="H4216" i="6"/>
  <c r="G4216" i="6"/>
  <c r="F4216" i="6"/>
  <c r="I4216" i="6" s="1"/>
  <c r="E4216" i="6"/>
  <c r="D4216" i="6"/>
  <c r="J4216" i="6" s="1"/>
  <c r="B4216" i="6"/>
  <c r="C4216" i="6" s="1"/>
  <c r="A4216" i="6"/>
  <c r="H4215" i="6"/>
  <c r="G4215" i="6"/>
  <c r="F4215" i="6"/>
  <c r="I4215" i="6" s="1"/>
  <c r="E4215" i="6"/>
  <c r="D4215" i="6"/>
  <c r="J4215" i="6" s="1"/>
  <c r="B4215" i="6"/>
  <c r="C4215" i="6" s="1"/>
  <c r="A4215" i="6"/>
  <c r="H4214" i="6"/>
  <c r="G4214" i="6"/>
  <c r="F4214" i="6"/>
  <c r="I4214" i="6" s="1"/>
  <c r="E4214" i="6"/>
  <c r="D4214" i="6"/>
  <c r="J4214" i="6" s="1"/>
  <c r="B4214" i="6"/>
  <c r="C4214" i="6" s="1"/>
  <c r="A4214" i="6"/>
  <c r="H4213" i="6"/>
  <c r="G4213" i="6"/>
  <c r="F4213" i="6"/>
  <c r="I4213" i="6" s="1"/>
  <c r="E4213" i="6"/>
  <c r="D4213" i="6"/>
  <c r="J4213" i="6" s="1"/>
  <c r="B4213" i="6"/>
  <c r="C4213" i="6" s="1"/>
  <c r="A4213" i="6"/>
  <c r="H4212" i="6"/>
  <c r="G4212" i="6"/>
  <c r="F4212" i="6"/>
  <c r="I4212" i="6" s="1"/>
  <c r="E4212" i="6"/>
  <c r="D4212" i="6"/>
  <c r="J4212" i="6" s="1"/>
  <c r="B4212" i="6"/>
  <c r="C4212" i="6" s="1"/>
  <c r="A4212" i="6"/>
  <c r="H4211" i="6"/>
  <c r="G4211" i="6"/>
  <c r="F4211" i="6"/>
  <c r="I4211" i="6" s="1"/>
  <c r="E4211" i="6"/>
  <c r="D4211" i="6"/>
  <c r="J4211" i="6" s="1"/>
  <c r="B4211" i="6"/>
  <c r="C4211" i="6" s="1"/>
  <c r="A4211" i="6"/>
  <c r="H4210" i="6"/>
  <c r="G4210" i="6"/>
  <c r="F4210" i="6"/>
  <c r="I4210" i="6" s="1"/>
  <c r="E4210" i="6"/>
  <c r="D4210" i="6"/>
  <c r="J4210" i="6" s="1"/>
  <c r="B4210" i="6"/>
  <c r="C4210" i="6" s="1"/>
  <c r="A4210" i="6"/>
  <c r="H4209" i="6"/>
  <c r="G4209" i="6"/>
  <c r="F4209" i="6"/>
  <c r="I4209" i="6" s="1"/>
  <c r="E4209" i="6"/>
  <c r="D4209" i="6"/>
  <c r="J4209" i="6" s="1"/>
  <c r="B4209" i="6"/>
  <c r="C4209" i="6" s="1"/>
  <c r="A4209" i="6"/>
  <c r="H4208" i="6"/>
  <c r="G4208" i="6"/>
  <c r="F4208" i="6"/>
  <c r="I4208" i="6" s="1"/>
  <c r="E4208" i="6"/>
  <c r="D4208" i="6"/>
  <c r="J4208" i="6" s="1"/>
  <c r="B4208" i="6"/>
  <c r="C4208" i="6" s="1"/>
  <c r="A4208" i="6"/>
  <c r="H4207" i="6"/>
  <c r="G4207" i="6"/>
  <c r="F4207" i="6"/>
  <c r="I4207" i="6" s="1"/>
  <c r="E4207" i="6"/>
  <c r="D4207" i="6"/>
  <c r="J4207" i="6" s="1"/>
  <c r="B4207" i="6"/>
  <c r="C4207" i="6" s="1"/>
  <c r="A4207" i="6"/>
  <c r="H4206" i="6"/>
  <c r="G4206" i="6"/>
  <c r="F4206" i="6"/>
  <c r="I4206" i="6" s="1"/>
  <c r="E4206" i="6"/>
  <c r="D4206" i="6"/>
  <c r="J4206" i="6" s="1"/>
  <c r="B4206" i="6"/>
  <c r="C4206" i="6" s="1"/>
  <c r="A4206" i="6"/>
  <c r="H4205" i="6"/>
  <c r="G4205" i="6"/>
  <c r="F4205" i="6"/>
  <c r="I4205" i="6" s="1"/>
  <c r="E4205" i="6"/>
  <c r="D4205" i="6"/>
  <c r="J4205" i="6" s="1"/>
  <c r="B4205" i="6"/>
  <c r="C4205" i="6" s="1"/>
  <c r="A4205" i="6"/>
  <c r="H4204" i="6"/>
  <c r="G4204" i="6"/>
  <c r="F4204" i="6"/>
  <c r="I4204" i="6" s="1"/>
  <c r="E4204" i="6"/>
  <c r="D4204" i="6"/>
  <c r="J4204" i="6" s="1"/>
  <c r="B4204" i="6"/>
  <c r="C4204" i="6" s="1"/>
  <c r="A4204" i="6"/>
  <c r="H4203" i="6"/>
  <c r="G4203" i="6"/>
  <c r="F4203" i="6"/>
  <c r="I4203" i="6" s="1"/>
  <c r="E4203" i="6"/>
  <c r="D4203" i="6"/>
  <c r="J4203" i="6" s="1"/>
  <c r="B4203" i="6"/>
  <c r="C4203" i="6" s="1"/>
  <c r="A4203" i="6"/>
  <c r="H4202" i="6"/>
  <c r="G4202" i="6"/>
  <c r="F4202" i="6"/>
  <c r="I4202" i="6" s="1"/>
  <c r="E4202" i="6"/>
  <c r="D4202" i="6"/>
  <c r="J4202" i="6" s="1"/>
  <c r="B4202" i="6"/>
  <c r="C4202" i="6" s="1"/>
  <c r="A4202" i="6"/>
  <c r="H4201" i="6"/>
  <c r="G4201" i="6"/>
  <c r="F4201" i="6"/>
  <c r="I4201" i="6" s="1"/>
  <c r="E4201" i="6"/>
  <c r="D4201" i="6"/>
  <c r="J4201" i="6" s="1"/>
  <c r="B4201" i="6"/>
  <c r="C4201" i="6" s="1"/>
  <c r="A4201" i="6"/>
  <c r="H4200" i="6"/>
  <c r="G4200" i="6"/>
  <c r="F4200" i="6"/>
  <c r="I4200" i="6" s="1"/>
  <c r="E4200" i="6"/>
  <c r="D4200" i="6"/>
  <c r="J4200" i="6" s="1"/>
  <c r="B4200" i="6"/>
  <c r="C4200" i="6" s="1"/>
  <c r="A4200" i="6"/>
  <c r="H4199" i="6"/>
  <c r="G4199" i="6"/>
  <c r="F4199" i="6"/>
  <c r="I4199" i="6" s="1"/>
  <c r="E4199" i="6"/>
  <c r="D4199" i="6"/>
  <c r="J4199" i="6" s="1"/>
  <c r="B4199" i="6"/>
  <c r="C4199" i="6" s="1"/>
  <c r="A4199" i="6"/>
  <c r="H4198" i="6"/>
  <c r="G4198" i="6"/>
  <c r="F4198" i="6"/>
  <c r="I4198" i="6" s="1"/>
  <c r="E4198" i="6"/>
  <c r="D4198" i="6"/>
  <c r="J4198" i="6" s="1"/>
  <c r="B4198" i="6"/>
  <c r="C4198" i="6" s="1"/>
  <c r="A4198" i="6"/>
  <c r="H4197" i="6"/>
  <c r="G4197" i="6"/>
  <c r="F4197" i="6"/>
  <c r="I4197" i="6" s="1"/>
  <c r="E4197" i="6"/>
  <c r="D4197" i="6"/>
  <c r="J4197" i="6" s="1"/>
  <c r="B4197" i="6"/>
  <c r="C4197" i="6" s="1"/>
  <c r="A4197" i="6"/>
  <c r="H4196" i="6"/>
  <c r="G4196" i="6"/>
  <c r="F4196" i="6"/>
  <c r="I4196" i="6" s="1"/>
  <c r="E4196" i="6"/>
  <c r="D4196" i="6"/>
  <c r="J4196" i="6" s="1"/>
  <c r="B4196" i="6"/>
  <c r="C4196" i="6" s="1"/>
  <c r="A4196" i="6"/>
  <c r="H4195" i="6"/>
  <c r="G4195" i="6"/>
  <c r="F4195" i="6"/>
  <c r="I4195" i="6" s="1"/>
  <c r="E4195" i="6"/>
  <c r="D4195" i="6"/>
  <c r="J4195" i="6" s="1"/>
  <c r="B4195" i="6"/>
  <c r="C4195" i="6" s="1"/>
  <c r="A4195" i="6"/>
  <c r="H4194" i="6"/>
  <c r="G4194" i="6"/>
  <c r="F4194" i="6"/>
  <c r="I4194" i="6" s="1"/>
  <c r="E4194" i="6"/>
  <c r="D4194" i="6"/>
  <c r="J4194" i="6" s="1"/>
  <c r="B4194" i="6"/>
  <c r="C4194" i="6" s="1"/>
  <c r="A4194" i="6"/>
  <c r="H4193" i="6"/>
  <c r="G4193" i="6"/>
  <c r="F4193" i="6"/>
  <c r="I4193" i="6" s="1"/>
  <c r="E4193" i="6"/>
  <c r="D4193" i="6"/>
  <c r="J4193" i="6" s="1"/>
  <c r="B4193" i="6"/>
  <c r="C4193" i="6" s="1"/>
  <c r="A4193" i="6"/>
  <c r="H4192" i="6"/>
  <c r="G4192" i="6"/>
  <c r="F4192" i="6"/>
  <c r="I4192" i="6" s="1"/>
  <c r="E4192" i="6"/>
  <c r="D4192" i="6"/>
  <c r="J4192" i="6" s="1"/>
  <c r="B4192" i="6"/>
  <c r="C4192" i="6" s="1"/>
  <c r="A4192" i="6"/>
  <c r="H4191" i="6"/>
  <c r="G4191" i="6"/>
  <c r="F4191" i="6"/>
  <c r="I4191" i="6" s="1"/>
  <c r="E4191" i="6"/>
  <c r="D4191" i="6"/>
  <c r="J4191" i="6" s="1"/>
  <c r="B4191" i="6"/>
  <c r="C4191" i="6" s="1"/>
  <c r="A4191" i="6"/>
  <c r="H4190" i="6"/>
  <c r="G4190" i="6"/>
  <c r="F4190" i="6"/>
  <c r="I4190" i="6" s="1"/>
  <c r="E4190" i="6"/>
  <c r="D4190" i="6"/>
  <c r="J4190" i="6" s="1"/>
  <c r="B4190" i="6"/>
  <c r="C4190" i="6" s="1"/>
  <c r="A4190" i="6"/>
  <c r="H4189" i="6"/>
  <c r="G4189" i="6"/>
  <c r="F4189" i="6"/>
  <c r="I4189" i="6" s="1"/>
  <c r="E4189" i="6"/>
  <c r="D4189" i="6"/>
  <c r="J4189" i="6" s="1"/>
  <c r="B4189" i="6"/>
  <c r="C4189" i="6" s="1"/>
  <c r="A4189" i="6"/>
  <c r="H4188" i="6"/>
  <c r="G4188" i="6"/>
  <c r="F4188" i="6"/>
  <c r="I4188" i="6" s="1"/>
  <c r="E4188" i="6"/>
  <c r="D4188" i="6"/>
  <c r="J4188" i="6" s="1"/>
  <c r="B4188" i="6"/>
  <c r="C4188" i="6" s="1"/>
  <c r="A4188" i="6"/>
  <c r="H4187" i="6"/>
  <c r="G4187" i="6"/>
  <c r="F4187" i="6"/>
  <c r="I4187" i="6" s="1"/>
  <c r="E4187" i="6"/>
  <c r="D4187" i="6"/>
  <c r="J4187" i="6" s="1"/>
  <c r="B4187" i="6"/>
  <c r="C4187" i="6" s="1"/>
  <c r="A4187" i="6"/>
  <c r="H4186" i="6"/>
  <c r="G4186" i="6"/>
  <c r="F4186" i="6"/>
  <c r="I4186" i="6" s="1"/>
  <c r="E4186" i="6"/>
  <c r="D4186" i="6"/>
  <c r="J4186" i="6" s="1"/>
  <c r="B4186" i="6"/>
  <c r="C4186" i="6" s="1"/>
  <c r="A4186" i="6"/>
  <c r="H4185" i="6"/>
  <c r="G4185" i="6"/>
  <c r="F4185" i="6"/>
  <c r="I4185" i="6" s="1"/>
  <c r="E4185" i="6"/>
  <c r="D4185" i="6"/>
  <c r="J4185" i="6" s="1"/>
  <c r="B4185" i="6"/>
  <c r="C4185" i="6" s="1"/>
  <c r="A4185" i="6"/>
  <c r="H4184" i="6"/>
  <c r="G4184" i="6"/>
  <c r="F4184" i="6"/>
  <c r="I4184" i="6" s="1"/>
  <c r="E4184" i="6"/>
  <c r="D4184" i="6"/>
  <c r="J4184" i="6" s="1"/>
  <c r="B4184" i="6"/>
  <c r="C4184" i="6" s="1"/>
  <c r="A4184" i="6"/>
  <c r="H4183" i="6"/>
  <c r="G4183" i="6"/>
  <c r="F4183" i="6"/>
  <c r="I4183" i="6" s="1"/>
  <c r="E4183" i="6"/>
  <c r="D4183" i="6"/>
  <c r="J4183" i="6" s="1"/>
  <c r="B4183" i="6"/>
  <c r="C4183" i="6" s="1"/>
  <c r="A4183" i="6"/>
  <c r="H4182" i="6"/>
  <c r="G4182" i="6"/>
  <c r="F4182" i="6"/>
  <c r="I4182" i="6" s="1"/>
  <c r="E4182" i="6"/>
  <c r="D4182" i="6"/>
  <c r="J4182" i="6" s="1"/>
  <c r="B4182" i="6"/>
  <c r="C4182" i="6" s="1"/>
  <c r="A4182" i="6"/>
  <c r="H4181" i="6"/>
  <c r="G4181" i="6"/>
  <c r="F4181" i="6"/>
  <c r="I4181" i="6" s="1"/>
  <c r="E4181" i="6"/>
  <c r="D4181" i="6"/>
  <c r="J4181" i="6" s="1"/>
  <c r="B4181" i="6"/>
  <c r="C4181" i="6" s="1"/>
  <c r="A4181" i="6"/>
  <c r="H4180" i="6"/>
  <c r="G4180" i="6"/>
  <c r="F4180" i="6"/>
  <c r="I4180" i="6" s="1"/>
  <c r="E4180" i="6"/>
  <c r="D4180" i="6"/>
  <c r="J4180" i="6" s="1"/>
  <c r="B4180" i="6"/>
  <c r="C4180" i="6" s="1"/>
  <c r="A4180" i="6"/>
  <c r="H4179" i="6"/>
  <c r="G4179" i="6"/>
  <c r="F4179" i="6"/>
  <c r="I4179" i="6" s="1"/>
  <c r="E4179" i="6"/>
  <c r="D4179" i="6"/>
  <c r="J4179" i="6" s="1"/>
  <c r="B4179" i="6"/>
  <c r="C4179" i="6" s="1"/>
  <c r="A4179" i="6"/>
  <c r="H4178" i="6"/>
  <c r="G4178" i="6"/>
  <c r="F4178" i="6"/>
  <c r="I4178" i="6" s="1"/>
  <c r="E4178" i="6"/>
  <c r="D4178" i="6"/>
  <c r="J4178" i="6" s="1"/>
  <c r="B4178" i="6"/>
  <c r="C4178" i="6" s="1"/>
  <c r="A4178" i="6"/>
  <c r="H4177" i="6"/>
  <c r="G4177" i="6"/>
  <c r="F4177" i="6"/>
  <c r="I4177" i="6" s="1"/>
  <c r="E4177" i="6"/>
  <c r="D4177" i="6"/>
  <c r="J4177" i="6" s="1"/>
  <c r="B4177" i="6"/>
  <c r="C4177" i="6" s="1"/>
  <c r="A4177" i="6"/>
  <c r="H4176" i="6"/>
  <c r="G4176" i="6"/>
  <c r="F4176" i="6"/>
  <c r="I4176" i="6" s="1"/>
  <c r="E4176" i="6"/>
  <c r="D4176" i="6"/>
  <c r="J4176" i="6" s="1"/>
  <c r="B4176" i="6"/>
  <c r="C4176" i="6" s="1"/>
  <c r="A4176" i="6"/>
  <c r="H4175" i="6"/>
  <c r="G4175" i="6"/>
  <c r="F4175" i="6"/>
  <c r="I4175" i="6" s="1"/>
  <c r="E4175" i="6"/>
  <c r="D4175" i="6"/>
  <c r="J4175" i="6" s="1"/>
  <c r="B4175" i="6"/>
  <c r="C4175" i="6" s="1"/>
  <c r="A4175" i="6"/>
  <c r="H4174" i="6"/>
  <c r="G4174" i="6"/>
  <c r="F4174" i="6"/>
  <c r="I4174" i="6" s="1"/>
  <c r="E4174" i="6"/>
  <c r="D4174" i="6"/>
  <c r="J4174" i="6" s="1"/>
  <c r="B4174" i="6"/>
  <c r="C4174" i="6" s="1"/>
  <c r="A4174" i="6"/>
  <c r="H4173" i="6"/>
  <c r="G4173" i="6"/>
  <c r="F4173" i="6"/>
  <c r="I4173" i="6" s="1"/>
  <c r="E4173" i="6"/>
  <c r="D4173" i="6"/>
  <c r="J4173" i="6" s="1"/>
  <c r="B4173" i="6"/>
  <c r="C4173" i="6" s="1"/>
  <c r="A4173" i="6"/>
  <c r="H4172" i="6"/>
  <c r="G4172" i="6"/>
  <c r="F4172" i="6"/>
  <c r="I4172" i="6" s="1"/>
  <c r="E4172" i="6"/>
  <c r="D4172" i="6"/>
  <c r="J4172" i="6" s="1"/>
  <c r="B4172" i="6"/>
  <c r="C4172" i="6" s="1"/>
  <c r="A4172" i="6"/>
  <c r="H4171" i="6"/>
  <c r="G4171" i="6"/>
  <c r="F4171" i="6"/>
  <c r="I4171" i="6" s="1"/>
  <c r="E4171" i="6"/>
  <c r="D4171" i="6"/>
  <c r="J4171" i="6" s="1"/>
  <c r="B4171" i="6"/>
  <c r="C4171" i="6" s="1"/>
  <c r="A4171" i="6"/>
  <c r="H4170" i="6"/>
  <c r="G4170" i="6"/>
  <c r="F4170" i="6"/>
  <c r="I4170" i="6" s="1"/>
  <c r="E4170" i="6"/>
  <c r="D4170" i="6"/>
  <c r="J4170" i="6" s="1"/>
  <c r="B4170" i="6"/>
  <c r="C4170" i="6" s="1"/>
  <c r="A4170" i="6"/>
  <c r="H4169" i="6"/>
  <c r="G4169" i="6"/>
  <c r="F4169" i="6"/>
  <c r="I4169" i="6" s="1"/>
  <c r="E4169" i="6"/>
  <c r="D4169" i="6"/>
  <c r="J4169" i="6" s="1"/>
  <c r="B4169" i="6"/>
  <c r="C4169" i="6" s="1"/>
  <c r="A4169" i="6"/>
  <c r="H4168" i="6"/>
  <c r="G4168" i="6"/>
  <c r="F4168" i="6"/>
  <c r="I4168" i="6" s="1"/>
  <c r="E4168" i="6"/>
  <c r="D4168" i="6"/>
  <c r="J4168" i="6" s="1"/>
  <c r="B4168" i="6"/>
  <c r="C4168" i="6" s="1"/>
  <c r="A4168" i="6"/>
  <c r="H4167" i="6"/>
  <c r="G4167" i="6"/>
  <c r="F4167" i="6"/>
  <c r="I4167" i="6" s="1"/>
  <c r="E4167" i="6"/>
  <c r="D4167" i="6"/>
  <c r="J4167" i="6" s="1"/>
  <c r="B4167" i="6"/>
  <c r="C4167" i="6" s="1"/>
  <c r="A4167" i="6"/>
  <c r="H4166" i="6"/>
  <c r="G4166" i="6"/>
  <c r="F4166" i="6"/>
  <c r="I4166" i="6" s="1"/>
  <c r="E4166" i="6"/>
  <c r="D4166" i="6"/>
  <c r="J4166" i="6" s="1"/>
  <c r="B4166" i="6"/>
  <c r="C4166" i="6" s="1"/>
  <c r="A4166" i="6"/>
  <c r="H4165" i="6"/>
  <c r="G4165" i="6"/>
  <c r="F4165" i="6"/>
  <c r="I4165" i="6" s="1"/>
  <c r="E4165" i="6"/>
  <c r="D4165" i="6"/>
  <c r="J4165" i="6" s="1"/>
  <c r="B4165" i="6"/>
  <c r="C4165" i="6" s="1"/>
  <c r="A4165" i="6"/>
  <c r="H4164" i="6"/>
  <c r="G4164" i="6"/>
  <c r="F4164" i="6"/>
  <c r="I4164" i="6" s="1"/>
  <c r="E4164" i="6"/>
  <c r="D4164" i="6"/>
  <c r="J4164" i="6" s="1"/>
  <c r="B4164" i="6"/>
  <c r="C4164" i="6" s="1"/>
  <c r="A4164" i="6"/>
  <c r="H4163" i="6"/>
  <c r="G4163" i="6"/>
  <c r="F4163" i="6"/>
  <c r="I4163" i="6" s="1"/>
  <c r="E4163" i="6"/>
  <c r="D4163" i="6"/>
  <c r="J4163" i="6" s="1"/>
  <c r="B4163" i="6"/>
  <c r="C4163" i="6" s="1"/>
  <c r="A4163" i="6"/>
  <c r="H4162" i="6"/>
  <c r="G4162" i="6"/>
  <c r="F4162" i="6"/>
  <c r="I4162" i="6" s="1"/>
  <c r="E4162" i="6"/>
  <c r="D4162" i="6"/>
  <c r="J4162" i="6" s="1"/>
  <c r="B4162" i="6"/>
  <c r="C4162" i="6" s="1"/>
  <c r="A4162" i="6"/>
  <c r="H4161" i="6"/>
  <c r="G4161" i="6"/>
  <c r="F4161" i="6"/>
  <c r="I4161" i="6" s="1"/>
  <c r="E4161" i="6"/>
  <c r="D4161" i="6"/>
  <c r="J4161" i="6" s="1"/>
  <c r="B4161" i="6"/>
  <c r="C4161" i="6" s="1"/>
  <c r="A4161" i="6"/>
  <c r="H4160" i="6"/>
  <c r="G4160" i="6"/>
  <c r="F4160" i="6"/>
  <c r="I4160" i="6" s="1"/>
  <c r="E4160" i="6"/>
  <c r="D4160" i="6"/>
  <c r="J4160" i="6" s="1"/>
  <c r="B4160" i="6"/>
  <c r="C4160" i="6" s="1"/>
  <c r="A4160" i="6"/>
  <c r="H4159" i="6"/>
  <c r="G4159" i="6"/>
  <c r="F4159" i="6"/>
  <c r="I4159" i="6" s="1"/>
  <c r="E4159" i="6"/>
  <c r="D4159" i="6"/>
  <c r="J4159" i="6" s="1"/>
  <c r="B4159" i="6"/>
  <c r="C4159" i="6" s="1"/>
  <c r="A4159" i="6"/>
  <c r="H4158" i="6"/>
  <c r="G4158" i="6"/>
  <c r="F4158" i="6"/>
  <c r="I4158" i="6" s="1"/>
  <c r="E4158" i="6"/>
  <c r="D4158" i="6"/>
  <c r="J4158" i="6" s="1"/>
  <c r="B4158" i="6"/>
  <c r="C4158" i="6" s="1"/>
  <c r="A4158" i="6"/>
  <c r="H4157" i="6"/>
  <c r="G4157" i="6"/>
  <c r="F4157" i="6"/>
  <c r="I4157" i="6" s="1"/>
  <c r="E4157" i="6"/>
  <c r="D4157" i="6"/>
  <c r="J4157" i="6" s="1"/>
  <c r="B4157" i="6"/>
  <c r="C4157" i="6" s="1"/>
  <c r="A4157" i="6"/>
  <c r="H4156" i="6"/>
  <c r="G4156" i="6"/>
  <c r="F4156" i="6"/>
  <c r="I4156" i="6" s="1"/>
  <c r="E4156" i="6"/>
  <c r="D4156" i="6"/>
  <c r="J4156" i="6" s="1"/>
  <c r="B4156" i="6"/>
  <c r="C4156" i="6" s="1"/>
  <c r="A4156" i="6"/>
  <c r="H4155" i="6"/>
  <c r="G4155" i="6"/>
  <c r="F4155" i="6"/>
  <c r="I4155" i="6" s="1"/>
  <c r="E4155" i="6"/>
  <c r="D4155" i="6"/>
  <c r="J4155" i="6" s="1"/>
  <c r="B4155" i="6"/>
  <c r="C4155" i="6" s="1"/>
  <c r="A4155" i="6"/>
  <c r="H4154" i="6"/>
  <c r="G4154" i="6"/>
  <c r="F4154" i="6"/>
  <c r="I4154" i="6" s="1"/>
  <c r="E4154" i="6"/>
  <c r="D4154" i="6"/>
  <c r="J4154" i="6" s="1"/>
  <c r="B4154" i="6"/>
  <c r="C4154" i="6" s="1"/>
  <c r="A4154" i="6"/>
  <c r="H4153" i="6"/>
  <c r="G4153" i="6"/>
  <c r="F4153" i="6"/>
  <c r="I4153" i="6" s="1"/>
  <c r="E4153" i="6"/>
  <c r="D4153" i="6"/>
  <c r="J4153" i="6" s="1"/>
  <c r="B4153" i="6"/>
  <c r="C4153" i="6" s="1"/>
  <c r="A4153" i="6"/>
  <c r="H4152" i="6"/>
  <c r="G4152" i="6"/>
  <c r="F4152" i="6"/>
  <c r="I4152" i="6" s="1"/>
  <c r="E4152" i="6"/>
  <c r="D4152" i="6"/>
  <c r="J4152" i="6" s="1"/>
  <c r="B4152" i="6"/>
  <c r="C4152" i="6" s="1"/>
  <c r="A4152" i="6"/>
  <c r="H4151" i="6"/>
  <c r="G4151" i="6"/>
  <c r="F4151" i="6"/>
  <c r="I4151" i="6" s="1"/>
  <c r="E4151" i="6"/>
  <c r="D4151" i="6"/>
  <c r="J4151" i="6" s="1"/>
  <c r="B4151" i="6"/>
  <c r="C4151" i="6" s="1"/>
  <c r="A4151" i="6"/>
  <c r="H4150" i="6"/>
  <c r="G4150" i="6"/>
  <c r="F4150" i="6"/>
  <c r="I4150" i="6" s="1"/>
  <c r="E4150" i="6"/>
  <c r="D4150" i="6"/>
  <c r="J4150" i="6" s="1"/>
  <c r="B4150" i="6"/>
  <c r="C4150" i="6" s="1"/>
  <c r="A4150" i="6"/>
  <c r="H4149" i="6"/>
  <c r="G4149" i="6"/>
  <c r="F4149" i="6"/>
  <c r="I4149" i="6" s="1"/>
  <c r="E4149" i="6"/>
  <c r="D4149" i="6"/>
  <c r="J4149" i="6" s="1"/>
  <c r="B4149" i="6"/>
  <c r="C4149" i="6" s="1"/>
  <c r="A4149" i="6"/>
  <c r="H4148" i="6"/>
  <c r="G4148" i="6"/>
  <c r="F4148" i="6"/>
  <c r="I4148" i="6" s="1"/>
  <c r="E4148" i="6"/>
  <c r="D4148" i="6"/>
  <c r="J4148" i="6" s="1"/>
  <c r="B4148" i="6"/>
  <c r="C4148" i="6" s="1"/>
  <c r="A4148" i="6"/>
  <c r="H4147" i="6"/>
  <c r="G4147" i="6"/>
  <c r="F4147" i="6"/>
  <c r="I4147" i="6" s="1"/>
  <c r="E4147" i="6"/>
  <c r="D4147" i="6"/>
  <c r="J4147" i="6" s="1"/>
  <c r="B4147" i="6"/>
  <c r="C4147" i="6" s="1"/>
  <c r="A4147" i="6"/>
  <c r="H4146" i="6"/>
  <c r="G4146" i="6"/>
  <c r="F4146" i="6"/>
  <c r="I4146" i="6" s="1"/>
  <c r="E4146" i="6"/>
  <c r="D4146" i="6"/>
  <c r="J4146" i="6" s="1"/>
  <c r="B4146" i="6"/>
  <c r="C4146" i="6" s="1"/>
  <c r="A4146" i="6"/>
  <c r="H4145" i="6"/>
  <c r="G4145" i="6"/>
  <c r="F4145" i="6"/>
  <c r="I4145" i="6" s="1"/>
  <c r="E4145" i="6"/>
  <c r="D4145" i="6"/>
  <c r="J4145" i="6" s="1"/>
  <c r="B4145" i="6"/>
  <c r="C4145" i="6" s="1"/>
  <c r="A4145" i="6"/>
  <c r="H4144" i="6"/>
  <c r="G4144" i="6"/>
  <c r="F4144" i="6"/>
  <c r="I4144" i="6" s="1"/>
  <c r="E4144" i="6"/>
  <c r="D4144" i="6"/>
  <c r="J4144" i="6" s="1"/>
  <c r="B4144" i="6"/>
  <c r="C4144" i="6" s="1"/>
  <c r="A4144" i="6"/>
  <c r="H4143" i="6"/>
  <c r="G4143" i="6"/>
  <c r="F4143" i="6"/>
  <c r="I4143" i="6" s="1"/>
  <c r="E4143" i="6"/>
  <c r="D4143" i="6"/>
  <c r="J4143" i="6" s="1"/>
  <c r="B4143" i="6"/>
  <c r="C4143" i="6" s="1"/>
  <c r="A4143" i="6"/>
  <c r="H4142" i="6"/>
  <c r="G4142" i="6"/>
  <c r="F4142" i="6"/>
  <c r="I4142" i="6" s="1"/>
  <c r="E4142" i="6"/>
  <c r="D4142" i="6"/>
  <c r="J4142" i="6" s="1"/>
  <c r="B4142" i="6"/>
  <c r="C4142" i="6" s="1"/>
  <c r="A4142" i="6"/>
  <c r="H4141" i="6"/>
  <c r="G4141" i="6"/>
  <c r="F4141" i="6"/>
  <c r="I4141" i="6" s="1"/>
  <c r="E4141" i="6"/>
  <c r="D4141" i="6"/>
  <c r="J4141" i="6" s="1"/>
  <c r="B4141" i="6"/>
  <c r="C4141" i="6" s="1"/>
  <c r="A4141" i="6"/>
  <c r="H4140" i="6"/>
  <c r="G4140" i="6"/>
  <c r="F4140" i="6"/>
  <c r="I4140" i="6" s="1"/>
  <c r="E4140" i="6"/>
  <c r="D4140" i="6"/>
  <c r="J4140" i="6" s="1"/>
  <c r="B4140" i="6"/>
  <c r="C4140" i="6" s="1"/>
  <c r="A4140" i="6"/>
  <c r="H4139" i="6"/>
  <c r="G4139" i="6"/>
  <c r="F4139" i="6"/>
  <c r="I4139" i="6" s="1"/>
  <c r="E4139" i="6"/>
  <c r="D4139" i="6"/>
  <c r="J4139" i="6" s="1"/>
  <c r="B4139" i="6"/>
  <c r="C4139" i="6" s="1"/>
  <c r="A4139" i="6"/>
  <c r="H4138" i="6"/>
  <c r="G4138" i="6"/>
  <c r="F4138" i="6"/>
  <c r="I4138" i="6" s="1"/>
  <c r="E4138" i="6"/>
  <c r="D4138" i="6"/>
  <c r="J4138" i="6" s="1"/>
  <c r="B4138" i="6"/>
  <c r="C4138" i="6" s="1"/>
  <c r="A4138" i="6"/>
  <c r="H4137" i="6"/>
  <c r="G4137" i="6"/>
  <c r="F4137" i="6"/>
  <c r="I4137" i="6" s="1"/>
  <c r="E4137" i="6"/>
  <c r="D4137" i="6"/>
  <c r="J4137" i="6" s="1"/>
  <c r="B4137" i="6"/>
  <c r="C4137" i="6" s="1"/>
  <c r="A4137" i="6"/>
  <c r="H4136" i="6"/>
  <c r="G4136" i="6"/>
  <c r="F4136" i="6"/>
  <c r="I4136" i="6" s="1"/>
  <c r="E4136" i="6"/>
  <c r="D4136" i="6"/>
  <c r="J4136" i="6" s="1"/>
  <c r="B4136" i="6"/>
  <c r="C4136" i="6" s="1"/>
  <c r="A4136" i="6"/>
  <c r="H4135" i="6"/>
  <c r="G4135" i="6"/>
  <c r="F4135" i="6"/>
  <c r="I4135" i="6" s="1"/>
  <c r="E4135" i="6"/>
  <c r="D4135" i="6"/>
  <c r="J4135" i="6" s="1"/>
  <c r="B4135" i="6"/>
  <c r="C4135" i="6" s="1"/>
  <c r="A4135" i="6"/>
  <c r="H4134" i="6"/>
  <c r="G4134" i="6"/>
  <c r="F4134" i="6"/>
  <c r="I4134" i="6" s="1"/>
  <c r="E4134" i="6"/>
  <c r="D4134" i="6"/>
  <c r="J4134" i="6" s="1"/>
  <c r="B4134" i="6"/>
  <c r="C4134" i="6" s="1"/>
  <c r="A4134" i="6"/>
  <c r="H4133" i="6"/>
  <c r="G4133" i="6"/>
  <c r="F4133" i="6"/>
  <c r="I4133" i="6" s="1"/>
  <c r="E4133" i="6"/>
  <c r="D4133" i="6"/>
  <c r="J4133" i="6" s="1"/>
  <c r="B4133" i="6"/>
  <c r="C4133" i="6" s="1"/>
  <c r="A4133" i="6"/>
  <c r="H4132" i="6"/>
  <c r="G4132" i="6"/>
  <c r="F4132" i="6"/>
  <c r="I4132" i="6" s="1"/>
  <c r="E4132" i="6"/>
  <c r="D4132" i="6"/>
  <c r="J4132" i="6" s="1"/>
  <c r="B4132" i="6"/>
  <c r="C4132" i="6" s="1"/>
  <c r="A4132" i="6"/>
  <c r="H4131" i="6"/>
  <c r="G4131" i="6"/>
  <c r="F4131" i="6"/>
  <c r="I4131" i="6" s="1"/>
  <c r="E4131" i="6"/>
  <c r="D4131" i="6"/>
  <c r="J4131" i="6" s="1"/>
  <c r="B4131" i="6"/>
  <c r="C4131" i="6" s="1"/>
  <c r="A4131" i="6"/>
  <c r="H4130" i="6"/>
  <c r="G4130" i="6"/>
  <c r="F4130" i="6"/>
  <c r="I4130" i="6" s="1"/>
  <c r="E4130" i="6"/>
  <c r="D4130" i="6"/>
  <c r="J4130" i="6" s="1"/>
  <c r="B4130" i="6"/>
  <c r="C4130" i="6" s="1"/>
  <c r="A4130" i="6"/>
  <c r="H4129" i="6"/>
  <c r="G4129" i="6"/>
  <c r="F4129" i="6"/>
  <c r="I4129" i="6" s="1"/>
  <c r="E4129" i="6"/>
  <c r="D4129" i="6"/>
  <c r="J4129" i="6" s="1"/>
  <c r="B4129" i="6"/>
  <c r="C4129" i="6" s="1"/>
  <c r="A4129" i="6"/>
  <c r="H4128" i="6"/>
  <c r="G4128" i="6"/>
  <c r="F4128" i="6"/>
  <c r="I4128" i="6" s="1"/>
  <c r="E4128" i="6"/>
  <c r="D4128" i="6"/>
  <c r="J4128" i="6" s="1"/>
  <c r="B4128" i="6"/>
  <c r="C4128" i="6" s="1"/>
  <c r="A4128" i="6"/>
  <c r="H4127" i="6"/>
  <c r="G4127" i="6"/>
  <c r="F4127" i="6"/>
  <c r="I4127" i="6" s="1"/>
  <c r="E4127" i="6"/>
  <c r="D4127" i="6"/>
  <c r="J4127" i="6" s="1"/>
  <c r="B4127" i="6"/>
  <c r="C4127" i="6" s="1"/>
  <c r="A4127" i="6"/>
  <c r="H4126" i="6"/>
  <c r="G4126" i="6"/>
  <c r="F4126" i="6"/>
  <c r="I4126" i="6" s="1"/>
  <c r="E4126" i="6"/>
  <c r="D4126" i="6"/>
  <c r="J4126" i="6" s="1"/>
  <c r="B4126" i="6"/>
  <c r="C4126" i="6" s="1"/>
  <c r="A4126" i="6"/>
  <c r="H4125" i="6"/>
  <c r="G4125" i="6"/>
  <c r="F4125" i="6"/>
  <c r="I4125" i="6" s="1"/>
  <c r="E4125" i="6"/>
  <c r="D4125" i="6"/>
  <c r="J4125" i="6" s="1"/>
  <c r="B4125" i="6"/>
  <c r="C4125" i="6" s="1"/>
  <c r="A4125" i="6"/>
  <c r="H4124" i="6"/>
  <c r="G4124" i="6"/>
  <c r="F4124" i="6"/>
  <c r="I4124" i="6" s="1"/>
  <c r="E4124" i="6"/>
  <c r="D4124" i="6"/>
  <c r="J4124" i="6" s="1"/>
  <c r="B4124" i="6"/>
  <c r="C4124" i="6" s="1"/>
  <c r="A4124" i="6"/>
  <c r="H4123" i="6"/>
  <c r="G4123" i="6"/>
  <c r="F4123" i="6"/>
  <c r="I4123" i="6" s="1"/>
  <c r="E4123" i="6"/>
  <c r="D4123" i="6"/>
  <c r="J4123" i="6" s="1"/>
  <c r="B4123" i="6"/>
  <c r="C4123" i="6" s="1"/>
  <c r="A4123" i="6"/>
  <c r="H4122" i="6"/>
  <c r="G4122" i="6"/>
  <c r="F4122" i="6"/>
  <c r="I4122" i="6" s="1"/>
  <c r="E4122" i="6"/>
  <c r="D4122" i="6"/>
  <c r="J4122" i="6" s="1"/>
  <c r="B4122" i="6"/>
  <c r="C4122" i="6" s="1"/>
  <c r="A4122" i="6"/>
  <c r="H4121" i="6"/>
  <c r="G4121" i="6"/>
  <c r="F4121" i="6"/>
  <c r="I4121" i="6" s="1"/>
  <c r="E4121" i="6"/>
  <c r="D4121" i="6"/>
  <c r="J4121" i="6" s="1"/>
  <c r="B4121" i="6"/>
  <c r="C4121" i="6" s="1"/>
  <c r="A4121" i="6"/>
  <c r="H4120" i="6"/>
  <c r="G4120" i="6"/>
  <c r="F4120" i="6"/>
  <c r="I4120" i="6" s="1"/>
  <c r="E4120" i="6"/>
  <c r="D4120" i="6"/>
  <c r="J4120" i="6" s="1"/>
  <c r="B4120" i="6"/>
  <c r="C4120" i="6" s="1"/>
  <c r="A4120" i="6"/>
  <c r="H4119" i="6"/>
  <c r="G4119" i="6"/>
  <c r="F4119" i="6"/>
  <c r="I4119" i="6" s="1"/>
  <c r="E4119" i="6"/>
  <c r="D4119" i="6"/>
  <c r="J4119" i="6" s="1"/>
  <c r="B4119" i="6"/>
  <c r="C4119" i="6" s="1"/>
  <c r="A4119" i="6"/>
  <c r="H4118" i="6"/>
  <c r="G4118" i="6"/>
  <c r="F4118" i="6"/>
  <c r="I4118" i="6" s="1"/>
  <c r="E4118" i="6"/>
  <c r="D4118" i="6"/>
  <c r="J4118" i="6" s="1"/>
  <c r="B4118" i="6"/>
  <c r="C4118" i="6" s="1"/>
  <c r="A4118" i="6"/>
  <c r="H4117" i="6"/>
  <c r="G4117" i="6"/>
  <c r="F4117" i="6"/>
  <c r="I4117" i="6" s="1"/>
  <c r="E4117" i="6"/>
  <c r="D4117" i="6"/>
  <c r="J4117" i="6" s="1"/>
  <c r="B4117" i="6"/>
  <c r="C4117" i="6" s="1"/>
  <c r="A4117" i="6"/>
  <c r="H4116" i="6"/>
  <c r="G4116" i="6"/>
  <c r="F4116" i="6"/>
  <c r="I4116" i="6" s="1"/>
  <c r="E4116" i="6"/>
  <c r="D4116" i="6"/>
  <c r="J4116" i="6" s="1"/>
  <c r="B4116" i="6"/>
  <c r="C4116" i="6" s="1"/>
  <c r="A4116" i="6"/>
  <c r="H4115" i="6"/>
  <c r="G4115" i="6"/>
  <c r="F4115" i="6"/>
  <c r="I4115" i="6" s="1"/>
  <c r="E4115" i="6"/>
  <c r="D4115" i="6"/>
  <c r="J4115" i="6" s="1"/>
  <c r="B4115" i="6"/>
  <c r="C4115" i="6" s="1"/>
  <c r="A4115" i="6"/>
  <c r="H4114" i="6"/>
  <c r="G4114" i="6"/>
  <c r="F4114" i="6"/>
  <c r="I4114" i="6" s="1"/>
  <c r="E4114" i="6"/>
  <c r="D4114" i="6"/>
  <c r="J4114" i="6" s="1"/>
  <c r="B4114" i="6"/>
  <c r="C4114" i="6" s="1"/>
  <c r="A4114" i="6"/>
  <c r="H4113" i="6"/>
  <c r="G4113" i="6"/>
  <c r="F4113" i="6"/>
  <c r="I4113" i="6" s="1"/>
  <c r="E4113" i="6"/>
  <c r="D4113" i="6"/>
  <c r="J4113" i="6" s="1"/>
  <c r="B4113" i="6"/>
  <c r="C4113" i="6" s="1"/>
  <c r="A4113" i="6"/>
  <c r="H4112" i="6"/>
  <c r="G4112" i="6"/>
  <c r="F4112" i="6"/>
  <c r="I4112" i="6" s="1"/>
  <c r="E4112" i="6"/>
  <c r="D4112" i="6"/>
  <c r="J4112" i="6" s="1"/>
  <c r="B4112" i="6"/>
  <c r="C4112" i="6" s="1"/>
  <c r="A4112" i="6"/>
  <c r="H4111" i="6"/>
  <c r="G4111" i="6"/>
  <c r="F4111" i="6"/>
  <c r="I4111" i="6" s="1"/>
  <c r="E4111" i="6"/>
  <c r="D4111" i="6"/>
  <c r="J4111" i="6" s="1"/>
  <c r="B4111" i="6"/>
  <c r="C4111" i="6" s="1"/>
  <c r="A4111" i="6"/>
  <c r="H4110" i="6"/>
  <c r="G4110" i="6"/>
  <c r="F4110" i="6"/>
  <c r="I4110" i="6" s="1"/>
  <c r="E4110" i="6"/>
  <c r="D4110" i="6"/>
  <c r="J4110" i="6" s="1"/>
  <c r="B4110" i="6"/>
  <c r="C4110" i="6" s="1"/>
  <c r="A4110" i="6"/>
  <c r="H4109" i="6"/>
  <c r="G4109" i="6"/>
  <c r="F4109" i="6"/>
  <c r="I4109" i="6" s="1"/>
  <c r="E4109" i="6"/>
  <c r="D4109" i="6"/>
  <c r="J4109" i="6" s="1"/>
  <c r="B4109" i="6"/>
  <c r="C4109" i="6" s="1"/>
  <c r="A4109" i="6"/>
  <c r="H4108" i="6"/>
  <c r="G4108" i="6"/>
  <c r="F4108" i="6"/>
  <c r="I4108" i="6" s="1"/>
  <c r="E4108" i="6"/>
  <c r="D4108" i="6"/>
  <c r="J4108" i="6" s="1"/>
  <c r="B4108" i="6"/>
  <c r="C4108" i="6" s="1"/>
  <c r="A4108" i="6"/>
  <c r="H4107" i="6"/>
  <c r="G4107" i="6"/>
  <c r="F4107" i="6"/>
  <c r="I4107" i="6" s="1"/>
  <c r="E4107" i="6"/>
  <c r="D4107" i="6"/>
  <c r="J4107" i="6" s="1"/>
  <c r="B4107" i="6"/>
  <c r="C4107" i="6" s="1"/>
  <c r="A4107" i="6"/>
  <c r="H4106" i="6"/>
  <c r="G4106" i="6"/>
  <c r="F4106" i="6"/>
  <c r="I4106" i="6" s="1"/>
  <c r="E4106" i="6"/>
  <c r="D4106" i="6"/>
  <c r="J4106" i="6" s="1"/>
  <c r="B4106" i="6"/>
  <c r="C4106" i="6" s="1"/>
  <c r="A4106" i="6"/>
  <c r="H4105" i="6"/>
  <c r="G4105" i="6"/>
  <c r="F4105" i="6"/>
  <c r="I4105" i="6" s="1"/>
  <c r="E4105" i="6"/>
  <c r="D4105" i="6"/>
  <c r="J4105" i="6" s="1"/>
  <c r="B4105" i="6"/>
  <c r="C4105" i="6" s="1"/>
  <c r="A4105" i="6"/>
  <c r="H4104" i="6"/>
  <c r="G4104" i="6"/>
  <c r="F4104" i="6"/>
  <c r="I4104" i="6" s="1"/>
  <c r="E4104" i="6"/>
  <c r="D4104" i="6"/>
  <c r="J4104" i="6" s="1"/>
  <c r="B4104" i="6"/>
  <c r="C4104" i="6" s="1"/>
  <c r="A4104" i="6"/>
  <c r="H4103" i="6"/>
  <c r="G4103" i="6"/>
  <c r="F4103" i="6"/>
  <c r="I4103" i="6" s="1"/>
  <c r="E4103" i="6"/>
  <c r="D4103" i="6"/>
  <c r="J4103" i="6" s="1"/>
  <c r="O4103" i="6" s="1"/>
  <c r="B4103" i="6"/>
  <c r="C4103" i="6" s="1"/>
  <c r="A4103" i="6"/>
  <c r="H4102" i="6"/>
  <c r="G4102" i="6"/>
  <c r="F4102" i="6"/>
  <c r="I4102" i="6" s="1"/>
  <c r="E4102" i="6"/>
  <c r="D4102" i="6"/>
  <c r="J4102" i="6" s="1"/>
  <c r="B4102" i="6"/>
  <c r="C4102" i="6" s="1"/>
  <c r="A4102" i="6"/>
  <c r="H4101" i="6"/>
  <c r="G4101" i="6"/>
  <c r="F4101" i="6"/>
  <c r="I4101" i="6" s="1"/>
  <c r="E4101" i="6"/>
  <c r="D4101" i="6"/>
  <c r="J4101" i="6" s="1"/>
  <c r="B4101" i="6"/>
  <c r="C4101" i="6" s="1"/>
  <c r="A4101" i="6"/>
  <c r="H4100" i="6"/>
  <c r="G4100" i="6"/>
  <c r="F4100" i="6"/>
  <c r="I4100" i="6" s="1"/>
  <c r="E4100" i="6"/>
  <c r="D4100" i="6"/>
  <c r="J4100" i="6" s="1"/>
  <c r="B4100" i="6"/>
  <c r="C4100" i="6" s="1"/>
  <c r="A4100" i="6"/>
  <c r="H4099" i="6"/>
  <c r="G4099" i="6"/>
  <c r="F4099" i="6"/>
  <c r="I4099" i="6" s="1"/>
  <c r="E4099" i="6"/>
  <c r="D4099" i="6"/>
  <c r="J4099" i="6" s="1"/>
  <c r="B4099" i="6"/>
  <c r="C4099" i="6" s="1"/>
  <c r="A4099" i="6"/>
  <c r="H4098" i="6"/>
  <c r="G4098" i="6"/>
  <c r="F4098" i="6"/>
  <c r="I4098" i="6" s="1"/>
  <c r="E4098" i="6"/>
  <c r="D4098" i="6"/>
  <c r="J4098" i="6" s="1"/>
  <c r="B4098" i="6"/>
  <c r="C4098" i="6" s="1"/>
  <c r="A4098" i="6"/>
  <c r="H4097" i="6"/>
  <c r="G4097" i="6"/>
  <c r="F4097" i="6"/>
  <c r="I4097" i="6" s="1"/>
  <c r="E4097" i="6"/>
  <c r="D4097" i="6"/>
  <c r="J4097" i="6" s="1"/>
  <c r="B4097" i="6"/>
  <c r="C4097" i="6" s="1"/>
  <c r="A4097" i="6"/>
  <c r="H4096" i="6"/>
  <c r="G4096" i="6"/>
  <c r="F4096" i="6"/>
  <c r="I4096" i="6" s="1"/>
  <c r="E4096" i="6"/>
  <c r="D4096" i="6"/>
  <c r="J4096" i="6" s="1"/>
  <c r="B4096" i="6"/>
  <c r="C4096" i="6" s="1"/>
  <c r="A4096" i="6"/>
  <c r="H4095" i="6"/>
  <c r="G4095" i="6"/>
  <c r="F4095" i="6"/>
  <c r="I4095" i="6" s="1"/>
  <c r="E4095" i="6"/>
  <c r="D4095" i="6"/>
  <c r="J4095" i="6" s="1"/>
  <c r="B4095" i="6"/>
  <c r="C4095" i="6" s="1"/>
  <c r="A4095" i="6"/>
  <c r="H4094" i="6"/>
  <c r="G4094" i="6"/>
  <c r="F4094" i="6"/>
  <c r="I4094" i="6" s="1"/>
  <c r="E4094" i="6"/>
  <c r="D4094" i="6"/>
  <c r="J4094" i="6" s="1"/>
  <c r="B4094" i="6"/>
  <c r="C4094" i="6" s="1"/>
  <c r="A4094" i="6"/>
  <c r="H4093" i="6"/>
  <c r="G4093" i="6"/>
  <c r="F4093" i="6"/>
  <c r="I4093" i="6" s="1"/>
  <c r="E4093" i="6"/>
  <c r="D4093" i="6"/>
  <c r="J4093" i="6" s="1"/>
  <c r="B4093" i="6"/>
  <c r="C4093" i="6" s="1"/>
  <c r="A4093" i="6"/>
  <c r="H4092" i="6"/>
  <c r="G4092" i="6"/>
  <c r="F4092" i="6"/>
  <c r="I4092" i="6" s="1"/>
  <c r="E4092" i="6"/>
  <c r="D4092" i="6"/>
  <c r="J4092" i="6" s="1"/>
  <c r="B4092" i="6"/>
  <c r="C4092" i="6" s="1"/>
  <c r="A4092" i="6"/>
  <c r="H4091" i="6"/>
  <c r="G4091" i="6"/>
  <c r="F4091" i="6"/>
  <c r="I4091" i="6" s="1"/>
  <c r="E4091" i="6"/>
  <c r="D4091" i="6"/>
  <c r="J4091" i="6" s="1"/>
  <c r="B4091" i="6"/>
  <c r="C4091" i="6" s="1"/>
  <c r="A4091" i="6"/>
  <c r="H4090" i="6"/>
  <c r="G4090" i="6"/>
  <c r="F4090" i="6"/>
  <c r="I4090" i="6" s="1"/>
  <c r="E4090" i="6"/>
  <c r="D4090" i="6"/>
  <c r="J4090" i="6" s="1"/>
  <c r="B4090" i="6"/>
  <c r="C4090" i="6" s="1"/>
  <c r="A4090" i="6"/>
  <c r="H4089" i="6"/>
  <c r="G4089" i="6"/>
  <c r="F4089" i="6"/>
  <c r="I4089" i="6" s="1"/>
  <c r="E4089" i="6"/>
  <c r="D4089" i="6"/>
  <c r="J4089" i="6" s="1"/>
  <c r="B4089" i="6"/>
  <c r="C4089" i="6" s="1"/>
  <c r="A4089" i="6"/>
  <c r="H4088" i="6"/>
  <c r="G4088" i="6"/>
  <c r="F4088" i="6"/>
  <c r="I4088" i="6" s="1"/>
  <c r="E4088" i="6"/>
  <c r="D4088" i="6"/>
  <c r="J4088" i="6" s="1"/>
  <c r="B4088" i="6"/>
  <c r="C4088" i="6" s="1"/>
  <c r="A4088" i="6"/>
  <c r="H4087" i="6"/>
  <c r="G4087" i="6"/>
  <c r="F4087" i="6"/>
  <c r="I4087" i="6" s="1"/>
  <c r="E4087" i="6"/>
  <c r="D4087" i="6"/>
  <c r="J4087" i="6" s="1"/>
  <c r="B4087" i="6"/>
  <c r="C4087" i="6" s="1"/>
  <c r="A4087" i="6"/>
  <c r="H4086" i="6"/>
  <c r="G4086" i="6"/>
  <c r="F4086" i="6"/>
  <c r="I4086" i="6" s="1"/>
  <c r="E4086" i="6"/>
  <c r="D4086" i="6"/>
  <c r="J4086" i="6" s="1"/>
  <c r="B4086" i="6"/>
  <c r="C4086" i="6" s="1"/>
  <c r="A4086" i="6"/>
  <c r="H4085" i="6"/>
  <c r="G4085" i="6"/>
  <c r="F4085" i="6"/>
  <c r="I4085" i="6" s="1"/>
  <c r="E4085" i="6"/>
  <c r="D4085" i="6"/>
  <c r="J4085" i="6" s="1"/>
  <c r="B4085" i="6"/>
  <c r="C4085" i="6" s="1"/>
  <c r="A4085" i="6"/>
  <c r="H4084" i="6"/>
  <c r="G4084" i="6"/>
  <c r="F4084" i="6"/>
  <c r="I4084" i="6" s="1"/>
  <c r="E4084" i="6"/>
  <c r="D4084" i="6"/>
  <c r="J4084" i="6" s="1"/>
  <c r="B4084" i="6"/>
  <c r="C4084" i="6" s="1"/>
  <c r="A4084" i="6"/>
  <c r="H4083" i="6"/>
  <c r="G4083" i="6"/>
  <c r="F4083" i="6"/>
  <c r="I4083" i="6" s="1"/>
  <c r="E4083" i="6"/>
  <c r="D4083" i="6"/>
  <c r="J4083" i="6" s="1"/>
  <c r="B4083" i="6"/>
  <c r="C4083" i="6" s="1"/>
  <c r="A4083" i="6"/>
  <c r="H4082" i="6"/>
  <c r="G4082" i="6"/>
  <c r="F4082" i="6"/>
  <c r="I4082" i="6" s="1"/>
  <c r="E4082" i="6"/>
  <c r="D4082" i="6"/>
  <c r="J4082" i="6" s="1"/>
  <c r="B4082" i="6"/>
  <c r="C4082" i="6" s="1"/>
  <c r="A4082" i="6"/>
  <c r="H4081" i="6"/>
  <c r="G4081" i="6"/>
  <c r="F4081" i="6"/>
  <c r="I4081" i="6" s="1"/>
  <c r="E4081" i="6"/>
  <c r="D4081" i="6"/>
  <c r="J4081" i="6" s="1"/>
  <c r="B4081" i="6"/>
  <c r="C4081" i="6" s="1"/>
  <c r="A4081" i="6"/>
  <c r="H4080" i="6"/>
  <c r="G4080" i="6"/>
  <c r="F4080" i="6"/>
  <c r="I4080" i="6" s="1"/>
  <c r="E4080" i="6"/>
  <c r="D4080" i="6"/>
  <c r="J4080" i="6" s="1"/>
  <c r="B4080" i="6"/>
  <c r="C4080" i="6" s="1"/>
  <c r="A4080" i="6"/>
  <c r="H4079" i="6"/>
  <c r="G4079" i="6"/>
  <c r="F4079" i="6"/>
  <c r="I4079" i="6" s="1"/>
  <c r="E4079" i="6"/>
  <c r="D4079" i="6"/>
  <c r="J4079" i="6" s="1"/>
  <c r="B4079" i="6"/>
  <c r="C4079" i="6" s="1"/>
  <c r="A4079" i="6"/>
  <c r="H4078" i="6"/>
  <c r="G4078" i="6"/>
  <c r="F4078" i="6"/>
  <c r="I4078" i="6" s="1"/>
  <c r="E4078" i="6"/>
  <c r="D4078" i="6"/>
  <c r="J4078" i="6" s="1"/>
  <c r="B4078" i="6"/>
  <c r="C4078" i="6" s="1"/>
  <c r="A4078" i="6"/>
  <c r="H4077" i="6"/>
  <c r="G4077" i="6"/>
  <c r="F4077" i="6"/>
  <c r="I4077" i="6" s="1"/>
  <c r="E4077" i="6"/>
  <c r="D4077" i="6"/>
  <c r="J4077" i="6" s="1"/>
  <c r="B4077" i="6"/>
  <c r="C4077" i="6" s="1"/>
  <c r="A4077" i="6"/>
  <c r="H4076" i="6"/>
  <c r="G4076" i="6"/>
  <c r="F4076" i="6"/>
  <c r="I4076" i="6" s="1"/>
  <c r="E4076" i="6"/>
  <c r="D4076" i="6"/>
  <c r="J4076" i="6" s="1"/>
  <c r="B4076" i="6"/>
  <c r="C4076" i="6" s="1"/>
  <c r="A4076" i="6"/>
  <c r="H4075" i="6"/>
  <c r="G4075" i="6"/>
  <c r="F4075" i="6"/>
  <c r="I4075" i="6" s="1"/>
  <c r="E4075" i="6"/>
  <c r="D4075" i="6"/>
  <c r="J4075" i="6" s="1"/>
  <c r="B4075" i="6"/>
  <c r="C4075" i="6" s="1"/>
  <c r="A4075" i="6"/>
  <c r="H4074" i="6"/>
  <c r="G4074" i="6"/>
  <c r="F4074" i="6"/>
  <c r="I4074" i="6" s="1"/>
  <c r="E4074" i="6"/>
  <c r="D4074" i="6"/>
  <c r="J4074" i="6" s="1"/>
  <c r="B4074" i="6"/>
  <c r="C4074" i="6" s="1"/>
  <c r="A4074" i="6"/>
  <c r="H4073" i="6"/>
  <c r="G4073" i="6"/>
  <c r="F4073" i="6"/>
  <c r="I4073" i="6" s="1"/>
  <c r="E4073" i="6"/>
  <c r="D4073" i="6"/>
  <c r="J4073" i="6" s="1"/>
  <c r="B4073" i="6"/>
  <c r="C4073" i="6" s="1"/>
  <c r="A4073" i="6"/>
  <c r="H4072" i="6"/>
  <c r="G4072" i="6"/>
  <c r="F4072" i="6"/>
  <c r="I4072" i="6" s="1"/>
  <c r="E4072" i="6"/>
  <c r="D4072" i="6"/>
  <c r="J4072" i="6" s="1"/>
  <c r="B4072" i="6"/>
  <c r="C4072" i="6" s="1"/>
  <c r="A4072" i="6"/>
  <c r="H4071" i="6"/>
  <c r="G4071" i="6"/>
  <c r="F4071" i="6"/>
  <c r="I4071" i="6" s="1"/>
  <c r="E4071" i="6"/>
  <c r="D4071" i="6"/>
  <c r="J4071" i="6" s="1"/>
  <c r="B4071" i="6"/>
  <c r="C4071" i="6" s="1"/>
  <c r="A4071" i="6"/>
  <c r="H4070" i="6"/>
  <c r="G4070" i="6"/>
  <c r="F4070" i="6"/>
  <c r="I4070" i="6" s="1"/>
  <c r="E4070" i="6"/>
  <c r="D4070" i="6"/>
  <c r="J4070" i="6" s="1"/>
  <c r="B4070" i="6"/>
  <c r="C4070" i="6" s="1"/>
  <c r="A4070" i="6"/>
  <c r="H4069" i="6"/>
  <c r="G4069" i="6"/>
  <c r="F4069" i="6"/>
  <c r="I4069" i="6" s="1"/>
  <c r="E4069" i="6"/>
  <c r="D4069" i="6"/>
  <c r="J4069" i="6" s="1"/>
  <c r="B4069" i="6"/>
  <c r="C4069" i="6" s="1"/>
  <c r="A4069" i="6"/>
  <c r="H4068" i="6"/>
  <c r="G4068" i="6"/>
  <c r="F4068" i="6"/>
  <c r="I4068" i="6" s="1"/>
  <c r="E4068" i="6"/>
  <c r="D4068" i="6"/>
  <c r="J4068" i="6" s="1"/>
  <c r="B4068" i="6"/>
  <c r="C4068" i="6" s="1"/>
  <c r="A4068" i="6"/>
  <c r="H4067" i="6"/>
  <c r="G4067" i="6"/>
  <c r="F4067" i="6"/>
  <c r="I4067" i="6" s="1"/>
  <c r="E4067" i="6"/>
  <c r="D4067" i="6"/>
  <c r="J4067" i="6" s="1"/>
  <c r="B4067" i="6"/>
  <c r="C4067" i="6" s="1"/>
  <c r="A4067" i="6"/>
  <c r="H4066" i="6"/>
  <c r="G4066" i="6"/>
  <c r="F4066" i="6"/>
  <c r="I4066" i="6" s="1"/>
  <c r="E4066" i="6"/>
  <c r="D4066" i="6"/>
  <c r="J4066" i="6" s="1"/>
  <c r="B4066" i="6"/>
  <c r="C4066" i="6" s="1"/>
  <c r="A4066" i="6"/>
  <c r="H4065" i="6"/>
  <c r="G4065" i="6"/>
  <c r="F4065" i="6"/>
  <c r="I4065" i="6" s="1"/>
  <c r="E4065" i="6"/>
  <c r="D4065" i="6"/>
  <c r="J4065" i="6" s="1"/>
  <c r="B4065" i="6"/>
  <c r="C4065" i="6" s="1"/>
  <c r="A4065" i="6"/>
  <c r="H4064" i="6"/>
  <c r="G4064" i="6"/>
  <c r="F4064" i="6"/>
  <c r="I4064" i="6" s="1"/>
  <c r="E4064" i="6"/>
  <c r="D4064" i="6"/>
  <c r="J4064" i="6" s="1"/>
  <c r="B4064" i="6"/>
  <c r="C4064" i="6" s="1"/>
  <c r="A4064" i="6"/>
  <c r="H4063" i="6"/>
  <c r="G4063" i="6"/>
  <c r="F4063" i="6"/>
  <c r="I4063" i="6" s="1"/>
  <c r="E4063" i="6"/>
  <c r="D4063" i="6"/>
  <c r="J4063" i="6" s="1"/>
  <c r="B4063" i="6"/>
  <c r="C4063" i="6" s="1"/>
  <c r="A4063" i="6"/>
  <c r="H4062" i="6"/>
  <c r="G4062" i="6"/>
  <c r="F4062" i="6"/>
  <c r="I4062" i="6" s="1"/>
  <c r="E4062" i="6"/>
  <c r="D4062" i="6"/>
  <c r="J4062" i="6" s="1"/>
  <c r="B4062" i="6"/>
  <c r="C4062" i="6" s="1"/>
  <c r="A4062" i="6"/>
  <c r="H4061" i="6"/>
  <c r="G4061" i="6"/>
  <c r="F4061" i="6"/>
  <c r="I4061" i="6" s="1"/>
  <c r="E4061" i="6"/>
  <c r="D4061" i="6"/>
  <c r="J4061" i="6" s="1"/>
  <c r="B4061" i="6"/>
  <c r="C4061" i="6" s="1"/>
  <c r="A4061" i="6"/>
  <c r="H4060" i="6"/>
  <c r="G4060" i="6"/>
  <c r="F4060" i="6"/>
  <c r="I4060" i="6" s="1"/>
  <c r="E4060" i="6"/>
  <c r="D4060" i="6"/>
  <c r="J4060" i="6" s="1"/>
  <c r="B4060" i="6"/>
  <c r="C4060" i="6" s="1"/>
  <c r="A4060" i="6"/>
  <c r="H4059" i="6"/>
  <c r="G4059" i="6"/>
  <c r="F4059" i="6"/>
  <c r="I4059" i="6" s="1"/>
  <c r="E4059" i="6"/>
  <c r="D4059" i="6"/>
  <c r="J4059" i="6" s="1"/>
  <c r="B4059" i="6"/>
  <c r="C4059" i="6" s="1"/>
  <c r="A4059" i="6"/>
  <c r="H4058" i="6"/>
  <c r="G4058" i="6"/>
  <c r="F4058" i="6"/>
  <c r="I4058" i="6" s="1"/>
  <c r="E4058" i="6"/>
  <c r="D4058" i="6"/>
  <c r="J4058" i="6" s="1"/>
  <c r="B4058" i="6"/>
  <c r="C4058" i="6" s="1"/>
  <c r="A4058" i="6"/>
  <c r="H4057" i="6"/>
  <c r="G4057" i="6"/>
  <c r="F4057" i="6"/>
  <c r="I4057" i="6" s="1"/>
  <c r="E4057" i="6"/>
  <c r="D4057" i="6"/>
  <c r="J4057" i="6" s="1"/>
  <c r="B4057" i="6"/>
  <c r="C4057" i="6" s="1"/>
  <c r="A4057" i="6"/>
  <c r="H4056" i="6"/>
  <c r="G4056" i="6"/>
  <c r="F4056" i="6"/>
  <c r="I4056" i="6" s="1"/>
  <c r="E4056" i="6"/>
  <c r="D4056" i="6"/>
  <c r="J4056" i="6" s="1"/>
  <c r="B4056" i="6"/>
  <c r="C4056" i="6" s="1"/>
  <c r="A4056" i="6"/>
  <c r="H4055" i="6"/>
  <c r="G4055" i="6"/>
  <c r="F4055" i="6"/>
  <c r="I4055" i="6" s="1"/>
  <c r="E4055" i="6"/>
  <c r="D4055" i="6"/>
  <c r="J4055" i="6" s="1"/>
  <c r="B4055" i="6"/>
  <c r="C4055" i="6" s="1"/>
  <c r="A4055" i="6"/>
  <c r="H4054" i="6"/>
  <c r="G4054" i="6"/>
  <c r="F4054" i="6"/>
  <c r="I4054" i="6" s="1"/>
  <c r="E4054" i="6"/>
  <c r="D4054" i="6"/>
  <c r="J4054" i="6" s="1"/>
  <c r="B4054" i="6"/>
  <c r="C4054" i="6" s="1"/>
  <c r="A4054" i="6"/>
  <c r="H4053" i="6"/>
  <c r="G4053" i="6"/>
  <c r="F4053" i="6"/>
  <c r="I4053" i="6" s="1"/>
  <c r="E4053" i="6"/>
  <c r="D4053" i="6"/>
  <c r="J4053" i="6" s="1"/>
  <c r="B4053" i="6"/>
  <c r="C4053" i="6" s="1"/>
  <c r="A4053" i="6"/>
  <c r="H4052" i="6"/>
  <c r="G4052" i="6"/>
  <c r="F4052" i="6"/>
  <c r="I4052" i="6" s="1"/>
  <c r="E4052" i="6"/>
  <c r="D4052" i="6"/>
  <c r="J4052" i="6" s="1"/>
  <c r="B4052" i="6"/>
  <c r="C4052" i="6" s="1"/>
  <c r="A4052" i="6"/>
  <c r="H4051" i="6"/>
  <c r="G4051" i="6"/>
  <c r="F4051" i="6"/>
  <c r="I4051" i="6" s="1"/>
  <c r="E4051" i="6"/>
  <c r="D4051" i="6"/>
  <c r="J4051" i="6" s="1"/>
  <c r="B4051" i="6"/>
  <c r="C4051" i="6" s="1"/>
  <c r="A4051" i="6"/>
  <c r="H4050" i="6"/>
  <c r="G4050" i="6"/>
  <c r="F4050" i="6"/>
  <c r="I4050" i="6" s="1"/>
  <c r="E4050" i="6"/>
  <c r="D4050" i="6"/>
  <c r="J4050" i="6" s="1"/>
  <c r="B4050" i="6"/>
  <c r="C4050" i="6" s="1"/>
  <c r="A4050" i="6"/>
  <c r="H4049" i="6"/>
  <c r="G4049" i="6"/>
  <c r="F4049" i="6"/>
  <c r="I4049" i="6" s="1"/>
  <c r="E4049" i="6"/>
  <c r="D4049" i="6"/>
  <c r="J4049" i="6" s="1"/>
  <c r="B4049" i="6"/>
  <c r="C4049" i="6" s="1"/>
  <c r="A4049" i="6"/>
  <c r="H4048" i="6"/>
  <c r="G4048" i="6"/>
  <c r="F4048" i="6"/>
  <c r="I4048" i="6" s="1"/>
  <c r="E4048" i="6"/>
  <c r="D4048" i="6"/>
  <c r="J4048" i="6" s="1"/>
  <c r="B4048" i="6"/>
  <c r="C4048" i="6" s="1"/>
  <c r="A4048" i="6"/>
  <c r="H4047" i="6"/>
  <c r="G4047" i="6"/>
  <c r="F4047" i="6"/>
  <c r="I4047" i="6" s="1"/>
  <c r="E4047" i="6"/>
  <c r="D4047" i="6"/>
  <c r="J4047" i="6" s="1"/>
  <c r="B4047" i="6"/>
  <c r="C4047" i="6" s="1"/>
  <c r="A4047" i="6"/>
  <c r="H4046" i="6"/>
  <c r="G4046" i="6"/>
  <c r="F4046" i="6"/>
  <c r="I4046" i="6" s="1"/>
  <c r="E4046" i="6"/>
  <c r="D4046" i="6"/>
  <c r="J4046" i="6" s="1"/>
  <c r="B4046" i="6"/>
  <c r="C4046" i="6" s="1"/>
  <c r="A4046" i="6"/>
  <c r="H4045" i="6"/>
  <c r="G4045" i="6"/>
  <c r="F4045" i="6"/>
  <c r="I4045" i="6" s="1"/>
  <c r="E4045" i="6"/>
  <c r="D4045" i="6"/>
  <c r="J4045" i="6" s="1"/>
  <c r="B4045" i="6"/>
  <c r="C4045" i="6" s="1"/>
  <c r="A4045" i="6"/>
  <c r="H4044" i="6"/>
  <c r="G4044" i="6"/>
  <c r="F4044" i="6"/>
  <c r="I4044" i="6" s="1"/>
  <c r="E4044" i="6"/>
  <c r="D4044" i="6"/>
  <c r="J4044" i="6" s="1"/>
  <c r="B4044" i="6"/>
  <c r="C4044" i="6" s="1"/>
  <c r="A4044" i="6"/>
  <c r="H4043" i="6"/>
  <c r="G4043" i="6"/>
  <c r="F4043" i="6"/>
  <c r="I4043" i="6" s="1"/>
  <c r="E4043" i="6"/>
  <c r="D4043" i="6"/>
  <c r="J4043" i="6" s="1"/>
  <c r="B4043" i="6"/>
  <c r="C4043" i="6" s="1"/>
  <c r="A4043" i="6"/>
  <c r="H4042" i="6"/>
  <c r="G4042" i="6"/>
  <c r="F4042" i="6"/>
  <c r="I4042" i="6" s="1"/>
  <c r="E4042" i="6"/>
  <c r="D4042" i="6"/>
  <c r="J4042" i="6" s="1"/>
  <c r="B4042" i="6"/>
  <c r="C4042" i="6" s="1"/>
  <c r="A4042" i="6"/>
  <c r="H4041" i="6"/>
  <c r="G4041" i="6"/>
  <c r="F4041" i="6"/>
  <c r="I4041" i="6" s="1"/>
  <c r="E4041" i="6"/>
  <c r="D4041" i="6"/>
  <c r="J4041" i="6" s="1"/>
  <c r="B4041" i="6"/>
  <c r="C4041" i="6" s="1"/>
  <c r="A4041" i="6"/>
  <c r="H4040" i="6"/>
  <c r="G4040" i="6"/>
  <c r="F4040" i="6"/>
  <c r="I4040" i="6" s="1"/>
  <c r="E4040" i="6"/>
  <c r="D4040" i="6"/>
  <c r="J4040" i="6" s="1"/>
  <c r="B4040" i="6"/>
  <c r="C4040" i="6" s="1"/>
  <c r="A4040" i="6"/>
  <c r="H4039" i="6"/>
  <c r="G4039" i="6"/>
  <c r="F4039" i="6"/>
  <c r="I4039" i="6" s="1"/>
  <c r="E4039" i="6"/>
  <c r="D4039" i="6"/>
  <c r="J4039" i="6" s="1"/>
  <c r="B4039" i="6"/>
  <c r="C4039" i="6" s="1"/>
  <c r="A4039" i="6"/>
  <c r="H4038" i="6"/>
  <c r="G4038" i="6"/>
  <c r="F4038" i="6"/>
  <c r="I4038" i="6" s="1"/>
  <c r="E4038" i="6"/>
  <c r="D4038" i="6"/>
  <c r="J4038" i="6" s="1"/>
  <c r="B4038" i="6"/>
  <c r="C4038" i="6" s="1"/>
  <c r="A4038" i="6"/>
  <c r="H4037" i="6"/>
  <c r="G4037" i="6"/>
  <c r="F4037" i="6"/>
  <c r="I4037" i="6" s="1"/>
  <c r="E4037" i="6"/>
  <c r="D4037" i="6"/>
  <c r="J4037" i="6" s="1"/>
  <c r="B4037" i="6"/>
  <c r="C4037" i="6" s="1"/>
  <c r="A4037" i="6"/>
  <c r="H4036" i="6"/>
  <c r="G4036" i="6"/>
  <c r="F4036" i="6"/>
  <c r="I4036" i="6" s="1"/>
  <c r="E4036" i="6"/>
  <c r="D4036" i="6"/>
  <c r="J4036" i="6" s="1"/>
  <c r="B4036" i="6"/>
  <c r="C4036" i="6" s="1"/>
  <c r="A4036" i="6"/>
  <c r="H4035" i="6"/>
  <c r="G4035" i="6"/>
  <c r="F4035" i="6"/>
  <c r="I4035" i="6" s="1"/>
  <c r="E4035" i="6"/>
  <c r="D4035" i="6"/>
  <c r="J4035" i="6" s="1"/>
  <c r="B4035" i="6"/>
  <c r="C4035" i="6" s="1"/>
  <c r="A4035" i="6"/>
  <c r="H4034" i="6"/>
  <c r="G4034" i="6"/>
  <c r="F4034" i="6"/>
  <c r="I4034" i="6" s="1"/>
  <c r="E4034" i="6"/>
  <c r="D4034" i="6"/>
  <c r="J4034" i="6" s="1"/>
  <c r="B4034" i="6"/>
  <c r="C4034" i="6" s="1"/>
  <c r="A4034" i="6"/>
  <c r="H4033" i="6"/>
  <c r="G4033" i="6"/>
  <c r="F4033" i="6"/>
  <c r="I4033" i="6" s="1"/>
  <c r="E4033" i="6"/>
  <c r="D4033" i="6"/>
  <c r="J4033" i="6" s="1"/>
  <c r="B4033" i="6"/>
  <c r="C4033" i="6" s="1"/>
  <c r="A4033" i="6"/>
  <c r="H4032" i="6"/>
  <c r="G4032" i="6"/>
  <c r="F4032" i="6"/>
  <c r="I4032" i="6" s="1"/>
  <c r="E4032" i="6"/>
  <c r="D4032" i="6"/>
  <c r="J4032" i="6" s="1"/>
  <c r="B4032" i="6"/>
  <c r="C4032" i="6" s="1"/>
  <c r="A4032" i="6"/>
  <c r="H4031" i="6"/>
  <c r="G4031" i="6"/>
  <c r="F4031" i="6"/>
  <c r="I4031" i="6" s="1"/>
  <c r="E4031" i="6"/>
  <c r="D4031" i="6"/>
  <c r="J4031" i="6" s="1"/>
  <c r="B4031" i="6"/>
  <c r="C4031" i="6" s="1"/>
  <c r="A4031" i="6"/>
  <c r="H4030" i="6"/>
  <c r="G4030" i="6"/>
  <c r="F4030" i="6"/>
  <c r="I4030" i="6" s="1"/>
  <c r="E4030" i="6"/>
  <c r="D4030" i="6"/>
  <c r="J4030" i="6" s="1"/>
  <c r="B4030" i="6"/>
  <c r="C4030" i="6" s="1"/>
  <c r="A4030" i="6"/>
  <c r="H4029" i="6"/>
  <c r="G4029" i="6"/>
  <c r="F4029" i="6"/>
  <c r="I4029" i="6" s="1"/>
  <c r="E4029" i="6"/>
  <c r="D4029" i="6"/>
  <c r="J4029" i="6" s="1"/>
  <c r="B4029" i="6"/>
  <c r="C4029" i="6" s="1"/>
  <c r="A4029" i="6"/>
  <c r="H4028" i="6"/>
  <c r="G4028" i="6"/>
  <c r="F4028" i="6"/>
  <c r="I4028" i="6" s="1"/>
  <c r="E4028" i="6"/>
  <c r="D4028" i="6"/>
  <c r="J4028" i="6" s="1"/>
  <c r="B4028" i="6"/>
  <c r="C4028" i="6" s="1"/>
  <c r="A4028" i="6"/>
  <c r="H4027" i="6"/>
  <c r="G4027" i="6"/>
  <c r="F4027" i="6"/>
  <c r="I4027" i="6" s="1"/>
  <c r="E4027" i="6"/>
  <c r="D4027" i="6"/>
  <c r="J4027" i="6" s="1"/>
  <c r="B4027" i="6"/>
  <c r="C4027" i="6" s="1"/>
  <c r="A4027" i="6"/>
  <c r="H4026" i="6"/>
  <c r="G4026" i="6"/>
  <c r="F4026" i="6"/>
  <c r="I4026" i="6" s="1"/>
  <c r="E4026" i="6"/>
  <c r="D4026" i="6"/>
  <c r="J4026" i="6" s="1"/>
  <c r="B4026" i="6"/>
  <c r="C4026" i="6" s="1"/>
  <c r="A4026" i="6"/>
  <c r="H4025" i="6"/>
  <c r="G4025" i="6"/>
  <c r="F4025" i="6"/>
  <c r="I4025" i="6" s="1"/>
  <c r="E4025" i="6"/>
  <c r="D4025" i="6"/>
  <c r="J4025" i="6" s="1"/>
  <c r="B4025" i="6"/>
  <c r="C4025" i="6" s="1"/>
  <c r="A4025" i="6"/>
  <c r="H4024" i="6"/>
  <c r="G4024" i="6"/>
  <c r="F4024" i="6"/>
  <c r="I4024" i="6" s="1"/>
  <c r="E4024" i="6"/>
  <c r="D4024" i="6"/>
  <c r="J4024" i="6" s="1"/>
  <c r="B4024" i="6"/>
  <c r="C4024" i="6" s="1"/>
  <c r="A4024" i="6"/>
  <c r="H4023" i="6"/>
  <c r="G4023" i="6"/>
  <c r="F4023" i="6"/>
  <c r="I4023" i="6" s="1"/>
  <c r="E4023" i="6"/>
  <c r="D4023" i="6"/>
  <c r="J4023" i="6" s="1"/>
  <c r="B4023" i="6"/>
  <c r="C4023" i="6" s="1"/>
  <c r="A4023" i="6"/>
  <c r="H4022" i="6"/>
  <c r="G4022" i="6"/>
  <c r="F4022" i="6"/>
  <c r="I4022" i="6" s="1"/>
  <c r="E4022" i="6"/>
  <c r="D4022" i="6"/>
  <c r="J4022" i="6" s="1"/>
  <c r="B4022" i="6"/>
  <c r="C4022" i="6" s="1"/>
  <c r="A4022" i="6"/>
  <c r="H4021" i="6"/>
  <c r="G4021" i="6"/>
  <c r="F4021" i="6"/>
  <c r="I4021" i="6" s="1"/>
  <c r="E4021" i="6"/>
  <c r="D4021" i="6"/>
  <c r="J4021" i="6" s="1"/>
  <c r="B4021" i="6"/>
  <c r="C4021" i="6" s="1"/>
  <c r="A4021" i="6"/>
  <c r="H4020" i="6"/>
  <c r="G4020" i="6"/>
  <c r="F4020" i="6"/>
  <c r="I4020" i="6" s="1"/>
  <c r="E4020" i="6"/>
  <c r="D4020" i="6"/>
  <c r="J4020" i="6" s="1"/>
  <c r="B4020" i="6"/>
  <c r="C4020" i="6" s="1"/>
  <c r="A4020" i="6"/>
  <c r="H4019" i="6"/>
  <c r="G4019" i="6"/>
  <c r="F4019" i="6"/>
  <c r="I4019" i="6" s="1"/>
  <c r="E4019" i="6"/>
  <c r="D4019" i="6"/>
  <c r="J4019" i="6" s="1"/>
  <c r="B4019" i="6"/>
  <c r="C4019" i="6" s="1"/>
  <c r="A4019" i="6"/>
  <c r="H4018" i="6"/>
  <c r="G4018" i="6"/>
  <c r="F4018" i="6"/>
  <c r="I4018" i="6" s="1"/>
  <c r="E4018" i="6"/>
  <c r="D4018" i="6"/>
  <c r="J4018" i="6" s="1"/>
  <c r="B4018" i="6"/>
  <c r="C4018" i="6" s="1"/>
  <c r="A4018" i="6"/>
  <c r="H4017" i="6"/>
  <c r="G4017" i="6"/>
  <c r="F4017" i="6"/>
  <c r="I4017" i="6" s="1"/>
  <c r="E4017" i="6"/>
  <c r="D4017" i="6"/>
  <c r="J4017" i="6" s="1"/>
  <c r="B4017" i="6"/>
  <c r="C4017" i="6" s="1"/>
  <c r="A4017" i="6"/>
  <c r="H4016" i="6"/>
  <c r="G4016" i="6"/>
  <c r="F4016" i="6"/>
  <c r="I4016" i="6" s="1"/>
  <c r="E4016" i="6"/>
  <c r="D4016" i="6"/>
  <c r="J4016" i="6" s="1"/>
  <c r="B4016" i="6"/>
  <c r="C4016" i="6" s="1"/>
  <c r="A4016" i="6"/>
  <c r="H4015" i="6"/>
  <c r="G4015" i="6"/>
  <c r="F4015" i="6"/>
  <c r="I4015" i="6" s="1"/>
  <c r="E4015" i="6"/>
  <c r="D4015" i="6"/>
  <c r="J4015" i="6" s="1"/>
  <c r="B4015" i="6"/>
  <c r="C4015" i="6" s="1"/>
  <c r="A4015" i="6"/>
  <c r="H4014" i="6"/>
  <c r="G4014" i="6"/>
  <c r="F4014" i="6"/>
  <c r="I4014" i="6" s="1"/>
  <c r="E4014" i="6"/>
  <c r="D4014" i="6"/>
  <c r="J4014" i="6" s="1"/>
  <c r="B4014" i="6"/>
  <c r="C4014" i="6" s="1"/>
  <c r="A4014" i="6"/>
  <c r="H4013" i="6"/>
  <c r="G4013" i="6"/>
  <c r="F4013" i="6"/>
  <c r="I4013" i="6" s="1"/>
  <c r="E4013" i="6"/>
  <c r="D4013" i="6"/>
  <c r="J4013" i="6" s="1"/>
  <c r="B4013" i="6"/>
  <c r="C4013" i="6" s="1"/>
  <c r="A4013" i="6"/>
  <c r="H4012" i="6"/>
  <c r="G4012" i="6"/>
  <c r="F4012" i="6"/>
  <c r="I4012" i="6" s="1"/>
  <c r="E4012" i="6"/>
  <c r="D4012" i="6"/>
  <c r="J4012" i="6" s="1"/>
  <c r="B4012" i="6"/>
  <c r="C4012" i="6" s="1"/>
  <c r="A4012" i="6"/>
  <c r="H4011" i="6"/>
  <c r="G4011" i="6"/>
  <c r="F4011" i="6"/>
  <c r="I4011" i="6" s="1"/>
  <c r="E4011" i="6"/>
  <c r="D4011" i="6"/>
  <c r="J4011" i="6" s="1"/>
  <c r="B4011" i="6"/>
  <c r="C4011" i="6" s="1"/>
  <c r="A4011" i="6"/>
  <c r="H4010" i="6"/>
  <c r="G4010" i="6"/>
  <c r="F4010" i="6"/>
  <c r="I4010" i="6" s="1"/>
  <c r="E4010" i="6"/>
  <c r="D4010" i="6"/>
  <c r="J4010" i="6" s="1"/>
  <c r="B4010" i="6"/>
  <c r="C4010" i="6" s="1"/>
  <c r="A4010" i="6"/>
  <c r="H4009" i="6"/>
  <c r="G4009" i="6"/>
  <c r="F4009" i="6"/>
  <c r="I4009" i="6" s="1"/>
  <c r="E4009" i="6"/>
  <c r="D4009" i="6"/>
  <c r="J4009" i="6" s="1"/>
  <c r="B4009" i="6"/>
  <c r="C4009" i="6" s="1"/>
  <c r="A4009" i="6"/>
  <c r="H4008" i="6"/>
  <c r="G4008" i="6"/>
  <c r="F4008" i="6"/>
  <c r="I4008" i="6" s="1"/>
  <c r="E4008" i="6"/>
  <c r="D4008" i="6"/>
  <c r="J4008" i="6" s="1"/>
  <c r="B4008" i="6"/>
  <c r="C4008" i="6" s="1"/>
  <c r="A4008" i="6"/>
  <c r="H4007" i="6"/>
  <c r="G4007" i="6"/>
  <c r="F4007" i="6"/>
  <c r="I4007" i="6" s="1"/>
  <c r="E4007" i="6"/>
  <c r="D4007" i="6"/>
  <c r="J4007" i="6" s="1"/>
  <c r="B4007" i="6"/>
  <c r="C4007" i="6" s="1"/>
  <c r="A4007" i="6"/>
  <c r="H4006" i="6"/>
  <c r="G4006" i="6"/>
  <c r="F4006" i="6"/>
  <c r="I4006" i="6" s="1"/>
  <c r="E4006" i="6"/>
  <c r="D4006" i="6"/>
  <c r="J4006" i="6" s="1"/>
  <c r="B4006" i="6"/>
  <c r="C4006" i="6" s="1"/>
  <c r="A4006" i="6"/>
  <c r="H4005" i="6"/>
  <c r="G4005" i="6"/>
  <c r="F4005" i="6"/>
  <c r="I4005" i="6" s="1"/>
  <c r="E4005" i="6"/>
  <c r="D4005" i="6"/>
  <c r="J4005" i="6" s="1"/>
  <c r="B4005" i="6"/>
  <c r="C4005" i="6" s="1"/>
  <c r="A4005" i="6"/>
  <c r="H4004" i="6"/>
  <c r="G4004" i="6"/>
  <c r="F4004" i="6"/>
  <c r="I4004" i="6" s="1"/>
  <c r="E4004" i="6"/>
  <c r="D4004" i="6"/>
  <c r="J4004" i="6" s="1"/>
  <c r="B4004" i="6"/>
  <c r="C4004" i="6" s="1"/>
  <c r="A4004" i="6"/>
  <c r="H4003" i="6"/>
  <c r="G4003" i="6"/>
  <c r="F4003" i="6"/>
  <c r="I4003" i="6" s="1"/>
  <c r="E4003" i="6"/>
  <c r="D4003" i="6"/>
  <c r="J4003" i="6" s="1"/>
  <c r="B4003" i="6"/>
  <c r="C4003" i="6" s="1"/>
  <c r="A4003" i="6"/>
  <c r="H4002" i="6"/>
  <c r="G4002" i="6"/>
  <c r="F4002" i="6"/>
  <c r="I4002" i="6" s="1"/>
  <c r="E4002" i="6"/>
  <c r="D4002" i="6"/>
  <c r="J4002" i="6" s="1"/>
  <c r="B4002" i="6"/>
  <c r="C4002" i="6" s="1"/>
  <c r="A4002" i="6"/>
  <c r="H4001" i="6"/>
  <c r="G4001" i="6"/>
  <c r="F4001" i="6"/>
  <c r="I4001" i="6" s="1"/>
  <c r="E4001" i="6"/>
  <c r="D4001" i="6"/>
  <c r="J4001" i="6" s="1"/>
  <c r="B4001" i="6"/>
  <c r="C4001" i="6" s="1"/>
  <c r="A4001" i="6"/>
  <c r="H4000" i="6"/>
  <c r="G4000" i="6"/>
  <c r="F4000" i="6"/>
  <c r="I4000" i="6" s="1"/>
  <c r="E4000" i="6"/>
  <c r="D4000" i="6"/>
  <c r="J4000" i="6" s="1"/>
  <c r="B4000" i="6"/>
  <c r="C4000" i="6" s="1"/>
  <c r="A4000" i="6"/>
  <c r="H3999" i="6"/>
  <c r="G3999" i="6"/>
  <c r="F3999" i="6"/>
  <c r="I3999" i="6" s="1"/>
  <c r="E3999" i="6"/>
  <c r="D3999" i="6"/>
  <c r="J3999" i="6" s="1"/>
  <c r="B3999" i="6"/>
  <c r="C3999" i="6" s="1"/>
  <c r="A3999" i="6"/>
  <c r="H3998" i="6"/>
  <c r="G3998" i="6"/>
  <c r="F3998" i="6"/>
  <c r="I3998" i="6" s="1"/>
  <c r="E3998" i="6"/>
  <c r="D3998" i="6"/>
  <c r="J3998" i="6" s="1"/>
  <c r="B3998" i="6"/>
  <c r="C3998" i="6" s="1"/>
  <c r="A3998" i="6"/>
  <c r="H3997" i="6"/>
  <c r="G3997" i="6"/>
  <c r="F3997" i="6"/>
  <c r="I3997" i="6" s="1"/>
  <c r="E3997" i="6"/>
  <c r="D3997" i="6"/>
  <c r="J3997" i="6" s="1"/>
  <c r="B3997" i="6"/>
  <c r="C3997" i="6" s="1"/>
  <c r="A3997" i="6"/>
  <c r="H3996" i="6"/>
  <c r="G3996" i="6"/>
  <c r="F3996" i="6"/>
  <c r="I3996" i="6" s="1"/>
  <c r="E3996" i="6"/>
  <c r="D3996" i="6"/>
  <c r="J3996" i="6" s="1"/>
  <c r="B3996" i="6"/>
  <c r="C3996" i="6" s="1"/>
  <c r="A3996" i="6"/>
  <c r="H3995" i="6"/>
  <c r="G3995" i="6"/>
  <c r="F3995" i="6"/>
  <c r="I3995" i="6" s="1"/>
  <c r="E3995" i="6"/>
  <c r="D3995" i="6"/>
  <c r="J3995" i="6" s="1"/>
  <c r="B3995" i="6"/>
  <c r="C3995" i="6" s="1"/>
  <c r="A3995" i="6"/>
  <c r="H3994" i="6"/>
  <c r="G3994" i="6"/>
  <c r="F3994" i="6"/>
  <c r="I3994" i="6" s="1"/>
  <c r="E3994" i="6"/>
  <c r="D3994" i="6"/>
  <c r="J3994" i="6" s="1"/>
  <c r="B3994" i="6"/>
  <c r="C3994" i="6" s="1"/>
  <c r="A3994" i="6"/>
  <c r="H3993" i="6"/>
  <c r="G3993" i="6"/>
  <c r="F3993" i="6"/>
  <c r="I3993" i="6" s="1"/>
  <c r="E3993" i="6"/>
  <c r="D3993" i="6"/>
  <c r="J3993" i="6" s="1"/>
  <c r="B3993" i="6"/>
  <c r="C3993" i="6" s="1"/>
  <c r="A3993" i="6"/>
  <c r="H3992" i="6"/>
  <c r="G3992" i="6"/>
  <c r="F3992" i="6"/>
  <c r="I3992" i="6" s="1"/>
  <c r="E3992" i="6"/>
  <c r="D3992" i="6"/>
  <c r="J3992" i="6" s="1"/>
  <c r="B3992" i="6"/>
  <c r="C3992" i="6" s="1"/>
  <c r="A3992" i="6"/>
  <c r="H3991" i="6"/>
  <c r="G3991" i="6"/>
  <c r="F3991" i="6"/>
  <c r="I3991" i="6" s="1"/>
  <c r="E3991" i="6"/>
  <c r="D3991" i="6"/>
  <c r="J3991" i="6" s="1"/>
  <c r="B3991" i="6"/>
  <c r="C3991" i="6" s="1"/>
  <c r="A3991" i="6"/>
  <c r="H3990" i="6"/>
  <c r="G3990" i="6"/>
  <c r="F3990" i="6"/>
  <c r="I3990" i="6" s="1"/>
  <c r="E3990" i="6"/>
  <c r="D3990" i="6"/>
  <c r="J3990" i="6" s="1"/>
  <c r="B3990" i="6"/>
  <c r="C3990" i="6" s="1"/>
  <c r="A3990" i="6"/>
  <c r="H3989" i="6"/>
  <c r="G3989" i="6"/>
  <c r="F3989" i="6"/>
  <c r="I3989" i="6" s="1"/>
  <c r="E3989" i="6"/>
  <c r="D3989" i="6"/>
  <c r="J3989" i="6" s="1"/>
  <c r="B3989" i="6"/>
  <c r="C3989" i="6" s="1"/>
  <c r="A3989" i="6"/>
  <c r="H3988" i="6"/>
  <c r="G3988" i="6"/>
  <c r="F3988" i="6"/>
  <c r="I3988" i="6" s="1"/>
  <c r="E3988" i="6"/>
  <c r="D3988" i="6"/>
  <c r="J3988" i="6" s="1"/>
  <c r="B3988" i="6"/>
  <c r="C3988" i="6" s="1"/>
  <c r="A3988" i="6"/>
  <c r="H3987" i="6"/>
  <c r="G3987" i="6"/>
  <c r="F3987" i="6"/>
  <c r="I3987" i="6" s="1"/>
  <c r="E3987" i="6"/>
  <c r="D3987" i="6"/>
  <c r="J3987" i="6" s="1"/>
  <c r="B3987" i="6"/>
  <c r="C3987" i="6" s="1"/>
  <c r="A3987" i="6"/>
  <c r="H3986" i="6"/>
  <c r="G3986" i="6"/>
  <c r="F3986" i="6"/>
  <c r="I3986" i="6" s="1"/>
  <c r="E3986" i="6"/>
  <c r="D3986" i="6"/>
  <c r="J3986" i="6" s="1"/>
  <c r="B3986" i="6"/>
  <c r="C3986" i="6" s="1"/>
  <c r="A3986" i="6"/>
  <c r="H3985" i="6"/>
  <c r="G3985" i="6"/>
  <c r="F3985" i="6"/>
  <c r="I3985" i="6" s="1"/>
  <c r="E3985" i="6"/>
  <c r="D3985" i="6"/>
  <c r="J3985" i="6" s="1"/>
  <c r="B3985" i="6"/>
  <c r="C3985" i="6" s="1"/>
  <c r="A3985" i="6"/>
  <c r="H3984" i="6"/>
  <c r="G3984" i="6"/>
  <c r="F3984" i="6"/>
  <c r="I3984" i="6" s="1"/>
  <c r="E3984" i="6"/>
  <c r="D3984" i="6"/>
  <c r="J3984" i="6" s="1"/>
  <c r="B3984" i="6"/>
  <c r="C3984" i="6" s="1"/>
  <c r="A3984" i="6"/>
  <c r="H3983" i="6"/>
  <c r="G3983" i="6"/>
  <c r="F3983" i="6"/>
  <c r="I3983" i="6" s="1"/>
  <c r="E3983" i="6"/>
  <c r="D3983" i="6"/>
  <c r="J3983" i="6" s="1"/>
  <c r="B3983" i="6"/>
  <c r="C3983" i="6" s="1"/>
  <c r="A3983" i="6"/>
  <c r="H3982" i="6"/>
  <c r="G3982" i="6"/>
  <c r="F3982" i="6"/>
  <c r="I3982" i="6" s="1"/>
  <c r="E3982" i="6"/>
  <c r="D3982" i="6"/>
  <c r="J3982" i="6" s="1"/>
  <c r="B3982" i="6"/>
  <c r="C3982" i="6" s="1"/>
  <c r="A3982" i="6"/>
  <c r="H3981" i="6"/>
  <c r="G3981" i="6"/>
  <c r="F3981" i="6"/>
  <c r="I3981" i="6" s="1"/>
  <c r="E3981" i="6"/>
  <c r="D3981" i="6"/>
  <c r="J3981" i="6" s="1"/>
  <c r="B3981" i="6"/>
  <c r="C3981" i="6" s="1"/>
  <c r="A3981" i="6"/>
  <c r="H3980" i="6"/>
  <c r="G3980" i="6"/>
  <c r="F3980" i="6"/>
  <c r="I3980" i="6" s="1"/>
  <c r="E3980" i="6"/>
  <c r="D3980" i="6"/>
  <c r="J3980" i="6" s="1"/>
  <c r="B3980" i="6"/>
  <c r="C3980" i="6" s="1"/>
  <c r="A3980" i="6"/>
  <c r="H3979" i="6"/>
  <c r="G3979" i="6"/>
  <c r="F3979" i="6"/>
  <c r="I3979" i="6" s="1"/>
  <c r="E3979" i="6"/>
  <c r="D3979" i="6"/>
  <c r="J3979" i="6" s="1"/>
  <c r="B3979" i="6"/>
  <c r="C3979" i="6" s="1"/>
  <c r="A3979" i="6"/>
  <c r="H3978" i="6"/>
  <c r="G3978" i="6"/>
  <c r="F3978" i="6"/>
  <c r="I3978" i="6" s="1"/>
  <c r="E3978" i="6"/>
  <c r="D3978" i="6"/>
  <c r="J3978" i="6" s="1"/>
  <c r="B3978" i="6"/>
  <c r="C3978" i="6" s="1"/>
  <c r="A3978" i="6"/>
  <c r="H3977" i="6"/>
  <c r="G3977" i="6"/>
  <c r="F3977" i="6"/>
  <c r="I3977" i="6" s="1"/>
  <c r="E3977" i="6"/>
  <c r="D3977" i="6"/>
  <c r="J3977" i="6" s="1"/>
  <c r="B3977" i="6"/>
  <c r="C3977" i="6" s="1"/>
  <c r="A3977" i="6"/>
  <c r="H3976" i="6"/>
  <c r="G3976" i="6"/>
  <c r="F3976" i="6"/>
  <c r="I3976" i="6" s="1"/>
  <c r="E3976" i="6"/>
  <c r="D3976" i="6"/>
  <c r="J3976" i="6" s="1"/>
  <c r="B3976" i="6"/>
  <c r="C3976" i="6" s="1"/>
  <c r="A3976" i="6"/>
  <c r="H3975" i="6"/>
  <c r="G3975" i="6"/>
  <c r="F3975" i="6"/>
  <c r="I3975" i="6" s="1"/>
  <c r="E3975" i="6"/>
  <c r="D3975" i="6"/>
  <c r="J3975" i="6" s="1"/>
  <c r="B3975" i="6"/>
  <c r="C3975" i="6" s="1"/>
  <c r="A3975" i="6"/>
  <c r="H3974" i="6"/>
  <c r="G3974" i="6"/>
  <c r="F3974" i="6"/>
  <c r="I3974" i="6" s="1"/>
  <c r="E3974" i="6"/>
  <c r="D3974" i="6"/>
  <c r="J3974" i="6" s="1"/>
  <c r="B3974" i="6"/>
  <c r="C3974" i="6" s="1"/>
  <c r="A3974" i="6"/>
  <c r="H3973" i="6"/>
  <c r="G3973" i="6"/>
  <c r="F3973" i="6"/>
  <c r="I3973" i="6" s="1"/>
  <c r="E3973" i="6"/>
  <c r="D3973" i="6"/>
  <c r="J3973" i="6" s="1"/>
  <c r="B3973" i="6"/>
  <c r="C3973" i="6" s="1"/>
  <c r="A3973" i="6"/>
  <c r="H3972" i="6"/>
  <c r="G3972" i="6"/>
  <c r="F3972" i="6"/>
  <c r="I3972" i="6" s="1"/>
  <c r="E3972" i="6"/>
  <c r="D3972" i="6"/>
  <c r="J3972" i="6" s="1"/>
  <c r="B3972" i="6"/>
  <c r="C3972" i="6" s="1"/>
  <c r="A3972" i="6"/>
  <c r="H3971" i="6"/>
  <c r="G3971" i="6"/>
  <c r="F3971" i="6"/>
  <c r="I3971" i="6" s="1"/>
  <c r="E3971" i="6"/>
  <c r="D3971" i="6"/>
  <c r="J3971" i="6" s="1"/>
  <c r="B3971" i="6"/>
  <c r="C3971" i="6" s="1"/>
  <c r="A3971" i="6"/>
  <c r="H3970" i="6"/>
  <c r="G3970" i="6"/>
  <c r="F3970" i="6"/>
  <c r="I3970" i="6" s="1"/>
  <c r="E3970" i="6"/>
  <c r="D3970" i="6"/>
  <c r="J3970" i="6" s="1"/>
  <c r="B3970" i="6"/>
  <c r="C3970" i="6" s="1"/>
  <c r="A3970" i="6"/>
  <c r="H3969" i="6"/>
  <c r="G3969" i="6"/>
  <c r="F3969" i="6"/>
  <c r="I3969" i="6" s="1"/>
  <c r="E3969" i="6"/>
  <c r="D3969" i="6"/>
  <c r="J3969" i="6" s="1"/>
  <c r="B3969" i="6"/>
  <c r="C3969" i="6" s="1"/>
  <c r="A3969" i="6"/>
  <c r="H3968" i="6"/>
  <c r="G3968" i="6"/>
  <c r="F3968" i="6"/>
  <c r="I3968" i="6" s="1"/>
  <c r="E3968" i="6"/>
  <c r="D3968" i="6"/>
  <c r="J3968" i="6" s="1"/>
  <c r="B3968" i="6"/>
  <c r="C3968" i="6" s="1"/>
  <c r="A3968" i="6"/>
  <c r="H3967" i="6"/>
  <c r="G3967" i="6"/>
  <c r="F3967" i="6"/>
  <c r="I3967" i="6" s="1"/>
  <c r="E3967" i="6"/>
  <c r="D3967" i="6"/>
  <c r="J3967" i="6" s="1"/>
  <c r="B3967" i="6"/>
  <c r="C3967" i="6" s="1"/>
  <c r="A3967" i="6"/>
  <c r="H3966" i="6"/>
  <c r="G3966" i="6"/>
  <c r="F3966" i="6"/>
  <c r="I3966" i="6" s="1"/>
  <c r="E3966" i="6"/>
  <c r="D3966" i="6"/>
  <c r="J3966" i="6" s="1"/>
  <c r="B3966" i="6"/>
  <c r="C3966" i="6" s="1"/>
  <c r="A3966" i="6"/>
  <c r="H3965" i="6"/>
  <c r="G3965" i="6"/>
  <c r="F3965" i="6"/>
  <c r="I3965" i="6" s="1"/>
  <c r="E3965" i="6"/>
  <c r="D3965" i="6"/>
  <c r="J3965" i="6" s="1"/>
  <c r="B3965" i="6"/>
  <c r="C3965" i="6" s="1"/>
  <c r="A3965" i="6"/>
  <c r="H3964" i="6"/>
  <c r="G3964" i="6"/>
  <c r="F3964" i="6"/>
  <c r="I3964" i="6" s="1"/>
  <c r="E3964" i="6"/>
  <c r="D3964" i="6"/>
  <c r="J3964" i="6" s="1"/>
  <c r="B3964" i="6"/>
  <c r="C3964" i="6" s="1"/>
  <c r="A3964" i="6"/>
  <c r="H3963" i="6"/>
  <c r="G3963" i="6"/>
  <c r="F3963" i="6"/>
  <c r="I3963" i="6" s="1"/>
  <c r="E3963" i="6"/>
  <c r="D3963" i="6"/>
  <c r="J3963" i="6" s="1"/>
  <c r="B3963" i="6"/>
  <c r="C3963" i="6" s="1"/>
  <c r="A3963" i="6"/>
  <c r="H3962" i="6"/>
  <c r="G3962" i="6"/>
  <c r="F3962" i="6"/>
  <c r="I3962" i="6" s="1"/>
  <c r="E3962" i="6"/>
  <c r="D3962" i="6"/>
  <c r="J3962" i="6" s="1"/>
  <c r="B3962" i="6"/>
  <c r="C3962" i="6" s="1"/>
  <c r="A3962" i="6"/>
  <c r="H3961" i="6"/>
  <c r="G3961" i="6"/>
  <c r="F3961" i="6"/>
  <c r="I3961" i="6" s="1"/>
  <c r="E3961" i="6"/>
  <c r="D3961" i="6"/>
  <c r="J3961" i="6" s="1"/>
  <c r="B3961" i="6"/>
  <c r="C3961" i="6" s="1"/>
  <c r="A3961" i="6"/>
  <c r="H3960" i="6"/>
  <c r="G3960" i="6"/>
  <c r="F3960" i="6"/>
  <c r="I3960" i="6" s="1"/>
  <c r="E3960" i="6"/>
  <c r="D3960" i="6"/>
  <c r="J3960" i="6" s="1"/>
  <c r="B3960" i="6"/>
  <c r="C3960" i="6" s="1"/>
  <c r="A3960" i="6"/>
  <c r="H3959" i="6"/>
  <c r="G3959" i="6"/>
  <c r="F3959" i="6"/>
  <c r="I3959" i="6" s="1"/>
  <c r="E3959" i="6"/>
  <c r="D3959" i="6"/>
  <c r="J3959" i="6" s="1"/>
  <c r="B3959" i="6"/>
  <c r="C3959" i="6" s="1"/>
  <c r="A3959" i="6"/>
  <c r="H3958" i="6"/>
  <c r="G3958" i="6"/>
  <c r="F3958" i="6"/>
  <c r="I3958" i="6" s="1"/>
  <c r="E3958" i="6"/>
  <c r="D3958" i="6"/>
  <c r="J3958" i="6" s="1"/>
  <c r="B3958" i="6"/>
  <c r="C3958" i="6" s="1"/>
  <c r="A3958" i="6"/>
  <c r="H3957" i="6"/>
  <c r="G3957" i="6"/>
  <c r="F3957" i="6"/>
  <c r="I3957" i="6" s="1"/>
  <c r="E3957" i="6"/>
  <c r="D3957" i="6"/>
  <c r="J3957" i="6" s="1"/>
  <c r="B3957" i="6"/>
  <c r="C3957" i="6" s="1"/>
  <c r="A3957" i="6"/>
  <c r="H3956" i="6"/>
  <c r="G3956" i="6"/>
  <c r="F3956" i="6"/>
  <c r="I3956" i="6" s="1"/>
  <c r="E3956" i="6"/>
  <c r="D3956" i="6"/>
  <c r="J3956" i="6" s="1"/>
  <c r="B3956" i="6"/>
  <c r="C3956" i="6" s="1"/>
  <c r="A3956" i="6"/>
  <c r="H3955" i="6"/>
  <c r="G3955" i="6"/>
  <c r="F3955" i="6"/>
  <c r="I3955" i="6" s="1"/>
  <c r="E3955" i="6"/>
  <c r="D3955" i="6"/>
  <c r="J3955" i="6" s="1"/>
  <c r="B3955" i="6"/>
  <c r="C3955" i="6" s="1"/>
  <c r="A3955" i="6"/>
  <c r="H3954" i="6"/>
  <c r="G3954" i="6"/>
  <c r="F3954" i="6"/>
  <c r="I3954" i="6" s="1"/>
  <c r="E3954" i="6"/>
  <c r="D3954" i="6"/>
  <c r="J3954" i="6" s="1"/>
  <c r="B3954" i="6"/>
  <c r="C3954" i="6" s="1"/>
  <c r="A3954" i="6"/>
  <c r="H3953" i="6"/>
  <c r="G3953" i="6"/>
  <c r="F3953" i="6"/>
  <c r="I3953" i="6" s="1"/>
  <c r="E3953" i="6"/>
  <c r="D3953" i="6"/>
  <c r="J3953" i="6" s="1"/>
  <c r="B3953" i="6"/>
  <c r="C3953" i="6" s="1"/>
  <c r="A3953" i="6"/>
  <c r="H3952" i="6"/>
  <c r="G3952" i="6"/>
  <c r="F3952" i="6"/>
  <c r="I3952" i="6" s="1"/>
  <c r="E3952" i="6"/>
  <c r="D3952" i="6"/>
  <c r="J3952" i="6" s="1"/>
  <c r="B3952" i="6"/>
  <c r="C3952" i="6" s="1"/>
  <c r="A3952" i="6"/>
  <c r="H3951" i="6"/>
  <c r="G3951" i="6"/>
  <c r="F3951" i="6"/>
  <c r="I3951" i="6" s="1"/>
  <c r="E3951" i="6"/>
  <c r="D3951" i="6"/>
  <c r="J3951" i="6" s="1"/>
  <c r="B3951" i="6"/>
  <c r="C3951" i="6" s="1"/>
  <c r="A3951" i="6"/>
  <c r="H3950" i="6"/>
  <c r="G3950" i="6"/>
  <c r="F3950" i="6"/>
  <c r="I3950" i="6" s="1"/>
  <c r="E3950" i="6"/>
  <c r="D3950" i="6"/>
  <c r="J3950" i="6" s="1"/>
  <c r="B3950" i="6"/>
  <c r="C3950" i="6" s="1"/>
  <c r="A3950" i="6"/>
  <c r="H3949" i="6"/>
  <c r="G3949" i="6"/>
  <c r="F3949" i="6"/>
  <c r="I3949" i="6" s="1"/>
  <c r="E3949" i="6"/>
  <c r="D3949" i="6"/>
  <c r="J3949" i="6" s="1"/>
  <c r="B3949" i="6"/>
  <c r="C3949" i="6" s="1"/>
  <c r="A3949" i="6"/>
  <c r="H3948" i="6"/>
  <c r="G3948" i="6"/>
  <c r="F3948" i="6"/>
  <c r="I3948" i="6" s="1"/>
  <c r="E3948" i="6"/>
  <c r="D3948" i="6"/>
  <c r="J3948" i="6" s="1"/>
  <c r="B3948" i="6"/>
  <c r="C3948" i="6" s="1"/>
  <c r="A3948" i="6"/>
  <c r="H3947" i="6"/>
  <c r="G3947" i="6"/>
  <c r="F3947" i="6"/>
  <c r="I3947" i="6" s="1"/>
  <c r="E3947" i="6"/>
  <c r="D3947" i="6"/>
  <c r="J3947" i="6" s="1"/>
  <c r="B3947" i="6"/>
  <c r="C3947" i="6" s="1"/>
  <c r="A3947" i="6"/>
  <c r="H3946" i="6"/>
  <c r="G3946" i="6"/>
  <c r="F3946" i="6"/>
  <c r="I3946" i="6" s="1"/>
  <c r="E3946" i="6"/>
  <c r="D3946" i="6"/>
  <c r="J3946" i="6" s="1"/>
  <c r="B3946" i="6"/>
  <c r="C3946" i="6" s="1"/>
  <c r="A3946" i="6"/>
  <c r="H3945" i="6"/>
  <c r="G3945" i="6"/>
  <c r="F3945" i="6"/>
  <c r="I3945" i="6" s="1"/>
  <c r="E3945" i="6"/>
  <c r="D3945" i="6"/>
  <c r="J3945" i="6" s="1"/>
  <c r="B3945" i="6"/>
  <c r="C3945" i="6" s="1"/>
  <c r="A3945" i="6"/>
  <c r="H3944" i="6"/>
  <c r="G3944" i="6"/>
  <c r="F3944" i="6"/>
  <c r="I3944" i="6" s="1"/>
  <c r="E3944" i="6"/>
  <c r="D3944" i="6"/>
  <c r="J3944" i="6" s="1"/>
  <c r="B3944" i="6"/>
  <c r="C3944" i="6" s="1"/>
  <c r="A3944" i="6"/>
  <c r="H3943" i="6"/>
  <c r="G3943" i="6"/>
  <c r="F3943" i="6"/>
  <c r="I3943" i="6" s="1"/>
  <c r="E3943" i="6"/>
  <c r="D3943" i="6"/>
  <c r="J3943" i="6" s="1"/>
  <c r="B3943" i="6"/>
  <c r="C3943" i="6" s="1"/>
  <c r="A3943" i="6"/>
  <c r="H3942" i="6"/>
  <c r="G3942" i="6"/>
  <c r="F3942" i="6"/>
  <c r="I3942" i="6" s="1"/>
  <c r="E3942" i="6"/>
  <c r="D3942" i="6"/>
  <c r="J3942" i="6" s="1"/>
  <c r="B3942" i="6"/>
  <c r="C3942" i="6" s="1"/>
  <c r="A3942" i="6"/>
  <c r="H3941" i="6"/>
  <c r="G3941" i="6"/>
  <c r="F3941" i="6"/>
  <c r="I3941" i="6" s="1"/>
  <c r="E3941" i="6"/>
  <c r="D3941" i="6"/>
  <c r="J3941" i="6" s="1"/>
  <c r="B3941" i="6"/>
  <c r="C3941" i="6" s="1"/>
  <c r="A3941" i="6"/>
  <c r="H3940" i="6"/>
  <c r="G3940" i="6"/>
  <c r="F3940" i="6"/>
  <c r="I3940" i="6" s="1"/>
  <c r="E3940" i="6"/>
  <c r="D3940" i="6"/>
  <c r="J3940" i="6" s="1"/>
  <c r="B3940" i="6"/>
  <c r="C3940" i="6" s="1"/>
  <c r="A3940" i="6"/>
  <c r="H3939" i="6"/>
  <c r="G3939" i="6"/>
  <c r="F3939" i="6"/>
  <c r="I3939" i="6" s="1"/>
  <c r="E3939" i="6"/>
  <c r="D3939" i="6"/>
  <c r="J3939" i="6" s="1"/>
  <c r="B3939" i="6"/>
  <c r="C3939" i="6" s="1"/>
  <c r="A3939" i="6"/>
  <c r="H3938" i="6"/>
  <c r="G3938" i="6"/>
  <c r="F3938" i="6"/>
  <c r="I3938" i="6" s="1"/>
  <c r="E3938" i="6"/>
  <c r="D3938" i="6"/>
  <c r="J3938" i="6" s="1"/>
  <c r="B3938" i="6"/>
  <c r="C3938" i="6" s="1"/>
  <c r="A3938" i="6"/>
  <c r="H3937" i="6"/>
  <c r="G3937" i="6"/>
  <c r="F3937" i="6"/>
  <c r="I3937" i="6" s="1"/>
  <c r="E3937" i="6"/>
  <c r="D3937" i="6"/>
  <c r="J3937" i="6" s="1"/>
  <c r="B3937" i="6"/>
  <c r="C3937" i="6" s="1"/>
  <c r="A3937" i="6"/>
  <c r="H3936" i="6"/>
  <c r="G3936" i="6"/>
  <c r="F3936" i="6"/>
  <c r="I3936" i="6" s="1"/>
  <c r="E3936" i="6"/>
  <c r="D3936" i="6"/>
  <c r="J3936" i="6" s="1"/>
  <c r="B3936" i="6"/>
  <c r="C3936" i="6" s="1"/>
  <c r="A3936" i="6"/>
  <c r="H3935" i="6"/>
  <c r="G3935" i="6"/>
  <c r="F3935" i="6"/>
  <c r="I3935" i="6" s="1"/>
  <c r="E3935" i="6"/>
  <c r="D3935" i="6"/>
  <c r="J3935" i="6" s="1"/>
  <c r="B3935" i="6"/>
  <c r="C3935" i="6" s="1"/>
  <c r="A3935" i="6"/>
  <c r="H3934" i="6"/>
  <c r="G3934" i="6"/>
  <c r="F3934" i="6"/>
  <c r="I3934" i="6" s="1"/>
  <c r="E3934" i="6"/>
  <c r="D3934" i="6"/>
  <c r="J3934" i="6" s="1"/>
  <c r="B3934" i="6"/>
  <c r="C3934" i="6" s="1"/>
  <c r="A3934" i="6"/>
  <c r="H3933" i="6"/>
  <c r="G3933" i="6"/>
  <c r="F3933" i="6"/>
  <c r="I3933" i="6" s="1"/>
  <c r="E3933" i="6"/>
  <c r="D3933" i="6"/>
  <c r="J3933" i="6" s="1"/>
  <c r="B3933" i="6"/>
  <c r="C3933" i="6" s="1"/>
  <c r="A3933" i="6"/>
  <c r="H3932" i="6"/>
  <c r="G3932" i="6"/>
  <c r="F3932" i="6"/>
  <c r="I3932" i="6" s="1"/>
  <c r="E3932" i="6"/>
  <c r="D3932" i="6"/>
  <c r="J3932" i="6" s="1"/>
  <c r="B3932" i="6"/>
  <c r="C3932" i="6" s="1"/>
  <c r="A3932" i="6"/>
  <c r="H3931" i="6"/>
  <c r="G3931" i="6"/>
  <c r="F3931" i="6"/>
  <c r="I3931" i="6" s="1"/>
  <c r="E3931" i="6"/>
  <c r="D3931" i="6"/>
  <c r="J3931" i="6" s="1"/>
  <c r="B3931" i="6"/>
  <c r="C3931" i="6" s="1"/>
  <c r="A3931" i="6"/>
  <c r="H3930" i="6"/>
  <c r="G3930" i="6"/>
  <c r="F3930" i="6"/>
  <c r="I3930" i="6" s="1"/>
  <c r="E3930" i="6"/>
  <c r="D3930" i="6"/>
  <c r="J3930" i="6" s="1"/>
  <c r="B3930" i="6"/>
  <c r="C3930" i="6" s="1"/>
  <c r="A3930" i="6"/>
  <c r="H3929" i="6"/>
  <c r="G3929" i="6"/>
  <c r="F3929" i="6"/>
  <c r="I3929" i="6" s="1"/>
  <c r="E3929" i="6"/>
  <c r="D3929" i="6"/>
  <c r="J3929" i="6" s="1"/>
  <c r="B3929" i="6"/>
  <c r="C3929" i="6" s="1"/>
  <c r="A3929" i="6"/>
  <c r="H3928" i="6"/>
  <c r="G3928" i="6"/>
  <c r="F3928" i="6"/>
  <c r="I3928" i="6" s="1"/>
  <c r="E3928" i="6"/>
  <c r="D3928" i="6"/>
  <c r="J3928" i="6" s="1"/>
  <c r="B3928" i="6"/>
  <c r="C3928" i="6" s="1"/>
  <c r="A3928" i="6"/>
  <c r="H3927" i="6"/>
  <c r="G3927" i="6"/>
  <c r="F3927" i="6"/>
  <c r="I3927" i="6" s="1"/>
  <c r="E3927" i="6"/>
  <c r="D3927" i="6"/>
  <c r="J3927" i="6" s="1"/>
  <c r="B3927" i="6"/>
  <c r="C3927" i="6" s="1"/>
  <c r="A3927" i="6"/>
  <c r="H3926" i="6"/>
  <c r="G3926" i="6"/>
  <c r="F3926" i="6"/>
  <c r="I3926" i="6" s="1"/>
  <c r="E3926" i="6"/>
  <c r="D3926" i="6"/>
  <c r="J3926" i="6" s="1"/>
  <c r="B3926" i="6"/>
  <c r="C3926" i="6" s="1"/>
  <c r="A3926" i="6"/>
  <c r="H3925" i="6"/>
  <c r="G3925" i="6"/>
  <c r="F3925" i="6"/>
  <c r="I3925" i="6" s="1"/>
  <c r="E3925" i="6"/>
  <c r="D3925" i="6"/>
  <c r="J3925" i="6" s="1"/>
  <c r="B3925" i="6"/>
  <c r="C3925" i="6" s="1"/>
  <c r="A3925" i="6"/>
  <c r="H3924" i="6"/>
  <c r="G3924" i="6"/>
  <c r="F3924" i="6"/>
  <c r="I3924" i="6" s="1"/>
  <c r="E3924" i="6"/>
  <c r="D3924" i="6"/>
  <c r="J3924" i="6" s="1"/>
  <c r="B3924" i="6"/>
  <c r="C3924" i="6" s="1"/>
  <c r="A3924" i="6"/>
  <c r="H3923" i="6"/>
  <c r="G3923" i="6"/>
  <c r="F3923" i="6"/>
  <c r="I3923" i="6" s="1"/>
  <c r="E3923" i="6"/>
  <c r="D3923" i="6"/>
  <c r="J3923" i="6" s="1"/>
  <c r="B3923" i="6"/>
  <c r="C3923" i="6" s="1"/>
  <c r="A3923" i="6"/>
  <c r="H3922" i="6"/>
  <c r="G3922" i="6"/>
  <c r="F3922" i="6"/>
  <c r="I3922" i="6" s="1"/>
  <c r="E3922" i="6"/>
  <c r="D3922" i="6"/>
  <c r="J3922" i="6" s="1"/>
  <c r="B3922" i="6"/>
  <c r="C3922" i="6" s="1"/>
  <c r="A3922" i="6"/>
  <c r="H3921" i="6"/>
  <c r="G3921" i="6"/>
  <c r="F3921" i="6"/>
  <c r="I3921" i="6" s="1"/>
  <c r="E3921" i="6"/>
  <c r="D3921" i="6"/>
  <c r="J3921" i="6" s="1"/>
  <c r="B3921" i="6"/>
  <c r="C3921" i="6" s="1"/>
  <c r="A3921" i="6"/>
  <c r="H3920" i="6"/>
  <c r="G3920" i="6"/>
  <c r="F3920" i="6"/>
  <c r="I3920" i="6" s="1"/>
  <c r="E3920" i="6"/>
  <c r="D3920" i="6"/>
  <c r="J3920" i="6" s="1"/>
  <c r="B3920" i="6"/>
  <c r="C3920" i="6" s="1"/>
  <c r="A3920" i="6"/>
  <c r="H3919" i="6"/>
  <c r="G3919" i="6"/>
  <c r="F3919" i="6"/>
  <c r="I3919" i="6" s="1"/>
  <c r="E3919" i="6"/>
  <c r="D3919" i="6"/>
  <c r="J3919" i="6" s="1"/>
  <c r="B3919" i="6"/>
  <c r="C3919" i="6" s="1"/>
  <c r="A3919" i="6"/>
  <c r="H3918" i="6"/>
  <c r="G3918" i="6"/>
  <c r="F3918" i="6"/>
  <c r="I3918" i="6" s="1"/>
  <c r="E3918" i="6"/>
  <c r="D3918" i="6"/>
  <c r="J3918" i="6" s="1"/>
  <c r="B3918" i="6"/>
  <c r="C3918" i="6" s="1"/>
  <c r="A3918" i="6"/>
  <c r="H3917" i="6"/>
  <c r="G3917" i="6"/>
  <c r="F3917" i="6"/>
  <c r="I3917" i="6" s="1"/>
  <c r="E3917" i="6"/>
  <c r="D3917" i="6"/>
  <c r="J3917" i="6" s="1"/>
  <c r="B3917" i="6"/>
  <c r="C3917" i="6" s="1"/>
  <c r="A3917" i="6"/>
  <c r="H3916" i="6"/>
  <c r="G3916" i="6"/>
  <c r="F3916" i="6"/>
  <c r="I3916" i="6" s="1"/>
  <c r="E3916" i="6"/>
  <c r="D3916" i="6"/>
  <c r="J3916" i="6" s="1"/>
  <c r="B3916" i="6"/>
  <c r="C3916" i="6" s="1"/>
  <c r="A3916" i="6"/>
  <c r="H3915" i="6"/>
  <c r="G3915" i="6"/>
  <c r="F3915" i="6"/>
  <c r="I3915" i="6" s="1"/>
  <c r="E3915" i="6"/>
  <c r="D3915" i="6"/>
  <c r="J3915" i="6" s="1"/>
  <c r="B3915" i="6"/>
  <c r="C3915" i="6" s="1"/>
  <c r="A3915" i="6"/>
  <c r="H3914" i="6"/>
  <c r="G3914" i="6"/>
  <c r="F3914" i="6"/>
  <c r="I3914" i="6" s="1"/>
  <c r="E3914" i="6"/>
  <c r="D3914" i="6"/>
  <c r="J3914" i="6" s="1"/>
  <c r="B3914" i="6"/>
  <c r="C3914" i="6" s="1"/>
  <c r="A3914" i="6"/>
  <c r="H3913" i="6"/>
  <c r="G3913" i="6"/>
  <c r="F3913" i="6"/>
  <c r="I3913" i="6" s="1"/>
  <c r="E3913" i="6"/>
  <c r="D3913" i="6"/>
  <c r="J3913" i="6" s="1"/>
  <c r="B3913" i="6"/>
  <c r="C3913" i="6" s="1"/>
  <c r="A3913" i="6"/>
  <c r="H3912" i="6"/>
  <c r="G3912" i="6"/>
  <c r="F3912" i="6"/>
  <c r="I3912" i="6" s="1"/>
  <c r="E3912" i="6"/>
  <c r="D3912" i="6"/>
  <c r="J3912" i="6" s="1"/>
  <c r="B3912" i="6"/>
  <c r="C3912" i="6" s="1"/>
  <c r="A3912" i="6"/>
  <c r="H3911" i="6"/>
  <c r="G3911" i="6"/>
  <c r="F3911" i="6"/>
  <c r="I3911" i="6" s="1"/>
  <c r="E3911" i="6"/>
  <c r="D3911" i="6"/>
  <c r="J3911" i="6" s="1"/>
  <c r="B3911" i="6"/>
  <c r="C3911" i="6" s="1"/>
  <c r="A3911" i="6"/>
  <c r="H3910" i="6"/>
  <c r="G3910" i="6"/>
  <c r="F3910" i="6"/>
  <c r="I3910" i="6" s="1"/>
  <c r="E3910" i="6"/>
  <c r="D3910" i="6"/>
  <c r="J3910" i="6" s="1"/>
  <c r="B3910" i="6"/>
  <c r="C3910" i="6" s="1"/>
  <c r="A3910" i="6"/>
  <c r="H3909" i="6"/>
  <c r="G3909" i="6"/>
  <c r="F3909" i="6"/>
  <c r="I3909" i="6" s="1"/>
  <c r="E3909" i="6"/>
  <c r="D3909" i="6"/>
  <c r="J3909" i="6" s="1"/>
  <c r="B3909" i="6"/>
  <c r="C3909" i="6" s="1"/>
  <c r="A3909" i="6"/>
  <c r="H3908" i="6"/>
  <c r="G3908" i="6"/>
  <c r="F3908" i="6"/>
  <c r="I3908" i="6" s="1"/>
  <c r="E3908" i="6"/>
  <c r="D3908" i="6"/>
  <c r="J3908" i="6" s="1"/>
  <c r="B3908" i="6"/>
  <c r="C3908" i="6" s="1"/>
  <c r="A3908" i="6"/>
  <c r="H3907" i="6"/>
  <c r="G3907" i="6"/>
  <c r="F3907" i="6"/>
  <c r="I3907" i="6" s="1"/>
  <c r="E3907" i="6"/>
  <c r="D3907" i="6"/>
  <c r="J3907" i="6" s="1"/>
  <c r="B3907" i="6"/>
  <c r="C3907" i="6" s="1"/>
  <c r="A3907" i="6"/>
  <c r="H3906" i="6"/>
  <c r="G3906" i="6"/>
  <c r="F3906" i="6"/>
  <c r="I3906" i="6" s="1"/>
  <c r="E3906" i="6"/>
  <c r="D3906" i="6"/>
  <c r="J3906" i="6" s="1"/>
  <c r="B3906" i="6"/>
  <c r="C3906" i="6" s="1"/>
  <c r="A3906" i="6"/>
  <c r="H3905" i="6"/>
  <c r="G3905" i="6"/>
  <c r="F3905" i="6"/>
  <c r="I3905" i="6" s="1"/>
  <c r="E3905" i="6"/>
  <c r="D3905" i="6"/>
  <c r="J3905" i="6" s="1"/>
  <c r="B3905" i="6"/>
  <c r="C3905" i="6" s="1"/>
  <c r="A3905" i="6"/>
  <c r="H3904" i="6"/>
  <c r="G3904" i="6"/>
  <c r="F3904" i="6"/>
  <c r="I3904" i="6" s="1"/>
  <c r="E3904" i="6"/>
  <c r="D3904" i="6"/>
  <c r="J3904" i="6" s="1"/>
  <c r="B3904" i="6"/>
  <c r="C3904" i="6" s="1"/>
  <c r="A3904" i="6"/>
  <c r="H3903" i="6"/>
  <c r="G3903" i="6"/>
  <c r="F3903" i="6"/>
  <c r="I3903" i="6" s="1"/>
  <c r="E3903" i="6"/>
  <c r="D3903" i="6"/>
  <c r="J3903" i="6" s="1"/>
  <c r="B3903" i="6"/>
  <c r="C3903" i="6" s="1"/>
  <c r="A3903" i="6"/>
  <c r="H3902" i="6"/>
  <c r="G3902" i="6"/>
  <c r="F3902" i="6"/>
  <c r="I3902" i="6" s="1"/>
  <c r="E3902" i="6"/>
  <c r="D3902" i="6"/>
  <c r="J3902" i="6" s="1"/>
  <c r="B3902" i="6"/>
  <c r="C3902" i="6" s="1"/>
  <c r="A3902" i="6"/>
  <c r="H3901" i="6"/>
  <c r="G3901" i="6"/>
  <c r="F3901" i="6"/>
  <c r="I3901" i="6" s="1"/>
  <c r="E3901" i="6"/>
  <c r="D3901" i="6"/>
  <c r="J3901" i="6" s="1"/>
  <c r="B3901" i="6"/>
  <c r="C3901" i="6" s="1"/>
  <c r="A3901" i="6"/>
  <c r="H3900" i="6"/>
  <c r="G3900" i="6"/>
  <c r="F3900" i="6"/>
  <c r="I3900" i="6" s="1"/>
  <c r="E3900" i="6"/>
  <c r="D3900" i="6"/>
  <c r="J3900" i="6" s="1"/>
  <c r="B3900" i="6"/>
  <c r="C3900" i="6" s="1"/>
  <c r="A3900" i="6"/>
  <c r="H3899" i="6"/>
  <c r="G3899" i="6"/>
  <c r="F3899" i="6"/>
  <c r="I3899" i="6" s="1"/>
  <c r="E3899" i="6"/>
  <c r="D3899" i="6"/>
  <c r="J3899" i="6" s="1"/>
  <c r="B3899" i="6"/>
  <c r="C3899" i="6" s="1"/>
  <c r="A3899" i="6"/>
  <c r="H3898" i="6"/>
  <c r="G3898" i="6"/>
  <c r="F3898" i="6"/>
  <c r="I3898" i="6" s="1"/>
  <c r="E3898" i="6"/>
  <c r="D3898" i="6"/>
  <c r="J3898" i="6" s="1"/>
  <c r="B3898" i="6"/>
  <c r="C3898" i="6" s="1"/>
  <c r="A3898" i="6"/>
  <c r="H3897" i="6"/>
  <c r="G3897" i="6"/>
  <c r="F3897" i="6"/>
  <c r="I3897" i="6" s="1"/>
  <c r="E3897" i="6"/>
  <c r="D3897" i="6"/>
  <c r="J3897" i="6" s="1"/>
  <c r="B3897" i="6"/>
  <c r="C3897" i="6" s="1"/>
  <c r="A3897" i="6"/>
  <c r="H3896" i="6"/>
  <c r="G3896" i="6"/>
  <c r="F3896" i="6"/>
  <c r="I3896" i="6" s="1"/>
  <c r="E3896" i="6"/>
  <c r="D3896" i="6"/>
  <c r="J3896" i="6" s="1"/>
  <c r="B3896" i="6"/>
  <c r="C3896" i="6" s="1"/>
  <c r="A3896" i="6"/>
  <c r="H3895" i="6"/>
  <c r="G3895" i="6"/>
  <c r="F3895" i="6"/>
  <c r="I3895" i="6" s="1"/>
  <c r="E3895" i="6"/>
  <c r="D3895" i="6"/>
  <c r="J3895" i="6" s="1"/>
  <c r="B3895" i="6"/>
  <c r="C3895" i="6" s="1"/>
  <c r="A3895" i="6"/>
  <c r="H3894" i="6"/>
  <c r="G3894" i="6"/>
  <c r="F3894" i="6"/>
  <c r="I3894" i="6" s="1"/>
  <c r="E3894" i="6"/>
  <c r="D3894" i="6"/>
  <c r="J3894" i="6" s="1"/>
  <c r="B3894" i="6"/>
  <c r="C3894" i="6" s="1"/>
  <c r="A3894" i="6"/>
  <c r="H3893" i="6"/>
  <c r="G3893" i="6"/>
  <c r="F3893" i="6"/>
  <c r="I3893" i="6" s="1"/>
  <c r="E3893" i="6"/>
  <c r="D3893" i="6"/>
  <c r="J3893" i="6" s="1"/>
  <c r="B3893" i="6"/>
  <c r="C3893" i="6" s="1"/>
  <c r="A3893" i="6"/>
  <c r="H3892" i="6"/>
  <c r="G3892" i="6"/>
  <c r="F3892" i="6"/>
  <c r="I3892" i="6" s="1"/>
  <c r="E3892" i="6"/>
  <c r="D3892" i="6"/>
  <c r="J3892" i="6" s="1"/>
  <c r="B3892" i="6"/>
  <c r="C3892" i="6" s="1"/>
  <c r="A3892" i="6"/>
  <c r="H3891" i="6"/>
  <c r="G3891" i="6"/>
  <c r="F3891" i="6"/>
  <c r="I3891" i="6" s="1"/>
  <c r="E3891" i="6"/>
  <c r="D3891" i="6"/>
  <c r="J3891" i="6" s="1"/>
  <c r="B3891" i="6"/>
  <c r="C3891" i="6" s="1"/>
  <c r="A3891" i="6"/>
  <c r="H3890" i="6"/>
  <c r="G3890" i="6"/>
  <c r="F3890" i="6"/>
  <c r="I3890" i="6" s="1"/>
  <c r="E3890" i="6"/>
  <c r="D3890" i="6"/>
  <c r="J3890" i="6" s="1"/>
  <c r="B3890" i="6"/>
  <c r="C3890" i="6" s="1"/>
  <c r="A3890" i="6"/>
  <c r="H3889" i="6"/>
  <c r="G3889" i="6"/>
  <c r="F3889" i="6"/>
  <c r="I3889" i="6" s="1"/>
  <c r="E3889" i="6"/>
  <c r="D3889" i="6"/>
  <c r="J3889" i="6" s="1"/>
  <c r="B3889" i="6"/>
  <c r="C3889" i="6" s="1"/>
  <c r="A3889" i="6"/>
  <c r="H3888" i="6"/>
  <c r="G3888" i="6"/>
  <c r="F3888" i="6"/>
  <c r="I3888" i="6" s="1"/>
  <c r="E3888" i="6"/>
  <c r="D3888" i="6"/>
  <c r="J3888" i="6" s="1"/>
  <c r="B3888" i="6"/>
  <c r="C3888" i="6" s="1"/>
  <c r="A3888" i="6"/>
  <c r="H3887" i="6"/>
  <c r="G3887" i="6"/>
  <c r="F3887" i="6"/>
  <c r="I3887" i="6" s="1"/>
  <c r="E3887" i="6"/>
  <c r="D3887" i="6"/>
  <c r="J3887" i="6" s="1"/>
  <c r="B3887" i="6"/>
  <c r="C3887" i="6" s="1"/>
  <c r="A3887" i="6"/>
  <c r="H3886" i="6"/>
  <c r="G3886" i="6"/>
  <c r="F3886" i="6"/>
  <c r="I3886" i="6" s="1"/>
  <c r="E3886" i="6"/>
  <c r="D3886" i="6"/>
  <c r="J3886" i="6" s="1"/>
  <c r="B3886" i="6"/>
  <c r="C3886" i="6" s="1"/>
  <c r="A3886" i="6"/>
  <c r="H3885" i="6"/>
  <c r="G3885" i="6"/>
  <c r="F3885" i="6"/>
  <c r="I3885" i="6" s="1"/>
  <c r="E3885" i="6"/>
  <c r="D3885" i="6"/>
  <c r="J3885" i="6" s="1"/>
  <c r="B3885" i="6"/>
  <c r="C3885" i="6" s="1"/>
  <c r="A3885" i="6"/>
  <c r="H3884" i="6"/>
  <c r="G3884" i="6"/>
  <c r="F3884" i="6"/>
  <c r="I3884" i="6" s="1"/>
  <c r="E3884" i="6"/>
  <c r="D3884" i="6"/>
  <c r="J3884" i="6" s="1"/>
  <c r="B3884" i="6"/>
  <c r="C3884" i="6" s="1"/>
  <c r="A3884" i="6"/>
  <c r="H3883" i="6"/>
  <c r="G3883" i="6"/>
  <c r="F3883" i="6"/>
  <c r="I3883" i="6" s="1"/>
  <c r="E3883" i="6"/>
  <c r="D3883" i="6"/>
  <c r="J3883" i="6" s="1"/>
  <c r="B3883" i="6"/>
  <c r="C3883" i="6" s="1"/>
  <c r="A3883" i="6"/>
  <c r="H3882" i="6"/>
  <c r="G3882" i="6"/>
  <c r="F3882" i="6"/>
  <c r="I3882" i="6" s="1"/>
  <c r="E3882" i="6"/>
  <c r="D3882" i="6"/>
  <c r="J3882" i="6" s="1"/>
  <c r="B3882" i="6"/>
  <c r="C3882" i="6" s="1"/>
  <c r="A3882" i="6"/>
  <c r="H3881" i="6"/>
  <c r="G3881" i="6"/>
  <c r="F3881" i="6"/>
  <c r="I3881" i="6" s="1"/>
  <c r="E3881" i="6"/>
  <c r="D3881" i="6"/>
  <c r="J3881" i="6" s="1"/>
  <c r="B3881" i="6"/>
  <c r="C3881" i="6" s="1"/>
  <c r="A3881" i="6"/>
  <c r="H3880" i="6"/>
  <c r="G3880" i="6"/>
  <c r="F3880" i="6"/>
  <c r="I3880" i="6" s="1"/>
  <c r="E3880" i="6"/>
  <c r="D3880" i="6"/>
  <c r="J3880" i="6" s="1"/>
  <c r="B3880" i="6"/>
  <c r="C3880" i="6" s="1"/>
  <c r="A3880" i="6"/>
  <c r="H3879" i="6"/>
  <c r="G3879" i="6"/>
  <c r="F3879" i="6"/>
  <c r="I3879" i="6" s="1"/>
  <c r="E3879" i="6"/>
  <c r="D3879" i="6"/>
  <c r="J3879" i="6" s="1"/>
  <c r="B3879" i="6"/>
  <c r="C3879" i="6" s="1"/>
  <c r="A3879" i="6"/>
  <c r="H3878" i="6"/>
  <c r="G3878" i="6"/>
  <c r="F3878" i="6"/>
  <c r="I3878" i="6" s="1"/>
  <c r="E3878" i="6"/>
  <c r="D3878" i="6"/>
  <c r="J3878" i="6" s="1"/>
  <c r="B3878" i="6"/>
  <c r="C3878" i="6" s="1"/>
  <c r="A3878" i="6"/>
  <c r="H3877" i="6"/>
  <c r="G3877" i="6"/>
  <c r="F3877" i="6"/>
  <c r="I3877" i="6" s="1"/>
  <c r="E3877" i="6"/>
  <c r="D3877" i="6"/>
  <c r="J3877" i="6" s="1"/>
  <c r="B3877" i="6"/>
  <c r="C3877" i="6" s="1"/>
  <c r="A3877" i="6"/>
  <c r="H3876" i="6"/>
  <c r="G3876" i="6"/>
  <c r="F3876" i="6"/>
  <c r="I3876" i="6" s="1"/>
  <c r="E3876" i="6"/>
  <c r="D3876" i="6"/>
  <c r="J3876" i="6" s="1"/>
  <c r="B3876" i="6"/>
  <c r="C3876" i="6" s="1"/>
  <c r="A3876" i="6"/>
  <c r="H3875" i="6"/>
  <c r="G3875" i="6"/>
  <c r="F3875" i="6"/>
  <c r="I3875" i="6" s="1"/>
  <c r="E3875" i="6"/>
  <c r="D3875" i="6"/>
  <c r="J3875" i="6" s="1"/>
  <c r="B3875" i="6"/>
  <c r="C3875" i="6" s="1"/>
  <c r="A3875" i="6"/>
  <c r="H3874" i="6"/>
  <c r="G3874" i="6"/>
  <c r="F3874" i="6"/>
  <c r="I3874" i="6" s="1"/>
  <c r="E3874" i="6"/>
  <c r="D3874" i="6"/>
  <c r="J3874" i="6" s="1"/>
  <c r="B3874" i="6"/>
  <c r="C3874" i="6" s="1"/>
  <c r="A3874" i="6"/>
  <c r="H3873" i="6"/>
  <c r="G3873" i="6"/>
  <c r="F3873" i="6"/>
  <c r="I3873" i="6" s="1"/>
  <c r="E3873" i="6"/>
  <c r="D3873" i="6"/>
  <c r="J3873" i="6" s="1"/>
  <c r="B3873" i="6"/>
  <c r="C3873" i="6" s="1"/>
  <c r="A3873" i="6"/>
  <c r="H3872" i="6"/>
  <c r="G3872" i="6"/>
  <c r="F3872" i="6"/>
  <c r="I3872" i="6" s="1"/>
  <c r="E3872" i="6"/>
  <c r="D3872" i="6"/>
  <c r="J3872" i="6" s="1"/>
  <c r="B3872" i="6"/>
  <c r="C3872" i="6" s="1"/>
  <c r="A3872" i="6"/>
  <c r="H3871" i="6"/>
  <c r="G3871" i="6"/>
  <c r="F3871" i="6"/>
  <c r="I3871" i="6" s="1"/>
  <c r="E3871" i="6"/>
  <c r="D3871" i="6"/>
  <c r="J3871" i="6" s="1"/>
  <c r="B3871" i="6"/>
  <c r="C3871" i="6" s="1"/>
  <c r="A3871" i="6"/>
  <c r="H3870" i="6"/>
  <c r="G3870" i="6"/>
  <c r="F3870" i="6"/>
  <c r="I3870" i="6" s="1"/>
  <c r="E3870" i="6"/>
  <c r="D3870" i="6"/>
  <c r="J3870" i="6" s="1"/>
  <c r="B3870" i="6"/>
  <c r="C3870" i="6" s="1"/>
  <c r="A3870" i="6"/>
  <c r="H3869" i="6"/>
  <c r="G3869" i="6"/>
  <c r="F3869" i="6"/>
  <c r="I3869" i="6" s="1"/>
  <c r="E3869" i="6"/>
  <c r="D3869" i="6"/>
  <c r="J3869" i="6" s="1"/>
  <c r="B3869" i="6"/>
  <c r="C3869" i="6" s="1"/>
  <c r="A3869" i="6"/>
  <c r="H3868" i="6"/>
  <c r="G3868" i="6"/>
  <c r="F3868" i="6"/>
  <c r="I3868" i="6" s="1"/>
  <c r="E3868" i="6"/>
  <c r="D3868" i="6"/>
  <c r="J3868" i="6" s="1"/>
  <c r="B3868" i="6"/>
  <c r="C3868" i="6" s="1"/>
  <c r="A3868" i="6"/>
  <c r="H3867" i="6"/>
  <c r="G3867" i="6"/>
  <c r="F3867" i="6"/>
  <c r="I3867" i="6" s="1"/>
  <c r="E3867" i="6"/>
  <c r="D3867" i="6"/>
  <c r="J3867" i="6" s="1"/>
  <c r="B3867" i="6"/>
  <c r="C3867" i="6" s="1"/>
  <c r="A3867" i="6"/>
  <c r="H3866" i="6"/>
  <c r="G3866" i="6"/>
  <c r="F3866" i="6"/>
  <c r="I3866" i="6" s="1"/>
  <c r="E3866" i="6"/>
  <c r="D3866" i="6"/>
  <c r="J3866" i="6" s="1"/>
  <c r="B3866" i="6"/>
  <c r="C3866" i="6" s="1"/>
  <c r="A3866" i="6"/>
  <c r="H3865" i="6"/>
  <c r="G3865" i="6"/>
  <c r="F3865" i="6"/>
  <c r="I3865" i="6" s="1"/>
  <c r="E3865" i="6"/>
  <c r="D3865" i="6"/>
  <c r="J3865" i="6" s="1"/>
  <c r="B3865" i="6"/>
  <c r="C3865" i="6" s="1"/>
  <c r="A3865" i="6"/>
  <c r="H3864" i="6"/>
  <c r="G3864" i="6"/>
  <c r="F3864" i="6"/>
  <c r="I3864" i="6" s="1"/>
  <c r="E3864" i="6"/>
  <c r="D3864" i="6"/>
  <c r="J3864" i="6" s="1"/>
  <c r="B3864" i="6"/>
  <c r="C3864" i="6" s="1"/>
  <c r="A3864" i="6"/>
  <c r="H3863" i="6"/>
  <c r="G3863" i="6"/>
  <c r="F3863" i="6"/>
  <c r="I3863" i="6" s="1"/>
  <c r="E3863" i="6"/>
  <c r="D3863" i="6"/>
  <c r="J3863" i="6" s="1"/>
  <c r="B3863" i="6"/>
  <c r="C3863" i="6" s="1"/>
  <c r="A3863" i="6"/>
  <c r="H3862" i="6"/>
  <c r="G3862" i="6"/>
  <c r="F3862" i="6"/>
  <c r="I3862" i="6" s="1"/>
  <c r="E3862" i="6"/>
  <c r="D3862" i="6"/>
  <c r="J3862" i="6" s="1"/>
  <c r="B3862" i="6"/>
  <c r="C3862" i="6" s="1"/>
  <c r="A3862" i="6"/>
  <c r="H3861" i="6"/>
  <c r="G3861" i="6"/>
  <c r="F3861" i="6"/>
  <c r="I3861" i="6" s="1"/>
  <c r="E3861" i="6"/>
  <c r="D3861" i="6"/>
  <c r="J3861" i="6" s="1"/>
  <c r="B3861" i="6"/>
  <c r="C3861" i="6" s="1"/>
  <c r="A3861" i="6"/>
  <c r="H3860" i="6"/>
  <c r="G3860" i="6"/>
  <c r="F3860" i="6"/>
  <c r="I3860" i="6" s="1"/>
  <c r="E3860" i="6"/>
  <c r="D3860" i="6"/>
  <c r="J3860" i="6" s="1"/>
  <c r="B3860" i="6"/>
  <c r="C3860" i="6" s="1"/>
  <c r="A3860" i="6"/>
  <c r="H3859" i="6"/>
  <c r="G3859" i="6"/>
  <c r="F3859" i="6"/>
  <c r="I3859" i="6" s="1"/>
  <c r="E3859" i="6"/>
  <c r="D3859" i="6"/>
  <c r="J3859" i="6" s="1"/>
  <c r="B3859" i="6"/>
  <c r="C3859" i="6" s="1"/>
  <c r="A3859" i="6"/>
  <c r="H3858" i="6"/>
  <c r="G3858" i="6"/>
  <c r="F3858" i="6"/>
  <c r="I3858" i="6" s="1"/>
  <c r="E3858" i="6"/>
  <c r="D3858" i="6"/>
  <c r="J3858" i="6" s="1"/>
  <c r="B3858" i="6"/>
  <c r="C3858" i="6" s="1"/>
  <c r="A3858" i="6"/>
  <c r="H3857" i="6"/>
  <c r="G3857" i="6"/>
  <c r="F3857" i="6"/>
  <c r="I3857" i="6" s="1"/>
  <c r="E3857" i="6"/>
  <c r="D3857" i="6"/>
  <c r="J3857" i="6" s="1"/>
  <c r="B3857" i="6"/>
  <c r="C3857" i="6" s="1"/>
  <c r="A3857" i="6"/>
  <c r="H3856" i="6"/>
  <c r="G3856" i="6"/>
  <c r="F3856" i="6"/>
  <c r="I3856" i="6" s="1"/>
  <c r="E3856" i="6"/>
  <c r="D3856" i="6"/>
  <c r="J3856" i="6" s="1"/>
  <c r="B3856" i="6"/>
  <c r="C3856" i="6" s="1"/>
  <c r="A3856" i="6"/>
  <c r="H3855" i="6"/>
  <c r="G3855" i="6"/>
  <c r="F3855" i="6"/>
  <c r="I3855" i="6" s="1"/>
  <c r="E3855" i="6"/>
  <c r="D3855" i="6"/>
  <c r="J3855" i="6" s="1"/>
  <c r="B3855" i="6"/>
  <c r="C3855" i="6" s="1"/>
  <c r="A3855" i="6"/>
  <c r="H3854" i="6"/>
  <c r="G3854" i="6"/>
  <c r="F3854" i="6"/>
  <c r="I3854" i="6" s="1"/>
  <c r="E3854" i="6"/>
  <c r="D3854" i="6"/>
  <c r="J3854" i="6" s="1"/>
  <c r="B3854" i="6"/>
  <c r="C3854" i="6" s="1"/>
  <c r="A3854" i="6"/>
  <c r="H3853" i="6"/>
  <c r="G3853" i="6"/>
  <c r="F3853" i="6"/>
  <c r="I3853" i="6" s="1"/>
  <c r="E3853" i="6"/>
  <c r="D3853" i="6"/>
  <c r="J3853" i="6" s="1"/>
  <c r="B3853" i="6"/>
  <c r="C3853" i="6" s="1"/>
  <c r="A3853" i="6"/>
  <c r="H3852" i="6"/>
  <c r="G3852" i="6"/>
  <c r="F3852" i="6"/>
  <c r="I3852" i="6" s="1"/>
  <c r="E3852" i="6"/>
  <c r="D3852" i="6"/>
  <c r="J3852" i="6" s="1"/>
  <c r="B3852" i="6"/>
  <c r="C3852" i="6" s="1"/>
  <c r="A3852" i="6"/>
  <c r="H3851" i="6"/>
  <c r="G3851" i="6"/>
  <c r="F3851" i="6"/>
  <c r="I3851" i="6" s="1"/>
  <c r="E3851" i="6"/>
  <c r="D3851" i="6"/>
  <c r="J3851" i="6" s="1"/>
  <c r="B3851" i="6"/>
  <c r="C3851" i="6" s="1"/>
  <c r="A3851" i="6"/>
  <c r="H3850" i="6"/>
  <c r="G3850" i="6"/>
  <c r="F3850" i="6"/>
  <c r="I3850" i="6" s="1"/>
  <c r="E3850" i="6"/>
  <c r="D3850" i="6"/>
  <c r="J3850" i="6" s="1"/>
  <c r="B3850" i="6"/>
  <c r="C3850" i="6" s="1"/>
  <c r="A3850" i="6"/>
  <c r="H3849" i="6"/>
  <c r="G3849" i="6"/>
  <c r="F3849" i="6"/>
  <c r="I3849" i="6" s="1"/>
  <c r="E3849" i="6"/>
  <c r="D3849" i="6"/>
  <c r="J3849" i="6" s="1"/>
  <c r="B3849" i="6"/>
  <c r="C3849" i="6" s="1"/>
  <c r="A3849" i="6"/>
  <c r="H3848" i="6"/>
  <c r="G3848" i="6"/>
  <c r="F3848" i="6"/>
  <c r="I3848" i="6" s="1"/>
  <c r="E3848" i="6"/>
  <c r="D3848" i="6"/>
  <c r="J3848" i="6" s="1"/>
  <c r="B3848" i="6"/>
  <c r="C3848" i="6" s="1"/>
  <c r="A3848" i="6"/>
  <c r="H3847" i="6"/>
  <c r="G3847" i="6"/>
  <c r="F3847" i="6"/>
  <c r="I3847" i="6" s="1"/>
  <c r="E3847" i="6"/>
  <c r="D3847" i="6"/>
  <c r="J3847" i="6" s="1"/>
  <c r="B3847" i="6"/>
  <c r="C3847" i="6" s="1"/>
  <c r="A3847" i="6"/>
  <c r="H3846" i="6"/>
  <c r="G3846" i="6"/>
  <c r="F3846" i="6"/>
  <c r="I3846" i="6" s="1"/>
  <c r="E3846" i="6"/>
  <c r="D3846" i="6"/>
  <c r="J3846" i="6" s="1"/>
  <c r="B3846" i="6"/>
  <c r="C3846" i="6" s="1"/>
  <c r="A3846" i="6"/>
  <c r="H3845" i="6"/>
  <c r="G3845" i="6"/>
  <c r="F3845" i="6"/>
  <c r="I3845" i="6" s="1"/>
  <c r="E3845" i="6"/>
  <c r="D3845" i="6"/>
  <c r="J3845" i="6" s="1"/>
  <c r="B3845" i="6"/>
  <c r="C3845" i="6" s="1"/>
  <c r="A3845" i="6"/>
  <c r="H3844" i="6"/>
  <c r="G3844" i="6"/>
  <c r="F3844" i="6"/>
  <c r="I3844" i="6" s="1"/>
  <c r="E3844" i="6"/>
  <c r="D3844" i="6"/>
  <c r="J3844" i="6" s="1"/>
  <c r="B3844" i="6"/>
  <c r="C3844" i="6" s="1"/>
  <c r="A3844" i="6"/>
  <c r="H3843" i="6"/>
  <c r="G3843" i="6"/>
  <c r="F3843" i="6"/>
  <c r="I3843" i="6" s="1"/>
  <c r="E3843" i="6"/>
  <c r="D3843" i="6"/>
  <c r="J3843" i="6" s="1"/>
  <c r="B3843" i="6"/>
  <c r="C3843" i="6" s="1"/>
  <c r="A3843" i="6"/>
  <c r="H3842" i="6"/>
  <c r="G3842" i="6"/>
  <c r="F3842" i="6"/>
  <c r="I3842" i="6" s="1"/>
  <c r="E3842" i="6"/>
  <c r="D3842" i="6"/>
  <c r="J3842" i="6" s="1"/>
  <c r="B3842" i="6"/>
  <c r="C3842" i="6" s="1"/>
  <c r="A3842" i="6"/>
  <c r="H3841" i="6"/>
  <c r="G3841" i="6"/>
  <c r="F3841" i="6"/>
  <c r="I3841" i="6" s="1"/>
  <c r="E3841" i="6"/>
  <c r="D3841" i="6"/>
  <c r="J3841" i="6" s="1"/>
  <c r="B3841" i="6"/>
  <c r="C3841" i="6" s="1"/>
  <c r="A3841" i="6"/>
  <c r="H3840" i="6"/>
  <c r="G3840" i="6"/>
  <c r="F3840" i="6"/>
  <c r="I3840" i="6" s="1"/>
  <c r="E3840" i="6"/>
  <c r="D3840" i="6"/>
  <c r="J3840" i="6" s="1"/>
  <c r="B3840" i="6"/>
  <c r="C3840" i="6" s="1"/>
  <c r="A3840" i="6"/>
  <c r="H3839" i="6"/>
  <c r="G3839" i="6"/>
  <c r="F3839" i="6"/>
  <c r="I3839" i="6" s="1"/>
  <c r="E3839" i="6"/>
  <c r="D3839" i="6"/>
  <c r="J3839" i="6" s="1"/>
  <c r="B3839" i="6"/>
  <c r="C3839" i="6" s="1"/>
  <c r="A3839" i="6"/>
  <c r="H3838" i="6"/>
  <c r="G3838" i="6"/>
  <c r="F3838" i="6"/>
  <c r="I3838" i="6" s="1"/>
  <c r="E3838" i="6"/>
  <c r="D3838" i="6"/>
  <c r="J3838" i="6" s="1"/>
  <c r="B3838" i="6"/>
  <c r="C3838" i="6" s="1"/>
  <c r="A3838" i="6"/>
  <c r="H3837" i="6"/>
  <c r="G3837" i="6"/>
  <c r="F3837" i="6"/>
  <c r="I3837" i="6" s="1"/>
  <c r="E3837" i="6"/>
  <c r="D3837" i="6"/>
  <c r="J3837" i="6" s="1"/>
  <c r="B3837" i="6"/>
  <c r="C3837" i="6" s="1"/>
  <c r="A3837" i="6"/>
  <c r="H3836" i="6"/>
  <c r="G3836" i="6"/>
  <c r="F3836" i="6"/>
  <c r="I3836" i="6" s="1"/>
  <c r="E3836" i="6"/>
  <c r="D3836" i="6"/>
  <c r="J3836" i="6" s="1"/>
  <c r="B3836" i="6"/>
  <c r="C3836" i="6" s="1"/>
  <c r="A3836" i="6"/>
  <c r="H3835" i="6"/>
  <c r="G3835" i="6"/>
  <c r="F3835" i="6"/>
  <c r="I3835" i="6" s="1"/>
  <c r="E3835" i="6"/>
  <c r="D3835" i="6"/>
  <c r="J3835" i="6" s="1"/>
  <c r="B3835" i="6"/>
  <c r="C3835" i="6" s="1"/>
  <c r="A3835" i="6"/>
  <c r="H3834" i="6"/>
  <c r="G3834" i="6"/>
  <c r="F3834" i="6"/>
  <c r="I3834" i="6" s="1"/>
  <c r="E3834" i="6"/>
  <c r="D3834" i="6"/>
  <c r="J3834" i="6" s="1"/>
  <c r="B3834" i="6"/>
  <c r="C3834" i="6" s="1"/>
  <c r="A3834" i="6"/>
  <c r="H3833" i="6"/>
  <c r="G3833" i="6"/>
  <c r="F3833" i="6"/>
  <c r="I3833" i="6" s="1"/>
  <c r="E3833" i="6"/>
  <c r="D3833" i="6"/>
  <c r="J3833" i="6" s="1"/>
  <c r="B3833" i="6"/>
  <c r="C3833" i="6" s="1"/>
  <c r="A3833" i="6"/>
  <c r="H3832" i="6"/>
  <c r="G3832" i="6"/>
  <c r="F3832" i="6"/>
  <c r="I3832" i="6" s="1"/>
  <c r="E3832" i="6"/>
  <c r="D3832" i="6"/>
  <c r="J3832" i="6" s="1"/>
  <c r="B3832" i="6"/>
  <c r="C3832" i="6" s="1"/>
  <c r="A3832" i="6"/>
  <c r="H3831" i="6"/>
  <c r="G3831" i="6"/>
  <c r="F3831" i="6"/>
  <c r="I3831" i="6" s="1"/>
  <c r="E3831" i="6"/>
  <c r="D3831" i="6"/>
  <c r="J3831" i="6" s="1"/>
  <c r="B3831" i="6"/>
  <c r="C3831" i="6" s="1"/>
  <c r="A3831" i="6"/>
  <c r="H3830" i="6"/>
  <c r="G3830" i="6"/>
  <c r="F3830" i="6"/>
  <c r="I3830" i="6" s="1"/>
  <c r="E3830" i="6"/>
  <c r="D3830" i="6"/>
  <c r="J3830" i="6" s="1"/>
  <c r="B3830" i="6"/>
  <c r="C3830" i="6" s="1"/>
  <c r="A3830" i="6"/>
  <c r="H3829" i="6"/>
  <c r="G3829" i="6"/>
  <c r="F3829" i="6"/>
  <c r="I3829" i="6" s="1"/>
  <c r="E3829" i="6"/>
  <c r="D3829" i="6"/>
  <c r="J3829" i="6" s="1"/>
  <c r="B3829" i="6"/>
  <c r="C3829" i="6" s="1"/>
  <c r="A3829" i="6"/>
  <c r="H3828" i="6"/>
  <c r="G3828" i="6"/>
  <c r="F3828" i="6"/>
  <c r="I3828" i="6" s="1"/>
  <c r="E3828" i="6"/>
  <c r="D3828" i="6"/>
  <c r="J3828" i="6" s="1"/>
  <c r="B3828" i="6"/>
  <c r="C3828" i="6" s="1"/>
  <c r="A3828" i="6"/>
  <c r="H3827" i="6"/>
  <c r="G3827" i="6"/>
  <c r="F3827" i="6"/>
  <c r="I3827" i="6" s="1"/>
  <c r="E3827" i="6"/>
  <c r="D3827" i="6"/>
  <c r="J3827" i="6" s="1"/>
  <c r="B3827" i="6"/>
  <c r="C3827" i="6" s="1"/>
  <c r="A3827" i="6"/>
  <c r="H3826" i="6"/>
  <c r="G3826" i="6"/>
  <c r="F3826" i="6"/>
  <c r="I3826" i="6" s="1"/>
  <c r="E3826" i="6"/>
  <c r="D3826" i="6"/>
  <c r="J3826" i="6" s="1"/>
  <c r="B3826" i="6"/>
  <c r="C3826" i="6" s="1"/>
  <c r="A3826" i="6"/>
  <c r="H3825" i="6"/>
  <c r="G3825" i="6"/>
  <c r="F3825" i="6"/>
  <c r="I3825" i="6" s="1"/>
  <c r="E3825" i="6"/>
  <c r="D3825" i="6"/>
  <c r="J3825" i="6" s="1"/>
  <c r="B3825" i="6"/>
  <c r="C3825" i="6" s="1"/>
  <c r="A3825" i="6"/>
  <c r="H3824" i="6"/>
  <c r="G3824" i="6"/>
  <c r="F3824" i="6"/>
  <c r="I3824" i="6" s="1"/>
  <c r="E3824" i="6"/>
  <c r="D3824" i="6"/>
  <c r="J3824" i="6" s="1"/>
  <c r="B3824" i="6"/>
  <c r="C3824" i="6" s="1"/>
  <c r="A3824" i="6"/>
  <c r="H3823" i="6"/>
  <c r="G3823" i="6"/>
  <c r="F3823" i="6"/>
  <c r="I3823" i="6" s="1"/>
  <c r="E3823" i="6"/>
  <c r="D3823" i="6"/>
  <c r="J3823" i="6" s="1"/>
  <c r="B3823" i="6"/>
  <c r="C3823" i="6" s="1"/>
  <c r="A3823" i="6"/>
  <c r="H3822" i="6"/>
  <c r="G3822" i="6"/>
  <c r="F3822" i="6"/>
  <c r="I3822" i="6" s="1"/>
  <c r="E3822" i="6"/>
  <c r="D3822" i="6"/>
  <c r="J3822" i="6" s="1"/>
  <c r="B3822" i="6"/>
  <c r="C3822" i="6" s="1"/>
  <c r="A3822" i="6"/>
  <c r="H3821" i="6"/>
  <c r="G3821" i="6"/>
  <c r="F3821" i="6"/>
  <c r="I3821" i="6" s="1"/>
  <c r="E3821" i="6"/>
  <c r="D3821" i="6"/>
  <c r="J3821" i="6" s="1"/>
  <c r="B3821" i="6"/>
  <c r="C3821" i="6" s="1"/>
  <c r="A3821" i="6"/>
  <c r="H3820" i="6"/>
  <c r="G3820" i="6"/>
  <c r="F3820" i="6"/>
  <c r="I3820" i="6" s="1"/>
  <c r="E3820" i="6"/>
  <c r="D3820" i="6"/>
  <c r="J3820" i="6" s="1"/>
  <c r="B3820" i="6"/>
  <c r="C3820" i="6" s="1"/>
  <c r="A3820" i="6"/>
  <c r="H3819" i="6"/>
  <c r="G3819" i="6"/>
  <c r="F3819" i="6"/>
  <c r="I3819" i="6" s="1"/>
  <c r="E3819" i="6"/>
  <c r="D3819" i="6"/>
  <c r="J3819" i="6" s="1"/>
  <c r="B3819" i="6"/>
  <c r="C3819" i="6" s="1"/>
  <c r="A3819" i="6"/>
  <c r="H3818" i="6"/>
  <c r="G3818" i="6"/>
  <c r="F3818" i="6"/>
  <c r="I3818" i="6" s="1"/>
  <c r="E3818" i="6"/>
  <c r="D3818" i="6"/>
  <c r="J3818" i="6" s="1"/>
  <c r="B3818" i="6"/>
  <c r="C3818" i="6" s="1"/>
  <c r="A3818" i="6"/>
  <c r="H3817" i="6"/>
  <c r="G3817" i="6"/>
  <c r="F3817" i="6"/>
  <c r="I3817" i="6" s="1"/>
  <c r="E3817" i="6"/>
  <c r="D3817" i="6"/>
  <c r="J3817" i="6" s="1"/>
  <c r="B3817" i="6"/>
  <c r="C3817" i="6" s="1"/>
  <c r="A3817" i="6"/>
  <c r="H3816" i="6"/>
  <c r="G3816" i="6"/>
  <c r="F3816" i="6"/>
  <c r="I3816" i="6" s="1"/>
  <c r="E3816" i="6"/>
  <c r="D3816" i="6"/>
  <c r="J3816" i="6" s="1"/>
  <c r="B3816" i="6"/>
  <c r="C3816" i="6" s="1"/>
  <c r="A3816" i="6"/>
  <c r="H3815" i="6"/>
  <c r="G3815" i="6"/>
  <c r="F3815" i="6"/>
  <c r="I3815" i="6" s="1"/>
  <c r="E3815" i="6"/>
  <c r="D3815" i="6"/>
  <c r="J3815" i="6" s="1"/>
  <c r="B3815" i="6"/>
  <c r="C3815" i="6" s="1"/>
  <c r="A3815" i="6"/>
  <c r="H3814" i="6"/>
  <c r="G3814" i="6"/>
  <c r="F3814" i="6"/>
  <c r="I3814" i="6" s="1"/>
  <c r="E3814" i="6"/>
  <c r="D3814" i="6"/>
  <c r="J3814" i="6" s="1"/>
  <c r="B3814" i="6"/>
  <c r="C3814" i="6" s="1"/>
  <c r="A3814" i="6"/>
  <c r="H3813" i="6"/>
  <c r="G3813" i="6"/>
  <c r="F3813" i="6"/>
  <c r="I3813" i="6" s="1"/>
  <c r="E3813" i="6"/>
  <c r="D3813" i="6"/>
  <c r="J3813" i="6" s="1"/>
  <c r="B3813" i="6"/>
  <c r="C3813" i="6" s="1"/>
  <c r="A3813" i="6"/>
  <c r="H3812" i="6"/>
  <c r="G3812" i="6"/>
  <c r="F3812" i="6"/>
  <c r="I3812" i="6" s="1"/>
  <c r="E3812" i="6"/>
  <c r="D3812" i="6"/>
  <c r="J3812" i="6" s="1"/>
  <c r="B3812" i="6"/>
  <c r="C3812" i="6" s="1"/>
  <c r="A3812" i="6"/>
  <c r="H3811" i="6"/>
  <c r="G3811" i="6"/>
  <c r="F3811" i="6"/>
  <c r="I3811" i="6" s="1"/>
  <c r="E3811" i="6"/>
  <c r="D3811" i="6"/>
  <c r="J3811" i="6" s="1"/>
  <c r="B3811" i="6"/>
  <c r="C3811" i="6" s="1"/>
  <c r="A3811" i="6"/>
  <c r="H3810" i="6"/>
  <c r="G3810" i="6"/>
  <c r="F3810" i="6"/>
  <c r="I3810" i="6" s="1"/>
  <c r="E3810" i="6"/>
  <c r="D3810" i="6"/>
  <c r="J3810" i="6" s="1"/>
  <c r="B3810" i="6"/>
  <c r="C3810" i="6" s="1"/>
  <c r="A3810" i="6"/>
  <c r="H3809" i="6"/>
  <c r="G3809" i="6"/>
  <c r="F3809" i="6"/>
  <c r="I3809" i="6" s="1"/>
  <c r="E3809" i="6"/>
  <c r="D3809" i="6"/>
  <c r="J3809" i="6" s="1"/>
  <c r="B3809" i="6"/>
  <c r="C3809" i="6" s="1"/>
  <c r="A3809" i="6"/>
  <c r="H3808" i="6"/>
  <c r="G3808" i="6"/>
  <c r="F3808" i="6"/>
  <c r="I3808" i="6" s="1"/>
  <c r="E3808" i="6"/>
  <c r="D3808" i="6"/>
  <c r="J3808" i="6" s="1"/>
  <c r="B3808" i="6"/>
  <c r="C3808" i="6" s="1"/>
  <c r="A3808" i="6"/>
  <c r="H3807" i="6"/>
  <c r="G3807" i="6"/>
  <c r="F3807" i="6"/>
  <c r="I3807" i="6" s="1"/>
  <c r="E3807" i="6"/>
  <c r="D3807" i="6"/>
  <c r="J3807" i="6" s="1"/>
  <c r="B3807" i="6"/>
  <c r="C3807" i="6" s="1"/>
  <c r="A3807" i="6"/>
  <c r="H3806" i="6"/>
  <c r="G3806" i="6"/>
  <c r="F3806" i="6"/>
  <c r="I3806" i="6" s="1"/>
  <c r="E3806" i="6"/>
  <c r="D3806" i="6"/>
  <c r="J3806" i="6" s="1"/>
  <c r="B3806" i="6"/>
  <c r="C3806" i="6" s="1"/>
  <c r="A3806" i="6"/>
  <c r="H3805" i="6"/>
  <c r="G3805" i="6"/>
  <c r="F3805" i="6"/>
  <c r="I3805" i="6" s="1"/>
  <c r="E3805" i="6"/>
  <c r="D3805" i="6"/>
  <c r="J3805" i="6" s="1"/>
  <c r="B3805" i="6"/>
  <c r="C3805" i="6" s="1"/>
  <c r="A3805" i="6"/>
  <c r="H3804" i="6"/>
  <c r="G3804" i="6"/>
  <c r="F3804" i="6"/>
  <c r="I3804" i="6" s="1"/>
  <c r="E3804" i="6"/>
  <c r="D3804" i="6"/>
  <c r="J3804" i="6" s="1"/>
  <c r="B3804" i="6"/>
  <c r="C3804" i="6" s="1"/>
  <c r="A3804" i="6"/>
  <c r="H3803" i="6"/>
  <c r="G3803" i="6"/>
  <c r="F3803" i="6"/>
  <c r="I3803" i="6" s="1"/>
  <c r="E3803" i="6"/>
  <c r="D3803" i="6"/>
  <c r="J3803" i="6" s="1"/>
  <c r="B3803" i="6"/>
  <c r="C3803" i="6" s="1"/>
  <c r="A3803" i="6"/>
  <c r="H3802" i="6"/>
  <c r="G3802" i="6"/>
  <c r="F3802" i="6"/>
  <c r="I3802" i="6" s="1"/>
  <c r="E3802" i="6"/>
  <c r="D3802" i="6"/>
  <c r="J3802" i="6" s="1"/>
  <c r="B3802" i="6"/>
  <c r="C3802" i="6" s="1"/>
  <c r="A3802" i="6"/>
  <c r="H3801" i="6"/>
  <c r="G3801" i="6"/>
  <c r="F3801" i="6"/>
  <c r="I3801" i="6" s="1"/>
  <c r="E3801" i="6"/>
  <c r="D3801" i="6"/>
  <c r="J3801" i="6" s="1"/>
  <c r="B3801" i="6"/>
  <c r="C3801" i="6" s="1"/>
  <c r="A3801" i="6"/>
  <c r="H3800" i="6"/>
  <c r="G3800" i="6"/>
  <c r="F3800" i="6"/>
  <c r="I3800" i="6" s="1"/>
  <c r="E3800" i="6"/>
  <c r="D3800" i="6"/>
  <c r="J3800" i="6" s="1"/>
  <c r="B3800" i="6"/>
  <c r="C3800" i="6" s="1"/>
  <c r="A3800" i="6"/>
  <c r="H3799" i="6"/>
  <c r="G3799" i="6"/>
  <c r="F3799" i="6"/>
  <c r="I3799" i="6" s="1"/>
  <c r="E3799" i="6"/>
  <c r="D3799" i="6"/>
  <c r="J3799" i="6" s="1"/>
  <c r="B3799" i="6"/>
  <c r="C3799" i="6" s="1"/>
  <c r="A3799" i="6"/>
  <c r="H3798" i="6"/>
  <c r="G3798" i="6"/>
  <c r="F3798" i="6"/>
  <c r="I3798" i="6" s="1"/>
  <c r="E3798" i="6"/>
  <c r="D3798" i="6"/>
  <c r="J3798" i="6" s="1"/>
  <c r="B3798" i="6"/>
  <c r="C3798" i="6" s="1"/>
  <c r="A3798" i="6"/>
  <c r="H3797" i="6"/>
  <c r="G3797" i="6"/>
  <c r="F3797" i="6"/>
  <c r="I3797" i="6" s="1"/>
  <c r="E3797" i="6"/>
  <c r="D3797" i="6"/>
  <c r="J3797" i="6" s="1"/>
  <c r="B3797" i="6"/>
  <c r="C3797" i="6" s="1"/>
  <c r="A3797" i="6"/>
  <c r="H3796" i="6"/>
  <c r="G3796" i="6"/>
  <c r="F3796" i="6"/>
  <c r="I3796" i="6" s="1"/>
  <c r="E3796" i="6"/>
  <c r="D3796" i="6"/>
  <c r="J3796" i="6" s="1"/>
  <c r="B3796" i="6"/>
  <c r="C3796" i="6" s="1"/>
  <c r="A3796" i="6"/>
  <c r="H3795" i="6"/>
  <c r="G3795" i="6"/>
  <c r="F3795" i="6"/>
  <c r="I3795" i="6" s="1"/>
  <c r="E3795" i="6"/>
  <c r="D3795" i="6"/>
  <c r="J3795" i="6" s="1"/>
  <c r="B3795" i="6"/>
  <c r="C3795" i="6" s="1"/>
  <c r="A3795" i="6"/>
  <c r="H3794" i="6"/>
  <c r="G3794" i="6"/>
  <c r="F3794" i="6"/>
  <c r="I3794" i="6" s="1"/>
  <c r="E3794" i="6"/>
  <c r="D3794" i="6"/>
  <c r="J3794" i="6" s="1"/>
  <c r="B3794" i="6"/>
  <c r="C3794" i="6" s="1"/>
  <c r="A3794" i="6"/>
  <c r="H3793" i="6"/>
  <c r="G3793" i="6"/>
  <c r="F3793" i="6"/>
  <c r="I3793" i="6" s="1"/>
  <c r="E3793" i="6"/>
  <c r="D3793" i="6"/>
  <c r="J3793" i="6" s="1"/>
  <c r="B3793" i="6"/>
  <c r="C3793" i="6" s="1"/>
  <c r="A3793" i="6"/>
  <c r="H3792" i="6"/>
  <c r="G3792" i="6"/>
  <c r="F3792" i="6"/>
  <c r="I3792" i="6" s="1"/>
  <c r="E3792" i="6"/>
  <c r="D3792" i="6"/>
  <c r="J3792" i="6" s="1"/>
  <c r="B3792" i="6"/>
  <c r="C3792" i="6" s="1"/>
  <c r="A3792" i="6"/>
  <c r="H3791" i="6"/>
  <c r="G3791" i="6"/>
  <c r="F3791" i="6"/>
  <c r="I3791" i="6" s="1"/>
  <c r="E3791" i="6"/>
  <c r="D3791" i="6"/>
  <c r="J3791" i="6" s="1"/>
  <c r="B3791" i="6"/>
  <c r="C3791" i="6" s="1"/>
  <c r="A3791" i="6"/>
  <c r="H3790" i="6"/>
  <c r="G3790" i="6"/>
  <c r="F3790" i="6"/>
  <c r="I3790" i="6" s="1"/>
  <c r="E3790" i="6"/>
  <c r="D3790" i="6"/>
  <c r="J3790" i="6" s="1"/>
  <c r="B3790" i="6"/>
  <c r="C3790" i="6" s="1"/>
  <c r="A3790" i="6"/>
  <c r="H3789" i="6"/>
  <c r="G3789" i="6"/>
  <c r="F3789" i="6"/>
  <c r="I3789" i="6" s="1"/>
  <c r="E3789" i="6"/>
  <c r="D3789" i="6"/>
  <c r="J3789" i="6" s="1"/>
  <c r="B3789" i="6"/>
  <c r="C3789" i="6" s="1"/>
  <c r="A3789" i="6"/>
  <c r="H3788" i="6"/>
  <c r="G3788" i="6"/>
  <c r="F3788" i="6"/>
  <c r="I3788" i="6" s="1"/>
  <c r="E3788" i="6"/>
  <c r="D3788" i="6"/>
  <c r="J3788" i="6" s="1"/>
  <c r="B3788" i="6"/>
  <c r="C3788" i="6" s="1"/>
  <c r="A3788" i="6"/>
  <c r="H3787" i="6"/>
  <c r="G3787" i="6"/>
  <c r="F3787" i="6"/>
  <c r="I3787" i="6" s="1"/>
  <c r="E3787" i="6"/>
  <c r="D3787" i="6"/>
  <c r="J3787" i="6" s="1"/>
  <c r="B3787" i="6"/>
  <c r="C3787" i="6" s="1"/>
  <c r="A3787" i="6"/>
  <c r="H3786" i="6"/>
  <c r="G3786" i="6"/>
  <c r="F3786" i="6"/>
  <c r="I3786" i="6" s="1"/>
  <c r="E3786" i="6"/>
  <c r="D3786" i="6"/>
  <c r="J3786" i="6" s="1"/>
  <c r="B3786" i="6"/>
  <c r="C3786" i="6" s="1"/>
  <c r="A3786" i="6"/>
  <c r="H3785" i="6"/>
  <c r="G3785" i="6"/>
  <c r="F3785" i="6"/>
  <c r="I3785" i="6" s="1"/>
  <c r="E3785" i="6"/>
  <c r="D3785" i="6"/>
  <c r="J3785" i="6" s="1"/>
  <c r="B3785" i="6"/>
  <c r="C3785" i="6" s="1"/>
  <c r="A3785" i="6"/>
  <c r="H3784" i="6"/>
  <c r="G3784" i="6"/>
  <c r="F3784" i="6"/>
  <c r="I3784" i="6" s="1"/>
  <c r="E3784" i="6"/>
  <c r="D3784" i="6"/>
  <c r="J3784" i="6" s="1"/>
  <c r="B3784" i="6"/>
  <c r="C3784" i="6" s="1"/>
  <c r="A3784" i="6"/>
  <c r="H3783" i="6"/>
  <c r="G3783" i="6"/>
  <c r="F3783" i="6"/>
  <c r="I3783" i="6" s="1"/>
  <c r="E3783" i="6"/>
  <c r="D3783" i="6"/>
  <c r="J3783" i="6" s="1"/>
  <c r="B3783" i="6"/>
  <c r="C3783" i="6" s="1"/>
  <c r="A3783" i="6"/>
  <c r="H3782" i="6"/>
  <c r="G3782" i="6"/>
  <c r="F3782" i="6"/>
  <c r="I3782" i="6" s="1"/>
  <c r="E3782" i="6"/>
  <c r="D3782" i="6"/>
  <c r="J3782" i="6" s="1"/>
  <c r="B3782" i="6"/>
  <c r="C3782" i="6" s="1"/>
  <c r="A3782" i="6"/>
  <c r="H3781" i="6"/>
  <c r="G3781" i="6"/>
  <c r="F3781" i="6"/>
  <c r="I3781" i="6" s="1"/>
  <c r="E3781" i="6"/>
  <c r="D3781" i="6"/>
  <c r="J3781" i="6" s="1"/>
  <c r="B3781" i="6"/>
  <c r="C3781" i="6" s="1"/>
  <c r="A3781" i="6"/>
  <c r="H3780" i="6"/>
  <c r="G3780" i="6"/>
  <c r="F3780" i="6"/>
  <c r="I3780" i="6" s="1"/>
  <c r="E3780" i="6"/>
  <c r="D3780" i="6"/>
  <c r="J3780" i="6" s="1"/>
  <c r="B3780" i="6"/>
  <c r="C3780" i="6" s="1"/>
  <c r="A3780" i="6"/>
  <c r="H3779" i="6"/>
  <c r="G3779" i="6"/>
  <c r="F3779" i="6"/>
  <c r="I3779" i="6" s="1"/>
  <c r="E3779" i="6"/>
  <c r="D3779" i="6"/>
  <c r="J3779" i="6" s="1"/>
  <c r="B3779" i="6"/>
  <c r="C3779" i="6" s="1"/>
  <c r="A3779" i="6"/>
  <c r="H3778" i="6"/>
  <c r="G3778" i="6"/>
  <c r="F3778" i="6"/>
  <c r="I3778" i="6" s="1"/>
  <c r="E3778" i="6"/>
  <c r="D3778" i="6"/>
  <c r="J3778" i="6" s="1"/>
  <c r="B3778" i="6"/>
  <c r="C3778" i="6" s="1"/>
  <c r="A3778" i="6"/>
  <c r="H3777" i="6"/>
  <c r="G3777" i="6"/>
  <c r="F3777" i="6"/>
  <c r="I3777" i="6" s="1"/>
  <c r="E3777" i="6"/>
  <c r="D3777" i="6"/>
  <c r="J3777" i="6" s="1"/>
  <c r="B3777" i="6"/>
  <c r="C3777" i="6" s="1"/>
  <c r="A3777" i="6"/>
  <c r="H3776" i="6"/>
  <c r="G3776" i="6"/>
  <c r="F3776" i="6"/>
  <c r="I3776" i="6" s="1"/>
  <c r="E3776" i="6"/>
  <c r="D3776" i="6"/>
  <c r="J3776" i="6" s="1"/>
  <c r="B3776" i="6"/>
  <c r="C3776" i="6" s="1"/>
  <c r="A3776" i="6"/>
  <c r="H3775" i="6"/>
  <c r="G3775" i="6"/>
  <c r="F3775" i="6"/>
  <c r="I3775" i="6" s="1"/>
  <c r="E3775" i="6"/>
  <c r="D3775" i="6"/>
  <c r="J3775" i="6" s="1"/>
  <c r="B3775" i="6"/>
  <c r="C3775" i="6" s="1"/>
  <c r="A3775" i="6"/>
  <c r="H3774" i="6"/>
  <c r="G3774" i="6"/>
  <c r="F3774" i="6"/>
  <c r="I3774" i="6" s="1"/>
  <c r="E3774" i="6"/>
  <c r="D3774" i="6"/>
  <c r="J3774" i="6" s="1"/>
  <c r="B3774" i="6"/>
  <c r="C3774" i="6" s="1"/>
  <c r="A3774" i="6"/>
  <c r="H3773" i="6"/>
  <c r="G3773" i="6"/>
  <c r="F3773" i="6"/>
  <c r="I3773" i="6" s="1"/>
  <c r="E3773" i="6"/>
  <c r="D3773" i="6"/>
  <c r="J3773" i="6" s="1"/>
  <c r="B3773" i="6"/>
  <c r="C3773" i="6" s="1"/>
  <c r="A3773" i="6"/>
  <c r="H3772" i="6"/>
  <c r="G3772" i="6"/>
  <c r="F3772" i="6"/>
  <c r="I3772" i="6" s="1"/>
  <c r="E3772" i="6"/>
  <c r="D3772" i="6"/>
  <c r="J3772" i="6" s="1"/>
  <c r="B3772" i="6"/>
  <c r="C3772" i="6" s="1"/>
  <c r="A3772" i="6"/>
  <c r="H3771" i="6"/>
  <c r="G3771" i="6"/>
  <c r="F3771" i="6"/>
  <c r="I3771" i="6" s="1"/>
  <c r="E3771" i="6"/>
  <c r="D3771" i="6"/>
  <c r="J3771" i="6" s="1"/>
  <c r="B3771" i="6"/>
  <c r="C3771" i="6" s="1"/>
  <c r="A3771" i="6"/>
  <c r="H3770" i="6"/>
  <c r="G3770" i="6"/>
  <c r="F3770" i="6"/>
  <c r="I3770" i="6" s="1"/>
  <c r="E3770" i="6"/>
  <c r="D3770" i="6"/>
  <c r="J3770" i="6" s="1"/>
  <c r="B3770" i="6"/>
  <c r="C3770" i="6" s="1"/>
  <c r="A3770" i="6"/>
  <c r="H3769" i="6"/>
  <c r="G3769" i="6"/>
  <c r="F3769" i="6"/>
  <c r="I3769" i="6" s="1"/>
  <c r="E3769" i="6"/>
  <c r="D3769" i="6"/>
  <c r="J3769" i="6" s="1"/>
  <c r="B3769" i="6"/>
  <c r="C3769" i="6" s="1"/>
  <c r="A3769" i="6"/>
  <c r="H3768" i="6"/>
  <c r="G3768" i="6"/>
  <c r="F3768" i="6"/>
  <c r="I3768" i="6" s="1"/>
  <c r="E3768" i="6"/>
  <c r="D3768" i="6"/>
  <c r="J3768" i="6" s="1"/>
  <c r="B3768" i="6"/>
  <c r="C3768" i="6" s="1"/>
  <c r="A3768" i="6"/>
  <c r="H3767" i="6"/>
  <c r="G3767" i="6"/>
  <c r="F3767" i="6"/>
  <c r="I3767" i="6" s="1"/>
  <c r="E3767" i="6"/>
  <c r="D3767" i="6"/>
  <c r="J3767" i="6" s="1"/>
  <c r="B3767" i="6"/>
  <c r="C3767" i="6" s="1"/>
  <c r="A3767" i="6"/>
  <c r="H3766" i="6"/>
  <c r="G3766" i="6"/>
  <c r="F3766" i="6"/>
  <c r="I3766" i="6" s="1"/>
  <c r="E3766" i="6"/>
  <c r="D3766" i="6"/>
  <c r="J3766" i="6" s="1"/>
  <c r="B3766" i="6"/>
  <c r="C3766" i="6" s="1"/>
  <c r="A3766" i="6"/>
  <c r="H3765" i="6"/>
  <c r="G3765" i="6"/>
  <c r="F3765" i="6"/>
  <c r="I3765" i="6" s="1"/>
  <c r="E3765" i="6"/>
  <c r="D3765" i="6"/>
  <c r="J3765" i="6" s="1"/>
  <c r="B3765" i="6"/>
  <c r="C3765" i="6" s="1"/>
  <c r="A3765" i="6"/>
  <c r="H3764" i="6"/>
  <c r="G3764" i="6"/>
  <c r="F3764" i="6"/>
  <c r="I3764" i="6" s="1"/>
  <c r="E3764" i="6"/>
  <c r="D3764" i="6"/>
  <c r="J3764" i="6" s="1"/>
  <c r="B3764" i="6"/>
  <c r="C3764" i="6" s="1"/>
  <c r="A3764" i="6"/>
  <c r="H3763" i="6"/>
  <c r="G3763" i="6"/>
  <c r="F3763" i="6"/>
  <c r="I3763" i="6" s="1"/>
  <c r="E3763" i="6"/>
  <c r="D3763" i="6"/>
  <c r="J3763" i="6" s="1"/>
  <c r="B3763" i="6"/>
  <c r="C3763" i="6" s="1"/>
  <c r="A3763" i="6"/>
  <c r="H3762" i="6"/>
  <c r="G3762" i="6"/>
  <c r="F3762" i="6"/>
  <c r="I3762" i="6" s="1"/>
  <c r="E3762" i="6"/>
  <c r="D3762" i="6"/>
  <c r="J3762" i="6" s="1"/>
  <c r="B3762" i="6"/>
  <c r="C3762" i="6" s="1"/>
  <c r="A3762" i="6"/>
  <c r="H3761" i="6"/>
  <c r="G3761" i="6"/>
  <c r="F3761" i="6"/>
  <c r="I3761" i="6" s="1"/>
  <c r="E3761" i="6"/>
  <c r="D3761" i="6"/>
  <c r="J3761" i="6" s="1"/>
  <c r="B3761" i="6"/>
  <c r="C3761" i="6" s="1"/>
  <c r="A3761" i="6"/>
  <c r="H3760" i="6"/>
  <c r="G3760" i="6"/>
  <c r="F3760" i="6"/>
  <c r="I3760" i="6" s="1"/>
  <c r="E3760" i="6"/>
  <c r="D3760" i="6"/>
  <c r="J3760" i="6" s="1"/>
  <c r="B3760" i="6"/>
  <c r="C3760" i="6" s="1"/>
  <c r="A3760" i="6"/>
  <c r="H3759" i="6"/>
  <c r="G3759" i="6"/>
  <c r="F3759" i="6"/>
  <c r="I3759" i="6" s="1"/>
  <c r="E3759" i="6"/>
  <c r="D3759" i="6"/>
  <c r="J3759" i="6" s="1"/>
  <c r="B3759" i="6"/>
  <c r="C3759" i="6" s="1"/>
  <c r="A3759" i="6"/>
  <c r="H3758" i="6"/>
  <c r="G3758" i="6"/>
  <c r="F3758" i="6"/>
  <c r="I3758" i="6" s="1"/>
  <c r="E3758" i="6"/>
  <c r="D3758" i="6"/>
  <c r="J3758" i="6" s="1"/>
  <c r="B3758" i="6"/>
  <c r="C3758" i="6" s="1"/>
  <c r="A3758" i="6"/>
  <c r="H3757" i="6"/>
  <c r="G3757" i="6"/>
  <c r="F3757" i="6"/>
  <c r="I3757" i="6" s="1"/>
  <c r="E3757" i="6"/>
  <c r="D3757" i="6"/>
  <c r="J3757" i="6" s="1"/>
  <c r="B3757" i="6"/>
  <c r="C3757" i="6" s="1"/>
  <c r="A3757" i="6"/>
  <c r="H3756" i="6"/>
  <c r="G3756" i="6"/>
  <c r="F3756" i="6"/>
  <c r="I3756" i="6" s="1"/>
  <c r="E3756" i="6"/>
  <c r="D3756" i="6"/>
  <c r="J3756" i="6" s="1"/>
  <c r="B3756" i="6"/>
  <c r="C3756" i="6" s="1"/>
  <c r="A3756" i="6"/>
  <c r="H3755" i="6"/>
  <c r="G3755" i="6"/>
  <c r="F3755" i="6"/>
  <c r="I3755" i="6" s="1"/>
  <c r="E3755" i="6"/>
  <c r="D3755" i="6"/>
  <c r="J3755" i="6" s="1"/>
  <c r="B3755" i="6"/>
  <c r="C3755" i="6" s="1"/>
  <c r="A3755" i="6"/>
  <c r="H3754" i="6"/>
  <c r="G3754" i="6"/>
  <c r="F3754" i="6"/>
  <c r="I3754" i="6" s="1"/>
  <c r="E3754" i="6"/>
  <c r="D3754" i="6"/>
  <c r="J3754" i="6" s="1"/>
  <c r="B3754" i="6"/>
  <c r="C3754" i="6" s="1"/>
  <c r="A3754" i="6"/>
  <c r="H3753" i="6"/>
  <c r="G3753" i="6"/>
  <c r="F3753" i="6"/>
  <c r="I3753" i="6" s="1"/>
  <c r="E3753" i="6"/>
  <c r="D3753" i="6"/>
  <c r="J3753" i="6" s="1"/>
  <c r="B3753" i="6"/>
  <c r="C3753" i="6" s="1"/>
  <c r="A3753" i="6"/>
  <c r="H3752" i="6"/>
  <c r="G3752" i="6"/>
  <c r="F3752" i="6"/>
  <c r="I3752" i="6" s="1"/>
  <c r="E3752" i="6"/>
  <c r="D3752" i="6"/>
  <c r="J3752" i="6" s="1"/>
  <c r="B3752" i="6"/>
  <c r="C3752" i="6" s="1"/>
  <c r="A3752" i="6"/>
  <c r="H3751" i="6"/>
  <c r="G3751" i="6"/>
  <c r="F3751" i="6"/>
  <c r="I3751" i="6" s="1"/>
  <c r="E3751" i="6"/>
  <c r="D3751" i="6"/>
  <c r="J3751" i="6" s="1"/>
  <c r="B3751" i="6"/>
  <c r="C3751" i="6" s="1"/>
  <c r="A3751" i="6"/>
  <c r="H3750" i="6"/>
  <c r="G3750" i="6"/>
  <c r="F3750" i="6"/>
  <c r="I3750" i="6" s="1"/>
  <c r="E3750" i="6"/>
  <c r="D3750" i="6"/>
  <c r="J3750" i="6" s="1"/>
  <c r="B3750" i="6"/>
  <c r="C3750" i="6" s="1"/>
  <c r="A3750" i="6"/>
  <c r="H3749" i="6"/>
  <c r="G3749" i="6"/>
  <c r="F3749" i="6"/>
  <c r="I3749" i="6" s="1"/>
  <c r="E3749" i="6"/>
  <c r="D3749" i="6"/>
  <c r="J3749" i="6" s="1"/>
  <c r="B3749" i="6"/>
  <c r="C3749" i="6" s="1"/>
  <c r="A3749" i="6"/>
  <c r="H3748" i="6"/>
  <c r="G3748" i="6"/>
  <c r="F3748" i="6"/>
  <c r="I3748" i="6" s="1"/>
  <c r="E3748" i="6"/>
  <c r="D3748" i="6"/>
  <c r="J3748" i="6" s="1"/>
  <c r="B3748" i="6"/>
  <c r="C3748" i="6" s="1"/>
  <c r="A3748" i="6"/>
  <c r="H3747" i="6"/>
  <c r="G3747" i="6"/>
  <c r="F3747" i="6"/>
  <c r="I3747" i="6" s="1"/>
  <c r="E3747" i="6"/>
  <c r="D3747" i="6"/>
  <c r="J3747" i="6" s="1"/>
  <c r="B3747" i="6"/>
  <c r="C3747" i="6" s="1"/>
  <c r="A3747" i="6"/>
  <c r="H3746" i="6"/>
  <c r="G3746" i="6"/>
  <c r="F3746" i="6"/>
  <c r="I3746" i="6" s="1"/>
  <c r="E3746" i="6"/>
  <c r="D3746" i="6"/>
  <c r="J3746" i="6" s="1"/>
  <c r="B3746" i="6"/>
  <c r="C3746" i="6" s="1"/>
  <c r="A3746" i="6"/>
  <c r="H3745" i="6"/>
  <c r="G3745" i="6"/>
  <c r="F3745" i="6"/>
  <c r="I3745" i="6" s="1"/>
  <c r="E3745" i="6"/>
  <c r="D3745" i="6"/>
  <c r="J3745" i="6" s="1"/>
  <c r="B3745" i="6"/>
  <c r="C3745" i="6" s="1"/>
  <c r="A3745" i="6"/>
  <c r="H3744" i="6"/>
  <c r="G3744" i="6"/>
  <c r="F3744" i="6"/>
  <c r="I3744" i="6" s="1"/>
  <c r="E3744" i="6"/>
  <c r="D3744" i="6"/>
  <c r="J3744" i="6" s="1"/>
  <c r="B3744" i="6"/>
  <c r="C3744" i="6" s="1"/>
  <c r="A3744" i="6"/>
  <c r="H3743" i="6"/>
  <c r="G3743" i="6"/>
  <c r="F3743" i="6"/>
  <c r="I3743" i="6" s="1"/>
  <c r="E3743" i="6"/>
  <c r="D3743" i="6"/>
  <c r="J3743" i="6" s="1"/>
  <c r="B3743" i="6"/>
  <c r="C3743" i="6" s="1"/>
  <c r="A3743" i="6"/>
  <c r="H3742" i="6"/>
  <c r="G3742" i="6"/>
  <c r="F3742" i="6"/>
  <c r="I3742" i="6" s="1"/>
  <c r="E3742" i="6"/>
  <c r="D3742" i="6"/>
  <c r="J3742" i="6" s="1"/>
  <c r="B3742" i="6"/>
  <c r="C3742" i="6" s="1"/>
  <c r="A3742" i="6"/>
  <c r="H3741" i="6"/>
  <c r="G3741" i="6"/>
  <c r="F3741" i="6"/>
  <c r="I3741" i="6" s="1"/>
  <c r="E3741" i="6"/>
  <c r="D3741" i="6"/>
  <c r="J3741" i="6" s="1"/>
  <c r="B3741" i="6"/>
  <c r="C3741" i="6" s="1"/>
  <c r="A3741" i="6"/>
  <c r="H3740" i="6"/>
  <c r="G3740" i="6"/>
  <c r="F3740" i="6"/>
  <c r="I3740" i="6" s="1"/>
  <c r="E3740" i="6"/>
  <c r="D3740" i="6"/>
  <c r="J3740" i="6" s="1"/>
  <c r="B3740" i="6"/>
  <c r="C3740" i="6" s="1"/>
  <c r="A3740" i="6"/>
  <c r="H3739" i="6"/>
  <c r="G3739" i="6"/>
  <c r="F3739" i="6"/>
  <c r="I3739" i="6" s="1"/>
  <c r="E3739" i="6"/>
  <c r="D3739" i="6"/>
  <c r="J3739" i="6" s="1"/>
  <c r="B3739" i="6"/>
  <c r="C3739" i="6" s="1"/>
  <c r="A3739" i="6"/>
  <c r="H3738" i="6"/>
  <c r="G3738" i="6"/>
  <c r="F3738" i="6"/>
  <c r="I3738" i="6" s="1"/>
  <c r="E3738" i="6"/>
  <c r="D3738" i="6"/>
  <c r="J3738" i="6" s="1"/>
  <c r="B3738" i="6"/>
  <c r="C3738" i="6" s="1"/>
  <c r="A3738" i="6"/>
  <c r="H3737" i="6"/>
  <c r="G3737" i="6"/>
  <c r="F3737" i="6"/>
  <c r="I3737" i="6" s="1"/>
  <c r="E3737" i="6"/>
  <c r="D3737" i="6"/>
  <c r="J3737" i="6" s="1"/>
  <c r="B3737" i="6"/>
  <c r="C3737" i="6" s="1"/>
  <c r="A3737" i="6"/>
  <c r="H3736" i="6"/>
  <c r="G3736" i="6"/>
  <c r="F3736" i="6"/>
  <c r="I3736" i="6" s="1"/>
  <c r="E3736" i="6"/>
  <c r="D3736" i="6"/>
  <c r="J3736" i="6" s="1"/>
  <c r="B3736" i="6"/>
  <c r="C3736" i="6" s="1"/>
  <c r="A3736" i="6"/>
  <c r="H3735" i="6"/>
  <c r="G3735" i="6"/>
  <c r="F3735" i="6"/>
  <c r="I3735" i="6" s="1"/>
  <c r="E3735" i="6"/>
  <c r="D3735" i="6"/>
  <c r="J3735" i="6" s="1"/>
  <c r="B3735" i="6"/>
  <c r="C3735" i="6" s="1"/>
  <c r="A3735" i="6"/>
  <c r="H3734" i="6"/>
  <c r="G3734" i="6"/>
  <c r="F3734" i="6"/>
  <c r="I3734" i="6" s="1"/>
  <c r="E3734" i="6"/>
  <c r="D3734" i="6"/>
  <c r="J3734" i="6" s="1"/>
  <c r="B3734" i="6"/>
  <c r="C3734" i="6" s="1"/>
  <c r="A3734" i="6"/>
  <c r="H3733" i="6"/>
  <c r="G3733" i="6"/>
  <c r="F3733" i="6"/>
  <c r="I3733" i="6" s="1"/>
  <c r="E3733" i="6"/>
  <c r="D3733" i="6"/>
  <c r="J3733" i="6" s="1"/>
  <c r="B3733" i="6"/>
  <c r="C3733" i="6" s="1"/>
  <c r="A3733" i="6"/>
  <c r="H3732" i="6"/>
  <c r="G3732" i="6"/>
  <c r="F3732" i="6"/>
  <c r="I3732" i="6" s="1"/>
  <c r="E3732" i="6"/>
  <c r="D3732" i="6"/>
  <c r="J3732" i="6" s="1"/>
  <c r="B3732" i="6"/>
  <c r="C3732" i="6" s="1"/>
  <c r="A3732" i="6"/>
  <c r="H3731" i="6"/>
  <c r="G3731" i="6"/>
  <c r="F3731" i="6"/>
  <c r="I3731" i="6" s="1"/>
  <c r="E3731" i="6"/>
  <c r="D3731" i="6"/>
  <c r="J3731" i="6" s="1"/>
  <c r="B3731" i="6"/>
  <c r="C3731" i="6" s="1"/>
  <c r="A3731" i="6"/>
  <c r="H3730" i="6"/>
  <c r="G3730" i="6"/>
  <c r="F3730" i="6"/>
  <c r="I3730" i="6" s="1"/>
  <c r="E3730" i="6"/>
  <c r="D3730" i="6"/>
  <c r="J3730" i="6" s="1"/>
  <c r="B3730" i="6"/>
  <c r="C3730" i="6" s="1"/>
  <c r="A3730" i="6"/>
  <c r="H3729" i="6"/>
  <c r="G3729" i="6"/>
  <c r="F3729" i="6"/>
  <c r="I3729" i="6" s="1"/>
  <c r="E3729" i="6"/>
  <c r="D3729" i="6"/>
  <c r="J3729" i="6" s="1"/>
  <c r="B3729" i="6"/>
  <c r="C3729" i="6" s="1"/>
  <c r="A3729" i="6"/>
  <c r="H3728" i="6"/>
  <c r="G3728" i="6"/>
  <c r="F3728" i="6"/>
  <c r="I3728" i="6" s="1"/>
  <c r="E3728" i="6"/>
  <c r="D3728" i="6"/>
  <c r="J3728" i="6" s="1"/>
  <c r="B3728" i="6"/>
  <c r="C3728" i="6" s="1"/>
  <c r="A3728" i="6"/>
  <c r="H3727" i="6"/>
  <c r="G3727" i="6"/>
  <c r="F3727" i="6"/>
  <c r="I3727" i="6" s="1"/>
  <c r="E3727" i="6"/>
  <c r="D3727" i="6"/>
  <c r="J3727" i="6" s="1"/>
  <c r="B3727" i="6"/>
  <c r="C3727" i="6" s="1"/>
  <c r="A3727" i="6"/>
  <c r="H3726" i="6"/>
  <c r="G3726" i="6"/>
  <c r="F3726" i="6"/>
  <c r="I3726" i="6" s="1"/>
  <c r="E3726" i="6"/>
  <c r="D3726" i="6"/>
  <c r="J3726" i="6" s="1"/>
  <c r="B3726" i="6"/>
  <c r="C3726" i="6" s="1"/>
  <c r="A3726" i="6"/>
  <c r="H3725" i="6"/>
  <c r="G3725" i="6"/>
  <c r="F3725" i="6"/>
  <c r="I3725" i="6" s="1"/>
  <c r="E3725" i="6"/>
  <c r="D3725" i="6"/>
  <c r="J3725" i="6" s="1"/>
  <c r="B3725" i="6"/>
  <c r="C3725" i="6" s="1"/>
  <c r="A3725" i="6"/>
  <c r="H3724" i="6"/>
  <c r="G3724" i="6"/>
  <c r="F3724" i="6"/>
  <c r="I3724" i="6" s="1"/>
  <c r="E3724" i="6"/>
  <c r="D3724" i="6"/>
  <c r="J3724" i="6" s="1"/>
  <c r="B3724" i="6"/>
  <c r="C3724" i="6" s="1"/>
  <c r="A3724" i="6"/>
  <c r="H3723" i="6"/>
  <c r="G3723" i="6"/>
  <c r="F3723" i="6"/>
  <c r="I3723" i="6" s="1"/>
  <c r="E3723" i="6"/>
  <c r="D3723" i="6"/>
  <c r="J3723" i="6" s="1"/>
  <c r="B3723" i="6"/>
  <c r="C3723" i="6" s="1"/>
  <c r="A3723" i="6"/>
  <c r="H3722" i="6"/>
  <c r="G3722" i="6"/>
  <c r="F3722" i="6"/>
  <c r="I3722" i="6" s="1"/>
  <c r="E3722" i="6"/>
  <c r="D3722" i="6"/>
  <c r="J3722" i="6" s="1"/>
  <c r="B3722" i="6"/>
  <c r="C3722" i="6" s="1"/>
  <c r="A3722" i="6"/>
  <c r="H3721" i="6"/>
  <c r="G3721" i="6"/>
  <c r="F3721" i="6"/>
  <c r="I3721" i="6" s="1"/>
  <c r="E3721" i="6"/>
  <c r="D3721" i="6"/>
  <c r="J3721" i="6" s="1"/>
  <c r="B3721" i="6"/>
  <c r="C3721" i="6" s="1"/>
  <c r="A3721" i="6"/>
  <c r="H3720" i="6"/>
  <c r="G3720" i="6"/>
  <c r="F3720" i="6"/>
  <c r="I3720" i="6" s="1"/>
  <c r="E3720" i="6"/>
  <c r="D3720" i="6"/>
  <c r="J3720" i="6" s="1"/>
  <c r="B3720" i="6"/>
  <c r="C3720" i="6" s="1"/>
  <c r="A3720" i="6"/>
  <c r="H3719" i="6"/>
  <c r="G3719" i="6"/>
  <c r="F3719" i="6"/>
  <c r="I3719" i="6" s="1"/>
  <c r="E3719" i="6"/>
  <c r="D3719" i="6"/>
  <c r="J3719" i="6" s="1"/>
  <c r="B3719" i="6"/>
  <c r="C3719" i="6" s="1"/>
  <c r="A3719" i="6"/>
  <c r="H3718" i="6"/>
  <c r="G3718" i="6"/>
  <c r="F3718" i="6"/>
  <c r="I3718" i="6" s="1"/>
  <c r="E3718" i="6"/>
  <c r="D3718" i="6"/>
  <c r="J3718" i="6" s="1"/>
  <c r="B3718" i="6"/>
  <c r="C3718" i="6" s="1"/>
  <c r="A3718" i="6"/>
  <c r="H3717" i="6"/>
  <c r="G3717" i="6"/>
  <c r="F3717" i="6"/>
  <c r="I3717" i="6" s="1"/>
  <c r="E3717" i="6"/>
  <c r="D3717" i="6"/>
  <c r="J3717" i="6" s="1"/>
  <c r="B3717" i="6"/>
  <c r="C3717" i="6" s="1"/>
  <c r="A3717" i="6"/>
  <c r="H3716" i="6"/>
  <c r="G3716" i="6"/>
  <c r="F3716" i="6"/>
  <c r="I3716" i="6" s="1"/>
  <c r="E3716" i="6"/>
  <c r="D3716" i="6"/>
  <c r="J3716" i="6" s="1"/>
  <c r="B3716" i="6"/>
  <c r="C3716" i="6" s="1"/>
  <c r="A3716" i="6"/>
  <c r="H3715" i="6"/>
  <c r="G3715" i="6"/>
  <c r="F3715" i="6"/>
  <c r="I3715" i="6" s="1"/>
  <c r="E3715" i="6"/>
  <c r="D3715" i="6"/>
  <c r="J3715" i="6" s="1"/>
  <c r="B3715" i="6"/>
  <c r="C3715" i="6" s="1"/>
  <c r="A3715" i="6"/>
  <c r="H3714" i="6"/>
  <c r="G3714" i="6"/>
  <c r="F3714" i="6"/>
  <c r="I3714" i="6" s="1"/>
  <c r="E3714" i="6"/>
  <c r="D3714" i="6"/>
  <c r="J3714" i="6" s="1"/>
  <c r="B3714" i="6"/>
  <c r="C3714" i="6" s="1"/>
  <c r="A3714" i="6"/>
  <c r="H3713" i="6"/>
  <c r="G3713" i="6"/>
  <c r="F3713" i="6"/>
  <c r="I3713" i="6" s="1"/>
  <c r="E3713" i="6"/>
  <c r="D3713" i="6"/>
  <c r="J3713" i="6" s="1"/>
  <c r="B3713" i="6"/>
  <c r="C3713" i="6" s="1"/>
  <c r="A3713" i="6"/>
  <c r="H3712" i="6"/>
  <c r="G3712" i="6"/>
  <c r="F3712" i="6"/>
  <c r="I3712" i="6" s="1"/>
  <c r="E3712" i="6"/>
  <c r="D3712" i="6"/>
  <c r="J3712" i="6" s="1"/>
  <c r="B3712" i="6"/>
  <c r="C3712" i="6" s="1"/>
  <c r="A3712" i="6"/>
  <c r="H3711" i="6"/>
  <c r="G3711" i="6"/>
  <c r="F3711" i="6"/>
  <c r="I3711" i="6" s="1"/>
  <c r="E3711" i="6"/>
  <c r="D3711" i="6"/>
  <c r="J3711" i="6" s="1"/>
  <c r="B3711" i="6"/>
  <c r="C3711" i="6" s="1"/>
  <c r="A3711" i="6"/>
  <c r="H3710" i="6"/>
  <c r="G3710" i="6"/>
  <c r="F3710" i="6"/>
  <c r="I3710" i="6" s="1"/>
  <c r="E3710" i="6"/>
  <c r="D3710" i="6"/>
  <c r="J3710" i="6" s="1"/>
  <c r="B3710" i="6"/>
  <c r="C3710" i="6" s="1"/>
  <c r="A3710" i="6"/>
  <c r="H3709" i="6"/>
  <c r="G3709" i="6"/>
  <c r="F3709" i="6"/>
  <c r="I3709" i="6" s="1"/>
  <c r="E3709" i="6"/>
  <c r="D3709" i="6"/>
  <c r="J3709" i="6" s="1"/>
  <c r="B3709" i="6"/>
  <c r="C3709" i="6" s="1"/>
  <c r="A3709" i="6"/>
  <c r="H3708" i="6"/>
  <c r="G3708" i="6"/>
  <c r="F3708" i="6"/>
  <c r="I3708" i="6" s="1"/>
  <c r="E3708" i="6"/>
  <c r="D3708" i="6"/>
  <c r="J3708" i="6" s="1"/>
  <c r="B3708" i="6"/>
  <c r="C3708" i="6" s="1"/>
  <c r="A3708" i="6"/>
  <c r="H3707" i="6"/>
  <c r="G3707" i="6"/>
  <c r="F3707" i="6"/>
  <c r="I3707" i="6" s="1"/>
  <c r="E3707" i="6"/>
  <c r="D3707" i="6"/>
  <c r="J3707" i="6" s="1"/>
  <c r="B3707" i="6"/>
  <c r="C3707" i="6" s="1"/>
  <c r="A3707" i="6"/>
  <c r="H3706" i="6"/>
  <c r="G3706" i="6"/>
  <c r="F3706" i="6"/>
  <c r="I3706" i="6" s="1"/>
  <c r="E3706" i="6"/>
  <c r="D3706" i="6"/>
  <c r="J3706" i="6" s="1"/>
  <c r="B3706" i="6"/>
  <c r="C3706" i="6" s="1"/>
  <c r="A3706" i="6"/>
  <c r="H3705" i="6"/>
  <c r="G3705" i="6"/>
  <c r="F3705" i="6"/>
  <c r="I3705" i="6" s="1"/>
  <c r="E3705" i="6"/>
  <c r="D3705" i="6"/>
  <c r="J3705" i="6" s="1"/>
  <c r="B3705" i="6"/>
  <c r="C3705" i="6" s="1"/>
  <c r="A3705" i="6"/>
  <c r="H3704" i="6"/>
  <c r="G3704" i="6"/>
  <c r="F3704" i="6"/>
  <c r="I3704" i="6" s="1"/>
  <c r="E3704" i="6"/>
  <c r="D3704" i="6"/>
  <c r="J3704" i="6" s="1"/>
  <c r="B3704" i="6"/>
  <c r="C3704" i="6" s="1"/>
  <c r="A3704" i="6"/>
  <c r="H3703" i="6"/>
  <c r="G3703" i="6"/>
  <c r="F3703" i="6"/>
  <c r="I3703" i="6" s="1"/>
  <c r="E3703" i="6"/>
  <c r="D3703" i="6"/>
  <c r="J3703" i="6" s="1"/>
  <c r="B3703" i="6"/>
  <c r="C3703" i="6" s="1"/>
  <c r="A3703" i="6"/>
  <c r="H3702" i="6"/>
  <c r="G3702" i="6"/>
  <c r="F3702" i="6"/>
  <c r="I3702" i="6" s="1"/>
  <c r="E3702" i="6"/>
  <c r="D3702" i="6"/>
  <c r="J3702" i="6" s="1"/>
  <c r="B3702" i="6"/>
  <c r="C3702" i="6" s="1"/>
  <c r="A3702" i="6"/>
  <c r="H3701" i="6"/>
  <c r="G3701" i="6"/>
  <c r="F3701" i="6"/>
  <c r="I3701" i="6" s="1"/>
  <c r="E3701" i="6"/>
  <c r="D3701" i="6"/>
  <c r="J3701" i="6" s="1"/>
  <c r="B3701" i="6"/>
  <c r="C3701" i="6" s="1"/>
  <c r="A3701" i="6"/>
  <c r="H3700" i="6"/>
  <c r="G3700" i="6"/>
  <c r="F3700" i="6"/>
  <c r="I3700" i="6" s="1"/>
  <c r="E3700" i="6"/>
  <c r="D3700" i="6"/>
  <c r="J3700" i="6" s="1"/>
  <c r="B3700" i="6"/>
  <c r="C3700" i="6" s="1"/>
  <c r="A3700" i="6"/>
  <c r="H3699" i="6"/>
  <c r="G3699" i="6"/>
  <c r="F3699" i="6"/>
  <c r="I3699" i="6" s="1"/>
  <c r="E3699" i="6"/>
  <c r="D3699" i="6"/>
  <c r="J3699" i="6" s="1"/>
  <c r="B3699" i="6"/>
  <c r="C3699" i="6" s="1"/>
  <c r="A3699" i="6"/>
  <c r="H3698" i="6"/>
  <c r="G3698" i="6"/>
  <c r="F3698" i="6"/>
  <c r="I3698" i="6" s="1"/>
  <c r="E3698" i="6"/>
  <c r="D3698" i="6"/>
  <c r="J3698" i="6" s="1"/>
  <c r="B3698" i="6"/>
  <c r="C3698" i="6" s="1"/>
  <c r="A3698" i="6"/>
  <c r="H3697" i="6"/>
  <c r="G3697" i="6"/>
  <c r="F3697" i="6"/>
  <c r="I3697" i="6" s="1"/>
  <c r="E3697" i="6"/>
  <c r="D3697" i="6"/>
  <c r="J3697" i="6" s="1"/>
  <c r="B3697" i="6"/>
  <c r="C3697" i="6" s="1"/>
  <c r="A3697" i="6"/>
  <c r="H3696" i="6"/>
  <c r="G3696" i="6"/>
  <c r="F3696" i="6"/>
  <c r="I3696" i="6" s="1"/>
  <c r="E3696" i="6"/>
  <c r="D3696" i="6"/>
  <c r="J3696" i="6" s="1"/>
  <c r="B3696" i="6"/>
  <c r="C3696" i="6" s="1"/>
  <c r="A3696" i="6"/>
  <c r="H3695" i="6"/>
  <c r="G3695" i="6"/>
  <c r="F3695" i="6"/>
  <c r="I3695" i="6" s="1"/>
  <c r="E3695" i="6"/>
  <c r="D3695" i="6"/>
  <c r="J3695" i="6" s="1"/>
  <c r="B3695" i="6"/>
  <c r="C3695" i="6" s="1"/>
  <c r="A3695" i="6"/>
  <c r="H3694" i="6"/>
  <c r="G3694" i="6"/>
  <c r="F3694" i="6"/>
  <c r="I3694" i="6" s="1"/>
  <c r="E3694" i="6"/>
  <c r="D3694" i="6"/>
  <c r="J3694" i="6" s="1"/>
  <c r="B3694" i="6"/>
  <c r="C3694" i="6" s="1"/>
  <c r="A3694" i="6"/>
  <c r="H3693" i="6"/>
  <c r="G3693" i="6"/>
  <c r="F3693" i="6"/>
  <c r="I3693" i="6" s="1"/>
  <c r="E3693" i="6"/>
  <c r="D3693" i="6"/>
  <c r="J3693" i="6" s="1"/>
  <c r="B3693" i="6"/>
  <c r="C3693" i="6" s="1"/>
  <c r="A3693" i="6"/>
  <c r="H3692" i="6"/>
  <c r="G3692" i="6"/>
  <c r="F3692" i="6"/>
  <c r="I3692" i="6" s="1"/>
  <c r="E3692" i="6"/>
  <c r="D3692" i="6"/>
  <c r="J3692" i="6" s="1"/>
  <c r="B3692" i="6"/>
  <c r="C3692" i="6" s="1"/>
  <c r="A3692" i="6"/>
  <c r="H3691" i="6"/>
  <c r="G3691" i="6"/>
  <c r="F3691" i="6"/>
  <c r="I3691" i="6" s="1"/>
  <c r="E3691" i="6"/>
  <c r="D3691" i="6"/>
  <c r="J3691" i="6" s="1"/>
  <c r="B3691" i="6"/>
  <c r="C3691" i="6" s="1"/>
  <c r="A3691" i="6"/>
  <c r="H3690" i="6"/>
  <c r="G3690" i="6"/>
  <c r="F3690" i="6"/>
  <c r="I3690" i="6" s="1"/>
  <c r="E3690" i="6"/>
  <c r="D3690" i="6"/>
  <c r="J3690" i="6" s="1"/>
  <c r="B3690" i="6"/>
  <c r="C3690" i="6" s="1"/>
  <c r="A3690" i="6"/>
  <c r="H3689" i="6"/>
  <c r="G3689" i="6"/>
  <c r="F3689" i="6"/>
  <c r="I3689" i="6" s="1"/>
  <c r="E3689" i="6"/>
  <c r="D3689" i="6"/>
  <c r="J3689" i="6" s="1"/>
  <c r="B3689" i="6"/>
  <c r="C3689" i="6" s="1"/>
  <c r="A3689" i="6"/>
  <c r="H3688" i="6"/>
  <c r="G3688" i="6"/>
  <c r="F3688" i="6"/>
  <c r="I3688" i="6" s="1"/>
  <c r="E3688" i="6"/>
  <c r="D3688" i="6"/>
  <c r="J3688" i="6" s="1"/>
  <c r="B3688" i="6"/>
  <c r="C3688" i="6" s="1"/>
  <c r="A3688" i="6"/>
  <c r="H3687" i="6"/>
  <c r="G3687" i="6"/>
  <c r="F3687" i="6"/>
  <c r="I3687" i="6" s="1"/>
  <c r="E3687" i="6"/>
  <c r="D3687" i="6"/>
  <c r="J3687" i="6" s="1"/>
  <c r="B3687" i="6"/>
  <c r="C3687" i="6" s="1"/>
  <c r="A3687" i="6"/>
  <c r="H3686" i="6"/>
  <c r="G3686" i="6"/>
  <c r="F3686" i="6"/>
  <c r="I3686" i="6" s="1"/>
  <c r="E3686" i="6"/>
  <c r="D3686" i="6"/>
  <c r="J3686" i="6" s="1"/>
  <c r="B3686" i="6"/>
  <c r="C3686" i="6" s="1"/>
  <c r="A3686" i="6"/>
  <c r="H3685" i="6"/>
  <c r="G3685" i="6"/>
  <c r="F3685" i="6"/>
  <c r="I3685" i="6" s="1"/>
  <c r="E3685" i="6"/>
  <c r="D3685" i="6"/>
  <c r="J3685" i="6" s="1"/>
  <c r="B3685" i="6"/>
  <c r="C3685" i="6" s="1"/>
  <c r="A3685" i="6"/>
  <c r="H3684" i="6"/>
  <c r="G3684" i="6"/>
  <c r="F3684" i="6"/>
  <c r="I3684" i="6" s="1"/>
  <c r="E3684" i="6"/>
  <c r="D3684" i="6"/>
  <c r="J3684" i="6" s="1"/>
  <c r="B3684" i="6"/>
  <c r="C3684" i="6" s="1"/>
  <c r="A3684" i="6"/>
  <c r="H3683" i="6"/>
  <c r="G3683" i="6"/>
  <c r="F3683" i="6"/>
  <c r="I3683" i="6" s="1"/>
  <c r="E3683" i="6"/>
  <c r="D3683" i="6"/>
  <c r="J3683" i="6" s="1"/>
  <c r="B3683" i="6"/>
  <c r="C3683" i="6" s="1"/>
  <c r="A3683" i="6"/>
  <c r="H3682" i="6"/>
  <c r="G3682" i="6"/>
  <c r="F3682" i="6"/>
  <c r="I3682" i="6" s="1"/>
  <c r="E3682" i="6"/>
  <c r="D3682" i="6"/>
  <c r="J3682" i="6" s="1"/>
  <c r="B3682" i="6"/>
  <c r="C3682" i="6" s="1"/>
  <c r="A3682" i="6"/>
  <c r="H3681" i="6"/>
  <c r="G3681" i="6"/>
  <c r="F3681" i="6"/>
  <c r="I3681" i="6" s="1"/>
  <c r="E3681" i="6"/>
  <c r="D3681" i="6"/>
  <c r="J3681" i="6" s="1"/>
  <c r="B3681" i="6"/>
  <c r="C3681" i="6" s="1"/>
  <c r="A3681" i="6"/>
  <c r="H3680" i="6"/>
  <c r="G3680" i="6"/>
  <c r="F3680" i="6"/>
  <c r="I3680" i="6" s="1"/>
  <c r="E3680" i="6"/>
  <c r="D3680" i="6"/>
  <c r="J3680" i="6" s="1"/>
  <c r="B3680" i="6"/>
  <c r="C3680" i="6" s="1"/>
  <c r="A3680" i="6"/>
  <c r="H3679" i="6"/>
  <c r="G3679" i="6"/>
  <c r="F3679" i="6"/>
  <c r="I3679" i="6" s="1"/>
  <c r="E3679" i="6"/>
  <c r="D3679" i="6"/>
  <c r="J3679" i="6" s="1"/>
  <c r="B3679" i="6"/>
  <c r="C3679" i="6" s="1"/>
  <c r="A3679" i="6"/>
  <c r="H3678" i="6"/>
  <c r="G3678" i="6"/>
  <c r="F3678" i="6"/>
  <c r="I3678" i="6" s="1"/>
  <c r="E3678" i="6"/>
  <c r="D3678" i="6"/>
  <c r="J3678" i="6" s="1"/>
  <c r="B3678" i="6"/>
  <c r="C3678" i="6" s="1"/>
  <c r="A3678" i="6"/>
  <c r="H3677" i="6"/>
  <c r="G3677" i="6"/>
  <c r="F3677" i="6"/>
  <c r="I3677" i="6" s="1"/>
  <c r="E3677" i="6"/>
  <c r="D3677" i="6"/>
  <c r="J3677" i="6" s="1"/>
  <c r="B3677" i="6"/>
  <c r="C3677" i="6" s="1"/>
  <c r="A3677" i="6"/>
  <c r="H3676" i="6"/>
  <c r="G3676" i="6"/>
  <c r="F3676" i="6"/>
  <c r="I3676" i="6" s="1"/>
  <c r="E3676" i="6"/>
  <c r="D3676" i="6"/>
  <c r="J3676" i="6" s="1"/>
  <c r="B3676" i="6"/>
  <c r="C3676" i="6" s="1"/>
  <c r="A3676" i="6"/>
  <c r="H3675" i="6"/>
  <c r="G3675" i="6"/>
  <c r="F3675" i="6"/>
  <c r="I3675" i="6" s="1"/>
  <c r="E3675" i="6"/>
  <c r="D3675" i="6"/>
  <c r="J3675" i="6" s="1"/>
  <c r="B3675" i="6"/>
  <c r="C3675" i="6" s="1"/>
  <c r="A3675" i="6"/>
  <c r="H3674" i="6"/>
  <c r="G3674" i="6"/>
  <c r="F3674" i="6"/>
  <c r="I3674" i="6" s="1"/>
  <c r="E3674" i="6"/>
  <c r="D3674" i="6"/>
  <c r="J3674" i="6" s="1"/>
  <c r="B3674" i="6"/>
  <c r="C3674" i="6" s="1"/>
  <c r="A3674" i="6"/>
  <c r="H3673" i="6"/>
  <c r="G3673" i="6"/>
  <c r="F3673" i="6"/>
  <c r="I3673" i="6" s="1"/>
  <c r="E3673" i="6"/>
  <c r="D3673" i="6"/>
  <c r="J3673" i="6" s="1"/>
  <c r="B3673" i="6"/>
  <c r="C3673" i="6" s="1"/>
  <c r="A3673" i="6"/>
  <c r="H3672" i="6"/>
  <c r="G3672" i="6"/>
  <c r="F3672" i="6"/>
  <c r="I3672" i="6" s="1"/>
  <c r="E3672" i="6"/>
  <c r="D3672" i="6"/>
  <c r="J3672" i="6" s="1"/>
  <c r="B3672" i="6"/>
  <c r="C3672" i="6" s="1"/>
  <c r="A3672" i="6"/>
  <c r="H3671" i="6"/>
  <c r="G3671" i="6"/>
  <c r="F3671" i="6"/>
  <c r="I3671" i="6" s="1"/>
  <c r="E3671" i="6"/>
  <c r="D3671" i="6"/>
  <c r="J3671" i="6" s="1"/>
  <c r="B3671" i="6"/>
  <c r="C3671" i="6" s="1"/>
  <c r="A3671" i="6"/>
  <c r="H3670" i="6"/>
  <c r="G3670" i="6"/>
  <c r="F3670" i="6"/>
  <c r="I3670" i="6" s="1"/>
  <c r="E3670" i="6"/>
  <c r="D3670" i="6"/>
  <c r="J3670" i="6" s="1"/>
  <c r="B3670" i="6"/>
  <c r="C3670" i="6" s="1"/>
  <c r="A3670" i="6"/>
  <c r="H3669" i="6"/>
  <c r="G3669" i="6"/>
  <c r="F3669" i="6"/>
  <c r="I3669" i="6" s="1"/>
  <c r="E3669" i="6"/>
  <c r="D3669" i="6"/>
  <c r="J3669" i="6" s="1"/>
  <c r="B3669" i="6"/>
  <c r="C3669" i="6" s="1"/>
  <c r="A3669" i="6"/>
  <c r="H3668" i="6"/>
  <c r="G3668" i="6"/>
  <c r="F3668" i="6"/>
  <c r="I3668" i="6" s="1"/>
  <c r="E3668" i="6"/>
  <c r="D3668" i="6"/>
  <c r="J3668" i="6" s="1"/>
  <c r="B3668" i="6"/>
  <c r="C3668" i="6" s="1"/>
  <c r="A3668" i="6"/>
  <c r="H3667" i="6"/>
  <c r="G3667" i="6"/>
  <c r="F3667" i="6"/>
  <c r="I3667" i="6" s="1"/>
  <c r="E3667" i="6"/>
  <c r="D3667" i="6"/>
  <c r="J3667" i="6" s="1"/>
  <c r="B3667" i="6"/>
  <c r="C3667" i="6" s="1"/>
  <c r="A3667" i="6"/>
  <c r="H3666" i="6"/>
  <c r="G3666" i="6"/>
  <c r="F3666" i="6"/>
  <c r="I3666" i="6" s="1"/>
  <c r="E3666" i="6"/>
  <c r="D3666" i="6"/>
  <c r="J3666" i="6" s="1"/>
  <c r="B3666" i="6"/>
  <c r="C3666" i="6" s="1"/>
  <c r="A3666" i="6"/>
  <c r="H3665" i="6"/>
  <c r="G3665" i="6"/>
  <c r="F3665" i="6"/>
  <c r="I3665" i="6" s="1"/>
  <c r="E3665" i="6"/>
  <c r="D3665" i="6"/>
  <c r="J3665" i="6" s="1"/>
  <c r="B3665" i="6"/>
  <c r="C3665" i="6" s="1"/>
  <c r="A3665" i="6"/>
  <c r="H3664" i="6"/>
  <c r="G3664" i="6"/>
  <c r="F3664" i="6"/>
  <c r="I3664" i="6" s="1"/>
  <c r="E3664" i="6"/>
  <c r="D3664" i="6"/>
  <c r="J3664" i="6" s="1"/>
  <c r="B3664" i="6"/>
  <c r="C3664" i="6" s="1"/>
  <c r="A3664" i="6"/>
  <c r="H3663" i="6"/>
  <c r="G3663" i="6"/>
  <c r="F3663" i="6"/>
  <c r="I3663" i="6" s="1"/>
  <c r="E3663" i="6"/>
  <c r="D3663" i="6"/>
  <c r="J3663" i="6" s="1"/>
  <c r="B3663" i="6"/>
  <c r="C3663" i="6" s="1"/>
  <c r="A3663" i="6"/>
  <c r="H3662" i="6"/>
  <c r="G3662" i="6"/>
  <c r="F3662" i="6"/>
  <c r="I3662" i="6" s="1"/>
  <c r="E3662" i="6"/>
  <c r="D3662" i="6"/>
  <c r="J3662" i="6" s="1"/>
  <c r="B3662" i="6"/>
  <c r="C3662" i="6" s="1"/>
  <c r="A3662" i="6"/>
  <c r="H3661" i="6"/>
  <c r="G3661" i="6"/>
  <c r="F3661" i="6"/>
  <c r="I3661" i="6" s="1"/>
  <c r="E3661" i="6"/>
  <c r="D3661" i="6"/>
  <c r="J3661" i="6" s="1"/>
  <c r="B3661" i="6"/>
  <c r="C3661" i="6" s="1"/>
  <c r="A3661" i="6"/>
  <c r="H3660" i="6"/>
  <c r="G3660" i="6"/>
  <c r="F3660" i="6"/>
  <c r="I3660" i="6" s="1"/>
  <c r="E3660" i="6"/>
  <c r="D3660" i="6"/>
  <c r="J3660" i="6" s="1"/>
  <c r="B3660" i="6"/>
  <c r="C3660" i="6" s="1"/>
  <c r="A3660" i="6"/>
  <c r="H3659" i="6"/>
  <c r="G3659" i="6"/>
  <c r="F3659" i="6"/>
  <c r="I3659" i="6" s="1"/>
  <c r="E3659" i="6"/>
  <c r="D3659" i="6"/>
  <c r="J3659" i="6" s="1"/>
  <c r="B3659" i="6"/>
  <c r="C3659" i="6" s="1"/>
  <c r="A3659" i="6"/>
  <c r="H3658" i="6"/>
  <c r="G3658" i="6"/>
  <c r="F3658" i="6"/>
  <c r="I3658" i="6" s="1"/>
  <c r="E3658" i="6"/>
  <c r="D3658" i="6"/>
  <c r="J3658" i="6" s="1"/>
  <c r="B3658" i="6"/>
  <c r="C3658" i="6" s="1"/>
  <c r="A3658" i="6"/>
  <c r="H3657" i="6"/>
  <c r="G3657" i="6"/>
  <c r="F3657" i="6"/>
  <c r="I3657" i="6" s="1"/>
  <c r="E3657" i="6"/>
  <c r="D3657" i="6"/>
  <c r="J3657" i="6" s="1"/>
  <c r="B3657" i="6"/>
  <c r="C3657" i="6" s="1"/>
  <c r="A3657" i="6"/>
  <c r="H3656" i="6"/>
  <c r="G3656" i="6"/>
  <c r="F3656" i="6"/>
  <c r="I3656" i="6" s="1"/>
  <c r="E3656" i="6"/>
  <c r="D3656" i="6"/>
  <c r="J3656" i="6" s="1"/>
  <c r="B3656" i="6"/>
  <c r="C3656" i="6" s="1"/>
  <c r="A3656" i="6"/>
  <c r="H3655" i="6"/>
  <c r="G3655" i="6"/>
  <c r="F3655" i="6"/>
  <c r="I3655" i="6" s="1"/>
  <c r="E3655" i="6"/>
  <c r="D3655" i="6"/>
  <c r="J3655" i="6" s="1"/>
  <c r="B3655" i="6"/>
  <c r="C3655" i="6" s="1"/>
  <c r="A3655" i="6"/>
  <c r="H3654" i="6"/>
  <c r="G3654" i="6"/>
  <c r="F3654" i="6"/>
  <c r="I3654" i="6" s="1"/>
  <c r="E3654" i="6"/>
  <c r="D3654" i="6"/>
  <c r="J3654" i="6" s="1"/>
  <c r="B3654" i="6"/>
  <c r="C3654" i="6" s="1"/>
  <c r="A3654" i="6"/>
  <c r="H3653" i="6"/>
  <c r="G3653" i="6"/>
  <c r="F3653" i="6"/>
  <c r="I3653" i="6" s="1"/>
  <c r="E3653" i="6"/>
  <c r="D3653" i="6"/>
  <c r="J3653" i="6" s="1"/>
  <c r="B3653" i="6"/>
  <c r="C3653" i="6" s="1"/>
  <c r="A3653" i="6"/>
  <c r="H3652" i="6"/>
  <c r="G3652" i="6"/>
  <c r="F3652" i="6"/>
  <c r="I3652" i="6" s="1"/>
  <c r="E3652" i="6"/>
  <c r="D3652" i="6"/>
  <c r="J3652" i="6" s="1"/>
  <c r="B3652" i="6"/>
  <c r="C3652" i="6" s="1"/>
  <c r="A3652" i="6"/>
  <c r="H3651" i="6"/>
  <c r="G3651" i="6"/>
  <c r="F3651" i="6"/>
  <c r="I3651" i="6" s="1"/>
  <c r="E3651" i="6"/>
  <c r="D3651" i="6"/>
  <c r="J3651" i="6" s="1"/>
  <c r="B3651" i="6"/>
  <c r="C3651" i="6" s="1"/>
  <c r="A3651" i="6"/>
  <c r="H3650" i="6"/>
  <c r="G3650" i="6"/>
  <c r="F3650" i="6"/>
  <c r="I3650" i="6" s="1"/>
  <c r="E3650" i="6"/>
  <c r="D3650" i="6"/>
  <c r="J3650" i="6" s="1"/>
  <c r="B3650" i="6"/>
  <c r="C3650" i="6" s="1"/>
  <c r="A3650" i="6"/>
  <c r="H3649" i="6"/>
  <c r="G3649" i="6"/>
  <c r="F3649" i="6"/>
  <c r="I3649" i="6" s="1"/>
  <c r="E3649" i="6"/>
  <c r="D3649" i="6"/>
  <c r="J3649" i="6" s="1"/>
  <c r="B3649" i="6"/>
  <c r="C3649" i="6" s="1"/>
  <c r="A3649" i="6"/>
  <c r="H3648" i="6"/>
  <c r="G3648" i="6"/>
  <c r="F3648" i="6"/>
  <c r="I3648" i="6" s="1"/>
  <c r="E3648" i="6"/>
  <c r="D3648" i="6"/>
  <c r="J3648" i="6" s="1"/>
  <c r="B3648" i="6"/>
  <c r="C3648" i="6" s="1"/>
  <c r="A3648" i="6"/>
  <c r="H3647" i="6"/>
  <c r="G3647" i="6"/>
  <c r="F3647" i="6"/>
  <c r="I3647" i="6" s="1"/>
  <c r="E3647" i="6"/>
  <c r="D3647" i="6"/>
  <c r="J3647" i="6" s="1"/>
  <c r="B3647" i="6"/>
  <c r="C3647" i="6" s="1"/>
  <c r="A3647" i="6"/>
  <c r="H3646" i="6"/>
  <c r="G3646" i="6"/>
  <c r="F3646" i="6"/>
  <c r="I3646" i="6" s="1"/>
  <c r="E3646" i="6"/>
  <c r="D3646" i="6"/>
  <c r="J3646" i="6" s="1"/>
  <c r="B3646" i="6"/>
  <c r="C3646" i="6" s="1"/>
  <c r="A3646" i="6"/>
  <c r="H3645" i="6"/>
  <c r="G3645" i="6"/>
  <c r="F3645" i="6"/>
  <c r="I3645" i="6" s="1"/>
  <c r="E3645" i="6"/>
  <c r="D3645" i="6"/>
  <c r="J3645" i="6" s="1"/>
  <c r="B3645" i="6"/>
  <c r="C3645" i="6" s="1"/>
  <c r="A3645" i="6"/>
  <c r="H3644" i="6"/>
  <c r="G3644" i="6"/>
  <c r="F3644" i="6"/>
  <c r="I3644" i="6" s="1"/>
  <c r="E3644" i="6"/>
  <c r="D3644" i="6"/>
  <c r="J3644" i="6" s="1"/>
  <c r="B3644" i="6"/>
  <c r="C3644" i="6" s="1"/>
  <c r="A3644" i="6"/>
  <c r="H3643" i="6"/>
  <c r="G3643" i="6"/>
  <c r="F3643" i="6"/>
  <c r="I3643" i="6" s="1"/>
  <c r="E3643" i="6"/>
  <c r="D3643" i="6"/>
  <c r="J3643" i="6" s="1"/>
  <c r="B3643" i="6"/>
  <c r="C3643" i="6" s="1"/>
  <c r="A3643" i="6"/>
  <c r="H3642" i="6"/>
  <c r="G3642" i="6"/>
  <c r="F3642" i="6"/>
  <c r="I3642" i="6" s="1"/>
  <c r="E3642" i="6"/>
  <c r="D3642" i="6"/>
  <c r="J3642" i="6" s="1"/>
  <c r="B3642" i="6"/>
  <c r="C3642" i="6" s="1"/>
  <c r="A3642" i="6"/>
  <c r="H3641" i="6"/>
  <c r="G3641" i="6"/>
  <c r="F3641" i="6"/>
  <c r="I3641" i="6" s="1"/>
  <c r="E3641" i="6"/>
  <c r="D3641" i="6"/>
  <c r="J3641" i="6" s="1"/>
  <c r="B3641" i="6"/>
  <c r="C3641" i="6" s="1"/>
  <c r="A3641" i="6"/>
  <c r="H3640" i="6"/>
  <c r="G3640" i="6"/>
  <c r="F3640" i="6"/>
  <c r="I3640" i="6" s="1"/>
  <c r="E3640" i="6"/>
  <c r="D3640" i="6"/>
  <c r="J3640" i="6" s="1"/>
  <c r="B3640" i="6"/>
  <c r="C3640" i="6" s="1"/>
  <c r="A3640" i="6"/>
  <c r="H3639" i="6"/>
  <c r="G3639" i="6"/>
  <c r="F3639" i="6"/>
  <c r="I3639" i="6" s="1"/>
  <c r="E3639" i="6"/>
  <c r="D3639" i="6"/>
  <c r="J3639" i="6" s="1"/>
  <c r="B3639" i="6"/>
  <c r="C3639" i="6" s="1"/>
  <c r="A3639" i="6"/>
  <c r="H3638" i="6"/>
  <c r="G3638" i="6"/>
  <c r="F3638" i="6"/>
  <c r="I3638" i="6" s="1"/>
  <c r="E3638" i="6"/>
  <c r="D3638" i="6"/>
  <c r="J3638" i="6" s="1"/>
  <c r="B3638" i="6"/>
  <c r="C3638" i="6" s="1"/>
  <c r="A3638" i="6"/>
  <c r="H3637" i="6"/>
  <c r="G3637" i="6"/>
  <c r="F3637" i="6"/>
  <c r="I3637" i="6" s="1"/>
  <c r="E3637" i="6"/>
  <c r="D3637" i="6"/>
  <c r="J3637" i="6" s="1"/>
  <c r="B3637" i="6"/>
  <c r="C3637" i="6" s="1"/>
  <c r="A3637" i="6"/>
  <c r="H3636" i="6"/>
  <c r="G3636" i="6"/>
  <c r="F3636" i="6"/>
  <c r="I3636" i="6" s="1"/>
  <c r="E3636" i="6"/>
  <c r="D3636" i="6"/>
  <c r="J3636" i="6" s="1"/>
  <c r="B3636" i="6"/>
  <c r="C3636" i="6" s="1"/>
  <c r="A3636" i="6"/>
  <c r="H3635" i="6"/>
  <c r="G3635" i="6"/>
  <c r="F3635" i="6"/>
  <c r="I3635" i="6" s="1"/>
  <c r="E3635" i="6"/>
  <c r="D3635" i="6"/>
  <c r="J3635" i="6" s="1"/>
  <c r="B3635" i="6"/>
  <c r="C3635" i="6" s="1"/>
  <c r="A3635" i="6"/>
  <c r="H3634" i="6"/>
  <c r="G3634" i="6"/>
  <c r="F3634" i="6"/>
  <c r="I3634" i="6" s="1"/>
  <c r="E3634" i="6"/>
  <c r="D3634" i="6"/>
  <c r="J3634" i="6" s="1"/>
  <c r="B3634" i="6"/>
  <c r="C3634" i="6" s="1"/>
  <c r="A3634" i="6"/>
  <c r="H3633" i="6"/>
  <c r="G3633" i="6"/>
  <c r="F3633" i="6"/>
  <c r="I3633" i="6" s="1"/>
  <c r="E3633" i="6"/>
  <c r="D3633" i="6"/>
  <c r="J3633" i="6" s="1"/>
  <c r="B3633" i="6"/>
  <c r="C3633" i="6" s="1"/>
  <c r="A3633" i="6"/>
  <c r="H3632" i="6"/>
  <c r="G3632" i="6"/>
  <c r="F3632" i="6"/>
  <c r="I3632" i="6" s="1"/>
  <c r="E3632" i="6"/>
  <c r="D3632" i="6"/>
  <c r="J3632" i="6" s="1"/>
  <c r="B3632" i="6"/>
  <c r="C3632" i="6" s="1"/>
  <c r="A3632" i="6"/>
  <c r="H3631" i="6"/>
  <c r="G3631" i="6"/>
  <c r="F3631" i="6"/>
  <c r="I3631" i="6" s="1"/>
  <c r="E3631" i="6"/>
  <c r="D3631" i="6"/>
  <c r="J3631" i="6" s="1"/>
  <c r="B3631" i="6"/>
  <c r="C3631" i="6" s="1"/>
  <c r="A3631" i="6"/>
  <c r="H3630" i="6"/>
  <c r="G3630" i="6"/>
  <c r="F3630" i="6"/>
  <c r="I3630" i="6" s="1"/>
  <c r="E3630" i="6"/>
  <c r="D3630" i="6"/>
  <c r="J3630" i="6" s="1"/>
  <c r="B3630" i="6"/>
  <c r="C3630" i="6" s="1"/>
  <c r="A3630" i="6"/>
  <c r="H3629" i="6"/>
  <c r="G3629" i="6"/>
  <c r="F3629" i="6"/>
  <c r="I3629" i="6" s="1"/>
  <c r="E3629" i="6"/>
  <c r="D3629" i="6"/>
  <c r="J3629" i="6" s="1"/>
  <c r="B3629" i="6"/>
  <c r="C3629" i="6" s="1"/>
  <c r="A3629" i="6"/>
  <c r="H3628" i="6"/>
  <c r="G3628" i="6"/>
  <c r="F3628" i="6"/>
  <c r="I3628" i="6" s="1"/>
  <c r="E3628" i="6"/>
  <c r="D3628" i="6"/>
  <c r="J3628" i="6" s="1"/>
  <c r="B3628" i="6"/>
  <c r="C3628" i="6" s="1"/>
  <c r="A3628" i="6"/>
  <c r="H3627" i="6"/>
  <c r="G3627" i="6"/>
  <c r="F3627" i="6"/>
  <c r="I3627" i="6" s="1"/>
  <c r="E3627" i="6"/>
  <c r="D3627" i="6"/>
  <c r="J3627" i="6" s="1"/>
  <c r="B3627" i="6"/>
  <c r="C3627" i="6" s="1"/>
  <c r="A3627" i="6"/>
  <c r="H3626" i="6"/>
  <c r="G3626" i="6"/>
  <c r="F3626" i="6"/>
  <c r="I3626" i="6" s="1"/>
  <c r="E3626" i="6"/>
  <c r="D3626" i="6"/>
  <c r="J3626" i="6" s="1"/>
  <c r="B3626" i="6"/>
  <c r="C3626" i="6" s="1"/>
  <c r="A3626" i="6"/>
  <c r="H3625" i="6"/>
  <c r="G3625" i="6"/>
  <c r="F3625" i="6"/>
  <c r="I3625" i="6" s="1"/>
  <c r="E3625" i="6"/>
  <c r="D3625" i="6"/>
  <c r="J3625" i="6" s="1"/>
  <c r="B3625" i="6"/>
  <c r="C3625" i="6" s="1"/>
  <c r="A3625" i="6"/>
  <c r="H3624" i="6"/>
  <c r="G3624" i="6"/>
  <c r="F3624" i="6"/>
  <c r="I3624" i="6" s="1"/>
  <c r="E3624" i="6"/>
  <c r="D3624" i="6"/>
  <c r="J3624" i="6" s="1"/>
  <c r="B3624" i="6"/>
  <c r="C3624" i="6" s="1"/>
  <c r="A3624" i="6"/>
  <c r="H3623" i="6"/>
  <c r="G3623" i="6"/>
  <c r="F3623" i="6"/>
  <c r="I3623" i="6" s="1"/>
  <c r="E3623" i="6"/>
  <c r="D3623" i="6"/>
  <c r="J3623" i="6" s="1"/>
  <c r="B3623" i="6"/>
  <c r="C3623" i="6" s="1"/>
  <c r="A3623" i="6"/>
  <c r="H3622" i="6"/>
  <c r="G3622" i="6"/>
  <c r="F3622" i="6"/>
  <c r="I3622" i="6" s="1"/>
  <c r="E3622" i="6"/>
  <c r="D3622" i="6"/>
  <c r="J3622" i="6" s="1"/>
  <c r="B3622" i="6"/>
  <c r="C3622" i="6" s="1"/>
  <c r="A3622" i="6"/>
  <c r="H3621" i="6"/>
  <c r="G3621" i="6"/>
  <c r="F3621" i="6"/>
  <c r="I3621" i="6" s="1"/>
  <c r="E3621" i="6"/>
  <c r="D3621" i="6"/>
  <c r="J3621" i="6" s="1"/>
  <c r="B3621" i="6"/>
  <c r="C3621" i="6" s="1"/>
  <c r="A3621" i="6"/>
  <c r="H3620" i="6"/>
  <c r="G3620" i="6"/>
  <c r="F3620" i="6"/>
  <c r="I3620" i="6" s="1"/>
  <c r="E3620" i="6"/>
  <c r="D3620" i="6"/>
  <c r="J3620" i="6" s="1"/>
  <c r="B3620" i="6"/>
  <c r="C3620" i="6" s="1"/>
  <c r="A3620" i="6"/>
  <c r="H3619" i="6"/>
  <c r="G3619" i="6"/>
  <c r="F3619" i="6"/>
  <c r="I3619" i="6" s="1"/>
  <c r="E3619" i="6"/>
  <c r="D3619" i="6"/>
  <c r="J3619" i="6" s="1"/>
  <c r="B3619" i="6"/>
  <c r="C3619" i="6" s="1"/>
  <c r="A3619" i="6"/>
  <c r="H3618" i="6"/>
  <c r="G3618" i="6"/>
  <c r="F3618" i="6"/>
  <c r="I3618" i="6" s="1"/>
  <c r="E3618" i="6"/>
  <c r="D3618" i="6"/>
  <c r="J3618" i="6" s="1"/>
  <c r="B3618" i="6"/>
  <c r="C3618" i="6" s="1"/>
  <c r="A3618" i="6"/>
  <c r="H3617" i="6"/>
  <c r="G3617" i="6"/>
  <c r="F3617" i="6"/>
  <c r="I3617" i="6" s="1"/>
  <c r="E3617" i="6"/>
  <c r="D3617" i="6"/>
  <c r="J3617" i="6" s="1"/>
  <c r="B3617" i="6"/>
  <c r="C3617" i="6" s="1"/>
  <c r="A3617" i="6"/>
  <c r="H3616" i="6"/>
  <c r="G3616" i="6"/>
  <c r="F3616" i="6"/>
  <c r="I3616" i="6" s="1"/>
  <c r="E3616" i="6"/>
  <c r="D3616" i="6"/>
  <c r="J3616" i="6" s="1"/>
  <c r="B3616" i="6"/>
  <c r="C3616" i="6" s="1"/>
  <c r="A3616" i="6"/>
  <c r="H3615" i="6"/>
  <c r="G3615" i="6"/>
  <c r="F3615" i="6"/>
  <c r="I3615" i="6" s="1"/>
  <c r="E3615" i="6"/>
  <c r="D3615" i="6"/>
  <c r="J3615" i="6" s="1"/>
  <c r="B3615" i="6"/>
  <c r="C3615" i="6" s="1"/>
  <c r="A3615" i="6"/>
  <c r="H3614" i="6"/>
  <c r="G3614" i="6"/>
  <c r="F3614" i="6"/>
  <c r="I3614" i="6" s="1"/>
  <c r="E3614" i="6"/>
  <c r="D3614" i="6"/>
  <c r="J3614" i="6" s="1"/>
  <c r="B3614" i="6"/>
  <c r="C3614" i="6" s="1"/>
  <c r="A3614" i="6"/>
  <c r="H3613" i="6"/>
  <c r="G3613" i="6"/>
  <c r="F3613" i="6"/>
  <c r="I3613" i="6" s="1"/>
  <c r="E3613" i="6"/>
  <c r="D3613" i="6"/>
  <c r="J3613" i="6" s="1"/>
  <c r="B3613" i="6"/>
  <c r="C3613" i="6" s="1"/>
  <c r="A3613" i="6"/>
  <c r="H3612" i="6"/>
  <c r="G3612" i="6"/>
  <c r="F3612" i="6"/>
  <c r="I3612" i="6" s="1"/>
  <c r="E3612" i="6"/>
  <c r="D3612" i="6"/>
  <c r="J3612" i="6" s="1"/>
  <c r="B3612" i="6"/>
  <c r="C3612" i="6" s="1"/>
  <c r="A3612" i="6"/>
  <c r="H3611" i="6"/>
  <c r="G3611" i="6"/>
  <c r="F3611" i="6"/>
  <c r="I3611" i="6" s="1"/>
  <c r="E3611" i="6"/>
  <c r="D3611" i="6"/>
  <c r="J3611" i="6" s="1"/>
  <c r="B3611" i="6"/>
  <c r="C3611" i="6" s="1"/>
  <c r="A3611" i="6"/>
  <c r="H3610" i="6"/>
  <c r="G3610" i="6"/>
  <c r="F3610" i="6"/>
  <c r="I3610" i="6" s="1"/>
  <c r="E3610" i="6"/>
  <c r="D3610" i="6"/>
  <c r="J3610" i="6" s="1"/>
  <c r="B3610" i="6"/>
  <c r="C3610" i="6" s="1"/>
  <c r="A3610" i="6"/>
  <c r="H3609" i="6"/>
  <c r="G3609" i="6"/>
  <c r="F3609" i="6"/>
  <c r="I3609" i="6" s="1"/>
  <c r="E3609" i="6"/>
  <c r="D3609" i="6"/>
  <c r="J3609" i="6" s="1"/>
  <c r="B3609" i="6"/>
  <c r="C3609" i="6" s="1"/>
  <c r="A3609" i="6"/>
  <c r="H3608" i="6"/>
  <c r="G3608" i="6"/>
  <c r="F3608" i="6"/>
  <c r="I3608" i="6" s="1"/>
  <c r="E3608" i="6"/>
  <c r="D3608" i="6"/>
  <c r="J3608" i="6" s="1"/>
  <c r="B3608" i="6"/>
  <c r="C3608" i="6" s="1"/>
  <c r="A3608" i="6"/>
  <c r="H3607" i="6"/>
  <c r="G3607" i="6"/>
  <c r="F3607" i="6"/>
  <c r="I3607" i="6" s="1"/>
  <c r="E3607" i="6"/>
  <c r="D3607" i="6"/>
  <c r="J3607" i="6" s="1"/>
  <c r="B3607" i="6"/>
  <c r="C3607" i="6" s="1"/>
  <c r="A3607" i="6"/>
  <c r="H3606" i="6"/>
  <c r="G3606" i="6"/>
  <c r="F3606" i="6"/>
  <c r="I3606" i="6" s="1"/>
  <c r="E3606" i="6"/>
  <c r="D3606" i="6"/>
  <c r="J3606" i="6" s="1"/>
  <c r="B3606" i="6"/>
  <c r="C3606" i="6" s="1"/>
  <c r="A3606" i="6"/>
  <c r="H3605" i="6"/>
  <c r="G3605" i="6"/>
  <c r="F3605" i="6"/>
  <c r="I3605" i="6" s="1"/>
  <c r="E3605" i="6"/>
  <c r="D3605" i="6"/>
  <c r="J3605" i="6" s="1"/>
  <c r="B3605" i="6"/>
  <c r="C3605" i="6" s="1"/>
  <c r="A3605" i="6"/>
  <c r="H3604" i="6"/>
  <c r="G3604" i="6"/>
  <c r="F3604" i="6"/>
  <c r="I3604" i="6" s="1"/>
  <c r="E3604" i="6"/>
  <c r="D3604" i="6"/>
  <c r="J3604" i="6" s="1"/>
  <c r="B3604" i="6"/>
  <c r="C3604" i="6" s="1"/>
  <c r="A3604" i="6"/>
  <c r="H3603" i="6"/>
  <c r="G3603" i="6"/>
  <c r="F3603" i="6"/>
  <c r="I3603" i="6" s="1"/>
  <c r="E3603" i="6"/>
  <c r="D3603" i="6"/>
  <c r="J3603" i="6" s="1"/>
  <c r="B3603" i="6"/>
  <c r="C3603" i="6" s="1"/>
  <c r="A3603" i="6"/>
  <c r="H3602" i="6"/>
  <c r="G3602" i="6"/>
  <c r="F3602" i="6"/>
  <c r="I3602" i="6" s="1"/>
  <c r="E3602" i="6"/>
  <c r="D3602" i="6"/>
  <c r="J3602" i="6" s="1"/>
  <c r="B3602" i="6"/>
  <c r="C3602" i="6" s="1"/>
  <c r="A3602" i="6"/>
  <c r="H3601" i="6"/>
  <c r="G3601" i="6"/>
  <c r="F3601" i="6"/>
  <c r="I3601" i="6" s="1"/>
  <c r="E3601" i="6"/>
  <c r="D3601" i="6"/>
  <c r="J3601" i="6" s="1"/>
  <c r="B3601" i="6"/>
  <c r="C3601" i="6" s="1"/>
  <c r="A3601" i="6"/>
  <c r="H3600" i="6"/>
  <c r="G3600" i="6"/>
  <c r="F3600" i="6"/>
  <c r="I3600" i="6" s="1"/>
  <c r="E3600" i="6"/>
  <c r="D3600" i="6"/>
  <c r="J3600" i="6" s="1"/>
  <c r="B3600" i="6"/>
  <c r="C3600" i="6" s="1"/>
  <c r="A3600" i="6"/>
  <c r="H3599" i="6"/>
  <c r="G3599" i="6"/>
  <c r="F3599" i="6"/>
  <c r="I3599" i="6" s="1"/>
  <c r="E3599" i="6"/>
  <c r="D3599" i="6"/>
  <c r="J3599" i="6" s="1"/>
  <c r="B3599" i="6"/>
  <c r="C3599" i="6" s="1"/>
  <c r="A3599" i="6"/>
  <c r="H3598" i="6"/>
  <c r="G3598" i="6"/>
  <c r="F3598" i="6"/>
  <c r="I3598" i="6" s="1"/>
  <c r="E3598" i="6"/>
  <c r="D3598" i="6"/>
  <c r="J3598" i="6" s="1"/>
  <c r="B3598" i="6"/>
  <c r="C3598" i="6" s="1"/>
  <c r="A3598" i="6"/>
  <c r="H3597" i="6"/>
  <c r="G3597" i="6"/>
  <c r="F3597" i="6"/>
  <c r="I3597" i="6" s="1"/>
  <c r="E3597" i="6"/>
  <c r="D3597" i="6"/>
  <c r="J3597" i="6" s="1"/>
  <c r="B3597" i="6"/>
  <c r="C3597" i="6" s="1"/>
  <c r="A3597" i="6"/>
  <c r="H3596" i="6"/>
  <c r="G3596" i="6"/>
  <c r="F3596" i="6"/>
  <c r="I3596" i="6" s="1"/>
  <c r="E3596" i="6"/>
  <c r="D3596" i="6"/>
  <c r="J3596" i="6" s="1"/>
  <c r="B3596" i="6"/>
  <c r="C3596" i="6" s="1"/>
  <c r="A3596" i="6"/>
  <c r="H3595" i="6"/>
  <c r="G3595" i="6"/>
  <c r="F3595" i="6"/>
  <c r="I3595" i="6" s="1"/>
  <c r="E3595" i="6"/>
  <c r="D3595" i="6"/>
  <c r="J3595" i="6" s="1"/>
  <c r="B3595" i="6"/>
  <c r="C3595" i="6" s="1"/>
  <c r="A3595" i="6"/>
  <c r="H3594" i="6"/>
  <c r="G3594" i="6"/>
  <c r="F3594" i="6"/>
  <c r="I3594" i="6" s="1"/>
  <c r="E3594" i="6"/>
  <c r="D3594" i="6"/>
  <c r="J3594" i="6" s="1"/>
  <c r="B3594" i="6"/>
  <c r="C3594" i="6" s="1"/>
  <c r="A3594" i="6"/>
  <c r="H3593" i="6"/>
  <c r="G3593" i="6"/>
  <c r="F3593" i="6"/>
  <c r="I3593" i="6" s="1"/>
  <c r="E3593" i="6"/>
  <c r="D3593" i="6"/>
  <c r="J3593" i="6" s="1"/>
  <c r="B3593" i="6"/>
  <c r="C3593" i="6" s="1"/>
  <c r="A3593" i="6"/>
  <c r="H3592" i="6"/>
  <c r="G3592" i="6"/>
  <c r="F3592" i="6"/>
  <c r="I3592" i="6" s="1"/>
  <c r="E3592" i="6"/>
  <c r="D3592" i="6"/>
  <c r="J3592" i="6" s="1"/>
  <c r="B3592" i="6"/>
  <c r="C3592" i="6" s="1"/>
  <c r="A3592" i="6"/>
  <c r="H3591" i="6"/>
  <c r="G3591" i="6"/>
  <c r="F3591" i="6"/>
  <c r="I3591" i="6" s="1"/>
  <c r="E3591" i="6"/>
  <c r="D3591" i="6"/>
  <c r="J3591" i="6" s="1"/>
  <c r="B3591" i="6"/>
  <c r="C3591" i="6" s="1"/>
  <c r="A3591" i="6"/>
  <c r="H3590" i="6"/>
  <c r="G3590" i="6"/>
  <c r="F3590" i="6"/>
  <c r="I3590" i="6" s="1"/>
  <c r="E3590" i="6"/>
  <c r="D3590" i="6"/>
  <c r="J3590" i="6" s="1"/>
  <c r="B3590" i="6"/>
  <c r="C3590" i="6" s="1"/>
  <c r="A3590" i="6"/>
  <c r="H3589" i="6"/>
  <c r="G3589" i="6"/>
  <c r="F3589" i="6"/>
  <c r="I3589" i="6" s="1"/>
  <c r="E3589" i="6"/>
  <c r="D3589" i="6"/>
  <c r="J3589" i="6" s="1"/>
  <c r="B3589" i="6"/>
  <c r="C3589" i="6" s="1"/>
  <c r="A3589" i="6"/>
  <c r="H3588" i="6"/>
  <c r="G3588" i="6"/>
  <c r="F3588" i="6"/>
  <c r="I3588" i="6" s="1"/>
  <c r="E3588" i="6"/>
  <c r="D3588" i="6"/>
  <c r="J3588" i="6" s="1"/>
  <c r="B3588" i="6"/>
  <c r="C3588" i="6" s="1"/>
  <c r="A3588" i="6"/>
  <c r="H3587" i="6"/>
  <c r="G3587" i="6"/>
  <c r="F3587" i="6"/>
  <c r="I3587" i="6" s="1"/>
  <c r="E3587" i="6"/>
  <c r="D3587" i="6"/>
  <c r="J3587" i="6" s="1"/>
  <c r="B3587" i="6"/>
  <c r="C3587" i="6" s="1"/>
  <c r="A3587" i="6"/>
  <c r="H3586" i="6"/>
  <c r="G3586" i="6"/>
  <c r="F3586" i="6"/>
  <c r="I3586" i="6" s="1"/>
  <c r="E3586" i="6"/>
  <c r="D3586" i="6"/>
  <c r="J3586" i="6" s="1"/>
  <c r="B3586" i="6"/>
  <c r="C3586" i="6" s="1"/>
  <c r="A3586" i="6"/>
  <c r="H3585" i="6"/>
  <c r="G3585" i="6"/>
  <c r="F3585" i="6"/>
  <c r="I3585" i="6" s="1"/>
  <c r="E3585" i="6"/>
  <c r="D3585" i="6"/>
  <c r="J3585" i="6" s="1"/>
  <c r="B3585" i="6"/>
  <c r="C3585" i="6" s="1"/>
  <c r="A3585" i="6"/>
  <c r="H3584" i="6"/>
  <c r="G3584" i="6"/>
  <c r="F3584" i="6"/>
  <c r="I3584" i="6" s="1"/>
  <c r="E3584" i="6"/>
  <c r="D3584" i="6"/>
  <c r="J3584" i="6" s="1"/>
  <c r="B3584" i="6"/>
  <c r="C3584" i="6" s="1"/>
  <c r="A3584" i="6"/>
  <c r="H3583" i="6"/>
  <c r="G3583" i="6"/>
  <c r="F3583" i="6"/>
  <c r="I3583" i="6" s="1"/>
  <c r="E3583" i="6"/>
  <c r="D3583" i="6"/>
  <c r="J3583" i="6" s="1"/>
  <c r="B3583" i="6"/>
  <c r="C3583" i="6" s="1"/>
  <c r="A3583" i="6"/>
  <c r="H3582" i="6"/>
  <c r="G3582" i="6"/>
  <c r="F3582" i="6"/>
  <c r="I3582" i="6" s="1"/>
  <c r="E3582" i="6"/>
  <c r="D3582" i="6"/>
  <c r="J3582" i="6" s="1"/>
  <c r="B3582" i="6"/>
  <c r="C3582" i="6" s="1"/>
  <c r="A3582" i="6"/>
  <c r="H3581" i="6"/>
  <c r="G3581" i="6"/>
  <c r="F3581" i="6"/>
  <c r="I3581" i="6" s="1"/>
  <c r="E3581" i="6"/>
  <c r="D3581" i="6"/>
  <c r="J3581" i="6" s="1"/>
  <c r="B3581" i="6"/>
  <c r="C3581" i="6" s="1"/>
  <c r="A3581" i="6"/>
  <c r="H3580" i="6"/>
  <c r="G3580" i="6"/>
  <c r="F3580" i="6"/>
  <c r="I3580" i="6" s="1"/>
  <c r="E3580" i="6"/>
  <c r="D3580" i="6"/>
  <c r="J3580" i="6" s="1"/>
  <c r="B3580" i="6"/>
  <c r="C3580" i="6" s="1"/>
  <c r="A3580" i="6"/>
  <c r="H3579" i="6"/>
  <c r="G3579" i="6"/>
  <c r="F3579" i="6"/>
  <c r="I3579" i="6" s="1"/>
  <c r="E3579" i="6"/>
  <c r="D3579" i="6"/>
  <c r="J3579" i="6" s="1"/>
  <c r="B3579" i="6"/>
  <c r="C3579" i="6" s="1"/>
  <c r="A3579" i="6"/>
  <c r="H3578" i="6"/>
  <c r="G3578" i="6"/>
  <c r="F3578" i="6"/>
  <c r="I3578" i="6" s="1"/>
  <c r="E3578" i="6"/>
  <c r="D3578" i="6"/>
  <c r="J3578" i="6" s="1"/>
  <c r="B3578" i="6"/>
  <c r="C3578" i="6" s="1"/>
  <c r="A3578" i="6"/>
  <c r="H3577" i="6"/>
  <c r="G3577" i="6"/>
  <c r="F3577" i="6"/>
  <c r="I3577" i="6" s="1"/>
  <c r="E3577" i="6"/>
  <c r="D3577" i="6"/>
  <c r="J3577" i="6" s="1"/>
  <c r="B3577" i="6"/>
  <c r="C3577" i="6" s="1"/>
  <c r="A3577" i="6"/>
  <c r="H3576" i="6"/>
  <c r="G3576" i="6"/>
  <c r="F3576" i="6"/>
  <c r="I3576" i="6" s="1"/>
  <c r="E3576" i="6"/>
  <c r="D3576" i="6"/>
  <c r="J3576" i="6" s="1"/>
  <c r="B3576" i="6"/>
  <c r="C3576" i="6" s="1"/>
  <c r="A3576" i="6"/>
  <c r="H3575" i="6"/>
  <c r="G3575" i="6"/>
  <c r="F3575" i="6"/>
  <c r="I3575" i="6" s="1"/>
  <c r="E3575" i="6"/>
  <c r="D3575" i="6"/>
  <c r="J3575" i="6" s="1"/>
  <c r="B3575" i="6"/>
  <c r="C3575" i="6" s="1"/>
  <c r="A3575" i="6"/>
  <c r="H3574" i="6"/>
  <c r="G3574" i="6"/>
  <c r="F3574" i="6"/>
  <c r="I3574" i="6" s="1"/>
  <c r="E3574" i="6"/>
  <c r="D3574" i="6"/>
  <c r="J3574" i="6" s="1"/>
  <c r="B3574" i="6"/>
  <c r="C3574" i="6" s="1"/>
  <c r="A3574" i="6"/>
  <c r="H3573" i="6"/>
  <c r="G3573" i="6"/>
  <c r="F3573" i="6"/>
  <c r="I3573" i="6" s="1"/>
  <c r="E3573" i="6"/>
  <c r="D3573" i="6"/>
  <c r="J3573" i="6" s="1"/>
  <c r="B3573" i="6"/>
  <c r="C3573" i="6" s="1"/>
  <c r="A3573" i="6"/>
  <c r="H3572" i="6"/>
  <c r="G3572" i="6"/>
  <c r="F3572" i="6"/>
  <c r="I3572" i="6" s="1"/>
  <c r="E3572" i="6"/>
  <c r="D3572" i="6"/>
  <c r="J3572" i="6" s="1"/>
  <c r="B3572" i="6"/>
  <c r="C3572" i="6" s="1"/>
  <c r="A3572" i="6"/>
  <c r="H3571" i="6"/>
  <c r="G3571" i="6"/>
  <c r="F3571" i="6"/>
  <c r="I3571" i="6" s="1"/>
  <c r="E3571" i="6"/>
  <c r="D3571" i="6"/>
  <c r="J3571" i="6" s="1"/>
  <c r="B3571" i="6"/>
  <c r="C3571" i="6" s="1"/>
  <c r="A3571" i="6"/>
  <c r="H3570" i="6"/>
  <c r="G3570" i="6"/>
  <c r="F3570" i="6"/>
  <c r="I3570" i="6" s="1"/>
  <c r="E3570" i="6"/>
  <c r="D3570" i="6"/>
  <c r="J3570" i="6" s="1"/>
  <c r="B3570" i="6"/>
  <c r="C3570" i="6" s="1"/>
  <c r="A3570" i="6"/>
  <c r="H3569" i="6"/>
  <c r="G3569" i="6"/>
  <c r="F3569" i="6"/>
  <c r="I3569" i="6" s="1"/>
  <c r="E3569" i="6"/>
  <c r="D3569" i="6"/>
  <c r="J3569" i="6" s="1"/>
  <c r="B3569" i="6"/>
  <c r="C3569" i="6" s="1"/>
  <c r="A3569" i="6"/>
  <c r="H3568" i="6"/>
  <c r="G3568" i="6"/>
  <c r="F3568" i="6"/>
  <c r="I3568" i="6" s="1"/>
  <c r="E3568" i="6"/>
  <c r="D3568" i="6"/>
  <c r="J3568" i="6" s="1"/>
  <c r="B3568" i="6"/>
  <c r="C3568" i="6" s="1"/>
  <c r="A3568" i="6"/>
  <c r="H3567" i="6"/>
  <c r="G3567" i="6"/>
  <c r="F3567" i="6"/>
  <c r="I3567" i="6" s="1"/>
  <c r="E3567" i="6"/>
  <c r="D3567" i="6"/>
  <c r="J3567" i="6" s="1"/>
  <c r="B3567" i="6"/>
  <c r="C3567" i="6" s="1"/>
  <c r="A3567" i="6"/>
  <c r="H3566" i="6"/>
  <c r="G3566" i="6"/>
  <c r="F3566" i="6"/>
  <c r="I3566" i="6" s="1"/>
  <c r="E3566" i="6"/>
  <c r="D3566" i="6"/>
  <c r="J3566" i="6" s="1"/>
  <c r="B3566" i="6"/>
  <c r="C3566" i="6" s="1"/>
  <c r="A3566" i="6"/>
  <c r="H3565" i="6"/>
  <c r="G3565" i="6"/>
  <c r="F3565" i="6"/>
  <c r="I3565" i="6" s="1"/>
  <c r="E3565" i="6"/>
  <c r="D3565" i="6"/>
  <c r="J3565" i="6" s="1"/>
  <c r="B3565" i="6"/>
  <c r="C3565" i="6" s="1"/>
  <c r="A3565" i="6"/>
  <c r="H3564" i="6"/>
  <c r="G3564" i="6"/>
  <c r="F3564" i="6"/>
  <c r="I3564" i="6" s="1"/>
  <c r="E3564" i="6"/>
  <c r="D3564" i="6"/>
  <c r="J3564" i="6" s="1"/>
  <c r="B3564" i="6"/>
  <c r="C3564" i="6" s="1"/>
  <c r="A3564" i="6"/>
  <c r="H3563" i="6"/>
  <c r="G3563" i="6"/>
  <c r="F3563" i="6"/>
  <c r="I3563" i="6" s="1"/>
  <c r="E3563" i="6"/>
  <c r="D3563" i="6"/>
  <c r="J3563" i="6" s="1"/>
  <c r="B3563" i="6"/>
  <c r="C3563" i="6" s="1"/>
  <c r="A3563" i="6"/>
  <c r="H3562" i="6"/>
  <c r="G3562" i="6"/>
  <c r="F3562" i="6"/>
  <c r="I3562" i="6" s="1"/>
  <c r="E3562" i="6"/>
  <c r="D3562" i="6"/>
  <c r="J3562" i="6" s="1"/>
  <c r="B3562" i="6"/>
  <c r="C3562" i="6" s="1"/>
  <c r="A3562" i="6"/>
  <c r="H3561" i="6"/>
  <c r="G3561" i="6"/>
  <c r="F3561" i="6"/>
  <c r="I3561" i="6" s="1"/>
  <c r="E3561" i="6"/>
  <c r="D3561" i="6"/>
  <c r="J3561" i="6" s="1"/>
  <c r="B3561" i="6"/>
  <c r="C3561" i="6" s="1"/>
  <c r="A3561" i="6"/>
  <c r="H3560" i="6"/>
  <c r="G3560" i="6"/>
  <c r="F3560" i="6"/>
  <c r="I3560" i="6" s="1"/>
  <c r="E3560" i="6"/>
  <c r="D3560" i="6"/>
  <c r="J3560" i="6" s="1"/>
  <c r="B3560" i="6"/>
  <c r="C3560" i="6" s="1"/>
  <c r="A3560" i="6"/>
  <c r="H3559" i="6"/>
  <c r="G3559" i="6"/>
  <c r="F3559" i="6"/>
  <c r="I3559" i="6" s="1"/>
  <c r="E3559" i="6"/>
  <c r="D3559" i="6"/>
  <c r="J3559" i="6" s="1"/>
  <c r="B3559" i="6"/>
  <c r="C3559" i="6" s="1"/>
  <c r="A3559" i="6"/>
  <c r="H3558" i="6"/>
  <c r="G3558" i="6"/>
  <c r="F3558" i="6"/>
  <c r="I3558" i="6" s="1"/>
  <c r="E3558" i="6"/>
  <c r="D3558" i="6"/>
  <c r="J3558" i="6" s="1"/>
  <c r="B3558" i="6"/>
  <c r="C3558" i="6" s="1"/>
  <c r="A3558" i="6"/>
  <c r="H3557" i="6"/>
  <c r="G3557" i="6"/>
  <c r="F3557" i="6"/>
  <c r="I3557" i="6" s="1"/>
  <c r="E3557" i="6"/>
  <c r="D3557" i="6"/>
  <c r="J3557" i="6" s="1"/>
  <c r="B3557" i="6"/>
  <c r="C3557" i="6" s="1"/>
  <c r="A3557" i="6"/>
  <c r="H3556" i="6"/>
  <c r="G3556" i="6"/>
  <c r="F3556" i="6"/>
  <c r="I3556" i="6" s="1"/>
  <c r="E3556" i="6"/>
  <c r="D3556" i="6"/>
  <c r="J3556" i="6" s="1"/>
  <c r="B3556" i="6"/>
  <c r="C3556" i="6" s="1"/>
  <c r="A3556" i="6"/>
  <c r="H3555" i="6"/>
  <c r="G3555" i="6"/>
  <c r="F3555" i="6"/>
  <c r="I3555" i="6" s="1"/>
  <c r="E3555" i="6"/>
  <c r="D3555" i="6"/>
  <c r="J3555" i="6" s="1"/>
  <c r="B3555" i="6"/>
  <c r="C3555" i="6" s="1"/>
  <c r="A3555" i="6"/>
  <c r="H3554" i="6"/>
  <c r="G3554" i="6"/>
  <c r="F3554" i="6"/>
  <c r="I3554" i="6" s="1"/>
  <c r="E3554" i="6"/>
  <c r="D3554" i="6"/>
  <c r="J3554" i="6" s="1"/>
  <c r="B3554" i="6"/>
  <c r="C3554" i="6" s="1"/>
  <c r="A3554" i="6"/>
  <c r="H3553" i="6"/>
  <c r="G3553" i="6"/>
  <c r="F3553" i="6"/>
  <c r="I3553" i="6" s="1"/>
  <c r="E3553" i="6"/>
  <c r="D3553" i="6"/>
  <c r="J3553" i="6" s="1"/>
  <c r="B3553" i="6"/>
  <c r="C3553" i="6" s="1"/>
  <c r="A3553" i="6"/>
  <c r="H3552" i="6"/>
  <c r="G3552" i="6"/>
  <c r="F3552" i="6"/>
  <c r="I3552" i="6" s="1"/>
  <c r="E3552" i="6"/>
  <c r="D3552" i="6"/>
  <c r="J3552" i="6" s="1"/>
  <c r="B3552" i="6"/>
  <c r="C3552" i="6" s="1"/>
  <c r="A3552" i="6"/>
  <c r="H3551" i="6"/>
  <c r="G3551" i="6"/>
  <c r="F3551" i="6"/>
  <c r="I3551" i="6" s="1"/>
  <c r="E3551" i="6"/>
  <c r="D3551" i="6"/>
  <c r="J3551" i="6" s="1"/>
  <c r="B3551" i="6"/>
  <c r="C3551" i="6" s="1"/>
  <c r="A3551" i="6"/>
  <c r="H3550" i="6"/>
  <c r="G3550" i="6"/>
  <c r="F3550" i="6"/>
  <c r="I3550" i="6" s="1"/>
  <c r="E3550" i="6"/>
  <c r="D3550" i="6"/>
  <c r="J3550" i="6" s="1"/>
  <c r="B3550" i="6"/>
  <c r="C3550" i="6" s="1"/>
  <c r="A3550" i="6"/>
  <c r="H3549" i="6"/>
  <c r="G3549" i="6"/>
  <c r="F3549" i="6"/>
  <c r="I3549" i="6" s="1"/>
  <c r="E3549" i="6"/>
  <c r="D3549" i="6"/>
  <c r="J3549" i="6" s="1"/>
  <c r="B3549" i="6"/>
  <c r="C3549" i="6" s="1"/>
  <c r="A3549" i="6"/>
  <c r="H3548" i="6"/>
  <c r="G3548" i="6"/>
  <c r="F3548" i="6"/>
  <c r="I3548" i="6" s="1"/>
  <c r="E3548" i="6"/>
  <c r="D3548" i="6"/>
  <c r="J3548" i="6" s="1"/>
  <c r="B3548" i="6"/>
  <c r="C3548" i="6" s="1"/>
  <c r="A3548" i="6"/>
  <c r="H3547" i="6"/>
  <c r="G3547" i="6"/>
  <c r="F3547" i="6"/>
  <c r="I3547" i="6" s="1"/>
  <c r="E3547" i="6"/>
  <c r="D3547" i="6"/>
  <c r="J3547" i="6" s="1"/>
  <c r="B3547" i="6"/>
  <c r="C3547" i="6" s="1"/>
  <c r="A3547" i="6"/>
  <c r="H3546" i="6"/>
  <c r="G3546" i="6"/>
  <c r="F3546" i="6"/>
  <c r="I3546" i="6" s="1"/>
  <c r="E3546" i="6"/>
  <c r="D3546" i="6"/>
  <c r="J3546" i="6" s="1"/>
  <c r="B3546" i="6"/>
  <c r="C3546" i="6" s="1"/>
  <c r="A3546" i="6"/>
  <c r="H3545" i="6"/>
  <c r="G3545" i="6"/>
  <c r="F3545" i="6"/>
  <c r="I3545" i="6" s="1"/>
  <c r="E3545" i="6"/>
  <c r="D3545" i="6"/>
  <c r="J3545" i="6" s="1"/>
  <c r="B3545" i="6"/>
  <c r="C3545" i="6" s="1"/>
  <c r="A3545" i="6"/>
  <c r="H3544" i="6"/>
  <c r="G3544" i="6"/>
  <c r="F3544" i="6"/>
  <c r="I3544" i="6" s="1"/>
  <c r="E3544" i="6"/>
  <c r="D3544" i="6"/>
  <c r="J3544" i="6" s="1"/>
  <c r="B3544" i="6"/>
  <c r="C3544" i="6" s="1"/>
  <c r="A3544" i="6"/>
  <c r="H3543" i="6"/>
  <c r="G3543" i="6"/>
  <c r="F3543" i="6"/>
  <c r="I3543" i="6" s="1"/>
  <c r="E3543" i="6"/>
  <c r="D3543" i="6"/>
  <c r="J3543" i="6" s="1"/>
  <c r="B3543" i="6"/>
  <c r="C3543" i="6" s="1"/>
  <c r="A3543" i="6"/>
  <c r="H3542" i="6"/>
  <c r="G3542" i="6"/>
  <c r="F3542" i="6"/>
  <c r="I3542" i="6" s="1"/>
  <c r="E3542" i="6"/>
  <c r="D3542" i="6"/>
  <c r="J3542" i="6" s="1"/>
  <c r="B3542" i="6"/>
  <c r="C3542" i="6" s="1"/>
  <c r="A3542" i="6"/>
  <c r="H3541" i="6"/>
  <c r="G3541" i="6"/>
  <c r="F3541" i="6"/>
  <c r="I3541" i="6" s="1"/>
  <c r="E3541" i="6"/>
  <c r="D3541" i="6"/>
  <c r="J3541" i="6" s="1"/>
  <c r="B3541" i="6"/>
  <c r="C3541" i="6" s="1"/>
  <c r="A3541" i="6"/>
  <c r="H3540" i="6"/>
  <c r="G3540" i="6"/>
  <c r="F3540" i="6"/>
  <c r="I3540" i="6" s="1"/>
  <c r="E3540" i="6"/>
  <c r="D3540" i="6"/>
  <c r="J3540" i="6" s="1"/>
  <c r="B3540" i="6"/>
  <c r="C3540" i="6" s="1"/>
  <c r="A3540" i="6"/>
  <c r="H3539" i="6"/>
  <c r="G3539" i="6"/>
  <c r="F3539" i="6"/>
  <c r="I3539" i="6" s="1"/>
  <c r="E3539" i="6"/>
  <c r="D3539" i="6"/>
  <c r="J3539" i="6" s="1"/>
  <c r="B3539" i="6"/>
  <c r="C3539" i="6" s="1"/>
  <c r="A3539" i="6"/>
  <c r="H3538" i="6"/>
  <c r="G3538" i="6"/>
  <c r="F3538" i="6"/>
  <c r="I3538" i="6" s="1"/>
  <c r="E3538" i="6"/>
  <c r="D3538" i="6"/>
  <c r="J3538" i="6" s="1"/>
  <c r="B3538" i="6"/>
  <c r="C3538" i="6" s="1"/>
  <c r="A3538" i="6"/>
  <c r="H3537" i="6"/>
  <c r="G3537" i="6"/>
  <c r="F3537" i="6"/>
  <c r="I3537" i="6" s="1"/>
  <c r="E3537" i="6"/>
  <c r="D3537" i="6"/>
  <c r="J3537" i="6" s="1"/>
  <c r="B3537" i="6"/>
  <c r="C3537" i="6" s="1"/>
  <c r="A3537" i="6"/>
  <c r="H3536" i="6"/>
  <c r="G3536" i="6"/>
  <c r="F3536" i="6"/>
  <c r="I3536" i="6" s="1"/>
  <c r="E3536" i="6"/>
  <c r="D3536" i="6"/>
  <c r="J3536" i="6" s="1"/>
  <c r="B3536" i="6"/>
  <c r="C3536" i="6" s="1"/>
  <c r="A3536" i="6"/>
  <c r="H3535" i="6"/>
  <c r="G3535" i="6"/>
  <c r="F3535" i="6"/>
  <c r="I3535" i="6" s="1"/>
  <c r="E3535" i="6"/>
  <c r="D3535" i="6"/>
  <c r="J3535" i="6" s="1"/>
  <c r="B3535" i="6"/>
  <c r="C3535" i="6" s="1"/>
  <c r="A3535" i="6"/>
  <c r="H3534" i="6"/>
  <c r="G3534" i="6"/>
  <c r="F3534" i="6"/>
  <c r="I3534" i="6" s="1"/>
  <c r="E3534" i="6"/>
  <c r="D3534" i="6"/>
  <c r="J3534" i="6" s="1"/>
  <c r="B3534" i="6"/>
  <c r="C3534" i="6" s="1"/>
  <c r="A3534" i="6"/>
  <c r="H3533" i="6"/>
  <c r="G3533" i="6"/>
  <c r="F3533" i="6"/>
  <c r="I3533" i="6" s="1"/>
  <c r="E3533" i="6"/>
  <c r="D3533" i="6"/>
  <c r="J3533" i="6" s="1"/>
  <c r="B3533" i="6"/>
  <c r="C3533" i="6" s="1"/>
  <c r="A3533" i="6"/>
  <c r="H3532" i="6"/>
  <c r="G3532" i="6"/>
  <c r="F3532" i="6"/>
  <c r="I3532" i="6" s="1"/>
  <c r="E3532" i="6"/>
  <c r="D3532" i="6"/>
  <c r="J3532" i="6" s="1"/>
  <c r="B3532" i="6"/>
  <c r="C3532" i="6" s="1"/>
  <c r="A3532" i="6"/>
  <c r="H3531" i="6"/>
  <c r="G3531" i="6"/>
  <c r="F3531" i="6"/>
  <c r="I3531" i="6" s="1"/>
  <c r="E3531" i="6"/>
  <c r="D3531" i="6"/>
  <c r="J3531" i="6" s="1"/>
  <c r="B3531" i="6"/>
  <c r="C3531" i="6" s="1"/>
  <c r="A3531" i="6"/>
  <c r="H3530" i="6"/>
  <c r="G3530" i="6"/>
  <c r="F3530" i="6"/>
  <c r="I3530" i="6" s="1"/>
  <c r="E3530" i="6"/>
  <c r="D3530" i="6"/>
  <c r="J3530" i="6" s="1"/>
  <c r="B3530" i="6"/>
  <c r="C3530" i="6" s="1"/>
  <c r="A3530" i="6"/>
  <c r="H3529" i="6"/>
  <c r="G3529" i="6"/>
  <c r="F3529" i="6"/>
  <c r="I3529" i="6" s="1"/>
  <c r="E3529" i="6"/>
  <c r="D3529" i="6"/>
  <c r="J3529" i="6" s="1"/>
  <c r="B3529" i="6"/>
  <c r="C3529" i="6" s="1"/>
  <c r="A3529" i="6"/>
  <c r="H3528" i="6"/>
  <c r="G3528" i="6"/>
  <c r="F3528" i="6"/>
  <c r="I3528" i="6" s="1"/>
  <c r="E3528" i="6"/>
  <c r="D3528" i="6"/>
  <c r="J3528" i="6" s="1"/>
  <c r="B3528" i="6"/>
  <c r="C3528" i="6" s="1"/>
  <c r="A3528" i="6"/>
  <c r="H3527" i="6"/>
  <c r="G3527" i="6"/>
  <c r="F3527" i="6"/>
  <c r="I3527" i="6" s="1"/>
  <c r="E3527" i="6"/>
  <c r="D3527" i="6"/>
  <c r="J3527" i="6" s="1"/>
  <c r="B3527" i="6"/>
  <c r="C3527" i="6" s="1"/>
  <c r="A3527" i="6"/>
  <c r="H3526" i="6"/>
  <c r="G3526" i="6"/>
  <c r="F3526" i="6"/>
  <c r="I3526" i="6" s="1"/>
  <c r="E3526" i="6"/>
  <c r="D3526" i="6"/>
  <c r="J3526" i="6" s="1"/>
  <c r="B3526" i="6"/>
  <c r="C3526" i="6" s="1"/>
  <c r="A3526" i="6"/>
  <c r="H3525" i="6"/>
  <c r="G3525" i="6"/>
  <c r="F3525" i="6"/>
  <c r="I3525" i="6" s="1"/>
  <c r="E3525" i="6"/>
  <c r="D3525" i="6"/>
  <c r="J3525" i="6" s="1"/>
  <c r="B3525" i="6"/>
  <c r="C3525" i="6" s="1"/>
  <c r="A3525" i="6"/>
  <c r="H3524" i="6"/>
  <c r="G3524" i="6"/>
  <c r="F3524" i="6"/>
  <c r="I3524" i="6" s="1"/>
  <c r="E3524" i="6"/>
  <c r="D3524" i="6"/>
  <c r="J3524" i="6" s="1"/>
  <c r="B3524" i="6"/>
  <c r="C3524" i="6" s="1"/>
  <c r="A3524" i="6"/>
  <c r="H3523" i="6"/>
  <c r="G3523" i="6"/>
  <c r="F3523" i="6"/>
  <c r="I3523" i="6" s="1"/>
  <c r="E3523" i="6"/>
  <c r="D3523" i="6"/>
  <c r="J3523" i="6" s="1"/>
  <c r="B3523" i="6"/>
  <c r="C3523" i="6" s="1"/>
  <c r="A3523" i="6"/>
  <c r="H3522" i="6"/>
  <c r="G3522" i="6"/>
  <c r="F3522" i="6"/>
  <c r="I3522" i="6" s="1"/>
  <c r="E3522" i="6"/>
  <c r="D3522" i="6"/>
  <c r="J3522" i="6" s="1"/>
  <c r="B3522" i="6"/>
  <c r="C3522" i="6" s="1"/>
  <c r="A3522" i="6"/>
  <c r="H3521" i="6"/>
  <c r="G3521" i="6"/>
  <c r="F3521" i="6"/>
  <c r="I3521" i="6" s="1"/>
  <c r="E3521" i="6"/>
  <c r="D3521" i="6"/>
  <c r="J3521" i="6" s="1"/>
  <c r="B3521" i="6"/>
  <c r="C3521" i="6" s="1"/>
  <c r="A3521" i="6"/>
  <c r="H3520" i="6"/>
  <c r="G3520" i="6"/>
  <c r="F3520" i="6"/>
  <c r="I3520" i="6" s="1"/>
  <c r="E3520" i="6"/>
  <c r="D3520" i="6"/>
  <c r="J3520" i="6" s="1"/>
  <c r="B3520" i="6"/>
  <c r="C3520" i="6" s="1"/>
  <c r="A3520" i="6"/>
  <c r="H3519" i="6"/>
  <c r="G3519" i="6"/>
  <c r="F3519" i="6"/>
  <c r="I3519" i="6" s="1"/>
  <c r="E3519" i="6"/>
  <c r="D3519" i="6"/>
  <c r="J3519" i="6" s="1"/>
  <c r="B3519" i="6"/>
  <c r="C3519" i="6" s="1"/>
  <c r="A3519" i="6"/>
  <c r="H3518" i="6"/>
  <c r="G3518" i="6"/>
  <c r="F3518" i="6"/>
  <c r="I3518" i="6" s="1"/>
  <c r="E3518" i="6"/>
  <c r="D3518" i="6"/>
  <c r="J3518" i="6" s="1"/>
  <c r="B3518" i="6"/>
  <c r="C3518" i="6" s="1"/>
  <c r="A3518" i="6"/>
  <c r="H3517" i="6"/>
  <c r="G3517" i="6"/>
  <c r="F3517" i="6"/>
  <c r="I3517" i="6" s="1"/>
  <c r="E3517" i="6"/>
  <c r="D3517" i="6"/>
  <c r="J3517" i="6" s="1"/>
  <c r="B3517" i="6"/>
  <c r="C3517" i="6" s="1"/>
  <c r="A3517" i="6"/>
  <c r="H3516" i="6"/>
  <c r="G3516" i="6"/>
  <c r="F3516" i="6"/>
  <c r="I3516" i="6" s="1"/>
  <c r="E3516" i="6"/>
  <c r="D3516" i="6"/>
  <c r="J3516" i="6" s="1"/>
  <c r="B3516" i="6"/>
  <c r="C3516" i="6" s="1"/>
  <c r="A3516" i="6"/>
  <c r="H3515" i="6"/>
  <c r="G3515" i="6"/>
  <c r="F3515" i="6"/>
  <c r="I3515" i="6" s="1"/>
  <c r="E3515" i="6"/>
  <c r="D3515" i="6"/>
  <c r="J3515" i="6" s="1"/>
  <c r="B3515" i="6"/>
  <c r="C3515" i="6" s="1"/>
  <c r="A3515" i="6"/>
  <c r="H3514" i="6"/>
  <c r="G3514" i="6"/>
  <c r="F3514" i="6"/>
  <c r="I3514" i="6" s="1"/>
  <c r="E3514" i="6"/>
  <c r="D3514" i="6"/>
  <c r="J3514" i="6" s="1"/>
  <c r="B3514" i="6"/>
  <c r="C3514" i="6" s="1"/>
  <c r="A3514" i="6"/>
  <c r="H3513" i="6"/>
  <c r="G3513" i="6"/>
  <c r="F3513" i="6"/>
  <c r="I3513" i="6" s="1"/>
  <c r="E3513" i="6"/>
  <c r="D3513" i="6"/>
  <c r="J3513" i="6" s="1"/>
  <c r="B3513" i="6"/>
  <c r="C3513" i="6" s="1"/>
  <c r="A3513" i="6"/>
  <c r="H3512" i="6"/>
  <c r="G3512" i="6"/>
  <c r="F3512" i="6"/>
  <c r="I3512" i="6" s="1"/>
  <c r="E3512" i="6"/>
  <c r="D3512" i="6"/>
  <c r="J3512" i="6" s="1"/>
  <c r="B3512" i="6"/>
  <c r="C3512" i="6" s="1"/>
  <c r="A3512" i="6"/>
  <c r="H3511" i="6"/>
  <c r="G3511" i="6"/>
  <c r="F3511" i="6"/>
  <c r="I3511" i="6" s="1"/>
  <c r="E3511" i="6"/>
  <c r="D3511" i="6"/>
  <c r="J3511" i="6" s="1"/>
  <c r="B3511" i="6"/>
  <c r="C3511" i="6" s="1"/>
  <c r="A3511" i="6"/>
  <c r="H3510" i="6"/>
  <c r="G3510" i="6"/>
  <c r="F3510" i="6"/>
  <c r="I3510" i="6" s="1"/>
  <c r="E3510" i="6"/>
  <c r="D3510" i="6"/>
  <c r="J3510" i="6" s="1"/>
  <c r="B3510" i="6"/>
  <c r="C3510" i="6" s="1"/>
  <c r="A3510" i="6"/>
  <c r="H3509" i="6"/>
  <c r="G3509" i="6"/>
  <c r="F3509" i="6"/>
  <c r="I3509" i="6" s="1"/>
  <c r="E3509" i="6"/>
  <c r="D3509" i="6"/>
  <c r="J3509" i="6" s="1"/>
  <c r="B3509" i="6"/>
  <c r="C3509" i="6" s="1"/>
  <c r="A3509" i="6"/>
  <c r="H3508" i="6"/>
  <c r="G3508" i="6"/>
  <c r="F3508" i="6"/>
  <c r="I3508" i="6" s="1"/>
  <c r="E3508" i="6"/>
  <c r="D3508" i="6"/>
  <c r="J3508" i="6" s="1"/>
  <c r="B3508" i="6"/>
  <c r="C3508" i="6" s="1"/>
  <c r="A3508" i="6"/>
  <c r="H3507" i="6"/>
  <c r="G3507" i="6"/>
  <c r="F3507" i="6"/>
  <c r="I3507" i="6" s="1"/>
  <c r="E3507" i="6"/>
  <c r="D3507" i="6"/>
  <c r="J3507" i="6" s="1"/>
  <c r="B3507" i="6"/>
  <c r="C3507" i="6" s="1"/>
  <c r="A3507" i="6"/>
  <c r="H3506" i="6"/>
  <c r="G3506" i="6"/>
  <c r="F3506" i="6"/>
  <c r="I3506" i="6" s="1"/>
  <c r="E3506" i="6"/>
  <c r="D3506" i="6"/>
  <c r="J3506" i="6" s="1"/>
  <c r="B3506" i="6"/>
  <c r="C3506" i="6" s="1"/>
  <c r="A3506" i="6"/>
  <c r="H3505" i="6"/>
  <c r="G3505" i="6"/>
  <c r="F3505" i="6"/>
  <c r="I3505" i="6" s="1"/>
  <c r="E3505" i="6"/>
  <c r="D3505" i="6"/>
  <c r="J3505" i="6" s="1"/>
  <c r="B3505" i="6"/>
  <c r="C3505" i="6" s="1"/>
  <c r="A3505" i="6"/>
  <c r="H3504" i="6"/>
  <c r="G3504" i="6"/>
  <c r="F3504" i="6"/>
  <c r="I3504" i="6" s="1"/>
  <c r="E3504" i="6"/>
  <c r="D3504" i="6"/>
  <c r="J3504" i="6" s="1"/>
  <c r="B3504" i="6"/>
  <c r="C3504" i="6" s="1"/>
  <c r="A3504" i="6"/>
  <c r="H3503" i="6"/>
  <c r="G3503" i="6"/>
  <c r="F3503" i="6"/>
  <c r="I3503" i="6" s="1"/>
  <c r="E3503" i="6"/>
  <c r="D3503" i="6"/>
  <c r="J3503" i="6" s="1"/>
  <c r="B3503" i="6"/>
  <c r="C3503" i="6" s="1"/>
  <c r="A3503" i="6"/>
  <c r="H3502" i="6"/>
  <c r="G3502" i="6"/>
  <c r="F3502" i="6"/>
  <c r="I3502" i="6" s="1"/>
  <c r="E3502" i="6"/>
  <c r="D3502" i="6"/>
  <c r="J3502" i="6" s="1"/>
  <c r="B3502" i="6"/>
  <c r="C3502" i="6" s="1"/>
  <c r="A3502" i="6"/>
  <c r="H3501" i="6"/>
  <c r="G3501" i="6"/>
  <c r="F3501" i="6"/>
  <c r="I3501" i="6" s="1"/>
  <c r="E3501" i="6"/>
  <c r="D3501" i="6"/>
  <c r="J3501" i="6" s="1"/>
  <c r="B3501" i="6"/>
  <c r="C3501" i="6" s="1"/>
  <c r="A3501" i="6"/>
  <c r="H3500" i="6"/>
  <c r="G3500" i="6"/>
  <c r="F3500" i="6"/>
  <c r="I3500" i="6" s="1"/>
  <c r="E3500" i="6"/>
  <c r="D3500" i="6"/>
  <c r="J3500" i="6" s="1"/>
  <c r="B3500" i="6"/>
  <c r="C3500" i="6" s="1"/>
  <c r="A3500" i="6"/>
  <c r="H3499" i="6"/>
  <c r="G3499" i="6"/>
  <c r="F3499" i="6"/>
  <c r="I3499" i="6" s="1"/>
  <c r="E3499" i="6"/>
  <c r="D3499" i="6"/>
  <c r="J3499" i="6" s="1"/>
  <c r="B3499" i="6"/>
  <c r="C3499" i="6" s="1"/>
  <c r="A3499" i="6"/>
  <c r="H3498" i="6"/>
  <c r="G3498" i="6"/>
  <c r="F3498" i="6"/>
  <c r="I3498" i="6" s="1"/>
  <c r="E3498" i="6"/>
  <c r="D3498" i="6"/>
  <c r="J3498" i="6" s="1"/>
  <c r="B3498" i="6"/>
  <c r="C3498" i="6" s="1"/>
  <c r="A3498" i="6"/>
  <c r="H3497" i="6"/>
  <c r="G3497" i="6"/>
  <c r="F3497" i="6"/>
  <c r="I3497" i="6" s="1"/>
  <c r="E3497" i="6"/>
  <c r="D3497" i="6"/>
  <c r="J3497" i="6" s="1"/>
  <c r="B3497" i="6"/>
  <c r="C3497" i="6" s="1"/>
  <c r="A3497" i="6"/>
  <c r="H3496" i="6"/>
  <c r="G3496" i="6"/>
  <c r="F3496" i="6"/>
  <c r="I3496" i="6" s="1"/>
  <c r="E3496" i="6"/>
  <c r="D3496" i="6"/>
  <c r="J3496" i="6" s="1"/>
  <c r="B3496" i="6"/>
  <c r="C3496" i="6" s="1"/>
  <c r="A3496" i="6"/>
  <c r="H3495" i="6"/>
  <c r="G3495" i="6"/>
  <c r="F3495" i="6"/>
  <c r="I3495" i="6" s="1"/>
  <c r="E3495" i="6"/>
  <c r="D3495" i="6"/>
  <c r="J3495" i="6" s="1"/>
  <c r="B3495" i="6"/>
  <c r="C3495" i="6" s="1"/>
  <c r="A3495" i="6"/>
  <c r="H3494" i="6"/>
  <c r="G3494" i="6"/>
  <c r="F3494" i="6"/>
  <c r="I3494" i="6" s="1"/>
  <c r="E3494" i="6"/>
  <c r="D3494" i="6"/>
  <c r="J3494" i="6" s="1"/>
  <c r="B3494" i="6"/>
  <c r="C3494" i="6" s="1"/>
  <c r="A3494" i="6"/>
  <c r="H3493" i="6"/>
  <c r="G3493" i="6"/>
  <c r="F3493" i="6"/>
  <c r="I3493" i="6" s="1"/>
  <c r="E3493" i="6"/>
  <c r="D3493" i="6"/>
  <c r="J3493" i="6" s="1"/>
  <c r="B3493" i="6"/>
  <c r="C3493" i="6" s="1"/>
  <c r="A3493" i="6"/>
  <c r="H3492" i="6"/>
  <c r="G3492" i="6"/>
  <c r="F3492" i="6"/>
  <c r="I3492" i="6" s="1"/>
  <c r="E3492" i="6"/>
  <c r="D3492" i="6"/>
  <c r="J3492" i="6" s="1"/>
  <c r="B3492" i="6"/>
  <c r="C3492" i="6" s="1"/>
  <c r="A3492" i="6"/>
  <c r="H3491" i="6"/>
  <c r="G3491" i="6"/>
  <c r="F3491" i="6"/>
  <c r="I3491" i="6" s="1"/>
  <c r="E3491" i="6"/>
  <c r="D3491" i="6"/>
  <c r="J3491" i="6" s="1"/>
  <c r="B3491" i="6"/>
  <c r="C3491" i="6" s="1"/>
  <c r="A3491" i="6"/>
  <c r="H3490" i="6"/>
  <c r="G3490" i="6"/>
  <c r="F3490" i="6"/>
  <c r="I3490" i="6" s="1"/>
  <c r="E3490" i="6"/>
  <c r="D3490" i="6"/>
  <c r="J3490" i="6" s="1"/>
  <c r="B3490" i="6"/>
  <c r="C3490" i="6" s="1"/>
  <c r="A3490" i="6"/>
  <c r="H3489" i="6"/>
  <c r="G3489" i="6"/>
  <c r="F3489" i="6"/>
  <c r="I3489" i="6" s="1"/>
  <c r="E3489" i="6"/>
  <c r="D3489" i="6"/>
  <c r="J3489" i="6" s="1"/>
  <c r="B3489" i="6"/>
  <c r="C3489" i="6" s="1"/>
  <c r="A3489" i="6"/>
  <c r="H3488" i="6"/>
  <c r="G3488" i="6"/>
  <c r="F3488" i="6"/>
  <c r="I3488" i="6" s="1"/>
  <c r="E3488" i="6"/>
  <c r="D3488" i="6"/>
  <c r="J3488" i="6" s="1"/>
  <c r="B3488" i="6"/>
  <c r="C3488" i="6" s="1"/>
  <c r="A3488" i="6"/>
  <c r="H3487" i="6"/>
  <c r="G3487" i="6"/>
  <c r="F3487" i="6"/>
  <c r="I3487" i="6" s="1"/>
  <c r="E3487" i="6"/>
  <c r="D3487" i="6"/>
  <c r="J3487" i="6" s="1"/>
  <c r="B3487" i="6"/>
  <c r="C3487" i="6" s="1"/>
  <c r="A3487" i="6"/>
  <c r="H3486" i="6"/>
  <c r="G3486" i="6"/>
  <c r="F3486" i="6"/>
  <c r="I3486" i="6" s="1"/>
  <c r="E3486" i="6"/>
  <c r="D3486" i="6"/>
  <c r="J3486" i="6" s="1"/>
  <c r="B3486" i="6"/>
  <c r="C3486" i="6" s="1"/>
  <c r="A3486" i="6"/>
  <c r="H3485" i="6"/>
  <c r="G3485" i="6"/>
  <c r="F3485" i="6"/>
  <c r="I3485" i="6" s="1"/>
  <c r="E3485" i="6"/>
  <c r="D3485" i="6"/>
  <c r="J3485" i="6" s="1"/>
  <c r="B3485" i="6"/>
  <c r="C3485" i="6" s="1"/>
  <c r="A3485" i="6"/>
  <c r="H3484" i="6"/>
  <c r="G3484" i="6"/>
  <c r="F3484" i="6"/>
  <c r="I3484" i="6" s="1"/>
  <c r="E3484" i="6"/>
  <c r="D3484" i="6"/>
  <c r="J3484" i="6" s="1"/>
  <c r="B3484" i="6"/>
  <c r="C3484" i="6" s="1"/>
  <c r="A3484" i="6"/>
  <c r="H3483" i="6"/>
  <c r="G3483" i="6"/>
  <c r="F3483" i="6"/>
  <c r="I3483" i="6" s="1"/>
  <c r="E3483" i="6"/>
  <c r="D3483" i="6"/>
  <c r="J3483" i="6" s="1"/>
  <c r="B3483" i="6"/>
  <c r="C3483" i="6" s="1"/>
  <c r="A3483" i="6"/>
  <c r="H3482" i="6"/>
  <c r="G3482" i="6"/>
  <c r="F3482" i="6"/>
  <c r="I3482" i="6" s="1"/>
  <c r="E3482" i="6"/>
  <c r="D3482" i="6"/>
  <c r="J3482" i="6" s="1"/>
  <c r="B3482" i="6"/>
  <c r="C3482" i="6" s="1"/>
  <c r="A3482" i="6"/>
  <c r="H3481" i="6"/>
  <c r="G3481" i="6"/>
  <c r="F3481" i="6"/>
  <c r="I3481" i="6" s="1"/>
  <c r="E3481" i="6"/>
  <c r="D3481" i="6"/>
  <c r="J3481" i="6" s="1"/>
  <c r="B3481" i="6"/>
  <c r="C3481" i="6" s="1"/>
  <c r="A3481" i="6"/>
  <c r="H3480" i="6"/>
  <c r="G3480" i="6"/>
  <c r="F3480" i="6"/>
  <c r="I3480" i="6" s="1"/>
  <c r="E3480" i="6"/>
  <c r="D3480" i="6"/>
  <c r="J3480" i="6" s="1"/>
  <c r="B3480" i="6"/>
  <c r="C3480" i="6" s="1"/>
  <c r="A3480" i="6"/>
  <c r="H3479" i="6"/>
  <c r="G3479" i="6"/>
  <c r="F3479" i="6"/>
  <c r="I3479" i="6" s="1"/>
  <c r="E3479" i="6"/>
  <c r="D3479" i="6"/>
  <c r="J3479" i="6" s="1"/>
  <c r="B3479" i="6"/>
  <c r="C3479" i="6" s="1"/>
  <c r="A3479" i="6"/>
  <c r="H3478" i="6"/>
  <c r="G3478" i="6"/>
  <c r="F3478" i="6"/>
  <c r="I3478" i="6" s="1"/>
  <c r="E3478" i="6"/>
  <c r="D3478" i="6"/>
  <c r="J3478" i="6" s="1"/>
  <c r="B3478" i="6"/>
  <c r="C3478" i="6" s="1"/>
  <c r="A3478" i="6"/>
  <c r="H3477" i="6"/>
  <c r="G3477" i="6"/>
  <c r="F3477" i="6"/>
  <c r="I3477" i="6" s="1"/>
  <c r="E3477" i="6"/>
  <c r="D3477" i="6"/>
  <c r="J3477" i="6" s="1"/>
  <c r="B3477" i="6"/>
  <c r="C3477" i="6" s="1"/>
  <c r="A3477" i="6"/>
  <c r="H3476" i="6"/>
  <c r="G3476" i="6"/>
  <c r="F3476" i="6"/>
  <c r="I3476" i="6" s="1"/>
  <c r="E3476" i="6"/>
  <c r="D3476" i="6"/>
  <c r="J3476" i="6" s="1"/>
  <c r="B3476" i="6"/>
  <c r="C3476" i="6" s="1"/>
  <c r="A3476" i="6"/>
  <c r="H3475" i="6"/>
  <c r="G3475" i="6"/>
  <c r="F3475" i="6"/>
  <c r="I3475" i="6" s="1"/>
  <c r="E3475" i="6"/>
  <c r="D3475" i="6"/>
  <c r="J3475" i="6" s="1"/>
  <c r="B3475" i="6"/>
  <c r="C3475" i="6" s="1"/>
  <c r="A3475" i="6"/>
  <c r="H3474" i="6"/>
  <c r="G3474" i="6"/>
  <c r="F3474" i="6"/>
  <c r="I3474" i="6" s="1"/>
  <c r="E3474" i="6"/>
  <c r="D3474" i="6"/>
  <c r="J3474" i="6" s="1"/>
  <c r="B3474" i="6"/>
  <c r="C3474" i="6" s="1"/>
  <c r="A3474" i="6"/>
  <c r="H3473" i="6"/>
  <c r="G3473" i="6"/>
  <c r="F3473" i="6"/>
  <c r="I3473" i="6" s="1"/>
  <c r="E3473" i="6"/>
  <c r="D3473" i="6"/>
  <c r="J3473" i="6" s="1"/>
  <c r="B3473" i="6"/>
  <c r="C3473" i="6" s="1"/>
  <c r="A3473" i="6"/>
  <c r="H3472" i="6"/>
  <c r="G3472" i="6"/>
  <c r="F3472" i="6"/>
  <c r="I3472" i="6" s="1"/>
  <c r="E3472" i="6"/>
  <c r="D3472" i="6"/>
  <c r="J3472" i="6" s="1"/>
  <c r="B3472" i="6"/>
  <c r="C3472" i="6" s="1"/>
  <c r="A3472" i="6"/>
  <c r="H3471" i="6"/>
  <c r="G3471" i="6"/>
  <c r="F3471" i="6"/>
  <c r="I3471" i="6" s="1"/>
  <c r="E3471" i="6"/>
  <c r="D3471" i="6"/>
  <c r="J3471" i="6" s="1"/>
  <c r="B3471" i="6"/>
  <c r="C3471" i="6" s="1"/>
  <c r="A3471" i="6"/>
  <c r="H3470" i="6"/>
  <c r="G3470" i="6"/>
  <c r="F3470" i="6"/>
  <c r="I3470" i="6" s="1"/>
  <c r="E3470" i="6"/>
  <c r="D3470" i="6"/>
  <c r="J3470" i="6" s="1"/>
  <c r="B3470" i="6"/>
  <c r="C3470" i="6" s="1"/>
  <c r="A3470" i="6"/>
  <c r="H3469" i="6"/>
  <c r="G3469" i="6"/>
  <c r="F3469" i="6"/>
  <c r="I3469" i="6" s="1"/>
  <c r="E3469" i="6"/>
  <c r="D3469" i="6"/>
  <c r="J3469" i="6" s="1"/>
  <c r="B3469" i="6"/>
  <c r="C3469" i="6" s="1"/>
  <c r="A3469" i="6"/>
  <c r="H3468" i="6"/>
  <c r="G3468" i="6"/>
  <c r="F3468" i="6"/>
  <c r="I3468" i="6" s="1"/>
  <c r="E3468" i="6"/>
  <c r="D3468" i="6"/>
  <c r="J3468" i="6" s="1"/>
  <c r="B3468" i="6"/>
  <c r="C3468" i="6" s="1"/>
  <c r="A3468" i="6"/>
  <c r="H3467" i="6"/>
  <c r="G3467" i="6"/>
  <c r="F3467" i="6"/>
  <c r="I3467" i="6" s="1"/>
  <c r="E3467" i="6"/>
  <c r="D3467" i="6"/>
  <c r="J3467" i="6" s="1"/>
  <c r="B3467" i="6"/>
  <c r="C3467" i="6" s="1"/>
  <c r="A3467" i="6"/>
  <c r="H3466" i="6"/>
  <c r="G3466" i="6"/>
  <c r="F3466" i="6"/>
  <c r="I3466" i="6" s="1"/>
  <c r="E3466" i="6"/>
  <c r="D3466" i="6"/>
  <c r="J3466" i="6" s="1"/>
  <c r="B3466" i="6"/>
  <c r="C3466" i="6" s="1"/>
  <c r="A3466" i="6"/>
  <c r="H3465" i="6"/>
  <c r="G3465" i="6"/>
  <c r="F3465" i="6"/>
  <c r="I3465" i="6" s="1"/>
  <c r="E3465" i="6"/>
  <c r="D3465" i="6"/>
  <c r="J3465" i="6" s="1"/>
  <c r="B3465" i="6"/>
  <c r="C3465" i="6" s="1"/>
  <c r="A3465" i="6"/>
  <c r="H3464" i="6"/>
  <c r="G3464" i="6"/>
  <c r="F3464" i="6"/>
  <c r="I3464" i="6" s="1"/>
  <c r="E3464" i="6"/>
  <c r="D3464" i="6"/>
  <c r="J3464" i="6" s="1"/>
  <c r="B3464" i="6"/>
  <c r="C3464" i="6" s="1"/>
  <c r="A3464" i="6"/>
  <c r="H3463" i="6"/>
  <c r="G3463" i="6"/>
  <c r="F3463" i="6"/>
  <c r="I3463" i="6" s="1"/>
  <c r="E3463" i="6"/>
  <c r="D3463" i="6"/>
  <c r="J3463" i="6" s="1"/>
  <c r="B3463" i="6"/>
  <c r="C3463" i="6" s="1"/>
  <c r="A3463" i="6"/>
  <c r="H3462" i="6"/>
  <c r="G3462" i="6"/>
  <c r="F3462" i="6"/>
  <c r="I3462" i="6" s="1"/>
  <c r="E3462" i="6"/>
  <c r="D3462" i="6"/>
  <c r="J3462" i="6" s="1"/>
  <c r="B3462" i="6"/>
  <c r="C3462" i="6" s="1"/>
  <c r="A3462" i="6"/>
  <c r="H3461" i="6"/>
  <c r="G3461" i="6"/>
  <c r="F3461" i="6"/>
  <c r="I3461" i="6" s="1"/>
  <c r="E3461" i="6"/>
  <c r="D3461" i="6"/>
  <c r="J3461" i="6" s="1"/>
  <c r="B3461" i="6"/>
  <c r="C3461" i="6" s="1"/>
  <c r="A3461" i="6"/>
  <c r="H3460" i="6"/>
  <c r="G3460" i="6"/>
  <c r="F3460" i="6"/>
  <c r="I3460" i="6" s="1"/>
  <c r="E3460" i="6"/>
  <c r="D3460" i="6"/>
  <c r="J3460" i="6" s="1"/>
  <c r="B3460" i="6"/>
  <c r="C3460" i="6" s="1"/>
  <c r="A3460" i="6"/>
  <c r="H3459" i="6"/>
  <c r="G3459" i="6"/>
  <c r="F3459" i="6"/>
  <c r="I3459" i="6" s="1"/>
  <c r="E3459" i="6"/>
  <c r="D3459" i="6"/>
  <c r="J3459" i="6" s="1"/>
  <c r="B3459" i="6"/>
  <c r="C3459" i="6" s="1"/>
  <c r="A3459" i="6"/>
  <c r="H3458" i="6"/>
  <c r="G3458" i="6"/>
  <c r="F3458" i="6"/>
  <c r="I3458" i="6" s="1"/>
  <c r="E3458" i="6"/>
  <c r="D3458" i="6"/>
  <c r="J3458" i="6" s="1"/>
  <c r="B3458" i="6"/>
  <c r="C3458" i="6" s="1"/>
  <c r="A3458" i="6"/>
  <c r="H3457" i="6"/>
  <c r="G3457" i="6"/>
  <c r="F3457" i="6"/>
  <c r="I3457" i="6" s="1"/>
  <c r="E3457" i="6"/>
  <c r="D3457" i="6"/>
  <c r="J3457" i="6" s="1"/>
  <c r="B3457" i="6"/>
  <c r="C3457" i="6" s="1"/>
  <c r="A3457" i="6"/>
  <c r="H3456" i="6"/>
  <c r="G3456" i="6"/>
  <c r="F3456" i="6"/>
  <c r="I3456" i="6" s="1"/>
  <c r="E3456" i="6"/>
  <c r="D3456" i="6"/>
  <c r="J3456" i="6" s="1"/>
  <c r="B3456" i="6"/>
  <c r="C3456" i="6" s="1"/>
  <c r="A3456" i="6"/>
  <c r="H3455" i="6"/>
  <c r="G3455" i="6"/>
  <c r="F3455" i="6"/>
  <c r="I3455" i="6" s="1"/>
  <c r="E3455" i="6"/>
  <c r="D3455" i="6"/>
  <c r="J3455" i="6" s="1"/>
  <c r="B3455" i="6"/>
  <c r="C3455" i="6" s="1"/>
  <c r="A3455" i="6"/>
  <c r="H3454" i="6"/>
  <c r="G3454" i="6"/>
  <c r="F3454" i="6"/>
  <c r="I3454" i="6" s="1"/>
  <c r="E3454" i="6"/>
  <c r="D3454" i="6"/>
  <c r="J3454" i="6" s="1"/>
  <c r="B3454" i="6"/>
  <c r="C3454" i="6" s="1"/>
  <c r="A3454" i="6"/>
  <c r="H3453" i="6"/>
  <c r="G3453" i="6"/>
  <c r="F3453" i="6"/>
  <c r="I3453" i="6" s="1"/>
  <c r="E3453" i="6"/>
  <c r="D3453" i="6"/>
  <c r="J3453" i="6" s="1"/>
  <c r="B3453" i="6"/>
  <c r="C3453" i="6" s="1"/>
  <c r="A3453" i="6"/>
  <c r="H3452" i="6"/>
  <c r="G3452" i="6"/>
  <c r="F3452" i="6"/>
  <c r="I3452" i="6" s="1"/>
  <c r="E3452" i="6"/>
  <c r="D3452" i="6"/>
  <c r="J3452" i="6" s="1"/>
  <c r="B3452" i="6"/>
  <c r="C3452" i="6" s="1"/>
  <c r="A3452" i="6"/>
  <c r="H3451" i="6"/>
  <c r="G3451" i="6"/>
  <c r="F3451" i="6"/>
  <c r="I3451" i="6" s="1"/>
  <c r="E3451" i="6"/>
  <c r="D3451" i="6"/>
  <c r="J3451" i="6" s="1"/>
  <c r="B3451" i="6"/>
  <c r="C3451" i="6" s="1"/>
  <c r="A3451" i="6"/>
  <c r="H3450" i="6"/>
  <c r="G3450" i="6"/>
  <c r="F3450" i="6"/>
  <c r="I3450" i="6" s="1"/>
  <c r="E3450" i="6"/>
  <c r="D3450" i="6"/>
  <c r="J3450" i="6" s="1"/>
  <c r="B3450" i="6"/>
  <c r="C3450" i="6" s="1"/>
  <c r="A3450" i="6"/>
  <c r="H3449" i="6"/>
  <c r="G3449" i="6"/>
  <c r="F3449" i="6"/>
  <c r="I3449" i="6" s="1"/>
  <c r="E3449" i="6"/>
  <c r="D3449" i="6"/>
  <c r="J3449" i="6" s="1"/>
  <c r="B3449" i="6"/>
  <c r="C3449" i="6" s="1"/>
  <c r="A3449" i="6"/>
  <c r="H3448" i="6"/>
  <c r="G3448" i="6"/>
  <c r="F3448" i="6"/>
  <c r="I3448" i="6" s="1"/>
  <c r="E3448" i="6"/>
  <c r="D3448" i="6"/>
  <c r="J3448" i="6" s="1"/>
  <c r="B3448" i="6"/>
  <c r="C3448" i="6" s="1"/>
  <c r="A3448" i="6"/>
  <c r="H3447" i="6"/>
  <c r="G3447" i="6"/>
  <c r="F3447" i="6"/>
  <c r="I3447" i="6" s="1"/>
  <c r="E3447" i="6"/>
  <c r="D3447" i="6"/>
  <c r="J3447" i="6" s="1"/>
  <c r="B3447" i="6"/>
  <c r="C3447" i="6" s="1"/>
  <c r="A3447" i="6"/>
  <c r="H3446" i="6"/>
  <c r="G3446" i="6"/>
  <c r="F3446" i="6"/>
  <c r="I3446" i="6" s="1"/>
  <c r="E3446" i="6"/>
  <c r="D3446" i="6"/>
  <c r="J3446" i="6" s="1"/>
  <c r="B3446" i="6"/>
  <c r="C3446" i="6" s="1"/>
  <c r="A3446" i="6"/>
  <c r="H3445" i="6"/>
  <c r="G3445" i="6"/>
  <c r="F3445" i="6"/>
  <c r="I3445" i="6" s="1"/>
  <c r="E3445" i="6"/>
  <c r="D3445" i="6"/>
  <c r="J3445" i="6" s="1"/>
  <c r="B3445" i="6"/>
  <c r="C3445" i="6" s="1"/>
  <c r="A3445" i="6"/>
  <c r="H3444" i="6"/>
  <c r="G3444" i="6"/>
  <c r="F3444" i="6"/>
  <c r="I3444" i="6" s="1"/>
  <c r="E3444" i="6"/>
  <c r="D3444" i="6"/>
  <c r="J3444" i="6" s="1"/>
  <c r="B3444" i="6"/>
  <c r="C3444" i="6" s="1"/>
  <c r="A3444" i="6"/>
  <c r="H3443" i="6"/>
  <c r="G3443" i="6"/>
  <c r="F3443" i="6"/>
  <c r="I3443" i="6" s="1"/>
  <c r="E3443" i="6"/>
  <c r="D3443" i="6"/>
  <c r="J3443" i="6" s="1"/>
  <c r="B3443" i="6"/>
  <c r="C3443" i="6" s="1"/>
  <c r="A3443" i="6"/>
  <c r="H3442" i="6"/>
  <c r="G3442" i="6"/>
  <c r="F3442" i="6"/>
  <c r="I3442" i="6" s="1"/>
  <c r="E3442" i="6"/>
  <c r="D3442" i="6"/>
  <c r="J3442" i="6" s="1"/>
  <c r="B3442" i="6"/>
  <c r="C3442" i="6" s="1"/>
  <c r="A3442" i="6"/>
  <c r="H3441" i="6"/>
  <c r="G3441" i="6"/>
  <c r="F3441" i="6"/>
  <c r="I3441" i="6" s="1"/>
  <c r="E3441" i="6"/>
  <c r="D3441" i="6"/>
  <c r="J3441" i="6" s="1"/>
  <c r="B3441" i="6"/>
  <c r="C3441" i="6" s="1"/>
  <c r="A3441" i="6"/>
  <c r="H3440" i="6"/>
  <c r="G3440" i="6"/>
  <c r="F3440" i="6"/>
  <c r="I3440" i="6" s="1"/>
  <c r="E3440" i="6"/>
  <c r="D3440" i="6"/>
  <c r="J3440" i="6" s="1"/>
  <c r="B3440" i="6"/>
  <c r="C3440" i="6" s="1"/>
  <c r="A3440" i="6"/>
  <c r="H3439" i="6"/>
  <c r="G3439" i="6"/>
  <c r="F3439" i="6"/>
  <c r="I3439" i="6" s="1"/>
  <c r="E3439" i="6"/>
  <c r="D3439" i="6"/>
  <c r="J3439" i="6" s="1"/>
  <c r="B3439" i="6"/>
  <c r="C3439" i="6" s="1"/>
  <c r="A3439" i="6"/>
  <c r="H3438" i="6"/>
  <c r="G3438" i="6"/>
  <c r="F3438" i="6"/>
  <c r="I3438" i="6" s="1"/>
  <c r="E3438" i="6"/>
  <c r="D3438" i="6"/>
  <c r="J3438" i="6" s="1"/>
  <c r="B3438" i="6"/>
  <c r="C3438" i="6" s="1"/>
  <c r="A3438" i="6"/>
  <c r="H3437" i="6"/>
  <c r="G3437" i="6"/>
  <c r="F3437" i="6"/>
  <c r="I3437" i="6" s="1"/>
  <c r="E3437" i="6"/>
  <c r="D3437" i="6"/>
  <c r="J3437" i="6" s="1"/>
  <c r="B3437" i="6"/>
  <c r="C3437" i="6" s="1"/>
  <c r="A3437" i="6"/>
  <c r="H3436" i="6"/>
  <c r="G3436" i="6"/>
  <c r="F3436" i="6"/>
  <c r="I3436" i="6" s="1"/>
  <c r="E3436" i="6"/>
  <c r="D3436" i="6"/>
  <c r="J3436" i="6" s="1"/>
  <c r="B3436" i="6"/>
  <c r="C3436" i="6" s="1"/>
  <c r="A3436" i="6"/>
  <c r="H3435" i="6"/>
  <c r="G3435" i="6"/>
  <c r="F3435" i="6"/>
  <c r="I3435" i="6" s="1"/>
  <c r="E3435" i="6"/>
  <c r="D3435" i="6"/>
  <c r="J3435" i="6" s="1"/>
  <c r="B3435" i="6"/>
  <c r="C3435" i="6" s="1"/>
  <c r="A3435" i="6"/>
  <c r="H3434" i="6"/>
  <c r="G3434" i="6"/>
  <c r="F3434" i="6"/>
  <c r="I3434" i="6" s="1"/>
  <c r="E3434" i="6"/>
  <c r="D3434" i="6"/>
  <c r="J3434" i="6" s="1"/>
  <c r="B3434" i="6"/>
  <c r="C3434" i="6" s="1"/>
  <c r="A3434" i="6"/>
  <c r="H3433" i="6"/>
  <c r="G3433" i="6"/>
  <c r="F3433" i="6"/>
  <c r="I3433" i="6" s="1"/>
  <c r="E3433" i="6"/>
  <c r="D3433" i="6"/>
  <c r="J3433" i="6" s="1"/>
  <c r="B3433" i="6"/>
  <c r="C3433" i="6" s="1"/>
  <c r="A3433" i="6"/>
  <c r="H3432" i="6"/>
  <c r="G3432" i="6"/>
  <c r="F3432" i="6"/>
  <c r="I3432" i="6" s="1"/>
  <c r="E3432" i="6"/>
  <c r="D3432" i="6"/>
  <c r="J3432" i="6" s="1"/>
  <c r="B3432" i="6"/>
  <c r="C3432" i="6" s="1"/>
  <c r="A3432" i="6"/>
  <c r="H3431" i="6"/>
  <c r="G3431" i="6"/>
  <c r="F3431" i="6"/>
  <c r="I3431" i="6" s="1"/>
  <c r="E3431" i="6"/>
  <c r="D3431" i="6"/>
  <c r="J3431" i="6" s="1"/>
  <c r="B3431" i="6"/>
  <c r="C3431" i="6" s="1"/>
  <c r="A3431" i="6"/>
  <c r="H3430" i="6"/>
  <c r="G3430" i="6"/>
  <c r="F3430" i="6"/>
  <c r="I3430" i="6" s="1"/>
  <c r="E3430" i="6"/>
  <c r="D3430" i="6"/>
  <c r="J3430" i="6" s="1"/>
  <c r="B3430" i="6"/>
  <c r="C3430" i="6" s="1"/>
  <c r="A3430" i="6"/>
  <c r="H3429" i="6"/>
  <c r="G3429" i="6"/>
  <c r="F3429" i="6"/>
  <c r="I3429" i="6" s="1"/>
  <c r="E3429" i="6"/>
  <c r="D3429" i="6"/>
  <c r="J3429" i="6" s="1"/>
  <c r="B3429" i="6"/>
  <c r="C3429" i="6" s="1"/>
  <c r="A3429" i="6"/>
  <c r="H3428" i="6"/>
  <c r="G3428" i="6"/>
  <c r="F3428" i="6"/>
  <c r="I3428" i="6" s="1"/>
  <c r="E3428" i="6"/>
  <c r="D3428" i="6"/>
  <c r="J3428" i="6" s="1"/>
  <c r="B3428" i="6"/>
  <c r="C3428" i="6" s="1"/>
  <c r="A3428" i="6"/>
  <c r="H3427" i="6"/>
  <c r="G3427" i="6"/>
  <c r="F3427" i="6"/>
  <c r="I3427" i="6" s="1"/>
  <c r="E3427" i="6"/>
  <c r="D3427" i="6"/>
  <c r="J3427" i="6" s="1"/>
  <c r="B3427" i="6"/>
  <c r="C3427" i="6" s="1"/>
  <c r="A3427" i="6"/>
  <c r="H3426" i="6"/>
  <c r="G3426" i="6"/>
  <c r="F3426" i="6"/>
  <c r="I3426" i="6" s="1"/>
  <c r="E3426" i="6"/>
  <c r="D3426" i="6"/>
  <c r="J3426" i="6" s="1"/>
  <c r="B3426" i="6"/>
  <c r="C3426" i="6" s="1"/>
  <c r="A3426" i="6"/>
  <c r="H3425" i="6"/>
  <c r="G3425" i="6"/>
  <c r="F3425" i="6"/>
  <c r="I3425" i="6" s="1"/>
  <c r="E3425" i="6"/>
  <c r="D3425" i="6"/>
  <c r="J3425" i="6" s="1"/>
  <c r="B3425" i="6"/>
  <c r="C3425" i="6" s="1"/>
  <c r="A3425" i="6"/>
  <c r="H3424" i="6"/>
  <c r="G3424" i="6"/>
  <c r="F3424" i="6"/>
  <c r="I3424" i="6" s="1"/>
  <c r="E3424" i="6"/>
  <c r="D3424" i="6"/>
  <c r="J3424" i="6" s="1"/>
  <c r="B3424" i="6"/>
  <c r="C3424" i="6" s="1"/>
  <c r="A3424" i="6"/>
  <c r="H3423" i="6"/>
  <c r="G3423" i="6"/>
  <c r="F3423" i="6"/>
  <c r="I3423" i="6" s="1"/>
  <c r="E3423" i="6"/>
  <c r="D3423" i="6"/>
  <c r="J3423" i="6" s="1"/>
  <c r="B3423" i="6"/>
  <c r="C3423" i="6" s="1"/>
  <c r="A3423" i="6"/>
  <c r="H3422" i="6"/>
  <c r="G3422" i="6"/>
  <c r="F3422" i="6"/>
  <c r="I3422" i="6" s="1"/>
  <c r="E3422" i="6"/>
  <c r="D3422" i="6"/>
  <c r="J3422" i="6" s="1"/>
  <c r="B3422" i="6"/>
  <c r="C3422" i="6" s="1"/>
  <c r="A3422" i="6"/>
  <c r="H3421" i="6"/>
  <c r="G3421" i="6"/>
  <c r="F3421" i="6"/>
  <c r="I3421" i="6" s="1"/>
  <c r="E3421" i="6"/>
  <c r="D3421" i="6"/>
  <c r="J3421" i="6" s="1"/>
  <c r="B3421" i="6"/>
  <c r="C3421" i="6" s="1"/>
  <c r="A3421" i="6"/>
  <c r="H3420" i="6"/>
  <c r="G3420" i="6"/>
  <c r="F3420" i="6"/>
  <c r="I3420" i="6" s="1"/>
  <c r="E3420" i="6"/>
  <c r="D3420" i="6"/>
  <c r="J3420" i="6" s="1"/>
  <c r="B3420" i="6"/>
  <c r="C3420" i="6" s="1"/>
  <c r="A3420" i="6"/>
  <c r="H3419" i="6"/>
  <c r="G3419" i="6"/>
  <c r="F3419" i="6"/>
  <c r="I3419" i="6" s="1"/>
  <c r="E3419" i="6"/>
  <c r="D3419" i="6"/>
  <c r="J3419" i="6" s="1"/>
  <c r="B3419" i="6"/>
  <c r="C3419" i="6" s="1"/>
  <c r="A3419" i="6"/>
  <c r="H3418" i="6"/>
  <c r="G3418" i="6"/>
  <c r="F3418" i="6"/>
  <c r="I3418" i="6" s="1"/>
  <c r="E3418" i="6"/>
  <c r="D3418" i="6"/>
  <c r="J3418" i="6" s="1"/>
  <c r="B3418" i="6"/>
  <c r="C3418" i="6" s="1"/>
  <c r="A3418" i="6"/>
  <c r="H3417" i="6"/>
  <c r="G3417" i="6"/>
  <c r="F3417" i="6"/>
  <c r="I3417" i="6" s="1"/>
  <c r="E3417" i="6"/>
  <c r="D3417" i="6"/>
  <c r="J3417" i="6" s="1"/>
  <c r="B3417" i="6"/>
  <c r="C3417" i="6" s="1"/>
  <c r="A3417" i="6"/>
  <c r="H3416" i="6"/>
  <c r="G3416" i="6"/>
  <c r="F3416" i="6"/>
  <c r="I3416" i="6" s="1"/>
  <c r="E3416" i="6"/>
  <c r="D3416" i="6"/>
  <c r="J3416" i="6" s="1"/>
  <c r="B3416" i="6"/>
  <c r="C3416" i="6" s="1"/>
  <c r="A3416" i="6"/>
  <c r="H3415" i="6"/>
  <c r="G3415" i="6"/>
  <c r="F3415" i="6"/>
  <c r="I3415" i="6" s="1"/>
  <c r="E3415" i="6"/>
  <c r="D3415" i="6"/>
  <c r="J3415" i="6" s="1"/>
  <c r="B3415" i="6"/>
  <c r="C3415" i="6" s="1"/>
  <c r="A3415" i="6"/>
  <c r="H3414" i="6"/>
  <c r="G3414" i="6"/>
  <c r="F3414" i="6"/>
  <c r="I3414" i="6" s="1"/>
  <c r="E3414" i="6"/>
  <c r="D3414" i="6"/>
  <c r="J3414" i="6" s="1"/>
  <c r="B3414" i="6"/>
  <c r="C3414" i="6" s="1"/>
  <c r="A3414" i="6"/>
  <c r="H3413" i="6"/>
  <c r="G3413" i="6"/>
  <c r="F3413" i="6"/>
  <c r="I3413" i="6" s="1"/>
  <c r="E3413" i="6"/>
  <c r="D3413" i="6"/>
  <c r="J3413" i="6" s="1"/>
  <c r="B3413" i="6"/>
  <c r="C3413" i="6" s="1"/>
  <c r="A3413" i="6"/>
  <c r="H3412" i="6"/>
  <c r="G3412" i="6"/>
  <c r="F3412" i="6"/>
  <c r="I3412" i="6" s="1"/>
  <c r="E3412" i="6"/>
  <c r="D3412" i="6"/>
  <c r="J3412" i="6" s="1"/>
  <c r="B3412" i="6"/>
  <c r="C3412" i="6" s="1"/>
  <c r="A3412" i="6"/>
  <c r="H3411" i="6"/>
  <c r="G3411" i="6"/>
  <c r="F3411" i="6"/>
  <c r="I3411" i="6" s="1"/>
  <c r="E3411" i="6"/>
  <c r="D3411" i="6"/>
  <c r="J3411" i="6" s="1"/>
  <c r="B3411" i="6"/>
  <c r="C3411" i="6" s="1"/>
  <c r="A3411" i="6"/>
  <c r="H3410" i="6"/>
  <c r="G3410" i="6"/>
  <c r="F3410" i="6"/>
  <c r="I3410" i="6" s="1"/>
  <c r="E3410" i="6"/>
  <c r="D3410" i="6"/>
  <c r="J3410" i="6" s="1"/>
  <c r="B3410" i="6"/>
  <c r="C3410" i="6" s="1"/>
  <c r="A3410" i="6"/>
  <c r="H3409" i="6"/>
  <c r="G3409" i="6"/>
  <c r="F3409" i="6"/>
  <c r="I3409" i="6" s="1"/>
  <c r="E3409" i="6"/>
  <c r="D3409" i="6"/>
  <c r="J3409" i="6" s="1"/>
  <c r="B3409" i="6"/>
  <c r="C3409" i="6" s="1"/>
  <c r="A3409" i="6"/>
  <c r="H3408" i="6"/>
  <c r="G3408" i="6"/>
  <c r="F3408" i="6"/>
  <c r="I3408" i="6" s="1"/>
  <c r="E3408" i="6"/>
  <c r="D3408" i="6"/>
  <c r="J3408" i="6" s="1"/>
  <c r="B3408" i="6"/>
  <c r="C3408" i="6" s="1"/>
  <c r="A3408" i="6"/>
  <c r="H3407" i="6"/>
  <c r="G3407" i="6"/>
  <c r="F3407" i="6"/>
  <c r="I3407" i="6" s="1"/>
  <c r="E3407" i="6"/>
  <c r="D3407" i="6"/>
  <c r="J3407" i="6" s="1"/>
  <c r="B3407" i="6"/>
  <c r="C3407" i="6" s="1"/>
  <c r="A3407" i="6"/>
  <c r="H3406" i="6"/>
  <c r="G3406" i="6"/>
  <c r="F3406" i="6"/>
  <c r="I3406" i="6" s="1"/>
  <c r="E3406" i="6"/>
  <c r="D3406" i="6"/>
  <c r="J3406" i="6" s="1"/>
  <c r="B3406" i="6"/>
  <c r="C3406" i="6" s="1"/>
  <c r="A3406" i="6"/>
  <c r="H3405" i="6"/>
  <c r="G3405" i="6"/>
  <c r="F3405" i="6"/>
  <c r="I3405" i="6" s="1"/>
  <c r="E3405" i="6"/>
  <c r="D3405" i="6"/>
  <c r="J3405" i="6" s="1"/>
  <c r="B3405" i="6"/>
  <c r="C3405" i="6" s="1"/>
  <c r="A3405" i="6"/>
  <c r="H3404" i="6"/>
  <c r="G3404" i="6"/>
  <c r="F3404" i="6"/>
  <c r="I3404" i="6" s="1"/>
  <c r="E3404" i="6"/>
  <c r="D3404" i="6"/>
  <c r="J3404" i="6" s="1"/>
  <c r="B3404" i="6"/>
  <c r="C3404" i="6" s="1"/>
  <c r="A3404" i="6"/>
  <c r="H3403" i="6"/>
  <c r="G3403" i="6"/>
  <c r="F3403" i="6"/>
  <c r="I3403" i="6" s="1"/>
  <c r="E3403" i="6"/>
  <c r="D3403" i="6"/>
  <c r="J3403" i="6" s="1"/>
  <c r="B3403" i="6"/>
  <c r="C3403" i="6" s="1"/>
  <c r="A3403" i="6"/>
  <c r="H3402" i="6"/>
  <c r="G3402" i="6"/>
  <c r="F3402" i="6"/>
  <c r="I3402" i="6" s="1"/>
  <c r="E3402" i="6"/>
  <c r="D3402" i="6"/>
  <c r="J3402" i="6" s="1"/>
  <c r="B3402" i="6"/>
  <c r="C3402" i="6" s="1"/>
  <c r="A3402" i="6"/>
  <c r="H3401" i="6"/>
  <c r="G3401" i="6"/>
  <c r="F3401" i="6"/>
  <c r="I3401" i="6" s="1"/>
  <c r="E3401" i="6"/>
  <c r="D3401" i="6"/>
  <c r="J3401" i="6" s="1"/>
  <c r="B3401" i="6"/>
  <c r="C3401" i="6" s="1"/>
  <c r="A3401" i="6"/>
  <c r="H3400" i="6"/>
  <c r="G3400" i="6"/>
  <c r="F3400" i="6"/>
  <c r="I3400" i="6" s="1"/>
  <c r="E3400" i="6"/>
  <c r="D3400" i="6"/>
  <c r="J3400" i="6" s="1"/>
  <c r="B3400" i="6"/>
  <c r="C3400" i="6" s="1"/>
  <c r="A3400" i="6"/>
  <c r="H3399" i="6"/>
  <c r="G3399" i="6"/>
  <c r="F3399" i="6"/>
  <c r="I3399" i="6" s="1"/>
  <c r="E3399" i="6"/>
  <c r="D3399" i="6"/>
  <c r="J3399" i="6" s="1"/>
  <c r="B3399" i="6"/>
  <c r="C3399" i="6" s="1"/>
  <c r="A3399" i="6"/>
  <c r="H3398" i="6"/>
  <c r="G3398" i="6"/>
  <c r="F3398" i="6"/>
  <c r="I3398" i="6" s="1"/>
  <c r="E3398" i="6"/>
  <c r="D3398" i="6"/>
  <c r="J3398" i="6" s="1"/>
  <c r="B3398" i="6"/>
  <c r="C3398" i="6" s="1"/>
  <c r="A3398" i="6"/>
  <c r="H3397" i="6"/>
  <c r="G3397" i="6"/>
  <c r="F3397" i="6"/>
  <c r="I3397" i="6" s="1"/>
  <c r="E3397" i="6"/>
  <c r="D3397" i="6"/>
  <c r="J3397" i="6" s="1"/>
  <c r="B3397" i="6"/>
  <c r="C3397" i="6" s="1"/>
  <c r="A3397" i="6"/>
  <c r="H3396" i="6"/>
  <c r="G3396" i="6"/>
  <c r="F3396" i="6"/>
  <c r="I3396" i="6" s="1"/>
  <c r="E3396" i="6"/>
  <c r="D3396" i="6"/>
  <c r="J3396" i="6" s="1"/>
  <c r="B3396" i="6"/>
  <c r="C3396" i="6" s="1"/>
  <c r="A3396" i="6"/>
  <c r="H3395" i="6"/>
  <c r="G3395" i="6"/>
  <c r="F3395" i="6"/>
  <c r="I3395" i="6" s="1"/>
  <c r="E3395" i="6"/>
  <c r="D3395" i="6"/>
  <c r="J3395" i="6" s="1"/>
  <c r="B3395" i="6"/>
  <c r="C3395" i="6" s="1"/>
  <c r="A3395" i="6"/>
  <c r="H3394" i="6"/>
  <c r="G3394" i="6"/>
  <c r="F3394" i="6"/>
  <c r="I3394" i="6" s="1"/>
  <c r="E3394" i="6"/>
  <c r="D3394" i="6"/>
  <c r="J3394" i="6" s="1"/>
  <c r="B3394" i="6"/>
  <c r="C3394" i="6" s="1"/>
  <c r="A3394" i="6"/>
  <c r="H3393" i="6"/>
  <c r="G3393" i="6"/>
  <c r="F3393" i="6"/>
  <c r="I3393" i="6" s="1"/>
  <c r="E3393" i="6"/>
  <c r="D3393" i="6"/>
  <c r="J3393" i="6" s="1"/>
  <c r="B3393" i="6"/>
  <c r="C3393" i="6" s="1"/>
  <c r="A3393" i="6"/>
  <c r="H3392" i="6"/>
  <c r="G3392" i="6"/>
  <c r="F3392" i="6"/>
  <c r="I3392" i="6" s="1"/>
  <c r="E3392" i="6"/>
  <c r="D3392" i="6"/>
  <c r="J3392" i="6" s="1"/>
  <c r="B3392" i="6"/>
  <c r="C3392" i="6" s="1"/>
  <c r="A3392" i="6"/>
  <c r="H3391" i="6"/>
  <c r="G3391" i="6"/>
  <c r="F3391" i="6"/>
  <c r="I3391" i="6" s="1"/>
  <c r="E3391" i="6"/>
  <c r="D3391" i="6"/>
  <c r="J3391" i="6" s="1"/>
  <c r="B3391" i="6"/>
  <c r="C3391" i="6" s="1"/>
  <c r="A3391" i="6"/>
  <c r="H3390" i="6"/>
  <c r="G3390" i="6"/>
  <c r="F3390" i="6"/>
  <c r="I3390" i="6" s="1"/>
  <c r="E3390" i="6"/>
  <c r="D3390" i="6"/>
  <c r="J3390" i="6" s="1"/>
  <c r="B3390" i="6"/>
  <c r="C3390" i="6" s="1"/>
  <c r="A3390" i="6"/>
  <c r="H3389" i="6"/>
  <c r="G3389" i="6"/>
  <c r="F3389" i="6"/>
  <c r="I3389" i="6" s="1"/>
  <c r="E3389" i="6"/>
  <c r="D3389" i="6"/>
  <c r="J3389" i="6" s="1"/>
  <c r="B3389" i="6"/>
  <c r="C3389" i="6" s="1"/>
  <c r="A3389" i="6"/>
  <c r="H3388" i="6"/>
  <c r="G3388" i="6"/>
  <c r="F3388" i="6"/>
  <c r="I3388" i="6" s="1"/>
  <c r="E3388" i="6"/>
  <c r="D3388" i="6"/>
  <c r="J3388" i="6" s="1"/>
  <c r="B3388" i="6"/>
  <c r="C3388" i="6" s="1"/>
  <c r="A3388" i="6"/>
  <c r="H3387" i="6"/>
  <c r="G3387" i="6"/>
  <c r="F3387" i="6"/>
  <c r="I3387" i="6" s="1"/>
  <c r="E3387" i="6"/>
  <c r="D3387" i="6"/>
  <c r="J3387" i="6" s="1"/>
  <c r="B3387" i="6"/>
  <c r="C3387" i="6" s="1"/>
  <c r="A3387" i="6"/>
  <c r="H3386" i="6"/>
  <c r="G3386" i="6"/>
  <c r="F3386" i="6"/>
  <c r="I3386" i="6" s="1"/>
  <c r="E3386" i="6"/>
  <c r="D3386" i="6"/>
  <c r="J3386" i="6" s="1"/>
  <c r="B3386" i="6"/>
  <c r="C3386" i="6" s="1"/>
  <c r="A3386" i="6"/>
  <c r="H3385" i="6"/>
  <c r="G3385" i="6"/>
  <c r="F3385" i="6"/>
  <c r="I3385" i="6" s="1"/>
  <c r="E3385" i="6"/>
  <c r="D3385" i="6"/>
  <c r="J3385" i="6" s="1"/>
  <c r="B3385" i="6"/>
  <c r="C3385" i="6" s="1"/>
  <c r="A3385" i="6"/>
  <c r="H3384" i="6"/>
  <c r="G3384" i="6"/>
  <c r="F3384" i="6"/>
  <c r="I3384" i="6" s="1"/>
  <c r="E3384" i="6"/>
  <c r="D3384" i="6"/>
  <c r="J3384" i="6" s="1"/>
  <c r="B3384" i="6"/>
  <c r="C3384" i="6" s="1"/>
  <c r="A3384" i="6"/>
  <c r="H3383" i="6"/>
  <c r="G3383" i="6"/>
  <c r="F3383" i="6"/>
  <c r="I3383" i="6" s="1"/>
  <c r="E3383" i="6"/>
  <c r="D3383" i="6"/>
  <c r="J3383" i="6" s="1"/>
  <c r="B3383" i="6"/>
  <c r="C3383" i="6" s="1"/>
  <c r="A3383" i="6"/>
  <c r="H3382" i="6"/>
  <c r="G3382" i="6"/>
  <c r="F3382" i="6"/>
  <c r="I3382" i="6" s="1"/>
  <c r="E3382" i="6"/>
  <c r="D3382" i="6"/>
  <c r="J3382" i="6" s="1"/>
  <c r="B3382" i="6"/>
  <c r="C3382" i="6" s="1"/>
  <c r="A3382" i="6"/>
  <c r="H3381" i="6"/>
  <c r="G3381" i="6"/>
  <c r="F3381" i="6"/>
  <c r="I3381" i="6" s="1"/>
  <c r="E3381" i="6"/>
  <c r="D3381" i="6"/>
  <c r="J3381" i="6" s="1"/>
  <c r="B3381" i="6"/>
  <c r="C3381" i="6" s="1"/>
  <c r="A3381" i="6"/>
  <c r="H3380" i="6"/>
  <c r="G3380" i="6"/>
  <c r="F3380" i="6"/>
  <c r="I3380" i="6" s="1"/>
  <c r="E3380" i="6"/>
  <c r="D3380" i="6"/>
  <c r="J3380" i="6" s="1"/>
  <c r="B3380" i="6"/>
  <c r="C3380" i="6" s="1"/>
  <c r="A3380" i="6"/>
  <c r="H3379" i="6"/>
  <c r="G3379" i="6"/>
  <c r="F3379" i="6"/>
  <c r="I3379" i="6" s="1"/>
  <c r="E3379" i="6"/>
  <c r="D3379" i="6"/>
  <c r="J3379" i="6" s="1"/>
  <c r="B3379" i="6"/>
  <c r="C3379" i="6" s="1"/>
  <c r="A3379" i="6"/>
  <c r="H3378" i="6"/>
  <c r="G3378" i="6"/>
  <c r="F3378" i="6"/>
  <c r="I3378" i="6" s="1"/>
  <c r="E3378" i="6"/>
  <c r="D3378" i="6"/>
  <c r="J3378" i="6" s="1"/>
  <c r="B3378" i="6"/>
  <c r="C3378" i="6" s="1"/>
  <c r="A3378" i="6"/>
  <c r="H3377" i="6"/>
  <c r="G3377" i="6"/>
  <c r="F3377" i="6"/>
  <c r="I3377" i="6" s="1"/>
  <c r="E3377" i="6"/>
  <c r="D3377" i="6"/>
  <c r="J3377" i="6" s="1"/>
  <c r="B3377" i="6"/>
  <c r="C3377" i="6" s="1"/>
  <c r="A3377" i="6"/>
  <c r="H3376" i="6"/>
  <c r="G3376" i="6"/>
  <c r="F3376" i="6"/>
  <c r="I3376" i="6" s="1"/>
  <c r="E3376" i="6"/>
  <c r="D3376" i="6"/>
  <c r="J3376" i="6" s="1"/>
  <c r="B3376" i="6"/>
  <c r="C3376" i="6" s="1"/>
  <c r="A3376" i="6"/>
  <c r="H3375" i="6"/>
  <c r="G3375" i="6"/>
  <c r="F3375" i="6"/>
  <c r="I3375" i="6" s="1"/>
  <c r="E3375" i="6"/>
  <c r="D3375" i="6"/>
  <c r="J3375" i="6" s="1"/>
  <c r="B3375" i="6"/>
  <c r="C3375" i="6" s="1"/>
  <c r="A3375" i="6"/>
  <c r="H3374" i="6"/>
  <c r="G3374" i="6"/>
  <c r="F3374" i="6"/>
  <c r="I3374" i="6" s="1"/>
  <c r="E3374" i="6"/>
  <c r="D3374" i="6"/>
  <c r="J3374" i="6" s="1"/>
  <c r="B3374" i="6"/>
  <c r="C3374" i="6" s="1"/>
  <c r="A3374" i="6"/>
  <c r="H3373" i="6"/>
  <c r="G3373" i="6"/>
  <c r="F3373" i="6"/>
  <c r="I3373" i="6" s="1"/>
  <c r="E3373" i="6"/>
  <c r="D3373" i="6"/>
  <c r="J3373" i="6" s="1"/>
  <c r="B3373" i="6"/>
  <c r="C3373" i="6" s="1"/>
  <c r="A3373" i="6"/>
  <c r="H3372" i="6"/>
  <c r="G3372" i="6"/>
  <c r="F3372" i="6"/>
  <c r="I3372" i="6" s="1"/>
  <c r="E3372" i="6"/>
  <c r="D3372" i="6"/>
  <c r="J3372" i="6" s="1"/>
  <c r="B3372" i="6"/>
  <c r="C3372" i="6" s="1"/>
  <c r="A3372" i="6"/>
  <c r="H3371" i="6"/>
  <c r="G3371" i="6"/>
  <c r="F3371" i="6"/>
  <c r="I3371" i="6" s="1"/>
  <c r="E3371" i="6"/>
  <c r="D3371" i="6"/>
  <c r="J3371" i="6" s="1"/>
  <c r="B3371" i="6"/>
  <c r="C3371" i="6" s="1"/>
  <c r="A3371" i="6"/>
  <c r="H3370" i="6"/>
  <c r="G3370" i="6"/>
  <c r="F3370" i="6"/>
  <c r="I3370" i="6" s="1"/>
  <c r="E3370" i="6"/>
  <c r="D3370" i="6"/>
  <c r="J3370" i="6" s="1"/>
  <c r="B3370" i="6"/>
  <c r="C3370" i="6" s="1"/>
  <c r="A3370" i="6"/>
  <c r="H3369" i="6"/>
  <c r="G3369" i="6"/>
  <c r="F3369" i="6"/>
  <c r="I3369" i="6" s="1"/>
  <c r="E3369" i="6"/>
  <c r="D3369" i="6"/>
  <c r="J3369" i="6" s="1"/>
  <c r="B3369" i="6"/>
  <c r="C3369" i="6" s="1"/>
  <c r="A3369" i="6"/>
  <c r="H3368" i="6"/>
  <c r="G3368" i="6"/>
  <c r="F3368" i="6"/>
  <c r="I3368" i="6" s="1"/>
  <c r="E3368" i="6"/>
  <c r="D3368" i="6"/>
  <c r="J3368" i="6" s="1"/>
  <c r="B3368" i="6"/>
  <c r="C3368" i="6" s="1"/>
  <c r="A3368" i="6"/>
  <c r="H3367" i="6"/>
  <c r="G3367" i="6"/>
  <c r="F3367" i="6"/>
  <c r="I3367" i="6" s="1"/>
  <c r="E3367" i="6"/>
  <c r="D3367" i="6"/>
  <c r="J3367" i="6" s="1"/>
  <c r="B3367" i="6"/>
  <c r="C3367" i="6" s="1"/>
  <c r="A3367" i="6"/>
  <c r="H3366" i="6"/>
  <c r="G3366" i="6"/>
  <c r="F3366" i="6"/>
  <c r="I3366" i="6" s="1"/>
  <c r="E3366" i="6"/>
  <c r="D3366" i="6"/>
  <c r="J3366" i="6" s="1"/>
  <c r="B3366" i="6"/>
  <c r="C3366" i="6" s="1"/>
  <c r="A3366" i="6"/>
  <c r="H3365" i="6"/>
  <c r="G3365" i="6"/>
  <c r="F3365" i="6"/>
  <c r="I3365" i="6" s="1"/>
  <c r="E3365" i="6"/>
  <c r="D3365" i="6"/>
  <c r="J3365" i="6" s="1"/>
  <c r="B3365" i="6"/>
  <c r="C3365" i="6" s="1"/>
  <c r="A3365" i="6"/>
  <c r="H3364" i="6"/>
  <c r="G3364" i="6"/>
  <c r="F3364" i="6"/>
  <c r="I3364" i="6" s="1"/>
  <c r="E3364" i="6"/>
  <c r="D3364" i="6"/>
  <c r="J3364" i="6" s="1"/>
  <c r="B3364" i="6"/>
  <c r="C3364" i="6" s="1"/>
  <c r="A3364" i="6"/>
  <c r="H3363" i="6"/>
  <c r="G3363" i="6"/>
  <c r="F3363" i="6"/>
  <c r="I3363" i="6" s="1"/>
  <c r="E3363" i="6"/>
  <c r="D3363" i="6"/>
  <c r="J3363" i="6" s="1"/>
  <c r="B3363" i="6"/>
  <c r="C3363" i="6" s="1"/>
  <c r="A3363" i="6"/>
  <c r="H3362" i="6"/>
  <c r="G3362" i="6"/>
  <c r="F3362" i="6"/>
  <c r="I3362" i="6" s="1"/>
  <c r="E3362" i="6"/>
  <c r="D3362" i="6"/>
  <c r="J3362" i="6" s="1"/>
  <c r="B3362" i="6"/>
  <c r="C3362" i="6" s="1"/>
  <c r="A3362" i="6"/>
  <c r="H3361" i="6"/>
  <c r="G3361" i="6"/>
  <c r="F3361" i="6"/>
  <c r="I3361" i="6" s="1"/>
  <c r="E3361" i="6"/>
  <c r="D3361" i="6"/>
  <c r="J3361" i="6" s="1"/>
  <c r="B3361" i="6"/>
  <c r="C3361" i="6" s="1"/>
  <c r="A3361" i="6"/>
  <c r="H3360" i="6"/>
  <c r="G3360" i="6"/>
  <c r="F3360" i="6"/>
  <c r="I3360" i="6" s="1"/>
  <c r="E3360" i="6"/>
  <c r="D3360" i="6"/>
  <c r="J3360" i="6" s="1"/>
  <c r="B3360" i="6"/>
  <c r="C3360" i="6" s="1"/>
  <c r="A3360" i="6"/>
  <c r="H3359" i="6"/>
  <c r="G3359" i="6"/>
  <c r="F3359" i="6"/>
  <c r="I3359" i="6" s="1"/>
  <c r="E3359" i="6"/>
  <c r="D3359" i="6"/>
  <c r="J3359" i="6" s="1"/>
  <c r="B3359" i="6"/>
  <c r="C3359" i="6" s="1"/>
  <c r="A3359" i="6"/>
  <c r="H3358" i="6"/>
  <c r="G3358" i="6"/>
  <c r="F3358" i="6"/>
  <c r="I3358" i="6" s="1"/>
  <c r="E3358" i="6"/>
  <c r="D3358" i="6"/>
  <c r="J3358" i="6" s="1"/>
  <c r="B3358" i="6"/>
  <c r="C3358" i="6" s="1"/>
  <c r="A3358" i="6"/>
  <c r="H3357" i="6"/>
  <c r="G3357" i="6"/>
  <c r="F3357" i="6"/>
  <c r="I3357" i="6" s="1"/>
  <c r="E3357" i="6"/>
  <c r="D3357" i="6"/>
  <c r="J3357" i="6" s="1"/>
  <c r="B3357" i="6"/>
  <c r="C3357" i="6" s="1"/>
  <c r="A3357" i="6"/>
  <c r="H3356" i="6"/>
  <c r="G3356" i="6"/>
  <c r="F3356" i="6"/>
  <c r="I3356" i="6" s="1"/>
  <c r="E3356" i="6"/>
  <c r="D3356" i="6"/>
  <c r="J3356" i="6" s="1"/>
  <c r="B3356" i="6"/>
  <c r="C3356" i="6" s="1"/>
  <c r="A3356" i="6"/>
  <c r="H3355" i="6"/>
  <c r="G3355" i="6"/>
  <c r="F3355" i="6"/>
  <c r="I3355" i="6" s="1"/>
  <c r="E3355" i="6"/>
  <c r="D3355" i="6"/>
  <c r="J3355" i="6" s="1"/>
  <c r="B3355" i="6"/>
  <c r="C3355" i="6" s="1"/>
  <c r="A3355" i="6"/>
  <c r="H3354" i="6"/>
  <c r="G3354" i="6"/>
  <c r="F3354" i="6"/>
  <c r="I3354" i="6" s="1"/>
  <c r="E3354" i="6"/>
  <c r="D3354" i="6"/>
  <c r="J3354" i="6" s="1"/>
  <c r="B3354" i="6"/>
  <c r="C3354" i="6" s="1"/>
  <c r="A3354" i="6"/>
  <c r="H3353" i="6"/>
  <c r="G3353" i="6"/>
  <c r="F3353" i="6"/>
  <c r="I3353" i="6" s="1"/>
  <c r="E3353" i="6"/>
  <c r="D3353" i="6"/>
  <c r="J3353" i="6" s="1"/>
  <c r="B3353" i="6"/>
  <c r="C3353" i="6" s="1"/>
  <c r="A3353" i="6"/>
  <c r="H3352" i="6"/>
  <c r="G3352" i="6"/>
  <c r="F3352" i="6"/>
  <c r="I3352" i="6" s="1"/>
  <c r="E3352" i="6"/>
  <c r="D3352" i="6"/>
  <c r="J3352" i="6" s="1"/>
  <c r="B3352" i="6"/>
  <c r="C3352" i="6" s="1"/>
  <c r="A3352" i="6"/>
  <c r="H3351" i="6"/>
  <c r="G3351" i="6"/>
  <c r="F3351" i="6"/>
  <c r="I3351" i="6" s="1"/>
  <c r="E3351" i="6"/>
  <c r="D3351" i="6"/>
  <c r="J3351" i="6" s="1"/>
  <c r="B3351" i="6"/>
  <c r="C3351" i="6" s="1"/>
  <c r="A3351" i="6"/>
  <c r="H3350" i="6"/>
  <c r="G3350" i="6"/>
  <c r="F3350" i="6"/>
  <c r="I3350" i="6" s="1"/>
  <c r="E3350" i="6"/>
  <c r="D3350" i="6"/>
  <c r="J3350" i="6" s="1"/>
  <c r="B3350" i="6"/>
  <c r="C3350" i="6" s="1"/>
  <c r="A3350" i="6"/>
  <c r="H3349" i="6"/>
  <c r="G3349" i="6"/>
  <c r="F3349" i="6"/>
  <c r="I3349" i="6" s="1"/>
  <c r="E3349" i="6"/>
  <c r="D3349" i="6"/>
  <c r="J3349" i="6" s="1"/>
  <c r="B3349" i="6"/>
  <c r="C3349" i="6" s="1"/>
  <c r="A3349" i="6"/>
  <c r="H3348" i="6"/>
  <c r="G3348" i="6"/>
  <c r="F3348" i="6"/>
  <c r="I3348" i="6" s="1"/>
  <c r="E3348" i="6"/>
  <c r="D3348" i="6"/>
  <c r="J3348" i="6" s="1"/>
  <c r="B3348" i="6"/>
  <c r="C3348" i="6" s="1"/>
  <c r="A3348" i="6"/>
  <c r="H3347" i="6"/>
  <c r="G3347" i="6"/>
  <c r="F3347" i="6"/>
  <c r="I3347" i="6" s="1"/>
  <c r="E3347" i="6"/>
  <c r="D3347" i="6"/>
  <c r="J3347" i="6" s="1"/>
  <c r="B3347" i="6"/>
  <c r="C3347" i="6" s="1"/>
  <c r="A3347" i="6"/>
  <c r="H3346" i="6"/>
  <c r="G3346" i="6"/>
  <c r="F3346" i="6"/>
  <c r="I3346" i="6" s="1"/>
  <c r="E3346" i="6"/>
  <c r="D3346" i="6"/>
  <c r="J3346" i="6" s="1"/>
  <c r="B3346" i="6"/>
  <c r="C3346" i="6" s="1"/>
  <c r="A3346" i="6"/>
  <c r="H3345" i="6"/>
  <c r="G3345" i="6"/>
  <c r="F3345" i="6"/>
  <c r="I3345" i="6" s="1"/>
  <c r="E3345" i="6"/>
  <c r="D3345" i="6"/>
  <c r="J3345" i="6" s="1"/>
  <c r="B3345" i="6"/>
  <c r="C3345" i="6" s="1"/>
  <c r="A3345" i="6"/>
  <c r="H3344" i="6"/>
  <c r="G3344" i="6"/>
  <c r="F3344" i="6"/>
  <c r="I3344" i="6" s="1"/>
  <c r="E3344" i="6"/>
  <c r="D3344" i="6"/>
  <c r="J3344" i="6" s="1"/>
  <c r="B3344" i="6"/>
  <c r="C3344" i="6" s="1"/>
  <c r="A3344" i="6"/>
  <c r="H3343" i="6"/>
  <c r="G3343" i="6"/>
  <c r="F3343" i="6"/>
  <c r="I3343" i="6" s="1"/>
  <c r="E3343" i="6"/>
  <c r="D3343" i="6"/>
  <c r="J3343" i="6" s="1"/>
  <c r="B3343" i="6"/>
  <c r="C3343" i="6" s="1"/>
  <c r="A3343" i="6"/>
  <c r="H3342" i="6"/>
  <c r="G3342" i="6"/>
  <c r="F3342" i="6"/>
  <c r="I3342" i="6" s="1"/>
  <c r="E3342" i="6"/>
  <c r="D3342" i="6"/>
  <c r="J3342" i="6" s="1"/>
  <c r="B3342" i="6"/>
  <c r="C3342" i="6" s="1"/>
  <c r="A3342" i="6"/>
  <c r="H3341" i="6"/>
  <c r="G3341" i="6"/>
  <c r="F3341" i="6"/>
  <c r="I3341" i="6" s="1"/>
  <c r="E3341" i="6"/>
  <c r="D3341" i="6"/>
  <c r="J3341" i="6" s="1"/>
  <c r="B3341" i="6"/>
  <c r="C3341" i="6" s="1"/>
  <c r="A3341" i="6"/>
  <c r="H3340" i="6"/>
  <c r="G3340" i="6"/>
  <c r="F3340" i="6"/>
  <c r="I3340" i="6" s="1"/>
  <c r="E3340" i="6"/>
  <c r="D3340" i="6"/>
  <c r="J3340" i="6" s="1"/>
  <c r="B3340" i="6"/>
  <c r="C3340" i="6" s="1"/>
  <c r="A3340" i="6"/>
  <c r="H3339" i="6"/>
  <c r="G3339" i="6"/>
  <c r="F3339" i="6"/>
  <c r="I3339" i="6" s="1"/>
  <c r="E3339" i="6"/>
  <c r="D3339" i="6"/>
  <c r="J3339" i="6" s="1"/>
  <c r="B3339" i="6"/>
  <c r="C3339" i="6" s="1"/>
  <c r="A3339" i="6"/>
  <c r="H3338" i="6"/>
  <c r="G3338" i="6"/>
  <c r="F3338" i="6"/>
  <c r="I3338" i="6" s="1"/>
  <c r="E3338" i="6"/>
  <c r="D3338" i="6"/>
  <c r="J3338" i="6" s="1"/>
  <c r="B3338" i="6"/>
  <c r="C3338" i="6" s="1"/>
  <c r="A3338" i="6"/>
  <c r="H3337" i="6"/>
  <c r="G3337" i="6"/>
  <c r="F3337" i="6"/>
  <c r="I3337" i="6" s="1"/>
  <c r="E3337" i="6"/>
  <c r="D3337" i="6"/>
  <c r="J3337" i="6" s="1"/>
  <c r="B3337" i="6"/>
  <c r="C3337" i="6" s="1"/>
  <c r="A3337" i="6"/>
  <c r="H3336" i="6"/>
  <c r="G3336" i="6"/>
  <c r="F3336" i="6"/>
  <c r="I3336" i="6" s="1"/>
  <c r="E3336" i="6"/>
  <c r="D3336" i="6"/>
  <c r="J3336" i="6" s="1"/>
  <c r="B3336" i="6"/>
  <c r="C3336" i="6" s="1"/>
  <c r="A3336" i="6"/>
  <c r="H3335" i="6"/>
  <c r="G3335" i="6"/>
  <c r="F3335" i="6"/>
  <c r="I3335" i="6" s="1"/>
  <c r="E3335" i="6"/>
  <c r="D3335" i="6"/>
  <c r="J3335" i="6" s="1"/>
  <c r="B3335" i="6"/>
  <c r="C3335" i="6" s="1"/>
  <c r="A3335" i="6"/>
  <c r="H3334" i="6"/>
  <c r="G3334" i="6"/>
  <c r="F3334" i="6"/>
  <c r="I3334" i="6" s="1"/>
  <c r="E3334" i="6"/>
  <c r="D3334" i="6"/>
  <c r="J3334" i="6" s="1"/>
  <c r="B3334" i="6"/>
  <c r="C3334" i="6" s="1"/>
  <c r="A3334" i="6"/>
  <c r="H3333" i="6"/>
  <c r="G3333" i="6"/>
  <c r="F3333" i="6"/>
  <c r="I3333" i="6" s="1"/>
  <c r="E3333" i="6"/>
  <c r="D3333" i="6"/>
  <c r="J3333" i="6" s="1"/>
  <c r="B3333" i="6"/>
  <c r="C3333" i="6" s="1"/>
  <c r="A3333" i="6"/>
  <c r="H3332" i="6"/>
  <c r="G3332" i="6"/>
  <c r="F3332" i="6"/>
  <c r="I3332" i="6" s="1"/>
  <c r="E3332" i="6"/>
  <c r="D3332" i="6"/>
  <c r="J3332" i="6" s="1"/>
  <c r="B3332" i="6"/>
  <c r="C3332" i="6" s="1"/>
  <c r="A3332" i="6"/>
  <c r="H3331" i="6"/>
  <c r="G3331" i="6"/>
  <c r="F3331" i="6"/>
  <c r="I3331" i="6" s="1"/>
  <c r="E3331" i="6"/>
  <c r="D3331" i="6"/>
  <c r="J3331" i="6" s="1"/>
  <c r="B3331" i="6"/>
  <c r="C3331" i="6" s="1"/>
  <c r="A3331" i="6"/>
  <c r="H3330" i="6"/>
  <c r="G3330" i="6"/>
  <c r="F3330" i="6"/>
  <c r="I3330" i="6" s="1"/>
  <c r="E3330" i="6"/>
  <c r="D3330" i="6"/>
  <c r="J3330" i="6" s="1"/>
  <c r="B3330" i="6"/>
  <c r="C3330" i="6" s="1"/>
  <c r="A3330" i="6"/>
  <c r="H3329" i="6"/>
  <c r="G3329" i="6"/>
  <c r="F3329" i="6"/>
  <c r="I3329" i="6" s="1"/>
  <c r="E3329" i="6"/>
  <c r="D3329" i="6"/>
  <c r="J3329" i="6" s="1"/>
  <c r="B3329" i="6"/>
  <c r="C3329" i="6" s="1"/>
  <c r="A3329" i="6"/>
  <c r="H3328" i="6"/>
  <c r="G3328" i="6"/>
  <c r="F3328" i="6"/>
  <c r="I3328" i="6" s="1"/>
  <c r="E3328" i="6"/>
  <c r="D3328" i="6"/>
  <c r="J3328" i="6" s="1"/>
  <c r="B3328" i="6"/>
  <c r="C3328" i="6" s="1"/>
  <c r="A3328" i="6"/>
  <c r="H3327" i="6"/>
  <c r="G3327" i="6"/>
  <c r="F3327" i="6"/>
  <c r="I3327" i="6" s="1"/>
  <c r="E3327" i="6"/>
  <c r="D3327" i="6"/>
  <c r="J3327" i="6" s="1"/>
  <c r="B3327" i="6"/>
  <c r="C3327" i="6" s="1"/>
  <c r="A3327" i="6"/>
  <c r="H3326" i="6"/>
  <c r="G3326" i="6"/>
  <c r="F3326" i="6"/>
  <c r="I3326" i="6" s="1"/>
  <c r="E3326" i="6"/>
  <c r="D3326" i="6"/>
  <c r="J3326" i="6" s="1"/>
  <c r="B3326" i="6"/>
  <c r="C3326" i="6" s="1"/>
  <c r="A3326" i="6"/>
  <c r="H3325" i="6"/>
  <c r="G3325" i="6"/>
  <c r="F3325" i="6"/>
  <c r="I3325" i="6" s="1"/>
  <c r="E3325" i="6"/>
  <c r="D3325" i="6"/>
  <c r="J3325" i="6" s="1"/>
  <c r="B3325" i="6"/>
  <c r="C3325" i="6" s="1"/>
  <c r="A3325" i="6"/>
  <c r="H3324" i="6"/>
  <c r="G3324" i="6"/>
  <c r="F3324" i="6"/>
  <c r="I3324" i="6" s="1"/>
  <c r="E3324" i="6"/>
  <c r="D3324" i="6"/>
  <c r="J3324" i="6" s="1"/>
  <c r="B3324" i="6"/>
  <c r="C3324" i="6" s="1"/>
  <c r="A3324" i="6"/>
  <c r="H3323" i="6"/>
  <c r="G3323" i="6"/>
  <c r="F3323" i="6"/>
  <c r="I3323" i="6" s="1"/>
  <c r="E3323" i="6"/>
  <c r="D3323" i="6"/>
  <c r="J3323" i="6" s="1"/>
  <c r="B3323" i="6"/>
  <c r="C3323" i="6" s="1"/>
  <c r="A3323" i="6"/>
  <c r="H3322" i="6"/>
  <c r="G3322" i="6"/>
  <c r="F3322" i="6"/>
  <c r="I3322" i="6" s="1"/>
  <c r="E3322" i="6"/>
  <c r="D3322" i="6"/>
  <c r="J3322" i="6" s="1"/>
  <c r="B3322" i="6"/>
  <c r="C3322" i="6" s="1"/>
  <c r="A3322" i="6"/>
  <c r="H3321" i="6"/>
  <c r="G3321" i="6"/>
  <c r="F3321" i="6"/>
  <c r="I3321" i="6" s="1"/>
  <c r="E3321" i="6"/>
  <c r="D3321" i="6"/>
  <c r="J3321" i="6" s="1"/>
  <c r="B3321" i="6"/>
  <c r="C3321" i="6" s="1"/>
  <c r="A3321" i="6"/>
  <c r="H3320" i="6"/>
  <c r="G3320" i="6"/>
  <c r="F3320" i="6"/>
  <c r="I3320" i="6" s="1"/>
  <c r="E3320" i="6"/>
  <c r="D3320" i="6"/>
  <c r="J3320" i="6" s="1"/>
  <c r="B3320" i="6"/>
  <c r="C3320" i="6" s="1"/>
  <c r="A3320" i="6"/>
  <c r="H3319" i="6"/>
  <c r="G3319" i="6"/>
  <c r="F3319" i="6"/>
  <c r="I3319" i="6" s="1"/>
  <c r="E3319" i="6"/>
  <c r="D3319" i="6"/>
  <c r="J3319" i="6" s="1"/>
  <c r="B3319" i="6"/>
  <c r="C3319" i="6" s="1"/>
  <c r="A3319" i="6"/>
  <c r="H3318" i="6"/>
  <c r="G3318" i="6"/>
  <c r="F3318" i="6"/>
  <c r="I3318" i="6" s="1"/>
  <c r="E3318" i="6"/>
  <c r="D3318" i="6"/>
  <c r="J3318" i="6" s="1"/>
  <c r="B3318" i="6"/>
  <c r="C3318" i="6" s="1"/>
  <c r="A3318" i="6"/>
  <c r="H3317" i="6"/>
  <c r="G3317" i="6"/>
  <c r="F3317" i="6"/>
  <c r="I3317" i="6" s="1"/>
  <c r="E3317" i="6"/>
  <c r="D3317" i="6"/>
  <c r="J3317" i="6" s="1"/>
  <c r="B3317" i="6"/>
  <c r="C3317" i="6" s="1"/>
  <c r="A3317" i="6"/>
  <c r="H3316" i="6"/>
  <c r="G3316" i="6"/>
  <c r="F3316" i="6"/>
  <c r="I3316" i="6" s="1"/>
  <c r="E3316" i="6"/>
  <c r="D3316" i="6"/>
  <c r="J3316" i="6" s="1"/>
  <c r="B3316" i="6"/>
  <c r="C3316" i="6" s="1"/>
  <c r="A3316" i="6"/>
  <c r="H3315" i="6"/>
  <c r="G3315" i="6"/>
  <c r="F3315" i="6"/>
  <c r="I3315" i="6" s="1"/>
  <c r="E3315" i="6"/>
  <c r="D3315" i="6"/>
  <c r="J3315" i="6" s="1"/>
  <c r="B3315" i="6"/>
  <c r="C3315" i="6" s="1"/>
  <c r="A3315" i="6"/>
  <c r="H3314" i="6"/>
  <c r="G3314" i="6"/>
  <c r="F3314" i="6"/>
  <c r="I3314" i="6" s="1"/>
  <c r="E3314" i="6"/>
  <c r="D3314" i="6"/>
  <c r="J3314" i="6" s="1"/>
  <c r="B3314" i="6"/>
  <c r="C3314" i="6" s="1"/>
  <c r="A3314" i="6"/>
  <c r="H3313" i="6"/>
  <c r="G3313" i="6"/>
  <c r="F3313" i="6"/>
  <c r="I3313" i="6" s="1"/>
  <c r="E3313" i="6"/>
  <c r="D3313" i="6"/>
  <c r="J3313" i="6" s="1"/>
  <c r="B3313" i="6"/>
  <c r="C3313" i="6" s="1"/>
  <c r="A3313" i="6"/>
  <c r="H3312" i="6"/>
  <c r="G3312" i="6"/>
  <c r="F3312" i="6"/>
  <c r="I3312" i="6" s="1"/>
  <c r="E3312" i="6"/>
  <c r="D3312" i="6"/>
  <c r="J3312" i="6" s="1"/>
  <c r="B3312" i="6"/>
  <c r="C3312" i="6" s="1"/>
  <c r="A3312" i="6"/>
  <c r="H3311" i="6"/>
  <c r="G3311" i="6"/>
  <c r="F3311" i="6"/>
  <c r="I3311" i="6" s="1"/>
  <c r="E3311" i="6"/>
  <c r="D3311" i="6"/>
  <c r="J3311" i="6" s="1"/>
  <c r="B3311" i="6"/>
  <c r="C3311" i="6" s="1"/>
  <c r="A3311" i="6"/>
  <c r="H3310" i="6"/>
  <c r="G3310" i="6"/>
  <c r="F3310" i="6"/>
  <c r="I3310" i="6" s="1"/>
  <c r="E3310" i="6"/>
  <c r="D3310" i="6"/>
  <c r="J3310" i="6" s="1"/>
  <c r="B3310" i="6"/>
  <c r="C3310" i="6" s="1"/>
  <c r="A3310" i="6"/>
  <c r="H3309" i="6"/>
  <c r="G3309" i="6"/>
  <c r="F3309" i="6"/>
  <c r="I3309" i="6" s="1"/>
  <c r="E3309" i="6"/>
  <c r="D3309" i="6"/>
  <c r="J3309" i="6" s="1"/>
  <c r="B3309" i="6"/>
  <c r="C3309" i="6" s="1"/>
  <c r="A3309" i="6"/>
  <c r="H3308" i="6"/>
  <c r="G3308" i="6"/>
  <c r="F3308" i="6"/>
  <c r="I3308" i="6" s="1"/>
  <c r="E3308" i="6"/>
  <c r="D3308" i="6"/>
  <c r="J3308" i="6" s="1"/>
  <c r="B3308" i="6"/>
  <c r="C3308" i="6" s="1"/>
  <c r="A3308" i="6"/>
  <c r="H3307" i="6"/>
  <c r="G3307" i="6"/>
  <c r="F3307" i="6"/>
  <c r="I3307" i="6" s="1"/>
  <c r="E3307" i="6"/>
  <c r="D3307" i="6"/>
  <c r="J3307" i="6" s="1"/>
  <c r="B3307" i="6"/>
  <c r="C3307" i="6" s="1"/>
  <c r="A3307" i="6"/>
  <c r="H3306" i="6"/>
  <c r="G3306" i="6"/>
  <c r="F3306" i="6"/>
  <c r="I3306" i="6" s="1"/>
  <c r="E3306" i="6"/>
  <c r="D3306" i="6"/>
  <c r="J3306" i="6" s="1"/>
  <c r="B3306" i="6"/>
  <c r="C3306" i="6" s="1"/>
  <c r="A3306" i="6"/>
  <c r="H3305" i="6"/>
  <c r="G3305" i="6"/>
  <c r="F3305" i="6"/>
  <c r="I3305" i="6" s="1"/>
  <c r="E3305" i="6"/>
  <c r="D3305" i="6"/>
  <c r="J3305" i="6" s="1"/>
  <c r="B3305" i="6"/>
  <c r="C3305" i="6" s="1"/>
  <c r="A3305" i="6"/>
  <c r="H3304" i="6"/>
  <c r="G3304" i="6"/>
  <c r="F3304" i="6"/>
  <c r="I3304" i="6" s="1"/>
  <c r="E3304" i="6"/>
  <c r="D3304" i="6"/>
  <c r="J3304" i="6" s="1"/>
  <c r="B3304" i="6"/>
  <c r="C3304" i="6" s="1"/>
  <c r="A3304" i="6"/>
  <c r="H3303" i="6"/>
  <c r="G3303" i="6"/>
  <c r="F3303" i="6"/>
  <c r="I3303" i="6" s="1"/>
  <c r="E3303" i="6"/>
  <c r="D3303" i="6"/>
  <c r="J3303" i="6" s="1"/>
  <c r="B3303" i="6"/>
  <c r="C3303" i="6" s="1"/>
  <c r="A3303" i="6"/>
  <c r="H3302" i="6"/>
  <c r="G3302" i="6"/>
  <c r="F3302" i="6"/>
  <c r="I3302" i="6" s="1"/>
  <c r="E3302" i="6"/>
  <c r="D3302" i="6"/>
  <c r="J3302" i="6" s="1"/>
  <c r="B3302" i="6"/>
  <c r="C3302" i="6" s="1"/>
  <c r="A3302" i="6"/>
  <c r="H3301" i="6"/>
  <c r="G3301" i="6"/>
  <c r="F3301" i="6"/>
  <c r="I3301" i="6" s="1"/>
  <c r="E3301" i="6"/>
  <c r="D3301" i="6"/>
  <c r="J3301" i="6" s="1"/>
  <c r="B3301" i="6"/>
  <c r="C3301" i="6" s="1"/>
  <c r="A3301" i="6"/>
  <c r="H3300" i="6"/>
  <c r="G3300" i="6"/>
  <c r="F3300" i="6"/>
  <c r="I3300" i="6" s="1"/>
  <c r="E3300" i="6"/>
  <c r="D3300" i="6"/>
  <c r="J3300" i="6" s="1"/>
  <c r="B3300" i="6"/>
  <c r="C3300" i="6" s="1"/>
  <c r="A3300" i="6"/>
  <c r="H3299" i="6"/>
  <c r="G3299" i="6"/>
  <c r="F3299" i="6"/>
  <c r="I3299" i="6" s="1"/>
  <c r="E3299" i="6"/>
  <c r="D3299" i="6"/>
  <c r="J3299" i="6" s="1"/>
  <c r="B3299" i="6"/>
  <c r="C3299" i="6" s="1"/>
  <c r="A3299" i="6"/>
  <c r="H3298" i="6"/>
  <c r="G3298" i="6"/>
  <c r="F3298" i="6"/>
  <c r="I3298" i="6" s="1"/>
  <c r="E3298" i="6"/>
  <c r="D3298" i="6"/>
  <c r="J3298" i="6" s="1"/>
  <c r="B3298" i="6"/>
  <c r="C3298" i="6" s="1"/>
  <c r="A3298" i="6"/>
  <c r="H3297" i="6"/>
  <c r="G3297" i="6"/>
  <c r="F3297" i="6"/>
  <c r="I3297" i="6" s="1"/>
  <c r="E3297" i="6"/>
  <c r="D3297" i="6"/>
  <c r="J3297" i="6" s="1"/>
  <c r="B3297" i="6"/>
  <c r="C3297" i="6" s="1"/>
  <c r="A3297" i="6"/>
  <c r="H3296" i="6"/>
  <c r="G3296" i="6"/>
  <c r="F3296" i="6"/>
  <c r="I3296" i="6" s="1"/>
  <c r="E3296" i="6"/>
  <c r="D3296" i="6"/>
  <c r="J3296" i="6" s="1"/>
  <c r="B3296" i="6"/>
  <c r="C3296" i="6" s="1"/>
  <c r="A3296" i="6"/>
  <c r="H3295" i="6"/>
  <c r="G3295" i="6"/>
  <c r="F3295" i="6"/>
  <c r="I3295" i="6" s="1"/>
  <c r="E3295" i="6"/>
  <c r="D3295" i="6"/>
  <c r="J3295" i="6" s="1"/>
  <c r="B3295" i="6"/>
  <c r="C3295" i="6" s="1"/>
  <c r="A3295" i="6"/>
  <c r="H3294" i="6"/>
  <c r="G3294" i="6"/>
  <c r="F3294" i="6"/>
  <c r="I3294" i="6" s="1"/>
  <c r="E3294" i="6"/>
  <c r="D3294" i="6"/>
  <c r="J3294" i="6" s="1"/>
  <c r="B3294" i="6"/>
  <c r="C3294" i="6" s="1"/>
  <c r="A3294" i="6"/>
  <c r="H3293" i="6"/>
  <c r="G3293" i="6"/>
  <c r="F3293" i="6"/>
  <c r="I3293" i="6" s="1"/>
  <c r="E3293" i="6"/>
  <c r="D3293" i="6"/>
  <c r="J3293" i="6" s="1"/>
  <c r="B3293" i="6"/>
  <c r="C3293" i="6" s="1"/>
  <c r="A3293" i="6"/>
  <c r="H3292" i="6"/>
  <c r="G3292" i="6"/>
  <c r="F3292" i="6"/>
  <c r="I3292" i="6" s="1"/>
  <c r="E3292" i="6"/>
  <c r="D3292" i="6"/>
  <c r="J3292" i="6" s="1"/>
  <c r="B3292" i="6"/>
  <c r="C3292" i="6" s="1"/>
  <c r="A3292" i="6"/>
  <c r="H3291" i="6"/>
  <c r="G3291" i="6"/>
  <c r="F3291" i="6"/>
  <c r="I3291" i="6" s="1"/>
  <c r="E3291" i="6"/>
  <c r="D3291" i="6"/>
  <c r="J3291" i="6" s="1"/>
  <c r="B3291" i="6"/>
  <c r="C3291" i="6" s="1"/>
  <c r="A3291" i="6"/>
  <c r="H3290" i="6"/>
  <c r="G3290" i="6"/>
  <c r="F3290" i="6"/>
  <c r="I3290" i="6" s="1"/>
  <c r="E3290" i="6"/>
  <c r="D3290" i="6"/>
  <c r="J3290" i="6" s="1"/>
  <c r="B3290" i="6"/>
  <c r="C3290" i="6" s="1"/>
  <c r="A3290" i="6"/>
  <c r="H3289" i="6"/>
  <c r="G3289" i="6"/>
  <c r="F3289" i="6"/>
  <c r="I3289" i="6" s="1"/>
  <c r="E3289" i="6"/>
  <c r="D3289" i="6"/>
  <c r="J3289" i="6" s="1"/>
  <c r="B3289" i="6"/>
  <c r="C3289" i="6" s="1"/>
  <c r="A3289" i="6"/>
  <c r="H3288" i="6"/>
  <c r="G3288" i="6"/>
  <c r="F3288" i="6"/>
  <c r="I3288" i="6" s="1"/>
  <c r="E3288" i="6"/>
  <c r="D3288" i="6"/>
  <c r="J3288" i="6" s="1"/>
  <c r="B3288" i="6"/>
  <c r="C3288" i="6" s="1"/>
  <c r="A3288" i="6"/>
  <c r="H3287" i="6"/>
  <c r="G3287" i="6"/>
  <c r="F3287" i="6"/>
  <c r="I3287" i="6" s="1"/>
  <c r="E3287" i="6"/>
  <c r="D3287" i="6"/>
  <c r="J3287" i="6" s="1"/>
  <c r="B3287" i="6"/>
  <c r="C3287" i="6" s="1"/>
  <c r="A3287" i="6"/>
  <c r="H3286" i="6"/>
  <c r="G3286" i="6"/>
  <c r="F3286" i="6"/>
  <c r="I3286" i="6" s="1"/>
  <c r="E3286" i="6"/>
  <c r="D3286" i="6"/>
  <c r="J3286" i="6" s="1"/>
  <c r="B3286" i="6"/>
  <c r="C3286" i="6" s="1"/>
  <c r="A3286" i="6"/>
  <c r="H3285" i="6"/>
  <c r="G3285" i="6"/>
  <c r="F3285" i="6"/>
  <c r="I3285" i="6" s="1"/>
  <c r="E3285" i="6"/>
  <c r="D3285" i="6"/>
  <c r="J3285" i="6" s="1"/>
  <c r="B3285" i="6"/>
  <c r="C3285" i="6" s="1"/>
  <c r="A3285" i="6"/>
  <c r="H3284" i="6"/>
  <c r="G3284" i="6"/>
  <c r="F3284" i="6"/>
  <c r="I3284" i="6" s="1"/>
  <c r="E3284" i="6"/>
  <c r="D3284" i="6"/>
  <c r="J3284" i="6" s="1"/>
  <c r="B3284" i="6"/>
  <c r="C3284" i="6" s="1"/>
  <c r="A3284" i="6"/>
  <c r="H3283" i="6"/>
  <c r="G3283" i="6"/>
  <c r="F3283" i="6"/>
  <c r="I3283" i="6" s="1"/>
  <c r="E3283" i="6"/>
  <c r="D3283" i="6"/>
  <c r="J3283" i="6" s="1"/>
  <c r="B3283" i="6"/>
  <c r="C3283" i="6" s="1"/>
  <c r="A3283" i="6"/>
  <c r="H3282" i="6"/>
  <c r="G3282" i="6"/>
  <c r="F3282" i="6"/>
  <c r="I3282" i="6" s="1"/>
  <c r="E3282" i="6"/>
  <c r="D3282" i="6"/>
  <c r="J3282" i="6" s="1"/>
  <c r="B3282" i="6"/>
  <c r="C3282" i="6" s="1"/>
  <c r="A3282" i="6"/>
  <c r="H3281" i="6"/>
  <c r="G3281" i="6"/>
  <c r="F3281" i="6"/>
  <c r="I3281" i="6" s="1"/>
  <c r="E3281" i="6"/>
  <c r="D3281" i="6"/>
  <c r="J3281" i="6" s="1"/>
  <c r="B3281" i="6"/>
  <c r="C3281" i="6" s="1"/>
  <c r="A3281" i="6"/>
  <c r="H3280" i="6"/>
  <c r="G3280" i="6"/>
  <c r="F3280" i="6"/>
  <c r="I3280" i="6" s="1"/>
  <c r="E3280" i="6"/>
  <c r="D3280" i="6"/>
  <c r="J3280" i="6" s="1"/>
  <c r="B3280" i="6"/>
  <c r="C3280" i="6" s="1"/>
  <c r="A3280" i="6"/>
  <c r="H3279" i="6"/>
  <c r="G3279" i="6"/>
  <c r="F3279" i="6"/>
  <c r="I3279" i="6" s="1"/>
  <c r="E3279" i="6"/>
  <c r="D3279" i="6"/>
  <c r="J3279" i="6" s="1"/>
  <c r="B3279" i="6"/>
  <c r="C3279" i="6" s="1"/>
  <c r="A3279" i="6"/>
  <c r="H3278" i="6"/>
  <c r="G3278" i="6"/>
  <c r="F3278" i="6"/>
  <c r="I3278" i="6" s="1"/>
  <c r="E3278" i="6"/>
  <c r="D3278" i="6"/>
  <c r="J3278" i="6" s="1"/>
  <c r="B3278" i="6"/>
  <c r="C3278" i="6" s="1"/>
  <c r="A3278" i="6"/>
  <c r="H3277" i="6"/>
  <c r="G3277" i="6"/>
  <c r="F3277" i="6"/>
  <c r="I3277" i="6" s="1"/>
  <c r="E3277" i="6"/>
  <c r="D3277" i="6"/>
  <c r="J3277" i="6" s="1"/>
  <c r="B3277" i="6"/>
  <c r="C3277" i="6" s="1"/>
  <c r="A3277" i="6"/>
  <c r="H3276" i="6"/>
  <c r="G3276" i="6"/>
  <c r="F3276" i="6"/>
  <c r="I3276" i="6" s="1"/>
  <c r="E3276" i="6"/>
  <c r="D3276" i="6"/>
  <c r="J3276" i="6" s="1"/>
  <c r="B3276" i="6"/>
  <c r="C3276" i="6" s="1"/>
  <c r="A3276" i="6"/>
  <c r="H3275" i="6"/>
  <c r="G3275" i="6"/>
  <c r="F3275" i="6"/>
  <c r="I3275" i="6" s="1"/>
  <c r="E3275" i="6"/>
  <c r="D3275" i="6"/>
  <c r="J3275" i="6" s="1"/>
  <c r="B3275" i="6"/>
  <c r="C3275" i="6" s="1"/>
  <c r="A3275" i="6"/>
  <c r="H3274" i="6"/>
  <c r="G3274" i="6"/>
  <c r="F3274" i="6"/>
  <c r="I3274" i="6" s="1"/>
  <c r="E3274" i="6"/>
  <c r="D3274" i="6"/>
  <c r="J3274" i="6" s="1"/>
  <c r="B3274" i="6"/>
  <c r="C3274" i="6" s="1"/>
  <c r="A3274" i="6"/>
  <c r="H3273" i="6"/>
  <c r="G3273" i="6"/>
  <c r="F3273" i="6"/>
  <c r="I3273" i="6" s="1"/>
  <c r="E3273" i="6"/>
  <c r="D3273" i="6"/>
  <c r="J3273" i="6" s="1"/>
  <c r="B3273" i="6"/>
  <c r="C3273" i="6" s="1"/>
  <c r="A3273" i="6"/>
  <c r="H3272" i="6"/>
  <c r="G3272" i="6"/>
  <c r="F3272" i="6"/>
  <c r="I3272" i="6" s="1"/>
  <c r="E3272" i="6"/>
  <c r="D3272" i="6"/>
  <c r="J3272" i="6" s="1"/>
  <c r="B3272" i="6"/>
  <c r="C3272" i="6" s="1"/>
  <c r="A3272" i="6"/>
  <c r="H3271" i="6"/>
  <c r="G3271" i="6"/>
  <c r="F3271" i="6"/>
  <c r="I3271" i="6" s="1"/>
  <c r="E3271" i="6"/>
  <c r="D3271" i="6"/>
  <c r="J3271" i="6" s="1"/>
  <c r="B3271" i="6"/>
  <c r="C3271" i="6" s="1"/>
  <c r="A3271" i="6"/>
  <c r="H3270" i="6"/>
  <c r="G3270" i="6"/>
  <c r="F3270" i="6"/>
  <c r="I3270" i="6" s="1"/>
  <c r="E3270" i="6"/>
  <c r="D3270" i="6"/>
  <c r="J3270" i="6" s="1"/>
  <c r="B3270" i="6"/>
  <c r="C3270" i="6" s="1"/>
  <c r="A3270" i="6"/>
  <c r="H3269" i="6"/>
  <c r="G3269" i="6"/>
  <c r="F3269" i="6"/>
  <c r="I3269" i="6" s="1"/>
  <c r="E3269" i="6"/>
  <c r="D3269" i="6"/>
  <c r="J3269" i="6" s="1"/>
  <c r="B3269" i="6"/>
  <c r="C3269" i="6" s="1"/>
  <c r="A3269" i="6"/>
  <c r="H3268" i="6"/>
  <c r="G3268" i="6"/>
  <c r="F3268" i="6"/>
  <c r="I3268" i="6" s="1"/>
  <c r="E3268" i="6"/>
  <c r="D3268" i="6"/>
  <c r="J3268" i="6" s="1"/>
  <c r="B3268" i="6"/>
  <c r="C3268" i="6" s="1"/>
  <c r="A3268" i="6"/>
  <c r="H3267" i="6"/>
  <c r="G3267" i="6"/>
  <c r="F3267" i="6"/>
  <c r="I3267" i="6" s="1"/>
  <c r="E3267" i="6"/>
  <c r="D3267" i="6"/>
  <c r="J3267" i="6" s="1"/>
  <c r="B3267" i="6"/>
  <c r="C3267" i="6" s="1"/>
  <c r="A3267" i="6"/>
  <c r="H3266" i="6"/>
  <c r="G3266" i="6"/>
  <c r="F3266" i="6"/>
  <c r="I3266" i="6" s="1"/>
  <c r="E3266" i="6"/>
  <c r="D3266" i="6"/>
  <c r="J3266" i="6" s="1"/>
  <c r="B3266" i="6"/>
  <c r="C3266" i="6" s="1"/>
  <c r="A3266" i="6"/>
  <c r="H3265" i="6"/>
  <c r="G3265" i="6"/>
  <c r="F3265" i="6"/>
  <c r="I3265" i="6" s="1"/>
  <c r="E3265" i="6"/>
  <c r="D3265" i="6"/>
  <c r="J3265" i="6" s="1"/>
  <c r="B3265" i="6"/>
  <c r="C3265" i="6" s="1"/>
  <c r="A3265" i="6"/>
  <c r="H3264" i="6"/>
  <c r="G3264" i="6"/>
  <c r="F3264" i="6"/>
  <c r="I3264" i="6" s="1"/>
  <c r="E3264" i="6"/>
  <c r="D3264" i="6"/>
  <c r="J3264" i="6" s="1"/>
  <c r="B3264" i="6"/>
  <c r="C3264" i="6" s="1"/>
  <c r="A3264" i="6"/>
  <c r="H3263" i="6"/>
  <c r="G3263" i="6"/>
  <c r="F3263" i="6"/>
  <c r="I3263" i="6" s="1"/>
  <c r="E3263" i="6"/>
  <c r="D3263" i="6"/>
  <c r="J3263" i="6" s="1"/>
  <c r="B3263" i="6"/>
  <c r="C3263" i="6" s="1"/>
  <c r="A3263" i="6"/>
  <c r="H3262" i="6"/>
  <c r="G3262" i="6"/>
  <c r="F3262" i="6"/>
  <c r="I3262" i="6" s="1"/>
  <c r="E3262" i="6"/>
  <c r="D3262" i="6"/>
  <c r="J3262" i="6" s="1"/>
  <c r="B3262" i="6"/>
  <c r="C3262" i="6" s="1"/>
  <c r="A3262" i="6"/>
  <c r="H3261" i="6"/>
  <c r="G3261" i="6"/>
  <c r="F3261" i="6"/>
  <c r="I3261" i="6" s="1"/>
  <c r="E3261" i="6"/>
  <c r="D3261" i="6"/>
  <c r="J3261" i="6" s="1"/>
  <c r="B3261" i="6"/>
  <c r="C3261" i="6" s="1"/>
  <c r="A3261" i="6"/>
  <c r="H3260" i="6"/>
  <c r="G3260" i="6"/>
  <c r="F3260" i="6"/>
  <c r="I3260" i="6" s="1"/>
  <c r="E3260" i="6"/>
  <c r="D3260" i="6"/>
  <c r="J3260" i="6" s="1"/>
  <c r="B3260" i="6"/>
  <c r="C3260" i="6" s="1"/>
  <c r="A3260" i="6"/>
  <c r="H3259" i="6"/>
  <c r="G3259" i="6"/>
  <c r="F3259" i="6"/>
  <c r="I3259" i="6" s="1"/>
  <c r="E3259" i="6"/>
  <c r="D3259" i="6"/>
  <c r="J3259" i="6" s="1"/>
  <c r="B3259" i="6"/>
  <c r="C3259" i="6" s="1"/>
  <c r="A3259" i="6"/>
  <c r="H3258" i="6"/>
  <c r="G3258" i="6"/>
  <c r="F3258" i="6"/>
  <c r="I3258" i="6" s="1"/>
  <c r="E3258" i="6"/>
  <c r="D3258" i="6"/>
  <c r="J3258" i="6" s="1"/>
  <c r="B3258" i="6"/>
  <c r="C3258" i="6" s="1"/>
  <c r="A3258" i="6"/>
  <c r="H3257" i="6"/>
  <c r="G3257" i="6"/>
  <c r="F3257" i="6"/>
  <c r="I3257" i="6" s="1"/>
  <c r="E3257" i="6"/>
  <c r="D3257" i="6"/>
  <c r="J3257" i="6" s="1"/>
  <c r="B3257" i="6"/>
  <c r="C3257" i="6" s="1"/>
  <c r="A3257" i="6"/>
  <c r="H3256" i="6"/>
  <c r="G3256" i="6"/>
  <c r="F3256" i="6"/>
  <c r="I3256" i="6" s="1"/>
  <c r="E3256" i="6"/>
  <c r="D3256" i="6"/>
  <c r="J3256" i="6" s="1"/>
  <c r="B3256" i="6"/>
  <c r="C3256" i="6" s="1"/>
  <c r="A3256" i="6"/>
  <c r="H3255" i="6"/>
  <c r="G3255" i="6"/>
  <c r="F3255" i="6"/>
  <c r="I3255" i="6" s="1"/>
  <c r="E3255" i="6"/>
  <c r="D3255" i="6"/>
  <c r="J3255" i="6" s="1"/>
  <c r="B3255" i="6"/>
  <c r="C3255" i="6" s="1"/>
  <c r="A3255" i="6"/>
  <c r="H3254" i="6"/>
  <c r="G3254" i="6"/>
  <c r="F3254" i="6"/>
  <c r="I3254" i="6" s="1"/>
  <c r="E3254" i="6"/>
  <c r="D3254" i="6"/>
  <c r="J3254" i="6" s="1"/>
  <c r="B3254" i="6"/>
  <c r="C3254" i="6" s="1"/>
  <c r="A3254" i="6"/>
  <c r="H3253" i="6"/>
  <c r="G3253" i="6"/>
  <c r="F3253" i="6"/>
  <c r="I3253" i="6" s="1"/>
  <c r="E3253" i="6"/>
  <c r="D3253" i="6"/>
  <c r="J3253" i="6" s="1"/>
  <c r="B3253" i="6"/>
  <c r="C3253" i="6" s="1"/>
  <c r="A3253" i="6"/>
  <c r="H3252" i="6"/>
  <c r="G3252" i="6"/>
  <c r="F3252" i="6"/>
  <c r="I3252" i="6" s="1"/>
  <c r="E3252" i="6"/>
  <c r="D3252" i="6"/>
  <c r="J3252" i="6" s="1"/>
  <c r="B3252" i="6"/>
  <c r="C3252" i="6" s="1"/>
  <c r="A3252" i="6"/>
  <c r="H3251" i="6"/>
  <c r="G3251" i="6"/>
  <c r="F3251" i="6"/>
  <c r="I3251" i="6" s="1"/>
  <c r="E3251" i="6"/>
  <c r="D3251" i="6"/>
  <c r="J3251" i="6" s="1"/>
  <c r="B3251" i="6"/>
  <c r="C3251" i="6" s="1"/>
  <c r="A3251" i="6"/>
  <c r="H3250" i="6"/>
  <c r="G3250" i="6"/>
  <c r="F3250" i="6"/>
  <c r="I3250" i="6" s="1"/>
  <c r="E3250" i="6"/>
  <c r="D3250" i="6"/>
  <c r="J3250" i="6" s="1"/>
  <c r="B3250" i="6"/>
  <c r="C3250" i="6" s="1"/>
  <c r="A3250" i="6"/>
  <c r="H3249" i="6"/>
  <c r="G3249" i="6"/>
  <c r="F3249" i="6"/>
  <c r="I3249" i="6" s="1"/>
  <c r="E3249" i="6"/>
  <c r="D3249" i="6"/>
  <c r="J3249" i="6" s="1"/>
  <c r="B3249" i="6"/>
  <c r="C3249" i="6" s="1"/>
  <c r="A3249" i="6"/>
  <c r="H3248" i="6"/>
  <c r="G3248" i="6"/>
  <c r="F3248" i="6"/>
  <c r="I3248" i="6" s="1"/>
  <c r="E3248" i="6"/>
  <c r="D3248" i="6"/>
  <c r="J3248" i="6" s="1"/>
  <c r="B3248" i="6"/>
  <c r="C3248" i="6" s="1"/>
  <c r="A3248" i="6"/>
  <c r="H3247" i="6"/>
  <c r="G3247" i="6"/>
  <c r="F3247" i="6"/>
  <c r="I3247" i="6" s="1"/>
  <c r="E3247" i="6"/>
  <c r="D3247" i="6"/>
  <c r="J3247" i="6" s="1"/>
  <c r="B3247" i="6"/>
  <c r="C3247" i="6" s="1"/>
  <c r="A3247" i="6"/>
  <c r="H3246" i="6"/>
  <c r="G3246" i="6"/>
  <c r="F3246" i="6"/>
  <c r="I3246" i="6" s="1"/>
  <c r="E3246" i="6"/>
  <c r="D3246" i="6"/>
  <c r="J3246" i="6" s="1"/>
  <c r="B3246" i="6"/>
  <c r="C3246" i="6" s="1"/>
  <c r="A3246" i="6"/>
  <c r="H3245" i="6"/>
  <c r="G3245" i="6"/>
  <c r="F3245" i="6"/>
  <c r="I3245" i="6" s="1"/>
  <c r="E3245" i="6"/>
  <c r="D3245" i="6"/>
  <c r="J3245" i="6" s="1"/>
  <c r="B3245" i="6"/>
  <c r="C3245" i="6" s="1"/>
  <c r="A3245" i="6"/>
  <c r="H3244" i="6"/>
  <c r="G3244" i="6"/>
  <c r="F3244" i="6"/>
  <c r="I3244" i="6" s="1"/>
  <c r="E3244" i="6"/>
  <c r="D3244" i="6"/>
  <c r="J3244" i="6" s="1"/>
  <c r="B3244" i="6"/>
  <c r="C3244" i="6" s="1"/>
  <c r="A3244" i="6"/>
  <c r="H3243" i="6"/>
  <c r="G3243" i="6"/>
  <c r="F3243" i="6"/>
  <c r="I3243" i="6" s="1"/>
  <c r="E3243" i="6"/>
  <c r="D3243" i="6"/>
  <c r="J3243" i="6" s="1"/>
  <c r="B3243" i="6"/>
  <c r="C3243" i="6" s="1"/>
  <c r="A3243" i="6"/>
  <c r="H3242" i="6"/>
  <c r="G3242" i="6"/>
  <c r="F3242" i="6"/>
  <c r="I3242" i="6" s="1"/>
  <c r="E3242" i="6"/>
  <c r="D3242" i="6"/>
  <c r="J3242" i="6" s="1"/>
  <c r="B3242" i="6"/>
  <c r="C3242" i="6" s="1"/>
  <c r="A3242" i="6"/>
  <c r="H3241" i="6"/>
  <c r="G3241" i="6"/>
  <c r="F3241" i="6"/>
  <c r="I3241" i="6" s="1"/>
  <c r="E3241" i="6"/>
  <c r="D3241" i="6"/>
  <c r="J3241" i="6" s="1"/>
  <c r="B3241" i="6"/>
  <c r="C3241" i="6" s="1"/>
  <c r="A3241" i="6"/>
  <c r="H3240" i="6"/>
  <c r="G3240" i="6"/>
  <c r="F3240" i="6"/>
  <c r="I3240" i="6" s="1"/>
  <c r="E3240" i="6"/>
  <c r="D3240" i="6"/>
  <c r="J3240" i="6" s="1"/>
  <c r="B3240" i="6"/>
  <c r="C3240" i="6" s="1"/>
  <c r="A3240" i="6"/>
  <c r="H3239" i="6"/>
  <c r="G3239" i="6"/>
  <c r="F3239" i="6"/>
  <c r="I3239" i="6" s="1"/>
  <c r="E3239" i="6"/>
  <c r="D3239" i="6"/>
  <c r="J3239" i="6" s="1"/>
  <c r="B3239" i="6"/>
  <c r="C3239" i="6" s="1"/>
  <c r="A3239" i="6"/>
  <c r="H3238" i="6"/>
  <c r="G3238" i="6"/>
  <c r="F3238" i="6"/>
  <c r="I3238" i="6" s="1"/>
  <c r="E3238" i="6"/>
  <c r="D3238" i="6"/>
  <c r="J3238" i="6" s="1"/>
  <c r="B3238" i="6"/>
  <c r="C3238" i="6" s="1"/>
  <c r="A3238" i="6"/>
  <c r="H3237" i="6"/>
  <c r="G3237" i="6"/>
  <c r="F3237" i="6"/>
  <c r="I3237" i="6" s="1"/>
  <c r="E3237" i="6"/>
  <c r="D3237" i="6"/>
  <c r="J3237" i="6" s="1"/>
  <c r="B3237" i="6"/>
  <c r="C3237" i="6" s="1"/>
  <c r="A3237" i="6"/>
  <c r="H3236" i="6"/>
  <c r="G3236" i="6"/>
  <c r="F3236" i="6"/>
  <c r="I3236" i="6" s="1"/>
  <c r="E3236" i="6"/>
  <c r="D3236" i="6"/>
  <c r="J3236" i="6" s="1"/>
  <c r="B3236" i="6"/>
  <c r="C3236" i="6" s="1"/>
  <c r="A3236" i="6"/>
  <c r="H3235" i="6"/>
  <c r="G3235" i="6"/>
  <c r="F3235" i="6"/>
  <c r="I3235" i="6" s="1"/>
  <c r="E3235" i="6"/>
  <c r="D3235" i="6"/>
  <c r="J3235" i="6" s="1"/>
  <c r="B3235" i="6"/>
  <c r="C3235" i="6" s="1"/>
  <c r="A3235" i="6"/>
  <c r="H3234" i="6"/>
  <c r="G3234" i="6"/>
  <c r="F3234" i="6"/>
  <c r="I3234" i="6" s="1"/>
  <c r="E3234" i="6"/>
  <c r="D3234" i="6"/>
  <c r="J3234" i="6" s="1"/>
  <c r="B3234" i="6"/>
  <c r="C3234" i="6" s="1"/>
  <c r="A3234" i="6"/>
  <c r="H3233" i="6"/>
  <c r="G3233" i="6"/>
  <c r="F3233" i="6"/>
  <c r="I3233" i="6" s="1"/>
  <c r="E3233" i="6"/>
  <c r="D3233" i="6"/>
  <c r="J3233" i="6" s="1"/>
  <c r="B3233" i="6"/>
  <c r="C3233" i="6" s="1"/>
  <c r="A3233" i="6"/>
  <c r="H3232" i="6"/>
  <c r="G3232" i="6"/>
  <c r="F3232" i="6"/>
  <c r="I3232" i="6" s="1"/>
  <c r="E3232" i="6"/>
  <c r="D3232" i="6"/>
  <c r="J3232" i="6" s="1"/>
  <c r="B3232" i="6"/>
  <c r="C3232" i="6" s="1"/>
  <c r="A3232" i="6"/>
  <c r="H3231" i="6"/>
  <c r="G3231" i="6"/>
  <c r="F3231" i="6"/>
  <c r="I3231" i="6" s="1"/>
  <c r="E3231" i="6"/>
  <c r="D3231" i="6"/>
  <c r="J3231" i="6" s="1"/>
  <c r="B3231" i="6"/>
  <c r="C3231" i="6" s="1"/>
  <c r="A3231" i="6"/>
  <c r="H3230" i="6"/>
  <c r="G3230" i="6"/>
  <c r="F3230" i="6"/>
  <c r="I3230" i="6" s="1"/>
  <c r="E3230" i="6"/>
  <c r="D3230" i="6"/>
  <c r="J3230" i="6" s="1"/>
  <c r="B3230" i="6"/>
  <c r="C3230" i="6" s="1"/>
  <c r="A3230" i="6"/>
  <c r="H3229" i="6"/>
  <c r="G3229" i="6"/>
  <c r="F3229" i="6"/>
  <c r="I3229" i="6" s="1"/>
  <c r="E3229" i="6"/>
  <c r="D3229" i="6"/>
  <c r="J3229" i="6" s="1"/>
  <c r="B3229" i="6"/>
  <c r="C3229" i="6" s="1"/>
  <c r="A3229" i="6"/>
  <c r="H3228" i="6"/>
  <c r="G3228" i="6"/>
  <c r="F3228" i="6"/>
  <c r="I3228" i="6" s="1"/>
  <c r="E3228" i="6"/>
  <c r="D3228" i="6"/>
  <c r="J3228" i="6" s="1"/>
  <c r="B3228" i="6"/>
  <c r="C3228" i="6" s="1"/>
  <c r="A3228" i="6"/>
  <c r="H3227" i="6"/>
  <c r="G3227" i="6"/>
  <c r="F3227" i="6"/>
  <c r="I3227" i="6" s="1"/>
  <c r="E3227" i="6"/>
  <c r="D3227" i="6"/>
  <c r="J3227" i="6" s="1"/>
  <c r="B3227" i="6"/>
  <c r="C3227" i="6" s="1"/>
  <c r="A3227" i="6"/>
  <c r="H3226" i="6"/>
  <c r="G3226" i="6"/>
  <c r="F3226" i="6"/>
  <c r="I3226" i="6" s="1"/>
  <c r="E3226" i="6"/>
  <c r="D3226" i="6"/>
  <c r="J3226" i="6" s="1"/>
  <c r="B3226" i="6"/>
  <c r="C3226" i="6" s="1"/>
  <c r="A3226" i="6"/>
  <c r="H3225" i="6"/>
  <c r="G3225" i="6"/>
  <c r="F3225" i="6"/>
  <c r="I3225" i="6" s="1"/>
  <c r="E3225" i="6"/>
  <c r="D3225" i="6"/>
  <c r="J3225" i="6" s="1"/>
  <c r="B3225" i="6"/>
  <c r="C3225" i="6" s="1"/>
  <c r="A3225" i="6"/>
  <c r="H3224" i="6"/>
  <c r="G3224" i="6"/>
  <c r="F3224" i="6"/>
  <c r="I3224" i="6" s="1"/>
  <c r="E3224" i="6"/>
  <c r="D3224" i="6"/>
  <c r="J3224" i="6" s="1"/>
  <c r="B3224" i="6"/>
  <c r="C3224" i="6" s="1"/>
  <c r="A3224" i="6"/>
  <c r="H3223" i="6"/>
  <c r="G3223" i="6"/>
  <c r="F3223" i="6"/>
  <c r="I3223" i="6" s="1"/>
  <c r="E3223" i="6"/>
  <c r="D3223" i="6"/>
  <c r="J3223" i="6" s="1"/>
  <c r="B3223" i="6"/>
  <c r="C3223" i="6" s="1"/>
  <c r="A3223" i="6"/>
  <c r="H3222" i="6"/>
  <c r="G3222" i="6"/>
  <c r="F3222" i="6"/>
  <c r="I3222" i="6" s="1"/>
  <c r="E3222" i="6"/>
  <c r="D3222" i="6"/>
  <c r="J3222" i="6" s="1"/>
  <c r="B3222" i="6"/>
  <c r="C3222" i="6" s="1"/>
  <c r="A3222" i="6"/>
  <c r="H3221" i="6"/>
  <c r="G3221" i="6"/>
  <c r="F3221" i="6"/>
  <c r="I3221" i="6" s="1"/>
  <c r="E3221" i="6"/>
  <c r="D3221" i="6"/>
  <c r="J3221" i="6" s="1"/>
  <c r="B3221" i="6"/>
  <c r="C3221" i="6" s="1"/>
  <c r="A3221" i="6"/>
  <c r="H3220" i="6"/>
  <c r="G3220" i="6"/>
  <c r="F3220" i="6"/>
  <c r="I3220" i="6" s="1"/>
  <c r="E3220" i="6"/>
  <c r="D3220" i="6"/>
  <c r="J3220" i="6" s="1"/>
  <c r="B3220" i="6"/>
  <c r="C3220" i="6" s="1"/>
  <c r="A3220" i="6"/>
  <c r="H3219" i="6"/>
  <c r="G3219" i="6"/>
  <c r="F3219" i="6"/>
  <c r="I3219" i="6" s="1"/>
  <c r="E3219" i="6"/>
  <c r="D3219" i="6"/>
  <c r="J3219" i="6" s="1"/>
  <c r="B3219" i="6"/>
  <c r="C3219" i="6" s="1"/>
  <c r="A3219" i="6"/>
  <c r="H3218" i="6"/>
  <c r="G3218" i="6"/>
  <c r="F3218" i="6"/>
  <c r="I3218" i="6" s="1"/>
  <c r="E3218" i="6"/>
  <c r="D3218" i="6"/>
  <c r="J3218" i="6" s="1"/>
  <c r="B3218" i="6"/>
  <c r="C3218" i="6" s="1"/>
  <c r="A3218" i="6"/>
  <c r="H3217" i="6"/>
  <c r="G3217" i="6"/>
  <c r="F3217" i="6"/>
  <c r="I3217" i="6" s="1"/>
  <c r="E3217" i="6"/>
  <c r="D3217" i="6"/>
  <c r="J3217" i="6" s="1"/>
  <c r="B3217" i="6"/>
  <c r="C3217" i="6" s="1"/>
  <c r="A3217" i="6"/>
  <c r="H3216" i="6"/>
  <c r="G3216" i="6"/>
  <c r="F3216" i="6"/>
  <c r="I3216" i="6" s="1"/>
  <c r="E3216" i="6"/>
  <c r="D3216" i="6"/>
  <c r="J3216" i="6" s="1"/>
  <c r="B3216" i="6"/>
  <c r="C3216" i="6" s="1"/>
  <c r="A3216" i="6"/>
  <c r="H3215" i="6"/>
  <c r="G3215" i="6"/>
  <c r="F3215" i="6"/>
  <c r="I3215" i="6" s="1"/>
  <c r="E3215" i="6"/>
  <c r="D3215" i="6"/>
  <c r="J3215" i="6" s="1"/>
  <c r="B3215" i="6"/>
  <c r="C3215" i="6" s="1"/>
  <c r="A3215" i="6"/>
  <c r="H3214" i="6"/>
  <c r="G3214" i="6"/>
  <c r="F3214" i="6"/>
  <c r="I3214" i="6" s="1"/>
  <c r="E3214" i="6"/>
  <c r="D3214" i="6"/>
  <c r="J3214" i="6" s="1"/>
  <c r="B3214" i="6"/>
  <c r="C3214" i="6" s="1"/>
  <c r="A3214" i="6"/>
  <c r="H3213" i="6"/>
  <c r="G3213" i="6"/>
  <c r="F3213" i="6"/>
  <c r="I3213" i="6" s="1"/>
  <c r="E3213" i="6"/>
  <c r="D3213" i="6"/>
  <c r="J3213" i="6" s="1"/>
  <c r="B3213" i="6"/>
  <c r="C3213" i="6" s="1"/>
  <c r="A3213" i="6"/>
  <c r="H3212" i="6"/>
  <c r="G3212" i="6"/>
  <c r="F3212" i="6"/>
  <c r="I3212" i="6" s="1"/>
  <c r="E3212" i="6"/>
  <c r="D3212" i="6"/>
  <c r="J3212" i="6" s="1"/>
  <c r="B3212" i="6"/>
  <c r="C3212" i="6" s="1"/>
  <c r="A3212" i="6"/>
  <c r="H3211" i="6"/>
  <c r="G3211" i="6"/>
  <c r="F3211" i="6"/>
  <c r="I3211" i="6" s="1"/>
  <c r="E3211" i="6"/>
  <c r="D3211" i="6"/>
  <c r="J3211" i="6" s="1"/>
  <c r="B3211" i="6"/>
  <c r="C3211" i="6" s="1"/>
  <c r="A3211" i="6"/>
  <c r="H3210" i="6"/>
  <c r="G3210" i="6"/>
  <c r="F3210" i="6"/>
  <c r="I3210" i="6" s="1"/>
  <c r="E3210" i="6"/>
  <c r="D3210" i="6"/>
  <c r="J3210" i="6" s="1"/>
  <c r="B3210" i="6"/>
  <c r="C3210" i="6" s="1"/>
  <c r="A3210" i="6"/>
  <c r="H3209" i="6"/>
  <c r="G3209" i="6"/>
  <c r="F3209" i="6"/>
  <c r="I3209" i="6" s="1"/>
  <c r="E3209" i="6"/>
  <c r="D3209" i="6"/>
  <c r="J3209" i="6" s="1"/>
  <c r="B3209" i="6"/>
  <c r="C3209" i="6" s="1"/>
  <c r="A3209" i="6"/>
  <c r="H3208" i="6"/>
  <c r="G3208" i="6"/>
  <c r="F3208" i="6"/>
  <c r="I3208" i="6" s="1"/>
  <c r="E3208" i="6"/>
  <c r="D3208" i="6"/>
  <c r="J3208" i="6" s="1"/>
  <c r="B3208" i="6"/>
  <c r="C3208" i="6" s="1"/>
  <c r="A3208" i="6"/>
  <c r="H3207" i="6"/>
  <c r="G3207" i="6"/>
  <c r="F3207" i="6"/>
  <c r="I3207" i="6" s="1"/>
  <c r="E3207" i="6"/>
  <c r="D3207" i="6"/>
  <c r="J3207" i="6" s="1"/>
  <c r="B3207" i="6"/>
  <c r="C3207" i="6" s="1"/>
  <c r="A3207" i="6"/>
  <c r="H3206" i="6"/>
  <c r="G3206" i="6"/>
  <c r="F3206" i="6"/>
  <c r="I3206" i="6" s="1"/>
  <c r="E3206" i="6"/>
  <c r="D3206" i="6"/>
  <c r="J3206" i="6" s="1"/>
  <c r="B3206" i="6"/>
  <c r="C3206" i="6" s="1"/>
  <c r="A3206" i="6"/>
  <c r="H3205" i="6"/>
  <c r="G3205" i="6"/>
  <c r="F3205" i="6"/>
  <c r="I3205" i="6" s="1"/>
  <c r="E3205" i="6"/>
  <c r="D3205" i="6"/>
  <c r="J3205" i="6" s="1"/>
  <c r="B3205" i="6"/>
  <c r="C3205" i="6" s="1"/>
  <c r="A3205" i="6"/>
  <c r="H3204" i="6"/>
  <c r="G3204" i="6"/>
  <c r="F3204" i="6"/>
  <c r="I3204" i="6" s="1"/>
  <c r="E3204" i="6"/>
  <c r="D3204" i="6"/>
  <c r="J3204" i="6" s="1"/>
  <c r="B3204" i="6"/>
  <c r="C3204" i="6" s="1"/>
  <c r="A3204" i="6"/>
  <c r="H3203" i="6"/>
  <c r="G3203" i="6"/>
  <c r="F3203" i="6"/>
  <c r="I3203" i="6" s="1"/>
  <c r="E3203" i="6"/>
  <c r="D3203" i="6"/>
  <c r="J3203" i="6" s="1"/>
  <c r="B3203" i="6"/>
  <c r="C3203" i="6" s="1"/>
  <c r="A3203" i="6"/>
  <c r="H3202" i="6"/>
  <c r="G3202" i="6"/>
  <c r="F3202" i="6"/>
  <c r="I3202" i="6" s="1"/>
  <c r="E3202" i="6"/>
  <c r="D3202" i="6"/>
  <c r="J3202" i="6" s="1"/>
  <c r="B3202" i="6"/>
  <c r="C3202" i="6" s="1"/>
  <c r="A3202" i="6"/>
  <c r="H3201" i="6"/>
  <c r="G3201" i="6"/>
  <c r="F3201" i="6"/>
  <c r="I3201" i="6" s="1"/>
  <c r="E3201" i="6"/>
  <c r="D3201" i="6"/>
  <c r="J3201" i="6" s="1"/>
  <c r="B3201" i="6"/>
  <c r="C3201" i="6" s="1"/>
  <c r="A3201" i="6"/>
  <c r="H3200" i="6"/>
  <c r="G3200" i="6"/>
  <c r="F3200" i="6"/>
  <c r="I3200" i="6" s="1"/>
  <c r="E3200" i="6"/>
  <c r="D3200" i="6"/>
  <c r="J3200" i="6" s="1"/>
  <c r="B3200" i="6"/>
  <c r="C3200" i="6" s="1"/>
  <c r="A3200" i="6"/>
  <c r="H3199" i="6"/>
  <c r="G3199" i="6"/>
  <c r="F3199" i="6"/>
  <c r="I3199" i="6" s="1"/>
  <c r="E3199" i="6"/>
  <c r="D3199" i="6"/>
  <c r="J3199" i="6" s="1"/>
  <c r="B3199" i="6"/>
  <c r="C3199" i="6" s="1"/>
  <c r="A3199" i="6"/>
  <c r="H3198" i="6"/>
  <c r="G3198" i="6"/>
  <c r="F3198" i="6"/>
  <c r="I3198" i="6" s="1"/>
  <c r="E3198" i="6"/>
  <c r="D3198" i="6"/>
  <c r="J3198" i="6" s="1"/>
  <c r="B3198" i="6"/>
  <c r="C3198" i="6" s="1"/>
  <c r="A3198" i="6"/>
  <c r="H3197" i="6"/>
  <c r="G3197" i="6"/>
  <c r="F3197" i="6"/>
  <c r="I3197" i="6" s="1"/>
  <c r="E3197" i="6"/>
  <c r="D3197" i="6"/>
  <c r="J3197" i="6" s="1"/>
  <c r="B3197" i="6"/>
  <c r="C3197" i="6" s="1"/>
  <c r="A3197" i="6"/>
  <c r="H3196" i="6"/>
  <c r="G3196" i="6"/>
  <c r="F3196" i="6"/>
  <c r="I3196" i="6" s="1"/>
  <c r="E3196" i="6"/>
  <c r="D3196" i="6"/>
  <c r="J3196" i="6" s="1"/>
  <c r="B3196" i="6"/>
  <c r="C3196" i="6" s="1"/>
  <c r="A3196" i="6"/>
  <c r="H3195" i="6"/>
  <c r="G3195" i="6"/>
  <c r="F3195" i="6"/>
  <c r="I3195" i="6" s="1"/>
  <c r="E3195" i="6"/>
  <c r="D3195" i="6"/>
  <c r="J3195" i="6" s="1"/>
  <c r="B3195" i="6"/>
  <c r="C3195" i="6" s="1"/>
  <c r="A3195" i="6"/>
  <c r="H3194" i="6"/>
  <c r="G3194" i="6"/>
  <c r="F3194" i="6"/>
  <c r="I3194" i="6" s="1"/>
  <c r="E3194" i="6"/>
  <c r="D3194" i="6"/>
  <c r="J3194" i="6" s="1"/>
  <c r="B3194" i="6"/>
  <c r="C3194" i="6" s="1"/>
  <c r="A3194" i="6"/>
  <c r="H3193" i="6"/>
  <c r="G3193" i="6"/>
  <c r="F3193" i="6"/>
  <c r="I3193" i="6" s="1"/>
  <c r="E3193" i="6"/>
  <c r="D3193" i="6"/>
  <c r="J3193" i="6" s="1"/>
  <c r="B3193" i="6"/>
  <c r="C3193" i="6" s="1"/>
  <c r="A3193" i="6"/>
  <c r="H3192" i="6"/>
  <c r="G3192" i="6"/>
  <c r="F3192" i="6"/>
  <c r="I3192" i="6" s="1"/>
  <c r="E3192" i="6"/>
  <c r="D3192" i="6"/>
  <c r="J3192" i="6" s="1"/>
  <c r="B3192" i="6"/>
  <c r="C3192" i="6" s="1"/>
  <c r="A3192" i="6"/>
  <c r="H3191" i="6"/>
  <c r="G3191" i="6"/>
  <c r="F3191" i="6"/>
  <c r="I3191" i="6" s="1"/>
  <c r="E3191" i="6"/>
  <c r="D3191" i="6"/>
  <c r="J3191" i="6" s="1"/>
  <c r="B3191" i="6"/>
  <c r="C3191" i="6" s="1"/>
  <c r="A3191" i="6"/>
  <c r="H3190" i="6"/>
  <c r="G3190" i="6"/>
  <c r="F3190" i="6"/>
  <c r="I3190" i="6" s="1"/>
  <c r="E3190" i="6"/>
  <c r="D3190" i="6"/>
  <c r="J3190" i="6" s="1"/>
  <c r="B3190" i="6"/>
  <c r="C3190" i="6" s="1"/>
  <c r="A3190" i="6"/>
  <c r="H3189" i="6"/>
  <c r="G3189" i="6"/>
  <c r="F3189" i="6"/>
  <c r="I3189" i="6" s="1"/>
  <c r="E3189" i="6"/>
  <c r="D3189" i="6"/>
  <c r="J3189" i="6" s="1"/>
  <c r="B3189" i="6"/>
  <c r="C3189" i="6" s="1"/>
  <c r="A3189" i="6"/>
  <c r="H3188" i="6"/>
  <c r="G3188" i="6"/>
  <c r="F3188" i="6"/>
  <c r="I3188" i="6" s="1"/>
  <c r="E3188" i="6"/>
  <c r="D3188" i="6"/>
  <c r="J3188" i="6" s="1"/>
  <c r="B3188" i="6"/>
  <c r="C3188" i="6" s="1"/>
  <c r="A3188" i="6"/>
  <c r="H3187" i="6"/>
  <c r="G3187" i="6"/>
  <c r="F3187" i="6"/>
  <c r="I3187" i="6" s="1"/>
  <c r="E3187" i="6"/>
  <c r="D3187" i="6"/>
  <c r="J3187" i="6" s="1"/>
  <c r="B3187" i="6"/>
  <c r="C3187" i="6" s="1"/>
  <c r="A3187" i="6"/>
  <c r="H3186" i="6"/>
  <c r="G3186" i="6"/>
  <c r="F3186" i="6"/>
  <c r="I3186" i="6" s="1"/>
  <c r="E3186" i="6"/>
  <c r="D3186" i="6"/>
  <c r="J3186" i="6" s="1"/>
  <c r="B3186" i="6"/>
  <c r="C3186" i="6" s="1"/>
  <c r="A3186" i="6"/>
  <c r="H3185" i="6"/>
  <c r="G3185" i="6"/>
  <c r="F3185" i="6"/>
  <c r="I3185" i="6" s="1"/>
  <c r="E3185" i="6"/>
  <c r="D3185" i="6"/>
  <c r="J3185" i="6" s="1"/>
  <c r="B3185" i="6"/>
  <c r="C3185" i="6" s="1"/>
  <c r="A3185" i="6"/>
  <c r="H3184" i="6"/>
  <c r="G3184" i="6"/>
  <c r="F3184" i="6"/>
  <c r="I3184" i="6" s="1"/>
  <c r="E3184" i="6"/>
  <c r="D3184" i="6"/>
  <c r="J3184" i="6" s="1"/>
  <c r="B3184" i="6"/>
  <c r="C3184" i="6" s="1"/>
  <c r="A3184" i="6"/>
  <c r="H3183" i="6"/>
  <c r="G3183" i="6"/>
  <c r="F3183" i="6"/>
  <c r="I3183" i="6" s="1"/>
  <c r="E3183" i="6"/>
  <c r="D3183" i="6"/>
  <c r="J3183" i="6" s="1"/>
  <c r="B3183" i="6"/>
  <c r="C3183" i="6" s="1"/>
  <c r="A3183" i="6"/>
  <c r="H3182" i="6"/>
  <c r="G3182" i="6"/>
  <c r="F3182" i="6"/>
  <c r="I3182" i="6" s="1"/>
  <c r="E3182" i="6"/>
  <c r="D3182" i="6"/>
  <c r="J3182" i="6" s="1"/>
  <c r="B3182" i="6"/>
  <c r="C3182" i="6" s="1"/>
  <c r="A3182" i="6"/>
  <c r="H3181" i="6"/>
  <c r="G3181" i="6"/>
  <c r="F3181" i="6"/>
  <c r="I3181" i="6" s="1"/>
  <c r="E3181" i="6"/>
  <c r="D3181" i="6"/>
  <c r="J3181" i="6" s="1"/>
  <c r="B3181" i="6"/>
  <c r="C3181" i="6" s="1"/>
  <c r="A3181" i="6"/>
  <c r="H3180" i="6"/>
  <c r="G3180" i="6"/>
  <c r="F3180" i="6"/>
  <c r="I3180" i="6" s="1"/>
  <c r="E3180" i="6"/>
  <c r="D3180" i="6"/>
  <c r="J3180" i="6" s="1"/>
  <c r="B3180" i="6"/>
  <c r="C3180" i="6" s="1"/>
  <c r="A3180" i="6"/>
  <c r="H3179" i="6"/>
  <c r="G3179" i="6"/>
  <c r="F3179" i="6"/>
  <c r="I3179" i="6" s="1"/>
  <c r="E3179" i="6"/>
  <c r="D3179" i="6"/>
  <c r="J3179" i="6" s="1"/>
  <c r="B3179" i="6"/>
  <c r="C3179" i="6" s="1"/>
  <c r="A3179" i="6"/>
  <c r="H3178" i="6"/>
  <c r="G3178" i="6"/>
  <c r="F3178" i="6"/>
  <c r="I3178" i="6" s="1"/>
  <c r="E3178" i="6"/>
  <c r="D3178" i="6"/>
  <c r="J3178" i="6" s="1"/>
  <c r="B3178" i="6"/>
  <c r="C3178" i="6" s="1"/>
  <c r="A3178" i="6"/>
  <c r="H3177" i="6"/>
  <c r="G3177" i="6"/>
  <c r="F3177" i="6"/>
  <c r="I3177" i="6" s="1"/>
  <c r="E3177" i="6"/>
  <c r="D3177" i="6"/>
  <c r="J3177" i="6" s="1"/>
  <c r="B3177" i="6"/>
  <c r="C3177" i="6" s="1"/>
  <c r="A3177" i="6"/>
  <c r="H3176" i="6"/>
  <c r="G3176" i="6"/>
  <c r="F3176" i="6"/>
  <c r="I3176" i="6" s="1"/>
  <c r="E3176" i="6"/>
  <c r="D3176" i="6"/>
  <c r="J3176" i="6" s="1"/>
  <c r="B3176" i="6"/>
  <c r="C3176" i="6" s="1"/>
  <c r="A3176" i="6"/>
  <c r="H3175" i="6"/>
  <c r="G3175" i="6"/>
  <c r="F3175" i="6"/>
  <c r="I3175" i="6" s="1"/>
  <c r="E3175" i="6"/>
  <c r="D3175" i="6"/>
  <c r="J3175" i="6" s="1"/>
  <c r="B3175" i="6"/>
  <c r="C3175" i="6" s="1"/>
  <c r="A3175" i="6"/>
  <c r="H3174" i="6"/>
  <c r="G3174" i="6"/>
  <c r="F3174" i="6"/>
  <c r="I3174" i="6" s="1"/>
  <c r="E3174" i="6"/>
  <c r="D3174" i="6"/>
  <c r="J3174" i="6" s="1"/>
  <c r="B3174" i="6"/>
  <c r="C3174" i="6" s="1"/>
  <c r="A3174" i="6"/>
  <c r="H3173" i="6"/>
  <c r="G3173" i="6"/>
  <c r="F3173" i="6"/>
  <c r="I3173" i="6" s="1"/>
  <c r="E3173" i="6"/>
  <c r="D3173" i="6"/>
  <c r="J3173" i="6" s="1"/>
  <c r="B3173" i="6"/>
  <c r="C3173" i="6" s="1"/>
  <c r="A3173" i="6"/>
  <c r="H3172" i="6"/>
  <c r="G3172" i="6"/>
  <c r="F3172" i="6"/>
  <c r="I3172" i="6" s="1"/>
  <c r="E3172" i="6"/>
  <c r="D3172" i="6"/>
  <c r="J3172" i="6" s="1"/>
  <c r="B3172" i="6"/>
  <c r="C3172" i="6" s="1"/>
  <c r="A3172" i="6"/>
  <c r="H3171" i="6"/>
  <c r="G3171" i="6"/>
  <c r="F3171" i="6"/>
  <c r="I3171" i="6" s="1"/>
  <c r="E3171" i="6"/>
  <c r="D3171" i="6"/>
  <c r="J3171" i="6" s="1"/>
  <c r="B3171" i="6"/>
  <c r="C3171" i="6" s="1"/>
  <c r="A3171" i="6"/>
  <c r="H3170" i="6"/>
  <c r="G3170" i="6"/>
  <c r="F3170" i="6"/>
  <c r="I3170" i="6" s="1"/>
  <c r="E3170" i="6"/>
  <c r="D3170" i="6"/>
  <c r="J3170" i="6" s="1"/>
  <c r="B3170" i="6"/>
  <c r="C3170" i="6" s="1"/>
  <c r="A3170" i="6"/>
  <c r="H3169" i="6"/>
  <c r="G3169" i="6"/>
  <c r="F3169" i="6"/>
  <c r="I3169" i="6" s="1"/>
  <c r="E3169" i="6"/>
  <c r="D3169" i="6"/>
  <c r="J3169" i="6" s="1"/>
  <c r="B3169" i="6"/>
  <c r="C3169" i="6" s="1"/>
  <c r="A3169" i="6"/>
  <c r="H3168" i="6"/>
  <c r="G3168" i="6"/>
  <c r="F3168" i="6"/>
  <c r="I3168" i="6" s="1"/>
  <c r="E3168" i="6"/>
  <c r="D3168" i="6"/>
  <c r="J3168" i="6" s="1"/>
  <c r="B3168" i="6"/>
  <c r="C3168" i="6" s="1"/>
  <c r="A3168" i="6"/>
  <c r="H3167" i="6"/>
  <c r="G3167" i="6"/>
  <c r="F3167" i="6"/>
  <c r="I3167" i="6" s="1"/>
  <c r="E3167" i="6"/>
  <c r="D3167" i="6"/>
  <c r="J3167" i="6" s="1"/>
  <c r="B3167" i="6"/>
  <c r="C3167" i="6" s="1"/>
  <c r="A3167" i="6"/>
  <c r="H3166" i="6"/>
  <c r="G3166" i="6"/>
  <c r="F3166" i="6"/>
  <c r="I3166" i="6" s="1"/>
  <c r="E3166" i="6"/>
  <c r="D3166" i="6"/>
  <c r="J3166" i="6" s="1"/>
  <c r="B3166" i="6"/>
  <c r="C3166" i="6" s="1"/>
  <c r="A3166" i="6"/>
  <c r="H3165" i="6"/>
  <c r="G3165" i="6"/>
  <c r="F3165" i="6"/>
  <c r="I3165" i="6" s="1"/>
  <c r="E3165" i="6"/>
  <c r="D3165" i="6"/>
  <c r="J3165" i="6" s="1"/>
  <c r="B3165" i="6"/>
  <c r="C3165" i="6" s="1"/>
  <c r="A3165" i="6"/>
  <c r="H3164" i="6"/>
  <c r="G3164" i="6"/>
  <c r="F3164" i="6"/>
  <c r="I3164" i="6" s="1"/>
  <c r="E3164" i="6"/>
  <c r="D3164" i="6"/>
  <c r="J3164" i="6" s="1"/>
  <c r="B3164" i="6"/>
  <c r="C3164" i="6" s="1"/>
  <c r="A3164" i="6"/>
  <c r="H3163" i="6"/>
  <c r="G3163" i="6"/>
  <c r="F3163" i="6"/>
  <c r="I3163" i="6" s="1"/>
  <c r="E3163" i="6"/>
  <c r="D3163" i="6"/>
  <c r="J3163" i="6" s="1"/>
  <c r="B3163" i="6"/>
  <c r="C3163" i="6" s="1"/>
  <c r="A3163" i="6"/>
  <c r="H3162" i="6"/>
  <c r="G3162" i="6"/>
  <c r="F3162" i="6"/>
  <c r="I3162" i="6" s="1"/>
  <c r="E3162" i="6"/>
  <c r="D3162" i="6"/>
  <c r="J3162" i="6" s="1"/>
  <c r="B3162" i="6"/>
  <c r="C3162" i="6" s="1"/>
  <c r="A3162" i="6"/>
  <c r="H3161" i="6"/>
  <c r="G3161" i="6"/>
  <c r="F3161" i="6"/>
  <c r="I3161" i="6" s="1"/>
  <c r="E3161" i="6"/>
  <c r="D3161" i="6"/>
  <c r="J3161" i="6" s="1"/>
  <c r="B3161" i="6"/>
  <c r="C3161" i="6" s="1"/>
  <c r="A3161" i="6"/>
  <c r="H3160" i="6"/>
  <c r="G3160" i="6"/>
  <c r="F3160" i="6"/>
  <c r="I3160" i="6" s="1"/>
  <c r="E3160" i="6"/>
  <c r="D3160" i="6"/>
  <c r="J3160" i="6" s="1"/>
  <c r="B3160" i="6"/>
  <c r="C3160" i="6" s="1"/>
  <c r="A3160" i="6"/>
  <c r="H3159" i="6"/>
  <c r="G3159" i="6"/>
  <c r="F3159" i="6"/>
  <c r="I3159" i="6" s="1"/>
  <c r="E3159" i="6"/>
  <c r="D3159" i="6"/>
  <c r="J3159" i="6" s="1"/>
  <c r="B3159" i="6"/>
  <c r="C3159" i="6" s="1"/>
  <c r="A3159" i="6"/>
  <c r="H3158" i="6"/>
  <c r="G3158" i="6"/>
  <c r="F3158" i="6"/>
  <c r="I3158" i="6" s="1"/>
  <c r="E3158" i="6"/>
  <c r="D3158" i="6"/>
  <c r="J3158" i="6" s="1"/>
  <c r="B3158" i="6"/>
  <c r="C3158" i="6" s="1"/>
  <c r="A3158" i="6"/>
  <c r="H3157" i="6"/>
  <c r="G3157" i="6"/>
  <c r="F3157" i="6"/>
  <c r="I3157" i="6" s="1"/>
  <c r="E3157" i="6"/>
  <c r="D3157" i="6"/>
  <c r="J3157" i="6" s="1"/>
  <c r="B3157" i="6"/>
  <c r="C3157" i="6" s="1"/>
  <c r="A3157" i="6"/>
  <c r="H3156" i="6"/>
  <c r="G3156" i="6"/>
  <c r="F3156" i="6"/>
  <c r="I3156" i="6" s="1"/>
  <c r="E3156" i="6"/>
  <c r="D3156" i="6"/>
  <c r="J3156" i="6" s="1"/>
  <c r="B3156" i="6"/>
  <c r="C3156" i="6" s="1"/>
  <c r="A3156" i="6"/>
  <c r="H3155" i="6"/>
  <c r="G3155" i="6"/>
  <c r="F3155" i="6"/>
  <c r="I3155" i="6" s="1"/>
  <c r="E3155" i="6"/>
  <c r="D3155" i="6"/>
  <c r="J3155" i="6" s="1"/>
  <c r="B3155" i="6"/>
  <c r="C3155" i="6" s="1"/>
  <c r="A3155" i="6"/>
  <c r="H3154" i="6"/>
  <c r="G3154" i="6"/>
  <c r="F3154" i="6"/>
  <c r="I3154" i="6" s="1"/>
  <c r="E3154" i="6"/>
  <c r="D3154" i="6"/>
  <c r="J3154" i="6" s="1"/>
  <c r="B3154" i="6"/>
  <c r="C3154" i="6" s="1"/>
  <c r="A3154" i="6"/>
  <c r="H3153" i="6"/>
  <c r="G3153" i="6"/>
  <c r="F3153" i="6"/>
  <c r="I3153" i="6" s="1"/>
  <c r="E3153" i="6"/>
  <c r="D3153" i="6"/>
  <c r="J3153" i="6" s="1"/>
  <c r="B3153" i="6"/>
  <c r="C3153" i="6" s="1"/>
  <c r="A3153" i="6"/>
  <c r="H3152" i="6"/>
  <c r="G3152" i="6"/>
  <c r="F3152" i="6"/>
  <c r="I3152" i="6" s="1"/>
  <c r="E3152" i="6"/>
  <c r="D3152" i="6"/>
  <c r="J3152" i="6" s="1"/>
  <c r="B3152" i="6"/>
  <c r="C3152" i="6" s="1"/>
  <c r="A3152" i="6"/>
  <c r="H3151" i="6"/>
  <c r="G3151" i="6"/>
  <c r="F3151" i="6"/>
  <c r="I3151" i="6" s="1"/>
  <c r="E3151" i="6"/>
  <c r="D3151" i="6"/>
  <c r="J3151" i="6" s="1"/>
  <c r="B3151" i="6"/>
  <c r="C3151" i="6" s="1"/>
  <c r="A3151" i="6"/>
  <c r="H3150" i="6"/>
  <c r="G3150" i="6"/>
  <c r="F3150" i="6"/>
  <c r="I3150" i="6" s="1"/>
  <c r="E3150" i="6"/>
  <c r="D3150" i="6"/>
  <c r="J3150" i="6" s="1"/>
  <c r="B3150" i="6"/>
  <c r="C3150" i="6" s="1"/>
  <c r="A3150" i="6"/>
  <c r="H3149" i="6"/>
  <c r="G3149" i="6"/>
  <c r="F3149" i="6"/>
  <c r="I3149" i="6" s="1"/>
  <c r="E3149" i="6"/>
  <c r="D3149" i="6"/>
  <c r="J3149" i="6" s="1"/>
  <c r="B3149" i="6"/>
  <c r="C3149" i="6" s="1"/>
  <c r="A3149" i="6"/>
  <c r="H3148" i="6"/>
  <c r="G3148" i="6"/>
  <c r="F3148" i="6"/>
  <c r="I3148" i="6" s="1"/>
  <c r="E3148" i="6"/>
  <c r="D3148" i="6"/>
  <c r="J3148" i="6" s="1"/>
  <c r="B3148" i="6"/>
  <c r="C3148" i="6" s="1"/>
  <c r="A3148" i="6"/>
  <c r="H3147" i="6"/>
  <c r="G3147" i="6"/>
  <c r="F3147" i="6"/>
  <c r="I3147" i="6" s="1"/>
  <c r="E3147" i="6"/>
  <c r="D3147" i="6"/>
  <c r="J3147" i="6" s="1"/>
  <c r="B3147" i="6"/>
  <c r="C3147" i="6" s="1"/>
  <c r="A3147" i="6"/>
  <c r="H3146" i="6"/>
  <c r="G3146" i="6"/>
  <c r="F3146" i="6"/>
  <c r="I3146" i="6" s="1"/>
  <c r="E3146" i="6"/>
  <c r="D3146" i="6"/>
  <c r="J3146" i="6" s="1"/>
  <c r="B3146" i="6"/>
  <c r="C3146" i="6" s="1"/>
  <c r="A3146" i="6"/>
  <c r="H3145" i="6"/>
  <c r="G3145" i="6"/>
  <c r="F3145" i="6"/>
  <c r="I3145" i="6" s="1"/>
  <c r="E3145" i="6"/>
  <c r="D3145" i="6"/>
  <c r="J3145" i="6" s="1"/>
  <c r="B3145" i="6"/>
  <c r="C3145" i="6" s="1"/>
  <c r="A3145" i="6"/>
  <c r="H3144" i="6"/>
  <c r="G3144" i="6"/>
  <c r="F3144" i="6"/>
  <c r="I3144" i="6" s="1"/>
  <c r="E3144" i="6"/>
  <c r="D3144" i="6"/>
  <c r="J3144" i="6" s="1"/>
  <c r="B3144" i="6"/>
  <c r="C3144" i="6" s="1"/>
  <c r="A3144" i="6"/>
  <c r="H3143" i="6"/>
  <c r="G3143" i="6"/>
  <c r="F3143" i="6"/>
  <c r="I3143" i="6" s="1"/>
  <c r="E3143" i="6"/>
  <c r="D3143" i="6"/>
  <c r="J3143" i="6" s="1"/>
  <c r="B3143" i="6"/>
  <c r="C3143" i="6" s="1"/>
  <c r="A3143" i="6"/>
  <c r="H3142" i="6"/>
  <c r="G3142" i="6"/>
  <c r="F3142" i="6"/>
  <c r="I3142" i="6" s="1"/>
  <c r="E3142" i="6"/>
  <c r="D3142" i="6"/>
  <c r="J3142" i="6" s="1"/>
  <c r="B3142" i="6"/>
  <c r="C3142" i="6" s="1"/>
  <c r="A3142" i="6"/>
  <c r="H3141" i="6"/>
  <c r="G3141" i="6"/>
  <c r="F3141" i="6"/>
  <c r="I3141" i="6" s="1"/>
  <c r="E3141" i="6"/>
  <c r="D3141" i="6"/>
  <c r="J3141" i="6" s="1"/>
  <c r="B3141" i="6"/>
  <c r="C3141" i="6" s="1"/>
  <c r="A3141" i="6"/>
  <c r="H3140" i="6"/>
  <c r="G3140" i="6"/>
  <c r="F3140" i="6"/>
  <c r="I3140" i="6" s="1"/>
  <c r="E3140" i="6"/>
  <c r="D3140" i="6"/>
  <c r="J3140" i="6" s="1"/>
  <c r="B3140" i="6"/>
  <c r="C3140" i="6" s="1"/>
  <c r="A3140" i="6"/>
  <c r="H3139" i="6"/>
  <c r="G3139" i="6"/>
  <c r="F3139" i="6"/>
  <c r="I3139" i="6" s="1"/>
  <c r="E3139" i="6"/>
  <c r="D3139" i="6"/>
  <c r="J3139" i="6" s="1"/>
  <c r="B3139" i="6"/>
  <c r="C3139" i="6" s="1"/>
  <c r="A3139" i="6"/>
  <c r="H3138" i="6"/>
  <c r="G3138" i="6"/>
  <c r="F3138" i="6"/>
  <c r="I3138" i="6" s="1"/>
  <c r="E3138" i="6"/>
  <c r="D3138" i="6"/>
  <c r="J3138" i="6" s="1"/>
  <c r="B3138" i="6"/>
  <c r="C3138" i="6" s="1"/>
  <c r="A3138" i="6"/>
  <c r="H3137" i="6"/>
  <c r="G3137" i="6"/>
  <c r="F3137" i="6"/>
  <c r="I3137" i="6" s="1"/>
  <c r="E3137" i="6"/>
  <c r="D3137" i="6"/>
  <c r="J3137" i="6" s="1"/>
  <c r="B3137" i="6"/>
  <c r="C3137" i="6" s="1"/>
  <c r="A3137" i="6"/>
  <c r="H3136" i="6"/>
  <c r="G3136" i="6"/>
  <c r="F3136" i="6"/>
  <c r="I3136" i="6" s="1"/>
  <c r="E3136" i="6"/>
  <c r="D3136" i="6"/>
  <c r="J3136" i="6" s="1"/>
  <c r="B3136" i="6"/>
  <c r="C3136" i="6" s="1"/>
  <c r="A3136" i="6"/>
  <c r="H3135" i="6"/>
  <c r="G3135" i="6"/>
  <c r="F3135" i="6"/>
  <c r="I3135" i="6" s="1"/>
  <c r="E3135" i="6"/>
  <c r="D3135" i="6"/>
  <c r="J3135" i="6" s="1"/>
  <c r="B3135" i="6"/>
  <c r="C3135" i="6" s="1"/>
  <c r="A3135" i="6"/>
  <c r="H3134" i="6"/>
  <c r="G3134" i="6"/>
  <c r="F3134" i="6"/>
  <c r="I3134" i="6" s="1"/>
  <c r="E3134" i="6"/>
  <c r="D3134" i="6"/>
  <c r="J3134" i="6" s="1"/>
  <c r="B3134" i="6"/>
  <c r="C3134" i="6" s="1"/>
  <c r="A3134" i="6"/>
  <c r="H3133" i="6"/>
  <c r="G3133" i="6"/>
  <c r="F3133" i="6"/>
  <c r="I3133" i="6" s="1"/>
  <c r="E3133" i="6"/>
  <c r="D3133" i="6"/>
  <c r="J3133" i="6" s="1"/>
  <c r="B3133" i="6"/>
  <c r="C3133" i="6" s="1"/>
  <c r="A3133" i="6"/>
  <c r="H3132" i="6"/>
  <c r="G3132" i="6"/>
  <c r="F3132" i="6"/>
  <c r="I3132" i="6" s="1"/>
  <c r="E3132" i="6"/>
  <c r="D3132" i="6"/>
  <c r="J3132" i="6" s="1"/>
  <c r="B3132" i="6"/>
  <c r="C3132" i="6" s="1"/>
  <c r="A3132" i="6"/>
  <c r="H3131" i="6"/>
  <c r="G3131" i="6"/>
  <c r="F3131" i="6"/>
  <c r="I3131" i="6" s="1"/>
  <c r="E3131" i="6"/>
  <c r="D3131" i="6"/>
  <c r="J3131" i="6" s="1"/>
  <c r="B3131" i="6"/>
  <c r="C3131" i="6" s="1"/>
  <c r="A3131" i="6"/>
  <c r="H3130" i="6"/>
  <c r="G3130" i="6"/>
  <c r="F3130" i="6"/>
  <c r="I3130" i="6" s="1"/>
  <c r="E3130" i="6"/>
  <c r="D3130" i="6"/>
  <c r="J3130" i="6" s="1"/>
  <c r="B3130" i="6"/>
  <c r="C3130" i="6" s="1"/>
  <c r="A3130" i="6"/>
  <c r="H3129" i="6"/>
  <c r="G3129" i="6"/>
  <c r="F3129" i="6"/>
  <c r="I3129" i="6" s="1"/>
  <c r="E3129" i="6"/>
  <c r="D3129" i="6"/>
  <c r="J3129" i="6" s="1"/>
  <c r="B3129" i="6"/>
  <c r="C3129" i="6" s="1"/>
  <c r="A3129" i="6"/>
  <c r="H3128" i="6"/>
  <c r="G3128" i="6"/>
  <c r="F3128" i="6"/>
  <c r="I3128" i="6" s="1"/>
  <c r="E3128" i="6"/>
  <c r="D3128" i="6"/>
  <c r="J3128" i="6" s="1"/>
  <c r="B3128" i="6"/>
  <c r="C3128" i="6" s="1"/>
  <c r="A3128" i="6"/>
  <c r="H3127" i="6"/>
  <c r="G3127" i="6"/>
  <c r="F3127" i="6"/>
  <c r="I3127" i="6" s="1"/>
  <c r="E3127" i="6"/>
  <c r="D3127" i="6"/>
  <c r="J3127" i="6" s="1"/>
  <c r="B3127" i="6"/>
  <c r="C3127" i="6" s="1"/>
  <c r="A3127" i="6"/>
  <c r="H3126" i="6"/>
  <c r="G3126" i="6"/>
  <c r="F3126" i="6"/>
  <c r="I3126" i="6" s="1"/>
  <c r="E3126" i="6"/>
  <c r="D3126" i="6"/>
  <c r="J3126" i="6" s="1"/>
  <c r="B3126" i="6"/>
  <c r="C3126" i="6" s="1"/>
  <c r="A3126" i="6"/>
  <c r="H3125" i="6"/>
  <c r="G3125" i="6"/>
  <c r="F3125" i="6"/>
  <c r="I3125" i="6" s="1"/>
  <c r="E3125" i="6"/>
  <c r="D3125" i="6"/>
  <c r="J3125" i="6" s="1"/>
  <c r="B3125" i="6"/>
  <c r="C3125" i="6" s="1"/>
  <c r="A3125" i="6"/>
  <c r="H3124" i="6"/>
  <c r="G3124" i="6"/>
  <c r="F3124" i="6"/>
  <c r="I3124" i="6" s="1"/>
  <c r="E3124" i="6"/>
  <c r="D3124" i="6"/>
  <c r="J3124" i="6" s="1"/>
  <c r="B3124" i="6"/>
  <c r="C3124" i="6" s="1"/>
  <c r="A3124" i="6"/>
  <c r="H3123" i="6"/>
  <c r="G3123" i="6"/>
  <c r="F3123" i="6"/>
  <c r="I3123" i="6" s="1"/>
  <c r="E3123" i="6"/>
  <c r="D3123" i="6"/>
  <c r="J3123" i="6" s="1"/>
  <c r="B3123" i="6"/>
  <c r="C3123" i="6" s="1"/>
  <c r="A3123" i="6"/>
  <c r="H3122" i="6"/>
  <c r="G3122" i="6"/>
  <c r="F3122" i="6"/>
  <c r="I3122" i="6" s="1"/>
  <c r="E3122" i="6"/>
  <c r="D3122" i="6"/>
  <c r="J3122" i="6" s="1"/>
  <c r="B3122" i="6"/>
  <c r="C3122" i="6" s="1"/>
  <c r="A3122" i="6"/>
  <c r="H3121" i="6"/>
  <c r="G3121" i="6"/>
  <c r="F3121" i="6"/>
  <c r="I3121" i="6" s="1"/>
  <c r="E3121" i="6"/>
  <c r="D3121" i="6"/>
  <c r="J3121" i="6" s="1"/>
  <c r="B3121" i="6"/>
  <c r="C3121" i="6" s="1"/>
  <c r="A3121" i="6"/>
  <c r="H3120" i="6"/>
  <c r="G3120" i="6"/>
  <c r="F3120" i="6"/>
  <c r="I3120" i="6" s="1"/>
  <c r="E3120" i="6"/>
  <c r="D3120" i="6"/>
  <c r="J3120" i="6" s="1"/>
  <c r="B3120" i="6"/>
  <c r="C3120" i="6" s="1"/>
  <c r="A3120" i="6"/>
  <c r="H3119" i="6"/>
  <c r="G3119" i="6"/>
  <c r="F3119" i="6"/>
  <c r="I3119" i="6" s="1"/>
  <c r="E3119" i="6"/>
  <c r="D3119" i="6"/>
  <c r="J3119" i="6" s="1"/>
  <c r="B3119" i="6"/>
  <c r="C3119" i="6" s="1"/>
  <c r="A3119" i="6"/>
  <c r="H3118" i="6"/>
  <c r="G3118" i="6"/>
  <c r="F3118" i="6"/>
  <c r="I3118" i="6" s="1"/>
  <c r="E3118" i="6"/>
  <c r="D3118" i="6"/>
  <c r="J3118" i="6" s="1"/>
  <c r="B3118" i="6"/>
  <c r="C3118" i="6" s="1"/>
  <c r="A3118" i="6"/>
  <c r="H3117" i="6"/>
  <c r="G3117" i="6"/>
  <c r="F3117" i="6"/>
  <c r="I3117" i="6" s="1"/>
  <c r="E3117" i="6"/>
  <c r="D3117" i="6"/>
  <c r="J3117" i="6" s="1"/>
  <c r="B3117" i="6"/>
  <c r="C3117" i="6" s="1"/>
  <c r="A3117" i="6"/>
  <c r="H3116" i="6"/>
  <c r="G3116" i="6"/>
  <c r="F3116" i="6"/>
  <c r="I3116" i="6" s="1"/>
  <c r="E3116" i="6"/>
  <c r="D3116" i="6"/>
  <c r="J3116" i="6" s="1"/>
  <c r="B3116" i="6"/>
  <c r="C3116" i="6" s="1"/>
  <c r="A3116" i="6"/>
  <c r="H3115" i="6"/>
  <c r="G3115" i="6"/>
  <c r="F3115" i="6"/>
  <c r="I3115" i="6" s="1"/>
  <c r="E3115" i="6"/>
  <c r="D3115" i="6"/>
  <c r="J3115" i="6" s="1"/>
  <c r="B3115" i="6"/>
  <c r="C3115" i="6" s="1"/>
  <c r="A3115" i="6"/>
  <c r="H3114" i="6"/>
  <c r="G3114" i="6"/>
  <c r="F3114" i="6"/>
  <c r="I3114" i="6" s="1"/>
  <c r="E3114" i="6"/>
  <c r="D3114" i="6"/>
  <c r="J3114" i="6" s="1"/>
  <c r="B3114" i="6"/>
  <c r="C3114" i="6" s="1"/>
  <c r="A3114" i="6"/>
  <c r="H3113" i="6"/>
  <c r="G3113" i="6"/>
  <c r="F3113" i="6"/>
  <c r="I3113" i="6" s="1"/>
  <c r="E3113" i="6"/>
  <c r="D3113" i="6"/>
  <c r="J3113" i="6" s="1"/>
  <c r="B3113" i="6"/>
  <c r="C3113" i="6" s="1"/>
  <c r="A3113" i="6"/>
  <c r="H3112" i="6"/>
  <c r="G3112" i="6"/>
  <c r="F3112" i="6"/>
  <c r="I3112" i="6" s="1"/>
  <c r="E3112" i="6"/>
  <c r="D3112" i="6"/>
  <c r="J3112" i="6" s="1"/>
  <c r="B3112" i="6"/>
  <c r="C3112" i="6" s="1"/>
  <c r="A3112" i="6"/>
  <c r="H3111" i="6"/>
  <c r="G3111" i="6"/>
  <c r="F3111" i="6"/>
  <c r="I3111" i="6" s="1"/>
  <c r="E3111" i="6"/>
  <c r="D3111" i="6"/>
  <c r="J3111" i="6" s="1"/>
  <c r="B3111" i="6"/>
  <c r="C3111" i="6" s="1"/>
  <c r="A3111" i="6"/>
  <c r="H3110" i="6"/>
  <c r="G3110" i="6"/>
  <c r="F3110" i="6"/>
  <c r="I3110" i="6" s="1"/>
  <c r="E3110" i="6"/>
  <c r="D3110" i="6"/>
  <c r="J3110" i="6" s="1"/>
  <c r="B3110" i="6"/>
  <c r="C3110" i="6" s="1"/>
  <c r="A3110" i="6"/>
  <c r="H3109" i="6"/>
  <c r="G3109" i="6"/>
  <c r="F3109" i="6"/>
  <c r="I3109" i="6" s="1"/>
  <c r="E3109" i="6"/>
  <c r="D3109" i="6"/>
  <c r="J3109" i="6" s="1"/>
  <c r="B3109" i="6"/>
  <c r="C3109" i="6" s="1"/>
  <c r="A3109" i="6"/>
  <c r="H3108" i="6"/>
  <c r="G3108" i="6"/>
  <c r="F3108" i="6"/>
  <c r="I3108" i="6" s="1"/>
  <c r="E3108" i="6"/>
  <c r="D3108" i="6"/>
  <c r="J3108" i="6" s="1"/>
  <c r="B3108" i="6"/>
  <c r="C3108" i="6" s="1"/>
  <c r="A3108" i="6"/>
  <c r="H3107" i="6"/>
  <c r="G3107" i="6"/>
  <c r="F3107" i="6"/>
  <c r="I3107" i="6" s="1"/>
  <c r="E3107" i="6"/>
  <c r="D3107" i="6"/>
  <c r="J3107" i="6" s="1"/>
  <c r="B3107" i="6"/>
  <c r="C3107" i="6" s="1"/>
  <c r="A3107" i="6"/>
  <c r="H3106" i="6"/>
  <c r="G3106" i="6"/>
  <c r="F3106" i="6"/>
  <c r="I3106" i="6" s="1"/>
  <c r="E3106" i="6"/>
  <c r="D3106" i="6"/>
  <c r="J3106" i="6" s="1"/>
  <c r="B3106" i="6"/>
  <c r="C3106" i="6" s="1"/>
  <c r="A3106" i="6"/>
  <c r="H3105" i="6"/>
  <c r="G3105" i="6"/>
  <c r="F3105" i="6"/>
  <c r="I3105" i="6" s="1"/>
  <c r="E3105" i="6"/>
  <c r="D3105" i="6"/>
  <c r="J3105" i="6" s="1"/>
  <c r="B3105" i="6"/>
  <c r="C3105" i="6" s="1"/>
  <c r="A3105" i="6"/>
  <c r="H3104" i="6"/>
  <c r="G3104" i="6"/>
  <c r="F3104" i="6"/>
  <c r="I3104" i="6" s="1"/>
  <c r="E3104" i="6"/>
  <c r="D3104" i="6"/>
  <c r="J3104" i="6" s="1"/>
  <c r="B3104" i="6"/>
  <c r="C3104" i="6" s="1"/>
  <c r="A3104" i="6"/>
  <c r="H3103" i="6"/>
  <c r="G3103" i="6"/>
  <c r="F3103" i="6"/>
  <c r="I3103" i="6" s="1"/>
  <c r="E3103" i="6"/>
  <c r="D3103" i="6"/>
  <c r="J3103" i="6" s="1"/>
  <c r="B3103" i="6"/>
  <c r="C3103" i="6" s="1"/>
  <c r="A3103" i="6"/>
  <c r="H3102" i="6"/>
  <c r="G3102" i="6"/>
  <c r="F3102" i="6"/>
  <c r="I3102" i="6" s="1"/>
  <c r="E3102" i="6"/>
  <c r="D3102" i="6"/>
  <c r="J3102" i="6" s="1"/>
  <c r="B3102" i="6"/>
  <c r="C3102" i="6" s="1"/>
  <c r="A3102" i="6"/>
  <c r="H3101" i="6"/>
  <c r="G3101" i="6"/>
  <c r="F3101" i="6"/>
  <c r="I3101" i="6" s="1"/>
  <c r="E3101" i="6"/>
  <c r="D3101" i="6"/>
  <c r="J3101" i="6" s="1"/>
  <c r="B3101" i="6"/>
  <c r="C3101" i="6" s="1"/>
  <c r="A3101" i="6"/>
  <c r="H3100" i="6"/>
  <c r="G3100" i="6"/>
  <c r="F3100" i="6"/>
  <c r="I3100" i="6" s="1"/>
  <c r="E3100" i="6"/>
  <c r="D3100" i="6"/>
  <c r="J3100" i="6" s="1"/>
  <c r="B3100" i="6"/>
  <c r="C3100" i="6" s="1"/>
  <c r="A3100" i="6"/>
  <c r="H3099" i="6"/>
  <c r="G3099" i="6"/>
  <c r="F3099" i="6"/>
  <c r="I3099" i="6" s="1"/>
  <c r="E3099" i="6"/>
  <c r="D3099" i="6"/>
  <c r="J3099" i="6" s="1"/>
  <c r="B3099" i="6"/>
  <c r="C3099" i="6" s="1"/>
  <c r="A3099" i="6"/>
  <c r="H3098" i="6"/>
  <c r="G3098" i="6"/>
  <c r="F3098" i="6"/>
  <c r="I3098" i="6" s="1"/>
  <c r="E3098" i="6"/>
  <c r="D3098" i="6"/>
  <c r="J3098" i="6" s="1"/>
  <c r="B3098" i="6"/>
  <c r="C3098" i="6" s="1"/>
  <c r="A3098" i="6"/>
  <c r="H3097" i="6"/>
  <c r="G3097" i="6"/>
  <c r="F3097" i="6"/>
  <c r="I3097" i="6" s="1"/>
  <c r="E3097" i="6"/>
  <c r="D3097" i="6"/>
  <c r="J3097" i="6" s="1"/>
  <c r="B3097" i="6"/>
  <c r="C3097" i="6" s="1"/>
  <c r="A3097" i="6"/>
  <c r="H3096" i="6"/>
  <c r="G3096" i="6"/>
  <c r="F3096" i="6"/>
  <c r="I3096" i="6" s="1"/>
  <c r="E3096" i="6"/>
  <c r="D3096" i="6"/>
  <c r="J3096" i="6" s="1"/>
  <c r="B3096" i="6"/>
  <c r="C3096" i="6" s="1"/>
  <c r="A3096" i="6"/>
  <c r="H3095" i="6"/>
  <c r="G3095" i="6"/>
  <c r="F3095" i="6"/>
  <c r="I3095" i="6" s="1"/>
  <c r="E3095" i="6"/>
  <c r="D3095" i="6"/>
  <c r="J3095" i="6" s="1"/>
  <c r="B3095" i="6"/>
  <c r="C3095" i="6" s="1"/>
  <c r="A3095" i="6"/>
  <c r="H3094" i="6"/>
  <c r="G3094" i="6"/>
  <c r="F3094" i="6"/>
  <c r="I3094" i="6" s="1"/>
  <c r="E3094" i="6"/>
  <c r="D3094" i="6"/>
  <c r="J3094" i="6" s="1"/>
  <c r="B3094" i="6"/>
  <c r="C3094" i="6" s="1"/>
  <c r="A3094" i="6"/>
  <c r="H3093" i="6"/>
  <c r="G3093" i="6"/>
  <c r="F3093" i="6"/>
  <c r="I3093" i="6" s="1"/>
  <c r="E3093" i="6"/>
  <c r="D3093" i="6"/>
  <c r="J3093" i="6" s="1"/>
  <c r="B3093" i="6"/>
  <c r="C3093" i="6" s="1"/>
  <c r="A3093" i="6"/>
  <c r="H3092" i="6"/>
  <c r="G3092" i="6"/>
  <c r="F3092" i="6"/>
  <c r="I3092" i="6" s="1"/>
  <c r="E3092" i="6"/>
  <c r="D3092" i="6"/>
  <c r="J3092" i="6" s="1"/>
  <c r="B3092" i="6"/>
  <c r="C3092" i="6" s="1"/>
  <c r="A3092" i="6"/>
  <c r="H3091" i="6"/>
  <c r="G3091" i="6"/>
  <c r="F3091" i="6"/>
  <c r="I3091" i="6" s="1"/>
  <c r="E3091" i="6"/>
  <c r="D3091" i="6"/>
  <c r="J3091" i="6" s="1"/>
  <c r="B3091" i="6"/>
  <c r="C3091" i="6" s="1"/>
  <c r="A3091" i="6"/>
  <c r="H3090" i="6"/>
  <c r="G3090" i="6"/>
  <c r="F3090" i="6"/>
  <c r="I3090" i="6" s="1"/>
  <c r="E3090" i="6"/>
  <c r="D3090" i="6"/>
  <c r="J3090" i="6" s="1"/>
  <c r="B3090" i="6"/>
  <c r="C3090" i="6" s="1"/>
  <c r="A3090" i="6"/>
  <c r="H3089" i="6"/>
  <c r="G3089" i="6"/>
  <c r="F3089" i="6"/>
  <c r="I3089" i="6" s="1"/>
  <c r="E3089" i="6"/>
  <c r="D3089" i="6"/>
  <c r="J3089" i="6" s="1"/>
  <c r="B3089" i="6"/>
  <c r="C3089" i="6" s="1"/>
  <c r="A3089" i="6"/>
  <c r="H3088" i="6"/>
  <c r="G3088" i="6"/>
  <c r="F3088" i="6"/>
  <c r="I3088" i="6" s="1"/>
  <c r="E3088" i="6"/>
  <c r="D3088" i="6"/>
  <c r="J3088" i="6" s="1"/>
  <c r="B3088" i="6"/>
  <c r="C3088" i="6" s="1"/>
  <c r="A3088" i="6"/>
  <c r="H3087" i="6"/>
  <c r="G3087" i="6"/>
  <c r="F3087" i="6"/>
  <c r="I3087" i="6" s="1"/>
  <c r="E3087" i="6"/>
  <c r="D3087" i="6"/>
  <c r="J3087" i="6" s="1"/>
  <c r="B3087" i="6"/>
  <c r="C3087" i="6" s="1"/>
  <c r="A3087" i="6"/>
  <c r="H3086" i="6"/>
  <c r="G3086" i="6"/>
  <c r="F3086" i="6"/>
  <c r="I3086" i="6" s="1"/>
  <c r="E3086" i="6"/>
  <c r="D3086" i="6"/>
  <c r="J3086" i="6" s="1"/>
  <c r="B3086" i="6"/>
  <c r="C3086" i="6" s="1"/>
  <c r="A3086" i="6"/>
  <c r="H3085" i="6"/>
  <c r="G3085" i="6"/>
  <c r="F3085" i="6"/>
  <c r="I3085" i="6" s="1"/>
  <c r="E3085" i="6"/>
  <c r="D3085" i="6"/>
  <c r="J3085" i="6" s="1"/>
  <c r="B3085" i="6"/>
  <c r="C3085" i="6" s="1"/>
  <c r="A3085" i="6"/>
  <c r="H3084" i="6"/>
  <c r="G3084" i="6"/>
  <c r="F3084" i="6"/>
  <c r="I3084" i="6" s="1"/>
  <c r="E3084" i="6"/>
  <c r="D3084" i="6"/>
  <c r="J3084" i="6" s="1"/>
  <c r="B3084" i="6"/>
  <c r="C3084" i="6" s="1"/>
  <c r="A3084" i="6"/>
  <c r="H3083" i="6"/>
  <c r="G3083" i="6"/>
  <c r="F3083" i="6"/>
  <c r="I3083" i="6" s="1"/>
  <c r="E3083" i="6"/>
  <c r="D3083" i="6"/>
  <c r="J3083" i="6" s="1"/>
  <c r="B3083" i="6"/>
  <c r="C3083" i="6" s="1"/>
  <c r="A3083" i="6"/>
  <c r="H3082" i="6"/>
  <c r="G3082" i="6"/>
  <c r="F3082" i="6"/>
  <c r="I3082" i="6" s="1"/>
  <c r="E3082" i="6"/>
  <c r="D3082" i="6"/>
  <c r="J3082" i="6" s="1"/>
  <c r="B3082" i="6"/>
  <c r="C3082" i="6" s="1"/>
  <c r="A3082" i="6"/>
  <c r="H3081" i="6"/>
  <c r="G3081" i="6"/>
  <c r="F3081" i="6"/>
  <c r="I3081" i="6" s="1"/>
  <c r="E3081" i="6"/>
  <c r="D3081" i="6"/>
  <c r="J3081" i="6" s="1"/>
  <c r="B3081" i="6"/>
  <c r="C3081" i="6" s="1"/>
  <c r="A3081" i="6"/>
  <c r="H3080" i="6"/>
  <c r="G3080" i="6"/>
  <c r="F3080" i="6"/>
  <c r="I3080" i="6" s="1"/>
  <c r="E3080" i="6"/>
  <c r="D3080" i="6"/>
  <c r="J3080" i="6" s="1"/>
  <c r="B3080" i="6"/>
  <c r="C3080" i="6" s="1"/>
  <c r="A3080" i="6"/>
  <c r="H3079" i="6"/>
  <c r="G3079" i="6"/>
  <c r="F3079" i="6"/>
  <c r="I3079" i="6" s="1"/>
  <c r="E3079" i="6"/>
  <c r="D3079" i="6"/>
  <c r="J3079" i="6" s="1"/>
  <c r="B3079" i="6"/>
  <c r="C3079" i="6" s="1"/>
  <c r="A3079" i="6"/>
  <c r="H3078" i="6"/>
  <c r="G3078" i="6"/>
  <c r="F3078" i="6"/>
  <c r="I3078" i="6" s="1"/>
  <c r="E3078" i="6"/>
  <c r="D3078" i="6"/>
  <c r="J3078" i="6" s="1"/>
  <c r="B3078" i="6"/>
  <c r="C3078" i="6" s="1"/>
  <c r="A3078" i="6"/>
  <c r="H3077" i="6"/>
  <c r="G3077" i="6"/>
  <c r="F3077" i="6"/>
  <c r="I3077" i="6" s="1"/>
  <c r="E3077" i="6"/>
  <c r="D3077" i="6"/>
  <c r="J3077" i="6" s="1"/>
  <c r="B3077" i="6"/>
  <c r="C3077" i="6" s="1"/>
  <c r="A3077" i="6"/>
  <c r="H3076" i="6"/>
  <c r="G3076" i="6"/>
  <c r="F3076" i="6"/>
  <c r="I3076" i="6" s="1"/>
  <c r="E3076" i="6"/>
  <c r="D3076" i="6"/>
  <c r="J3076" i="6" s="1"/>
  <c r="B3076" i="6"/>
  <c r="C3076" i="6" s="1"/>
  <c r="A3076" i="6"/>
  <c r="H3075" i="6"/>
  <c r="G3075" i="6"/>
  <c r="F3075" i="6"/>
  <c r="I3075" i="6" s="1"/>
  <c r="E3075" i="6"/>
  <c r="D3075" i="6"/>
  <c r="J3075" i="6" s="1"/>
  <c r="B3075" i="6"/>
  <c r="C3075" i="6" s="1"/>
  <c r="A3075" i="6"/>
  <c r="H3074" i="6"/>
  <c r="G3074" i="6"/>
  <c r="F3074" i="6"/>
  <c r="I3074" i="6" s="1"/>
  <c r="E3074" i="6"/>
  <c r="D3074" i="6"/>
  <c r="J3074" i="6" s="1"/>
  <c r="B3074" i="6"/>
  <c r="C3074" i="6" s="1"/>
  <c r="A3074" i="6"/>
  <c r="H3073" i="6"/>
  <c r="G3073" i="6"/>
  <c r="F3073" i="6"/>
  <c r="I3073" i="6" s="1"/>
  <c r="E3073" i="6"/>
  <c r="D3073" i="6"/>
  <c r="J3073" i="6" s="1"/>
  <c r="B3073" i="6"/>
  <c r="C3073" i="6" s="1"/>
  <c r="A3073" i="6"/>
  <c r="H3072" i="6"/>
  <c r="G3072" i="6"/>
  <c r="F3072" i="6"/>
  <c r="I3072" i="6" s="1"/>
  <c r="E3072" i="6"/>
  <c r="D3072" i="6"/>
  <c r="J3072" i="6" s="1"/>
  <c r="B3072" i="6"/>
  <c r="C3072" i="6" s="1"/>
  <c r="A3072" i="6"/>
  <c r="H3071" i="6"/>
  <c r="G3071" i="6"/>
  <c r="F3071" i="6"/>
  <c r="I3071" i="6" s="1"/>
  <c r="E3071" i="6"/>
  <c r="D3071" i="6"/>
  <c r="J3071" i="6" s="1"/>
  <c r="B3071" i="6"/>
  <c r="C3071" i="6" s="1"/>
  <c r="A3071" i="6"/>
  <c r="H3070" i="6"/>
  <c r="G3070" i="6"/>
  <c r="F3070" i="6"/>
  <c r="I3070" i="6" s="1"/>
  <c r="E3070" i="6"/>
  <c r="D3070" i="6"/>
  <c r="J3070" i="6" s="1"/>
  <c r="B3070" i="6"/>
  <c r="C3070" i="6" s="1"/>
  <c r="A3070" i="6"/>
  <c r="H3069" i="6"/>
  <c r="G3069" i="6"/>
  <c r="F3069" i="6"/>
  <c r="I3069" i="6" s="1"/>
  <c r="E3069" i="6"/>
  <c r="D3069" i="6"/>
  <c r="J3069" i="6" s="1"/>
  <c r="B3069" i="6"/>
  <c r="C3069" i="6" s="1"/>
  <c r="A3069" i="6"/>
  <c r="H3068" i="6"/>
  <c r="G3068" i="6"/>
  <c r="F3068" i="6"/>
  <c r="I3068" i="6" s="1"/>
  <c r="E3068" i="6"/>
  <c r="D3068" i="6"/>
  <c r="J3068" i="6" s="1"/>
  <c r="B3068" i="6"/>
  <c r="C3068" i="6" s="1"/>
  <c r="A3068" i="6"/>
  <c r="H3067" i="6"/>
  <c r="G3067" i="6"/>
  <c r="F3067" i="6"/>
  <c r="I3067" i="6" s="1"/>
  <c r="E3067" i="6"/>
  <c r="D3067" i="6"/>
  <c r="J3067" i="6" s="1"/>
  <c r="B3067" i="6"/>
  <c r="C3067" i="6" s="1"/>
  <c r="A3067" i="6"/>
  <c r="H3066" i="6"/>
  <c r="G3066" i="6"/>
  <c r="F3066" i="6"/>
  <c r="I3066" i="6" s="1"/>
  <c r="E3066" i="6"/>
  <c r="D3066" i="6"/>
  <c r="J3066" i="6" s="1"/>
  <c r="B3066" i="6"/>
  <c r="C3066" i="6" s="1"/>
  <c r="A3066" i="6"/>
  <c r="H3065" i="6"/>
  <c r="G3065" i="6"/>
  <c r="F3065" i="6"/>
  <c r="I3065" i="6" s="1"/>
  <c r="E3065" i="6"/>
  <c r="D3065" i="6"/>
  <c r="J3065" i="6" s="1"/>
  <c r="B3065" i="6"/>
  <c r="C3065" i="6" s="1"/>
  <c r="A3065" i="6"/>
  <c r="H3064" i="6"/>
  <c r="G3064" i="6"/>
  <c r="F3064" i="6"/>
  <c r="I3064" i="6" s="1"/>
  <c r="E3064" i="6"/>
  <c r="D3064" i="6"/>
  <c r="J3064" i="6" s="1"/>
  <c r="B3064" i="6"/>
  <c r="C3064" i="6" s="1"/>
  <c r="A3064" i="6"/>
  <c r="H3063" i="6"/>
  <c r="G3063" i="6"/>
  <c r="F3063" i="6"/>
  <c r="I3063" i="6" s="1"/>
  <c r="E3063" i="6"/>
  <c r="D3063" i="6"/>
  <c r="J3063" i="6" s="1"/>
  <c r="B3063" i="6"/>
  <c r="C3063" i="6" s="1"/>
  <c r="A3063" i="6"/>
  <c r="H3062" i="6"/>
  <c r="G3062" i="6"/>
  <c r="F3062" i="6"/>
  <c r="I3062" i="6" s="1"/>
  <c r="E3062" i="6"/>
  <c r="D3062" i="6"/>
  <c r="J3062" i="6" s="1"/>
  <c r="B3062" i="6"/>
  <c r="C3062" i="6" s="1"/>
  <c r="A3062" i="6"/>
  <c r="H3061" i="6"/>
  <c r="G3061" i="6"/>
  <c r="F3061" i="6"/>
  <c r="I3061" i="6" s="1"/>
  <c r="E3061" i="6"/>
  <c r="D3061" i="6"/>
  <c r="J3061" i="6" s="1"/>
  <c r="B3061" i="6"/>
  <c r="C3061" i="6" s="1"/>
  <c r="A3061" i="6"/>
  <c r="H3060" i="6"/>
  <c r="G3060" i="6"/>
  <c r="F3060" i="6"/>
  <c r="I3060" i="6" s="1"/>
  <c r="E3060" i="6"/>
  <c r="D3060" i="6"/>
  <c r="J3060" i="6" s="1"/>
  <c r="B3060" i="6"/>
  <c r="C3060" i="6" s="1"/>
  <c r="A3060" i="6"/>
  <c r="H3059" i="6"/>
  <c r="G3059" i="6"/>
  <c r="F3059" i="6"/>
  <c r="I3059" i="6" s="1"/>
  <c r="E3059" i="6"/>
  <c r="D3059" i="6"/>
  <c r="J3059" i="6" s="1"/>
  <c r="B3059" i="6"/>
  <c r="C3059" i="6" s="1"/>
  <c r="A3059" i="6"/>
  <c r="H3058" i="6"/>
  <c r="G3058" i="6"/>
  <c r="F3058" i="6"/>
  <c r="I3058" i="6" s="1"/>
  <c r="E3058" i="6"/>
  <c r="D3058" i="6"/>
  <c r="J3058" i="6" s="1"/>
  <c r="B3058" i="6"/>
  <c r="C3058" i="6" s="1"/>
  <c r="A3058" i="6"/>
  <c r="H3057" i="6"/>
  <c r="G3057" i="6"/>
  <c r="F3057" i="6"/>
  <c r="I3057" i="6" s="1"/>
  <c r="E3057" i="6"/>
  <c r="D3057" i="6"/>
  <c r="J3057" i="6" s="1"/>
  <c r="B3057" i="6"/>
  <c r="C3057" i="6" s="1"/>
  <c r="A3057" i="6"/>
  <c r="H3056" i="6"/>
  <c r="G3056" i="6"/>
  <c r="F3056" i="6"/>
  <c r="I3056" i="6" s="1"/>
  <c r="E3056" i="6"/>
  <c r="D3056" i="6"/>
  <c r="J3056" i="6" s="1"/>
  <c r="B3056" i="6"/>
  <c r="C3056" i="6" s="1"/>
  <c r="A3056" i="6"/>
  <c r="H3055" i="6"/>
  <c r="G3055" i="6"/>
  <c r="F3055" i="6"/>
  <c r="I3055" i="6" s="1"/>
  <c r="E3055" i="6"/>
  <c r="D3055" i="6"/>
  <c r="J3055" i="6" s="1"/>
  <c r="B3055" i="6"/>
  <c r="C3055" i="6" s="1"/>
  <c r="A3055" i="6"/>
  <c r="H3054" i="6"/>
  <c r="G3054" i="6"/>
  <c r="F3054" i="6"/>
  <c r="I3054" i="6" s="1"/>
  <c r="E3054" i="6"/>
  <c r="D3054" i="6"/>
  <c r="J3054" i="6" s="1"/>
  <c r="B3054" i="6"/>
  <c r="C3054" i="6" s="1"/>
  <c r="A3054" i="6"/>
  <c r="H3053" i="6"/>
  <c r="G3053" i="6"/>
  <c r="F3053" i="6"/>
  <c r="I3053" i="6" s="1"/>
  <c r="E3053" i="6"/>
  <c r="D3053" i="6"/>
  <c r="J3053" i="6" s="1"/>
  <c r="B3053" i="6"/>
  <c r="C3053" i="6" s="1"/>
  <c r="A3053" i="6"/>
  <c r="H3052" i="6"/>
  <c r="G3052" i="6"/>
  <c r="F3052" i="6"/>
  <c r="I3052" i="6" s="1"/>
  <c r="E3052" i="6"/>
  <c r="D3052" i="6"/>
  <c r="J3052" i="6" s="1"/>
  <c r="B3052" i="6"/>
  <c r="C3052" i="6" s="1"/>
  <c r="A3052" i="6"/>
  <c r="H3051" i="6"/>
  <c r="G3051" i="6"/>
  <c r="F3051" i="6"/>
  <c r="I3051" i="6" s="1"/>
  <c r="E3051" i="6"/>
  <c r="D3051" i="6"/>
  <c r="J3051" i="6" s="1"/>
  <c r="B3051" i="6"/>
  <c r="C3051" i="6" s="1"/>
  <c r="A3051" i="6"/>
  <c r="H3050" i="6"/>
  <c r="G3050" i="6"/>
  <c r="F3050" i="6"/>
  <c r="I3050" i="6" s="1"/>
  <c r="E3050" i="6"/>
  <c r="D3050" i="6"/>
  <c r="J3050" i="6" s="1"/>
  <c r="B3050" i="6"/>
  <c r="C3050" i="6" s="1"/>
  <c r="A3050" i="6"/>
  <c r="H3049" i="6"/>
  <c r="G3049" i="6"/>
  <c r="F3049" i="6"/>
  <c r="I3049" i="6" s="1"/>
  <c r="E3049" i="6"/>
  <c r="D3049" i="6"/>
  <c r="J3049" i="6" s="1"/>
  <c r="B3049" i="6"/>
  <c r="C3049" i="6" s="1"/>
  <c r="A3049" i="6"/>
  <c r="H3048" i="6"/>
  <c r="G3048" i="6"/>
  <c r="F3048" i="6"/>
  <c r="I3048" i="6" s="1"/>
  <c r="E3048" i="6"/>
  <c r="D3048" i="6"/>
  <c r="J3048" i="6" s="1"/>
  <c r="B3048" i="6"/>
  <c r="C3048" i="6" s="1"/>
  <c r="A3048" i="6"/>
  <c r="H3047" i="6"/>
  <c r="G3047" i="6"/>
  <c r="F3047" i="6"/>
  <c r="I3047" i="6" s="1"/>
  <c r="E3047" i="6"/>
  <c r="D3047" i="6"/>
  <c r="J3047" i="6" s="1"/>
  <c r="B3047" i="6"/>
  <c r="C3047" i="6" s="1"/>
  <c r="A3047" i="6"/>
  <c r="H3046" i="6"/>
  <c r="G3046" i="6"/>
  <c r="F3046" i="6"/>
  <c r="I3046" i="6" s="1"/>
  <c r="E3046" i="6"/>
  <c r="D3046" i="6"/>
  <c r="J3046" i="6" s="1"/>
  <c r="B3046" i="6"/>
  <c r="C3046" i="6" s="1"/>
  <c r="A3046" i="6"/>
  <c r="H3045" i="6"/>
  <c r="G3045" i="6"/>
  <c r="F3045" i="6"/>
  <c r="I3045" i="6" s="1"/>
  <c r="E3045" i="6"/>
  <c r="D3045" i="6"/>
  <c r="J3045" i="6" s="1"/>
  <c r="B3045" i="6"/>
  <c r="C3045" i="6" s="1"/>
  <c r="A3045" i="6"/>
  <c r="H3044" i="6"/>
  <c r="G3044" i="6"/>
  <c r="F3044" i="6"/>
  <c r="I3044" i="6" s="1"/>
  <c r="E3044" i="6"/>
  <c r="D3044" i="6"/>
  <c r="J3044" i="6" s="1"/>
  <c r="B3044" i="6"/>
  <c r="C3044" i="6" s="1"/>
  <c r="A3044" i="6"/>
  <c r="H3043" i="6"/>
  <c r="G3043" i="6"/>
  <c r="F3043" i="6"/>
  <c r="I3043" i="6" s="1"/>
  <c r="E3043" i="6"/>
  <c r="D3043" i="6"/>
  <c r="J3043" i="6" s="1"/>
  <c r="B3043" i="6"/>
  <c r="C3043" i="6" s="1"/>
  <c r="A3043" i="6"/>
  <c r="H3042" i="6"/>
  <c r="G3042" i="6"/>
  <c r="F3042" i="6"/>
  <c r="I3042" i="6" s="1"/>
  <c r="E3042" i="6"/>
  <c r="D3042" i="6"/>
  <c r="J3042" i="6" s="1"/>
  <c r="B3042" i="6"/>
  <c r="C3042" i="6" s="1"/>
  <c r="A3042" i="6"/>
  <c r="H3041" i="6"/>
  <c r="G3041" i="6"/>
  <c r="F3041" i="6"/>
  <c r="I3041" i="6" s="1"/>
  <c r="E3041" i="6"/>
  <c r="D3041" i="6"/>
  <c r="J3041" i="6" s="1"/>
  <c r="B3041" i="6"/>
  <c r="C3041" i="6" s="1"/>
  <c r="A3041" i="6"/>
  <c r="H3040" i="6"/>
  <c r="G3040" i="6"/>
  <c r="F3040" i="6"/>
  <c r="I3040" i="6" s="1"/>
  <c r="E3040" i="6"/>
  <c r="D3040" i="6"/>
  <c r="J3040" i="6" s="1"/>
  <c r="B3040" i="6"/>
  <c r="C3040" i="6" s="1"/>
  <c r="A3040" i="6"/>
  <c r="H3039" i="6"/>
  <c r="G3039" i="6"/>
  <c r="F3039" i="6"/>
  <c r="I3039" i="6" s="1"/>
  <c r="E3039" i="6"/>
  <c r="D3039" i="6"/>
  <c r="J3039" i="6" s="1"/>
  <c r="B3039" i="6"/>
  <c r="C3039" i="6" s="1"/>
  <c r="A3039" i="6"/>
  <c r="H3038" i="6"/>
  <c r="G3038" i="6"/>
  <c r="F3038" i="6"/>
  <c r="I3038" i="6" s="1"/>
  <c r="E3038" i="6"/>
  <c r="D3038" i="6"/>
  <c r="J3038" i="6" s="1"/>
  <c r="B3038" i="6"/>
  <c r="C3038" i="6" s="1"/>
  <c r="A3038" i="6"/>
  <c r="H3037" i="6"/>
  <c r="G3037" i="6"/>
  <c r="F3037" i="6"/>
  <c r="I3037" i="6" s="1"/>
  <c r="E3037" i="6"/>
  <c r="D3037" i="6"/>
  <c r="J3037" i="6" s="1"/>
  <c r="B3037" i="6"/>
  <c r="C3037" i="6" s="1"/>
  <c r="A3037" i="6"/>
  <c r="H3036" i="6"/>
  <c r="G3036" i="6"/>
  <c r="F3036" i="6"/>
  <c r="I3036" i="6" s="1"/>
  <c r="E3036" i="6"/>
  <c r="D3036" i="6"/>
  <c r="J3036" i="6" s="1"/>
  <c r="B3036" i="6"/>
  <c r="C3036" i="6" s="1"/>
  <c r="A3036" i="6"/>
  <c r="H3035" i="6"/>
  <c r="G3035" i="6"/>
  <c r="F3035" i="6"/>
  <c r="I3035" i="6" s="1"/>
  <c r="E3035" i="6"/>
  <c r="D3035" i="6"/>
  <c r="J3035" i="6" s="1"/>
  <c r="B3035" i="6"/>
  <c r="C3035" i="6" s="1"/>
  <c r="A3035" i="6"/>
  <c r="H3034" i="6"/>
  <c r="G3034" i="6"/>
  <c r="F3034" i="6"/>
  <c r="I3034" i="6" s="1"/>
  <c r="E3034" i="6"/>
  <c r="D3034" i="6"/>
  <c r="J3034" i="6" s="1"/>
  <c r="B3034" i="6"/>
  <c r="C3034" i="6" s="1"/>
  <c r="A3034" i="6"/>
  <c r="H3033" i="6"/>
  <c r="G3033" i="6"/>
  <c r="F3033" i="6"/>
  <c r="I3033" i="6" s="1"/>
  <c r="E3033" i="6"/>
  <c r="D3033" i="6"/>
  <c r="J3033" i="6" s="1"/>
  <c r="B3033" i="6"/>
  <c r="C3033" i="6" s="1"/>
  <c r="A3033" i="6"/>
  <c r="H3032" i="6"/>
  <c r="G3032" i="6"/>
  <c r="F3032" i="6"/>
  <c r="I3032" i="6" s="1"/>
  <c r="E3032" i="6"/>
  <c r="D3032" i="6"/>
  <c r="J3032" i="6" s="1"/>
  <c r="B3032" i="6"/>
  <c r="C3032" i="6" s="1"/>
  <c r="A3032" i="6"/>
  <c r="H3031" i="6"/>
  <c r="G3031" i="6"/>
  <c r="F3031" i="6"/>
  <c r="I3031" i="6" s="1"/>
  <c r="E3031" i="6"/>
  <c r="D3031" i="6"/>
  <c r="J3031" i="6" s="1"/>
  <c r="B3031" i="6"/>
  <c r="C3031" i="6" s="1"/>
  <c r="A3031" i="6"/>
  <c r="H3030" i="6"/>
  <c r="G3030" i="6"/>
  <c r="F3030" i="6"/>
  <c r="I3030" i="6" s="1"/>
  <c r="E3030" i="6"/>
  <c r="D3030" i="6"/>
  <c r="J3030" i="6" s="1"/>
  <c r="B3030" i="6"/>
  <c r="C3030" i="6" s="1"/>
  <c r="A3030" i="6"/>
  <c r="H3029" i="6"/>
  <c r="G3029" i="6"/>
  <c r="F3029" i="6"/>
  <c r="I3029" i="6" s="1"/>
  <c r="E3029" i="6"/>
  <c r="D3029" i="6"/>
  <c r="J3029" i="6" s="1"/>
  <c r="B3029" i="6"/>
  <c r="C3029" i="6" s="1"/>
  <c r="A3029" i="6"/>
  <c r="H3028" i="6"/>
  <c r="G3028" i="6"/>
  <c r="F3028" i="6"/>
  <c r="I3028" i="6" s="1"/>
  <c r="E3028" i="6"/>
  <c r="D3028" i="6"/>
  <c r="J3028" i="6" s="1"/>
  <c r="B3028" i="6"/>
  <c r="C3028" i="6" s="1"/>
  <c r="A3028" i="6"/>
  <c r="H3027" i="6"/>
  <c r="G3027" i="6"/>
  <c r="F3027" i="6"/>
  <c r="I3027" i="6" s="1"/>
  <c r="E3027" i="6"/>
  <c r="D3027" i="6"/>
  <c r="J3027" i="6" s="1"/>
  <c r="B3027" i="6"/>
  <c r="C3027" i="6" s="1"/>
  <c r="A3027" i="6"/>
  <c r="H3026" i="6"/>
  <c r="G3026" i="6"/>
  <c r="F3026" i="6"/>
  <c r="I3026" i="6" s="1"/>
  <c r="E3026" i="6"/>
  <c r="D3026" i="6"/>
  <c r="J3026" i="6" s="1"/>
  <c r="B3026" i="6"/>
  <c r="C3026" i="6" s="1"/>
  <c r="A3026" i="6"/>
  <c r="H3025" i="6"/>
  <c r="G3025" i="6"/>
  <c r="F3025" i="6"/>
  <c r="I3025" i="6" s="1"/>
  <c r="E3025" i="6"/>
  <c r="D3025" i="6"/>
  <c r="J3025" i="6" s="1"/>
  <c r="B3025" i="6"/>
  <c r="C3025" i="6" s="1"/>
  <c r="A3025" i="6"/>
  <c r="H3024" i="6"/>
  <c r="G3024" i="6"/>
  <c r="F3024" i="6"/>
  <c r="I3024" i="6" s="1"/>
  <c r="E3024" i="6"/>
  <c r="D3024" i="6"/>
  <c r="J3024" i="6" s="1"/>
  <c r="B3024" i="6"/>
  <c r="C3024" i="6" s="1"/>
  <c r="A3024" i="6"/>
  <c r="H3023" i="6"/>
  <c r="G3023" i="6"/>
  <c r="F3023" i="6"/>
  <c r="I3023" i="6" s="1"/>
  <c r="E3023" i="6"/>
  <c r="D3023" i="6"/>
  <c r="J3023" i="6" s="1"/>
  <c r="B3023" i="6"/>
  <c r="C3023" i="6" s="1"/>
  <c r="A3023" i="6"/>
  <c r="H3022" i="6"/>
  <c r="G3022" i="6"/>
  <c r="F3022" i="6"/>
  <c r="I3022" i="6" s="1"/>
  <c r="E3022" i="6"/>
  <c r="D3022" i="6"/>
  <c r="J3022" i="6" s="1"/>
  <c r="B3022" i="6"/>
  <c r="C3022" i="6" s="1"/>
  <c r="A3022" i="6"/>
  <c r="H3021" i="6"/>
  <c r="G3021" i="6"/>
  <c r="F3021" i="6"/>
  <c r="I3021" i="6" s="1"/>
  <c r="E3021" i="6"/>
  <c r="D3021" i="6"/>
  <c r="J3021" i="6" s="1"/>
  <c r="B3021" i="6"/>
  <c r="C3021" i="6" s="1"/>
  <c r="A3021" i="6"/>
  <c r="H3020" i="6"/>
  <c r="G3020" i="6"/>
  <c r="F3020" i="6"/>
  <c r="I3020" i="6" s="1"/>
  <c r="E3020" i="6"/>
  <c r="D3020" i="6"/>
  <c r="J3020" i="6" s="1"/>
  <c r="B3020" i="6"/>
  <c r="C3020" i="6" s="1"/>
  <c r="A3020" i="6"/>
  <c r="H3019" i="6"/>
  <c r="G3019" i="6"/>
  <c r="F3019" i="6"/>
  <c r="I3019" i="6" s="1"/>
  <c r="E3019" i="6"/>
  <c r="D3019" i="6"/>
  <c r="J3019" i="6" s="1"/>
  <c r="B3019" i="6"/>
  <c r="C3019" i="6" s="1"/>
  <c r="A3019" i="6"/>
  <c r="H3018" i="6"/>
  <c r="G3018" i="6"/>
  <c r="F3018" i="6"/>
  <c r="I3018" i="6" s="1"/>
  <c r="E3018" i="6"/>
  <c r="D3018" i="6"/>
  <c r="J3018" i="6" s="1"/>
  <c r="B3018" i="6"/>
  <c r="C3018" i="6" s="1"/>
  <c r="A3018" i="6"/>
  <c r="H3017" i="6"/>
  <c r="G3017" i="6"/>
  <c r="F3017" i="6"/>
  <c r="I3017" i="6" s="1"/>
  <c r="E3017" i="6"/>
  <c r="D3017" i="6"/>
  <c r="J3017" i="6" s="1"/>
  <c r="B3017" i="6"/>
  <c r="C3017" i="6" s="1"/>
  <c r="A3017" i="6"/>
  <c r="H3016" i="6"/>
  <c r="G3016" i="6"/>
  <c r="F3016" i="6"/>
  <c r="I3016" i="6" s="1"/>
  <c r="E3016" i="6"/>
  <c r="D3016" i="6"/>
  <c r="J3016" i="6" s="1"/>
  <c r="B3016" i="6"/>
  <c r="C3016" i="6" s="1"/>
  <c r="A3016" i="6"/>
  <c r="H3015" i="6"/>
  <c r="G3015" i="6"/>
  <c r="F3015" i="6"/>
  <c r="I3015" i="6" s="1"/>
  <c r="E3015" i="6"/>
  <c r="D3015" i="6"/>
  <c r="J3015" i="6" s="1"/>
  <c r="B3015" i="6"/>
  <c r="C3015" i="6" s="1"/>
  <c r="A3015" i="6"/>
  <c r="H3014" i="6"/>
  <c r="G3014" i="6"/>
  <c r="F3014" i="6"/>
  <c r="I3014" i="6" s="1"/>
  <c r="E3014" i="6"/>
  <c r="D3014" i="6"/>
  <c r="J3014" i="6" s="1"/>
  <c r="B3014" i="6"/>
  <c r="C3014" i="6" s="1"/>
  <c r="A3014" i="6"/>
  <c r="H3013" i="6"/>
  <c r="G3013" i="6"/>
  <c r="F3013" i="6"/>
  <c r="I3013" i="6" s="1"/>
  <c r="E3013" i="6"/>
  <c r="D3013" i="6"/>
  <c r="J3013" i="6" s="1"/>
  <c r="B3013" i="6"/>
  <c r="C3013" i="6" s="1"/>
  <c r="A3013" i="6"/>
  <c r="H3012" i="6"/>
  <c r="G3012" i="6"/>
  <c r="F3012" i="6"/>
  <c r="I3012" i="6" s="1"/>
  <c r="E3012" i="6"/>
  <c r="D3012" i="6"/>
  <c r="J3012" i="6" s="1"/>
  <c r="B3012" i="6"/>
  <c r="C3012" i="6" s="1"/>
  <c r="A3012" i="6"/>
  <c r="H3011" i="6"/>
  <c r="G3011" i="6"/>
  <c r="F3011" i="6"/>
  <c r="I3011" i="6" s="1"/>
  <c r="E3011" i="6"/>
  <c r="D3011" i="6"/>
  <c r="J3011" i="6" s="1"/>
  <c r="B3011" i="6"/>
  <c r="C3011" i="6" s="1"/>
  <c r="A3011" i="6"/>
  <c r="H3010" i="6"/>
  <c r="G3010" i="6"/>
  <c r="F3010" i="6"/>
  <c r="I3010" i="6" s="1"/>
  <c r="E3010" i="6"/>
  <c r="D3010" i="6"/>
  <c r="J3010" i="6" s="1"/>
  <c r="B3010" i="6"/>
  <c r="C3010" i="6" s="1"/>
  <c r="A3010" i="6"/>
  <c r="H3009" i="6"/>
  <c r="G3009" i="6"/>
  <c r="F3009" i="6"/>
  <c r="I3009" i="6" s="1"/>
  <c r="E3009" i="6"/>
  <c r="D3009" i="6"/>
  <c r="J3009" i="6" s="1"/>
  <c r="B3009" i="6"/>
  <c r="C3009" i="6" s="1"/>
  <c r="A3009" i="6"/>
  <c r="H3008" i="6"/>
  <c r="G3008" i="6"/>
  <c r="F3008" i="6"/>
  <c r="I3008" i="6" s="1"/>
  <c r="E3008" i="6"/>
  <c r="D3008" i="6"/>
  <c r="J3008" i="6" s="1"/>
  <c r="B3008" i="6"/>
  <c r="C3008" i="6" s="1"/>
  <c r="A3008" i="6"/>
  <c r="H3007" i="6"/>
  <c r="G3007" i="6"/>
  <c r="F3007" i="6"/>
  <c r="I3007" i="6" s="1"/>
  <c r="E3007" i="6"/>
  <c r="D3007" i="6"/>
  <c r="J3007" i="6" s="1"/>
  <c r="B3007" i="6"/>
  <c r="C3007" i="6" s="1"/>
  <c r="A3007" i="6"/>
  <c r="H3006" i="6"/>
  <c r="G3006" i="6"/>
  <c r="F3006" i="6"/>
  <c r="I3006" i="6" s="1"/>
  <c r="E3006" i="6"/>
  <c r="D3006" i="6"/>
  <c r="J3006" i="6" s="1"/>
  <c r="B3006" i="6"/>
  <c r="C3006" i="6" s="1"/>
  <c r="A3006" i="6"/>
  <c r="H3005" i="6"/>
  <c r="G3005" i="6"/>
  <c r="F3005" i="6"/>
  <c r="I3005" i="6" s="1"/>
  <c r="E3005" i="6"/>
  <c r="D3005" i="6"/>
  <c r="J3005" i="6" s="1"/>
  <c r="B3005" i="6"/>
  <c r="C3005" i="6" s="1"/>
  <c r="A3005" i="6"/>
  <c r="H3004" i="6"/>
  <c r="G3004" i="6"/>
  <c r="F3004" i="6"/>
  <c r="I3004" i="6" s="1"/>
  <c r="E3004" i="6"/>
  <c r="D3004" i="6"/>
  <c r="J3004" i="6" s="1"/>
  <c r="B3004" i="6"/>
  <c r="C3004" i="6" s="1"/>
  <c r="A3004" i="6"/>
  <c r="H3003" i="6"/>
  <c r="G3003" i="6"/>
  <c r="F3003" i="6"/>
  <c r="I3003" i="6" s="1"/>
  <c r="E3003" i="6"/>
  <c r="D3003" i="6"/>
  <c r="J3003" i="6" s="1"/>
  <c r="B3003" i="6"/>
  <c r="C3003" i="6" s="1"/>
  <c r="A3003" i="6"/>
  <c r="H3002" i="6"/>
  <c r="G3002" i="6"/>
  <c r="F3002" i="6"/>
  <c r="I3002" i="6" s="1"/>
  <c r="E3002" i="6"/>
  <c r="D3002" i="6"/>
  <c r="J3002" i="6" s="1"/>
  <c r="B3002" i="6"/>
  <c r="C3002" i="6" s="1"/>
  <c r="A3002" i="6"/>
  <c r="H3001" i="6"/>
  <c r="G3001" i="6"/>
  <c r="F3001" i="6"/>
  <c r="I3001" i="6" s="1"/>
  <c r="E3001" i="6"/>
  <c r="D3001" i="6"/>
  <c r="J3001" i="6" s="1"/>
  <c r="B3001" i="6"/>
  <c r="C3001" i="6" s="1"/>
  <c r="A3001" i="6"/>
  <c r="H3000" i="6"/>
  <c r="G3000" i="6"/>
  <c r="F3000" i="6"/>
  <c r="I3000" i="6" s="1"/>
  <c r="E3000" i="6"/>
  <c r="D3000" i="6"/>
  <c r="J3000" i="6" s="1"/>
  <c r="B3000" i="6"/>
  <c r="C3000" i="6" s="1"/>
  <c r="A3000" i="6"/>
  <c r="H2999" i="6"/>
  <c r="G2999" i="6"/>
  <c r="F2999" i="6"/>
  <c r="I2999" i="6" s="1"/>
  <c r="E2999" i="6"/>
  <c r="D2999" i="6"/>
  <c r="J2999" i="6" s="1"/>
  <c r="B2999" i="6"/>
  <c r="C2999" i="6" s="1"/>
  <c r="A2999" i="6"/>
  <c r="H2998" i="6"/>
  <c r="G2998" i="6"/>
  <c r="F2998" i="6"/>
  <c r="I2998" i="6" s="1"/>
  <c r="E2998" i="6"/>
  <c r="D2998" i="6"/>
  <c r="J2998" i="6" s="1"/>
  <c r="B2998" i="6"/>
  <c r="C2998" i="6" s="1"/>
  <c r="A2998" i="6"/>
  <c r="H2997" i="6"/>
  <c r="G2997" i="6"/>
  <c r="F2997" i="6"/>
  <c r="I2997" i="6" s="1"/>
  <c r="E2997" i="6"/>
  <c r="D2997" i="6"/>
  <c r="J2997" i="6" s="1"/>
  <c r="B2997" i="6"/>
  <c r="C2997" i="6" s="1"/>
  <c r="A2997" i="6"/>
  <c r="H2996" i="6"/>
  <c r="G2996" i="6"/>
  <c r="F2996" i="6"/>
  <c r="I2996" i="6" s="1"/>
  <c r="E2996" i="6"/>
  <c r="D2996" i="6"/>
  <c r="J2996" i="6" s="1"/>
  <c r="B2996" i="6"/>
  <c r="C2996" i="6" s="1"/>
  <c r="A2996" i="6"/>
  <c r="H2995" i="6"/>
  <c r="G2995" i="6"/>
  <c r="F2995" i="6"/>
  <c r="I2995" i="6" s="1"/>
  <c r="E2995" i="6"/>
  <c r="D2995" i="6"/>
  <c r="J2995" i="6" s="1"/>
  <c r="B2995" i="6"/>
  <c r="C2995" i="6" s="1"/>
  <c r="A2995" i="6"/>
  <c r="H2994" i="6"/>
  <c r="G2994" i="6"/>
  <c r="F2994" i="6"/>
  <c r="I2994" i="6" s="1"/>
  <c r="E2994" i="6"/>
  <c r="D2994" i="6"/>
  <c r="J2994" i="6" s="1"/>
  <c r="B2994" i="6"/>
  <c r="C2994" i="6" s="1"/>
  <c r="A2994" i="6"/>
  <c r="H2993" i="6"/>
  <c r="G2993" i="6"/>
  <c r="F2993" i="6"/>
  <c r="I2993" i="6" s="1"/>
  <c r="E2993" i="6"/>
  <c r="D2993" i="6"/>
  <c r="J2993" i="6" s="1"/>
  <c r="B2993" i="6"/>
  <c r="C2993" i="6" s="1"/>
  <c r="A2993" i="6"/>
  <c r="H2992" i="6"/>
  <c r="G2992" i="6"/>
  <c r="F2992" i="6"/>
  <c r="I2992" i="6" s="1"/>
  <c r="E2992" i="6"/>
  <c r="D2992" i="6"/>
  <c r="J2992" i="6" s="1"/>
  <c r="B2992" i="6"/>
  <c r="C2992" i="6" s="1"/>
  <c r="A2992" i="6"/>
  <c r="H2991" i="6"/>
  <c r="G2991" i="6"/>
  <c r="F2991" i="6"/>
  <c r="I2991" i="6" s="1"/>
  <c r="E2991" i="6"/>
  <c r="D2991" i="6"/>
  <c r="J2991" i="6" s="1"/>
  <c r="B2991" i="6"/>
  <c r="C2991" i="6" s="1"/>
  <c r="A2991" i="6"/>
  <c r="H2990" i="6"/>
  <c r="G2990" i="6"/>
  <c r="F2990" i="6"/>
  <c r="I2990" i="6" s="1"/>
  <c r="E2990" i="6"/>
  <c r="D2990" i="6"/>
  <c r="J2990" i="6" s="1"/>
  <c r="B2990" i="6"/>
  <c r="C2990" i="6" s="1"/>
  <c r="A2990" i="6"/>
  <c r="H2989" i="6"/>
  <c r="G2989" i="6"/>
  <c r="F2989" i="6"/>
  <c r="I2989" i="6" s="1"/>
  <c r="E2989" i="6"/>
  <c r="D2989" i="6"/>
  <c r="J2989" i="6" s="1"/>
  <c r="B2989" i="6"/>
  <c r="C2989" i="6" s="1"/>
  <c r="A2989" i="6"/>
  <c r="H2988" i="6"/>
  <c r="G2988" i="6"/>
  <c r="F2988" i="6"/>
  <c r="I2988" i="6" s="1"/>
  <c r="E2988" i="6"/>
  <c r="D2988" i="6"/>
  <c r="J2988" i="6" s="1"/>
  <c r="B2988" i="6"/>
  <c r="C2988" i="6" s="1"/>
  <c r="A2988" i="6"/>
  <c r="H2987" i="6"/>
  <c r="G2987" i="6"/>
  <c r="F2987" i="6"/>
  <c r="I2987" i="6" s="1"/>
  <c r="E2987" i="6"/>
  <c r="D2987" i="6"/>
  <c r="J2987" i="6" s="1"/>
  <c r="B2987" i="6"/>
  <c r="C2987" i="6" s="1"/>
  <c r="A2987" i="6"/>
  <c r="H2986" i="6"/>
  <c r="G2986" i="6"/>
  <c r="F2986" i="6"/>
  <c r="I2986" i="6" s="1"/>
  <c r="E2986" i="6"/>
  <c r="D2986" i="6"/>
  <c r="J2986" i="6" s="1"/>
  <c r="B2986" i="6"/>
  <c r="C2986" i="6" s="1"/>
  <c r="A2986" i="6"/>
  <c r="H2985" i="6"/>
  <c r="G2985" i="6"/>
  <c r="F2985" i="6"/>
  <c r="I2985" i="6" s="1"/>
  <c r="E2985" i="6"/>
  <c r="D2985" i="6"/>
  <c r="J2985" i="6" s="1"/>
  <c r="B2985" i="6"/>
  <c r="C2985" i="6" s="1"/>
  <c r="A2985" i="6"/>
  <c r="H2984" i="6"/>
  <c r="G2984" i="6"/>
  <c r="F2984" i="6"/>
  <c r="I2984" i="6" s="1"/>
  <c r="E2984" i="6"/>
  <c r="D2984" i="6"/>
  <c r="J2984" i="6" s="1"/>
  <c r="B2984" i="6"/>
  <c r="C2984" i="6" s="1"/>
  <c r="A2984" i="6"/>
  <c r="H2983" i="6"/>
  <c r="G2983" i="6"/>
  <c r="F2983" i="6"/>
  <c r="I2983" i="6" s="1"/>
  <c r="E2983" i="6"/>
  <c r="D2983" i="6"/>
  <c r="J2983" i="6" s="1"/>
  <c r="B2983" i="6"/>
  <c r="C2983" i="6" s="1"/>
  <c r="A2983" i="6"/>
  <c r="H2982" i="6"/>
  <c r="G2982" i="6"/>
  <c r="F2982" i="6"/>
  <c r="I2982" i="6" s="1"/>
  <c r="E2982" i="6"/>
  <c r="D2982" i="6"/>
  <c r="J2982" i="6" s="1"/>
  <c r="B2982" i="6"/>
  <c r="C2982" i="6" s="1"/>
  <c r="A2982" i="6"/>
  <c r="H2981" i="6"/>
  <c r="G2981" i="6"/>
  <c r="F2981" i="6"/>
  <c r="I2981" i="6" s="1"/>
  <c r="E2981" i="6"/>
  <c r="D2981" i="6"/>
  <c r="J2981" i="6" s="1"/>
  <c r="B2981" i="6"/>
  <c r="C2981" i="6" s="1"/>
  <c r="A2981" i="6"/>
  <c r="H2980" i="6"/>
  <c r="G2980" i="6"/>
  <c r="F2980" i="6"/>
  <c r="I2980" i="6" s="1"/>
  <c r="E2980" i="6"/>
  <c r="D2980" i="6"/>
  <c r="J2980" i="6" s="1"/>
  <c r="B2980" i="6"/>
  <c r="C2980" i="6" s="1"/>
  <c r="A2980" i="6"/>
  <c r="H2979" i="6"/>
  <c r="G2979" i="6"/>
  <c r="F2979" i="6"/>
  <c r="I2979" i="6" s="1"/>
  <c r="E2979" i="6"/>
  <c r="D2979" i="6"/>
  <c r="J2979" i="6" s="1"/>
  <c r="B2979" i="6"/>
  <c r="C2979" i="6" s="1"/>
  <c r="A2979" i="6"/>
  <c r="H2978" i="6"/>
  <c r="G2978" i="6"/>
  <c r="F2978" i="6"/>
  <c r="I2978" i="6" s="1"/>
  <c r="E2978" i="6"/>
  <c r="D2978" i="6"/>
  <c r="J2978" i="6" s="1"/>
  <c r="B2978" i="6"/>
  <c r="C2978" i="6" s="1"/>
  <c r="A2978" i="6"/>
  <c r="H2977" i="6"/>
  <c r="G2977" i="6"/>
  <c r="F2977" i="6"/>
  <c r="I2977" i="6" s="1"/>
  <c r="E2977" i="6"/>
  <c r="D2977" i="6"/>
  <c r="J2977" i="6" s="1"/>
  <c r="B2977" i="6"/>
  <c r="C2977" i="6" s="1"/>
  <c r="A2977" i="6"/>
  <c r="H2976" i="6"/>
  <c r="G2976" i="6"/>
  <c r="F2976" i="6"/>
  <c r="I2976" i="6" s="1"/>
  <c r="E2976" i="6"/>
  <c r="D2976" i="6"/>
  <c r="J2976" i="6" s="1"/>
  <c r="B2976" i="6"/>
  <c r="C2976" i="6" s="1"/>
  <c r="A2976" i="6"/>
  <c r="H2975" i="6"/>
  <c r="G2975" i="6"/>
  <c r="F2975" i="6"/>
  <c r="I2975" i="6" s="1"/>
  <c r="E2975" i="6"/>
  <c r="D2975" i="6"/>
  <c r="J2975" i="6" s="1"/>
  <c r="B2975" i="6"/>
  <c r="C2975" i="6" s="1"/>
  <c r="A2975" i="6"/>
  <c r="H2974" i="6"/>
  <c r="G2974" i="6"/>
  <c r="F2974" i="6"/>
  <c r="I2974" i="6" s="1"/>
  <c r="E2974" i="6"/>
  <c r="D2974" i="6"/>
  <c r="J2974" i="6" s="1"/>
  <c r="B2974" i="6"/>
  <c r="C2974" i="6" s="1"/>
  <c r="A2974" i="6"/>
  <c r="H2973" i="6"/>
  <c r="G2973" i="6"/>
  <c r="F2973" i="6"/>
  <c r="I2973" i="6" s="1"/>
  <c r="E2973" i="6"/>
  <c r="D2973" i="6"/>
  <c r="J2973" i="6" s="1"/>
  <c r="B2973" i="6"/>
  <c r="C2973" i="6" s="1"/>
  <c r="A2973" i="6"/>
  <c r="H2972" i="6"/>
  <c r="G2972" i="6"/>
  <c r="F2972" i="6"/>
  <c r="I2972" i="6" s="1"/>
  <c r="E2972" i="6"/>
  <c r="D2972" i="6"/>
  <c r="J2972" i="6" s="1"/>
  <c r="B2972" i="6"/>
  <c r="C2972" i="6" s="1"/>
  <c r="A2972" i="6"/>
  <c r="H2971" i="6"/>
  <c r="G2971" i="6"/>
  <c r="F2971" i="6"/>
  <c r="I2971" i="6" s="1"/>
  <c r="E2971" i="6"/>
  <c r="D2971" i="6"/>
  <c r="J2971" i="6" s="1"/>
  <c r="B2971" i="6"/>
  <c r="C2971" i="6" s="1"/>
  <c r="A2971" i="6"/>
  <c r="H2970" i="6"/>
  <c r="G2970" i="6"/>
  <c r="F2970" i="6"/>
  <c r="I2970" i="6" s="1"/>
  <c r="E2970" i="6"/>
  <c r="D2970" i="6"/>
  <c r="J2970" i="6" s="1"/>
  <c r="B2970" i="6"/>
  <c r="C2970" i="6" s="1"/>
  <c r="A2970" i="6"/>
  <c r="H2969" i="6"/>
  <c r="G2969" i="6"/>
  <c r="F2969" i="6"/>
  <c r="I2969" i="6" s="1"/>
  <c r="E2969" i="6"/>
  <c r="D2969" i="6"/>
  <c r="J2969" i="6" s="1"/>
  <c r="B2969" i="6"/>
  <c r="C2969" i="6" s="1"/>
  <c r="A2969" i="6"/>
  <c r="H2968" i="6"/>
  <c r="G2968" i="6"/>
  <c r="F2968" i="6"/>
  <c r="I2968" i="6" s="1"/>
  <c r="E2968" i="6"/>
  <c r="D2968" i="6"/>
  <c r="J2968" i="6" s="1"/>
  <c r="B2968" i="6"/>
  <c r="C2968" i="6" s="1"/>
  <c r="A2968" i="6"/>
  <c r="H2967" i="6"/>
  <c r="G2967" i="6"/>
  <c r="F2967" i="6"/>
  <c r="I2967" i="6" s="1"/>
  <c r="E2967" i="6"/>
  <c r="D2967" i="6"/>
  <c r="J2967" i="6" s="1"/>
  <c r="B2967" i="6"/>
  <c r="C2967" i="6" s="1"/>
  <c r="A2967" i="6"/>
  <c r="H2966" i="6"/>
  <c r="G2966" i="6"/>
  <c r="F2966" i="6"/>
  <c r="I2966" i="6" s="1"/>
  <c r="E2966" i="6"/>
  <c r="D2966" i="6"/>
  <c r="J2966" i="6" s="1"/>
  <c r="B2966" i="6"/>
  <c r="C2966" i="6" s="1"/>
  <c r="A2966" i="6"/>
  <c r="H2965" i="6"/>
  <c r="G2965" i="6"/>
  <c r="F2965" i="6"/>
  <c r="I2965" i="6" s="1"/>
  <c r="E2965" i="6"/>
  <c r="D2965" i="6"/>
  <c r="J2965" i="6" s="1"/>
  <c r="B2965" i="6"/>
  <c r="C2965" i="6" s="1"/>
  <c r="A2965" i="6"/>
  <c r="H2964" i="6"/>
  <c r="G2964" i="6"/>
  <c r="F2964" i="6"/>
  <c r="I2964" i="6" s="1"/>
  <c r="E2964" i="6"/>
  <c r="D2964" i="6"/>
  <c r="J2964" i="6" s="1"/>
  <c r="B2964" i="6"/>
  <c r="C2964" i="6" s="1"/>
  <c r="A2964" i="6"/>
  <c r="H2963" i="6"/>
  <c r="G2963" i="6"/>
  <c r="F2963" i="6"/>
  <c r="I2963" i="6" s="1"/>
  <c r="E2963" i="6"/>
  <c r="D2963" i="6"/>
  <c r="J2963" i="6" s="1"/>
  <c r="B2963" i="6"/>
  <c r="C2963" i="6" s="1"/>
  <c r="A2963" i="6"/>
  <c r="H2962" i="6"/>
  <c r="G2962" i="6"/>
  <c r="F2962" i="6"/>
  <c r="I2962" i="6" s="1"/>
  <c r="E2962" i="6"/>
  <c r="D2962" i="6"/>
  <c r="J2962" i="6" s="1"/>
  <c r="B2962" i="6"/>
  <c r="C2962" i="6" s="1"/>
  <c r="A2962" i="6"/>
  <c r="H2961" i="6"/>
  <c r="G2961" i="6"/>
  <c r="F2961" i="6"/>
  <c r="I2961" i="6" s="1"/>
  <c r="E2961" i="6"/>
  <c r="D2961" i="6"/>
  <c r="J2961" i="6" s="1"/>
  <c r="B2961" i="6"/>
  <c r="C2961" i="6" s="1"/>
  <c r="A2961" i="6"/>
  <c r="H2960" i="6"/>
  <c r="G2960" i="6"/>
  <c r="F2960" i="6"/>
  <c r="I2960" i="6" s="1"/>
  <c r="E2960" i="6"/>
  <c r="D2960" i="6"/>
  <c r="J2960" i="6" s="1"/>
  <c r="B2960" i="6"/>
  <c r="C2960" i="6" s="1"/>
  <c r="A2960" i="6"/>
  <c r="H2959" i="6"/>
  <c r="G2959" i="6"/>
  <c r="F2959" i="6"/>
  <c r="I2959" i="6" s="1"/>
  <c r="E2959" i="6"/>
  <c r="D2959" i="6"/>
  <c r="J2959" i="6" s="1"/>
  <c r="B2959" i="6"/>
  <c r="C2959" i="6" s="1"/>
  <c r="A2959" i="6"/>
  <c r="H2958" i="6"/>
  <c r="G2958" i="6"/>
  <c r="F2958" i="6"/>
  <c r="I2958" i="6" s="1"/>
  <c r="E2958" i="6"/>
  <c r="D2958" i="6"/>
  <c r="J2958" i="6" s="1"/>
  <c r="B2958" i="6"/>
  <c r="C2958" i="6" s="1"/>
  <c r="A2958" i="6"/>
  <c r="H2957" i="6"/>
  <c r="G2957" i="6"/>
  <c r="F2957" i="6"/>
  <c r="I2957" i="6" s="1"/>
  <c r="E2957" i="6"/>
  <c r="D2957" i="6"/>
  <c r="J2957" i="6" s="1"/>
  <c r="B2957" i="6"/>
  <c r="C2957" i="6" s="1"/>
  <c r="A2957" i="6"/>
  <c r="H2956" i="6"/>
  <c r="G2956" i="6"/>
  <c r="F2956" i="6"/>
  <c r="I2956" i="6" s="1"/>
  <c r="E2956" i="6"/>
  <c r="D2956" i="6"/>
  <c r="J2956" i="6" s="1"/>
  <c r="B2956" i="6"/>
  <c r="C2956" i="6" s="1"/>
  <c r="A2956" i="6"/>
  <c r="H2955" i="6"/>
  <c r="G2955" i="6"/>
  <c r="F2955" i="6"/>
  <c r="I2955" i="6" s="1"/>
  <c r="E2955" i="6"/>
  <c r="D2955" i="6"/>
  <c r="J2955" i="6" s="1"/>
  <c r="B2955" i="6"/>
  <c r="C2955" i="6" s="1"/>
  <c r="A2955" i="6"/>
  <c r="H2954" i="6"/>
  <c r="G2954" i="6"/>
  <c r="F2954" i="6"/>
  <c r="I2954" i="6" s="1"/>
  <c r="E2954" i="6"/>
  <c r="D2954" i="6"/>
  <c r="J2954" i="6" s="1"/>
  <c r="B2954" i="6"/>
  <c r="C2954" i="6" s="1"/>
  <c r="A2954" i="6"/>
  <c r="H2953" i="6"/>
  <c r="G2953" i="6"/>
  <c r="F2953" i="6"/>
  <c r="I2953" i="6" s="1"/>
  <c r="E2953" i="6"/>
  <c r="D2953" i="6"/>
  <c r="J2953" i="6" s="1"/>
  <c r="B2953" i="6"/>
  <c r="C2953" i="6" s="1"/>
  <c r="A2953" i="6"/>
  <c r="H2952" i="6"/>
  <c r="G2952" i="6"/>
  <c r="F2952" i="6"/>
  <c r="I2952" i="6" s="1"/>
  <c r="E2952" i="6"/>
  <c r="D2952" i="6"/>
  <c r="J2952" i="6" s="1"/>
  <c r="B2952" i="6"/>
  <c r="C2952" i="6" s="1"/>
  <c r="A2952" i="6"/>
  <c r="H2951" i="6"/>
  <c r="G2951" i="6"/>
  <c r="F2951" i="6"/>
  <c r="I2951" i="6" s="1"/>
  <c r="E2951" i="6"/>
  <c r="D2951" i="6"/>
  <c r="J2951" i="6" s="1"/>
  <c r="B2951" i="6"/>
  <c r="C2951" i="6" s="1"/>
  <c r="A2951" i="6"/>
  <c r="H2950" i="6"/>
  <c r="G2950" i="6"/>
  <c r="F2950" i="6"/>
  <c r="I2950" i="6" s="1"/>
  <c r="E2950" i="6"/>
  <c r="D2950" i="6"/>
  <c r="J2950" i="6" s="1"/>
  <c r="B2950" i="6"/>
  <c r="C2950" i="6" s="1"/>
  <c r="A2950" i="6"/>
  <c r="H2949" i="6"/>
  <c r="G2949" i="6"/>
  <c r="F2949" i="6"/>
  <c r="I2949" i="6" s="1"/>
  <c r="E2949" i="6"/>
  <c r="D2949" i="6"/>
  <c r="J2949" i="6" s="1"/>
  <c r="B2949" i="6"/>
  <c r="C2949" i="6" s="1"/>
  <c r="A2949" i="6"/>
  <c r="H2948" i="6"/>
  <c r="G2948" i="6"/>
  <c r="F2948" i="6"/>
  <c r="I2948" i="6" s="1"/>
  <c r="E2948" i="6"/>
  <c r="D2948" i="6"/>
  <c r="J2948" i="6" s="1"/>
  <c r="B2948" i="6"/>
  <c r="C2948" i="6" s="1"/>
  <c r="A2948" i="6"/>
  <c r="H2947" i="6"/>
  <c r="G2947" i="6"/>
  <c r="F2947" i="6"/>
  <c r="I2947" i="6" s="1"/>
  <c r="E2947" i="6"/>
  <c r="D2947" i="6"/>
  <c r="J2947" i="6" s="1"/>
  <c r="B2947" i="6"/>
  <c r="C2947" i="6" s="1"/>
  <c r="A2947" i="6"/>
  <c r="H2946" i="6"/>
  <c r="G2946" i="6"/>
  <c r="F2946" i="6"/>
  <c r="I2946" i="6" s="1"/>
  <c r="E2946" i="6"/>
  <c r="D2946" i="6"/>
  <c r="J2946" i="6" s="1"/>
  <c r="B2946" i="6"/>
  <c r="C2946" i="6" s="1"/>
  <c r="A2946" i="6"/>
  <c r="H2945" i="6"/>
  <c r="G2945" i="6"/>
  <c r="F2945" i="6"/>
  <c r="I2945" i="6" s="1"/>
  <c r="E2945" i="6"/>
  <c r="D2945" i="6"/>
  <c r="J2945" i="6" s="1"/>
  <c r="B2945" i="6"/>
  <c r="C2945" i="6" s="1"/>
  <c r="A2945" i="6"/>
  <c r="H2944" i="6"/>
  <c r="G2944" i="6"/>
  <c r="F2944" i="6"/>
  <c r="I2944" i="6" s="1"/>
  <c r="E2944" i="6"/>
  <c r="D2944" i="6"/>
  <c r="J2944" i="6" s="1"/>
  <c r="B2944" i="6"/>
  <c r="C2944" i="6" s="1"/>
  <c r="A2944" i="6"/>
  <c r="H2943" i="6"/>
  <c r="G2943" i="6"/>
  <c r="F2943" i="6"/>
  <c r="I2943" i="6" s="1"/>
  <c r="E2943" i="6"/>
  <c r="D2943" i="6"/>
  <c r="J2943" i="6" s="1"/>
  <c r="B2943" i="6"/>
  <c r="C2943" i="6" s="1"/>
  <c r="A2943" i="6"/>
  <c r="H2942" i="6"/>
  <c r="G2942" i="6"/>
  <c r="F2942" i="6"/>
  <c r="I2942" i="6" s="1"/>
  <c r="E2942" i="6"/>
  <c r="D2942" i="6"/>
  <c r="J2942" i="6" s="1"/>
  <c r="B2942" i="6"/>
  <c r="C2942" i="6" s="1"/>
  <c r="A2942" i="6"/>
  <c r="H2941" i="6"/>
  <c r="G2941" i="6"/>
  <c r="F2941" i="6"/>
  <c r="I2941" i="6" s="1"/>
  <c r="E2941" i="6"/>
  <c r="D2941" i="6"/>
  <c r="J2941" i="6" s="1"/>
  <c r="B2941" i="6"/>
  <c r="C2941" i="6" s="1"/>
  <c r="A2941" i="6"/>
  <c r="H2940" i="6"/>
  <c r="G2940" i="6"/>
  <c r="F2940" i="6"/>
  <c r="I2940" i="6" s="1"/>
  <c r="E2940" i="6"/>
  <c r="D2940" i="6"/>
  <c r="J2940" i="6" s="1"/>
  <c r="B2940" i="6"/>
  <c r="C2940" i="6" s="1"/>
  <c r="A2940" i="6"/>
  <c r="H2939" i="6"/>
  <c r="G2939" i="6"/>
  <c r="F2939" i="6"/>
  <c r="I2939" i="6" s="1"/>
  <c r="E2939" i="6"/>
  <c r="D2939" i="6"/>
  <c r="J2939" i="6" s="1"/>
  <c r="B2939" i="6"/>
  <c r="C2939" i="6" s="1"/>
  <c r="A2939" i="6"/>
  <c r="H2938" i="6"/>
  <c r="G2938" i="6"/>
  <c r="F2938" i="6"/>
  <c r="I2938" i="6" s="1"/>
  <c r="E2938" i="6"/>
  <c r="D2938" i="6"/>
  <c r="J2938" i="6" s="1"/>
  <c r="B2938" i="6"/>
  <c r="C2938" i="6" s="1"/>
  <c r="A2938" i="6"/>
  <c r="H2937" i="6"/>
  <c r="G2937" i="6"/>
  <c r="F2937" i="6"/>
  <c r="I2937" i="6" s="1"/>
  <c r="E2937" i="6"/>
  <c r="D2937" i="6"/>
  <c r="J2937" i="6" s="1"/>
  <c r="B2937" i="6"/>
  <c r="C2937" i="6" s="1"/>
  <c r="A2937" i="6"/>
  <c r="H2936" i="6"/>
  <c r="G2936" i="6"/>
  <c r="F2936" i="6"/>
  <c r="I2936" i="6" s="1"/>
  <c r="E2936" i="6"/>
  <c r="D2936" i="6"/>
  <c r="J2936" i="6" s="1"/>
  <c r="B2936" i="6"/>
  <c r="C2936" i="6" s="1"/>
  <c r="A2936" i="6"/>
  <c r="H2935" i="6"/>
  <c r="G2935" i="6"/>
  <c r="F2935" i="6"/>
  <c r="I2935" i="6" s="1"/>
  <c r="E2935" i="6"/>
  <c r="D2935" i="6"/>
  <c r="J2935" i="6" s="1"/>
  <c r="B2935" i="6"/>
  <c r="C2935" i="6" s="1"/>
  <c r="A2935" i="6"/>
  <c r="H2934" i="6"/>
  <c r="G2934" i="6"/>
  <c r="F2934" i="6"/>
  <c r="I2934" i="6" s="1"/>
  <c r="E2934" i="6"/>
  <c r="D2934" i="6"/>
  <c r="J2934" i="6" s="1"/>
  <c r="B2934" i="6"/>
  <c r="C2934" i="6" s="1"/>
  <c r="A2934" i="6"/>
  <c r="H2933" i="6"/>
  <c r="G2933" i="6"/>
  <c r="F2933" i="6"/>
  <c r="I2933" i="6" s="1"/>
  <c r="E2933" i="6"/>
  <c r="D2933" i="6"/>
  <c r="J2933" i="6" s="1"/>
  <c r="B2933" i="6"/>
  <c r="C2933" i="6" s="1"/>
  <c r="A2933" i="6"/>
  <c r="H2932" i="6"/>
  <c r="G2932" i="6"/>
  <c r="F2932" i="6"/>
  <c r="I2932" i="6" s="1"/>
  <c r="E2932" i="6"/>
  <c r="D2932" i="6"/>
  <c r="J2932" i="6" s="1"/>
  <c r="B2932" i="6"/>
  <c r="C2932" i="6" s="1"/>
  <c r="A2932" i="6"/>
  <c r="H2931" i="6"/>
  <c r="G2931" i="6"/>
  <c r="F2931" i="6"/>
  <c r="I2931" i="6" s="1"/>
  <c r="E2931" i="6"/>
  <c r="D2931" i="6"/>
  <c r="J2931" i="6" s="1"/>
  <c r="B2931" i="6"/>
  <c r="C2931" i="6" s="1"/>
  <c r="A2931" i="6"/>
  <c r="H2930" i="6"/>
  <c r="G2930" i="6"/>
  <c r="F2930" i="6"/>
  <c r="I2930" i="6" s="1"/>
  <c r="E2930" i="6"/>
  <c r="D2930" i="6"/>
  <c r="J2930" i="6" s="1"/>
  <c r="B2930" i="6"/>
  <c r="C2930" i="6" s="1"/>
  <c r="A2930" i="6"/>
  <c r="H2929" i="6"/>
  <c r="G2929" i="6"/>
  <c r="F2929" i="6"/>
  <c r="I2929" i="6" s="1"/>
  <c r="E2929" i="6"/>
  <c r="D2929" i="6"/>
  <c r="J2929" i="6" s="1"/>
  <c r="B2929" i="6"/>
  <c r="C2929" i="6" s="1"/>
  <c r="A2929" i="6"/>
  <c r="H2928" i="6"/>
  <c r="G2928" i="6"/>
  <c r="F2928" i="6"/>
  <c r="I2928" i="6" s="1"/>
  <c r="E2928" i="6"/>
  <c r="D2928" i="6"/>
  <c r="J2928" i="6" s="1"/>
  <c r="B2928" i="6"/>
  <c r="C2928" i="6" s="1"/>
  <c r="A2928" i="6"/>
  <c r="H2927" i="6"/>
  <c r="G2927" i="6"/>
  <c r="F2927" i="6"/>
  <c r="I2927" i="6" s="1"/>
  <c r="E2927" i="6"/>
  <c r="D2927" i="6"/>
  <c r="J2927" i="6" s="1"/>
  <c r="B2927" i="6"/>
  <c r="C2927" i="6" s="1"/>
  <c r="A2927" i="6"/>
  <c r="H2926" i="6"/>
  <c r="G2926" i="6"/>
  <c r="F2926" i="6"/>
  <c r="I2926" i="6" s="1"/>
  <c r="E2926" i="6"/>
  <c r="D2926" i="6"/>
  <c r="J2926" i="6" s="1"/>
  <c r="B2926" i="6"/>
  <c r="C2926" i="6" s="1"/>
  <c r="A2926" i="6"/>
  <c r="H2925" i="6"/>
  <c r="G2925" i="6"/>
  <c r="F2925" i="6"/>
  <c r="I2925" i="6" s="1"/>
  <c r="E2925" i="6"/>
  <c r="D2925" i="6"/>
  <c r="J2925" i="6" s="1"/>
  <c r="B2925" i="6"/>
  <c r="C2925" i="6" s="1"/>
  <c r="A2925" i="6"/>
  <c r="H2924" i="6"/>
  <c r="G2924" i="6"/>
  <c r="F2924" i="6"/>
  <c r="I2924" i="6" s="1"/>
  <c r="E2924" i="6"/>
  <c r="D2924" i="6"/>
  <c r="J2924" i="6" s="1"/>
  <c r="B2924" i="6"/>
  <c r="C2924" i="6" s="1"/>
  <c r="A2924" i="6"/>
  <c r="H2923" i="6"/>
  <c r="G2923" i="6"/>
  <c r="F2923" i="6"/>
  <c r="I2923" i="6" s="1"/>
  <c r="E2923" i="6"/>
  <c r="D2923" i="6"/>
  <c r="J2923" i="6" s="1"/>
  <c r="B2923" i="6"/>
  <c r="C2923" i="6" s="1"/>
  <c r="A2923" i="6"/>
  <c r="H2922" i="6"/>
  <c r="G2922" i="6"/>
  <c r="F2922" i="6"/>
  <c r="I2922" i="6" s="1"/>
  <c r="E2922" i="6"/>
  <c r="D2922" i="6"/>
  <c r="J2922" i="6" s="1"/>
  <c r="B2922" i="6"/>
  <c r="C2922" i="6" s="1"/>
  <c r="A2922" i="6"/>
  <c r="H2921" i="6"/>
  <c r="G2921" i="6"/>
  <c r="F2921" i="6"/>
  <c r="I2921" i="6" s="1"/>
  <c r="E2921" i="6"/>
  <c r="D2921" i="6"/>
  <c r="J2921" i="6" s="1"/>
  <c r="B2921" i="6"/>
  <c r="C2921" i="6" s="1"/>
  <c r="A2921" i="6"/>
  <c r="H2920" i="6"/>
  <c r="G2920" i="6"/>
  <c r="F2920" i="6"/>
  <c r="I2920" i="6" s="1"/>
  <c r="E2920" i="6"/>
  <c r="D2920" i="6"/>
  <c r="J2920" i="6" s="1"/>
  <c r="B2920" i="6"/>
  <c r="C2920" i="6" s="1"/>
  <c r="A2920" i="6"/>
  <c r="H2919" i="6"/>
  <c r="G2919" i="6"/>
  <c r="F2919" i="6"/>
  <c r="I2919" i="6" s="1"/>
  <c r="E2919" i="6"/>
  <c r="D2919" i="6"/>
  <c r="J2919" i="6" s="1"/>
  <c r="B2919" i="6"/>
  <c r="C2919" i="6" s="1"/>
  <c r="A2919" i="6"/>
  <c r="H2918" i="6"/>
  <c r="G2918" i="6"/>
  <c r="F2918" i="6"/>
  <c r="I2918" i="6" s="1"/>
  <c r="E2918" i="6"/>
  <c r="D2918" i="6"/>
  <c r="J2918" i="6" s="1"/>
  <c r="B2918" i="6"/>
  <c r="C2918" i="6" s="1"/>
  <c r="A2918" i="6"/>
  <c r="H2917" i="6"/>
  <c r="G2917" i="6"/>
  <c r="F2917" i="6"/>
  <c r="I2917" i="6" s="1"/>
  <c r="E2917" i="6"/>
  <c r="D2917" i="6"/>
  <c r="J2917" i="6" s="1"/>
  <c r="B2917" i="6"/>
  <c r="C2917" i="6" s="1"/>
  <c r="A2917" i="6"/>
  <c r="H2916" i="6"/>
  <c r="G2916" i="6"/>
  <c r="F2916" i="6"/>
  <c r="I2916" i="6" s="1"/>
  <c r="E2916" i="6"/>
  <c r="D2916" i="6"/>
  <c r="J2916" i="6" s="1"/>
  <c r="B2916" i="6"/>
  <c r="C2916" i="6" s="1"/>
  <c r="A2916" i="6"/>
  <c r="H2915" i="6"/>
  <c r="G2915" i="6"/>
  <c r="F2915" i="6"/>
  <c r="I2915" i="6" s="1"/>
  <c r="E2915" i="6"/>
  <c r="D2915" i="6"/>
  <c r="J2915" i="6" s="1"/>
  <c r="B2915" i="6"/>
  <c r="C2915" i="6" s="1"/>
  <c r="A2915" i="6"/>
  <c r="H2914" i="6"/>
  <c r="G2914" i="6"/>
  <c r="F2914" i="6"/>
  <c r="I2914" i="6" s="1"/>
  <c r="E2914" i="6"/>
  <c r="D2914" i="6"/>
  <c r="J2914" i="6" s="1"/>
  <c r="B2914" i="6"/>
  <c r="C2914" i="6" s="1"/>
  <c r="A2914" i="6"/>
  <c r="H2913" i="6"/>
  <c r="G2913" i="6"/>
  <c r="F2913" i="6"/>
  <c r="I2913" i="6" s="1"/>
  <c r="E2913" i="6"/>
  <c r="D2913" i="6"/>
  <c r="J2913" i="6" s="1"/>
  <c r="B2913" i="6"/>
  <c r="C2913" i="6" s="1"/>
  <c r="A2913" i="6"/>
  <c r="H2912" i="6"/>
  <c r="G2912" i="6"/>
  <c r="F2912" i="6"/>
  <c r="I2912" i="6" s="1"/>
  <c r="E2912" i="6"/>
  <c r="D2912" i="6"/>
  <c r="J2912" i="6" s="1"/>
  <c r="B2912" i="6"/>
  <c r="C2912" i="6" s="1"/>
  <c r="A2912" i="6"/>
  <c r="H2911" i="6"/>
  <c r="G2911" i="6"/>
  <c r="F2911" i="6"/>
  <c r="I2911" i="6" s="1"/>
  <c r="E2911" i="6"/>
  <c r="D2911" i="6"/>
  <c r="J2911" i="6" s="1"/>
  <c r="B2911" i="6"/>
  <c r="C2911" i="6" s="1"/>
  <c r="A2911" i="6"/>
  <c r="H2910" i="6"/>
  <c r="G2910" i="6"/>
  <c r="F2910" i="6"/>
  <c r="I2910" i="6" s="1"/>
  <c r="E2910" i="6"/>
  <c r="D2910" i="6"/>
  <c r="J2910" i="6" s="1"/>
  <c r="B2910" i="6"/>
  <c r="C2910" i="6" s="1"/>
  <c r="A2910" i="6"/>
  <c r="H2909" i="6"/>
  <c r="G2909" i="6"/>
  <c r="F2909" i="6"/>
  <c r="I2909" i="6" s="1"/>
  <c r="E2909" i="6"/>
  <c r="D2909" i="6"/>
  <c r="J2909" i="6" s="1"/>
  <c r="B2909" i="6"/>
  <c r="C2909" i="6" s="1"/>
  <c r="A2909" i="6"/>
  <c r="H2908" i="6"/>
  <c r="G2908" i="6"/>
  <c r="F2908" i="6"/>
  <c r="I2908" i="6" s="1"/>
  <c r="E2908" i="6"/>
  <c r="D2908" i="6"/>
  <c r="J2908" i="6" s="1"/>
  <c r="B2908" i="6"/>
  <c r="C2908" i="6" s="1"/>
  <c r="A2908" i="6"/>
  <c r="H2907" i="6"/>
  <c r="G2907" i="6"/>
  <c r="F2907" i="6"/>
  <c r="I2907" i="6" s="1"/>
  <c r="E2907" i="6"/>
  <c r="D2907" i="6"/>
  <c r="J2907" i="6" s="1"/>
  <c r="B2907" i="6"/>
  <c r="C2907" i="6" s="1"/>
  <c r="A2907" i="6"/>
  <c r="H2906" i="6"/>
  <c r="G2906" i="6"/>
  <c r="F2906" i="6"/>
  <c r="I2906" i="6" s="1"/>
  <c r="E2906" i="6"/>
  <c r="D2906" i="6"/>
  <c r="J2906" i="6" s="1"/>
  <c r="B2906" i="6"/>
  <c r="C2906" i="6" s="1"/>
  <c r="A2906" i="6"/>
  <c r="H2905" i="6"/>
  <c r="G2905" i="6"/>
  <c r="F2905" i="6"/>
  <c r="I2905" i="6" s="1"/>
  <c r="E2905" i="6"/>
  <c r="D2905" i="6"/>
  <c r="J2905" i="6" s="1"/>
  <c r="B2905" i="6"/>
  <c r="C2905" i="6" s="1"/>
  <c r="A2905" i="6"/>
  <c r="H2904" i="6"/>
  <c r="G2904" i="6"/>
  <c r="F2904" i="6"/>
  <c r="I2904" i="6" s="1"/>
  <c r="E2904" i="6"/>
  <c r="D2904" i="6"/>
  <c r="J2904" i="6" s="1"/>
  <c r="B2904" i="6"/>
  <c r="C2904" i="6" s="1"/>
  <c r="A2904" i="6"/>
  <c r="H2903" i="6"/>
  <c r="G2903" i="6"/>
  <c r="F2903" i="6"/>
  <c r="I2903" i="6" s="1"/>
  <c r="E2903" i="6"/>
  <c r="D2903" i="6"/>
  <c r="J2903" i="6" s="1"/>
  <c r="B2903" i="6"/>
  <c r="C2903" i="6" s="1"/>
  <c r="A2903" i="6"/>
  <c r="H2902" i="6"/>
  <c r="G2902" i="6"/>
  <c r="F2902" i="6"/>
  <c r="I2902" i="6" s="1"/>
  <c r="E2902" i="6"/>
  <c r="D2902" i="6"/>
  <c r="J2902" i="6" s="1"/>
  <c r="B2902" i="6"/>
  <c r="C2902" i="6" s="1"/>
  <c r="A2902" i="6"/>
  <c r="H2901" i="6"/>
  <c r="G2901" i="6"/>
  <c r="F2901" i="6"/>
  <c r="I2901" i="6" s="1"/>
  <c r="E2901" i="6"/>
  <c r="D2901" i="6"/>
  <c r="J2901" i="6" s="1"/>
  <c r="B2901" i="6"/>
  <c r="C2901" i="6" s="1"/>
  <c r="A2901" i="6"/>
  <c r="H2900" i="6"/>
  <c r="G2900" i="6"/>
  <c r="F2900" i="6"/>
  <c r="I2900" i="6" s="1"/>
  <c r="E2900" i="6"/>
  <c r="D2900" i="6"/>
  <c r="J2900" i="6" s="1"/>
  <c r="B2900" i="6"/>
  <c r="C2900" i="6" s="1"/>
  <c r="A2900" i="6"/>
  <c r="H2899" i="6"/>
  <c r="G2899" i="6"/>
  <c r="F2899" i="6"/>
  <c r="I2899" i="6" s="1"/>
  <c r="E2899" i="6"/>
  <c r="D2899" i="6"/>
  <c r="J2899" i="6" s="1"/>
  <c r="B2899" i="6"/>
  <c r="C2899" i="6" s="1"/>
  <c r="A2899" i="6"/>
  <c r="H2898" i="6"/>
  <c r="G2898" i="6"/>
  <c r="F2898" i="6"/>
  <c r="I2898" i="6" s="1"/>
  <c r="E2898" i="6"/>
  <c r="D2898" i="6"/>
  <c r="J2898" i="6" s="1"/>
  <c r="B2898" i="6"/>
  <c r="C2898" i="6" s="1"/>
  <c r="A2898" i="6"/>
  <c r="H2897" i="6"/>
  <c r="G2897" i="6"/>
  <c r="F2897" i="6"/>
  <c r="I2897" i="6" s="1"/>
  <c r="E2897" i="6"/>
  <c r="D2897" i="6"/>
  <c r="J2897" i="6" s="1"/>
  <c r="B2897" i="6"/>
  <c r="C2897" i="6" s="1"/>
  <c r="A2897" i="6"/>
  <c r="H2896" i="6"/>
  <c r="G2896" i="6"/>
  <c r="F2896" i="6"/>
  <c r="I2896" i="6" s="1"/>
  <c r="E2896" i="6"/>
  <c r="D2896" i="6"/>
  <c r="J2896" i="6" s="1"/>
  <c r="B2896" i="6"/>
  <c r="C2896" i="6" s="1"/>
  <c r="A2896" i="6"/>
  <c r="H2895" i="6"/>
  <c r="G2895" i="6"/>
  <c r="F2895" i="6"/>
  <c r="I2895" i="6" s="1"/>
  <c r="E2895" i="6"/>
  <c r="D2895" i="6"/>
  <c r="J2895" i="6" s="1"/>
  <c r="B2895" i="6"/>
  <c r="C2895" i="6" s="1"/>
  <c r="A2895" i="6"/>
  <c r="H2894" i="6"/>
  <c r="G2894" i="6"/>
  <c r="F2894" i="6"/>
  <c r="I2894" i="6" s="1"/>
  <c r="E2894" i="6"/>
  <c r="D2894" i="6"/>
  <c r="J2894" i="6" s="1"/>
  <c r="B2894" i="6"/>
  <c r="C2894" i="6" s="1"/>
  <c r="A2894" i="6"/>
  <c r="H2893" i="6"/>
  <c r="G2893" i="6"/>
  <c r="F2893" i="6"/>
  <c r="I2893" i="6" s="1"/>
  <c r="E2893" i="6"/>
  <c r="D2893" i="6"/>
  <c r="J2893" i="6" s="1"/>
  <c r="B2893" i="6"/>
  <c r="C2893" i="6" s="1"/>
  <c r="A2893" i="6"/>
  <c r="H2892" i="6"/>
  <c r="G2892" i="6"/>
  <c r="F2892" i="6"/>
  <c r="I2892" i="6" s="1"/>
  <c r="E2892" i="6"/>
  <c r="D2892" i="6"/>
  <c r="J2892" i="6" s="1"/>
  <c r="B2892" i="6"/>
  <c r="C2892" i="6" s="1"/>
  <c r="A2892" i="6"/>
  <c r="H2891" i="6"/>
  <c r="G2891" i="6"/>
  <c r="F2891" i="6"/>
  <c r="I2891" i="6" s="1"/>
  <c r="E2891" i="6"/>
  <c r="D2891" i="6"/>
  <c r="J2891" i="6" s="1"/>
  <c r="B2891" i="6"/>
  <c r="C2891" i="6" s="1"/>
  <c r="A2891" i="6"/>
  <c r="H2890" i="6"/>
  <c r="G2890" i="6"/>
  <c r="F2890" i="6"/>
  <c r="I2890" i="6" s="1"/>
  <c r="E2890" i="6"/>
  <c r="D2890" i="6"/>
  <c r="J2890" i="6" s="1"/>
  <c r="B2890" i="6"/>
  <c r="C2890" i="6" s="1"/>
  <c r="A2890" i="6"/>
  <c r="H2889" i="6"/>
  <c r="G2889" i="6"/>
  <c r="F2889" i="6"/>
  <c r="I2889" i="6" s="1"/>
  <c r="E2889" i="6"/>
  <c r="D2889" i="6"/>
  <c r="J2889" i="6" s="1"/>
  <c r="B2889" i="6"/>
  <c r="C2889" i="6" s="1"/>
  <c r="A2889" i="6"/>
  <c r="H2888" i="6"/>
  <c r="G2888" i="6"/>
  <c r="F2888" i="6"/>
  <c r="I2888" i="6" s="1"/>
  <c r="E2888" i="6"/>
  <c r="D2888" i="6"/>
  <c r="J2888" i="6" s="1"/>
  <c r="B2888" i="6"/>
  <c r="C2888" i="6" s="1"/>
  <c r="A2888" i="6"/>
  <c r="H2887" i="6"/>
  <c r="G2887" i="6"/>
  <c r="F2887" i="6"/>
  <c r="I2887" i="6" s="1"/>
  <c r="E2887" i="6"/>
  <c r="D2887" i="6"/>
  <c r="J2887" i="6" s="1"/>
  <c r="B2887" i="6"/>
  <c r="C2887" i="6" s="1"/>
  <c r="A2887" i="6"/>
  <c r="H2886" i="6"/>
  <c r="G2886" i="6"/>
  <c r="F2886" i="6"/>
  <c r="I2886" i="6" s="1"/>
  <c r="E2886" i="6"/>
  <c r="D2886" i="6"/>
  <c r="J2886" i="6" s="1"/>
  <c r="B2886" i="6"/>
  <c r="C2886" i="6" s="1"/>
  <c r="A2886" i="6"/>
  <c r="H2885" i="6"/>
  <c r="G2885" i="6"/>
  <c r="F2885" i="6"/>
  <c r="I2885" i="6" s="1"/>
  <c r="E2885" i="6"/>
  <c r="D2885" i="6"/>
  <c r="J2885" i="6" s="1"/>
  <c r="B2885" i="6"/>
  <c r="C2885" i="6" s="1"/>
  <c r="A2885" i="6"/>
  <c r="H2884" i="6"/>
  <c r="G2884" i="6"/>
  <c r="F2884" i="6"/>
  <c r="I2884" i="6" s="1"/>
  <c r="E2884" i="6"/>
  <c r="D2884" i="6"/>
  <c r="J2884" i="6" s="1"/>
  <c r="B2884" i="6"/>
  <c r="C2884" i="6" s="1"/>
  <c r="A2884" i="6"/>
  <c r="H2883" i="6"/>
  <c r="G2883" i="6"/>
  <c r="F2883" i="6"/>
  <c r="I2883" i="6" s="1"/>
  <c r="E2883" i="6"/>
  <c r="D2883" i="6"/>
  <c r="J2883" i="6" s="1"/>
  <c r="B2883" i="6"/>
  <c r="C2883" i="6" s="1"/>
  <c r="A2883" i="6"/>
  <c r="H2882" i="6"/>
  <c r="G2882" i="6"/>
  <c r="F2882" i="6"/>
  <c r="I2882" i="6" s="1"/>
  <c r="E2882" i="6"/>
  <c r="D2882" i="6"/>
  <c r="J2882" i="6" s="1"/>
  <c r="B2882" i="6"/>
  <c r="C2882" i="6" s="1"/>
  <c r="A2882" i="6"/>
  <c r="H2881" i="6"/>
  <c r="G2881" i="6"/>
  <c r="F2881" i="6"/>
  <c r="I2881" i="6" s="1"/>
  <c r="E2881" i="6"/>
  <c r="D2881" i="6"/>
  <c r="J2881" i="6" s="1"/>
  <c r="B2881" i="6"/>
  <c r="C2881" i="6" s="1"/>
  <c r="A2881" i="6"/>
  <c r="H2880" i="6"/>
  <c r="G2880" i="6"/>
  <c r="F2880" i="6"/>
  <c r="I2880" i="6" s="1"/>
  <c r="E2880" i="6"/>
  <c r="D2880" i="6"/>
  <c r="J2880" i="6" s="1"/>
  <c r="B2880" i="6"/>
  <c r="C2880" i="6" s="1"/>
  <c r="A2880" i="6"/>
  <c r="H2879" i="6"/>
  <c r="G2879" i="6"/>
  <c r="F2879" i="6"/>
  <c r="I2879" i="6" s="1"/>
  <c r="E2879" i="6"/>
  <c r="D2879" i="6"/>
  <c r="J2879" i="6" s="1"/>
  <c r="B2879" i="6"/>
  <c r="C2879" i="6" s="1"/>
  <c r="A2879" i="6"/>
  <c r="H2878" i="6"/>
  <c r="G2878" i="6"/>
  <c r="F2878" i="6"/>
  <c r="I2878" i="6" s="1"/>
  <c r="E2878" i="6"/>
  <c r="D2878" i="6"/>
  <c r="J2878" i="6" s="1"/>
  <c r="B2878" i="6"/>
  <c r="C2878" i="6" s="1"/>
  <c r="A2878" i="6"/>
  <c r="H2877" i="6"/>
  <c r="G2877" i="6"/>
  <c r="F2877" i="6"/>
  <c r="I2877" i="6" s="1"/>
  <c r="E2877" i="6"/>
  <c r="D2877" i="6"/>
  <c r="J2877" i="6" s="1"/>
  <c r="B2877" i="6"/>
  <c r="C2877" i="6" s="1"/>
  <c r="A2877" i="6"/>
  <c r="H2876" i="6"/>
  <c r="G2876" i="6"/>
  <c r="F2876" i="6"/>
  <c r="I2876" i="6" s="1"/>
  <c r="E2876" i="6"/>
  <c r="D2876" i="6"/>
  <c r="J2876" i="6" s="1"/>
  <c r="B2876" i="6"/>
  <c r="C2876" i="6" s="1"/>
  <c r="A2876" i="6"/>
  <c r="H2875" i="6"/>
  <c r="G2875" i="6"/>
  <c r="F2875" i="6"/>
  <c r="I2875" i="6" s="1"/>
  <c r="E2875" i="6"/>
  <c r="D2875" i="6"/>
  <c r="J2875" i="6" s="1"/>
  <c r="B2875" i="6"/>
  <c r="C2875" i="6" s="1"/>
  <c r="A2875" i="6"/>
  <c r="H2874" i="6"/>
  <c r="G2874" i="6"/>
  <c r="F2874" i="6"/>
  <c r="I2874" i="6" s="1"/>
  <c r="E2874" i="6"/>
  <c r="D2874" i="6"/>
  <c r="J2874" i="6" s="1"/>
  <c r="B2874" i="6"/>
  <c r="C2874" i="6" s="1"/>
  <c r="A2874" i="6"/>
  <c r="H2873" i="6"/>
  <c r="G2873" i="6"/>
  <c r="F2873" i="6"/>
  <c r="I2873" i="6" s="1"/>
  <c r="E2873" i="6"/>
  <c r="D2873" i="6"/>
  <c r="J2873" i="6" s="1"/>
  <c r="B2873" i="6"/>
  <c r="C2873" i="6" s="1"/>
  <c r="A2873" i="6"/>
  <c r="H2872" i="6"/>
  <c r="G2872" i="6"/>
  <c r="F2872" i="6"/>
  <c r="I2872" i="6" s="1"/>
  <c r="E2872" i="6"/>
  <c r="D2872" i="6"/>
  <c r="J2872" i="6" s="1"/>
  <c r="B2872" i="6"/>
  <c r="C2872" i="6" s="1"/>
  <c r="A2872" i="6"/>
  <c r="H2871" i="6"/>
  <c r="G2871" i="6"/>
  <c r="F2871" i="6"/>
  <c r="I2871" i="6" s="1"/>
  <c r="E2871" i="6"/>
  <c r="D2871" i="6"/>
  <c r="J2871" i="6" s="1"/>
  <c r="B2871" i="6"/>
  <c r="C2871" i="6" s="1"/>
  <c r="A2871" i="6"/>
  <c r="H2870" i="6"/>
  <c r="G2870" i="6"/>
  <c r="F2870" i="6"/>
  <c r="I2870" i="6" s="1"/>
  <c r="E2870" i="6"/>
  <c r="D2870" i="6"/>
  <c r="J2870" i="6" s="1"/>
  <c r="B2870" i="6"/>
  <c r="C2870" i="6" s="1"/>
  <c r="A2870" i="6"/>
  <c r="H2869" i="6"/>
  <c r="G2869" i="6"/>
  <c r="F2869" i="6"/>
  <c r="I2869" i="6" s="1"/>
  <c r="E2869" i="6"/>
  <c r="D2869" i="6"/>
  <c r="J2869" i="6" s="1"/>
  <c r="B2869" i="6"/>
  <c r="C2869" i="6" s="1"/>
  <c r="A2869" i="6"/>
  <c r="H2868" i="6"/>
  <c r="G2868" i="6"/>
  <c r="F2868" i="6"/>
  <c r="I2868" i="6" s="1"/>
  <c r="E2868" i="6"/>
  <c r="D2868" i="6"/>
  <c r="J2868" i="6" s="1"/>
  <c r="B2868" i="6"/>
  <c r="C2868" i="6" s="1"/>
  <c r="A2868" i="6"/>
  <c r="H2867" i="6"/>
  <c r="G2867" i="6"/>
  <c r="F2867" i="6"/>
  <c r="I2867" i="6" s="1"/>
  <c r="E2867" i="6"/>
  <c r="D2867" i="6"/>
  <c r="J2867" i="6" s="1"/>
  <c r="B2867" i="6"/>
  <c r="C2867" i="6" s="1"/>
  <c r="A2867" i="6"/>
  <c r="H2866" i="6"/>
  <c r="G2866" i="6"/>
  <c r="F2866" i="6"/>
  <c r="I2866" i="6" s="1"/>
  <c r="E2866" i="6"/>
  <c r="D2866" i="6"/>
  <c r="J2866" i="6" s="1"/>
  <c r="B2866" i="6"/>
  <c r="C2866" i="6" s="1"/>
  <c r="A2866" i="6"/>
  <c r="H2865" i="6"/>
  <c r="G2865" i="6"/>
  <c r="F2865" i="6"/>
  <c r="I2865" i="6" s="1"/>
  <c r="E2865" i="6"/>
  <c r="D2865" i="6"/>
  <c r="J2865" i="6" s="1"/>
  <c r="B2865" i="6"/>
  <c r="C2865" i="6" s="1"/>
  <c r="A2865" i="6"/>
  <c r="H2864" i="6"/>
  <c r="G2864" i="6"/>
  <c r="F2864" i="6"/>
  <c r="I2864" i="6" s="1"/>
  <c r="E2864" i="6"/>
  <c r="D2864" i="6"/>
  <c r="J2864" i="6" s="1"/>
  <c r="B2864" i="6"/>
  <c r="C2864" i="6" s="1"/>
  <c r="A2864" i="6"/>
  <c r="H2863" i="6"/>
  <c r="G2863" i="6"/>
  <c r="F2863" i="6"/>
  <c r="I2863" i="6" s="1"/>
  <c r="E2863" i="6"/>
  <c r="D2863" i="6"/>
  <c r="J2863" i="6" s="1"/>
  <c r="B2863" i="6"/>
  <c r="C2863" i="6" s="1"/>
  <c r="A2863" i="6"/>
  <c r="H2862" i="6"/>
  <c r="G2862" i="6"/>
  <c r="F2862" i="6"/>
  <c r="I2862" i="6" s="1"/>
  <c r="E2862" i="6"/>
  <c r="D2862" i="6"/>
  <c r="J2862" i="6" s="1"/>
  <c r="B2862" i="6"/>
  <c r="C2862" i="6" s="1"/>
  <c r="A2862" i="6"/>
  <c r="H2861" i="6"/>
  <c r="G2861" i="6"/>
  <c r="F2861" i="6"/>
  <c r="I2861" i="6" s="1"/>
  <c r="E2861" i="6"/>
  <c r="D2861" i="6"/>
  <c r="J2861" i="6" s="1"/>
  <c r="B2861" i="6"/>
  <c r="C2861" i="6" s="1"/>
  <c r="A2861" i="6"/>
  <c r="H2860" i="6"/>
  <c r="G2860" i="6"/>
  <c r="F2860" i="6"/>
  <c r="I2860" i="6" s="1"/>
  <c r="E2860" i="6"/>
  <c r="D2860" i="6"/>
  <c r="J2860" i="6" s="1"/>
  <c r="B2860" i="6"/>
  <c r="C2860" i="6" s="1"/>
  <c r="A2860" i="6"/>
  <c r="H2859" i="6"/>
  <c r="G2859" i="6"/>
  <c r="F2859" i="6"/>
  <c r="I2859" i="6" s="1"/>
  <c r="E2859" i="6"/>
  <c r="D2859" i="6"/>
  <c r="J2859" i="6" s="1"/>
  <c r="B2859" i="6"/>
  <c r="C2859" i="6" s="1"/>
  <c r="A2859" i="6"/>
  <c r="H2858" i="6"/>
  <c r="G2858" i="6"/>
  <c r="F2858" i="6"/>
  <c r="I2858" i="6" s="1"/>
  <c r="E2858" i="6"/>
  <c r="D2858" i="6"/>
  <c r="J2858" i="6" s="1"/>
  <c r="B2858" i="6"/>
  <c r="C2858" i="6" s="1"/>
  <c r="A2858" i="6"/>
  <c r="H2857" i="6"/>
  <c r="G2857" i="6"/>
  <c r="F2857" i="6"/>
  <c r="I2857" i="6" s="1"/>
  <c r="E2857" i="6"/>
  <c r="D2857" i="6"/>
  <c r="J2857" i="6" s="1"/>
  <c r="B2857" i="6"/>
  <c r="C2857" i="6" s="1"/>
  <c r="A2857" i="6"/>
  <c r="H2856" i="6"/>
  <c r="G2856" i="6"/>
  <c r="F2856" i="6"/>
  <c r="I2856" i="6" s="1"/>
  <c r="E2856" i="6"/>
  <c r="D2856" i="6"/>
  <c r="J2856" i="6" s="1"/>
  <c r="B2856" i="6"/>
  <c r="C2856" i="6" s="1"/>
  <c r="A2856" i="6"/>
  <c r="H2855" i="6"/>
  <c r="G2855" i="6"/>
  <c r="F2855" i="6"/>
  <c r="I2855" i="6" s="1"/>
  <c r="E2855" i="6"/>
  <c r="D2855" i="6"/>
  <c r="J2855" i="6" s="1"/>
  <c r="B2855" i="6"/>
  <c r="C2855" i="6" s="1"/>
  <c r="A2855" i="6"/>
  <c r="H2854" i="6"/>
  <c r="G2854" i="6"/>
  <c r="F2854" i="6"/>
  <c r="I2854" i="6" s="1"/>
  <c r="E2854" i="6"/>
  <c r="D2854" i="6"/>
  <c r="J2854" i="6" s="1"/>
  <c r="B2854" i="6"/>
  <c r="C2854" i="6" s="1"/>
  <c r="A2854" i="6"/>
  <c r="H2853" i="6"/>
  <c r="G2853" i="6"/>
  <c r="F2853" i="6"/>
  <c r="I2853" i="6" s="1"/>
  <c r="E2853" i="6"/>
  <c r="D2853" i="6"/>
  <c r="J2853" i="6" s="1"/>
  <c r="B2853" i="6"/>
  <c r="C2853" i="6" s="1"/>
  <c r="A2853" i="6"/>
  <c r="H2852" i="6"/>
  <c r="G2852" i="6"/>
  <c r="F2852" i="6"/>
  <c r="I2852" i="6" s="1"/>
  <c r="E2852" i="6"/>
  <c r="D2852" i="6"/>
  <c r="J2852" i="6" s="1"/>
  <c r="B2852" i="6"/>
  <c r="C2852" i="6" s="1"/>
  <c r="A2852" i="6"/>
  <c r="H2851" i="6"/>
  <c r="G2851" i="6"/>
  <c r="F2851" i="6"/>
  <c r="I2851" i="6" s="1"/>
  <c r="E2851" i="6"/>
  <c r="D2851" i="6"/>
  <c r="J2851" i="6" s="1"/>
  <c r="B2851" i="6"/>
  <c r="C2851" i="6" s="1"/>
  <c r="A2851" i="6"/>
  <c r="H2850" i="6"/>
  <c r="G2850" i="6"/>
  <c r="F2850" i="6"/>
  <c r="I2850" i="6" s="1"/>
  <c r="E2850" i="6"/>
  <c r="D2850" i="6"/>
  <c r="J2850" i="6" s="1"/>
  <c r="B2850" i="6"/>
  <c r="C2850" i="6" s="1"/>
  <c r="A2850" i="6"/>
  <c r="H2849" i="6"/>
  <c r="G2849" i="6"/>
  <c r="F2849" i="6"/>
  <c r="I2849" i="6" s="1"/>
  <c r="E2849" i="6"/>
  <c r="D2849" i="6"/>
  <c r="J2849" i="6" s="1"/>
  <c r="B2849" i="6"/>
  <c r="C2849" i="6" s="1"/>
  <c r="A2849" i="6"/>
  <c r="H2848" i="6"/>
  <c r="G2848" i="6"/>
  <c r="F2848" i="6"/>
  <c r="I2848" i="6" s="1"/>
  <c r="E2848" i="6"/>
  <c r="D2848" i="6"/>
  <c r="J2848" i="6" s="1"/>
  <c r="B2848" i="6"/>
  <c r="C2848" i="6" s="1"/>
  <c r="A2848" i="6"/>
  <c r="H2847" i="6"/>
  <c r="G2847" i="6"/>
  <c r="F2847" i="6"/>
  <c r="I2847" i="6" s="1"/>
  <c r="E2847" i="6"/>
  <c r="D2847" i="6"/>
  <c r="J2847" i="6" s="1"/>
  <c r="B2847" i="6"/>
  <c r="C2847" i="6" s="1"/>
  <c r="A2847" i="6"/>
  <c r="H2846" i="6"/>
  <c r="G2846" i="6"/>
  <c r="F2846" i="6"/>
  <c r="I2846" i="6" s="1"/>
  <c r="E2846" i="6"/>
  <c r="D2846" i="6"/>
  <c r="J2846" i="6" s="1"/>
  <c r="B2846" i="6"/>
  <c r="C2846" i="6" s="1"/>
  <c r="A2846" i="6"/>
  <c r="H2845" i="6"/>
  <c r="G2845" i="6"/>
  <c r="F2845" i="6"/>
  <c r="I2845" i="6" s="1"/>
  <c r="E2845" i="6"/>
  <c r="D2845" i="6"/>
  <c r="J2845" i="6" s="1"/>
  <c r="B2845" i="6"/>
  <c r="C2845" i="6" s="1"/>
  <c r="A2845" i="6"/>
  <c r="H2844" i="6"/>
  <c r="G2844" i="6"/>
  <c r="F2844" i="6"/>
  <c r="I2844" i="6" s="1"/>
  <c r="E2844" i="6"/>
  <c r="D2844" i="6"/>
  <c r="J2844" i="6" s="1"/>
  <c r="B2844" i="6"/>
  <c r="C2844" i="6" s="1"/>
  <c r="A2844" i="6"/>
  <c r="H2843" i="6"/>
  <c r="G2843" i="6"/>
  <c r="F2843" i="6"/>
  <c r="I2843" i="6" s="1"/>
  <c r="E2843" i="6"/>
  <c r="D2843" i="6"/>
  <c r="J2843" i="6" s="1"/>
  <c r="B2843" i="6"/>
  <c r="C2843" i="6" s="1"/>
  <c r="A2843" i="6"/>
  <c r="H2842" i="6"/>
  <c r="G2842" i="6"/>
  <c r="F2842" i="6"/>
  <c r="I2842" i="6" s="1"/>
  <c r="E2842" i="6"/>
  <c r="D2842" i="6"/>
  <c r="J2842" i="6" s="1"/>
  <c r="B2842" i="6"/>
  <c r="C2842" i="6" s="1"/>
  <c r="A2842" i="6"/>
  <c r="H2841" i="6"/>
  <c r="G2841" i="6"/>
  <c r="F2841" i="6"/>
  <c r="I2841" i="6" s="1"/>
  <c r="E2841" i="6"/>
  <c r="D2841" i="6"/>
  <c r="J2841" i="6" s="1"/>
  <c r="B2841" i="6"/>
  <c r="C2841" i="6" s="1"/>
  <c r="A2841" i="6"/>
  <c r="H2840" i="6"/>
  <c r="G2840" i="6"/>
  <c r="F2840" i="6"/>
  <c r="I2840" i="6" s="1"/>
  <c r="E2840" i="6"/>
  <c r="D2840" i="6"/>
  <c r="J2840" i="6" s="1"/>
  <c r="B2840" i="6"/>
  <c r="C2840" i="6" s="1"/>
  <c r="A2840" i="6"/>
  <c r="H2839" i="6"/>
  <c r="G2839" i="6"/>
  <c r="F2839" i="6"/>
  <c r="I2839" i="6" s="1"/>
  <c r="E2839" i="6"/>
  <c r="D2839" i="6"/>
  <c r="J2839" i="6" s="1"/>
  <c r="B2839" i="6"/>
  <c r="C2839" i="6" s="1"/>
  <c r="A2839" i="6"/>
  <c r="H2838" i="6"/>
  <c r="G2838" i="6"/>
  <c r="F2838" i="6"/>
  <c r="I2838" i="6" s="1"/>
  <c r="E2838" i="6"/>
  <c r="D2838" i="6"/>
  <c r="J2838" i="6" s="1"/>
  <c r="B2838" i="6"/>
  <c r="C2838" i="6" s="1"/>
  <c r="A2838" i="6"/>
  <c r="H2837" i="6"/>
  <c r="G2837" i="6"/>
  <c r="F2837" i="6"/>
  <c r="I2837" i="6" s="1"/>
  <c r="E2837" i="6"/>
  <c r="D2837" i="6"/>
  <c r="J2837" i="6" s="1"/>
  <c r="B2837" i="6"/>
  <c r="C2837" i="6" s="1"/>
  <c r="A2837" i="6"/>
  <c r="H2836" i="6"/>
  <c r="G2836" i="6"/>
  <c r="F2836" i="6"/>
  <c r="I2836" i="6" s="1"/>
  <c r="E2836" i="6"/>
  <c r="D2836" i="6"/>
  <c r="J2836" i="6" s="1"/>
  <c r="B2836" i="6"/>
  <c r="C2836" i="6" s="1"/>
  <c r="A2836" i="6"/>
  <c r="H2835" i="6"/>
  <c r="G2835" i="6"/>
  <c r="F2835" i="6"/>
  <c r="I2835" i="6" s="1"/>
  <c r="E2835" i="6"/>
  <c r="D2835" i="6"/>
  <c r="J2835" i="6" s="1"/>
  <c r="B2835" i="6"/>
  <c r="C2835" i="6" s="1"/>
  <c r="A2835" i="6"/>
  <c r="H2834" i="6"/>
  <c r="G2834" i="6"/>
  <c r="F2834" i="6"/>
  <c r="I2834" i="6" s="1"/>
  <c r="E2834" i="6"/>
  <c r="D2834" i="6"/>
  <c r="J2834" i="6" s="1"/>
  <c r="B2834" i="6"/>
  <c r="C2834" i="6" s="1"/>
  <c r="A2834" i="6"/>
  <c r="H2833" i="6"/>
  <c r="G2833" i="6"/>
  <c r="F2833" i="6"/>
  <c r="I2833" i="6" s="1"/>
  <c r="E2833" i="6"/>
  <c r="D2833" i="6"/>
  <c r="J2833" i="6" s="1"/>
  <c r="B2833" i="6"/>
  <c r="C2833" i="6" s="1"/>
  <c r="A2833" i="6"/>
  <c r="H2832" i="6"/>
  <c r="G2832" i="6"/>
  <c r="F2832" i="6"/>
  <c r="I2832" i="6" s="1"/>
  <c r="E2832" i="6"/>
  <c r="D2832" i="6"/>
  <c r="J2832" i="6" s="1"/>
  <c r="B2832" i="6"/>
  <c r="C2832" i="6" s="1"/>
  <c r="A2832" i="6"/>
  <c r="H2831" i="6"/>
  <c r="G2831" i="6"/>
  <c r="F2831" i="6"/>
  <c r="I2831" i="6" s="1"/>
  <c r="E2831" i="6"/>
  <c r="D2831" i="6"/>
  <c r="J2831" i="6" s="1"/>
  <c r="B2831" i="6"/>
  <c r="C2831" i="6" s="1"/>
  <c r="A2831" i="6"/>
  <c r="H2830" i="6"/>
  <c r="G2830" i="6"/>
  <c r="F2830" i="6"/>
  <c r="I2830" i="6" s="1"/>
  <c r="E2830" i="6"/>
  <c r="D2830" i="6"/>
  <c r="J2830" i="6" s="1"/>
  <c r="B2830" i="6"/>
  <c r="C2830" i="6" s="1"/>
  <c r="A2830" i="6"/>
  <c r="H2829" i="6"/>
  <c r="G2829" i="6"/>
  <c r="F2829" i="6"/>
  <c r="I2829" i="6" s="1"/>
  <c r="E2829" i="6"/>
  <c r="D2829" i="6"/>
  <c r="J2829" i="6" s="1"/>
  <c r="B2829" i="6"/>
  <c r="C2829" i="6" s="1"/>
  <c r="A2829" i="6"/>
  <c r="H2828" i="6"/>
  <c r="G2828" i="6"/>
  <c r="F2828" i="6"/>
  <c r="I2828" i="6" s="1"/>
  <c r="E2828" i="6"/>
  <c r="D2828" i="6"/>
  <c r="J2828" i="6" s="1"/>
  <c r="B2828" i="6"/>
  <c r="C2828" i="6" s="1"/>
  <c r="A2828" i="6"/>
  <c r="H2827" i="6"/>
  <c r="G2827" i="6"/>
  <c r="F2827" i="6"/>
  <c r="I2827" i="6" s="1"/>
  <c r="E2827" i="6"/>
  <c r="D2827" i="6"/>
  <c r="J2827" i="6" s="1"/>
  <c r="B2827" i="6"/>
  <c r="C2827" i="6" s="1"/>
  <c r="A2827" i="6"/>
  <c r="H2826" i="6"/>
  <c r="G2826" i="6"/>
  <c r="F2826" i="6"/>
  <c r="I2826" i="6" s="1"/>
  <c r="E2826" i="6"/>
  <c r="D2826" i="6"/>
  <c r="J2826" i="6" s="1"/>
  <c r="B2826" i="6"/>
  <c r="C2826" i="6" s="1"/>
  <c r="A2826" i="6"/>
  <c r="H2825" i="6"/>
  <c r="G2825" i="6"/>
  <c r="F2825" i="6"/>
  <c r="I2825" i="6" s="1"/>
  <c r="E2825" i="6"/>
  <c r="D2825" i="6"/>
  <c r="J2825" i="6" s="1"/>
  <c r="B2825" i="6"/>
  <c r="C2825" i="6" s="1"/>
  <c r="A2825" i="6"/>
  <c r="H2824" i="6"/>
  <c r="G2824" i="6"/>
  <c r="F2824" i="6"/>
  <c r="I2824" i="6" s="1"/>
  <c r="E2824" i="6"/>
  <c r="D2824" i="6"/>
  <c r="J2824" i="6" s="1"/>
  <c r="B2824" i="6"/>
  <c r="C2824" i="6" s="1"/>
  <c r="A2824" i="6"/>
  <c r="H2823" i="6"/>
  <c r="G2823" i="6"/>
  <c r="F2823" i="6"/>
  <c r="I2823" i="6" s="1"/>
  <c r="E2823" i="6"/>
  <c r="D2823" i="6"/>
  <c r="J2823" i="6" s="1"/>
  <c r="B2823" i="6"/>
  <c r="C2823" i="6" s="1"/>
  <c r="A2823" i="6"/>
  <c r="H2822" i="6"/>
  <c r="G2822" i="6"/>
  <c r="F2822" i="6"/>
  <c r="I2822" i="6" s="1"/>
  <c r="E2822" i="6"/>
  <c r="D2822" i="6"/>
  <c r="J2822" i="6" s="1"/>
  <c r="B2822" i="6"/>
  <c r="C2822" i="6" s="1"/>
  <c r="A2822" i="6"/>
  <c r="H2821" i="6"/>
  <c r="G2821" i="6"/>
  <c r="F2821" i="6"/>
  <c r="I2821" i="6" s="1"/>
  <c r="E2821" i="6"/>
  <c r="D2821" i="6"/>
  <c r="J2821" i="6" s="1"/>
  <c r="B2821" i="6"/>
  <c r="C2821" i="6" s="1"/>
  <c r="A2821" i="6"/>
  <c r="H2820" i="6"/>
  <c r="G2820" i="6"/>
  <c r="F2820" i="6"/>
  <c r="I2820" i="6" s="1"/>
  <c r="E2820" i="6"/>
  <c r="D2820" i="6"/>
  <c r="J2820" i="6" s="1"/>
  <c r="B2820" i="6"/>
  <c r="C2820" i="6" s="1"/>
  <c r="A2820" i="6"/>
  <c r="H2819" i="6"/>
  <c r="G2819" i="6"/>
  <c r="F2819" i="6"/>
  <c r="I2819" i="6" s="1"/>
  <c r="E2819" i="6"/>
  <c r="D2819" i="6"/>
  <c r="J2819" i="6" s="1"/>
  <c r="B2819" i="6"/>
  <c r="C2819" i="6" s="1"/>
  <c r="A2819" i="6"/>
  <c r="H2818" i="6"/>
  <c r="G2818" i="6"/>
  <c r="F2818" i="6"/>
  <c r="I2818" i="6" s="1"/>
  <c r="E2818" i="6"/>
  <c r="D2818" i="6"/>
  <c r="J2818" i="6" s="1"/>
  <c r="B2818" i="6"/>
  <c r="C2818" i="6" s="1"/>
  <c r="A2818" i="6"/>
  <c r="H2817" i="6"/>
  <c r="G2817" i="6"/>
  <c r="F2817" i="6"/>
  <c r="I2817" i="6" s="1"/>
  <c r="E2817" i="6"/>
  <c r="D2817" i="6"/>
  <c r="J2817" i="6" s="1"/>
  <c r="B2817" i="6"/>
  <c r="C2817" i="6" s="1"/>
  <c r="A2817" i="6"/>
  <c r="H2816" i="6"/>
  <c r="G2816" i="6"/>
  <c r="F2816" i="6"/>
  <c r="I2816" i="6" s="1"/>
  <c r="E2816" i="6"/>
  <c r="D2816" i="6"/>
  <c r="J2816" i="6" s="1"/>
  <c r="B2816" i="6"/>
  <c r="C2816" i="6" s="1"/>
  <c r="A2816" i="6"/>
  <c r="H2815" i="6"/>
  <c r="G2815" i="6"/>
  <c r="F2815" i="6"/>
  <c r="I2815" i="6" s="1"/>
  <c r="E2815" i="6"/>
  <c r="D2815" i="6"/>
  <c r="J2815" i="6" s="1"/>
  <c r="B2815" i="6"/>
  <c r="C2815" i="6" s="1"/>
  <c r="A2815" i="6"/>
  <c r="H2814" i="6"/>
  <c r="G2814" i="6"/>
  <c r="F2814" i="6"/>
  <c r="I2814" i="6" s="1"/>
  <c r="E2814" i="6"/>
  <c r="D2814" i="6"/>
  <c r="J2814" i="6" s="1"/>
  <c r="B2814" i="6"/>
  <c r="C2814" i="6" s="1"/>
  <c r="A2814" i="6"/>
  <c r="H2813" i="6"/>
  <c r="G2813" i="6"/>
  <c r="F2813" i="6"/>
  <c r="I2813" i="6" s="1"/>
  <c r="E2813" i="6"/>
  <c r="D2813" i="6"/>
  <c r="J2813" i="6" s="1"/>
  <c r="B2813" i="6"/>
  <c r="C2813" i="6" s="1"/>
  <c r="A2813" i="6"/>
  <c r="H2812" i="6"/>
  <c r="G2812" i="6"/>
  <c r="F2812" i="6"/>
  <c r="I2812" i="6" s="1"/>
  <c r="E2812" i="6"/>
  <c r="D2812" i="6"/>
  <c r="J2812" i="6" s="1"/>
  <c r="B2812" i="6"/>
  <c r="C2812" i="6" s="1"/>
  <c r="A2812" i="6"/>
  <c r="H2811" i="6"/>
  <c r="G2811" i="6"/>
  <c r="F2811" i="6"/>
  <c r="I2811" i="6" s="1"/>
  <c r="E2811" i="6"/>
  <c r="D2811" i="6"/>
  <c r="J2811" i="6" s="1"/>
  <c r="B2811" i="6"/>
  <c r="C2811" i="6" s="1"/>
  <c r="A2811" i="6"/>
  <c r="H2810" i="6"/>
  <c r="G2810" i="6"/>
  <c r="F2810" i="6"/>
  <c r="I2810" i="6" s="1"/>
  <c r="E2810" i="6"/>
  <c r="D2810" i="6"/>
  <c r="J2810" i="6" s="1"/>
  <c r="B2810" i="6"/>
  <c r="C2810" i="6" s="1"/>
  <c r="A2810" i="6"/>
  <c r="H2809" i="6"/>
  <c r="G2809" i="6"/>
  <c r="F2809" i="6"/>
  <c r="I2809" i="6" s="1"/>
  <c r="E2809" i="6"/>
  <c r="D2809" i="6"/>
  <c r="J2809" i="6" s="1"/>
  <c r="B2809" i="6"/>
  <c r="C2809" i="6" s="1"/>
  <c r="A2809" i="6"/>
  <c r="H2808" i="6"/>
  <c r="G2808" i="6"/>
  <c r="F2808" i="6"/>
  <c r="I2808" i="6" s="1"/>
  <c r="E2808" i="6"/>
  <c r="D2808" i="6"/>
  <c r="J2808" i="6" s="1"/>
  <c r="B2808" i="6"/>
  <c r="C2808" i="6" s="1"/>
  <c r="A2808" i="6"/>
  <c r="H2807" i="6"/>
  <c r="G2807" i="6"/>
  <c r="F2807" i="6"/>
  <c r="I2807" i="6" s="1"/>
  <c r="E2807" i="6"/>
  <c r="D2807" i="6"/>
  <c r="J2807" i="6" s="1"/>
  <c r="B2807" i="6"/>
  <c r="C2807" i="6" s="1"/>
  <c r="A2807" i="6"/>
  <c r="H2806" i="6"/>
  <c r="G2806" i="6"/>
  <c r="F2806" i="6"/>
  <c r="I2806" i="6" s="1"/>
  <c r="E2806" i="6"/>
  <c r="D2806" i="6"/>
  <c r="J2806" i="6" s="1"/>
  <c r="B2806" i="6"/>
  <c r="C2806" i="6" s="1"/>
  <c r="A2806" i="6"/>
  <c r="H2805" i="6"/>
  <c r="G2805" i="6"/>
  <c r="F2805" i="6"/>
  <c r="I2805" i="6" s="1"/>
  <c r="E2805" i="6"/>
  <c r="D2805" i="6"/>
  <c r="J2805" i="6" s="1"/>
  <c r="B2805" i="6"/>
  <c r="C2805" i="6" s="1"/>
  <c r="A2805" i="6"/>
  <c r="H2804" i="6"/>
  <c r="G2804" i="6"/>
  <c r="F2804" i="6"/>
  <c r="I2804" i="6" s="1"/>
  <c r="E2804" i="6"/>
  <c r="D2804" i="6"/>
  <c r="J2804" i="6" s="1"/>
  <c r="B2804" i="6"/>
  <c r="C2804" i="6" s="1"/>
  <c r="A2804" i="6"/>
  <c r="H2803" i="6"/>
  <c r="G2803" i="6"/>
  <c r="F2803" i="6"/>
  <c r="I2803" i="6" s="1"/>
  <c r="E2803" i="6"/>
  <c r="D2803" i="6"/>
  <c r="J2803" i="6" s="1"/>
  <c r="B2803" i="6"/>
  <c r="C2803" i="6" s="1"/>
  <c r="A2803" i="6"/>
  <c r="H2802" i="6"/>
  <c r="G2802" i="6"/>
  <c r="F2802" i="6"/>
  <c r="I2802" i="6" s="1"/>
  <c r="E2802" i="6"/>
  <c r="D2802" i="6"/>
  <c r="J2802" i="6" s="1"/>
  <c r="B2802" i="6"/>
  <c r="C2802" i="6" s="1"/>
  <c r="A2802" i="6"/>
  <c r="H2801" i="6"/>
  <c r="G2801" i="6"/>
  <c r="F2801" i="6"/>
  <c r="I2801" i="6" s="1"/>
  <c r="E2801" i="6"/>
  <c r="D2801" i="6"/>
  <c r="J2801" i="6" s="1"/>
  <c r="B2801" i="6"/>
  <c r="C2801" i="6" s="1"/>
  <c r="A2801" i="6"/>
  <c r="H2800" i="6"/>
  <c r="G2800" i="6"/>
  <c r="F2800" i="6"/>
  <c r="I2800" i="6" s="1"/>
  <c r="E2800" i="6"/>
  <c r="D2800" i="6"/>
  <c r="J2800" i="6" s="1"/>
  <c r="B2800" i="6"/>
  <c r="C2800" i="6" s="1"/>
  <c r="A2800" i="6"/>
  <c r="H2799" i="6"/>
  <c r="G2799" i="6"/>
  <c r="F2799" i="6"/>
  <c r="I2799" i="6" s="1"/>
  <c r="E2799" i="6"/>
  <c r="D2799" i="6"/>
  <c r="J2799" i="6" s="1"/>
  <c r="B2799" i="6"/>
  <c r="C2799" i="6" s="1"/>
  <c r="A2799" i="6"/>
  <c r="H2798" i="6"/>
  <c r="G2798" i="6"/>
  <c r="F2798" i="6"/>
  <c r="I2798" i="6" s="1"/>
  <c r="E2798" i="6"/>
  <c r="D2798" i="6"/>
  <c r="J2798" i="6" s="1"/>
  <c r="B2798" i="6"/>
  <c r="C2798" i="6" s="1"/>
  <c r="A2798" i="6"/>
  <c r="H2797" i="6"/>
  <c r="G2797" i="6"/>
  <c r="F2797" i="6"/>
  <c r="I2797" i="6" s="1"/>
  <c r="E2797" i="6"/>
  <c r="D2797" i="6"/>
  <c r="J2797" i="6" s="1"/>
  <c r="B2797" i="6"/>
  <c r="C2797" i="6" s="1"/>
  <c r="A2797" i="6"/>
  <c r="H2796" i="6"/>
  <c r="G2796" i="6"/>
  <c r="F2796" i="6"/>
  <c r="I2796" i="6" s="1"/>
  <c r="E2796" i="6"/>
  <c r="D2796" i="6"/>
  <c r="J2796" i="6" s="1"/>
  <c r="B2796" i="6"/>
  <c r="C2796" i="6" s="1"/>
  <c r="A2796" i="6"/>
  <c r="H2795" i="6"/>
  <c r="G2795" i="6"/>
  <c r="F2795" i="6"/>
  <c r="I2795" i="6" s="1"/>
  <c r="E2795" i="6"/>
  <c r="D2795" i="6"/>
  <c r="J2795" i="6" s="1"/>
  <c r="B2795" i="6"/>
  <c r="C2795" i="6" s="1"/>
  <c r="A2795" i="6"/>
  <c r="H2794" i="6"/>
  <c r="G2794" i="6"/>
  <c r="F2794" i="6"/>
  <c r="I2794" i="6" s="1"/>
  <c r="E2794" i="6"/>
  <c r="D2794" i="6"/>
  <c r="J2794" i="6" s="1"/>
  <c r="B2794" i="6"/>
  <c r="C2794" i="6" s="1"/>
  <c r="A2794" i="6"/>
  <c r="H2793" i="6"/>
  <c r="G2793" i="6"/>
  <c r="F2793" i="6"/>
  <c r="I2793" i="6" s="1"/>
  <c r="E2793" i="6"/>
  <c r="D2793" i="6"/>
  <c r="J2793" i="6" s="1"/>
  <c r="B2793" i="6"/>
  <c r="C2793" i="6" s="1"/>
  <c r="A2793" i="6"/>
  <c r="H2792" i="6"/>
  <c r="G2792" i="6"/>
  <c r="F2792" i="6"/>
  <c r="I2792" i="6" s="1"/>
  <c r="E2792" i="6"/>
  <c r="D2792" i="6"/>
  <c r="J2792" i="6" s="1"/>
  <c r="B2792" i="6"/>
  <c r="C2792" i="6" s="1"/>
  <c r="A2792" i="6"/>
  <c r="H2791" i="6"/>
  <c r="G2791" i="6"/>
  <c r="F2791" i="6"/>
  <c r="I2791" i="6" s="1"/>
  <c r="E2791" i="6"/>
  <c r="D2791" i="6"/>
  <c r="J2791" i="6" s="1"/>
  <c r="B2791" i="6"/>
  <c r="C2791" i="6" s="1"/>
  <c r="A2791" i="6"/>
  <c r="H2790" i="6"/>
  <c r="G2790" i="6"/>
  <c r="F2790" i="6"/>
  <c r="I2790" i="6" s="1"/>
  <c r="E2790" i="6"/>
  <c r="D2790" i="6"/>
  <c r="J2790" i="6" s="1"/>
  <c r="B2790" i="6"/>
  <c r="C2790" i="6" s="1"/>
  <c r="A2790" i="6"/>
  <c r="H2789" i="6"/>
  <c r="G2789" i="6"/>
  <c r="F2789" i="6"/>
  <c r="I2789" i="6" s="1"/>
  <c r="E2789" i="6"/>
  <c r="D2789" i="6"/>
  <c r="J2789" i="6" s="1"/>
  <c r="B2789" i="6"/>
  <c r="C2789" i="6" s="1"/>
  <c r="A2789" i="6"/>
  <c r="H2788" i="6"/>
  <c r="G2788" i="6"/>
  <c r="F2788" i="6"/>
  <c r="I2788" i="6" s="1"/>
  <c r="E2788" i="6"/>
  <c r="D2788" i="6"/>
  <c r="J2788" i="6" s="1"/>
  <c r="B2788" i="6"/>
  <c r="C2788" i="6" s="1"/>
  <c r="A2788" i="6"/>
  <c r="H2787" i="6"/>
  <c r="G2787" i="6"/>
  <c r="F2787" i="6"/>
  <c r="I2787" i="6" s="1"/>
  <c r="E2787" i="6"/>
  <c r="D2787" i="6"/>
  <c r="J2787" i="6" s="1"/>
  <c r="B2787" i="6"/>
  <c r="C2787" i="6" s="1"/>
  <c r="A2787" i="6"/>
  <c r="H2786" i="6"/>
  <c r="G2786" i="6"/>
  <c r="F2786" i="6"/>
  <c r="I2786" i="6" s="1"/>
  <c r="E2786" i="6"/>
  <c r="D2786" i="6"/>
  <c r="J2786" i="6" s="1"/>
  <c r="B2786" i="6"/>
  <c r="C2786" i="6" s="1"/>
  <c r="A2786" i="6"/>
  <c r="H2785" i="6"/>
  <c r="G2785" i="6"/>
  <c r="F2785" i="6"/>
  <c r="I2785" i="6" s="1"/>
  <c r="E2785" i="6"/>
  <c r="D2785" i="6"/>
  <c r="J2785" i="6" s="1"/>
  <c r="B2785" i="6"/>
  <c r="C2785" i="6" s="1"/>
  <c r="A2785" i="6"/>
  <c r="H2784" i="6"/>
  <c r="G2784" i="6"/>
  <c r="F2784" i="6"/>
  <c r="I2784" i="6" s="1"/>
  <c r="E2784" i="6"/>
  <c r="D2784" i="6"/>
  <c r="J2784" i="6" s="1"/>
  <c r="B2784" i="6"/>
  <c r="C2784" i="6" s="1"/>
  <c r="A2784" i="6"/>
  <c r="H2783" i="6"/>
  <c r="G2783" i="6"/>
  <c r="F2783" i="6"/>
  <c r="I2783" i="6" s="1"/>
  <c r="E2783" i="6"/>
  <c r="D2783" i="6"/>
  <c r="J2783" i="6" s="1"/>
  <c r="B2783" i="6"/>
  <c r="C2783" i="6" s="1"/>
  <c r="A2783" i="6"/>
  <c r="H2782" i="6"/>
  <c r="G2782" i="6"/>
  <c r="F2782" i="6"/>
  <c r="I2782" i="6" s="1"/>
  <c r="E2782" i="6"/>
  <c r="D2782" i="6"/>
  <c r="J2782" i="6" s="1"/>
  <c r="B2782" i="6"/>
  <c r="C2782" i="6" s="1"/>
  <c r="A2782" i="6"/>
  <c r="H2781" i="6"/>
  <c r="G2781" i="6"/>
  <c r="F2781" i="6"/>
  <c r="I2781" i="6" s="1"/>
  <c r="E2781" i="6"/>
  <c r="D2781" i="6"/>
  <c r="J2781" i="6" s="1"/>
  <c r="B2781" i="6"/>
  <c r="C2781" i="6" s="1"/>
  <c r="A2781" i="6"/>
  <c r="H2780" i="6"/>
  <c r="G2780" i="6"/>
  <c r="F2780" i="6"/>
  <c r="I2780" i="6" s="1"/>
  <c r="E2780" i="6"/>
  <c r="D2780" i="6"/>
  <c r="J2780" i="6" s="1"/>
  <c r="B2780" i="6"/>
  <c r="C2780" i="6" s="1"/>
  <c r="A2780" i="6"/>
  <c r="H2779" i="6"/>
  <c r="G2779" i="6"/>
  <c r="F2779" i="6"/>
  <c r="I2779" i="6" s="1"/>
  <c r="E2779" i="6"/>
  <c r="D2779" i="6"/>
  <c r="J2779" i="6" s="1"/>
  <c r="B2779" i="6"/>
  <c r="C2779" i="6" s="1"/>
  <c r="A2779" i="6"/>
  <c r="H2778" i="6"/>
  <c r="G2778" i="6"/>
  <c r="F2778" i="6"/>
  <c r="I2778" i="6" s="1"/>
  <c r="E2778" i="6"/>
  <c r="D2778" i="6"/>
  <c r="J2778" i="6" s="1"/>
  <c r="B2778" i="6"/>
  <c r="C2778" i="6" s="1"/>
  <c r="A2778" i="6"/>
  <c r="H2777" i="6"/>
  <c r="G2777" i="6"/>
  <c r="F2777" i="6"/>
  <c r="I2777" i="6" s="1"/>
  <c r="E2777" i="6"/>
  <c r="D2777" i="6"/>
  <c r="J2777" i="6" s="1"/>
  <c r="B2777" i="6"/>
  <c r="C2777" i="6" s="1"/>
  <c r="A2777" i="6"/>
  <c r="H2776" i="6"/>
  <c r="G2776" i="6"/>
  <c r="F2776" i="6"/>
  <c r="I2776" i="6" s="1"/>
  <c r="E2776" i="6"/>
  <c r="D2776" i="6"/>
  <c r="J2776" i="6" s="1"/>
  <c r="B2776" i="6"/>
  <c r="C2776" i="6" s="1"/>
  <c r="A2776" i="6"/>
  <c r="H2775" i="6"/>
  <c r="G2775" i="6"/>
  <c r="F2775" i="6"/>
  <c r="I2775" i="6" s="1"/>
  <c r="E2775" i="6"/>
  <c r="D2775" i="6"/>
  <c r="J2775" i="6" s="1"/>
  <c r="B2775" i="6"/>
  <c r="C2775" i="6" s="1"/>
  <c r="A2775" i="6"/>
  <c r="H2774" i="6"/>
  <c r="G2774" i="6"/>
  <c r="F2774" i="6"/>
  <c r="I2774" i="6" s="1"/>
  <c r="E2774" i="6"/>
  <c r="D2774" i="6"/>
  <c r="J2774" i="6" s="1"/>
  <c r="B2774" i="6"/>
  <c r="C2774" i="6" s="1"/>
  <c r="A2774" i="6"/>
  <c r="H2773" i="6"/>
  <c r="G2773" i="6"/>
  <c r="F2773" i="6"/>
  <c r="I2773" i="6" s="1"/>
  <c r="E2773" i="6"/>
  <c r="D2773" i="6"/>
  <c r="J2773" i="6" s="1"/>
  <c r="B2773" i="6"/>
  <c r="C2773" i="6" s="1"/>
  <c r="A2773" i="6"/>
  <c r="H2772" i="6"/>
  <c r="G2772" i="6"/>
  <c r="F2772" i="6"/>
  <c r="I2772" i="6" s="1"/>
  <c r="E2772" i="6"/>
  <c r="D2772" i="6"/>
  <c r="J2772" i="6" s="1"/>
  <c r="B2772" i="6"/>
  <c r="C2772" i="6" s="1"/>
  <c r="A2772" i="6"/>
  <c r="H2771" i="6"/>
  <c r="G2771" i="6"/>
  <c r="F2771" i="6"/>
  <c r="I2771" i="6" s="1"/>
  <c r="E2771" i="6"/>
  <c r="D2771" i="6"/>
  <c r="J2771" i="6" s="1"/>
  <c r="B2771" i="6"/>
  <c r="C2771" i="6" s="1"/>
  <c r="A2771" i="6"/>
  <c r="H2770" i="6"/>
  <c r="G2770" i="6"/>
  <c r="F2770" i="6"/>
  <c r="I2770" i="6" s="1"/>
  <c r="E2770" i="6"/>
  <c r="D2770" i="6"/>
  <c r="J2770" i="6" s="1"/>
  <c r="B2770" i="6"/>
  <c r="C2770" i="6" s="1"/>
  <c r="A2770" i="6"/>
  <c r="H2769" i="6"/>
  <c r="G2769" i="6"/>
  <c r="F2769" i="6"/>
  <c r="I2769" i="6" s="1"/>
  <c r="E2769" i="6"/>
  <c r="D2769" i="6"/>
  <c r="J2769" i="6" s="1"/>
  <c r="B2769" i="6"/>
  <c r="C2769" i="6" s="1"/>
  <c r="A2769" i="6"/>
  <c r="H2768" i="6"/>
  <c r="G2768" i="6"/>
  <c r="F2768" i="6"/>
  <c r="I2768" i="6" s="1"/>
  <c r="E2768" i="6"/>
  <c r="D2768" i="6"/>
  <c r="J2768" i="6" s="1"/>
  <c r="B2768" i="6"/>
  <c r="C2768" i="6" s="1"/>
  <c r="A2768" i="6"/>
  <c r="H2767" i="6"/>
  <c r="G2767" i="6"/>
  <c r="F2767" i="6"/>
  <c r="I2767" i="6" s="1"/>
  <c r="E2767" i="6"/>
  <c r="D2767" i="6"/>
  <c r="J2767" i="6" s="1"/>
  <c r="B2767" i="6"/>
  <c r="C2767" i="6" s="1"/>
  <c r="A2767" i="6"/>
  <c r="H2766" i="6"/>
  <c r="G2766" i="6"/>
  <c r="F2766" i="6"/>
  <c r="I2766" i="6" s="1"/>
  <c r="E2766" i="6"/>
  <c r="D2766" i="6"/>
  <c r="J2766" i="6" s="1"/>
  <c r="B2766" i="6"/>
  <c r="C2766" i="6" s="1"/>
  <c r="A2766" i="6"/>
  <c r="H2765" i="6"/>
  <c r="G2765" i="6"/>
  <c r="F2765" i="6"/>
  <c r="I2765" i="6" s="1"/>
  <c r="E2765" i="6"/>
  <c r="D2765" i="6"/>
  <c r="J2765" i="6" s="1"/>
  <c r="B2765" i="6"/>
  <c r="C2765" i="6" s="1"/>
  <c r="A2765" i="6"/>
  <c r="H2764" i="6"/>
  <c r="G2764" i="6"/>
  <c r="F2764" i="6"/>
  <c r="I2764" i="6" s="1"/>
  <c r="E2764" i="6"/>
  <c r="D2764" i="6"/>
  <c r="J2764" i="6" s="1"/>
  <c r="B2764" i="6"/>
  <c r="C2764" i="6" s="1"/>
  <c r="A2764" i="6"/>
  <c r="H2763" i="6"/>
  <c r="G2763" i="6"/>
  <c r="F2763" i="6"/>
  <c r="I2763" i="6" s="1"/>
  <c r="E2763" i="6"/>
  <c r="D2763" i="6"/>
  <c r="J2763" i="6" s="1"/>
  <c r="B2763" i="6"/>
  <c r="C2763" i="6" s="1"/>
  <c r="A2763" i="6"/>
  <c r="H2762" i="6"/>
  <c r="G2762" i="6"/>
  <c r="F2762" i="6"/>
  <c r="I2762" i="6" s="1"/>
  <c r="E2762" i="6"/>
  <c r="D2762" i="6"/>
  <c r="J2762" i="6" s="1"/>
  <c r="B2762" i="6"/>
  <c r="C2762" i="6" s="1"/>
  <c r="A2762" i="6"/>
  <c r="H2761" i="6"/>
  <c r="G2761" i="6"/>
  <c r="F2761" i="6"/>
  <c r="I2761" i="6" s="1"/>
  <c r="E2761" i="6"/>
  <c r="D2761" i="6"/>
  <c r="J2761" i="6" s="1"/>
  <c r="B2761" i="6"/>
  <c r="C2761" i="6" s="1"/>
  <c r="A2761" i="6"/>
  <c r="H2760" i="6"/>
  <c r="G2760" i="6"/>
  <c r="F2760" i="6"/>
  <c r="I2760" i="6" s="1"/>
  <c r="E2760" i="6"/>
  <c r="D2760" i="6"/>
  <c r="J2760" i="6" s="1"/>
  <c r="B2760" i="6"/>
  <c r="C2760" i="6" s="1"/>
  <c r="A2760" i="6"/>
  <c r="H2759" i="6"/>
  <c r="G2759" i="6"/>
  <c r="F2759" i="6"/>
  <c r="I2759" i="6" s="1"/>
  <c r="E2759" i="6"/>
  <c r="D2759" i="6"/>
  <c r="J2759" i="6" s="1"/>
  <c r="B2759" i="6"/>
  <c r="C2759" i="6" s="1"/>
  <c r="A2759" i="6"/>
  <c r="H2758" i="6"/>
  <c r="G2758" i="6"/>
  <c r="F2758" i="6"/>
  <c r="I2758" i="6" s="1"/>
  <c r="E2758" i="6"/>
  <c r="D2758" i="6"/>
  <c r="J2758" i="6" s="1"/>
  <c r="B2758" i="6"/>
  <c r="C2758" i="6" s="1"/>
  <c r="A2758" i="6"/>
  <c r="H2757" i="6"/>
  <c r="G2757" i="6"/>
  <c r="F2757" i="6"/>
  <c r="I2757" i="6" s="1"/>
  <c r="E2757" i="6"/>
  <c r="D2757" i="6"/>
  <c r="J2757" i="6" s="1"/>
  <c r="B2757" i="6"/>
  <c r="C2757" i="6" s="1"/>
  <c r="A2757" i="6"/>
  <c r="H2756" i="6"/>
  <c r="G2756" i="6"/>
  <c r="F2756" i="6"/>
  <c r="I2756" i="6" s="1"/>
  <c r="E2756" i="6"/>
  <c r="D2756" i="6"/>
  <c r="J2756" i="6" s="1"/>
  <c r="B2756" i="6"/>
  <c r="C2756" i="6" s="1"/>
  <c r="A2756" i="6"/>
  <c r="H2755" i="6"/>
  <c r="G2755" i="6"/>
  <c r="F2755" i="6"/>
  <c r="I2755" i="6" s="1"/>
  <c r="E2755" i="6"/>
  <c r="D2755" i="6"/>
  <c r="J2755" i="6" s="1"/>
  <c r="B2755" i="6"/>
  <c r="C2755" i="6" s="1"/>
  <c r="A2755" i="6"/>
  <c r="H2754" i="6"/>
  <c r="G2754" i="6"/>
  <c r="F2754" i="6"/>
  <c r="I2754" i="6" s="1"/>
  <c r="E2754" i="6"/>
  <c r="D2754" i="6"/>
  <c r="J2754" i="6" s="1"/>
  <c r="B2754" i="6"/>
  <c r="C2754" i="6" s="1"/>
  <c r="A2754" i="6"/>
  <c r="H2753" i="6"/>
  <c r="G2753" i="6"/>
  <c r="F2753" i="6"/>
  <c r="I2753" i="6" s="1"/>
  <c r="E2753" i="6"/>
  <c r="D2753" i="6"/>
  <c r="J2753" i="6" s="1"/>
  <c r="B2753" i="6"/>
  <c r="C2753" i="6" s="1"/>
  <c r="A2753" i="6"/>
  <c r="H2752" i="6"/>
  <c r="G2752" i="6"/>
  <c r="F2752" i="6"/>
  <c r="I2752" i="6" s="1"/>
  <c r="E2752" i="6"/>
  <c r="D2752" i="6"/>
  <c r="J2752" i="6" s="1"/>
  <c r="B2752" i="6"/>
  <c r="C2752" i="6" s="1"/>
  <c r="A2752" i="6"/>
  <c r="H2751" i="6"/>
  <c r="G2751" i="6"/>
  <c r="F2751" i="6"/>
  <c r="I2751" i="6" s="1"/>
  <c r="E2751" i="6"/>
  <c r="D2751" i="6"/>
  <c r="J2751" i="6" s="1"/>
  <c r="B2751" i="6"/>
  <c r="C2751" i="6" s="1"/>
  <c r="A2751" i="6"/>
  <c r="H2750" i="6"/>
  <c r="G2750" i="6"/>
  <c r="F2750" i="6"/>
  <c r="I2750" i="6" s="1"/>
  <c r="E2750" i="6"/>
  <c r="D2750" i="6"/>
  <c r="J2750" i="6" s="1"/>
  <c r="B2750" i="6"/>
  <c r="C2750" i="6" s="1"/>
  <c r="A2750" i="6"/>
  <c r="H2749" i="6"/>
  <c r="G2749" i="6"/>
  <c r="F2749" i="6"/>
  <c r="I2749" i="6" s="1"/>
  <c r="E2749" i="6"/>
  <c r="D2749" i="6"/>
  <c r="J2749" i="6" s="1"/>
  <c r="B2749" i="6"/>
  <c r="C2749" i="6" s="1"/>
  <c r="A2749" i="6"/>
  <c r="H2748" i="6"/>
  <c r="G2748" i="6"/>
  <c r="F2748" i="6"/>
  <c r="I2748" i="6" s="1"/>
  <c r="E2748" i="6"/>
  <c r="D2748" i="6"/>
  <c r="J2748" i="6" s="1"/>
  <c r="B2748" i="6"/>
  <c r="C2748" i="6" s="1"/>
  <c r="A2748" i="6"/>
  <c r="H2747" i="6"/>
  <c r="G2747" i="6"/>
  <c r="F2747" i="6"/>
  <c r="I2747" i="6" s="1"/>
  <c r="E2747" i="6"/>
  <c r="D2747" i="6"/>
  <c r="J2747" i="6" s="1"/>
  <c r="B2747" i="6"/>
  <c r="C2747" i="6" s="1"/>
  <c r="A2747" i="6"/>
  <c r="H2746" i="6"/>
  <c r="G2746" i="6"/>
  <c r="F2746" i="6"/>
  <c r="I2746" i="6" s="1"/>
  <c r="E2746" i="6"/>
  <c r="D2746" i="6"/>
  <c r="J2746" i="6" s="1"/>
  <c r="B2746" i="6"/>
  <c r="C2746" i="6" s="1"/>
  <c r="A2746" i="6"/>
  <c r="H2745" i="6"/>
  <c r="G2745" i="6"/>
  <c r="F2745" i="6"/>
  <c r="I2745" i="6" s="1"/>
  <c r="E2745" i="6"/>
  <c r="D2745" i="6"/>
  <c r="J2745" i="6" s="1"/>
  <c r="B2745" i="6"/>
  <c r="C2745" i="6" s="1"/>
  <c r="A2745" i="6"/>
  <c r="H2744" i="6"/>
  <c r="G2744" i="6"/>
  <c r="F2744" i="6"/>
  <c r="I2744" i="6" s="1"/>
  <c r="E2744" i="6"/>
  <c r="D2744" i="6"/>
  <c r="J2744" i="6" s="1"/>
  <c r="B2744" i="6"/>
  <c r="C2744" i="6" s="1"/>
  <c r="A2744" i="6"/>
  <c r="H2743" i="6"/>
  <c r="G2743" i="6"/>
  <c r="F2743" i="6"/>
  <c r="I2743" i="6" s="1"/>
  <c r="E2743" i="6"/>
  <c r="D2743" i="6"/>
  <c r="J2743" i="6" s="1"/>
  <c r="B2743" i="6"/>
  <c r="C2743" i="6" s="1"/>
  <c r="A2743" i="6"/>
  <c r="H2742" i="6"/>
  <c r="G2742" i="6"/>
  <c r="F2742" i="6"/>
  <c r="I2742" i="6" s="1"/>
  <c r="E2742" i="6"/>
  <c r="D2742" i="6"/>
  <c r="J2742" i="6" s="1"/>
  <c r="B2742" i="6"/>
  <c r="C2742" i="6" s="1"/>
  <c r="A2742" i="6"/>
  <c r="H2741" i="6"/>
  <c r="G2741" i="6"/>
  <c r="F2741" i="6"/>
  <c r="I2741" i="6" s="1"/>
  <c r="E2741" i="6"/>
  <c r="D2741" i="6"/>
  <c r="J2741" i="6" s="1"/>
  <c r="B2741" i="6"/>
  <c r="C2741" i="6" s="1"/>
  <c r="A2741" i="6"/>
  <c r="H2740" i="6"/>
  <c r="G2740" i="6"/>
  <c r="F2740" i="6"/>
  <c r="I2740" i="6" s="1"/>
  <c r="E2740" i="6"/>
  <c r="D2740" i="6"/>
  <c r="J2740" i="6" s="1"/>
  <c r="B2740" i="6"/>
  <c r="C2740" i="6" s="1"/>
  <c r="A2740" i="6"/>
  <c r="H2739" i="6"/>
  <c r="G2739" i="6"/>
  <c r="F2739" i="6"/>
  <c r="I2739" i="6" s="1"/>
  <c r="E2739" i="6"/>
  <c r="D2739" i="6"/>
  <c r="J2739" i="6" s="1"/>
  <c r="B2739" i="6"/>
  <c r="C2739" i="6" s="1"/>
  <c r="A2739" i="6"/>
  <c r="H2738" i="6"/>
  <c r="G2738" i="6"/>
  <c r="F2738" i="6"/>
  <c r="I2738" i="6" s="1"/>
  <c r="E2738" i="6"/>
  <c r="D2738" i="6"/>
  <c r="J2738" i="6" s="1"/>
  <c r="B2738" i="6"/>
  <c r="C2738" i="6" s="1"/>
  <c r="A2738" i="6"/>
  <c r="H2737" i="6"/>
  <c r="G2737" i="6"/>
  <c r="F2737" i="6"/>
  <c r="I2737" i="6" s="1"/>
  <c r="E2737" i="6"/>
  <c r="D2737" i="6"/>
  <c r="J2737" i="6" s="1"/>
  <c r="B2737" i="6"/>
  <c r="C2737" i="6" s="1"/>
  <c r="A2737" i="6"/>
  <c r="H2736" i="6"/>
  <c r="G2736" i="6"/>
  <c r="F2736" i="6"/>
  <c r="I2736" i="6" s="1"/>
  <c r="E2736" i="6"/>
  <c r="D2736" i="6"/>
  <c r="J2736" i="6" s="1"/>
  <c r="B2736" i="6"/>
  <c r="C2736" i="6" s="1"/>
  <c r="A2736" i="6"/>
  <c r="H2735" i="6"/>
  <c r="G2735" i="6"/>
  <c r="F2735" i="6"/>
  <c r="I2735" i="6" s="1"/>
  <c r="E2735" i="6"/>
  <c r="D2735" i="6"/>
  <c r="J2735" i="6" s="1"/>
  <c r="B2735" i="6"/>
  <c r="C2735" i="6" s="1"/>
  <c r="A2735" i="6"/>
  <c r="H2734" i="6"/>
  <c r="G2734" i="6"/>
  <c r="F2734" i="6"/>
  <c r="I2734" i="6" s="1"/>
  <c r="E2734" i="6"/>
  <c r="D2734" i="6"/>
  <c r="J2734" i="6" s="1"/>
  <c r="B2734" i="6"/>
  <c r="C2734" i="6" s="1"/>
  <c r="A2734" i="6"/>
  <c r="H2733" i="6"/>
  <c r="G2733" i="6"/>
  <c r="F2733" i="6"/>
  <c r="I2733" i="6" s="1"/>
  <c r="E2733" i="6"/>
  <c r="D2733" i="6"/>
  <c r="J2733" i="6" s="1"/>
  <c r="B2733" i="6"/>
  <c r="C2733" i="6" s="1"/>
  <c r="A2733" i="6"/>
  <c r="H2732" i="6"/>
  <c r="G2732" i="6"/>
  <c r="F2732" i="6"/>
  <c r="I2732" i="6" s="1"/>
  <c r="E2732" i="6"/>
  <c r="D2732" i="6"/>
  <c r="J2732" i="6" s="1"/>
  <c r="B2732" i="6"/>
  <c r="C2732" i="6" s="1"/>
  <c r="A2732" i="6"/>
  <c r="H2731" i="6"/>
  <c r="G2731" i="6"/>
  <c r="F2731" i="6"/>
  <c r="I2731" i="6" s="1"/>
  <c r="E2731" i="6"/>
  <c r="D2731" i="6"/>
  <c r="J2731" i="6" s="1"/>
  <c r="B2731" i="6"/>
  <c r="C2731" i="6" s="1"/>
  <c r="A2731" i="6"/>
  <c r="H2730" i="6"/>
  <c r="G2730" i="6"/>
  <c r="F2730" i="6"/>
  <c r="I2730" i="6" s="1"/>
  <c r="E2730" i="6"/>
  <c r="D2730" i="6"/>
  <c r="J2730" i="6" s="1"/>
  <c r="B2730" i="6"/>
  <c r="C2730" i="6" s="1"/>
  <c r="A2730" i="6"/>
  <c r="H2729" i="6"/>
  <c r="G2729" i="6"/>
  <c r="F2729" i="6"/>
  <c r="I2729" i="6" s="1"/>
  <c r="E2729" i="6"/>
  <c r="D2729" i="6"/>
  <c r="J2729" i="6" s="1"/>
  <c r="B2729" i="6"/>
  <c r="C2729" i="6" s="1"/>
  <c r="A2729" i="6"/>
  <c r="H2728" i="6"/>
  <c r="G2728" i="6"/>
  <c r="F2728" i="6"/>
  <c r="I2728" i="6" s="1"/>
  <c r="E2728" i="6"/>
  <c r="D2728" i="6"/>
  <c r="J2728" i="6" s="1"/>
  <c r="B2728" i="6"/>
  <c r="C2728" i="6" s="1"/>
  <c r="A2728" i="6"/>
  <c r="H2727" i="6"/>
  <c r="G2727" i="6"/>
  <c r="F2727" i="6"/>
  <c r="I2727" i="6" s="1"/>
  <c r="E2727" i="6"/>
  <c r="D2727" i="6"/>
  <c r="J2727" i="6" s="1"/>
  <c r="B2727" i="6"/>
  <c r="C2727" i="6" s="1"/>
  <c r="A2727" i="6"/>
  <c r="H2726" i="6"/>
  <c r="G2726" i="6"/>
  <c r="F2726" i="6"/>
  <c r="I2726" i="6" s="1"/>
  <c r="E2726" i="6"/>
  <c r="D2726" i="6"/>
  <c r="J2726" i="6" s="1"/>
  <c r="B2726" i="6"/>
  <c r="C2726" i="6" s="1"/>
  <c r="A2726" i="6"/>
  <c r="H2725" i="6"/>
  <c r="G2725" i="6"/>
  <c r="F2725" i="6"/>
  <c r="I2725" i="6" s="1"/>
  <c r="E2725" i="6"/>
  <c r="D2725" i="6"/>
  <c r="J2725" i="6" s="1"/>
  <c r="B2725" i="6"/>
  <c r="C2725" i="6" s="1"/>
  <c r="A2725" i="6"/>
  <c r="H2724" i="6"/>
  <c r="G2724" i="6"/>
  <c r="F2724" i="6"/>
  <c r="I2724" i="6" s="1"/>
  <c r="E2724" i="6"/>
  <c r="D2724" i="6"/>
  <c r="J2724" i="6" s="1"/>
  <c r="B2724" i="6"/>
  <c r="C2724" i="6" s="1"/>
  <c r="A2724" i="6"/>
  <c r="H2723" i="6"/>
  <c r="G2723" i="6"/>
  <c r="F2723" i="6"/>
  <c r="I2723" i="6" s="1"/>
  <c r="E2723" i="6"/>
  <c r="D2723" i="6"/>
  <c r="J2723" i="6" s="1"/>
  <c r="B2723" i="6"/>
  <c r="C2723" i="6" s="1"/>
  <c r="A2723" i="6"/>
  <c r="H2722" i="6"/>
  <c r="G2722" i="6"/>
  <c r="F2722" i="6"/>
  <c r="I2722" i="6" s="1"/>
  <c r="E2722" i="6"/>
  <c r="D2722" i="6"/>
  <c r="J2722" i="6" s="1"/>
  <c r="B2722" i="6"/>
  <c r="C2722" i="6" s="1"/>
  <c r="A2722" i="6"/>
  <c r="H2721" i="6"/>
  <c r="G2721" i="6"/>
  <c r="F2721" i="6"/>
  <c r="I2721" i="6" s="1"/>
  <c r="E2721" i="6"/>
  <c r="D2721" i="6"/>
  <c r="J2721" i="6" s="1"/>
  <c r="B2721" i="6"/>
  <c r="C2721" i="6" s="1"/>
  <c r="A2721" i="6"/>
  <c r="H2720" i="6"/>
  <c r="G2720" i="6"/>
  <c r="F2720" i="6"/>
  <c r="I2720" i="6" s="1"/>
  <c r="E2720" i="6"/>
  <c r="D2720" i="6"/>
  <c r="J2720" i="6" s="1"/>
  <c r="B2720" i="6"/>
  <c r="C2720" i="6" s="1"/>
  <c r="A2720" i="6"/>
  <c r="H2719" i="6"/>
  <c r="G2719" i="6"/>
  <c r="F2719" i="6"/>
  <c r="I2719" i="6" s="1"/>
  <c r="E2719" i="6"/>
  <c r="D2719" i="6"/>
  <c r="J2719" i="6" s="1"/>
  <c r="B2719" i="6"/>
  <c r="C2719" i="6" s="1"/>
  <c r="A2719" i="6"/>
  <c r="H2718" i="6"/>
  <c r="G2718" i="6"/>
  <c r="F2718" i="6"/>
  <c r="I2718" i="6" s="1"/>
  <c r="E2718" i="6"/>
  <c r="D2718" i="6"/>
  <c r="J2718" i="6" s="1"/>
  <c r="B2718" i="6"/>
  <c r="C2718" i="6" s="1"/>
  <c r="A2718" i="6"/>
  <c r="H2717" i="6"/>
  <c r="G2717" i="6"/>
  <c r="F2717" i="6"/>
  <c r="I2717" i="6" s="1"/>
  <c r="E2717" i="6"/>
  <c r="D2717" i="6"/>
  <c r="J2717" i="6" s="1"/>
  <c r="B2717" i="6"/>
  <c r="C2717" i="6" s="1"/>
  <c r="A2717" i="6"/>
  <c r="H2716" i="6"/>
  <c r="G2716" i="6"/>
  <c r="F2716" i="6"/>
  <c r="I2716" i="6" s="1"/>
  <c r="E2716" i="6"/>
  <c r="D2716" i="6"/>
  <c r="J2716" i="6" s="1"/>
  <c r="B2716" i="6"/>
  <c r="C2716" i="6" s="1"/>
  <c r="A2716" i="6"/>
  <c r="H2715" i="6"/>
  <c r="G2715" i="6"/>
  <c r="F2715" i="6"/>
  <c r="I2715" i="6" s="1"/>
  <c r="E2715" i="6"/>
  <c r="D2715" i="6"/>
  <c r="J2715" i="6" s="1"/>
  <c r="B2715" i="6"/>
  <c r="C2715" i="6" s="1"/>
  <c r="A2715" i="6"/>
  <c r="H2714" i="6"/>
  <c r="G2714" i="6"/>
  <c r="F2714" i="6"/>
  <c r="I2714" i="6" s="1"/>
  <c r="E2714" i="6"/>
  <c r="D2714" i="6"/>
  <c r="J2714" i="6" s="1"/>
  <c r="B2714" i="6"/>
  <c r="C2714" i="6" s="1"/>
  <c r="A2714" i="6"/>
  <c r="H2713" i="6"/>
  <c r="G2713" i="6"/>
  <c r="F2713" i="6"/>
  <c r="I2713" i="6" s="1"/>
  <c r="E2713" i="6"/>
  <c r="D2713" i="6"/>
  <c r="J2713" i="6" s="1"/>
  <c r="B2713" i="6"/>
  <c r="C2713" i="6" s="1"/>
  <c r="A2713" i="6"/>
  <c r="H2712" i="6"/>
  <c r="G2712" i="6"/>
  <c r="F2712" i="6"/>
  <c r="I2712" i="6" s="1"/>
  <c r="E2712" i="6"/>
  <c r="D2712" i="6"/>
  <c r="J2712" i="6" s="1"/>
  <c r="B2712" i="6"/>
  <c r="C2712" i="6" s="1"/>
  <c r="A2712" i="6"/>
  <c r="H2711" i="6"/>
  <c r="G2711" i="6"/>
  <c r="F2711" i="6"/>
  <c r="I2711" i="6" s="1"/>
  <c r="E2711" i="6"/>
  <c r="D2711" i="6"/>
  <c r="J2711" i="6" s="1"/>
  <c r="B2711" i="6"/>
  <c r="C2711" i="6" s="1"/>
  <c r="A2711" i="6"/>
  <c r="H2710" i="6"/>
  <c r="G2710" i="6"/>
  <c r="F2710" i="6"/>
  <c r="I2710" i="6" s="1"/>
  <c r="E2710" i="6"/>
  <c r="D2710" i="6"/>
  <c r="J2710" i="6" s="1"/>
  <c r="B2710" i="6"/>
  <c r="C2710" i="6" s="1"/>
  <c r="A2710" i="6"/>
  <c r="H2709" i="6"/>
  <c r="G2709" i="6"/>
  <c r="F2709" i="6"/>
  <c r="I2709" i="6" s="1"/>
  <c r="E2709" i="6"/>
  <c r="D2709" i="6"/>
  <c r="J2709" i="6" s="1"/>
  <c r="B2709" i="6"/>
  <c r="C2709" i="6" s="1"/>
  <c r="A2709" i="6"/>
  <c r="H2708" i="6"/>
  <c r="G2708" i="6"/>
  <c r="F2708" i="6"/>
  <c r="I2708" i="6" s="1"/>
  <c r="E2708" i="6"/>
  <c r="D2708" i="6"/>
  <c r="J2708" i="6" s="1"/>
  <c r="B2708" i="6"/>
  <c r="C2708" i="6" s="1"/>
  <c r="A2708" i="6"/>
  <c r="H2707" i="6"/>
  <c r="G2707" i="6"/>
  <c r="F2707" i="6"/>
  <c r="I2707" i="6" s="1"/>
  <c r="E2707" i="6"/>
  <c r="D2707" i="6"/>
  <c r="J2707" i="6" s="1"/>
  <c r="B2707" i="6"/>
  <c r="C2707" i="6" s="1"/>
  <c r="A2707" i="6"/>
  <c r="H2706" i="6"/>
  <c r="G2706" i="6"/>
  <c r="F2706" i="6"/>
  <c r="I2706" i="6" s="1"/>
  <c r="E2706" i="6"/>
  <c r="D2706" i="6"/>
  <c r="J2706" i="6" s="1"/>
  <c r="B2706" i="6"/>
  <c r="C2706" i="6" s="1"/>
  <c r="A2706" i="6"/>
  <c r="H2705" i="6"/>
  <c r="G2705" i="6"/>
  <c r="F2705" i="6"/>
  <c r="I2705" i="6" s="1"/>
  <c r="E2705" i="6"/>
  <c r="D2705" i="6"/>
  <c r="J2705" i="6" s="1"/>
  <c r="B2705" i="6"/>
  <c r="C2705" i="6" s="1"/>
  <c r="A2705" i="6"/>
  <c r="H2704" i="6"/>
  <c r="G2704" i="6"/>
  <c r="F2704" i="6"/>
  <c r="I2704" i="6" s="1"/>
  <c r="E2704" i="6"/>
  <c r="D2704" i="6"/>
  <c r="J2704" i="6" s="1"/>
  <c r="B2704" i="6"/>
  <c r="C2704" i="6" s="1"/>
  <c r="A2704" i="6"/>
  <c r="H2703" i="6"/>
  <c r="G2703" i="6"/>
  <c r="F2703" i="6"/>
  <c r="I2703" i="6" s="1"/>
  <c r="E2703" i="6"/>
  <c r="D2703" i="6"/>
  <c r="J2703" i="6" s="1"/>
  <c r="B2703" i="6"/>
  <c r="C2703" i="6" s="1"/>
  <c r="A2703" i="6"/>
  <c r="H2702" i="6"/>
  <c r="G2702" i="6"/>
  <c r="F2702" i="6"/>
  <c r="I2702" i="6" s="1"/>
  <c r="E2702" i="6"/>
  <c r="D2702" i="6"/>
  <c r="J2702" i="6" s="1"/>
  <c r="B2702" i="6"/>
  <c r="C2702" i="6" s="1"/>
  <c r="A2702" i="6"/>
  <c r="H2701" i="6"/>
  <c r="G2701" i="6"/>
  <c r="F2701" i="6"/>
  <c r="I2701" i="6" s="1"/>
  <c r="E2701" i="6"/>
  <c r="D2701" i="6"/>
  <c r="J2701" i="6" s="1"/>
  <c r="B2701" i="6"/>
  <c r="C2701" i="6" s="1"/>
  <c r="A2701" i="6"/>
  <c r="H2700" i="6"/>
  <c r="G2700" i="6"/>
  <c r="F2700" i="6"/>
  <c r="I2700" i="6" s="1"/>
  <c r="E2700" i="6"/>
  <c r="D2700" i="6"/>
  <c r="J2700" i="6" s="1"/>
  <c r="B2700" i="6"/>
  <c r="C2700" i="6" s="1"/>
  <c r="A2700" i="6"/>
  <c r="H2699" i="6"/>
  <c r="G2699" i="6"/>
  <c r="F2699" i="6"/>
  <c r="I2699" i="6" s="1"/>
  <c r="E2699" i="6"/>
  <c r="D2699" i="6"/>
  <c r="J2699" i="6" s="1"/>
  <c r="B2699" i="6"/>
  <c r="C2699" i="6" s="1"/>
  <c r="A2699" i="6"/>
  <c r="H2698" i="6"/>
  <c r="G2698" i="6"/>
  <c r="F2698" i="6"/>
  <c r="I2698" i="6" s="1"/>
  <c r="E2698" i="6"/>
  <c r="D2698" i="6"/>
  <c r="J2698" i="6" s="1"/>
  <c r="B2698" i="6"/>
  <c r="C2698" i="6" s="1"/>
  <c r="A2698" i="6"/>
  <c r="H2697" i="6"/>
  <c r="G2697" i="6"/>
  <c r="F2697" i="6"/>
  <c r="I2697" i="6" s="1"/>
  <c r="E2697" i="6"/>
  <c r="D2697" i="6"/>
  <c r="J2697" i="6" s="1"/>
  <c r="B2697" i="6"/>
  <c r="C2697" i="6" s="1"/>
  <c r="A2697" i="6"/>
  <c r="H2696" i="6"/>
  <c r="G2696" i="6"/>
  <c r="F2696" i="6"/>
  <c r="I2696" i="6" s="1"/>
  <c r="E2696" i="6"/>
  <c r="D2696" i="6"/>
  <c r="J2696" i="6" s="1"/>
  <c r="B2696" i="6"/>
  <c r="C2696" i="6" s="1"/>
  <c r="A2696" i="6"/>
  <c r="H2695" i="6"/>
  <c r="G2695" i="6"/>
  <c r="F2695" i="6"/>
  <c r="I2695" i="6" s="1"/>
  <c r="E2695" i="6"/>
  <c r="D2695" i="6"/>
  <c r="J2695" i="6" s="1"/>
  <c r="B2695" i="6"/>
  <c r="C2695" i="6" s="1"/>
  <c r="A2695" i="6"/>
  <c r="H2694" i="6"/>
  <c r="G2694" i="6"/>
  <c r="F2694" i="6"/>
  <c r="I2694" i="6" s="1"/>
  <c r="E2694" i="6"/>
  <c r="D2694" i="6"/>
  <c r="J2694" i="6" s="1"/>
  <c r="B2694" i="6"/>
  <c r="C2694" i="6" s="1"/>
  <c r="A2694" i="6"/>
  <c r="H2693" i="6"/>
  <c r="G2693" i="6"/>
  <c r="F2693" i="6"/>
  <c r="I2693" i="6" s="1"/>
  <c r="E2693" i="6"/>
  <c r="D2693" i="6"/>
  <c r="J2693" i="6" s="1"/>
  <c r="B2693" i="6"/>
  <c r="C2693" i="6" s="1"/>
  <c r="A2693" i="6"/>
  <c r="H2692" i="6"/>
  <c r="G2692" i="6"/>
  <c r="F2692" i="6"/>
  <c r="I2692" i="6" s="1"/>
  <c r="E2692" i="6"/>
  <c r="D2692" i="6"/>
  <c r="J2692" i="6" s="1"/>
  <c r="B2692" i="6"/>
  <c r="C2692" i="6" s="1"/>
  <c r="A2692" i="6"/>
  <c r="H2691" i="6"/>
  <c r="G2691" i="6"/>
  <c r="F2691" i="6"/>
  <c r="I2691" i="6" s="1"/>
  <c r="E2691" i="6"/>
  <c r="D2691" i="6"/>
  <c r="J2691" i="6" s="1"/>
  <c r="B2691" i="6"/>
  <c r="C2691" i="6" s="1"/>
  <c r="A2691" i="6"/>
  <c r="H2690" i="6"/>
  <c r="G2690" i="6"/>
  <c r="F2690" i="6"/>
  <c r="I2690" i="6" s="1"/>
  <c r="E2690" i="6"/>
  <c r="D2690" i="6"/>
  <c r="J2690" i="6" s="1"/>
  <c r="B2690" i="6"/>
  <c r="C2690" i="6" s="1"/>
  <c r="A2690" i="6"/>
  <c r="H2689" i="6"/>
  <c r="G2689" i="6"/>
  <c r="F2689" i="6"/>
  <c r="I2689" i="6" s="1"/>
  <c r="E2689" i="6"/>
  <c r="D2689" i="6"/>
  <c r="J2689" i="6" s="1"/>
  <c r="B2689" i="6"/>
  <c r="C2689" i="6" s="1"/>
  <c r="A2689" i="6"/>
  <c r="H2688" i="6"/>
  <c r="G2688" i="6"/>
  <c r="F2688" i="6"/>
  <c r="I2688" i="6" s="1"/>
  <c r="E2688" i="6"/>
  <c r="D2688" i="6"/>
  <c r="J2688" i="6" s="1"/>
  <c r="B2688" i="6"/>
  <c r="C2688" i="6" s="1"/>
  <c r="A2688" i="6"/>
  <c r="H2687" i="6"/>
  <c r="G2687" i="6"/>
  <c r="F2687" i="6"/>
  <c r="I2687" i="6" s="1"/>
  <c r="E2687" i="6"/>
  <c r="D2687" i="6"/>
  <c r="J2687" i="6" s="1"/>
  <c r="B2687" i="6"/>
  <c r="C2687" i="6" s="1"/>
  <c r="A2687" i="6"/>
  <c r="H2686" i="6"/>
  <c r="G2686" i="6"/>
  <c r="F2686" i="6"/>
  <c r="I2686" i="6" s="1"/>
  <c r="E2686" i="6"/>
  <c r="D2686" i="6"/>
  <c r="J2686" i="6" s="1"/>
  <c r="B2686" i="6"/>
  <c r="C2686" i="6" s="1"/>
  <c r="A2686" i="6"/>
  <c r="H2685" i="6"/>
  <c r="G2685" i="6"/>
  <c r="F2685" i="6"/>
  <c r="I2685" i="6" s="1"/>
  <c r="E2685" i="6"/>
  <c r="D2685" i="6"/>
  <c r="J2685" i="6" s="1"/>
  <c r="B2685" i="6"/>
  <c r="C2685" i="6" s="1"/>
  <c r="A2685" i="6"/>
  <c r="H2684" i="6"/>
  <c r="G2684" i="6"/>
  <c r="F2684" i="6"/>
  <c r="I2684" i="6" s="1"/>
  <c r="E2684" i="6"/>
  <c r="D2684" i="6"/>
  <c r="J2684" i="6" s="1"/>
  <c r="B2684" i="6"/>
  <c r="C2684" i="6" s="1"/>
  <c r="A2684" i="6"/>
  <c r="H2683" i="6"/>
  <c r="G2683" i="6"/>
  <c r="F2683" i="6"/>
  <c r="I2683" i="6" s="1"/>
  <c r="E2683" i="6"/>
  <c r="D2683" i="6"/>
  <c r="J2683" i="6" s="1"/>
  <c r="B2683" i="6"/>
  <c r="C2683" i="6" s="1"/>
  <c r="A2683" i="6"/>
  <c r="H2682" i="6"/>
  <c r="G2682" i="6"/>
  <c r="F2682" i="6"/>
  <c r="I2682" i="6" s="1"/>
  <c r="E2682" i="6"/>
  <c r="D2682" i="6"/>
  <c r="J2682" i="6" s="1"/>
  <c r="B2682" i="6"/>
  <c r="C2682" i="6" s="1"/>
  <c r="A2682" i="6"/>
  <c r="H2681" i="6"/>
  <c r="G2681" i="6"/>
  <c r="F2681" i="6"/>
  <c r="I2681" i="6" s="1"/>
  <c r="E2681" i="6"/>
  <c r="D2681" i="6"/>
  <c r="J2681" i="6" s="1"/>
  <c r="B2681" i="6"/>
  <c r="C2681" i="6" s="1"/>
  <c r="A2681" i="6"/>
  <c r="H2680" i="6"/>
  <c r="G2680" i="6"/>
  <c r="F2680" i="6"/>
  <c r="I2680" i="6" s="1"/>
  <c r="E2680" i="6"/>
  <c r="D2680" i="6"/>
  <c r="J2680" i="6" s="1"/>
  <c r="B2680" i="6"/>
  <c r="C2680" i="6" s="1"/>
  <c r="A2680" i="6"/>
  <c r="H2679" i="6"/>
  <c r="G2679" i="6"/>
  <c r="F2679" i="6"/>
  <c r="I2679" i="6" s="1"/>
  <c r="E2679" i="6"/>
  <c r="D2679" i="6"/>
  <c r="J2679" i="6" s="1"/>
  <c r="B2679" i="6"/>
  <c r="C2679" i="6" s="1"/>
  <c r="A2679" i="6"/>
  <c r="H2678" i="6"/>
  <c r="G2678" i="6"/>
  <c r="F2678" i="6"/>
  <c r="I2678" i="6" s="1"/>
  <c r="E2678" i="6"/>
  <c r="D2678" i="6"/>
  <c r="J2678" i="6" s="1"/>
  <c r="B2678" i="6"/>
  <c r="C2678" i="6" s="1"/>
  <c r="A2678" i="6"/>
  <c r="H2677" i="6"/>
  <c r="G2677" i="6"/>
  <c r="F2677" i="6"/>
  <c r="I2677" i="6" s="1"/>
  <c r="E2677" i="6"/>
  <c r="D2677" i="6"/>
  <c r="J2677" i="6" s="1"/>
  <c r="B2677" i="6"/>
  <c r="C2677" i="6" s="1"/>
  <c r="A2677" i="6"/>
  <c r="H2676" i="6"/>
  <c r="G2676" i="6"/>
  <c r="F2676" i="6"/>
  <c r="I2676" i="6" s="1"/>
  <c r="E2676" i="6"/>
  <c r="D2676" i="6"/>
  <c r="J2676" i="6" s="1"/>
  <c r="B2676" i="6"/>
  <c r="C2676" i="6" s="1"/>
  <c r="A2676" i="6"/>
  <c r="H2675" i="6"/>
  <c r="G2675" i="6"/>
  <c r="F2675" i="6"/>
  <c r="I2675" i="6" s="1"/>
  <c r="E2675" i="6"/>
  <c r="D2675" i="6"/>
  <c r="J2675" i="6" s="1"/>
  <c r="B2675" i="6"/>
  <c r="C2675" i="6" s="1"/>
  <c r="A2675" i="6"/>
  <c r="H2674" i="6"/>
  <c r="G2674" i="6"/>
  <c r="F2674" i="6"/>
  <c r="I2674" i="6" s="1"/>
  <c r="E2674" i="6"/>
  <c r="D2674" i="6"/>
  <c r="J2674" i="6" s="1"/>
  <c r="B2674" i="6"/>
  <c r="C2674" i="6" s="1"/>
  <c r="A2674" i="6"/>
  <c r="H2673" i="6"/>
  <c r="G2673" i="6"/>
  <c r="F2673" i="6"/>
  <c r="I2673" i="6" s="1"/>
  <c r="E2673" i="6"/>
  <c r="D2673" i="6"/>
  <c r="J2673" i="6" s="1"/>
  <c r="B2673" i="6"/>
  <c r="C2673" i="6" s="1"/>
  <c r="A2673" i="6"/>
  <c r="H2672" i="6"/>
  <c r="G2672" i="6"/>
  <c r="F2672" i="6"/>
  <c r="I2672" i="6" s="1"/>
  <c r="E2672" i="6"/>
  <c r="D2672" i="6"/>
  <c r="J2672" i="6" s="1"/>
  <c r="B2672" i="6"/>
  <c r="C2672" i="6" s="1"/>
  <c r="A2672" i="6"/>
  <c r="H2671" i="6"/>
  <c r="G2671" i="6"/>
  <c r="F2671" i="6"/>
  <c r="I2671" i="6" s="1"/>
  <c r="E2671" i="6"/>
  <c r="D2671" i="6"/>
  <c r="J2671" i="6" s="1"/>
  <c r="B2671" i="6"/>
  <c r="C2671" i="6" s="1"/>
  <c r="A2671" i="6"/>
  <c r="H2670" i="6"/>
  <c r="G2670" i="6"/>
  <c r="F2670" i="6"/>
  <c r="I2670" i="6" s="1"/>
  <c r="E2670" i="6"/>
  <c r="D2670" i="6"/>
  <c r="J2670" i="6" s="1"/>
  <c r="B2670" i="6"/>
  <c r="C2670" i="6" s="1"/>
  <c r="A2670" i="6"/>
  <c r="H2669" i="6"/>
  <c r="G2669" i="6"/>
  <c r="F2669" i="6"/>
  <c r="I2669" i="6" s="1"/>
  <c r="E2669" i="6"/>
  <c r="D2669" i="6"/>
  <c r="J2669" i="6" s="1"/>
  <c r="B2669" i="6"/>
  <c r="C2669" i="6" s="1"/>
  <c r="A2669" i="6"/>
  <c r="H2668" i="6"/>
  <c r="G2668" i="6"/>
  <c r="F2668" i="6"/>
  <c r="I2668" i="6" s="1"/>
  <c r="E2668" i="6"/>
  <c r="D2668" i="6"/>
  <c r="J2668" i="6" s="1"/>
  <c r="B2668" i="6"/>
  <c r="C2668" i="6" s="1"/>
  <c r="A2668" i="6"/>
  <c r="H2667" i="6"/>
  <c r="G2667" i="6"/>
  <c r="F2667" i="6"/>
  <c r="I2667" i="6" s="1"/>
  <c r="E2667" i="6"/>
  <c r="D2667" i="6"/>
  <c r="J2667" i="6" s="1"/>
  <c r="B2667" i="6"/>
  <c r="C2667" i="6" s="1"/>
  <c r="A2667" i="6"/>
  <c r="H2666" i="6"/>
  <c r="G2666" i="6"/>
  <c r="F2666" i="6"/>
  <c r="I2666" i="6" s="1"/>
  <c r="E2666" i="6"/>
  <c r="D2666" i="6"/>
  <c r="J2666" i="6" s="1"/>
  <c r="B2666" i="6"/>
  <c r="C2666" i="6" s="1"/>
  <c r="A2666" i="6"/>
  <c r="H2665" i="6"/>
  <c r="G2665" i="6"/>
  <c r="F2665" i="6"/>
  <c r="I2665" i="6" s="1"/>
  <c r="E2665" i="6"/>
  <c r="D2665" i="6"/>
  <c r="J2665" i="6" s="1"/>
  <c r="B2665" i="6"/>
  <c r="C2665" i="6" s="1"/>
  <c r="A2665" i="6"/>
  <c r="H2664" i="6"/>
  <c r="G2664" i="6"/>
  <c r="F2664" i="6"/>
  <c r="I2664" i="6" s="1"/>
  <c r="E2664" i="6"/>
  <c r="D2664" i="6"/>
  <c r="J2664" i="6" s="1"/>
  <c r="B2664" i="6"/>
  <c r="C2664" i="6" s="1"/>
  <c r="A2664" i="6"/>
  <c r="H2663" i="6"/>
  <c r="G2663" i="6"/>
  <c r="F2663" i="6"/>
  <c r="I2663" i="6" s="1"/>
  <c r="E2663" i="6"/>
  <c r="D2663" i="6"/>
  <c r="J2663" i="6" s="1"/>
  <c r="B2663" i="6"/>
  <c r="C2663" i="6" s="1"/>
  <c r="A2663" i="6"/>
  <c r="H2662" i="6"/>
  <c r="G2662" i="6"/>
  <c r="F2662" i="6"/>
  <c r="I2662" i="6" s="1"/>
  <c r="E2662" i="6"/>
  <c r="D2662" i="6"/>
  <c r="J2662" i="6" s="1"/>
  <c r="B2662" i="6"/>
  <c r="C2662" i="6" s="1"/>
  <c r="A2662" i="6"/>
  <c r="H2661" i="6"/>
  <c r="G2661" i="6"/>
  <c r="F2661" i="6"/>
  <c r="I2661" i="6" s="1"/>
  <c r="E2661" i="6"/>
  <c r="D2661" i="6"/>
  <c r="J2661" i="6" s="1"/>
  <c r="B2661" i="6"/>
  <c r="C2661" i="6" s="1"/>
  <c r="A2661" i="6"/>
  <c r="H2660" i="6"/>
  <c r="G2660" i="6"/>
  <c r="F2660" i="6"/>
  <c r="I2660" i="6" s="1"/>
  <c r="E2660" i="6"/>
  <c r="D2660" i="6"/>
  <c r="J2660" i="6" s="1"/>
  <c r="B2660" i="6"/>
  <c r="C2660" i="6" s="1"/>
  <c r="A2660" i="6"/>
  <c r="H2659" i="6"/>
  <c r="G2659" i="6"/>
  <c r="F2659" i="6"/>
  <c r="I2659" i="6" s="1"/>
  <c r="E2659" i="6"/>
  <c r="D2659" i="6"/>
  <c r="J2659" i="6" s="1"/>
  <c r="B2659" i="6"/>
  <c r="C2659" i="6" s="1"/>
  <c r="A2659" i="6"/>
  <c r="H2658" i="6"/>
  <c r="G2658" i="6"/>
  <c r="F2658" i="6"/>
  <c r="I2658" i="6" s="1"/>
  <c r="E2658" i="6"/>
  <c r="D2658" i="6"/>
  <c r="J2658" i="6" s="1"/>
  <c r="B2658" i="6"/>
  <c r="C2658" i="6" s="1"/>
  <c r="A2658" i="6"/>
  <c r="H2657" i="6"/>
  <c r="G2657" i="6"/>
  <c r="F2657" i="6"/>
  <c r="I2657" i="6" s="1"/>
  <c r="E2657" i="6"/>
  <c r="D2657" i="6"/>
  <c r="J2657" i="6" s="1"/>
  <c r="B2657" i="6"/>
  <c r="C2657" i="6" s="1"/>
  <c r="A2657" i="6"/>
  <c r="H2656" i="6"/>
  <c r="G2656" i="6"/>
  <c r="F2656" i="6"/>
  <c r="I2656" i="6" s="1"/>
  <c r="E2656" i="6"/>
  <c r="D2656" i="6"/>
  <c r="J2656" i="6" s="1"/>
  <c r="B2656" i="6"/>
  <c r="C2656" i="6" s="1"/>
  <c r="A2656" i="6"/>
  <c r="H2655" i="6"/>
  <c r="G2655" i="6"/>
  <c r="F2655" i="6"/>
  <c r="I2655" i="6" s="1"/>
  <c r="E2655" i="6"/>
  <c r="D2655" i="6"/>
  <c r="J2655" i="6" s="1"/>
  <c r="B2655" i="6"/>
  <c r="C2655" i="6" s="1"/>
  <c r="A2655" i="6"/>
  <c r="H2654" i="6"/>
  <c r="G2654" i="6"/>
  <c r="F2654" i="6"/>
  <c r="I2654" i="6" s="1"/>
  <c r="E2654" i="6"/>
  <c r="D2654" i="6"/>
  <c r="J2654" i="6" s="1"/>
  <c r="B2654" i="6"/>
  <c r="C2654" i="6" s="1"/>
  <c r="A2654" i="6"/>
  <c r="H2653" i="6"/>
  <c r="G2653" i="6"/>
  <c r="F2653" i="6"/>
  <c r="I2653" i="6" s="1"/>
  <c r="E2653" i="6"/>
  <c r="D2653" i="6"/>
  <c r="J2653" i="6" s="1"/>
  <c r="B2653" i="6"/>
  <c r="C2653" i="6" s="1"/>
  <c r="A2653" i="6"/>
  <c r="H2652" i="6"/>
  <c r="G2652" i="6"/>
  <c r="F2652" i="6"/>
  <c r="I2652" i="6" s="1"/>
  <c r="E2652" i="6"/>
  <c r="D2652" i="6"/>
  <c r="J2652" i="6" s="1"/>
  <c r="B2652" i="6"/>
  <c r="C2652" i="6" s="1"/>
  <c r="A2652" i="6"/>
  <c r="H2651" i="6"/>
  <c r="G2651" i="6"/>
  <c r="F2651" i="6"/>
  <c r="I2651" i="6" s="1"/>
  <c r="E2651" i="6"/>
  <c r="D2651" i="6"/>
  <c r="J2651" i="6" s="1"/>
  <c r="B2651" i="6"/>
  <c r="C2651" i="6" s="1"/>
  <c r="A2651" i="6"/>
  <c r="H2650" i="6"/>
  <c r="G2650" i="6"/>
  <c r="F2650" i="6"/>
  <c r="I2650" i="6" s="1"/>
  <c r="E2650" i="6"/>
  <c r="D2650" i="6"/>
  <c r="J2650" i="6" s="1"/>
  <c r="B2650" i="6"/>
  <c r="C2650" i="6" s="1"/>
  <c r="A2650" i="6"/>
  <c r="H2649" i="6"/>
  <c r="G2649" i="6"/>
  <c r="F2649" i="6"/>
  <c r="I2649" i="6" s="1"/>
  <c r="E2649" i="6"/>
  <c r="D2649" i="6"/>
  <c r="J2649" i="6" s="1"/>
  <c r="B2649" i="6"/>
  <c r="C2649" i="6" s="1"/>
  <c r="A2649" i="6"/>
  <c r="H2648" i="6"/>
  <c r="G2648" i="6"/>
  <c r="F2648" i="6"/>
  <c r="I2648" i="6" s="1"/>
  <c r="E2648" i="6"/>
  <c r="D2648" i="6"/>
  <c r="J2648" i="6" s="1"/>
  <c r="B2648" i="6"/>
  <c r="C2648" i="6" s="1"/>
  <c r="A2648" i="6"/>
  <c r="H2647" i="6"/>
  <c r="G2647" i="6"/>
  <c r="F2647" i="6"/>
  <c r="I2647" i="6" s="1"/>
  <c r="E2647" i="6"/>
  <c r="D2647" i="6"/>
  <c r="J2647" i="6" s="1"/>
  <c r="B2647" i="6"/>
  <c r="C2647" i="6" s="1"/>
  <c r="A2647" i="6"/>
  <c r="H2646" i="6"/>
  <c r="G2646" i="6"/>
  <c r="F2646" i="6"/>
  <c r="I2646" i="6" s="1"/>
  <c r="E2646" i="6"/>
  <c r="D2646" i="6"/>
  <c r="J2646" i="6" s="1"/>
  <c r="B2646" i="6"/>
  <c r="C2646" i="6" s="1"/>
  <c r="A2646" i="6"/>
  <c r="H2645" i="6"/>
  <c r="G2645" i="6"/>
  <c r="F2645" i="6"/>
  <c r="I2645" i="6" s="1"/>
  <c r="E2645" i="6"/>
  <c r="D2645" i="6"/>
  <c r="J2645" i="6" s="1"/>
  <c r="B2645" i="6"/>
  <c r="C2645" i="6" s="1"/>
  <c r="A2645" i="6"/>
  <c r="H2644" i="6"/>
  <c r="G2644" i="6"/>
  <c r="F2644" i="6"/>
  <c r="I2644" i="6" s="1"/>
  <c r="E2644" i="6"/>
  <c r="D2644" i="6"/>
  <c r="J2644" i="6" s="1"/>
  <c r="B2644" i="6"/>
  <c r="C2644" i="6" s="1"/>
  <c r="A2644" i="6"/>
  <c r="H2643" i="6"/>
  <c r="G2643" i="6"/>
  <c r="F2643" i="6"/>
  <c r="I2643" i="6" s="1"/>
  <c r="E2643" i="6"/>
  <c r="D2643" i="6"/>
  <c r="J2643" i="6" s="1"/>
  <c r="B2643" i="6"/>
  <c r="C2643" i="6" s="1"/>
  <c r="A2643" i="6"/>
  <c r="H2642" i="6"/>
  <c r="G2642" i="6"/>
  <c r="F2642" i="6"/>
  <c r="I2642" i="6" s="1"/>
  <c r="E2642" i="6"/>
  <c r="D2642" i="6"/>
  <c r="J2642" i="6" s="1"/>
  <c r="B2642" i="6"/>
  <c r="C2642" i="6" s="1"/>
  <c r="A2642" i="6"/>
  <c r="H2641" i="6"/>
  <c r="G2641" i="6"/>
  <c r="F2641" i="6"/>
  <c r="I2641" i="6" s="1"/>
  <c r="E2641" i="6"/>
  <c r="D2641" i="6"/>
  <c r="J2641" i="6" s="1"/>
  <c r="B2641" i="6"/>
  <c r="C2641" i="6" s="1"/>
  <c r="A2641" i="6"/>
  <c r="H2640" i="6"/>
  <c r="G2640" i="6"/>
  <c r="F2640" i="6"/>
  <c r="I2640" i="6" s="1"/>
  <c r="E2640" i="6"/>
  <c r="D2640" i="6"/>
  <c r="J2640" i="6" s="1"/>
  <c r="B2640" i="6"/>
  <c r="C2640" i="6" s="1"/>
  <c r="A2640" i="6"/>
  <c r="H2639" i="6"/>
  <c r="G2639" i="6"/>
  <c r="F2639" i="6"/>
  <c r="I2639" i="6" s="1"/>
  <c r="E2639" i="6"/>
  <c r="D2639" i="6"/>
  <c r="J2639" i="6" s="1"/>
  <c r="B2639" i="6"/>
  <c r="C2639" i="6" s="1"/>
  <c r="A2639" i="6"/>
  <c r="H2638" i="6"/>
  <c r="G2638" i="6"/>
  <c r="F2638" i="6"/>
  <c r="I2638" i="6" s="1"/>
  <c r="E2638" i="6"/>
  <c r="D2638" i="6"/>
  <c r="J2638" i="6" s="1"/>
  <c r="B2638" i="6"/>
  <c r="C2638" i="6" s="1"/>
  <c r="A2638" i="6"/>
  <c r="H2637" i="6"/>
  <c r="G2637" i="6"/>
  <c r="F2637" i="6"/>
  <c r="I2637" i="6" s="1"/>
  <c r="E2637" i="6"/>
  <c r="D2637" i="6"/>
  <c r="J2637" i="6" s="1"/>
  <c r="B2637" i="6"/>
  <c r="C2637" i="6" s="1"/>
  <c r="A2637" i="6"/>
  <c r="H2636" i="6"/>
  <c r="G2636" i="6"/>
  <c r="F2636" i="6"/>
  <c r="I2636" i="6" s="1"/>
  <c r="E2636" i="6"/>
  <c r="D2636" i="6"/>
  <c r="J2636" i="6" s="1"/>
  <c r="B2636" i="6"/>
  <c r="C2636" i="6" s="1"/>
  <c r="A2636" i="6"/>
  <c r="H2635" i="6"/>
  <c r="G2635" i="6"/>
  <c r="F2635" i="6"/>
  <c r="I2635" i="6" s="1"/>
  <c r="E2635" i="6"/>
  <c r="D2635" i="6"/>
  <c r="J2635" i="6" s="1"/>
  <c r="B2635" i="6"/>
  <c r="C2635" i="6" s="1"/>
  <c r="A2635" i="6"/>
  <c r="H2634" i="6"/>
  <c r="G2634" i="6"/>
  <c r="F2634" i="6"/>
  <c r="I2634" i="6" s="1"/>
  <c r="E2634" i="6"/>
  <c r="D2634" i="6"/>
  <c r="J2634" i="6" s="1"/>
  <c r="B2634" i="6"/>
  <c r="C2634" i="6" s="1"/>
  <c r="A2634" i="6"/>
  <c r="H2633" i="6"/>
  <c r="G2633" i="6"/>
  <c r="F2633" i="6"/>
  <c r="I2633" i="6" s="1"/>
  <c r="E2633" i="6"/>
  <c r="D2633" i="6"/>
  <c r="J2633" i="6" s="1"/>
  <c r="B2633" i="6"/>
  <c r="C2633" i="6" s="1"/>
  <c r="A2633" i="6"/>
  <c r="H2632" i="6"/>
  <c r="G2632" i="6"/>
  <c r="F2632" i="6"/>
  <c r="I2632" i="6" s="1"/>
  <c r="E2632" i="6"/>
  <c r="D2632" i="6"/>
  <c r="J2632" i="6" s="1"/>
  <c r="B2632" i="6"/>
  <c r="C2632" i="6" s="1"/>
  <c r="A2632" i="6"/>
  <c r="H2631" i="6"/>
  <c r="G2631" i="6"/>
  <c r="F2631" i="6"/>
  <c r="I2631" i="6" s="1"/>
  <c r="E2631" i="6"/>
  <c r="D2631" i="6"/>
  <c r="J2631" i="6" s="1"/>
  <c r="B2631" i="6"/>
  <c r="C2631" i="6" s="1"/>
  <c r="A2631" i="6"/>
  <c r="H2630" i="6"/>
  <c r="G2630" i="6"/>
  <c r="F2630" i="6"/>
  <c r="I2630" i="6" s="1"/>
  <c r="E2630" i="6"/>
  <c r="D2630" i="6"/>
  <c r="J2630" i="6" s="1"/>
  <c r="B2630" i="6"/>
  <c r="C2630" i="6" s="1"/>
  <c r="A2630" i="6"/>
  <c r="H2629" i="6"/>
  <c r="G2629" i="6"/>
  <c r="F2629" i="6"/>
  <c r="I2629" i="6" s="1"/>
  <c r="E2629" i="6"/>
  <c r="D2629" i="6"/>
  <c r="J2629" i="6" s="1"/>
  <c r="B2629" i="6"/>
  <c r="C2629" i="6" s="1"/>
  <c r="A2629" i="6"/>
  <c r="H2628" i="6"/>
  <c r="G2628" i="6"/>
  <c r="F2628" i="6"/>
  <c r="I2628" i="6" s="1"/>
  <c r="E2628" i="6"/>
  <c r="D2628" i="6"/>
  <c r="J2628" i="6" s="1"/>
  <c r="B2628" i="6"/>
  <c r="C2628" i="6" s="1"/>
  <c r="A2628" i="6"/>
  <c r="H2627" i="6"/>
  <c r="G2627" i="6"/>
  <c r="F2627" i="6"/>
  <c r="I2627" i="6" s="1"/>
  <c r="E2627" i="6"/>
  <c r="D2627" i="6"/>
  <c r="J2627" i="6" s="1"/>
  <c r="B2627" i="6"/>
  <c r="C2627" i="6" s="1"/>
  <c r="A2627" i="6"/>
  <c r="H2626" i="6"/>
  <c r="G2626" i="6"/>
  <c r="F2626" i="6"/>
  <c r="I2626" i="6" s="1"/>
  <c r="E2626" i="6"/>
  <c r="D2626" i="6"/>
  <c r="J2626" i="6" s="1"/>
  <c r="B2626" i="6"/>
  <c r="C2626" i="6" s="1"/>
  <c r="A2626" i="6"/>
  <c r="H2625" i="6"/>
  <c r="G2625" i="6"/>
  <c r="F2625" i="6"/>
  <c r="I2625" i="6" s="1"/>
  <c r="E2625" i="6"/>
  <c r="D2625" i="6"/>
  <c r="J2625" i="6" s="1"/>
  <c r="B2625" i="6"/>
  <c r="C2625" i="6" s="1"/>
  <c r="A2625" i="6"/>
  <c r="H2624" i="6"/>
  <c r="G2624" i="6"/>
  <c r="F2624" i="6"/>
  <c r="I2624" i="6" s="1"/>
  <c r="E2624" i="6"/>
  <c r="D2624" i="6"/>
  <c r="J2624" i="6" s="1"/>
  <c r="B2624" i="6"/>
  <c r="C2624" i="6" s="1"/>
  <c r="A2624" i="6"/>
  <c r="H2623" i="6"/>
  <c r="G2623" i="6"/>
  <c r="F2623" i="6"/>
  <c r="I2623" i="6" s="1"/>
  <c r="E2623" i="6"/>
  <c r="D2623" i="6"/>
  <c r="J2623" i="6" s="1"/>
  <c r="B2623" i="6"/>
  <c r="C2623" i="6" s="1"/>
  <c r="A2623" i="6"/>
  <c r="H2622" i="6"/>
  <c r="G2622" i="6"/>
  <c r="F2622" i="6"/>
  <c r="I2622" i="6" s="1"/>
  <c r="E2622" i="6"/>
  <c r="D2622" i="6"/>
  <c r="J2622" i="6" s="1"/>
  <c r="B2622" i="6"/>
  <c r="C2622" i="6" s="1"/>
  <c r="A2622" i="6"/>
  <c r="H2621" i="6"/>
  <c r="G2621" i="6"/>
  <c r="F2621" i="6"/>
  <c r="I2621" i="6" s="1"/>
  <c r="E2621" i="6"/>
  <c r="D2621" i="6"/>
  <c r="J2621" i="6" s="1"/>
  <c r="B2621" i="6"/>
  <c r="C2621" i="6" s="1"/>
  <c r="A2621" i="6"/>
  <c r="H2620" i="6"/>
  <c r="G2620" i="6"/>
  <c r="F2620" i="6"/>
  <c r="I2620" i="6" s="1"/>
  <c r="E2620" i="6"/>
  <c r="D2620" i="6"/>
  <c r="J2620" i="6" s="1"/>
  <c r="B2620" i="6"/>
  <c r="C2620" i="6" s="1"/>
  <c r="A2620" i="6"/>
  <c r="H2619" i="6"/>
  <c r="G2619" i="6"/>
  <c r="F2619" i="6"/>
  <c r="I2619" i="6" s="1"/>
  <c r="E2619" i="6"/>
  <c r="D2619" i="6"/>
  <c r="J2619" i="6" s="1"/>
  <c r="B2619" i="6"/>
  <c r="C2619" i="6" s="1"/>
  <c r="A2619" i="6"/>
  <c r="H2618" i="6"/>
  <c r="G2618" i="6"/>
  <c r="F2618" i="6"/>
  <c r="I2618" i="6" s="1"/>
  <c r="E2618" i="6"/>
  <c r="D2618" i="6"/>
  <c r="J2618" i="6" s="1"/>
  <c r="B2618" i="6"/>
  <c r="C2618" i="6" s="1"/>
  <c r="A2618" i="6"/>
  <c r="H2617" i="6"/>
  <c r="G2617" i="6"/>
  <c r="F2617" i="6"/>
  <c r="I2617" i="6" s="1"/>
  <c r="E2617" i="6"/>
  <c r="D2617" i="6"/>
  <c r="J2617" i="6" s="1"/>
  <c r="B2617" i="6"/>
  <c r="C2617" i="6" s="1"/>
  <c r="A2617" i="6"/>
  <c r="H2616" i="6"/>
  <c r="G2616" i="6"/>
  <c r="F2616" i="6"/>
  <c r="I2616" i="6" s="1"/>
  <c r="E2616" i="6"/>
  <c r="D2616" i="6"/>
  <c r="J2616" i="6" s="1"/>
  <c r="B2616" i="6"/>
  <c r="C2616" i="6" s="1"/>
  <c r="A2616" i="6"/>
  <c r="H2615" i="6"/>
  <c r="G2615" i="6"/>
  <c r="F2615" i="6"/>
  <c r="I2615" i="6" s="1"/>
  <c r="E2615" i="6"/>
  <c r="D2615" i="6"/>
  <c r="J2615" i="6" s="1"/>
  <c r="B2615" i="6"/>
  <c r="C2615" i="6" s="1"/>
  <c r="A2615" i="6"/>
  <c r="H2614" i="6"/>
  <c r="G2614" i="6"/>
  <c r="F2614" i="6"/>
  <c r="I2614" i="6" s="1"/>
  <c r="E2614" i="6"/>
  <c r="D2614" i="6"/>
  <c r="J2614" i="6" s="1"/>
  <c r="B2614" i="6"/>
  <c r="C2614" i="6" s="1"/>
  <c r="A2614" i="6"/>
  <c r="H2613" i="6"/>
  <c r="G2613" i="6"/>
  <c r="F2613" i="6"/>
  <c r="I2613" i="6" s="1"/>
  <c r="E2613" i="6"/>
  <c r="D2613" i="6"/>
  <c r="J2613" i="6" s="1"/>
  <c r="B2613" i="6"/>
  <c r="C2613" i="6" s="1"/>
  <c r="A2613" i="6"/>
  <c r="H2612" i="6"/>
  <c r="G2612" i="6"/>
  <c r="F2612" i="6"/>
  <c r="I2612" i="6" s="1"/>
  <c r="E2612" i="6"/>
  <c r="D2612" i="6"/>
  <c r="J2612" i="6" s="1"/>
  <c r="B2612" i="6"/>
  <c r="C2612" i="6" s="1"/>
  <c r="A2612" i="6"/>
  <c r="H2611" i="6"/>
  <c r="G2611" i="6"/>
  <c r="F2611" i="6"/>
  <c r="I2611" i="6" s="1"/>
  <c r="E2611" i="6"/>
  <c r="D2611" i="6"/>
  <c r="J2611" i="6" s="1"/>
  <c r="B2611" i="6"/>
  <c r="C2611" i="6" s="1"/>
  <c r="A2611" i="6"/>
  <c r="H2610" i="6"/>
  <c r="G2610" i="6"/>
  <c r="F2610" i="6"/>
  <c r="I2610" i="6" s="1"/>
  <c r="E2610" i="6"/>
  <c r="D2610" i="6"/>
  <c r="J2610" i="6" s="1"/>
  <c r="B2610" i="6"/>
  <c r="C2610" i="6" s="1"/>
  <c r="A2610" i="6"/>
  <c r="H2609" i="6"/>
  <c r="G2609" i="6"/>
  <c r="F2609" i="6"/>
  <c r="I2609" i="6" s="1"/>
  <c r="E2609" i="6"/>
  <c r="D2609" i="6"/>
  <c r="J2609" i="6" s="1"/>
  <c r="B2609" i="6"/>
  <c r="C2609" i="6" s="1"/>
  <c r="A2609" i="6"/>
  <c r="H2608" i="6"/>
  <c r="G2608" i="6"/>
  <c r="F2608" i="6"/>
  <c r="I2608" i="6" s="1"/>
  <c r="E2608" i="6"/>
  <c r="D2608" i="6"/>
  <c r="J2608" i="6" s="1"/>
  <c r="B2608" i="6"/>
  <c r="C2608" i="6" s="1"/>
  <c r="A2608" i="6"/>
  <c r="H2607" i="6"/>
  <c r="G2607" i="6"/>
  <c r="F2607" i="6"/>
  <c r="I2607" i="6" s="1"/>
  <c r="E2607" i="6"/>
  <c r="D2607" i="6"/>
  <c r="J2607" i="6" s="1"/>
  <c r="B2607" i="6"/>
  <c r="C2607" i="6" s="1"/>
  <c r="A2607" i="6"/>
  <c r="H2606" i="6"/>
  <c r="G2606" i="6"/>
  <c r="F2606" i="6"/>
  <c r="I2606" i="6" s="1"/>
  <c r="E2606" i="6"/>
  <c r="D2606" i="6"/>
  <c r="J2606" i="6" s="1"/>
  <c r="B2606" i="6"/>
  <c r="C2606" i="6" s="1"/>
  <c r="A2606" i="6"/>
  <c r="H2605" i="6"/>
  <c r="G2605" i="6"/>
  <c r="F2605" i="6"/>
  <c r="I2605" i="6" s="1"/>
  <c r="E2605" i="6"/>
  <c r="D2605" i="6"/>
  <c r="J2605" i="6" s="1"/>
  <c r="B2605" i="6"/>
  <c r="C2605" i="6" s="1"/>
  <c r="A2605" i="6"/>
  <c r="H2604" i="6"/>
  <c r="G2604" i="6"/>
  <c r="F2604" i="6"/>
  <c r="I2604" i="6" s="1"/>
  <c r="E2604" i="6"/>
  <c r="D2604" i="6"/>
  <c r="J2604" i="6" s="1"/>
  <c r="B2604" i="6"/>
  <c r="C2604" i="6" s="1"/>
  <c r="A2604" i="6"/>
  <c r="H2603" i="6"/>
  <c r="G2603" i="6"/>
  <c r="F2603" i="6"/>
  <c r="I2603" i="6" s="1"/>
  <c r="E2603" i="6"/>
  <c r="D2603" i="6"/>
  <c r="J2603" i="6" s="1"/>
  <c r="B2603" i="6"/>
  <c r="C2603" i="6" s="1"/>
  <c r="A2603" i="6"/>
  <c r="H2602" i="6"/>
  <c r="G2602" i="6"/>
  <c r="F2602" i="6"/>
  <c r="I2602" i="6" s="1"/>
  <c r="E2602" i="6"/>
  <c r="D2602" i="6"/>
  <c r="J2602" i="6" s="1"/>
  <c r="B2602" i="6"/>
  <c r="C2602" i="6" s="1"/>
  <c r="A2602" i="6"/>
  <c r="H2601" i="6"/>
  <c r="G2601" i="6"/>
  <c r="F2601" i="6"/>
  <c r="I2601" i="6" s="1"/>
  <c r="E2601" i="6"/>
  <c r="D2601" i="6"/>
  <c r="J2601" i="6" s="1"/>
  <c r="B2601" i="6"/>
  <c r="C2601" i="6" s="1"/>
  <c r="A2601" i="6"/>
  <c r="H2600" i="6"/>
  <c r="G2600" i="6"/>
  <c r="F2600" i="6"/>
  <c r="I2600" i="6" s="1"/>
  <c r="E2600" i="6"/>
  <c r="D2600" i="6"/>
  <c r="J2600" i="6" s="1"/>
  <c r="B2600" i="6"/>
  <c r="C2600" i="6" s="1"/>
  <c r="A2600" i="6"/>
  <c r="H2599" i="6"/>
  <c r="G2599" i="6"/>
  <c r="F2599" i="6"/>
  <c r="I2599" i="6" s="1"/>
  <c r="E2599" i="6"/>
  <c r="D2599" i="6"/>
  <c r="J2599" i="6" s="1"/>
  <c r="B2599" i="6"/>
  <c r="C2599" i="6" s="1"/>
  <c r="A2599" i="6"/>
  <c r="H2598" i="6"/>
  <c r="G2598" i="6"/>
  <c r="F2598" i="6"/>
  <c r="I2598" i="6" s="1"/>
  <c r="E2598" i="6"/>
  <c r="D2598" i="6"/>
  <c r="J2598" i="6" s="1"/>
  <c r="B2598" i="6"/>
  <c r="C2598" i="6" s="1"/>
  <c r="A2598" i="6"/>
  <c r="H2597" i="6"/>
  <c r="G2597" i="6"/>
  <c r="F2597" i="6"/>
  <c r="I2597" i="6" s="1"/>
  <c r="E2597" i="6"/>
  <c r="D2597" i="6"/>
  <c r="J2597" i="6" s="1"/>
  <c r="B2597" i="6"/>
  <c r="C2597" i="6" s="1"/>
  <c r="A2597" i="6"/>
  <c r="H2596" i="6"/>
  <c r="G2596" i="6"/>
  <c r="F2596" i="6"/>
  <c r="I2596" i="6" s="1"/>
  <c r="E2596" i="6"/>
  <c r="D2596" i="6"/>
  <c r="J2596" i="6" s="1"/>
  <c r="B2596" i="6"/>
  <c r="C2596" i="6" s="1"/>
  <c r="A2596" i="6"/>
  <c r="H2595" i="6"/>
  <c r="G2595" i="6"/>
  <c r="F2595" i="6"/>
  <c r="I2595" i="6" s="1"/>
  <c r="E2595" i="6"/>
  <c r="D2595" i="6"/>
  <c r="J2595" i="6" s="1"/>
  <c r="B2595" i="6"/>
  <c r="C2595" i="6" s="1"/>
  <c r="A2595" i="6"/>
  <c r="H2594" i="6"/>
  <c r="G2594" i="6"/>
  <c r="F2594" i="6"/>
  <c r="I2594" i="6" s="1"/>
  <c r="E2594" i="6"/>
  <c r="D2594" i="6"/>
  <c r="J2594" i="6" s="1"/>
  <c r="B2594" i="6"/>
  <c r="C2594" i="6" s="1"/>
  <c r="A2594" i="6"/>
  <c r="H2593" i="6"/>
  <c r="G2593" i="6"/>
  <c r="F2593" i="6"/>
  <c r="I2593" i="6" s="1"/>
  <c r="E2593" i="6"/>
  <c r="D2593" i="6"/>
  <c r="J2593" i="6" s="1"/>
  <c r="B2593" i="6"/>
  <c r="C2593" i="6" s="1"/>
  <c r="A2593" i="6"/>
  <c r="H2592" i="6"/>
  <c r="G2592" i="6"/>
  <c r="F2592" i="6"/>
  <c r="I2592" i="6" s="1"/>
  <c r="E2592" i="6"/>
  <c r="D2592" i="6"/>
  <c r="J2592" i="6" s="1"/>
  <c r="B2592" i="6"/>
  <c r="C2592" i="6" s="1"/>
  <c r="A2592" i="6"/>
  <c r="H2591" i="6"/>
  <c r="G2591" i="6"/>
  <c r="F2591" i="6"/>
  <c r="I2591" i="6" s="1"/>
  <c r="E2591" i="6"/>
  <c r="D2591" i="6"/>
  <c r="J2591" i="6" s="1"/>
  <c r="B2591" i="6"/>
  <c r="C2591" i="6" s="1"/>
  <c r="A2591" i="6"/>
  <c r="H2590" i="6"/>
  <c r="G2590" i="6"/>
  <c r="F2590" i="6"/>
  <c r="I2590" i="6" s="1"/>
  <c r="E2590" i="6"/>
  <c r="D2590" i="6"/>
  <c r="J2590" i="6" s="1"/>
  <c r="B2590" i="6"/>
  <c r="C2590" i="6" s="1"/>
  <c r="A2590" i="6"/>
  <c r="H2589" i="6"/>
  <c r="G2589" i="6"/>
  <c r="F2589" i="6"/>
  <c r="I2589" i="6" s="1"/>
  <c r="E2589" i="6"/>
  <c r="D2589" i="6"/>
  <c r="J2589" i="6" s="1"/>
  <c r="B2589" i="6"/>
  <c r="C2589" i="6" s="1"/>
  <c r="A2589" i="6"/>
  <c r="H2588" i="6"/>
  <c r="G2588" i="6"/>
  <c r="F2588" i="6"/>
  <c r="I2588" i="6" s="1"/>
  <c r="E2588" i="6"/>
  <c r="D2588" i="6"/>
  <c r="J2588" i="6" s="1"/>
  <c r="B2588" i="6"/>
  <c r="C2588" i="6" s="1"/>
  <c r="A2588" i="6"/>
  <c r="H2587" i="6"/>
  <c r="G2587" i="6"/>
  <c r="F2587" i="6"/>
  <c r="I2587" i="6" s="1"/>
  <c r="E2587" i="6"/>
  <c r="D2587" i="6"/>
  <c r="J2587" i="6" s="1"/>
  <c r="B2587" i="6"/>
  <c r="C2587" i="6" s="1"/>
  <c r="A2587" i="6"/>
  <c r="H2586" i="6"/>
  <c r="G2586" i="6"/>
  <c r="F2586" i="6"/>
  <c r="I2586" i="6" s="1"/>
  <c r="E2586" i="6"/>
  <c r="D2586" i="6"/>
  <c r="J2586" i="6" s="1"/>
  <c r="B2586" i="6"/>
  <c r="C2586" i="6" s="1"/>
  <c r="A2586" i="6"/>
  <c r="H2585" i="6"/>
  <c r="G2585" i="6"/>
  <c r="F2585" i="6"/>
  <c r="I2585" i="6" s="1"/>
  <c r="E2585" i="6"/>
  <c r="D2585" i="6"/>
  <c r="J2585" i="6" s="1"/>
  <c r="B2585" i="6"/>
  <c r="C2585" i="6" s="1"/>
  <c r="A2585" i="6"/>
  <c r="H2584" i="6"/>
  <c r="G2584" i="6"/>
  <c r="F2584" i="6"/>
  <c r="I2584" i="6" s="1"/>
  <c r="E2584" i="6"/>
  <c r="D2584" i="6"/>
  <c r="J2584" i="6" s="1"/>
  <c r="B2584" i="6"/>
  <c r="C2584" i="6" s="1"/>
  <c r="A2584" i="6"/>
  <c r="H2583" i="6"/>
  <c r="G2583" i="6"/>
  <c r="F2583" i="6"/>
  <c r="I2583" i="6" s="1"/>
  <c r="E2583" i="6"/>
  <c r="D2583" i="6"/>
  <c r="J2583" i="6" s="1"/>
  <c r="B2583" i="6"/>
  <c r="C2583" i="6" s="1"/>
  <c r="A2583" i="6"/>
  <c r="H2582" i="6"/>
  <c r="G2582" i="6"/>
  <c r="F2582" i="6"/>
  <c r="I2582" i="6" s="1"/>
  <c r="E2582" i="6"/>
  <c r="D2582" i="6"/>
  <c r="J2582" i="6" s="1"/>
  <c r="B2582" i="6"/>
  <c r="C2582" i="6" s="1"/>
  <c r="A2582" i="6"/>
  <c r="H2581" i="6"/>
  <c r="G2581" i="6"/>
  <c r="F2581" i="6"/>
  <c r="I2581" i="6" s="1"/>
  <c r="E2581" i="6"/>
  <c r="D2581" i="6"/>
  <c r="J2581" i="6" s="1"/>
  <c r="B2581" i="6"/>
  <c r="C2581" i="6" s="1"/>
  <c r="A2581" i="6"/>
  <c r="H2580" i="6"/>
  <c r="G2580" i="6"/>
  <c r="F2580" i="6"/>
  <c r="I2580" i="6" s="1"/>
  <c r="E2580" i="6"/>
  <c r="D2580" i="6"/>
  <c r="J2580" i="6" s="1"/>
  <c r="B2580" i="6"/>
  <c r="C2580" i="6" s="1"/>
  <c r="A2580" i="6"/>
  <c r="H2579" i="6"/>
  <c r="G2579" i="6"/>
  <c r="F2579" i="6"/>
  <c r="I2579" i="6" s="1"/>
  <c r="E2579" i="6"/>
  <c r="D2579" i="6"/>
  <c r="J2579" i="6" s="1"/>
  <c r="B2579" i="6"/>
  <c r="C2579" i="6" s="1"/>
  <c r="A2579" i="6"/>
  <c r="H2578" i="6"/>
  <c r="G2578" i="6"/>
  <c r="F2578" i="6"/>
  <c r="I2578" i="6" s="1"/>
  <c r="E2578" i="6"/>
  <c r="D2578" i="6"/>
  <c r="J2578" i="6" s="1"/>
  <c r="B2578" i="6"/>
  <c r="C2578" i="6" s="1"/>
  <c r="A2578" i="6"/>
  <c r="H2577" i="6"/>
  <c r="G2577" i="6"/>
  <c r="F2577" i="6"/>
  <c r="I2577" i="6" s="1"/>
  <c r="E2577" i="6"/>
  <c r="D2577" i="6"/>
  <c r="J2577" i="6" s="1"/>
  <c r="B2577" i="6"/>
  <c r="C2577" i="6" s="1"/>
  <c r="A2577" i="6"/>
  <c r="H2576" i="6"/>
  <c r="G2576" i="6"/>
  <c r="F2576" i="6"/>
  <c r="I2576" i="6" s="1"/>
  <c r="E2576" i="6"/>
  <c r="D2576" i="6"/>
  <c r="J2576" i="6" s="1"/>
  <c r="B2576" i="6"/>
  <c r="C2576" i="6" s="1"/>
  <c r="A2576" i="6"/>
  <c r="H2575" i="6"/>
  <c r="G2575" i="6"/>
  <c r="F2575" i="6"/>
  <c r="I2575" i="6" s="1"/>
  <c r="E2575" i="6"/>
  <c r="D2575" i="6"/>
  <c r="J2575" i="6" s="1"/>
  <c r="B2575" i="6"/>
  <c r="C2575" i="6" s="1"/>
  <c r="A2575" i="6"/>
  <c r="H2574" i="6"/>
  <c r="G2574" i="6"/>
  <c r="F2574" i="6"/>
  <c r="I2574" i="6" s="1"/>
  <c r="E2574" i="6"/>
  <c r="D2574" i="6"/>
  <c r="J2574" i="6" s="1"/>
  <c r="B2574" i="6"/>
  <c r="C2574" i="6" s="1"/>
  <c r="A2574" i="6"/>
  <c r="H2573" i="6"/>
  <c r="G2573" i="6"/>
  <c r="F2573" i="6"/>
  <c r="I2573" i="6" s="1"/>
  <c r="E2573" i="6"/>
  <c r="D2573" i="6"/>
  <c r="J2573" i="6" s="1"/>
  <c r="B2573" i="6"/>
  <c r="C2573" i="6" s="1"/>
  <c r="A2573" i="6"/>
  <c r="H2572" i="6"/>
  <c r="G2572" i="6"/>
  <c r="F2572" i="6"/>
  <c r="I2572" i="6" s="1"/>
  <c r="E2572" i="6"/>
  <c r="D2572" i="6"/>
  <c r="J2572" i="6" s="1"/>
  <c r="B2572" i="6"/>
  <c r="C2572" i="6" s="1"/>
  <c r="A2572" i="6"/>
  <c r="H2571" i="6"/>
  <c r="G2571" i="6"/>
  <c r="F2571" i="6"/>
  <c r="I2571" i="6" s="1"/>
  <c r="E2571" i="6"/>
  <c r="D2571" i="6"/>
  <c r="J2571" i="6" s="1"/>
  <c r="B2571" i="6"/>
  <c r="C2571" i="6" s="1"/>
  <c r="A2571" i="6"/>
  <c r="H2570" i="6"/>
  <c r="G2570" i="6"/>
  <c r="F2570" i="6"/>
  <c r="I2570" i="6" s="1"/>
  <c r="E2570" i="6"/>
  <c r="D2570" i="6"/>
  <c r="J2570" i="6" s="1"/>
  <c r="B2570" i="6"/>
  <c r="C2570" i="6" s="1"/>
  <c r="A2570" i="6"/>
  <c r="H2569" i="6"/>
  <c r="G2569" i="6"/>
  <c r="F2569" i="6"/>
  <c r="I2569" i="6" s="1"/>
  <c r="E2569" i="6"/>
  <c r="D2569" i="6"/>
  <c r="J2569" i="6" s="1"/>
  <c r="B2569" i="6"/>
  <c r="C2569" i="6" s="1"/>
  <c r="A2569" i="6"/>
  <c r="H2568" i="6"/>
  <c r="G2568" i="6"/>
  <c r="F2568" i="6"/>
  <c r="I2568" i="6" s="1"/>
  <c r="E2568" i="6"/>
  <c r="D2568" i="6"/>
  <c r="J2568" i="6" s="1"/>
  <c r="B2568" i="6"/>
  <c r="C2568" i="6" s="1"/>
  <c r="A2568" i="6"/>
  <c r="H2567" i="6"/>
  <c r="G2567" i="6"/>
  <c r="F2567" i="6"/>
  <c r="I2567" i="6" s="1"/>
  <c r="E2567" i="6"/>
  <c r="D2567" i="6"/>
  <c r="J2567" i="6" s="1"/>
  <c r="B2567" i="6"/>
  <c r="C2567" i="6" s="1"/>
  <c r="A2567" i="6"/>
  <c r="H2566" i="6"/>
  <c r="G2566" i="6"/>
  <c r="F2566" i="6"/>
  <c r="I2566" i="6" s="1"/>
  <c r="E2566" i="6"/>
  <c r="D2566" i="6"/>
  <c r="J2566" i="6" s="1"/>
  <c r="B2566" i="6"/>
  <c r="C2566" i="6" s="1"/>
  <c r="A2566" i="6"/>
  <c r="H2565" i="6"/>
  <c r="G2565" i="6"/>
  <c r="F2565" i="6"/>
  <c r="I2565" i="6" s="1"/>
  <c r="E2565" i="6"/>
  <c r="D2565" i="6"/>
  <c r="J2565" i="6" s="1"/>
  <c r="B2565" i="6"/>
  <c r="C2565" i="6" s="1"/>
  <c r="A2565" i="6"/>
  <c r="H2564" i="6"/>
  <c r="G2564" i="6"/>
  <c r="F2564" i="6"/>
  <c r="I2564" i="6" s="1"/>
  <c r="E2564" i="6"/>
  <c r="D2564" i="6"/>
  <c r="J2564" i="6" s="1"/>
  <c r="B2564" i="6"/>
  <c r="C2564" i="6" s="1"/>
  <c r="A2564" i="6"/>
  <c r="H2563" i="6"/>
  <c r="G2563" i="6"/>
  <c r="F2563" i="6"/>
  <c r="I2563" i="6" s="1"/>
  <c r="E2563" i="6"/>
  <c r="D2563" i="6"/>
  <c r="J2563" i="6" s="1"/>
  <c r="B2563" i="6"/>
  <c r="C2563" i="6" s="1"/>
  <c r="A2563" i="6"/>
  <c r="H2562" i="6"/>
  <c r="G2562" i="6"/>
  <c r="F2562" i="6"/>
  <c r="I2562" i="6" s="1"/>
  <c r="E2562" i="6"/>
  <c r="D2562" i="6"/>
  <c r="J2562" i="6" s="1"/>
  <c r="B2562" i="6"/>
  <c r="C2562" i="6" s="1"/>
  <c r="A2562" i="6"/>
  <c r="H2561" i="6"/>
  <c r="G2561" i="6"/>
  <c r="F2561" i="6"/>
  <c r="I2561" i="6" s="1"/>
  <c r="E2561" i="6"/>
  <c r="D2561" i="6"/>
  <c r="J2561" i="6" s="1"/>
  <c r="B2561" i="6"/>
  <c r="C2561" i="6" s="1"/>
  <c r="A2561" i="6"/>
  <c r="H2560" i="6"/>
  <c r="G2560" i="6"/>
  <c r="F2560" i="6"/>
  <c r="I2560" i="6" s="1"/>
  <c r="E2560" i="6"/>
  <c r="D2560" i="6"/>
  <c r="J2560" i="6" s="1"/>
  <c r="B2560" i="6"/>
  <c r="C2560" i="6" s="1"/>
  <c r="A2560" i="6"/>
  <c r="H2559" i="6"/>
  <c r="G2559" i="6"/>
  <c r="F2559" i="6"/>
  <c r="I2559" i="6" s="1"/>
  <c r="E2559" i="6"/>
  <c r="D2559" i="6"/>
  <c r="J2559" i="6" s="1"/>
  <c r="B2559" i="6"/>
  <c r="C2559" i="6" s="1"/>
  <c r="A2559" i="6"/>
  <c r="H2558" i="6"/>
  <c r="G2558" i="6"/>
  <c r="F2558" i="6"/>
  <c r="I2558" i="6" s="1"/>
  <c r="E2558" i="6"/>
  <c r="D2558" i="6"/>
  <c r="J2558" i="6" s="1"/>
  <c r="B2558" i="6"/>
  <c r="C2558" i="6" s="1"/>
  <c r="A2558" i="6"/>
  <c r="H2557" i="6"/>
  <c r="G2557" i="6"/>
  <c r="F2557" i="6"/>
  <c r="I2557" i="6" s="1"/>
  <c r="E2557" i="6"/>
  <c r="D2557" i="6"/>
  <c r="J2557" i="6" s="1"/>
  <c r="B2557" i="6"/>
  <c r="C2557" i="6" s="1"/>
  <c r="A2557" i="6"/>
  <c r="H2556" i="6"/>
  <c r="G2556" i="6"/>
  <c r="F2556" i="6"/>
  <c r="I2556" i="6" s="1"/>
  <c r="E2556" i="6"/>
  <c r="D2556" i="6"/>
  <c r="J2556" i="6" s="1"/>
  <c r="B2556" i="6"/>
  <c r="C2556" i="6" s="1"/>
  <c r="A2556" i="6"/>
  <c r="H2555" i="6"/>
  <c r="G2555" i="6"/>
  <c r="F2555" i="6"/>
  <c r="I2555" i="6" s="1"/>
  <c r="E2555" i="6"/>
  <c r="D2555" i="6"/>
  <c r="J2555" i="6" s="1"/>
  <c r="B2555" i="6"/>
  <c r="C2555" i="6" s="1"/>
  <c r="A2555" i="6"/>
  <c r="H2554" i="6"/>
  <c r="G2554" i="6"/>
  <c r="F2554" i="6"/>
  <c r="I2554" i="6" s="1"/>
  <c r="E2554" i="6"/>
  <c r="D2554" i="6"/>
  <c r="J2554" i="6" s="1"/>
  <c r="B2554" i="6"/>
  <c r="C2554" i="6" s="1"/>
  <c r="A2554" i="6"/>
  <c r="H2553" i="6"/>
  <c r="G2553" i="6"/>
  <c r="F2553" i="6"/>
  <c r="I2553" i="6" s="1"/>
  <c r="E2553" i="6"/>
  <c r="D2553" i="6"/>
  <c r="J2553" i="6" s="1"/>
  <c r="B2553" i="6"/>
  <c r="C2553" i="6" s="1"/>
  <c r="A2553" i="6"/>
  <c r="H2552" i="6"/>
  <c r="G2552" i="6"/>
  <c r="F2552" i="6"/>
  <c r="I2552" i="6" s="1"/>
  <c r="E2552" i="6"/>
  <c r="D2552" i="6"/>
  <c r="J2552" i="6" s="1"/>
  <c r="B2552" i="6"/>
  <c r="C2552" i="6" s="1"/>
  <c r="A2552" i="6"/>
  <c r="H2551" i="6"/>
  <c r="G2551" i="6"/>
  <c r="F2551" i="6"/>
  <c r="I2551" i="6" s="1"/>
  <c r="E2551" i="6"/>
  <c r="D2551" i="6"/>
  <c r="J2551" i="6" s="1"/>
  <c r="B2551" i="6"/>
  <c r="C2551" i="6" s="1"/>
  <c r="A2551" i="6"/>
  <c r="H2550" i="6"/>
  <c r="G2550" i="6"/>
  <c r="F2550" i="6"/>
  <c r="I2550" i="6" s="1"/>
  <c r="E2550" i="6"/>
  <c r="D2550" i="6"/>
  <c r="J2550" i="6" s="1"/>
  <c r="B2550" i="6"/>
  <c r="C2550" i="6" s="1"/>
  <c r="A2550" i="6"/>
  <c r="H2549" i="6"/>
  <c r="G2549" i="6"/>
  <c r="F2549" i="6"/>
  <c r="I2549" i="6" s="1"/>
  <c r="E2549" i="6"/>
  <c r="D2549" i="6"/>
  <c r="J2549" i="6" s="1"/>
  <c r="B2549" i="6"/>
  <c r="C2549" i="6" s="1"/>
  <c r="A2549" i="6"/>
  <c r="H2548" i="6"/>
  <c r="G2548" i="6"/>
  <c r="F2548" i="6"/>
  <c r="I2548" i="6" s="1"/>
  <c r="E2548" i="6"/>
  <c r="D2548" i="6"/>
  <c r="J2548" i="6" s="1"/>
  <c r="B2548" i="6"/>
  <c r="C2548" i="6" s="1"/>
  <c r="A2548" i="6"/>
  <c r="H2547" i="6"/>
  <c r="G2547" i="6"/>
  <c r="F2547" i="6"/>
  <c r="I2547" i="6" s="1"/>
  <c r="E2547" i="6"/>
  <c r="D2547" i="6"/>
  <c r="J2547" i="6" s="1"/>
  <c r="B2547" i="6"/>
  <c r="C2547" i="6" s="1"/>
  <c r="A2547" i="6"/>
  <c r="H2546" i="6"/>
  <c r="G2546" i="6"/>
  <c r="F2546" i="6"/>
  <c r="I2546" i="6" s="1"/>
  <c r="E2546" i="6"/>
  <c r="D2546" i="6"/>
  <c r="J2546" i="6" s="1"/>
  <c r="B2546" i="6"/>
  <c r="C2546" i="6" s="1"/>
  <c r="A2546" i="6"/>
  <c r="H2545" i="6"/>
  <c r="G2545" i="6"/>
  <c r="F2545" i="6"/>
  <c r="I2545" i="6" s="1"/>
  <c r="E2545" i="6"/>
  <c r="D2545" i="6"/>
  <c r="J2545" i="6" s="1"/>
  <c r="B2545" i="6"/>
  <c r="C2545" i="6" s="1"/>
  <c r="A2545" i="6"/>
  <c r="H2544" i="6"/>
  <c r="G2544" i="6"/>
  <c r="F2544" i="6"/>
  <c r="I2544" i="6" s="1"/>
  <c r="E2544" i="6"/>
  <c r="D2544" i="6"/>
  <c r="J2544" i="6" s="1"/>
  <c r="B2544" i="6"/>
  <c r="C2544" i="6" s="1"/>
  <c r="A2544" i="6"/>
  <c r="H2543" i="6"/>
  <c r="G2543" i="6"/>
  <c r="F2543" i="6"/>
  <c r="I2543" i="6" s="1"/>
  <c r="E2543" i="6"/>
  <c r="D2543" i="6"/>
  <c r="J2543" i="6" s="1"/>
  <c r="B2543" i="6"/>
  <c r="C2543" i="6" s="1"/>
  <c r="A2543" i="6"/>
  <c r="H2542" i="6"/>
  <c r="G2542" i="6"/>
  <c r="F2542" i="6"/>
  <c r="I2542" i="6" s="1"/>
  <c r="E2542" i="6"/>
  <c r="D2542" i="6"/>
  <c r="J2542" i="6" s="1"/>
  <c r="B2542" i="6"/>
  <c r="C2542" i="6" s="1"/>
  <c r="A2542" i="6"/>
  <c r="H2541" i="6"/>
  <c r="G2541" i="6"/>
  <c r="F2541" i="6"/>
  <c r="I2541" i="6" s="1"/>
  <c r="E2541" i="6"/>
  <c r="D2541" i="6"/>
  <c r="J2541" i="6" s="1"/>
  <c r="B2541" i="6"/>
  <c r="C2541" i="6" s="1"/>
  <c r="A2541" i="6"/>
  <c r="H2540" i="6"/>
  <c r="G2540" i="6"/>
  <c r="F2540" i="6"/>
  <c r="I2540" i="6" s="1"/>
  <c r="E2540" i="6"/>
  <c r="D2540" i="6"/>
  <c r="J2540" i="6" s="1"/>
  <c r="B2540" i="6"/>
  <c r="C2540" i="6" s="1"/>
  <c r="A2540" i="6"/>
  <c r="H2539" i="6"/>
  <c r="G2539" i="6"/>
  <c r="F2539" i="6"/>
  <c r="I2539" i="6" s="1"/>
  <c r="E2539" i="6"/>
  <c r="D2539" i="6"/>
  <c r="J2539" i="6" s="1"/>
  <c r="B2539" i="6"/>
  <c r="C2539" i="6" s="1"/>
  <c r="A2539" i="6"/>
  <c r="H2538" i="6"/>
  <c r="G2538" i="6"/>
  <c r="F2538" i="6"/>
  <c r="I2538" i="6" s="1"/>
  <c r="E2538" i="6"/>
  <c r="D2538" i="6"/>
  <c r="J2538" i="6" s="1"/>
  <c r="B2538" i="6"/>
  <c r="C2538" i="6" s="1"/>
  <c r="A2538" i="6"/>
  <c r="H2537" i="6"/>
  <c r="G2537" i="6"/>
  <c r="F2537" i="6"/>
  <c r="I2537" i="6" s="1"/>
  <c r="E2537" i="6"/>
  <c r="D2537" i="6"/>
  <c r="J2537" i="6" s="1"/>
  <c r="B2537" i="6"/>
  <c r="C2537" i="6" s="1"/>
  <c r="A2537" i="6"/>
  <c r="H2536" i="6"/>
  <c r="G2536" i="6"/>
  <c r="F2536" i="6"/>
  <c r="I2536" i="6" s="1"/>
  <c r="E2536" i="6"/>
  <c r="D2536" i="6"/>
  <c r="J2536" i="6" s="1"/>
  <c r="B2536" i="6"/>
  <c r="C2536" i="6" s="1"/>
  <c r="A2536" i="6"/>
  <c r="H2535" i="6"/>
  <c r="G2535" i="6"/>
  <c r="F2535" i="6"/>
  <c r="I2535" i="6" s="1"/>
  <c r="E2535" i="6"/>
  <c r="D2535" i="6"/>
  <c r="J2535" i="6" s="1"/>
  <c r="B2535" i="6"/>
  <c r="C2535" i="6" s="1"/>
  <c r="A2535" i="6"/>
  <c r="H2534" i="6"/>
  <c r="G2534" i="6"/>
  <c r="F2534" i="6"/>
  <c r="I2534" i="6" s="1"/>
  <c r="E2534" i="6"/>
  <c r="D2534" i="6"/>
  <c r="J2534" i="6" s="1"/>
  <c r="B2534" i="6"/>
  <c r="C2534" i="6" s="1"/>
  <c r="A2534" i="6"/>
  <c r="H2533" i="6"/>
  <c r="G2533" i="6"/>
  <c r="F2533" i="6"/>
  <c r="I2533" i="6" s="1"/>
  <c r="E2533" i="6"/>
  <c r="D2533" i="6"/>
  <c r="J2533" i="6" s="1"/>
  <c r="B2533" i="6"/>
  <c r="C2533" i="6" s="1"/>
  <c r="A2533" i="6"/>
  <c r="H2532" i="6"/>
  <c r="G2532" i="6"/>
  <c r="F2532" i="6"/>
  <c r="I2532" i="6" s="1"/>
  <c r="E2532" i="6"/>
  <c r="D2532" i="6"/>
  <c r="J2532" i="6" s="1"/>
  <c r="B2532" i="6"/>
  <c r="C2532" i="6" s="1"/>
  <c r="A2532" i="6"/>
  <c r="H2531" i="6"/>
  <c r="G2531" i="6"/>
  <c r="F2531" i="6"/>
  <c r="I2531" i="6" s="1"/>
  <c r="E2531" i="6"/>
  <c r="D2531" i="6"/>
  <c r="J2531" i="6" s="1"/>
  <c r="B2531" i="6"/>
  <c r="C2531" i="6" s="1"/>
  <c r="A2531" i="6"/>
  <c r="H2530" i="6"/>
  <c r="G2530" i="6"/>
  <c r="F2530" i="6"/>
  <c r="I2530" i="6" s="1"/>
  <c r="E2530" i="6"/>
  <c r="D2530" i="6"/>
  <c r="J2530" i="6" s="1"/>
  <c r="B2530" i="6"/>
  <c r="C2530" i="6" s="1"/>
  <c r="A2530" i="6"/>
  <c r="H2529" i="6"/>
  <c r="G2529" i="6"/>
  <c r="F2529" i="6"/>
  <c r="I2529" i="6" s="1"/>
  <c r="E2529" i="6"/>
  <c r="D2529" i="6"/>
  <c r="J2529" i="6" s="1"/>
  <c r="B2529" i="6"/>
  <c r="C2529" i="6" s="1"/>
  <c r="A2529" i="6"/>
  <c r="H2528" i="6"/>
  <c r="G2528" i="6"/>
  <c r="F2528" i="6"/>
  <c r="I2528" i="6" s="1"/>
  <c r="E2528" i="6"/>
  <c r="D2528" i="6"/>
  <c r="J2528" i="6" s="1"/>
  <c r="B2528" i="6"/>
  <c r="C2528" i="6" s="1"/>
  <c r="A2528" i="6"/>
  <c r="H2527" i="6"/>
  <c r="G2527" i="6"/>
  <c r="F2527" i="6"/>
  <c r="I2527" i="6" s="1"/>
  <c r="E2527" i="6"/>
  <c r="D2527" i="6"/>
  <c r="J2527" i="6" s="1"/>
  <c r="B2527" i="6"/>
  <c r="C2527" i="6" s="1"/>
  <c r="A2527" i="6"/>
  <c r="H2526" i="6"/>
  <c r="G2526" i="6"/>
  <c r="F2526" i="6"/>
  <c r="I2526" i="6" s="1"/>
  <c r="E2526" i="6"/>
  <c r="D2526" i="6"/>
  <c r="J2526" i="6" s="1"/>
  <c r="B2526" i="6"/>
  <c r="C2526" i="6" s="1"/>
  <c r="A2526" i="6"/>
  <c r="H2525" i="6"/>
  <c r="G2525" i="6"/>
  <c r="F2525" i="6"/>
  <c r="I2525" i="6" s="1"/>
  <c r="E2525" i="6"/>
  <c r="D2525" i="6"/>
  <c r="J2525" i="6" s="1"/>
  <c r="B2525" i="6"/>
  <c r="C2525" i="6" s="1"/>
  <c r="A2525" i="6"/>
  <c r="H2524" i="6"/>
  <c r="G2524" i="6"/>
  <c r="F2524" i="6"/>
  <c r="I2524" i="6" s="1"/>
  <c r="E2524" i="6"/>
  <c r="D2524" i="6"/>
  <c r="J2524" i="6" s="1"/>
  <c r="B2524" i="6"/>
  <c r="C2524" i="6" s="1"/>
  <c r="A2524" i="6"/>
  <c r="H2523" i="6"/>
  <c r="G2523" i="6"/>
  <c r="F2523" i="6"/>
  <c r="I2523" i="6" s="1"/>
  <c r="E2523" i="6"/>
  <c r="D2523" i="6"/>
  <c r="J2523" i="6" s="1"/>
  <c r="B2523" i="6"/>
  <c r="C2523" i="6" s="1"/>
  <c r="A2523" i="6"/>
  <c r="H2522" i="6"/>
  <c r="G2522" i="6"/>
  <c r="F2522" i="6"/>
  <c r="I2522" i="6" s="1"/>
  <c r="E2522" i="6"/>
  <c r="D2522" i="6"/>
  <c r="J2522" i="6" s="1"/>
  <c r="B2522" i="6"/>
  <c r="C2522" i="6" s="1"/>
  <c r="A2522" i="6"/>
  <c r="H2521" i="6"/>
  <c r="G2521" i="6"/>
  <c r="F2521" i="6"/>
  <c r="I2521" i="6" s="1"/>
  <c r="E2521" i="6"/>
  <c r="D2521" i="6"/>
  <c r="J2521" i="6" s="1"/>
  <c r="B2521" i="6"/>
  <c r="C2521" i="6" s="1"/>
  <c r="A2521" i="6"/>
  <c r="H2520" i="6"/>
  <c r="G2520" i="6"/>
  <c r="F2520" i="6"/>
  <c r="I2520" i="6" s="1"/>
  <c r="E2520" i="6"/>
  <c r="D2520" i="6"/>
  <c r="J2520" i="6" s="1"/>
  <c r="B2520" i="6"/>
  <c r="C2520" i="6" s="1"/>
  <c r="A2520" i="6"/>
  <c r="H2519" i="6"/>
  <c r="G2519" i="6"/>
  <c r="F2519" i="6"/>
  <c r="I2519" i="6" s="1"/>
  <c r="E2519" i="6"/>
  <c r="D2519" i="6"/>
  <c r="J2519" i="6" s="1"/>
  <c r="B2519" i="6"/>
  <c r="C2519" i="6" s="1"/>
  <c r="A2519" i="6"/>
  <c r="H2518" i="6"/>
  <c r="G2518" i="6"/>
  <c r="F2518" i="6"/>
  <c r="I2518" i="6" s="1"/>
  <c r="E2518" i="6"/>
  <c r="D2518" i="6"/>
  <c r="J2518" i="6" s="1"/>
  <c r="B2518" i="6"/>
  <c r="C2518" i="6" s="1"/>
  <c r="A2518" i="6"/>
  <c r="H2517" i="6"/>
  <c r="G2517" i="6"/>
  <c r="F2517" i="6"/>
  <c r="I2517" i="6" s="1"/>
  <c r="E2517" i="6"/>
  <c r="D2517" i="6"/>
  <c r="J2517" i="6" s="1"/>
  <c r="B2517" i="6"/>
  <c r="C2517" i="6" s="1"/>
  <c r="A2517" i="6"/>
  <c r="H2516" i="6"/>
  <c r="G2516" i="6"/>
  <c r="F2516" i="6"/>
  <c r="I2516" i="6" s="1"/>
  <c r="E2516" i="6"/>
  <c r="D2516" i="6"/>
  <c r="J2516" i="6" s="1"/>
  <c r="B2516" i="6"/>
  <c r="C2516" i="6" s="1"/>
  <c r="A2516" i="6"/>
  <c r="H2515" i="6"/>
  <c r="G2515" i="6"/>
  <c r="F2515" i="6"/>
  <c r="I2515" i="6" s="1"/>
  <c r="E2515" i="6"/>
  <c r="D2515" i="6"/>
  <c r="J2515" i="6" s="1"/>
  <c r="B2515" i="6"/>
  <c r="C2515" i="6" s="1"/>
  <c r="A2515" i="6"/>
  <c r="H2514" i="6"/>
  <c r="G2514" i="6"/>
  <c r="F2514" i="6"/>
  <c r="I2514" i="6" s="1"/>
  <c r="E2514" i="6"/>
  <c r="D2514" i="6"/>
  <c r="J2514" i="6" s="1"/>
  <c r="B2514" i="6"/>
  <c r="C2514" i="6" s="1"/>
  <c r="A2514" i="6"/>
  <c r="H2513" i="6"/>
  <c r="G2513" i="6"/>
  <c r="F2513" i="6"/>
  <c r="I2513" i="6" s="1"/>
  <c r="E2513" i="6"/>
  <c r="D2513" i="6"/>
  <c r="J2513" i="6" s="1"/>
  <c r="B2513" i="6"/>
  <c r="C2513" i="6" s="1"/>
  <c r="A2513" i="6"/>
  <c r="H2512" i="6"/>
  <c r="G2512" i="6"/>
  <c r="F2512" i="6"/>
  <c r="I2512" i="6" s="1"/>
  <c r="E2512" i="6"/>
  <c r="D2512" i="6"/>
  <c r="J2512" i="6" s="1"/>
  <c r="B2512" i="6"/>
  <c r="C2512" i="6" s="1"/>
  <c r="A2512" i="6"/>
  <c r="H2511" i="6"/>
  <c r="G2511" i="6"/>
  <c r="F2511" i="6"/>
  <c r="I2511" i="6" s="1"/>
  <c r="E2511" i="6"/>
  <c r="D2511" i="6"/>
  <c r="J2511" i="6" s="1"/>
  <c r="B2511" i="6"/>
  <c r="C2511" i="6" s="1"/>
  <c r="A2511" i="6"/>
  <c r="H2510" i="6"/>
  <c r="G2510" i="6"/>
  <c r="F2510" i="6"/>
  <c r="I2510" i="6" s="1"/>
  <c r="E2510" i="6"/>
  <c r="D2510" i="6"/>
  <c r="J2510" i="6" s="1"/>
  <c r="B2510" i="6"/>
  <c r="C2510" i="6" s="1"/>
  <c r="A2510" i="6"/>
  <c r="H2509" i="6"/>
  <c r="G2509" i="6"/>
  <c r="F2509" i="6"/>
  <c r="I2509" i="6" s="1"/>
  <c r="E2509" i="6"/>
  <c r="D2509" i="6"/>
  <c r="J2509" i="6" s="1"/>
  <c r="B2509" i="6"/>
  <c r="C2509" i="6" s="1"/>
  <c r="A2509" i="6"/>
  <c r="H2508" i="6"/>
  <c r="G2508" i="6"/>
  <c r="F2508" i="6"/>
  <c r="I2508" i="6" s="1"/>
  <c r="E2508" i="6"/>
  <c r="D2508" i="6"/>
  <c r="J2508" i="6" s="1"/>
  <c r="B2508" i="6"/>
  <c r="C2508" i="6" s="1"/>
  <c r="A2508" i="6"/>
  <c r="H2507" i="6"/>
  <c r="G2507" i="6"/>
  <c r="F2507" i="6"/>
  <c r="I2507" i="6" s="1"/>
  <c r="E2507" i="6"/>
  <c r="D2507" i="6"/>
  <c r="J2507" i="6" s="1"/>
  <c r="B2507" i="6"/>
  <c r="C2507" i="6" s="1"/>
  <c r="A2507" i="6"/>
  <c r="H2506" i="6"/>
  <c r="G2506" i="6"/>
  <c r="F2506" i="6"/>
  <c r="I2506" i="6" s="1"/>
  <c r="E2506" i="6"/>
  <c r="D2506" i="6"/>
  <c r="J2506" i="6" s="1"/>
  <c r="B2506" i="6"/>
  <c r="C2506" i="6" s="1"/>
  <c r="A2506" i="6"/>
  <c r="H2505" i="6"/>
  <c r="G2505" i="6"/>
  <c r="F2505" i="6"/>
  <c r="I2505" i="6" s="1"/>
  <c r="E2505" i="6"/>
  <c r="D2505" i="6"/>
  <c r="J2505" i="6" s="1"/>
  <c r="B2505" i="6"/>
  <c r="C2505" i="6" s="1"/>
  <c r="A2505" i="6"/>
  <c r="H2504" i="6"/>
  <c r="G2504" i="6"/>
  <c r="F2504" i="6"/>
  <c r="I2504" i="6" s="1"/>
  <c r="E2504" i="6"/>
  <c r="D2504" i="6"/>
  <c r="J2504" i="6" s="1"/>
  <c r="B2504" i="6"/>
  <c r="C2504" i="6" s="1"/>
  <c r="A2504" i="6"/>
  <c r="H2503" i="6"/>
  <c r="G2503" i="6"/>
  <c r="F2503" i="6"/>
  <c r="I2503" i="6" s="1"/>
  <c r="E2503" i="6"/>
  <c r="D2503" i="6"/>
  <c r="J2503" i="6" s="1"/>
  <c r="B2503" i="6"/>
  <c r="C2503" i="6" s="1"/>
  <c r="A2503" i="6"/>
  <c r="H2502" i="6"/>
  <c r="G2502" i="6"/>
  <c r="F2502" i="6"/>
  <c r="I2502" i="6" s="1"/>
  <c r="E2502" i="6"/>
  <c r="D2502" i="6"/>
  <c r="J2502" i="6" s="1"/>
  <c r="B2502" i="6"/>
  <c r="C2502" i="6" s="1"/>
  <c r="A2502" i="6"/>
  <c r="H2501" i="6"/>
  <c r="G2501" i="6"/>
  <c r="F2501" i="6"/>
  <c r="I2501" i="6" s="1"/>
  <c r="E2501" i="6"/>
  <c r="D2501" i="6"/>
  <c r="J2501" i="6" s="1"/>
  <c r="B2501" i="6"/>
  <c r="C2501" i="6" s="1"/>
  <c r="A2501" i="6"/>
  <c r="H2500" i="6"/>
  <c r="G2500" i="6"/>
  <c r="F2500" i="6"/>
  <c r="I2500" i="6" s="1"/>
  <c r="E2500" i="6"/>
  <c r="D2500" i="6"/>
  <c r="J2500" i="6" s="1"/>
  <c r="B2500" i="6"/>
  <c r="C2500" i="6" s="1"/>
  <c r="A2500" i="6"/>
  <c r="H2499" i="6"/>
  <c r="G2499" i="6"/>
  <c r="F2499" i="6"/>
  <c r="I2499" i="6" s="1"/>
  <c r="E2499" i="6"/>
  <c r="D2499" i="6"/>
  <c r="J2499" i="6" s="1"/>
  <c r="B2499" i="6"/>
  <c r="C2499" i="6" s="1"/>
  <c r="A2499" i="6"/>
  <c r="H2498" i="6"/>
  <c r="G2498" i="6"/>
  <c r="F2498" i="6"/>
  <c r="I2498" i="6" s="1"/>
  <c r="E2498" i="6"/>
  <c r="D2498" i="6"/>
  <c r="J2498" i="6" s="1"/>
  <c r="B2498" i="6"/>
  <c r="C2498" i="6" s="1"/>
  <c r="A2498" i="6"/>
  <c r="H2497" i="6"/>
  <c r="G2497" i="6"/>
  <c r="F2497" i="6"/>
  <c r="I2497" i="6" s="1"/>
  <c r="E2497" i="6"/>
  <c r="D2497" i="6"/>
  <c r="J2497" i="6" s="1"/>
  <c r="B2497" i="6"/>
  <c r="C2497" i="6" s="1"/>
  <c r="A2497" i="6"/>
  <c r="H2496" i="6"/>
  <c r="G2496" i="6"/>
  <c r="F2496" i="6"/>
  <c r="I2496" i="6" s="1"/>
  <c r="E2496" i="6"/>
  <c r="D2496" i="6"/>
  <c r="J2496" i="6" s="1"/>
  <c r="B2496" i="6"/>
  <c r="C2496" i="6" s="1"/>
  <c r="A2496" i="6"/>
  <c r="H2495" i="6"/>
  <c r="G2495" i="6"/>
  <c r="F2495" i="6"/>
  <c r="I2495" i="6" s="1"/>
  <c r="E2495" i="6"/>
  <c r="D2495" i="6"/>
  <c r="J2495" i="6" s="1"/>
  <c r="B2495" i="6"/>
  <c r="C2495" i="6" s="1"/>
  <c r="A2495" i="6"/>
  <c r="H2494" i="6"/>
  <c r="G2494" i="6"/>
  <c r="F2494" i="6"/>
  <c r="I2494" i="6" s="1"/>
  <c r="E2494" i="6"/>
  <c r="D2494" i="6"/>
  <c r="J2494" i="6" s="1"/>
  <c r="B2494" i="6"/>
  <c r="C2494" i="6" s="1"/>
  <c r="A2494" i="6"/>
  <c r="H2493" i="6"/>
  <c r="G2493" i="6"/>
  <c r="F2493" i="6"/>
  <c r="I2493" i="6" s="1"/>
  <c r="E2493" i="6"/>
  <c r="D2493" i="6"/>
  <c r="J2493" i="6" s="1"/>
  <c r="B2493" i="6"/>
  <c r="C2493" i="6" s="1"/>
  <c r="A2493" i="6"/>
  <c r="H2492" i="6"/>
  <c r="G2492" i="6"/>
  <c r="F2492" i="6"/>
  <c r="I2492" i="6" s="1"/>
  <c r="E2492" i="6"/>
  <c r="D2492" i="6"/>
  <c r="J2492" i="6" s="1"/>
  <c r="B2492" i="6"/>
  <c r="C2492" i="6" s="1"/>
  <c r="A2492" i="6"/>
  <c r="H2491" i="6"/>
  <c r="G2491" i="6"/>
  <c r="F2491" i="6"/>
  <c r="I2491" i="6" s="1"/>
  <c r="E2491" i="6"/>
  <c r="D2491" i="6"/>
  <c r="J2491" i="6" s="1"/>
  <c r="B2491" i="6"/>
  <c r="C2491" i="6" s="1"/>
  <c r="A2491" i="6"/>
  <c r="H2490" i="6"/>
  <c r="G2490" i="6"/>
  <c r="F2490" i="6"/>
  <c r="I2490" i="6" s="1"/>
  <c r="E2490" i="6"/>
  <c r="D2490" i="6"/>
  <c r="J2490" i="6" s="1"/>
  <c r="B2490" i="6"/>
  <c r="C2490" i="6" s="1"/>
  <c r="A2490" i="6"/>
  <c r="H2489" i="6"/>
  <c r="G2489" i="6"/>
  <c r="F2489" i="6"/>
  <c r="I2489" i="6" s="1"/>
  <c r="E2489" i="6"/>
  <c r="D2489" i="6"/>
  <c r="J2489" i="6" s="1"/>
  <c r="B2489" i="6"/>
  <c r="C2489" i="6" s="1"/>
  <c r="A2489" i="6"/>
  <c r="H2488" i="6"/>
  <c r="G2488" i="6"/>
  <c r="F2488" i="6"/>
  <c r="I2488" i="6" s="1"/>
  <c r="E2488" i="6"/>
  <c r="D2488" i="6"/>
  <c r="J2488" i="6" s="1"/>
  <c r="B2488" i="6"/>
  <c r="C2488" i="6" s="1"/>
  <c r="A2488" i="6"/>
  <c r="H2487" i="6"/>
  <c r="G2487" i="6"/>
  <c r="F2487" i="6"/>
  <c r="I2487" i="6" s="1"/>
  <c r="E2487" i="6"/>
  <c r="D2487" i="6"/>
  <c r="J2487" i="6" s="1"/>
  <c r="B2487" i="6"/>
  <c r="C2487" i="6" s="1"/>
  <c r="A2487" i="6"/>
  <c r="H2486" i="6"/>
  <c r="G2486" i="6"/>
  <c r="F2486" i="6"/>
  <c r="I2486" i="6" s="1"/>
  <c r="E2486" i="6"/>
  <c r="D2486" i="6"/>
  <c r="J2486" i="6" s="1"/>
  <c r="B2486" i="6"/>
  <c r="C2486" i="6" s="1"/>
  <c r="A2486" i="6"/>
  <c r="H2485" i="6"/>
  <c r="G2485" i="6"/>
  <c r="F2485" i="6"/>
  <c r="I2485" i="6" s="1"/>
  <c r="E2485" i="6"/>
  <c r="D2485" i="6"/>
  <c r="J2485" i="6" s="1"/>
  <c r="B2485" i="6"/>
  <c r="C2485" i="6" s="1"/>
  <c r="A2485" i="6"/>
  <c r="H2484" i="6"/>
  <c r="G2484" i="6"/>
  <c r="F2484" i="6"/>
  <c r="I2484" i="6" s="1"/>
  <c r="E2484" i="6"/>
  <c r="D2484" i="6"/>
  <c r="J2484" i="6" s="1"/>
  <c r="B2484" i="6"/>
  <c r="C2484" i="6" s="1"/>
  <c r="A2484" i="6"/>
  <c r="H2483" i="6"/>
  <c r="G2483" i="6"/>
  <c r="F2483" i="6"/>
  <c r="I2483" i="6" s="1"/>
  <c r="E2483" i="6"/>
  <c r="D2483" i="6"/>
  <c r="J2483" i="6" s="1"/>
  <c r="B2483" i="6"/>
  <c r="C2483" i="6" s="1"/>
  <c r="A2483" i="6"/>
  <c r="H2482" i="6"/>
  <c r="G2482" i="6"/>
  <c r="F2482" i="6"/>
  <c r="I2482" i="6" s="1"/>
  <c r="E2482" i="6"/>
  <c r="D2482" i="6"/>
  <c r="J2482" i="6" s="1"/>
  <c r="B2482" i="6"/>
  <c r="C2482" i="6" s="1"/>
  <c r="A2482" i="6"/>
  <c r="H2481" i="6"/>
  <c r="G2481" i="6"/>
  <c r="F2481" i="6"/>
  <c r="I2481" i="6" s="1"/>
  <c r="E2481" i="6"/>
  <c r="D2481" i="6"/>
  <c r="J2481" i="6" s="1"/>
  <c r="B2481" i="6"/>
  <c r="C2481" i="6" s="1"/>
  <c r="A2481" i="6"/>
  <c r="H2480" i="6"/>
  <c r="G2480" i="6"/>
  <c r="F2480" i="6"/>
  <c r="I2480" i="6" s="1"/>
  <c r="E2480" i="6"/>
  <c r="D2480" i="6"/>
  <c r="J2480" i="6" s="1"/>
  <c r="B2480" i="6"/>
  <c r="C2480" i="6" s="1"/>
  <c r="A2480" i="6"/>
  <c r="H2479" i="6"/>
  <c r="G2479" i="6"/>
  <c r="F2479" i="6"/>
  <c r="I2479" i="6" s="1"/>
  <c r="E2479" i="6"/>
  <c r="D2479" i="6"/>
  <c r="J2479" i="6" s="1"/>
  <c r="B2479" i="6"/>
  <c r="C2479" i="6" s="1"/>
  <c r="A2479" i="6"/>
  <c r="H2478" i="6"/>
  <c r="G2478" i="6"/>
  <c r="F2478" i="6"/>
  <c r="I2478" i="6" s="1"/>
  <c r="E2478" i="6"/>
  <c r="D2478" i="6"/>
  <c r="J2478" i="6" s="1"/>
  <c r="B2478" i="6"/>
  <c r="C2478" i="6" s="1"/>
  <c r="A2478" i="6"/>
  <c r="H2477" i="6"/>
  <c r="G2477" i="6"/>
  <c r="F2477" i="6"/>
  <c r="I2477" i="6" s="1"/>
  <c r="E2477" i="6"/>
  <c r="D2477" i="6"/>
  <c r="J2477" i="6" s="1"/>
  <c r="B2477" i="6"/>
  <c r="C2477" i="6" s="1"/>
  <c r="A2477" i="6"/>
  <c r="H2476" i="6"/>
  <c r="G2476" i="6"/>
  <c r="F2476" i="6"/>
  <c r="I2476" i="6" s="1"/>
  <c r="E2476" i="6"/>
  <c r="D2476" i="6"/>
  <c r="J2476" i="6" s="1"/>
  <c r="B2476" i="6"/>
  <c r="C2476" i="6" s="1"/>
  <c r="A2476" i="6"/>
  <c r="H2475" i="6"/>
  <c r="G2475" i="6"/>
  <c r="F2475" i="6"/>
  <c r="I2475" i="6" s="1"/>
  <c r="E2475" i="6"/>
  <c r="D2475" i="6"/>
  <c r="J2475" i="6" s="1"/>
  <c r="B2475" i="6"/>
  <c r="C2475" i="6" s="1"/>
  <c r="A2475" i="6"/>
  <c r="H2474" i="6"/>
  <c r="G2474" i="6"/>
  <c r="F2474" i="6"/>
  <c r="I2474" i="6" s="1"/>
  <c r="E2474" i="6"/>
  <c r="D2474" i="6"/>
  <c r="J2474" i="6" s="1"/>
  <c r="B2474" i="6"/>
  <c r="C2474" i="6" s="1"/>
  <c r="A2474" i="6"/>
  <c r="H2473" i="6"/>
  <c r="G2473" i="6"/>
  <c r="F2473" i="6"/>
  <c r="I2473" i="6" s="1"/>
  <c r="E2473" i="6"/>
  <c r="D2473" i="6"/>
  <c r="J2473" i="6" s="1"/>
  <c r="B2473" i="6"/>
  <c r="C2473" i="6" s="1"/>
  <c r="A2473" i="6"/>
  <c r="H2472" i="6"/>
  <c r="G2472" i="6"/>
  <c r="F2472" i="6"/>
  <c r="I2472" i="6" s="1"/>
  <c r="E2472" i="6"/>
  <c r="D2472" i="6"/>
  <c r="J2472" i="6" s="1"/>
  <c r="B2472" i="6"/>
  <c r="C2472" i="6" s="1"/>
  <c r="A2472" i="6"/>
  <c r="H2471" i="6"/>
  <c r="G2471" i="6"/>
  <c r="F2471" i="6"/>
  <c r="I2471" i="6" s="1"/>
  <c r="E2471" i="6"/>
  <c r="D2471" i="6"/>
  <c r="J2471" i="6" s="1"/>
  <c r="B2471" i="6"/>
  <c r="C2471" i="6" s="1"/>
  <c r="A2471" i="6"/>
  <c r="H2470" i="6"/>
  <c r="G2470" i="6"/>
  <c r="F2470" i="6"/>
  <c r="I2470" i="6" s="1"/>
  <c r="E2470" i="6"/>
  <c r="D2470" i="6"/>
  <c r="J2470" i="6" s="1"/>
  <c r="B2470" i="6"/>
  <c r="C2470" i="6" s="1"/>
  <c r="A2470" i="6"/>
  <c r="H2469" i="6"/>
  <c r="G2469" i="6"/>
  <c r="F2469" i="6"/>
  <c r="I2469" i="6" s="1"/>
  <c r="E2469" i="6"/>
  <c r="D2469" i="6"/>
  <c r="J2469" i="6" s="1"/>
  <c r="B2469" i="6"/>
  <c r="C2469" i="6" s="1"/>
  <c r="A2469" i="6"/>
  <c r="H2468" i="6"/>
  <c r="G2468" i="6"/>
  <c r="F2468" i="6"/>
  <c r="I2468" i="6" s="1"/>
  <c r="E2468" i="6"/>
  <c r="D2468" i="6"/>
  <c r="J2468" i="6" s="1"/>
  <c r="B2468" i="6"/>
  <c r="C2468" i="6" s="1"/>
  <c r="A2468" i="6"/>
  <c r="H2467" i="6"/>
  <c r="G2467" i="6"/>
  <c r="F2467" i="6"/>
  <c r="I2467" i="6" s="1"/>
  <c r="E2467" i="6"/>
  <c r="D2467" i="6"/>
  <c r="J2467" i="6" s="1"/>
  <c r="B2467" i="6"/>
  <c r="C2467" i="6" s="1"/>
  <c r="A2467" i="6"/>
  <c r="H2466" i="6"/>
  <c r="G2466" i="6"/>
  <c r="F2466" i="6"/>
  <c r="I2466" i="6" s="1"/>
  <c r="E2466" i="6"/>
  <c r="D2466" i="6"/>
  <c r="J2466" i="6" s="1"/>
  <c r="B2466" i="6"/>
  <c r="C2466" i="6" s="1"/>
  <c r="A2466" i="6"/>
  <c r="H2465" i="6"/>
  <c r="G2465" i="6"/>
  <c r="F2465" i="6"/>
  <c r="I2465" i="6" s="1"/>
  <c r="E2465" i="6"/>
  <c r="D2465" i="6"/>
  <c r="J2465" i="6" s="1"/>
  <c r="B2465" i="6"/>
  <c r="C2465" i="6" s="1"/>
  <c r="A2465" i="6"/>
  <c r="H2464" i="6"/>
  <c r="G2464" i="6"/>
  <c r="F2464" i="6"/>
  <c r="I2464" i="6" s="1"/>
  <c r="E2464" i="6"/>
  <c r="D2464" i="6"/>
  <c r="J2464" i="6" s="1"/>
  <c r="B2464" i="6"/>
  <c r="C2464" i="6" s="1"/>
  <c r="A2464" i="6"/>
  <c r="H2463" i="6"/>
  <c r="G2463" i="6"/>
  <c r="F2463" i="6"/>
  <c r="I2463" i="6" s="1"/>
  <c r="E2463" i="6"/>
  <c r="D2463" i="6"/>
  <c r="J2463" i="6" s="1"/>
  <c r="B2463" i="6"/>
  <c r="C2463" i="6" s="1"/>
  <c r="A2463" i="6"/>
  <c r="H2462" i="6"/>
  <c r="G2462" i="6"/>
  <c r="F2462" i="6"/>
  <c r="I2462" i="6" s="1"/>
  <c r="E2462" i="6"/>
  <c r="D2462" i="6"/>
  <c r="J2462" i="6" s="1"/>
  <c r="B2462" i="6"/>
  <c r="C2462" i="6" s="1"/>
  <c r="A2462" i="6"/>
  <c r="H2461" i="6"/>
  <c r="G2461" i="6"/>
  <c r="F2461" i="6"/>
  <c r="I2461" i="6" s="1"/>
  <c r="E2461" i="6"/>
  <c r="D2461" i="6"/>
  <c r="J2461" i="6" s="1"/>
  <c r="B2461" i="6"/>
  <c r="C2461" i="6" s="1"/>
  <c r="A2461" i="6"/>
  <c r="H2460" i="6"/>
  <c r="G2460" i="6"/>
  <c r="F2460" i="6"/>
  <c r="I2460" i="6" s="1"/>
  <c r="E2460" i="6"/>
  <c r="D2460" i="6"/>
  <c r="J2460" i="6" s="1"/>
  <c r="B2460" i="6"/>
  <c r="C2460" i="6" s="1"/>
  <c r="A2460" i="6"/>
  <c r="H2459" i="6"/>
  <c r="G2459" i="6"/>
  <c r="F2459" i="6"/>
  <c r="I2459" i="6" s="1"/>
  <c r="E2459" i="6"/>
  <c r="D2459" i="6"/>
  <c r="J2459" i="6" s="1"/>
  <c r="B2459" i="6"/>
  <c r="C2459" i="6" s="1"/>
  <c r="A2459" i="6"/>
  <c r="H2458" i="6"/>
  <c r="G2458" i="6"/>
  <c r="F2458" i="6"/>
  <c r="I2458" i="6" s="1"/>
  <c r="E2458" i="6"/>
  <c r="D2458" i="6"/>
  <c r="J2458" i="6" s="1"/>
  <c r="B2458" i="6"/>
  <c r="C2458" i="6" s="1"/>
  <c r="A2458" i="6"/>
  <c r="H2457" i="6"/>
  <c r="G2457" i="6"/>
  <c r="F2457" i="6"/>
  <c r="I2457" i="6" s="1"/>
  <c r="E2457" i="6"/>
  <c r="D2457" i="6"/>
  <c r="J2457" i="6" s="1"/>
  <c r="B2457" i="6"/>
  <c r="C2457" i="6" s="1"/>
  <c r="A2457" i="6"/>
  <c r="H2456" i="6"/>
  <c r="G2456" i="6"/>
  <c r="F2456" i="6"/>
  <c r="I2456" i="6" s="1"/>
  <c r="E2456" i="6"/>
  <c r="D2456" i="6"/>
  <c r="J2456" i="6" s="1"/>
  <c r="B2456" i="6"/>
  <c r="C2456" i="6" s="1"/>
  <c r="A2456" i="6"/>
  <c r="H2455" i="6"/>
  <c r="G2455" i="6"/>
  <c r="F2455" i="6"/>
  <c r="I2455" i="6" s="1"/>
  <c r="E2455" i="6"/>
  <c r="D2455" i="6"/>
  <c r="J2455" i="6" s="1"/>
  <c r="B2455" i="6"/>
  <c r="C2455" i="6" s="1"/>
  <c r="A2455" i="6"/>
  <c r="H2454" i="6"/>
  <c r="G2454" i="6"/>
  <c r="F2454" i="6"/>
  <c r="I2454" i="6" s="1"/>
  <c r="E2454" i="6"/>
  <c r="D2454" i="6"/>
  <c r="J2454" i="6" s="1"/>
  <c r="B2454" i="6"/>
  <c r="C2454" i="6" s="1"/>
  <c r="A2454" i="6"/>
  <c r="H2453" i="6"/>
  <c r="G2453" i="6"/>
  <c r="F2453" i="6"/>
  <c r="I2453" i="6" s="1"/>
  <c r="E2453" i="6"/>
  <c r="D2453" i="6"/>
  <c r="J2453" i="6" s="1"/>
  <c r="B2453" i="6"/>
  <c r="C2453" i="6" s="1"/>
  <c r="A2453" i="6"/>
  <c r="H2452" i="6"/>
  <c r="G2452" i="6"/>
  <c r="F2452" i="6"/>
  <c r="I2452" i="6" s="1"/>
  <c r="E2452" i="6"/>
  <c r="D2452" i="6"/>
  <c r="J2452" i="6" s="1"/>
  <c r="B2452" i="6"/>
  <c r="C2452" i="6" s="1"/>
  <c r="A2452" i="6"/>
  <c r="H2451" i="6"/>
  <c r="G2451" i="6"/>
  <c r="F2451" i="6"/>
  <c r="I2451" i="6" s="1"/>
  <c r="E2451" i="6"/>
  <c r="D2451" i="6"/>
  <c r="J2451" i="6" s="1"/>
  <c r="B2451" i="6"/>
  <c r="C2451" i="6" s="1"/>
  <c r="A2451" i="6"/>
  <c r="H2450" i="6"/>
  <c r="G2450" i="6"/>
  <c r="F2450" i="6"/>
  <c r="I2450" i="6" s="1"/>
  <c r="E2450" i="6"/>
  <c r="D2450" i="6"/>
  <c r="J2450" i="6" s="1"/>
  <c r="B2450" i="6"/>
  <c r="C2450" i="6" s="1"/>
  <c r="A2450" i="6"/>
  <c r="H2449" i="6"/>
  <c r="G2449" i="6"/>
  <c r="F2449" i="6"/>
  <c r="I2449" i="6" s="1"/>
  <c r="E2449" i="6"/>
  <c r="D2449" i="6"/>
  <c r="J2449" i="6" s="1"/>
  <c r="B2449" i="6"/>
  <c r="C2449" i="6" s="1"/>
  <c r="A2449" i="6"/>
  <c r="H2448" i="6"/>
  <c r="G2448" i="6"/>
  <c r="F2448" i="6"/>
  <c r="I2448" i="6" s="1"/>
  <c r="E2448" i="6"/>
  <c r="D2448" i="6"/>
  <c r="J2448" i="6" s="1"/>
  <c r="B2448" i="6"/>
  <c r="C2448" i="6" s="1"/>
  <c r="A2448" i="6"/>
  <c r="H2447" i="6"/>
  <c r="G2447" i="6"/>
  <c r="F2447" i="6"/>
  <c r="I2447" i="6" s="1"/>
  <c r="E2447" i="6"/>
  <c r="D2447" i="6"/>
  <c r="J2447" i="6" s="1"/>
  <c r="B2447" i="6"/>
  <c r="C2447" i="6" s="1"/>
  <c r="A2447" i="6"/>
  <c r="H2446" i="6"/>
  <c r="G2446" i="6"/>
  <c r="F2446" i="6"/>
  <c r="I2446" i="6" s="1"/>
  <c r="E2446" i="6"/>
  <c r="D2446" i="6"/>
  <c r="J2446" i="6" s="1"/>
  <c r="B2446" i="6"/>
  <c r="C2446" i="6" s="1"/>
  <c r="A2446" i="6"/>
  <c r="H2445" i="6"/>
  <c r="G2445" i="6"/>
  <c r="F2445" i="6"/>
  <c r="I2445" i="6" s="1"/>
  <c r="E2445" i="6"/>
  <c r="D2445" i="6"/>
  <c r="J2445" i="6" s="1"/>
  <c r="B2445" i="6"/>
  <c r="C2445" i="6" s="1"/>
  <c r="A2445" i="6"/>
  <c r="H2444" i="6"/>
  <c r="G2444" i="6"/>
  <c r="F2444" i="6"/>
  <c r="I2444" i="6" s="1"/>
  <c r="E2444" i="6"/>
  <c r="D2444" i="6"/>
  <c r="J2444" i="6" s="1"/>
  <c r="B2444" i="6"/>
  <c r="C2444" i="6" s="1"/>
  <c r="A2444" i="6"/>
  <c r="H2443" i="6"/>
  <c r="G2443" i="6"/>
  <c r="F2443" i="6"/>
  <c r="I2443" i="6" s="1"/>
  <c r="E2443" i="6"/>
  <c r="D2443" i="6"/>
  <c r="J2443" i="6" s="1"/>
  <c r="B2443" i="6"/>
  <c r="C2443" i="6" s="1"/>
  <c r="A2443" i="6"/>
  <c r="H2442" i="6"/>
  <c r="G2442" i="6"/>
  <c r="F2442" i="6"/>
  <c r="I2442" i="6" s="1"/>
  <c r="E2442" i="6"/>
  <c r="D2442" i="6"/>
  <c r="J2442" i="6" s="1"/>
  <c r="B2442" i="6"/>
  <c r="C2442" i="6" s="1"/>
  <c r="A2442" i="6"/>
  <c r="H2441" i="6"/>
  <c r="G2441" i="6"/>
  <c r="F2441" i="6"/>
  <c r="I2441" i="6" s="1"/>
  <c r="E2441" i="6"/>
  <c r="D2441" i="6"/>
  <c r="J2441" i="6" s="1"/>
  <c r="B2441" i="6"/>
  <c r="C2441" i="6" s="1"/>
  <c r="A2441" i="6"/>
  <c r="H2440" i="6"/>
  <c r="G2440" i="6"/>
  <c r="F2440" i="6"/>
  <c r="I2440" i="6" s="1"/>
  <c r="E2440" i="6"/>
  <c r="D2440" i="6"/>
  <c r="J2440" i="6" s="1"/>
  <c r="B2440" i="6"/>
  <c r="C2440" i="6" s="1"/>
  <c r="A2440" i="6"/>
  <c r="H2439" i="6"/>
  <c r="G2439" i="6"/>
  <c r="F2439" i="6"/>
  <c r="I2439" i="6" s="1"/>
  <c r="E2439" i="6"/>
  <c r="D2439" i="6"/>
  <c r="J2439" i="6" s="1"/>
  <c r="B2439" i="6"/>
  <c r="C2439" i="6" s="1"/>
  <c r="A2439" i="6"/>
  <c r="H2438" i="6"/>
  <c r="G2438" i="6"/>
  <c r="F2438" i="6"/>
  <c r="I2438" i="6" s="1"/>
  <c r="E2438" i="6"/>
  <c r="D2438" i="6"/>
  <c r="J2438" i="6" s="1"/>
  <c r="B2438" i="6"/>
  <c r="C2438" i="6" s="1"/>
  <c r="A2438" i="6"/>
  <c r="H2437" i="6"/>
  <c r="G2437" i="6"/>
  <c r="F2437" i="6"/>
  <c r="I2437" i="6" s="1"/>
  <c r="E2437" i="6"/>
  <c r="D2437" i="6"/>
  <c r="J2437" i="6" s="1"/>
  <c r="B2437" i="6"/>
  <c r="C2437" i="6" s="1"/>
  <c r="A2437" i="6"/>
  <c r="H2436" i="6"/>
  <c r="G2436" i="6"/>
  <c r="F2436" i="6"/>
  <c r="I2436" i="6" s="1"/>
  <c r="E2436" i="6"/>
  <c r="D2436" i="6"/>
  <c r="J2436" i="6" s="1"/>
  <c r="B2436" i="6"/>
  <c r="C2436" i="6" s="1"/>
  <c r="A2436" i="6"/>
  <c r="H2435" i="6"/>
  <c r="G2435" i="6"/>
  <c r="F2435" i="6"/>
  <c r="I2435" i="6" s="1"/>
  <c r="E2435" i="6"/>
  <c r="D2435" i="6"/>
  <c r="J2435" i="6" s="1"/>
  <c r="B2435" i="6"/>
  <c r="C2435" i="6" s="1"/>
  <c r="A2435" i="6"/>
  <c r="H2434" i="6"/>
  <c r="G2434" i="6"/>
  <c r="F2434" i="6"/>
  <c r="I2434" i="6" s="1"/>
  <c r="E2434" i="6"/>
  <c r="D2434" i="6"/>
  <c r="J2434" i="6" s="1"/>
  <c r="B2434" i="6"/>
  <c r="C2434" i="6" s="1"/>
  <c r="A2434" i="6"/>
  <c r="H2433" i="6"/>
  <c r="G2433" i="6"/>
  <c r="F2433" i="6"/>
  <c r="I2433" i="6" s="1"/>
  <c r="E2433" i="6"/>
  <c r="D2433" i="6"/>
  <c r="J2433" i="6" s="1"/>
  <c r="B2433" i="6"/>
  <c r="C2433" i="6" s="1"/>
  <c r="A2433" i="6"/>
  <c r="H2432" i="6"/>
  <c r="G2432" i="6"/>
  <c r="F2432" i="6"/>
  <c r="I2432" i="6" s="1"/>
  <c r="E2432" i="6"/>
  <c r="D2432" i="6"/>
  <c r="J2432" i="6" s="1"/>
  <c r="B2432" i="6"/>
  <c r="C2432" i="6" s="1"/>
  <c r="A2432" i="6"/>
  <c r="H2431" i="6"/>
  <c r="G2431" i="6"/>
  <c r="F2431" i="6"/>
  <c r="I2431" i="6" s="1"/>
  <c r="E2431" i="6"/>
  <c r="D2431" i="6"/>
  <c r="J2431" i="6" s="1"/>
  <c r="B2431" i="6"/>
  <c r="C2431" i="6" s="1"/>
  <c r="A2431" i="6"/>
  <c r="H2430" i="6"/>
  <c r="G2430" i="6"/>
  <c r="F2430" i="6"/>
  <c r="I2430" i="6" s="1"/>
  <c r="E2430" i="6"/>
  <c r="D2430" i="6"/>
  <c r="J2430" i="6" s="1"/>
  <c r="B2430" i="6"/>
  <c r="C2430" i="6" s="1"/>
  <c r="A2430" i="6"/>
  <c r="H2429" i="6"/>
  <c r="G2429" i="6"/>
  <c r="F2429" i="6"/>
  <c r="I2429" i="6" s="1"/>
  <c r="E2429" i="6"/>
  <c r="D2429" i="6"/>
  <c r="J2429" i="6" s="1"/>
  <c r="B2429" i="6"/>
  <c r="C2429" i="6" s="1"/>
  <c r="A2429" i="6"/>
  <c r="H2428" i="6"/>
  <c r="G2428" i="6"/>
  <c r="F2428" i="6"/>
  <c r="I2428" i="6" s="1"/>
  <c r="E2428" i="6"/>
  <c r="D2428" i="6"/>
  <c r="J2428" i="6" s="1"/>
  <c r="B2428" i="6"/>
  <c r="C2428" i="6" s="1"/>
  <c r="A2428" i="6"/>
  <c r="H2427" i="6"/>
  <c r="G2427" i="6"/>
  <c r="F2427" i="6"/>
  <c r="I2427" i="6" s="1"/>
  <c r="E2427" i="6"/>
  <c r="D2427" i="6"/>
  <c r="J2427" i="6" s="1"/>
  <c r="B2427" i="6"/>
  <c r="C2427" i="6" s="1"/>
  <c r="A2427" i="6"/>
  <c r="H2426" i="6"/>
  <c r="G2426" i="6"/>
  <c r="F2426" i="6"/>
  <c r="I2426" i="6" s="1"/>
  <c r="E2426" i="6"/>
  <c r="D2426" i="6"/>
  <c r="J2426" i="6" s="1"/>
  <c r="B2426" i="6"/>
  <c r="C2426" i="6" s="1"/>
  <c r="A2426" i="6"/>
  <c r="H2425" i="6"/>
  <c r="G2425" i="6"/>
  <c r="F2425" i="6"/>
  <c r="I2425" i="6" s="1"/>
  <c r="E2425" i="6"/>
  <c r="D2425" i="6"/>
  <c r="J2425" i="6" s="1"/>
  <c r="B2425" i="6"/>
  <c r="C2425" i="6" s="1"/>
  <c r="A2425" i="6"/>
  <c r="H2424" i="6"/>
  <c r="G2424" i="6"/>
  <c r="F2424" i="6"/>
  <c r="I2424" i="6" s="1"/>
  <c r="E2424" i="6"/>
  <c r="D2424" i="6"/>
  <c r="J2424" i="6" s="1"/>
  <c r="B2424" i="6"/>
  <c r="C2424" i="6" s="1"/>
  <c r="A2424" i="6"/>
  <c r="H2423" i="6"/>
  <c r="G2423" i="6"/>
  <c r="F2423" i="6"/>
  <c r="I2423" i="6" s="1"/>
  <c r="E2423" i="6"/>
  <c r="D2423" i="6"/>
  <c r="J2423" i="6" s="1"/>
  <c r="B2423" i="6"/>
  <c r="C2423" i="6" s="1"/>
  <c r="A2423" i="6"/>
  <c r="H2422" i="6"/>
  <c r="G2422" i="6"/>
  <c r="F2422" i="6"/>
  <c r="I2422" i="6" s="1"/>
  <c r="E2422" i="6"/>
  <c r="D2422" i="6"/>
  <c r="J2422" i="6" s="1"/>
  <c r="B2422" i="6"/>
  <c r="C2422" i="6" s="1"/>
  <c r="A2422" i="6"/>
  <c r="H2421" i="6"/>
  <c r="G2421" i="6"/>
  <c r="F2421" i="6"/>
  <c r="I2421" i="6" s="1"/>
  <c r="E2421" i="6"/>
  <c r="D2421" i="6"/>
  <c r="J2421" i="6" s="1"/>
  <c r="B2421" i="6"/>
  <c r="C2421" i="6" s="1"/>
  <c r="A2421" i="6"/>
  <c r="H2420" i="6"/>
  <c r="G2420" i="6"/>
  <c r="F2420" i="6"/>
  <c r="I2420" i="6" s="1"/>
  <c r="E2420" i="6"/>
  <c r="D2420" i="6"/>
  <c r="J2420" i="6" s="1"/>
  <c r="B2420" i="6"/>
  <c r="C2420" i="6" s="1"/>
  <c r="A2420" i="6"/>
  <c r="H2419" i="6"/>
  <c r="G2419" i="6"/>
  <c r="F2419" i="6"/>
  <c r="I2419" i="6" s="1"/>
  <c r="E2419" i="6"/>
  <c r="D2419" i="6"/>
  <c r="J2419" i="6" s="1"/>
  <c r="B2419" i="6"/>
  <c r="C2419" i="6" s="1"/>
  <c r="A2419" i="6"/>
  <c r="H2418" i="6"/>
  <c r="G2418" i="6"/>
  <c r="F2418" i="6"/>
  <c r="I2418" i="6" s="1"/>
  <c r="E2418" i="6"/>
  <c r="D2418" i="6"/>
  <c r="J2418" i="6" s="1"/>
  <c r="B2418" i="6"/>
  <c r="C2418" i="6" s="1"/>
  <c r="A2418" i="6"/>
  <c r="H2417" i="6"/>
  <c r="G2417" i="6"/>
  <c r="F2417" i="6"/>
  <c r="I2417" i="6" s="1"/>
  <c r="E2417" i="6"/>
  <c r="D2417" i="6"/>
  <c r="J2417" i="6" s="1"/>
  <c r="B2417" i="6"/>
  <c r="C2417" i="6" s="1"/>
  <c r="A2417" i="6"/>
  <c r="H2416" i="6"/>
  <c r="G2416" i="6"/>
  <c r="F2416" i="6"/>
  <c r="I2416" i="6" s="1"/>
  <c r="E2416" i="6"/>
  <c r="D2416" i="6"/>
  <c r="J2416" i="6" s="1"/>
  <c r="B2416" i="6"/>
  <c r="C2416" i="6" s="1"/>
  <c r="A2416" i="6"/>
  <c r="H2415" i="6"/>
  <c r="G2415" i="6"/>
  <c r="F2415" i="6"/>
  <c r="I2415" i="6" s="1"/>
  <c r="E2415" i="6"/>
  <c r="D2415" i="6"/>
  <c r="J2415" i="6" s="1"/>
  <c r="B2415" i="6"/>
  <c r="C2415" i="6" s="1"/>
  <c r="A2415" i="6"/>
  <c r="H2414" i="6"/>
  <c r="G2414" i="6"/>
  <c r="F2414" i="6"/>
  <c r="I2414" i="6" s="1"/>
  <c r="E2414" i="6"/>
  <c r="D2414" i="6"/>
  <c r="J2414" i="6" s="1"/>
  <c r="B2414" i="6"/>
  <c r="C2414" i="6" s="1"/>
  <c r="A2414" i="6"/>
  <c r="H2413" i="6"/>
  <c r="G2413" i="6"/>
  <c r="F2413" i="6"/>
  <c r="I2413" i="6" s="1"/>
  <c r="E2413" i="6"/>
  <c r="D2413" i="6"/>
  <c r="J2413" i="6" s="1"/>
  <c r="B2413" i="6"/>
  <c r="C2413" i="6" s="1"/>
  <c r="A2413" i="6"/>
  <c r="H2412" i="6"/>
  <c r="G2412" i="6"/>
  <c r="F2412" i="6"/>
  <c r="I2412" i="6" s="1"/>
  <c r="E2412" i="6"/>
  <c r="D2412" i="6"/>
  <c r="J2412" i="6" s="1"/>
  <c r="B2412" i="6"/>
  <c r="C2412" i="6" s="1"/>
  <c r="A2412" i="6"/>
  <c r="H2411" i="6"/>
  <c r="G2411" i="6"/>
  <c r="F2411" i="6"/>
  <c r="I2411" i="6" s="1"/>
  <c r="E2411" i="6"/>
  <c r="D2411" i="6"/>
  <c r="J2411" i="6" s="1"/>
  <c r="B2411" i="6"/>
  <c r="C2411" i="6" s="1"/>
  <c r="A2411" i="6"/>
  <c r="H2410" i="6"/>
  <c r="G2410" i="6"/>
  <c r="F2410" i="6"/>
  <c r="I2410" i="6" s="1"/>
  <c r="E2410" i="6"/>
  <c r="D2410" i="6"/>
  <c r="J2410" i="6" s="1"/>
  <c r="B2410" i="6"/>
  <c r="C2410" i="6" s="1"/>
  <c r="A2410" i="6"/>
  <c r="H2409" i="6"/>
  <c r="G2409" i="6"/>
  <c r="F2409" i="6"/>
  <c r="I2409" i="6" s="1"/>
  <c r="E2409" i="6"/>
  <c r="D2409" i="6"/>
  <c r="J2409" i="6" s="1"/>
  <c r="B2409" i="6"/>
  <c r="C2409" i="6" s="1"/>
  <c r="A2409" i="6"/>
  <c r="H2408" i="6"/>
  <c r="G2408" i="6"/>
  <c r="F2408" i="6"/>
  <c r="I2408" i="6" s="1"/>
  <c r="E2408" i="6"/>
  <c r="D2408" i="6"/>
  <c r="J2408" i="6" s="1"/>
  <c r="B2408" i="6"/>
  <c r="C2408" i="6" s="1"/>
  <c r="A2408" i="6"/>
  <c r="H2407" i="6"/>
  <c r="G2407" i="6"/>
  <c r="F2407" i="6"/>
  <c r="I2407" i="6" s="1"/>
  <c r="E2407" i="6"/>
  <c r="D2407" i="6"/>
  <c r="J2407" i="6" s="1"/>
  <c r="B2407" i="6"/>
  <c r="C2407" i="6" s="1"/>
  <c r="A2407" i="6"/>
  <c r="H2406" i="6"/>
  <c r="G2406" i="6"/>
  <c r="F2406" i="6"/>
  <c r="I2406" i="6" s="1"/>
  <c r="E2406" i="6"/>
  <c r="D2406" i="6"/>
  <c r="J2406" i="6" s="1"/>
  <c r="B2406" i="6"/>
  <c r="C2406" i="6" s="1"/>
  <c r="A2406" i="6"/>
  <c r="H2405" i="6"/>
  <c r="G2405" i="6"/>
  <c r="F2405" i="6"/>
  <c r="I2405" i="6" s="1"/>
  <c r="E2405" i="6"/>
  <c r="D2405" i="6"/>
  <c r="J2405" i="6" s="1"/>
  <c r="B2405" i="6"/>
  <c r="C2405" i="6" s="1"/>
  <c r="A2405" i="6"/>
  <c r="H2404" i="6"/>
  <c r="G2404" i="6"/>
  <c r="F2404" i="6"/>
  <c r="I2404" i="6" s="1"/>
  <c r="E2404" i="6"/>
  <c r="D2404" i="6"/>
  <c r="J2404" i="6" s="1"/>
  <c r="B2404" i="6"/>
  <c r="C2404" i="6" s="1"/>
  <c r="A2404" i="6"/>
  <c r="H2403" i="6"/>
  <c r="G2403" i="6"/>
  <c r="F2403" i="6"/>
  <c r="I2403" i="6" s="1"/>
  <c r="E2403" i="6"/>
  <c r="D2403" i="6"/>
  <c r="J2403" i="6" s="1"/>
  <c r="B2403" i="6"/>
  <c r="C2403" i="6" s="1"/>
  <c r="A2403" i="6"/>
  <c r="H2402" i="6"/>
  <c r="G2402" i="6"/>
  <c r="F2402" i="6"/>
  <c r="I2402" i="6" s="1"/>
  <c r="E2402" i="6"/>
  <c r="D2402" i="6"/>
  <c r="J2402" i="6" s="1"/>
  <c r="B2402" i="6"/>
  <c r="C2402" i="6" s="1"/>
  <c r="A2402" i="6"/>
  <c r="H2401" i="6"/>
  <c r="G2401" i="6"/>
  <c r="F2401" i="6"/>
  <c r="I2401" i="6" s="1"/>
  <c r="E2401" i="6"/>
  <c r="D2401" i="6"/>
  <c r="J2401" i="6" s="1"/>
  <c r="B2401" i="6"/>
  <c r="C2401" i="6" s="1"/>
  <c r="A2401" i="6"/>
  <c r="H2400" i="6"/>
  <c r="G2400" i="6"/>
  <c r="F2400" i="6"/>
  <c r="I2400" i="6" s="1"/>
  <c r="E2400" i="6"/>
  <c r="D2400" i="6"/>
  <c r="J2400" i="6" s="1"/>
  <c r="B2400" i="6"/>
  <c r="C2400" i="6" s="1"/>
  <c r="A2400" i="6"/>
  <c r="H2399" i="6"/>
  <c r="G2399" i="6"/>
  <c r="F2399" i="6"/>
  <c r="I2399" i="6" s="1"/>
  <c r="E2399" i="6"/>
  <c r="D2399" i="6"/>
  <c r="J2399" i="6" s="1"/>
  <c r="B2399" i="6"/>
  <c r="C2399" i="6" s="1"/>
  <c r="A2399" i="6"/>
  <c r="H2398" i="6"/>
  <c r="G2398" i="6"/>
  <c r="F2398" i="6"/>
  <c r="I2398" i="6" s="1"/>
  <c r="E2398" i="6"/>
  <c r="D2398" i="6"/>
  <c r="J2398" i="6" s="1"/>
  <c r="B2398" i="6"/>
  <c r="C2398" i="6" s="1"/>
  <c r="A2398" i="6"/>
  <c r="H2397" i="6"/>
  <c r="G2397" i="6"/>
  <c r="F2397" i="6"/>
  <c r="I2397" i="6" s="1"/>
  <c r="E2397" i="6"/>
  <c r="D2397" i="6"/>
  <c r="J2397" i="6" s="1"/>
  <c r="B2397" i="6"/>
  <c r="C2397" i="6" s="1"/>
  <c r="A2397" i="6"/>
  <c r="H2396" i="6"/>
  <c r="G2396" i="6"/>
  <c r="F2396" i="6"/>
  <c r="I2396" i="6" s="1"/>
  <c r="E2396" i="6"/>
  <c r="D2396" i="6"/>
  <c r="J2396" i="6" s="1"/>
  <c r="B2396" i="6"/>
  <c r="C2396" i="6" s="1"/>
  <c r="A2396" i="6"/>
  <c r="H2395" i="6"/>
  <c r="G2395" i="6"/>
  <c r="F2395" i="6"/>
  <c r="I2395" i="6" s="1"/>
  <c r="E2395" i="6"/>
  <c r="D2395" i="6"/>
  <c r="J2395" i="6" s="1"/>
  <c r="B2395" i="6"/>
  <c r="C2395" i="6" s="1"/>
  <c r="A2395" i="6"/>
  <c r="H2394" i="6"/>
  <c r="G2394" i="6"/>
  <c r="F2394" i="6"/>
  <c r="I2394" i="6" s="1"/>
  <c r="E2394" i="6"/>
  <c r="D2394" i="6"/>
  <c r="J2394" i="6" s="1"/>
  <c r="B2394" i="6"/>
  <c r="C2394" i="6" s="1"/>
  <c r="A2394" i="6"/>
  <c r="H2393" i="6"/>
  <c r="G2393" i="6"/>
  <c r="F2393" i="6"/>
  <c r="I2393" i="6" s="1"/>
  <c r="E2393" i="6"/>
  <c r="D2393" i="6"/>
  <c r="J2393" i="6" s="1"/>
  <c r="B2393" i="6"/>
  <c r="C2393" i="6" s="1"/>
  <c r="A2393" i="6"/>
  <c r="H2392" i="6"/>
  <c r="G2392" i="6"/>
  <c r="F2392" i="6"/>
  <c r="I2392" i="6" s="1"/>
  <c r="E2392" i="6"/>
  <c r="D2392" i="6"/>
  <c r="J2392" i="6" s="1"/>
  <c r="B2392" i="6"/>
  <c r="C2392" i="6" s="1"/>
  <c r="A2392" i="6"/>
  <c r="H2391" i="6"/>
  <c r="G2391" i="6"/>
  <c r="F2391" i="6"/>
  <c r="I2391" i="6" s="1"/>
  <c r="E2391" i="6"/>
  <c r="D2391" i="6"/>
  <c r="J2391" i="6" s="1"/>
  <c r="B2391" i="6"/>
  <c r="C2391" i="6" s="1"/>
  <c r="A2391" i="6"/>
  <c r="H2390" i="6"/>
  <c r="G2390" i="6"/>
  <c r="F2390" i="6"/>
  <c r="I2390" i="6" s="1"/>
  <c r="E2390" i="6"/>
  <c r="D2390" i="6"/>
  <c r="J2390" i="6" s="1"/>
  <c r="B2390" i="6"/>
  <c r="C2390" i="6" s="1"/>
  <c r="A2390" i="6"/>
  <c r="H2389" i="6"/>
  <c r="G2389" i="6"/>
  <c r="F2389" i="6"/>
  <c r="I2389" i="6" s="1"/>
  <c r="E2389" i="6"/>
  <c r="D2389" i="6"/>
  <c r="J2389" i="6" s="1"/>
  <c r="B2389" i="6"/>
  <c r="C2389" i="6" s="1"/>
  <c r="A2389" i="6"/>
  <c r="H2388" i="6"/>
  <c r="G2388" i="6"/>
  <c r="F2388" i="6"/>
  <c r="I2388" i="6" s="1"/>
  <c r="E2388" i="6"/>
  <c r="D2388" i="6"/>
  <c r="J2388" i="6" s="1"/>
  <c r="B2388" i="6"/>
  <c r="C2388" i="6" s="1"/>
  <c r="A2388" i="6"/>
  <c r="H2387" i="6"/>
  <c r="G2387" i="6"/>
  <c r="F2387" i="6"/>
  <c r="I2387" i="6" s="1"/>
  <c r="E2387" i="6"/>
  <c r="D2387" i="6"/>
  <c r="J2387" i="6" s="1"/>
  <c r="B2387" i="6"/>
  <c r="C2387" i="6" s="1"/>
  <c r="A2387" i="6"/>
  <c r="H2386" i="6"/>
  <c r="G2386" i="6"/>
  <c r="F2386" i="6"/>
  <c r="I2386" i="6" s="1"/>
  <c r="E2386" i="6"/>
  <c r="D2386" i="6"/>
  <c r="J2386" i="6" s="1"/>
  <c r="B2386" i="6"/>
  <c r="C2386" i="6" s="1"/>
  <c r="A2386" i="6"/>
  <c r="H2385" i="6"/>
  <c r="G2385" i="6"/>
  <c r="F2385" i="6"/>
  <c r="I2385" i="6" s="1"/>
  <c r="E2385" i="6"/>
  <c r="D2385" i="6"/>
  <c r="J2385" i="6" s="1"/>
  <c r="B2385" i="6"/>
  <c r="C2385" i="6" s="1"/>
  <c r="A2385" i="6"/>
  <c r="H2384" i="6"/>
  <c r="G2384" i="6"/>
  <c r="F2384" i="6"/>
  <c r="I2384" i="6" s="1"/>
  <c r="E2384" i="6"/>
  <c r="D2384" i="6"/>
  <c r="J2384" i="6" s="1"/>
  <c r="B2384" i="6"/>
  <c r="C2384" i="6" s="1"/>
  <c r="A2384" i="6"/>
  <c r="H2383" i="6"/>
  <c r="G2383" i="6"/>
  <c r="F2383" i="6"/>
  <c r="I2383" i="6" s="1"/>
  <c r="E2383" i="6"/>
  <c r="D2383" i="6"/>
  <c r="J2383" i="6" s="1"/>
  <c r="B2383" i="6"/>
  <c r="C2383" i="6" s="1"/>
  <c r="A2383" i="6"/>
  <c r="H2382" i="6"/>
  <c r="G2382" i="6"/>
  <c r="F2382" i="6"/>
  <c r="I2382" i="6" s="1"/>
  <c r="E2382" i="6"/>
  <c r="D2382" i="6"/>
  <c r="J2382" i="6" s="1"/>
  <c r="B2382" i="6"/>
  <c r="C2382" i="6" s="1"/>
  <c r="A2382" i="6"/>
  <c r="H2381" i="6"/>
  <c r="G2381" i="6"/>
  <c r="F2381" i="6"/>
  <c r="I2381" i="6" s="1"/>
  <c r="E2381" i="6"/>
  <c r="D2381" i="6"/>
  <c r="J2381" i="6" s="1"/>
  <c r="B2381" i="6"/>
  <c r="C2381" i="6" s="1"/>
  <c r="A2381" i="6"/>
  <c r="H2380" i="6"/>
  <c r="G2380" i="6"/>
  <c r="F2380" i="6"/>
  <c r="I2380" i="6" s="1"/>
  <c r="E2380" i="6"/>
  <c r="D2380" i="6"/>
  <c r="J2380" i="6" s="1"/>
  <c r="B2380" i="6"/>
  <c r="C2380" i="6" s="1"/>
  <c r="A2380" i="6"/>
  <c r="H2379" i="6"/>
  <c r="G2379" i="6"/>
  <c r="F2379" i="6"/>
  <c r="I2379" i="6" s="1"/>
  <c r="E2379" i="6"/>
  <c r="D2379" i="6"/>
  <c r="J2379" i="6" s="1"/>
  <c r="B2379" i="6"/>
  <c r="C2379" i="6" s="1"/>
  <c r="A2379" i="6"/>
  <c r="H2378" i="6"/>
  <c r="G2378" i="6"/>
  <c r="F2378" i="6"/>
  <c r="I2378" i="6" s="1"/>
  <c r="E2378" i="6"/>
  <c r="D2378" i="6"/>
  <c r="J2378" i="6" s="1"/>
  <c r="B2378" i="6"/>
  <c r="C2378" i="6" s="1"/>
  <c r="A2378" i="6"/>
  <c r="H2377" i="6"/>
  <c r="G2377" i="6"/>
  <c r="F2377" i="6"/>
  <c r="I2377" i="6" s="1"/>
  <c r="E2377" i="6"/>
  <c r="D2377" i="6"/>
  <c r="J2377" i="6" s="1"/>
  <c r="B2377" i="6"/>
  <c r="C2377" i="6" s="1"/>
  <c r="A2377" i="6"/>
  <c r="H2376" i="6"/>
  <c r="G2376" i="6"/>
  <c r="F2376" i="6"/>
  <c r="I2376" i="6" s="1"/>
  <c r="E2376" i="6"/>
  <c r="D2376" i="6"/>
  <c r="J2376" i="6" s="1"/>
  <c r="B2376" i="6"/>
  <c r="C2376" i="6" s="1"/>
  <c r="A2376" i="6"/>
  <c r="H2375" i="6"/>
  <c r="G2375" i="6"/>
  <c r="F2375" i="6"/>
  <c r="I2375" i="6" s="1"/>
  <c r="E2375" i="6"/>
  <c r="D2375" i="6"/>
  <c r="J2375" i="6" s="1"/>
  <c r="B2375" i="6"/>
  <c r="C2375" i="6" s="1"/>
  <c r="A2375" i="6"/>
  <c r="H2374" i="6"/>
  <c r="G2374" i="6"/>
  <c r="F2374" i="6"/>
  <c r="I2374" i="6" s="1"/>
  <c r="E2374" i="6"/>
  <c r="D2374" i="6"/>
  <c r="J2374" i="6" s="1"/>
  <c r="B2374" i="6"/>
  <c r="C2374" i="6" s="1"/>
  <c r="A2374" i="6"/>
  <c r="H2373" i="6"/>
  <c r="G2373" i="6"/>
  <c r="F2373" i="6"/>
  <c r="I2373" i="6" s="1"/>
  <c r="E2373" i="6"/>
  <c r="D2373" i="6"/>
  <c r="J2373" i="6" s="1"/>
  <c r="B2373" i="6"/>
  <c r="C2373" i="6" s="1"/>
  <c r="A2373" i="6"/>
  <c r="H2372" i="6"/>
  <c r="G2372" i="6"/>
  <c r="F2372" i="6"/>
  <c r="I2372" i="6" s="1"/>
  <c r="E2372" i="6"/>
  <c r="D2372" i="6"/>
  <c r="J2372" i="6" s="1"/>
  <c r="B2372" i="6"/>
  <c r="C2372" i="6" s="1"/>
  <c r="A2372" i="6"/>
  <c r="H2371" i="6"/>
  <c r="G2371" i="6"/>
  <c r="F2371" i="6"/>
  <c r="I2371" i="6" s="1"/>
  <c r="E2371" i="6"/>
  <c r="D2371" i="6"/>
  <c r="J2371" i="6" s="1"/>
  <c r="B2371" i="6"/>
  <c r="C2371" i="6" s="1"/>
  <c r="A2371" i="6"/>
  <c r="H2370" i="6"/>
  <c r="G2370" i="6"/>
  <c r="F2370" i="6"/>
  <c r="I2370" i="6" s="1"/>
  <c r="E2370" i="6"/>
  <c r="D2370" i="6"/>
  <c r="J2370" i="6" s="1"/>
  <c r="B2370" i="6"/>
  <c r="C2370" i="6" s="1"/>
  <c r="A2370" i="6"/>
  <c r="H2369" i="6"/>
  <c r="G2369" i="6"/>
  <c r="F2369" i="6"/>
  <c r="I2369" i="6" s="1"/>
  <c r="E2369" i="6"/>
  <c r="D2369" i="6"/>
  <c r="J2369" i="6" s="1"/>
  <c r="B2369" i="6"/>
  <c r="C2369" i="6" s="1"/>
  <c r="A2369" i="6"/>
  <c r="H2368" i="6"/>
  <c r="G2368" i="6"/>
  <c r="F2368" i="6"/>
  <c r="I2368" i="6" s="1"/>
  <c r="E2368" i="6"/>
  <c r="D2368" i="6"/>
  <c r="J2368" i="6" s="1"/>
  <c r="B2368" i="6"/>
  <c r="C2368" i="6" s="1"/>
  <c r="A2368" i="6"/>
  <c r="H2367" i="6"/>
  <c r="G2367" i="6"/>
  <c r="F2367" i="6"/>
  <c r="I2367" i="6" s="1"/>
  <c r="E2367" i="6"/>
  <c r="D2367" i="6"/>
  <c r="J2367" i="6" s="1"/>
  <c r="B2367" i="6"/>
  <c r="C2367" i="6" s="1"/>
  <c r="A2367" i="6"/>
  <c r="H2366" i="6"/>
  <c r="G2366" i="6"/>
  <c r="F2366" i="6"/>
  <c r="I2366" i="6" s="1"/>
  <c r="E2366" i="6"/>
  <c r="D2366" i="6"/>
  <c r="J2366" i="6" s="1"/>
  <c r="B2366" i="6"/>
  <c r="C2366" i="6" s="1"/>
  <c r="A2366" i="6"/>
  <c r="H2365" i="6"/>
  <c r="G2365" i="6"/>
  <c r="F2365" i="6"/>
  <c r="I2365" i="6" s="1"/>
  <c r="E2365" i="6"/>
  <c r="D2365" i="6"/>
  <c r="J2365" i="6" s="1"/>
  <c r="B2365" i="6"/>
  <c r="C2365" i="6" s="1"/>
  <c r="A2365" i="6"/>
  <c r="H2364" i="6"/>
  <c r="G2364" i="6"/>
  <c r="F2364" i="6"/>
  <c r="I2364" i="6" s="1"/>
  <c r="E2364" i="6"/>
  <c r="D2364" i="6"/>
  <c r="J2364" i="6" s="1"/>
  <c r="B2364" i="6"/>
  <c r="C2364" i="6" s="1"/>
  <c r="A2364" i="6"/>
  <c r="H2363" i="6"/>
  <c r="G2363" i="6"/>
  <c r="F2363" i="6"/>
  <c r="I2363" i="6" s="1"/>
  <c r="E2363" i="6"/>
  <c r="D2363" i="6"/>
  <c r="J2363" i="6" s="1"/>
  <c r="B2363" i="6"/>
  <c r="C2363" i="6" s="1"/>
  <c r="A2363" i="6"/>
  <c r="H2362" i="6"/>
  <c r="G2362" i="6"/>
  <c r="F2362" i="6"/>
  <c r="I2362" i="6" s="1"/>
  <c r="E2362" i="6"/>
  <c r="D2362" i="6"/>
  <c r="J2362" i="6" s="1"/>
  <c r="B2362" i="6"/>
  <c r="C2362" i="6" s="1"/>
  <c r="A2362" i="6"/>
  <c r="H2361" i="6"/>
  <c r="G2361" i="6"/>
  <c r="F2361" i="6"/>
  <c r="I2361" i="6" s="1"/>
  <c r="E2361" i="6"/>
  <c r="D2361" i="6"/>
  <c r="J2361" i="6" s="1"/>
  <c r="B2361" i="6"/>
  <c r="C2361" i="6" s="1"/>
  <c r="A2361" i="6"/>
  <c r="H2360" i="6"/>
  <c r="G2360" i="6"/>
  <c r="F2360" i="6"/>
  <c r="I2360" i="6" s="1"/>
  <c r="E2360" i="6"/>
  <c r="D2360" i="6"/>
  <c r="J2360" i="6" s="1"/>
  <c r="B2360" i="6"/>
  <c r="C2360" i="6" s="1"/>
  <c r="A2360" i="6"/>
  <c r="H2359" i="6"/>
  <c r="G2359" i="6"/>
  <c r="F2359" i="6"/>
  <c r="I2359" i="6" s="1"/>
  <c r="E2359" i="6"/>
  <c r="D2359" i="6"/>
  <c r="J2359" i="6" s="1"/>
  <c r="B2359" i="6"/>
  <c r="C2359" i="6" s="1"/>
  <c r="A2359" i="6"/>
  <c r="H2358" i="6"/>
  <c r="G2358" i="6"/>
  <c r="F2358" i="6"/>
  <c r="I2358" i="6" s="1"/>
  <c r="E2358" i="6"/>
  <c r="D2358" i="6"/>
  <c r="J2358" i="6" s="1"/>
  <c r="B2358" i="6"/>
  <c r="C2358" i="6" s="1"/>
  <c r="A2358" i="6"/>
  <c r="H2357" i="6"/>
  <c r="G2357" i="6"/>
  <c r="F2357" i="6"/>
  <c r="I2357" i="6" s="1"/>
  <c r="E2357" i="6"/>
  <c r="D2357" i="6"/>
  <c r="J2357" i="6" s="1"/>
  <c r="B2357" i="6"/>
  <c r="C2357" i="6" s="1"/>
  <c r="A2357" i="6"/>
  <c r="H2356" i="6"/>
  <c r="G2356" i="6"/>
  <c r="F2356" i="6"/>
  <c r="I2356" i="6" s="1"/>
  <c r="E2356" i="6"/>
  <c r="D2356" i="6"/>
  <c r="J2356" i="6" s="1"/>
  <c r="B2356" i="6"/>
  <c r="C2356" i="6" s="1"/>
  <c r="A2356" i="6"/>
  <c r="H2355" i="6"/>
  <c r="G2355" i="6"/>
  <c r="F2355" i="6"/>
  <c r="I2355" i="6" s="1"/>
  <c r="E2355" i="6"/>
  <c r="D2355" i="6"/>
  <c r="J2355" i="6" s="1"/>
  <c r="B2355" i="6"/>
  <c r="C2355" i="6" s="1"/>
  <c r="A2355" i="6"/>
  <c r="H2354" i="6"/>
  <c r="G2354" i="6"/>
  <c r="F2354" i="6"/>
  <c r="I2354" i="6" s="1"/>
  <c r="E2354" i="6"/>
  <c r="D2354" i="6"/>
  <c r="J2354" i="6" s="1"/>
  <c r="B2354" i="6"/>
  <c r="C2354" i="6" s="1"/>
  <c r="A2354" i="6"/>
  <c r="H2353" i="6"/>
  <c r="G2353" i="6"/>
  <c r="F2353" i="6"/>
  <c r="I2353" i="6" s="1"/>
  <c r="E2353" i="6"/>
  <c r="D2353" i="6"/>
  <c r="J2353" i="6" s="1"/>
  <c r="B2353" i="6"/>
  <c r="C2353" i="6" s="1"/>
  <c r="A2353" i="6"/>
  <c r="H2352" i="6"/>
  <c r="G2352" i="6"/>
  <c r="F2352" i="6"/>
  <c r="I2352" i="6" s="1"/>
  <c r="E2352" i="6"/>
  <c r="D2352" i="6"/>
  <c r="J2352" i="6" s="1"/>
  <c r="B2352" i="6"/>
  <c r="C2352" i="6" s="1"/>
  <c r="A2352" i="6"/>
  <c r="H2351" i="6"/>
  <c r="G2351" i="6"/>
  <c r="F2351" i="6"/>
  <c r="I2351" i="6" s="1"/>
  <c r="E2351" i="6"/>
  <c r="D2351" i="6"/>
  <c r="J2351" i="6" s="1"/>
  <c r="B2351" i="6"/>
  <c r="C2351" i="6" s="1"/>
  <c r="A2351" i="6"/>
  <c r="H2350" i="6"/>
  <c r="G2350" i="6"/>
  <c r="F2350" i="6"/>
  <c r="I2350" i="6" s="1"/>
  <c r="E2350" i="6"/>
  <c r="D2350" i="6"/>
  <c r="J2350" i="6" s="1"/>
  <c r="B2350" i="6"/>
  <c r="C2350" i="6" s="1"/>
  <c r="A2350" i="6"/>
  <c r="H2349" i="6"/>
  <c r="G2349" i="6"/>
  <c r="F2349" i="6"/>
  <c r="I2349" i="6" s="1"/>
  <c r="E2349" i="6"/>
  <c r="D2349" i="6"/>
  <c r="J2349" i="6" s="1"/>
  <c r="B2349" i="6"/>
  <c r="C2349" i="6" s="1"/>
  <c r="A2349" i="6"/>
  <c r="H2348" i="6"/>
  <c r="G2348" i="6"/>
  <c r="F2348" i="6"/>
  <c r="I2348" i="6" s="1"/>
  <c r="E2348" i="6"/>
  <c r="D2348" i="6"/>
  <c r="J2348" i="6" s="1"/>
  <c r="B2348" i="6"/>
  <c r="C2348" i="6" s="1"/>
  <c r="A2348" i="6"/>
  <c r="H2347" i="6"/>
  <c r="G2347" i="6"/>
  <c r="F2347" i="6"/>
  <c r="I2347" i="6" s="1"/>
  <c r="E2347" i="6"/>
  <c r="D2347" i="6"/>
  <c r="J2347" i="6" s="1"/>
  <c r="B2347" i="6"/>
  <c r="C2347" i="6" s="1"/>
  <c r="A2347" i="6"/>
  <c r="H2346" i="6"/>
  <c r="G2346" i="6"/>
  <c r="F2346" i="6"/>
  <c r="I2346" i="6" s="1"/>
  <c r="E2346" i="6"/>
  <c r="D2346" i="6"/>
  <c r="J2346" i="6" s="1"/>
  <c r="B2346" i="6"/>
  <c r="C2346" i="6" s="1"/>
  <c r="A2346" i="6"/>
  <c r="H2345" i="6"/>
  <c r="G2345" i="6"/>
  <c r="F2345" i="6"/>
  <c r="I2345" i="6" s="1"/>
  <c r="E2345" i="6"/>
  <c r="D2345" i="6"/>
  <c r="J2345" i="6" s="1"/>
  <c r="B2345" i="6"/>
  <c r="C2345" i="6" s="1"/>
  <c r="A2345" i="6"/>
  <c r="H2344" i="6"/>
  <c r="G2344" i="6"/>
  <c r="F2344" i="6"/>
  <c r="I2344" i="6" s="1"/>
  <c r="E2344" i="6"/>
  <c r="D2344" i="6"/>
  <c r="J2344" i="6" s="1"/>
  <c r="B2344" i="6"/>
  <c r="C2344" i="6" s="1"/>
  <c r="A2344" i="6"/>
  <c r="H2343" i="6"/>
  <c r="G2343" i="6"/>
  <c r="F2343" i="6"/>
  <c r="I2343" i="6" s="1"/>
  <c r="E2343" i="6"/>
  <c r="D2343" i="6"/>
  <c r="J2343" i="6" s="1"/>
  <c r="B2343" i="6"/>
  <c r="C2343" i="6" s="1"/>
  <c r="A2343" i="6"/>
  <c r="H2342" i="6"/>
  <c r="G2342" i="6"/>
  <c r="F2342" i="6"/>
  <c r="I2342" i="6" s="1"/>
  <c r="E2342" i="6"/>
  <c r="D2342" i="6"/>
  <c r="J2342" i="6" s="1"/>
  <c r="B2342" i="6"/>
  <c r="C2342" i="6" s="1"/>
  <c r="A2342" i="6"/>
  <c r="H2341" i="6"/>
  <c r="G2341" i="6"/>
  <c r="F2341" i="6"/>
  <c r="I2341" i="6" s="1"/>
  <c r="E2341" i="6"/>
  <c r="D2341" i="6"/>
  <c r="J2341" i="6" s="1"/>
  <c r="B2341" i="6"/>
  <c r="C2341" i="6" s="1"/>
  <c r="A2341" i="6"/>
  <c r="H2340" i="6"/>
  <c r="G2340" i="6"/>
  <c r="F2340" i="6"/>
  <c r="I2340" i="6" s="1"/>
  <c r="E2340" i="6"/>
  <c r="D2340" i="6"/>
  <c r="J2340" i="6" s="1"/>
  <c r="B2340" i="6"/>
  <c r="C2340" i="6" s="1"/>
  <c r="A2340" i="6"/>
  <c r="H2339" i="6"/>
  <c r="G2339" i="6"/>
  <c r="F2339" i="6"/>
  <c r="I2339" i="6" s="1"/>
  <c r="E2339" i="6"/>
  <c r="D2339" i="6"/>
  <c r="J2339" i="6" s="1"/>
  <c r="B2339" i="6"/>
  <c r="C2339" i="6" s="1"/>
  <c r="A2339" i="6"/>
  <c r="H2338" i="6"/>
  <c r="G2338" i="6"/>
  <c r="F2338" i="6"/>
  <c r="I2338" i="6" s="1"/>
  <c r="E2338" i="6"/>
  <c r="D2338" i="6"/>
  <c r="J2338" i="6" s="1"/>
  <c r="B2338" i="6"/>
  <c r="C2338" i="6" s="1"/>
  <c r="A2338" i="6"/>
  <c r="H2337" i="6"/>
  <c r="G2337" i="6"/>
  <c r="F2337" i="6"/>
  <c r="I2337" i="6" s="1"/>
  <c r="E2337" i="6"/>
  <c r="D2337" i="6"/>
  <c r="J2337" i="6" s="1"/>
  <c r="B2337" i="6"/>
  <c r="C2337" i="6" s="1"/>
  <c r="A2337" i="6"/>
  <c r="H2336" i="6"/>
  <c r="G2336" i="6"/>
  <c r="F2336" i="6"/>
  <c r="I2336" i="6" s="1"/>
  <c r="E2336" i="6"/>
  <c r="D2336" i="6"/>
  <c r="J2336" i="6" s="1"/>
  <c r="B2336" i="6"/>
  <c r="C2336" i="6" s="1"/>
  <c r="A2336" i="6"/>
  <c r="H2335" i="6"/>
  <c r="G2335" i="6"/>
  <c r="F2335" i="6"/>
  <c r="I2335" i="6" s="1"/>
  <c r="E2335" i="6"/>
  <c r="D2335" i="6"/>
  <c r="J2335" i="6" s="1"/>
  <c r="B2335" i="6"/>
  <c r="C2335" i="6" s="1"/>
  <c r="A2335" i="6"/>
  <c r="H2334" i="6"/>
  <c r="G2334" i="6"/>
  <c r="F2334" i="6"/>
  <c r="I2334" i="6" s="1"/>
  <c r="E2334" i="6"/>
  <c r="D2334" i="6"/>
  <c r="J2334" i="6" s="1"/>
  <c r="B2334" i="6"/>
  <c r="C2334" i="6" s="1"/>
  <c r="A2334" i="6"/>
  <c r="H2333" i="6"/>
  <c r="G2333" i="6"/>
  <c r="F2333" i="6"/>
  <c r="I2333" i="6" s="1"/>
  <c r="E2333" i="6"/>
  <c r="D2333" i="6"/>
  <c r="J2333" i="6" s="1"/>
  <c r="B2333" i="6"/>
  <c r="C2333" i="6" s="1"/>
  <c r="A2333" i="6"/>
  <c r="H2332" i="6"/>
  <c r="G2332" i="6"/>
  <c r="F2332" i="6"/>
  <c r="I2332" i="6" s="1"/>
  <c r="E2332" i="6"/>
  <c r="D2332" i="6"/>
  <c r="J2332" i="6" s="1"/>
  <c r="B2332" i="6"/>
  <c r="C2332" i="6" s="1"/>
  <c r="A2332" i="6"/>
  <c r="H2331" i="6"/>
  <c r="G2331" i="6"/>
  <c r="F2331" i="6"/>
  <c r="I2331" i="6" s="1"/>
  <c r="E2331" i="6"/>
  <c r="D2331" i="6"/>
  <c r="J2331" i="6" s="1"/>
  <c r="B2331" i="6"/>
  <c r="C2331" i="6" s="1"/>
  <c r="A2331" i="6"/>
  <c r="H2330" i="6"/>
  <c r="G2330" i="6"/>
  <c r="F2330" i="6"/>
  <c r="I2330" i="6" s="1"/>
  <c r="E2330" i="6"/>
  <c r="D2330" i="6"/>
  <c r="J2330" i="6" s="1"/>
  <c r="B2330" i="6"/>
  <c r="C2330" i="6" s="1"/>
  <c r="A2330" i="6"/>
  <c r="H2329" i="6"/>
  <c r="G2329" i="6"/>
  <c r="F2329" i="6"/>
  <c r="I2329" i="6" s="1"/>
  <c r="E2329" i="6"/>
  <c r="D2329" i="6"/>
  <c r="J2329" i="6" s="1"/>
  <c r="B2329" i="6"/>
  <c r="C2329" i="6" s="1"/>
  <c r="A2329" i="6"/>
  <c r="H2328" i="6"/>
  <c r="G2328" i="6"/>
  <c r="F2328" i="6"/>
  <c r="I2328" i="6" s="1"/>
  <c r="E2328" i="6"/>
  <c r="D2328" i="6"/>
  <c r="J2328" i="6" s="1"/>
  <c r="B2328" i="6"/>
  <c r="C2328" i="6" s="1"/>
  <c r="A2328" i="6"/>
  <c r="H2327" i="6"/>
  <c r="G2327" i="6"/>
  <c r="F2327" i="6"/>
  <c r="I2327" i="6" s="1"/>
  <c r="E2327" i="6"/>
  <c r="D2327" i="6"/>
  <c r="J2327" i="6" s="1"/>
  <c r="B2327" i="6"/>
  <c r="C2327" i="6" s="1"/>
  <c r="A2327" i="6"/>
  <c r="H2326" i="6"/>
  <c r="G2326" i="6"/>
  <c r="F2326" i="6"/>
  <c r="I2326" i="6" s="1"/>
  <c r="E2326" i="6"/>
  <c r="D2326" i="6"/>
  <c r="J2326" i="6" s="1"/>
  <c r="B2326" i="6"/>
  <c r="C2326" i="6" s="1"/>
  <c r="A2326" i="6"/>
  <c r="H2325" i="6"/>
  <c r="G2325" i="6"/>
  <c r="F2325" i="6"/>
  <c r="I2325" i="6" s="1"/>
  <c r="E2325" i="6"/>
  <c r="D2325" i="6"/>
  <c r="J2325" i="6" s="1"/>
  <c r="B2325" i="6"/>
  <c r="C2325" i="6" s="1"/>
  <c r="A2325" i="6"/>
  <c r="H2324" i="6"/>
  <c r="G2324" i="6"/>
  <c r="F2324" i="6"/>
  <c r="I2324" i="6" s="1"/>
  <c r="E2324" i="6"/>
  <c r="D2324" i="6"/>
  <c r="J2324" i="6" s="1"/>
  <c r="B2324" i="6"/>
  <c r="C2324" i="6" s="1"/>
  <c r="A2324" i="6"/>
  <c r="H2323" i="6"/>
  <c r="G2323" i="6"/>
  <c r="F2323" i="6"/>
  <c r="I2323" i="6" s="1"/>
  <c r="E2323" i="6"/>
  <c r="D2323" i="6"/>
  <c r="J2323" i="6" s="1"/>
  <c r="B2323" i="6"/>
  <c r="C2323" i="6" s="1"/>
  <c r="A2323" i="6"/>
  <c r="H2322" i="6"/>
  <c r="G2322" i="6"/>
  <c r="F2322" i="6"/>
  <c r="I2322" i="6" s="1"/>
  <c r="E2322" i="6"/>
  <c r="D2322" i="6"/>
  <c r="J2322" i="6" s="1"/>
  <c r="B2322" i="6"/>
  <c r="C2322" i="6" s="1"/>
  <c r="A2322" i="6"/>
  <c r="H2321" i="6"/>
  <c r="G2321" i="6"/>
  <c r="F2321" i="6"/>
  <c r="I2321" i="6" s="1"/>
  <c r="E2321" i="6"/>
  <c r="D2321" i="6"/>
  <c r="J2321" i="6" s="1"/>
  <c r="B2321" i="6"/>
  <c r="C2321" i="6" s="1"/>
  <c r="A2321" i="6"/>
  <c r="H2320" i="6"/>
  <c r="G2320" i="6"/>
  <c r="F2320" i="6"/>
  <c r="I2320" i="6" s="1"/>
  <c r="E2320" i="6"/>
  <c r="D2320" i="6"/>
  <c r="J2320" i="6" s="1"/>
  <c r="B2320" i="6"/>
  <c r="C2320" i="6" s="1"/>
  <c r="A2320" i="6"/>
  <c r="H2319" i="6"/>
  <c r="G2319" i="6"/>
  <c r="F2319" i="6"/>
  <c r="I2319" i="6" s="1"/>
  <c r="E2319" i="6"/>
  <c r="D2319" i="6"/>
  <c r="J2319" i="6" s="1"/>
  <c r="B2319" i="6"/>
  <c r="C2319" i="6" s="1"/>
  <c r="A2319" i="6"/>
  <c r="H2318" i="6"/>
  <c r="G2318" i="6"/>
  <c r="F2318" i="6"/>
  <c r="I2318" i="6" s="1"/>
  <c r="E2318" i="6"/>
  <c r="D2318" i="6"/>
  <c r="J2318" i="6" s="1"/>
  <c r="B2318" i="6"/>
  <c r="C2318" i="6" s="1"/>
  <c r="A2318" i="6"/>
  <c r="H2317" i="6"/>
  <c r="G2317" i="6"/>
  <c r="F2317" i="6"/>
  <c r="I2317" i="6" s="1"/>
  <c r="E2317" i="6"/>
  <c r="D2317" i="6"/>
  <c r="J2317" i="6" s="1"/>
  <c r="B2317" i="6"/>
  <c r="C2317" i="6" s="1"/>
  <c r="A2317" i="6"/>
  <c r="H2316" i="6"/>
  <c r="G2316" i="6"/>
  <c r="F2316" i="6"/>
  <c r="I2316" i="6" s="1"/>
  <c r="E2316" i="6"/>
  <c r="D2316" i="6"/>
  <c r="J2316" i="6" s="1"/>
  <c r="B2316" i="6"/>
  <c r="C2316" i="6" s="1"/>
  <c r="A2316" i="6"/>
  <c r="H2315" i="6"/>
  <c r="G2315" i="6"/>
  <c r="F2315" i="6"/>
  <c r="I2315" i="6" s="1"/>
  <c r="E2315" i="6"/>
  <c r="D2315" i="6"/>
  <c r="J2315" i="6" s="1"/>
  <c r="B2315" i="6"/>
  <c r="C2315" i="6" s="1"/>
  <c r="A2315" i="6"/>
  <c r="H2314" i="6"/>
  <c r="G2314" i="6"/>
  <c r="F2314" i="6"/>
  <c r="I2314" i="6" s="1"/>
  <c r="E2314" i="6"/>
  <c r="D2314" i="6"/>
  <c r="J2314" i="6" s="1"/>
  <c r="B2314" i="6"/>
  <c r="C2314" i="6" s="1"/>
  <c r="A2314" i="6"/>
  <c r="H2313" i="6"/>
  <c r="G2313" i="6"/>
  <c r="F2313" i="6"/>
  <c r="I2313" i="6" s="1"/>
  <c r="E2313" i="6"/>
  <c r="D2313" i="6"/>
  <c r="J2313" i="6" s="1"/>
  <c r="B2313" i="6"/>
  <c r="C2313" i="6" s="1"/>
  <c r="A2313" i="6"/>
  <c r="H2312" i="6"/>
  <c r="G2312" i="6"/>
  <c r="F2312" i="6"/>
  <c r="I2312" i="6" s="1"/>
  <c r="E2312" i="6"/>
  <c r="D2312" i="6"/>
  <c r="J2312" i="6" s="1"/>
  <c r="B2312" i="6"/>
  <c r="C2312" i="6" s="1"/>
  <c r="A2312" i="6"/>
  <c r="H2311" i="6"/>
  <c r="G2311" i="6"/>
  <c r="F2311" i="6"/>
  <c r="I2311" i="6" s="1"/>
  <c r="E2311" i="6"/>
  <c r="D2311" i="6"/>
  <c r="J2311" i="6" s="1"/>
  <c r="B2311" i="6"/>
  <c r="C2311" i="6" s="1"/>
  <c r="A2311" i="6"/>
  <c r="H2310" i="6"/>
  <c r="G2310" i="6"/>
  <c r="F2310" i="6"/>
  <c r="I2310" i="6" s="1"/>
  <c r="E2310" i="6"/>
  <c r="D2310" i="6"/>
  <c r="J2310" i="6" s="1"/>
  <c r="B2310" i="6"/>
  <c r="C2310" i="6" s="1"/>
  <c r="A2310" i="6"/>
  <c r="H2309" i="6"/>
  <c r="G2309" i="6"/>
  <c r="F2309" i="6"/>
  <c r="I2309" i="6" s="1"/>
  <c r="E2309" i="6"/>
  <c r="D2309" i="6"/>
  <c r="J2309" i="6" s="1"/>
  <c r="B2309" i="6"/>
  <c r="C2309" i="6" s="1"/>
  <c r="A2309" i="6"/>
  <c r="H2308" i="6"/>
  <c r="G2308" i="6"/>
  <c r="F2308" i="6"/>
  <c r="I2308" i="6" s="1"/>
  <c r="E2308" i="6"/>
  <c r="D2308" i="6"/>
  <c r="J2308" i="6" s="1"/>
  <c r="B2308" i="6"/>
  <c r="C2308" i="6" s="1"/>
  <c r="A2308" i="6"/>
  <c r="H2307" i="6"/>
  <c r="G2307" i="6"/>
  <c r="F2307" i="6"/>
  <c r="I2307" i="6" s="1"/>
  <c r="E2307" i="6"/>
  <c r="D2307" i="6"/>
  <c r="J2307" i="6" s="1"/>
  <c r="B2307" i="6"/>
  <c r="C2307" i="6" s="1"/>
  <c r="A2307" i="6"/>
  <c r="H2306" i="6"/>
  <c r="G2306" i="6"/>
  <c r="F2306" i="6"/>
  <c r="I2306" i="6" s="1"/>
  <c r="E2306" i="6"/>
  <c r="D2306" i="6"/>
  <c r="J2306" i="6" s="1"/>
  <c r="B2306" i="6"/>
  <c r="C2306" i="6" s="1"/>
  <c r="A2306" i="6"/>
  <c r="H2305" i="6"/>
  <c r="G2305" i="6"/>
  <c r="F2305" i="6"/>
  <c r="I2305" i="6" s="1"/>
  <c r="E2305" i="6"/>
  <c r="D2305" i="6"/>
  <c r="J2305" i="6" s="1"/>
  <c r="B2305" i="6"/>
  <c r="C2305" i="6" s="1"/>
  <c r="A2305" i="6"/>
  <c r="H2304" i="6"/>
  <c r="G2304" i="6"/>
  <c r="F2304" i="6"/>
  <c r="I2304" i="6" s="1"/>
  <c r="E2304" i="6"/>
  <c r="D2304" i="6"/>
  <c r="J2304" i="6" s="1"/>
  <c r="B2304" i="6"/>
  <c r="C2304" i="6" s="1"/>
  <c r="A2304" i="6"/>
  <c r="H2303" i="6"/>
  <c r="G2303" i="6"/>
  <c r="F2303" i="6"/>
  <c r="I2303" i="6" s="1"/>
  <c r="E2303" i="6"/>
  <c r="D2303" i="6"/>
  <c r="J2303" i="6" s="1"/>
  <c r="B2303" i="6"/>
  <c r="C2303" i="6" s="1"/>
  <c r="A2303" i="6"/>
  <c r="H2302" i="6"/>
  <c r="G2302" i="6"/>
  <c r="F2302" i="6"/>
  <c r="I2302" i="6" s="1"/>
  <c r="E2302" i="6"/>
  <c r="D2302" i="6"/>
  <c r="J2302" i="6" s="1"/>
  <c r="B2302" i="6"/>
  <c r="C2302" i="6" s="1"/>
  <c r="A2302" i="6"/>
  <c r="H2301" i="6"/>
  <c r="G2301" i="6"/>
  <c r="F2301" i="6"/>
  <c r="I2301" i="6" s="1"/>
  <c r="E2301" i="6"/>
  <c r="D2301" i="6"/>
  <c r="J2301" i="6" s="1"/>
  <c r="B2301" i="6"/>
  <c r="C2301" i="6" s="1"/>
  <c r="A2301" i="6"/>
  <c r="H2300" i="6"/>
  <c r="G2300" i="6"/>
  <c r="F2300" i="6"/>
  <c r="I2300" i="6" s="1"/>
  <c r="E2300" i="6"/>
  <c r="D2300" i="6"/>
  <c r="J2300" i="6" s="1"/>
  <c r="B2300" i="6"/>
  <c r="C2300" i="6" s="1"/>
  <c r="A2300" i="6"/>
  <c r="H2299" i="6"/>
  <c r="G2299" i="6"/>
  <c r="F2299" i="6"/>
  <c r="I2299" i="6" s="1"/>
  <c r="E2299" i="6"/>
  <c r="D2299" i="6"/>
  <c r="J2299" i="6" s="1"/>
  <c r="B2299" i="6"/>
  <c r="C2299" i="6" s="1"/>
  <c r="A2299" i="6"/>
  <c r="H2298" i="6"/>
  <c r="G2298" i="6"/>
  <c r="F2298" i="6"/>
  <c r="I2298" i="6" s="1"/>
  <c r="E2298" i="6"/>
  <c r="D2298" i="6"/>
  <c r="J2298" i="6" s="1"/>
  <c r="B2298" i="6"/>
  <c r="C2298" i="6" s="1"/>
  <c r="A2298" i="6"/>
  <c r="H2297" i="6"/>
  <c r="G2297" i="6"/>
  <c r="F2297" i="6"/>
  <c r="I2297" i="6" s="1"/>
  <c r="E2297" i="6"/>
  <c r="D2297" i="6"/>
  <c r="J2297" i="6" s="1"/>
  <c r="B2297" i="6"/>
  <c r="C2297" i="6" s="1"/>
  <c r="A2297" i="6"/>
  <c r="H2296" i="6"/>
  <c r="G2296" i="6"/>
  <c r="F2296" i="6"/>
  <c r="I2296" i="6" s="1"/>
  <c r="E2296" i="6"/>
  <c r="D2296" i="6"/>
  <c r="J2296" i="6" s="1"/>
  <c r="B2296" i="6"/>
  <c r="C2296" i="6" s="1"/>
  <c r="A2296" i="6"/>
  <c r="H2295" i="6"/>
  <c r="G2295" i="6"/>
  <c r="F2295" i="6"/>
  <c r="I2295" i="6" s="1"/>
  <c r="E2295" i="6"/>
  <c r="D2295" i="6"/>
  <c r="J2295" i="6" s="1"/>
  <c r="B2295" i="6"/>
  <c r="C2295" i="6" s="1"/>
  <c r="A2295" i="6"/>
  <c r="H2294" i="6"/>
  <c r="G2294" i="6"/>
  <c r="F2294" i="6"/>
  <c r="I2294" i="6" s="1"/>
  <c r="E2294" i="6"/>
  <c r="D2294" i="6"/>
  <c r="J2294" i="6" s="1"/>
  <c r="B2294" i="6"/>
  <c r="C2294" i="6" s="1"/>
  <c r="A2294" i="6"/>
  <c r="H2293" i="6"/>
  <c r="G2293" i="6"/>
  <c r="F2293" i="6"/>
  <c r="I2293" i="6" s="1"/>
  <c r="E2293" i="6"/>
  <c r="D2293" i="6"/>
  <c r="J2293" i="6" s="1"/>
  <c r="B2293" i="6"/>
  <c r="C2293" i="6" s="1"/>
  <c r="A2293" i="6"/>
  <c r="H2292" i="6"/>
  <c r="G2292" i="6"/>
  <c r="F2292" i="6"/>
  <c r="I2292" i="6" s="1"/>
  <c r="E2292" i="6"/>
  <c r="D2292" i="6"/>
  <c r="J2292" i="6" s="1"/>
  <c r="B2292" i="6"/>
  <c r="C2292" i="6" s="1"/>
  <c r="A2292" i="6"/>
  <c r="H2291" i="6"/>
  <c r="G2291" i="6"/>
  <c r="F2291" i="6"/>
  <c r="I2291" i="6" s="1"/>
  <c r="E2291" i="6"/>
  <c r="D2291" i="6"/>
  <c r="J2291" i="6" s="1"/>
  <c r="B2291" i="6"/>
  <c r="C2291" i="6" s="1"/>
  <c r="A2291" i="6"/>
  <c r="H2290" i="6"/>
  <c r="G2290" i="6"/>
  <c r="F2290" i="6"/>
  <c r="I2290" i="6" s="1"/>
  <c r="E2290" i="6"/>
  <c r="D2290" i="6"/>
  <c r="J2290" i="6" s="1"/>
  <c r="B2290" i="6"/>
  <c r="C2290" i="6" s="1"/>
  <c r="A2290" i="6"/>
  <c r="H2289" i="6"/>
  <c r="G2289" i="6"/>
  <c r="F2289" i="6"/>
  <c r="I2289" i="6" s="1"/>
  <c r="E2289" i="6"/>
  <c r="D2289" i="6"/>
  <c r="J2289" i="6" s="1"/>
  <c r="B2289" i="6"/>
  <c r="C2289" i="6" s="1"/>
  <c r="A2289" i="6"/>
  <c r="H2288" i="6"/>
  <c r="G2288" i="6"/>
  <c r="F2288" i="6"/>
  <c r="I2288" i="6" s="1"/>
  <c r="E2288" i="6"/>
  <c r="D2288" i="6"/>
  <c r="J2288" i="6" s="1"/>
  <c r="B2288" i="6"/>
  <c r="C2288" i="6" s="1"/>
  <c r="A2288" i="6"/>
  <c r="H2287" i="6"/>
  <c r="G2287" i="6"/>
  <c r="F2287" i="6"/>
  <c r="I2287" i="6" s="1"/>
  <c r="E2287" i="6"/>
  <c r="D2287" i="6"/>
  <c r="J2287" i="6" s="1"/>
  <c r="B2287" i="6"/>
  <c r="C2287" i="6" s="1"/>
  <c r="A2287" i="6"/>
  <c r="H2286" i="6"/>
  <c r="G2286" i="6"/>
  <c r="F2286" i="6"/>
  <c r="I2286" i="6" s="1"/>
  <c r="E2286" i="6"/>
  <c r="D2286" i="6"/>
  <c r="J2286" i="6" s="1"/>
  <c r="B2286" i="6"/>
  <c r="C2286" i="6" s="1"/>
  <c r="A2286" i="6"/>
  <c r="H2285" i="6"/>
  <c r="G2285" i="6"/>
  <c r="F2285" i="6"/>
  <c r="I2285" i="6" s="1"/>
  <c r="E2285" i="6"/>
  <c r="D2285" i="6"/>
  <c r="J2285" i="6" s="1"/>
  <c r="B2285" i="6"/>
  <c r="C2285" i="6" s="1"/>
  <c r="A2285" i="6"/>
  <c r="H2284" i="6"/>
  <c r="G2284" i="6"/>
  <c r="F2284" i="6"/>
  <c r="I2284" i="6" s="1"/>
  <c r="E2284" i="6"/>
  <c r="D2284" i="6"/>
  <c r="J2284" i="6" s="1"/>
  <c r="B2284" i="6"/>
  <c r="C2284" i="6" s="1"/>
  <c r="A2284" i="6"/>
  <c r="H2283" i="6"/>
  <c r="G2283" i="6"/>
  <c r="F2283" i="6"/>
  <c r="I2283" i="6" s="1"/>
  <c r="E2283" i="6"/>
  <c r="D2283" i="6"/>
  <c r="J2283" i="6" s="1"/>
  <c r="B2283" i="6"/>
  <c r="C2283" i="6" s="1"/>
  <c r="A2283" i="6"/>
  <c r="H2282" i="6"/>
  <c r="G2282" i="6"/>
  <c r="F2282" i="6"/>
  <c r="I2282" i="6" s="1"/>
  <c r="E2282" i="6"/>
  <c r="D2282" i="6"/>
  <c r="J2282" i="6" s="1"/>
  <c r="B2282" i="6"/>
  <c r="C2282" i="6" s="1"/>
  <c r="A2282" i="6"/>
  <c r="H2281" i="6"/>
  <c r="G2281" i="6"/>
  <c r="F2281" i="6"/>
  <c r="I2281" i="6" s="1"/>
  <c r="E2281" i="6"/>
  <c r="D2281" i="6"/>
  <c r="J2281" i="6" s="1"/>
  <c r="B2281" i="6"/>
  <c r="C2281" i="6" s="1"/>
  <c r="A2281" i="6"/>
  <c r="H2280" i="6"/>
  <c r="G2280" i="6"/>
  <c r="F2280" i="6"/>
  <c r="I2280" i="6" s="1"/>
  <c r="E2280" i="6"/>
  <c r="D2280" i="6"/>
  <c r="J2280" i="6" s="1"/>
  <c r="B2280" i="6"/>
  <c r="C2280" i="6" s="1"/>
  <c r="A2280" i="6"/>
  <c r="H2279" i="6"/>
  <c r="G2279" i="6"/>
  <c r="F2279" i="6"/>
  <c r="I2279" i="6" s="1"/>
  <c r="E2279" i="6"/>
  <c r="D2279" i="6"/>
  <c r="J2279" i="6" s="1"/>
  <c r="B2279" i="6"/>
  <c r="C2279" i="6" s="1"/>
  <c r="A2279" i="6"/>
  <c r="H2278" i="6"/>
  <c r="G2278" i="6"/>
  <c r="F2278" i="6"/>
  <c r="I2278" i="6" s="1"/>
  <c r="E2278" i="6"/>
  <c r="D2278" i="6"/>
  <c r="J2278" i="6" s="1"/>
  <c r="B2278" i="6"/>
  <c r="C2278" i="6" s="1"/>
  <c r="A2278" i="6"/>
  <c r="H2277" i="6"/>
  <c r="G2277" i="6"/>
  <c r="F2277" i="6"/>
  <c r="I2277" i="6" s="1"/>
  <c r="E2277" i="6"/>
  <c r="D2277" i="6"/>
  <c r="J2277" i="6" s="1"/>
  <c r="B2277" i="6"/>
  <c r="C2277" i="6" s="1"/>
  <c r="A2277" i="6"/>
  <c r="H2276" i="6"/>
  <c r="G2276" i="6"/>
  <c r="F2276" i="6"/>
  <c r="I2276" i="6" s="1"/>
  <c r="E2276" i="6"/>
  <c r="D2276" i="6"/>
  <c r="J2276" i="6" s="1"/>
  <c r="B2276" i="6"/>
  <c r="C2276" i="6" s="1"/>
  <c r="A2276" i="6"/>
  <c r="H2275" i="6"/>
  <c r="G2275" i="6"/>
  <c r="F2275" i="6"/>
  <c r="I2275" i="6" s="1"/>
  <c r="E2275" i="6"/>
  <c r="D2275" i="6"/>
  <c r="J2275" i="6" s="1"/>
  <c r="B2275" i="6"/>
  <c r="C2275" i="6" s="1"/>
  <c r="A2275" i="6"/>
  <c r="H2274" i="6"/>
  <c r="G2274" i="6"/>
  <c r="F2274" i="6"/>
  <c r="I2274" i="6" s="1"/>
  <c r="E2274" i="6"/>
  <c r="D2274" i="6"/>
  <c r="J2274" i="6" s="1"/>
  <c r="B2274" i="6"/>
  <c r="C2274" i="6" s="1"/>
  <c r="A2274" i="6"/>
  <c r="H2273" i="6"/>
  <c r="G2273" i="6"/>
  <c r="F2273" i="6"/>
  <c r="I2273" i="6" s="1"/>
  <c r="E2273" i="6"/>
  <c r="D2273" i="6"/>
  <c r="J2273" i="6" s="1"/>
  <c r="B2273" i="6"/>
  <c r="C2273" i="6" s="1"/>
  <c r="A2273" i="6"/>
  <c r="H2272" i="6"/>
  <c r="G2272" i="6"/>
  <c r="F2272" i="6"/>
  <c r="I2272" i="6" s="1"/>
  <c r="E2272" i="6"/>
  <c r="D2272" i="6"/>
  <c r="J2272" i="6" s="1"/>
  <c r="B2272" i="6"/>
  <c r="C2272" i="6" s="1"/>
  <c r="A2272" i="6"/>
  <c r="H2271" i="6"/>
  <c r="G2271" i="6"/>
  <c r="F2271" i="6"/>
  <c r="I2271" i="6" s="1"/>
  <c r="E2271" i="6"/>
  <c r="D2271" i="6"/>
  <c r="J2271" i="6" s="1"/>
  <c r="B2271" i="6"/>
  <c r="C2271" i="6" s="1"/>
  <c r="A2271" i="6"/>
  <c r="H2270" i="6"/>
  <c r="G2270" i="6"/>
  <c r="F2270" i="6"/>
  <c r="I2270" i="6" s="1"/>
  <c r="E2270" i="6"/>
  <c r="D2270" i="6"/>
  <c r="J2270" i="6" s="1"/>
  <c r="B2270" i="6"/>
  <c r="C2270" i="6" s="1"/>
  <c r="A2270" i="6"/>
  <c r="H2269" i="6"/>
  <c r="G2269" i="6"/>
  <c r="F2269" i="6"/>
  <c r="I2269" i="6" s="1"/>
  <c r="E2269" i="6"/>
  <c r="D2269" i="6"/>
  <c r="J2269" i="6" s="1"/>
  <c r="B2269" i="6"/>
  <c r="C2269" i="6" s="1"/>
  <c r="A2269" i="6"/>
  <c r="H2268" i="6"/>
  <c r="G2268" i="6"/>
  <c r="F2268" i="6"/>
  <c r="I2268" i="6" s="1"/>
  <c r="E2268" i="6"/>
  <c r="D2268" i="6"/>
  <c r="J2268" i="6" s="1"/>
  <c r="B2268" i="6"/>
  <c r="C2268" i="6" s="1"/>
  <c r="A2268" i="6"/>
  <c r="H2267" i="6"/>
  <c r="G2267" i="6"/>
  <c r="F2267" i="6"/>
  <c r="I2267" i="6" s="1"/>
  <c r="E2267" i="6"/>
  <c r="D2267" i="6"/>
  <c r="J2267" i="6" s="1"/>
  <c r="B2267" i="6"/>
  <c r="C2267" i="6" s="1"/>
  <c r="A2267" i="6"/>
  <c r="H2266" i="6"/>
  <c r="G2266" i="6"/>
  <c r="F2266" i="6"/>
  <c r="I2266" i="6" s="1"/>
  <c r="E2266" i="6"/>
  <c r="D2266" i="6"/>
  <c r="J2266" i="6" s="1"/>
  <c r="B2266" i="6"/>
  <c r="C2266" i="6" s="1"/>
  <c r="A2266" i="6"/>
  <c r="H2265" i="6"/>
  <c r="G2265" i="6"/>
  <c r="F2265" i="6"/>
  <c r="I2265" i="6" s="1"/>
  <c r="E2265" i="6"/>
  <c r="D2265" i="6"/>
  <c r="J2265" i="6" s="1"/>
  <c r="B2265" i="6"/>
  <c r="C2265" i="6" s="1"/>
  <c r="A2265" i="6"/>
  <c r="H2264" i="6"/>
  <c r="G2264" i="6"/>
  <c r="F2264" i="6"/>
  <c r="I2264" i="6" s="1"/>
  <c r="E2264" i="6"/>
  <c r="D2264" i="6"/>
  <c r="J2264" i="6" s="1"/>
  <c r="B2264" i="6"/>
  <c r="C2264" i="6" s="1"/>
  <c r="A2264" i="6"/>
  <c r="H2263" i="6"/>
  <c r="G2263" i="6"/>
  <c r="F2263" i="6"/>
  <c r="I2263" i="6" s="1"/>
  <c r="E2263" i="6"/>
  <c r="D2263" i="6"/>
  <c r="J2263" i="6" s="1"/>
  <c r="B2263" i="6"/>
  <c r="C2263" i="6" s="1"/>
  <c r="A2263" i="6"/>
  <c r="H2262" i="6"/>
  <c r="G2262" i="6"/>
  <c r="F2262" i="6"/>
  <c r="I2262" i="6" s="1"/>
  <c r="E2262" i="6"/>
  <c r="D2262" i="6"/>
  <c r="J2262" i="6" s="1"/>
  <c r="B2262" i="6"/>
  <c r="C2262" i="6" s="1"/>
  <c r="A2262" i="6"/>
  <c r="H2261" i="6"/>
  <c r="G2261" i="6"/>
  <c r="F2261" i="6"/>
  <c r="I2261" i="6" s="1"/>
  <c r="E2261" i="6"/>
  <c r="D2261" i="6"/>
  <c r="J2261" i="6" s="1"/>
  <c r="B2261" i="6"/>
  <c r="C2261" i="6" s="1"/>
  <c r="A2261" i="6"/>
  <c r="H2260" i="6"/>
  <c r="G2260" i="6"/>
  <c r="F2260" i="6"/>
  <c r="I2260" i="6" s="1"/>
  <c r="E2260" i="6"/>
  <c r="D2260" i="6"/>
  <c r="J2260" i="6" s="1"/>
  <c r="B2260" i="6"/>
  <c r="C2260" i="6" s="1"/>
  <c r="A2260" i="6"/>
  <c r="H2259" i="6"/>
  <c r="G2259" i="6"/>
  <c r="F2259" i="6"/>
  <c r="I2259" i="6" s="1"/>
  <c r="E2259" i="6"/>
  <c r="D2259" i="6"/>
  <c r="J2259" i="6" s="1"/>
  <c r="B2259" i="6"/>
  <c r="C2259" i="6" s="1"/>
  <c r="A2259" i="6"/>
  <c r="H2258" i="6"/>
  <c r="G2258" i="6"/>
  <c r="F2258" i="6"/>
  <c r="I2258" i="6" s="1"/>
  <c r="E2258" i="6"/>
  <c r="D2258" i="6"/>
  <c r="J2258" i="6" s="1"/>
  <c r="B2258" i="6"/>
  <c r="C2258" i="6" s="1"/>
  <c r="A2258" i="6"/>
  <c r="H2257" i="6"/>
  <c r="G2257" i="6"/>
  <c r="F2257" i="6"/>
  <c r="I2257" i="6" s="1"/>
  <c r="E2257" i="6"/>
  <c r="D2257" i="6"/>
  <c r="J2257" i="6" s="1"/>
  <c r="B2257" i="6"/>
  <c r="C2257" i="6" s="1"/>
  <c r="A2257" i="6"/>
  <c r="H2256" i="6"/>
  <c r="G2256" i="6"/>
  <c r="F2256" i="6"/>
  <c r="I2256" i="6" s="1"/>
  <c r="E2256" i="6"/>
  <c r="D2256" i="6"/>
  <c r="J2256" i="6" s="1"/>
  <c r="B2256" i="6"/>
  <c r="C2256" i="6" s="1"/>
  <c r="A2256" i="6"/>
  <c r="H2255" i="6"/>
  <c r="G2255" i="6"/>
  <c r="F2255" i="6"/>
  <c r="I2255" i="6" s="1"/>
  <c r="E2255" i="6"/>
  <c r="D2255" i="6"/>
  <c r="J2255" i="6" s="1"/>
  <c r="B2255" i="6"/>
  <c r="C2255" i="6" s="1"/>
  <c r="A2255" i="6"/>
  <c r="H2254" i="6"/>
  <c r="G2254" i="6"/>
  <c r="F2254" i="6"/>
  <c r="I2254" i="6" s="1"/>
  <c r="E2254" i="6"/>
  <c r="D2254" i="6"/>
  <c r="J2254" i="6" s="1"/>
  <c r="B2254" i="6"/>
  <c r="C2254" i="6" s="1"/>
  <c r="A2254" i="6"/>
  <c r="H2253" i="6"/>
  <c r="G2253" i="6"/>
  <c r="F2253" i="6"/>
  <c r="I2253" i="6" s="1"/>
  <c r="E2253" i="6"/>
  <c r="D2253" i="6"/>
  <c r="J2253" i="6" s="1"/>
  <c r="B2253" i="6"/>
  <c r="C2253" i="6" s="1"/>
  <c r="A2253" i="6"/>
  <c r="H2252" i="6"/>
  <c r="G2252" i="6"/>
  <c r="F2252" i="6"/>
  <c r="I2252" i="6" s="1"/>
  <c r="E2252" i="6"/>
  <c r="D2252" i="6"/>
  <c r="J2252" i="6" s="1"/>
  <c r="B2252" i="6"/>
  <c r="C2252" i="6" s="1"/>
  <c r="A2252" i="6"/>
  <c r="H2251" i="6"/>
  <c r="G2251" i="6"/>
  <c r="F2251" i="6"/>
  <c r="I2251" i="6" s="1"/>
  <c r="E2251" i="6"/>
  <c r="D2251" i="6"/>
  <c r="J2251" i="6" s="1"/>
  <c r="B2251" i="6"/>
  <c r="C2251" i="6" s="1"/>
  <c r="A2251" i="6"/>
  <c r="H2250" i="6"/>
  <c r="G2250" i="6"/>
  <c r="F2250" i="6"/>
  <c r="I2250" i="6" s="1"/>
  <c r="E2250" i="6"/>
  <c r="D2250" i="6"/>
  <c r="J2250" i="6" s="1"/>
  <c r="B2250" i="6"/>
  <c r="C2250" i="6" s="1"/>
  <c r="A2250" i="6"/>
  <c r="H2249" i="6"/>
  <c r="G2249" i="6"/>
  <c r="F2249" i="6"/>
  <c r="I2249" i="6" s="1"/>
  <c r="E2249" i="6"/>
  <c r="D2249" i="6"/>
  <c r="J2249" i="6" s="1"/>
  <c r="B2249" i="6"/>
  <c r="C2249" i="6" s="1"/>
  <c r="A2249" i="6"/>
  <c r="H2248" i="6"/>
  <c r="G2248" i="6"/>
  <c r="F2248" i="6"/>
  <c r="I2248" i="6" s="1"/>
  <c r="E2248" i="6"/>
  <c r="D2248" i="6"/>
  <c r="J2248" i="6" s="1"/>
  <c r="B2248" i="6"/>
  <c r="C2248" i="6" s="1"/>
  <c r="A2248" i="6"/>
  <c r="H2247" i="6"/>
  <c r="G2247" i="6"/>
  <c r="F2247" i="6"/>
  <c r="I2247" i="6" s="1"/>
  <c r="E2247" i="6"/>
  <c r="D2247" i="6"/>
  <c r="J2247" i="6" s="1"/>
  <c r="B2247" i="6"/>
  <c r="C2247" i="6" s="1"/>
  <c r="A2247" i="6"/>
  <c r="H2246" i="6"/>
  <c r="G2246" i="6"/>
  <c r="F2246" i="6"/>
  <c r="I2246" i="6" s="1"/>
  <c r="E2246" i="6"/>
  <c r="D2246" i="6"/>
  <c r="J2246" i="6" s="1"/>
  <c r="B2246" i="6"/>
  <c r="C2246" i="6" s="1"/>
  <c r="A2246" i="6"/>
  <c r="H2245" i="6"/>
  <c r="G2245" i="6"/>
  <c r="F2245" i="6"/>
  <c r="I2245" i="6" s="1"/>
  <c r="E2245" i="6"/>
  <c r="D2245" i="6"/>
  <c r="J2245" i="6" s="1"/>
  <c r="B2245" i="6"/>
  <c r="C2245" i="6" s="1"/>
  <c r="A2245" i="6"/>
  <c r="H2244" i="6"/>
  <c r="G2244" i="6"/>
  <c r="F2244" i="6"/>
  <c r="I2244" i="6" s="1"/>
  <c r="E2244" i="6"/>
  <c r="D2244" i="6"/>
  <c r="J2244" i="6" s="1"/>
  <c r="B2244" i="6"/>
  <c r="C2244" i="6" s="1"/>
  <c r="A2244" i="6"/>
  <c r="H2243" i="6"/>
  <c r="G2243" i="6"/>
  <c r="F2243" i="6"/>
  <c r="I2243" i="6" s="1"/>
  <c r="E2243" i="6"/>
  <c r="D2243" i="6"/>
  <c r="J2243" i="6" s="1"/>
  <c r="B2243" i="6"/>
  <c r="C2243" i="6" s="1"/>
  <c r="A2243" i="6"/>
  <c r="H2242" i="6"/>
  <c r="G2242" i="6"/>
  <c r="F2242" i="6"/>
  <c r="I2242" i="6" s="1"/>
  <c r="E2242" i="6"/>
  <c r="D2242" i="6"/>
  <c r="J2242" i="6" s="1"/>
  <c r="B2242" i="6"/>
  <c r="C2242" i="6" s="1"/>
  <c r="A2242" i="6"/>
  <c r="H2241" i="6"/>
  <c r="G2241" i="6"/>
  <c r="F2241" i="6"/>
  <c r="I2241" i="6" s="1"/>
  <c r="E2241" i="6"/>
  <c r="D2241" i="6"/>
  <c r="J2241" i="6" s="1"/>
  <c r="B2241" i="6"/>
  <c r="C2241" i="6" s="1"/>
  <c r="A2241" i="6"/>
  <c r="H2240" i="6"/>
  <c r="G2240" i="6"/>
  <c r="F2240" i="6"/>
  <c r="I2240" i="6" s="1"/>
  <c r="E2240" i="6"/>
  <c r="D2240" i="6"/>
  <c r="J2240" i="6" s="1"/>
  <c r="B2240" i="6"/>
  <c r="C2240" i="6" s="1"/>
  <c r="A2240" i="6"/>
  <c r="H2239" i="6"/>
  <c r="G2239" i="6"/>
  <c r="F2239" i="6"/>
  <c r="I2239" i="6" s="1"/>
  <c r="E2239" i="6"/>
  <c r="D2239" i="6"/>
  <c r="J2239" i="6" s="1"/>
  <c r="B2239" i="6"/>
  <c r="C2239" i="6" s="1"/>
  <c r="A2239" i="6"/>
  <c r="H2238" i="6"/>
  <c r="G2238" i="6"/>
  <c r="F2238" i="6"/>
  <c r="I2238" i="6" s="1"/>
  <c r="E2238" i="6"/>
  <c r="D2238" i="6"/>
  <c r="J2238" i="6" s="1"/>
  <c r="B2238" i="6"/>
  <c r="C2238" i="6" s="1"/>
  <c r="A2238" i="6"/>
  <c r="H2237" i="6"/>
  <c r="G2237" i="6"/>
  <c r="F2237" i="6"/>
  <c r="I2237" i="6" s="1"/>
  <c r="E2237" i="6"/>
  <c r="D2237" i="6"/>
  <c r="J2237" i="6" s="1"/>
  <c r="B2237" i="6"/>
  <c r="C2237" i="6" s="1"/>
  <c r="A2237" i="6"/>
  <c r="H2236" i="6"/>
  <c r="G2236" i="6"/>
  <c r="F2236" i="6"/>
  <c r="I2236" i="6" s="1"/>
  <c r="E2236" i="6"/>
  <c r="D2236" i="6"/>
  <c r="J2236" i="6" s="1"/>
  <c r="B2236" i="6"/>
  <c r="C2236" i="6" s="1"/>
  <c r="A2236" i="6"/>
  <c r="H2235" i="6"/>
  <c r="G2235" i="6"/>
  <c r="F2235" i="6"/>
  <c r="I2235" i="6" s="1"/>
  <c r="E2235" i="6"/>
  <c r="D2235" i="6"/>
  <c r="J2235" i="6" s="1"/>
  <c r="B2235" i="6"/>
  <c r="C2235" i="6" s="1"/>
  <c r="A2235" i="6"/>
  <c r="H2234" i="6"/>
  <c r="G2234" i="6"/>
  <c r="F2234" i="6"/>
  <c r="I2234" i="6" s="1"/>
  <c r="E2234" i="6"/>
  <c r="D2234" i="6"/>
  <c r="J2234" i="6" s="1"/>
  <c r="B2234" i="6"/>
  <c r="C2234" i="6" s="1"/>
  <c r="A2234" i="6"/>
  <c r="H2233" i="6"/>
  <c r="G2233" i="6"/>
  <c r="F2233" i="6"/>
  <c r="I2233" i="6" s="1"/>
  <c r="E2233" i="6"/>
  <c r="D2233" i="6"/>
  <c r="J2233" i="6" s="1"/>
  <c r="B2233" i="6"/>
  <c r="C2233" i="6" s="1"/>
  <c r="A2233" i="6"/>
  <c r="H2232" i="6"/>
  <c r="G2232" i="6"/>
  <c r="F2232" i="6"/>
  <c r="I2232" i="6" s="1"/>
  <c r="E2232" i="6"/>
  <c r="D2232" i="6"/>
  <c r="J2232" i="6" s="1"/>
  <c r="B2232" i="6"/>
  <c r="C2232" i="6" s="1"/>
  <c r="A2232" i="6"/>
  <c r="H2231" i="6"/>
  <c r="G2231" i="6"/>
  <c r="F2231" i="6"/>
  <c r="I2231" i="6" s="1"/>
  <c r="E2231" i="6"/>
  <c r="D2231" i="6"/>
  <c r="J2231" i="6" s="1"/>
  <c r="B2231" i="6"/>
  <c r="C2231" i="6" s="1"/>
  <c r="A2231" i="6"/>
  <c r="H2230" i="6"/>
  <c r="G2230" i="6"/>
  <c r="F2230" i="6"/>
  <c r="I2230" i="6" s="1"/>
  <c r="E2230" i="6"/>
  <c r="D2230" i="6"/>
  <c r="J2230" i="6" s="1"/>
  <c r="B2230" i="6"/>
  <c r="C2230" i="6" s="1"/>
  <c r="A2230" i="6"/>
  <c r="H2229" i="6"/>
  <c r="G2229" i="6"/>
  <c r="F2229" i="6"/>
  <c r="I2229" i="6" s="1"/>
  <c r="E2229" i="6"/>
  <c r="D2229" i="6"/>
  <c r="J2229" i="6" s="1"/>
  <c r="B2229" i="6"/>
  <c r="C2229" i="6" s="1"/>
  <c r="A2229" i="6"/>
  <c r="H2228" i="6"/>
  <c r="G2228" i="6"/>
  <c r="F2228" i="6"/>
  <c r="I2228" i="6" s="1"/>
  <c r="E2228" i="6"/>
  <c r="D2228" i="6"/>
  <c r="J2228" i="6" s="1"/>
  <c r="B2228" i="6"/>
  <c r="C2228" i="6" s="1"/>
  <c r="A2228" i="6"/>
  <c r="H2227" i="6"/>
  <c r="G2227" i="6"/>
  <c r="F2227" i="6"/>
  <c r="I2227" i="6" s="1"/>
  <c r="E2227" i="6"/>
  <c r="D2227" i="6"/>
  <c r="J2227" i="6" s="1"/>
  <c r="B2227" i="6"/>
  <c r="C2227" i="6" s="1"/>
  <c r="A2227" i="6"/>
  <c r="H2226" i="6"/>
  <c r="G2226" i="6"/>
  <c r="F2226" i="6"/>
  <c r="I2226" i="6" s="1"/>
  <c r="E2226" i="6"/>
  <c r="D2226" i="6"/>
  <c r="J2226" i="6" s="1"/>
  <c r="B2226" i="6"/>
  <c r="C2226" i="6" s="1"/>
  <c r="A2226" i="6"/>
  <c r="H2225" i="6"/>
  <c r="G2225" i="6"/>
  <c r="F2225" i="6"/>
  <c r="I2225" i="6" s="1"/>
  <c r="E2225" i="6"/>
  <c r="D2225" i="6"/>
  <c r="J2225" i="6" s="1"/>
  <c r="B2225" i="6"/>
  <c r="C2225" i="6" s="1"/>
  <c r="A2225" i="6"/>
  <c r="H2224" i="6"/>
  <c r="G2224" i="6"/>
  <c r="F2224" i="6"/>
  <c r="I2224" i="6" s="1"/>
  <c r="E2224" i="6"/>
  <c r="D2224" i="6"/>
  <c r="J2224" i="6" s="1"/>
  <c r="B2224" i="6"/>
  <c r="C2224" i="6" s="1"/>
  <c r="A2224" i="6"/>
  <c r="H2223" i="6"/>
  <c r="G2223" i="6"/>
  <c r="F2223" i="6"/>
  <c r="I2223" i="6" s="1"/>
  <c r="E2223" i="6"/>
  <c r="D2223" i="6"/>
  <c r="J2223" i="6" s="1"/>
  <c r="B2223" i="6"/>
  <c r="C2223" i="6" s="1"/>
  <c r="A2223" i="6"/>
  <c r="H2222" i="6"/>
  <c r="G2222" i="6"/>
  <c r="F2222" i="6"/>
  <c r="I2222" i="6" s="1"/>
  <c r="E2222" i="6"/>
  <c r="D2222" i="6"/>
  <c r="J2222" i="6" s="1"/>
  <c r="B2222" i="6"/>
  <c r="C2222" i="6" s="1"/>
  <c r="A2222" i="6"/>
  <c r="H2221" i="6"/>
  <c r="G2221" i="6"/>
  <c r="F2221" i="6"/>
  <c r="I2221" i="6" s="1"/>
  <c r="E2221" i="6"/>
  <c r="D2221" i="6"/>
  <c r="J2221" i="6" s="1"/>
  <c r="B2221" i="6"/>
  <c r="C2221" i="6" s="1"/>
  <c r="A2221" i="6"/>
  <c r="H2220" i="6"/>
  <c r="G2220" i="6"/>
  <c r="F2220" i="6"/>
  <c r="I2220" i="6" s="1"/>
  <c r="E2220" i="6"/>
  <c r="D2220" i="6"/>
  <c r="J2220" i="6" s="1"/>
  <c r="B2220" i="6"/>
  <c r="C2220" i="6" s="1"/>
  <c r="A2220" i="6"/>
  <c r="H2219" i="6"/>
  <c r="G2219" i="6"/>
  <c r="F2219" i="6"/>
  <c r="I2219" i="6" s="1"/>
  <c r="E2219" i="6"/>
  <c r="D2219" i="6"/>
  <c r="J2219" i="6" s="1"/>
  <c r="B2219" i="6"/>
  <c r="C2219" i="6" s="1"/>
  <c r="A2219" i="6"/>
  <c r="H2218" i="6"/>
  <c r="G2218" i="6"/>
  <c r="F2218" i="6"/>
  <c r="I2218" i="6" s="1"/>
  <c r="E2218" i="6"/>
  <c r="D2218" i="6"/>
  <c r="J2218" i="6" s="1"/>
  <c r="B2218" i="6"/>
  <c r="C2218" i="6" s="1"/>
  <c r="A2218" i="6"/>
  <c r="H2217" i="6"/>
  <c r="G2217" i="6"/>
  <c r="F2217" i="6"/>
  <c r="I2217" i="6" s="1"/>
  <c r="E2217" i="6"/>
  <c r="D2217" i="6"/>
  <c r="J2217" i="6" s="1"/>
  <c r="B2217" i="6"/>
  <c r="C2217" i="6" s="1"/>
  <c r="A2217" i="6"/>
  <c r="H2216" i="6"/>
  <c r="G2216" i="6"/>
  <c r="F2216" i="6"/>
  <c r="I2216" i="6" s="1"/>
  <c r="E2216" i="6"/>
  <c r="D2216" i="6"/>
  <c r="J2216" i="6" s="1"/>
  <c r="B2216" i="6"/>
  <c r="C2216" i="6" s="1"/>
  <c r="A2216" i="6"/>
  <c r="H2215" i="6"/>
  <c r="G2215" i="6"/>
  <c r="F2215" i="6"/>
  <c r="I2215" i="6" s="1"/>
  <c r="E2215" i="6"/>
  <c r="D2215" i="6"/>
  <c r="J2215" i="6" s="1"/>
  <c r="B2215" i="6"/>
  <c r="C2215" i="6" s="1"/>
  <c r="A2215" i="6"/>
  <c r="H2214" i="6"/>
  <c r="G2214" i="6"/>
  <c r="F2214" i="6"/>
  <c r="I2214" i="6" s="1"/>
  <c r="E2214" i="6"/>
  <c r="D2214" i="6"/>
  <c r="J2214" i="6" s="1"/>
  <c r="B2214" i="6"/>
  <c r="C2214" i="6" s="1"/>
  <c r="A2214" i="6"/>
  <c r="H2213" i="6"/>
  <c r="G2213" i="6"/>
  <c r="F2213" i="6"/>
  <c r="I2213" i="6" s="1"/>
  <c r="E2213" i="6"/>
  <c r="D2213" i="6"/>
  <c r="J2213" i="6" s="1"/>
  <c r="B2213" i="6"/>
  <c r="C2213" i="6" s="1"/>
  <c r="A2213" i="6"/>
  <c r="H2212" i="6"/>
  <c r="G2212" i="6"/>
  <c r="F2212" i="6"/>
  <c r="I2212" i="6" s="1"/>
  <c r="E2212" i="6"/>
  <c r="D2212" i="6"/>
  <c r="J2212" i="6" s="1"/>
  <c r="B2212" i="6"/>
  <c r="C2212" i="6" s="1"/>
  <c r="A2212" i="6"/>
  <c r="H2211" i="6"/>
  <c r="G2211" i="6"/>
  <c r="F2211" i="6"/>
  <c r="I2211" i="6" s="1"/>
  <c r="E2211" i="6"/>
  <c r="D2211" i="6"/>
  <c r="J2211" i="6" s="1"/>
  <c r="B2211" i="6"/>
  <c r="C2211" i="6" s="1"/>
  <c r="A2211" i="6"/>
  <c r="H2210" i="6"/>
  <c r="G2210" i="6"/>
  <c r="F2210" i="6"/>
  <c r="I2210" i="6" s="1"/>
  <c r="E2210" i="6"/>
  <c r="D2210" i="6"/>
  <c r="J2210" i="6" s="1"/>
  <c r="B2210" i="6"/>
  <c r="C2210" i="6" s="1"/>
  <c r="A2210" i="6"/>
  <c r="H2209" i="6"/>
  <c r="G2209" i="6"/>
  <c r="F2209" i="6"/>
  <c r="I2209" i="6" s="1"/>
  <c r="E2209" i="6"/>
  <c r="D2209" i="6"/>
  <c r="J2209" i="6" s="1"/>
  <c r="B2209" i="6"/>
  <c r="C2209" i="6" s="1"/>
  <c r="A2209" i="6"/>
  <c r="H2208" i="6"/>
  <c r="G2208" i="6"/>
  <c r="F2208" i="6"/>
  <c r="I2208" i="6" s="1"/>
  <c r="E2208" i="6"/>
  <c r="D2208" i="6"/>
  <c r="J2208" i="6" s="1"/>
  <c r="B2208" i="6"/>
  <c r="C2208" i="6" s="1"/>
  <c r="A2208" i="6"/>
  <c r="H2207" i="6"/>
  <c r="G2207" i="6"/>
  <c r="F2207" i="6"/>
  <c r="I2207" i="6" s="1"/>
  <c r="E2207" i="6"/>
  <c r="D2207" i="6"/>
  <c r="J2207" i="6" s="1"/>
  <c r="B2207" i="6"/>
  <c r="C2207" i="6" s="1"/>
  <c r="A2207" i="6"/>
  <c r="H2206" i="6"/>
  <c r="G2206" i="6"/>
  <c r="F2206" i="6"/>
  <c r="I2206" i="6" s="1"/>
  <c r="E2206" i="6"/>
  <c r="D2206" i="6"/>
  <c r="J2206" i="6" s="1"/>
  <c r="B2206" i="6"/>
  <c r="C2206" i="6" s="1"/>
  <c r="A2206" i="6"/>
  <c r="H2205" i="6"/>
  <c r="G2205" i="6"/>
  <c r="F2205" i="6"/>
  <c r="I2205" i="6" s="1"/>
  <c r="E2205" i="6"/>
  <c r="D2205" i="6"/>
  <c r="J2205" i="6" s="1"/>
  <c r="B2205" i="6"/>
  <c r="C2205" i="6" s="1"/>
  <c r="A2205" i="6"/>
  <c r="H2204" i="6"/>
  <c r="G2204" i="6"/>
  <c r="F2204" i="6"/>
  <c r="I2204" i="6" s="1"/>
  <c r="E2204" i="6"/>
  <c r="D2204" i="6"/>
  <c r="J2204" i="6" s="1"/>
  <c r="B2204" i="6"/>
  <c r="C2204" i="6" s="1"/>
  <c r="A2204" i="6"/>
  <c r="H2203" i="6"/>
  <c r="G2203" i="6"/>
  <c r="F2203" i="6"/>
  <c r="I2203" i="6" s="1"/>
  <c r="E2203" i="6"/>
  <c r="D2203" i="6"/>
  <c r="J2203" i="6" s="1"/>
  <c r="B2203" i="6"/>
  <c r="C2203" i="6" s="1"/>
  <c r="A2203" i="6"/>
  <c r="H2202" i="6"/>
  <c r="G2202" i="6"/>
  <c r="F2202" i="6"/>
  <c r="I2202" i="6" s="1"/>
  <c r="E2202" i="6"/>
  <c r="D2202" i="6"/>
  <c r="J2202" i="6" s="1"/>
  <c r="B2202" i="6"/>
  <c r="C2202" i="6" s="1"/>
  <c r="A2202" i="6"/>
  <c r="H2201" i="6"/>
  <c r="G2201" i="6"/>
  <c r="F2201" i="6"/>
  <c r="I2201" i="6" s="1"/>
  <c r="E2201" i="6"/>
  <c r="D2201" i="6"/>
  <c r="J2201" i="6" s="1"/>
  <c r="B2201" i="6"/>
  <c r="C2201" i="6" s="1"/>
  <c r="A2201" i="6"/>
  <c r="H2200" i="6"/>
  <c r="G2200" i="6"/>
  <c r="F2200" i="6"/>
  <c r="I2200" i="6" s="1"/>
  <c r="E2200" i="6"/>
  <c r="D2200" i="6"/>
  <c r="J2200" i="6" s="1"/>
  <c r="B2200" i="6"/>
  <c r="C2200" i="6" s="1"/>
  <c r="A2200" i="6"/>
  <c r="H2199" i="6"/>
  <c r="G2199" i="6"/>
  <c r="F2199" i="6"/>
  <c r="I2199" i="6" s="1"/>
  <c r="E2199" i="6"/>
  <c r="D2199" i="6"/>
  <c r="J2199" i="6" s="1"/>
  <c r="B2199" i="6"/>
  <c r="C2199" i="6" s="1"/>
  <c r="A2199" i="6"/>
  <c r="H2198" i="6"/>
  <c r="G2198" i="6"/>
  <c r="F2198" i="6"/>
  <c r="I2198" i="6" s="1"/>
  <c r="E2198" i="6"/>
  <c r="D2198" i="6"/>
  <c r="J2198" i="6" s="1"/>
  <c r="B2198" i="6"/>
  <c r="C2198" i="6" s="1"/>
  <c r="A2198" i="6"/>
  <c r="H2197" i="6"/>
  <c r="G2197" i="6"/>
  <c r="F2197" i="6"/>
  <c r="I2197" i="6" s="1"/>
  <c r="E2197" i="6"/>
  <c r="D2197" i="6"/>
  <c r="J2197" i="6" s="1"/>
  <c r="B2197" i="6"/>
  <c r="C2197" i="6" s="1"/>
  <c r="A2197" i="6"/>
  <c r="H2196" i="6"/>
  <c r="G2196" i="6"/>
  <c r="F2196" i="6"/>
  <c r="I2196" i="6" s="1"/>
  <c r="E2196" i="6"/>
  <c r="D2196" i="6"/>
  <c r="J2196" i="6" s="1"/>
  <c r="B2196" i="6"/>
  <c r="C2196" i="6" s="1"/>
  <c r="A2196" i="6"/>
  <c r="H2195" i="6"/>
  <c r="G2195" i="6"/>
  <c r="F2195" i="6"/>
  <c r="I2195" i="6" s="1"/>
  <c r="E2195" i="6"/>
  <c r="D2195" i="6"/>
  <c r="J2195" i="6" s="1"/>
  <c r="B2195" i="6"/>
  <c r="C2195" i="6" s="1"/>
  <c r="A2195" i="6"/>
  <c r="H2194" i="6"/>
  <c r="G2194" i="6"/>
  <c r="F2194" i="6"/>
  <c r="I2194" i="6" s="1"/>
  <c r="E2194" i="6"/>
  <c r="D2194" i="6"/>
  <c r="J2194" i="6" s="1"/>
  <c r="B2194" i="6"/>
  <c r="C2194" i="6" s="1"/>
  <c r="A2194" i="6"/>
  <c r="H2193" i="6"/>
  <c r="G2193" i="6"/>
  <c r="F2193" i="6"/>
  <c r="I2193" i="6" s="1"/>
  <c r="E2193" i="6"/>
  <c r="D2193" i="6"/>
  <c r="J2193" i="6" s="1"/>
  <c r="B2193" i="6"/>
  <c r="C2193" i="6" s="1"/>
  <c r="A2193" i="6"/>
  <c r="H2192" i="6"/>
  <c r="G2192" i="6"/>
  <c r="F2192" i="6"/>
  <c r="I2192" i="6" s="1"/>
  <c r="E2192" i="6"/>
  <c r="D2192" i="6"/>
  <c r="J2192" i="6" s="1"/>
  <c r="B2192" i="6"/>
  <c r="C2192" i="6" s="1"/>
  <c r="A2192" i="6"/>
  <c r="H2191" i="6"/>
  <c r="G2191" i="6"/>
  <c r="F2191" i="6"/>
  <c r="I2191" i="6" s="1"/>
  <c r="E2191" i="6"/>
  <c r="D2191" i="6"/>
  <c r="J2191" i="6" s="1"/>
  <c r="B2191" i="6"/>
  <c r="C2191" i="6" s="1"/>
  <c r="A2191" i="6"/>
  <c r="H2190" i="6"/>
  <c r="G2190" i="6"/>
  <c r="F2190" i="6"/>
  <c r="I2190" i="6" s="1"/>
  <c r="E2190" i="6"/>
  <c r="D2190" i="6"/>
  <c r="J2190" i="6" s="1"/>
  <c r="B2190" i="6"/>
  <c r="C2190" i="6" s="1"/>
  <c r="A2190" i="6"/>
  <c r="H2189" i="6"/>
  <c r="G2189" i="6"/>
  <c r="F2189" i="6"/>
  <c r="I2189" i="6" s="1"/>
  <c r="E2189" i="6"/>
  <c r="D2189" i="6"/>
  <c r="J2189" i="6" s="1"/>
  <c r="B2189" i="6"/>
  <c r="C2189" i="6" s="1"/>
  <c r="A2189" i="6"/>
  <c r="H2188" i="6"/>
  <c r="G2188" i="6"/>
  <c r="F2188" i="6"/>
  <c r="I2188" i="6" s="1"/>
  <c r="E2188" i="6"/>
  <c r="D2188" i="6"/>
  <c r="J2188" i="6" s="1"/>
  <c r="B2188" i="6"/>
  <c r="C2188" i="6" s="1"/>
  <c r="A2188" i="6"/>
  <c r="H2187" i="6"/>
  <c r="G2187" i="6"/>
  <c r="F2187" i="6"/>
  <c r="I2187" i="6" s="1"/>
  <c r="E2187" i="6"/>
  <c r="D2187" i="6"/>
  <c r="J2187" i="6" s="1"/>
  <c r="B2187" i="6"/>
  <c r="C2187" i="6" s="1"/>
  <c r="A2187" i="6"/>
  <c r="H2186" i="6"/>
  <c r="G2186" i="6"/>
  <c r="F2186" i="6"/>
  <c r="I2186" i="6" s="1"/>
  <c r="E2186" i="6"/>
  <c r="D2186" i="6"/>
  <c r="J2186" i="6" s="1"/>
  <c r="B2186" i="6"/>
  <c r="C2186" i="6" s="1"/>
  <c r="A2186" i="6"/>
  <c r="H2185" i="6"/>
  <c r="G2185" i="6"/>
  <c r="F2185" i="6"/>
  <c r="I2185" i="6" s="1"/>
  <c r="E2185" i="6"/>
  <c r="D2185" i="6"/>
  <c r="J2185" i="6" s="1"/>
  <c r="B2185" i="6"/>
  <c r="C2185" i="6" s="1"/>
  <c r="A2185" i="6"/>
  <c r="H2184" i="6"/>
  <c r="G2184" i="6"/>
  <c r="F2184" i="6"/>
  <c r="I2184" i="6" s="1"/>
  <c r="E2184" i="6"/>
  <c r="D2184" i="6"/>
  <c r="J2184" i="6" s="1"/>
  <c r="B2184" i="6"/>
  <c r="C2184" i="6" s="1"/>
  <c r="A2184" i="6"/>
  <c r="H2183" i="6"/>
  <c r="G2183" i="6"/>
  <c r="F2183" i="6"/>
  <c r="I2183" i="6" s="1"/>
  <c r="E2183" i="6"/>
  <c r="D2183" i="6"/>
  <c r="J2183" i="6" s="1"/>
  <c r="B2183" i="6"/>
  <c r="C2183" i="6" s="1"/>
  <c r="A2183" i="6"/>
  <c r="H2182" i="6"/>
  <c r="G2182" i="6"/>
  <c r="F2182" i="6"/>
  <c r="I2182" i="6" s="1"/>
  <c r="E2182" i="6"/>
  <c r="D2182" i="6"/>
  <c r="J2182" i="6" s="1"/>
  <c r="B2182" i="6"/>
  <c r="C2182" i="6" s="1"/>
  <c r="A2182" i="6"/>
  <c r="H2181" i="6"/>
  <c r="G2181" i="6"/>
  <c r="F2181" i="6"/>
  <c r="I2181" i="6" s="1"/>
  <c r="E2181" i="6"/>
  <c r="D2181" i="6"/>
  <c r="J2181" i="6" s="1"/>
  <c r="B2181" i="6"/>
  <c r="C2181" i="6" s="1"/>
  <c r="A2181" i="6"/>
  <c r="H2180" i="6"/>
  <c r="G2180" i="6"/>
  <c r="F2180" i="6"/>
  <c r="I2180" i="6" s="1"/>
  <c r="E2180" i="6"/>
  <c r="D2180" i="6"/>
  <c r="J2180" i="6" s="1"/>
  <c r="B2180" i="6"/>
  <c r="C2180" i="6" s="1"/>
  <c r="A2180" i="6"/>
  <c r="H2179" i="6"/>
  <c r="G2179" i="6"/>
  <c r="F2179" i="6"/>
  <c r="I2179" i="6" s="1"/>
  <c r="E2179" i="6"/>
  <c r="D2179" i="6"/>
  <c r="J2179" i="6" s="1"/>
  <c r="B2179" i="6"/>
  <c r="C2179" i="6" s="1"/>
  <c r="A2179" i="6"/>
  <c r="H2178" i="6"/>
  <c r="G2178" i="6"/>
  <c r="F2178" i="6"/>
  <c r="I2178" i="6" s="1"/>
  <c r="E2178" i="6"/>
  <c r="D2178" i="6"/>
  <c r="J2178" i="6" s="1"/>
  <c r="B2178" i="6"/>
  <c r="C2178" i="6" s="1"/>
  <c r="A2178" i="6"/>
  <c r="H2177" i="6"/>
  <c r="G2177" i="6"/>
  <c r="F2177" i="6"/>
  <c r="I2177" i="6" s="1"/>
  <c r="E2177" i="6"/>
  <c r="D2177" i="6"/>
  <c r="J2177" i="6" s="1"/>
  <c r="B2177" i="6"/>
  <c r="C2177" i="6" s="1"/>
  <c r="A2177" i="6"/>
  <c r="H2176" i="6"/>
  <c r="G2176" i="6"/>
  <c r="F2176" i="6"/>
  <c r="I2176" i="6" s="1"/>
  <c r="E2176" i="6"/>
  <c r="D2176" i="6"/>
  <c r="J2176" i="6" s="1"/>
  <c r="B2176" i="6"/>
  <c r="C2176" i="6" s="1"/>
  <c r="A2176" i="6"/>
  <c r="H2175" i="6"/>
  <c r="G2175" i="6"/>
  <c r="F2175" i="6"/>
  <c r="I2175" i="6" s="1"/>
  <c r="E2175" i="6"/>
  <c r="D2175" i="6"/>
  <c r="J2175" i="6" s="1"/>
  <c r="B2175" i="6"/>
  <c r="C2175" i="6" s="1"/>
  <c r="A2175" i="6"/>
  <c r="H2174" i="6"/>
  <c r="G2174" i="6"/>
  <c r="F2174" i="6"/>
  <c r="I2174" i="6" s="1"/>
  <c r="E2174" i="6"/>
  <c r="D2174" i="6"/>
  <c r="J2174" i="6" s="1"/>
  <c r="B2174" i="6"/>
  <c r="C2174" i="6" s="1"/>
  <c r="A2174" i="6"/>
  <c r="H2173" i="6"/>
  <c r="G2173" i="6"/>
  <c r="F2173" i="6"/>
  <c r="I2173" i="6" s="1"/>
  <c r="E2173" i="6"/>
  <c r="D2173" i="6"/>
  <c r="J2173" i="6" s="1"/>
  <c r="B2173" i="6"/>
  <c r="C2173" i="6" s="1"/>
  <c r="A2173" i="6"/>
  <c r="H2172" i="6"/>
  <c r="G2172" i="6"/>
  <c r="F2172" i="6"/>
  <c r="I2172" i="6" s="1"/>
  <c r="E2172" i="6"/>
  <c r="D2172" i="6"/>
  <c r="J2172" i="6" s="1"/>
  <c r="B2172" i="6"/>
  <c r="C2172" i="6" s="1"/>
  <c r="A2172" i="6"/>
  <c r="H2171" i="6"/>
  <c r="G2171" i="6"/>
  <c r="F2171" i="6"/>
  <c r="I2171" i="6" s="1"/>
  <c r="E2171" i="6"/>
  <c r="D2171" i="6"/>
  <c r="J2171" i="6" s="1"/>
  <c r="B2171" i="6"/>
  <c r="C2171" i="6" s="1"/>
  <c r="A2171" i="6"/>
  <c r="H2170" i="6"/>
  <c r="G2170" i="6"/>
  <c r="F2170" i="6"/>
  <c r="I2170" i="6" s="1"/>
  <c r="E2170" i="6"/>
  <c r="D2170" i="6"/>
  <c r="J2170" i="6" s="1"/>
  <c r="B2170" i="6"/>
  <c r="C2170" i="6" s="1"/>
  <c r="A2170" i="6"/>
  <c r="H2169" i="6"/>
  <c r="G2169" i="6"/>
  <c r="F2169" i="6"/>
  <c r="I2169" i="6" s="1"/>
  <c r="E2169" i="6"/>
  <c r="D2169" i="6"/>
  <c r="J2169" i="6" s="1"/>
  <c r="B2169" i="6"/>
  <c r="C2169" i="6" s="1"/>
  <c r="A2169" i="6"/>
  <c r="H2168" i="6"/>
  <c r="G2168" i="6"/>
  <c r="F2168" i="6"/>
  <c r="I2168" i="6" s="1"/>
  <c r="E2168" i="6"/>
  <c r="D2168" i="6"/>
  <c r="J2168" i="6" s="1"/>
  <c r="B2168" i="6"/>
  <c r="C2168" i="6" s="1"/>
  <c r="A2168" i="6"/>
  <c r="H2167" i="6"/>
  <c r="G2167" i="6"/>
  <c r="F2167" i="6"/>
  <c r="I2167" i="6" s="1"/>
  <c r="E2167" i="6"/>
  <c r="D2167" i="6"/>
  <c r="J2167" i="6" s="1"/>
  <c r="B2167" i="6"/>
  <c r="C2167" i="6" s="1"/>
  <c r="A2167" i="6"/>
  <c r="H2166" i="6"/>
  <c r="G2166" i="6"/>
  <c r="F2166" i="6"/>
  <c r="I2166" i="6" s="1"/>
  <c r="E2166" i="6"/>
  <c r="D2166" i="6"/>
  <c r="J2166" i="6" s="1"/>
  <c r="B2166" i="6"/>
  <c r="C2166" i="6" s="1"/>
  <c r="A2166" i="6"/>
  <c r="H2165" i="6"/>
  <c r="G2165" i="6"/>
  <c r="F2165" i="6"/>
  <c r="I2165" i="6" s="1"/>
  <c r="E2165" i="6"/>
  <c r="D2165" i="6"/>
  <c r="J2165" i="6" s="1"/>
  <c r="B2165" i="6"/>
  <c r="C2165" i="6" s="1"/>
  <c r="A2165" i="6"/>
  <c r="H2164" i="6"/>
  <c r="G2164" i="6"/>
  <c r="F2164" i="6"/>
  <c r="I2164" i="6" s="1"/>
  <c r="E2164" i="6"/>
  <c r="D2164" i="6"/>
  <c r="J2164" i="6" s="1"/>
  <c r="B2164" i="6"/>
  <c r="C2164" i="6" s="1"/>
  <c r="A2164" i="6"/>
  <c r="H2163" i="6"/>
  <c r="G2163" i="6"/>
  <c r="F2163" i="6"/>
  <c r="I2163" i="6" s="1"/>
  <c r="E2163" i="6"/>
  <c r="D2163" i="6"/>
  <c r="J2163" i="6" s="1"/>
  <c r="B2163" i="6"/>
  <c r="C2163" i="6" s="1"/>
  <c r="A2163" i="6"/>
  <c r="H2162" i="6"/>
  <c r="G2162" i="6"/>
  <c r="F2162" i="6"/>
  <c r="I2162" i="6" s="1"/>
  <c r="E2162" i="6"/>
  <c r="D2162" i="6"/>
  <c r="J2162" i="6" s="1"/>
  <c r="B2162" i="6"/>
  <c r="C2162" i="6" s="1"/>
  <c r="A2162" i="6"/>
  <c r="H2161" i="6"/>
  <c r="G2161" i="6"/>
  <c r="F2161" i="6"/>
  <c r="I2161" i="6" s="1"/>
  <c r="E2161" i="6"/>
  <c r="D2161" i="6"/>
  <c r="J2161" i="6" s="1"/>
  <c r="B2161" i="6"/>
  <c r="C2161" i="6" s="1"/>
  <c r="A2161" i="6"/>
  <c r="H2160" i="6"/>
  <c r="G2160" i="6"/>
  <c r="F2160" i="6"/>
  <c r="I2160" i="6" s="1"/>
  <c r="E2160" i="6"/>
  <c r="D2160" i="6"/>
  <c r="J2160" i="6" s="1"/>
  <c r="B2160" i="6"/>
  <c r="C2160" i="6" s="1"/>
  <c r="A2160" i="6"/>
  <c r="H2159" i="6"/>
  <c r="G2159" i="6"/>
  <c r="F2159" i="6"/>
  <c r="I2159" i="6" s="1"/>
  <c r="E2159" i="6"/>
  <c r="D2159" i="6"/>
  <c r="J2159" i="6" s="1"/>
  <c r="B2159" i="6"/>
  <c r="C2159" i="6" s="1"/>
  <c r="A2159" i="6"/>
  <c r="H2158" i="6"/>
  <c r="G2158" i="6"/>
  <c r="F2158" i="6"/>
  <c r="I2158" i="6" s="1"/>
  <c r="E2158" i="6"/>
  <c r="D2158" i="6"/>
  <c r="J2158" i="6" s="1"/>
  <c r="B2158" i="6"/>
  <c r="C2158" i="6" s="1"/>
  <c r="A2158" i="6"/>
  <c r="H2157" i="6"/>
  <c r="G2157" i="6"/>
  <c r="F2157" i="6"/>
  <c r="I2157" i="6" s="1"/>
  <c r="E2157" i="6"/>
  <c r="D2157" i="6"/>
  <c r="J2157" i="6" s="1"/>
  <c r="B2157" i="6"/>
  <c r="C2157" i="6" s="1"/>
  <c r="A2157" i="6"/>
  <c r="H2156" i="6"/>
  <c r="G2156" i="6"/>
  <c r="F2156" i="6"/>
  <c r="I2156" i="6" s="1"/>
  <c r="E2156" i="6"/>
  <c r="D2156" i="6"/>
  <c r="J2156" i="6" s="1"/>
  <c r="B2156" i="6"/>
  <c r="C2156" i="6" s="1"/>
  <c r="A2156" i="6"/>
  <c r="H2155" i="6"/>
  <c r="G2155" i="6"/>
  <c r="F2155" i="6"/>
  <c r="I2155" i="6" s="1"/>
  <c r="E2155" i="6"/>
  <c r="D2155" i="6"/>
  <c r="J2155" i="6" s="1"/>
  <c r="B2155" i="6"/>
  <c r="C2155" i="6" s="1"/>
  <c r="A2155" i="6"/>
  <c r="H2154" i="6"/>
  <c r="G2154" i="6"/>
  <c r="F2154" i="6"/>
  <c r="I2154" i="6" s="1"/>
  <c r="E2154" i="6"/>
  <c r="D2154" i="6"/>
  <c r="J2154" i="6" s="1"/>
  <c r="B2154" i="6"/>
  <c r="C2154" i="6" s="1"/>
  <c r="A2154" i="6"/>
  <c r="H2153" i="6"/>
  <c r="G2153" i="6"/>
  <c r="F2153" i="6"/>
  <c r="I2153" i="6" s="1"/>
  <c r="E2153" i="6"/>
  <c r="D2153" i="6"/>
  <c r="J2153" i="6" s="1"/>
  <c r="B2153" i="6"/>
  <c r="C2153" i="6" s="1"/>
  <c r="A2153" i="6"/>
  <c r="H2152" i="6"/>
  <c r="G2152" i="6"/>
  <c r="F2152" i="6"/>
  <c r="I2152" i="6" s="1"/>
  <c r="E2152" i="6"/>
  <c r="D2152" i="6"/>
  <c r="J2152" i="6" s="1"/>
  <c r="B2152" i="6"/>
  <c r="C2152" i="6" s="1"/>
  <c r="A2152" i="6"/>
  <c r="H2151" i="6"/>
  <c r="G2151" i="6"/>
  <c r="F2151" i="6"/>
  <c r="I2151" i="6" s="1"/>
  <c r="E2151" i="6"/>
  <c r="D2151" i="6"/>
  <c r="J2151" i="6" s="1"/>
  <c r="B2151" i="6"/>
  <c r="C2151" i="6" s="1"/>
  <c r="A2151" i="6"/>
  <c r="H2150" i="6"/>
  <c r="G2150" i="6"/>
  <c r="F2150" i="6"/>
  <c r="I2150" i="6" s="1"/>
  <c r="E2150" i="6"/>
  <c r="D2150" i="6"/>
  <c r="J2150" i="6" s="1"/>
  <c r="B2150" i="6"/>
  <c r="C2150" i="6" s="1"/>
  <c r="A2150" i="6"/>
  <c r="H2149" i="6"/>
  <c r="G2149" i="6"/>
  <c r="F2149" i="6"/>
  <c r="I2149" i="6" s="1"/>
  <c r="E2149" i="6"/>
  <c r="D2149" i="6"/>
  <c r="J2149" i="6" s="1"/>
  <c r="B2149" i="6"/>
  <c r="C2149" i="6" s="1"/>
  <c r="A2149" i="6"/>
  <c r="H2148" i="6"/>
  <c r="G2148" i="6"/>
  <c r="F2148" i="6"/>
  <c r="I2148" i="6" s="1"/>
  <c r="E2148" i="6"/>
  <c r="D2148" i="6"/>
  <c r="J2148" i="6" s="1"/>
  <c r="B2148" i="6"/>
  <c r="C2148" i="6" s="1"/>
  <c r="A2148" i="6"/>
  <c r="H2147" i="6"/>
  <c r="G2147" i="6"/>
  <c r="F2147" i="6"/>
  <c r="I2147" i="6" s="1"/>
  <c r="E2147" i="6"/>
  <c r="D2147" i="6"/>
  <c r="J2147" i="6" s="1"/>
  <c r="B2147" i="6"/>
  <c r="C2147" i="6" s="1"/>
  <c r="A2147" i="6"/>
  <c r="H2146" i="6"/>
  <c r="G2146" i="6"/>
  <c r="F2146" i="6"/>
  <c r="I2146" i="6" s="1"/>
  <c r="E2146" i="6"/>
  <c r="D2146" i="6"/>
  <c r="J2146" i="6" s="1"/>
  <c r="B2146" i="6"/>
  <c r="C2146" i="6" s="1"/>
  <c r="A2146" i="6"/>
  <c r="H2145" i="6"/>
  <c r="G2145" i="6"/>
  <c r="F2145" i="6"/>
  <c r="I2145" i="6" s="1"/>
  <c r="E2145" i="6"/>
  <c r="D2145" i="6"/>
  <c r="J2145" i="6" s="1"/>
  <c r="B2145" i="6"/>
  <c r="C2145" i="6" s="1"/>
  <c r="A2145" i="6"/>
  <c r="H2144" i="6"/>
  <c r="G2144" i="6"/>
  <c r="F2144" i="6"/>
  <c r="I2144" i="6" s="1"/>
  <c r="E2144" i="6"/>
  <c r="D2144" i="6"/>
  <c r="J2144" i="6" s="1"/>
  <c r="B2144" i="6"/>
  <c r="C2144" i="6" s="1"/>
  <c r="A2144" i="6"/>
  <c r="H2143" i="6"/>
  <c r="G2143" i="6"/>
  <c r="F2143" i="6"/>
  <c r="I2143" i="6" s="1"/>
  <c r="E2143" i="6"/>
  <c r="D2143" i="6"/>
  <c r="J2143" i="6" s="1"/>
  <c r="B2143" i="6"/>
  <c r="C2143" i="6" s="1"/>
  <c r="A2143" i="6"/>
  <c r="H2142" i="6"/>
  <c r="G2142" i="6"/>
  <c r="F2142" i="6"/>
  <c r="I2142" i="6" s="1"/>
  <c r="E2142" i="6"/>
  <c r="D2142" i="6"/>
  <c r="J2142" i="6" s="1"/>
  <c r="B2142" i="6"/>
  <c r="C2142" i="6" s="1"/>
  <c r="A2142" i="6"/>
  <c r="H2141" i="6"/>
  <c r="G2141" i="6"/>
  <c r="F2141" i="6"/>
  <c r="I2141" i="6" s="1"/>
  <c r="E2141" i="6"/>
  <c r="D2141" i="6"/>
  <c r="J2141" i="6" s="1"/>
  <c r="B2141" i="6"/>
  <c r="C2141" i="6" s="1"/>
  <c r="A2141" i="6"/>
  <c r="H2140" i="6"/>
  <c r="G2140" i="6"/>
  <c r="F2140" i="6"/>
  <c r="I2140" i="6" s="1"/>
  <c r="E2140" i="6"/>
  <c r="D2140" i="6"/>
  <c r="J2140" i="6" s="1"/>
  <c r="B2140" i="6"/>
  <c r="C2140" i="6" s="1"/>
  <c r="A2140" i="6"/>
  <c r="H2139" i="6"/>
  <c r="G2139" i="6"/>
  <c r="F2139" i="6"/>
  <c r="I2139" i="6" s="1"/>
  <c r="E2139" i="6"/>
  <c r="D2139" i="6"/>
  <c r="J2139" i="6" s="1"/>
  <c r="B2139" i="6"/>
  <c r="C2139" i="6" s="1"/>
  <c r="A2139" i="6"/>
  <c r="H2138" i="6"/>
  <c r="G2138" i="6"/>
  <c r="F2138" i="6"/>
  <c r="I2138" i="6" s="1"/>
  <c r="E2138" i="6"/>
  <c r="D2138" i="6"/>
  <c r="J2138" i="6" s="1"/>
  <c r="B2138" i="6"/>
  <c r="C2138" i="6" s="1"/>
  <c r="A2138" i="6"/>
  <c r="H2137" i="6"/>
  <c r="G2137" i="6"/>
  <c r="F2137" i="6"/>
  <c r="I2137" i="6" s="1"/>
  <c r="E2137" i="6"/>
  <c r="D2137" i="6"/>
  <c r="J2137" i="6" s="1"/>
  <c r="B2137" i="6"/>
  <c r="C2137" i="6" s="1"/>
  <c r="A2137" i="6"/>
  <c r="H2136" i="6"/>
  <c r="G2136" i="6"/>
  <c r="F2136" i="6"/>
  <c r="I2136" i="6" s="1"/>
  <c r="E2136" i="6"/>
  <c r="D2136" i="6"/>
  <c r="J2136" i="6" s="1"/>
  <c r="B2136" i="6"/>
  <c r="C2136" i="6" s="1"/>
  <c r="A2136" i="6"/>
  <c r="H2135" i="6"/>
  <c r="G2135" i="6"/>
  <c r="F2135" i="6"/>
  <c r="I2135" i="6" s="1"/>
  <c r="E2135" i="6"/>
  <c r="D2135" i="6"/>
  <c r="J2135" i="6" s="1"/>
  <c r="B2135" i="6"/>
  <c r="C2135" i="6" s="1"/>
  <c r="A2135" i="6"/>
  <c r="H2134" i="6"/>
  <c r="G2134" i="6"/>
  <c r="F2134" i="6"/>
  <c r="I2134" i="6" s="1"/>
  <c r="E2134" i="6"/>
  <c r="D2134" i="6"/>
  <c r="J2134" i="6" s="1"/>
  <c r="B2134" i="6"/>
  <c r="C2134" i="6" s="1"/>
  <c r="A2134" i="6"/>
  <c r="H2133" i="6"/>
  <c r="G2133" i="6"/>
  <c r="F2133" i="6"/>
  <c r="I2133" i="6" s="1"/>
  <c r="E2133" i="6"/>
  <c r="D2133" i="6"/>
  <c r="J2133" i="6" s="1"/>
  <c r="B2133" i="6"/>
  <c r="C2133" i="6" s="1"/>
  <c r="A2133" i="6"/>
  <c r="H2132" i="6"/>
  <c r="G2132" i="6"/>
  <c r="F2132" i="6"/>
  <c r="I2132" i="6" s="1"/>
  <c r="E2132" i="6"/>
  <c r="D2132" i="6"/>
  <c r="J2132" i="6" s="1"/>
  <c r="B2132" i="6"/>
  <c r="C2132" i="6" s="1"/>
  <c r="A2132" i="6"/>
  <c r="H2131" i="6"/>
  <c r="G2131" i="6"/>
  <c r="F2131" i="6"/>
  <c r="I2131" i="6" s="1"/>
  <c r="E2131" i="6"/>
  <c r="D2131" i="6"/>
  <c r="J2131" i="6" s="1"/>
  <c r="B2131" i="6"/>
  <c r="C2131" i="6" s="1"/>
  <c r="A2131" i="6"/>
  <c r="H2130" i="6"/>
  <c r="G2130" i="6"/>
  <c r="F2130" i="6"/>
  <c r="I2130" i="6" s="1"/>
  <c r="E2130" i="6"/>
  <c r="D2130" i="6"/>
  <c r="J2130" i="6" s="1"/>
  <c r="B2130" i="6"/>
  <c r="C2130" i="6" s="1"/>
  <c r="A2130" i="6"/>
  <c r="H2129" i="6"/>
  <c r="G2129" i="6"/>
  <c r="F2129" i="6"/>
  <c r="I2129" i="6" s="1"/>
  <c r="E2129" i="6"/>
  <c r="D2129" i="6"/>
  <c r="J2129" i="6" s="1"/>
  <c r="B2129" i="6"/>
  <c r="C2129" i="6" s="1"/>
  <c r="A2129" i="6"/>
  <c r="H2128" i="6"/>
  <c r="G2128" i="6"/>
  <c r="F2128" i="6"/>
  <c r="I2128" i="6" s="1"/>
  <c r="E2128" i="6"/>
  <c r="D2128" i="6"/>
  <c r="J2128" i="6" s="1"/>
  <c r="B2128" i="6"/>
  <c r="C2128" i="6" s="1"/>
  <c r="A2128" i="6"/>
  <c r="H2127" i="6"/>
  <c r="G2127" i="6"/>
  <c r="F2127" i="6"/>
  <c r="I2127" i="6" s="1"/>
  <c r="E2127" i="6"/>
  <c r="D2127" i="6"/>
  <c r="J2127" i="6" s="1"/>
  <c r="B2127" i="6"/>
  <c r="C2127" i="6" s="1"/>
  <c r="A2127" i="6"/>
  <c r="H2126" i="6"/>
  <c r="G2126" i="6"/>
  <c r="F2126" i="6"/>
  <c r="I2126" i="6" s="1"/>
  <c r="E2126" i="6"/>
  <c r="D2126" i="6"/>
  <c r="J2126" i="6" s="1"/>
  <c r="B2126" i="6"/>
  <c r="C2126" i="6" s="1"/>
  <c r="A2126" i="6"/>
  <c r="H2125" i="6"/>
  <c r="G2125" i="6"/>
  <c r="F2125" i="6"/>
  <c r="I2125" i="6" s="1"/>
  <c r="E2125" i="6"/>
  <c r="D2125" i="6"/>
  <c r="J2125" i="6" s="1"/>
  <c r="B2125" i="6"/>
  <c r="C2125" i="6" s="1"/>
  <c r="A2125" i="6"/>
  <c r="H2124" i="6"/>
  <c r="G2124" i="6"/>
  <c r="F2124" i="6"/>
  <c r="I2124" i="6" s="1"/>
  <c r="E2124" i="6"/>
  <c r="D2124" i="6"/>
  <c r="J2124" i="6" s="1"/>
  <c r="B2124" i="6"/>
  <c r="C2124" i="6" s="1"/>
  <c r="A2124" i="6"/>
  <c r="H2123" i="6"/>
  <c r="G2123" i="6"/>
  <c r="F2123" i="6"/>
  <c r="I2123" i="6" s="1"/>
  <c r="E2123" i="6"/>
  <c r="D2123" i="6"/>
  <c r="J2123" i="6" s="1"/>
  <c r="B2123" i="6"/>
  <c r="C2123" i="6" s="1"/>
  <c r="A2123" i="6"/>
  <c r="H2122" i="6"/>
  <c r="G2122" i="6"/>
  <c r="F2122" i="6"/>
  <c r="I2122" i="6" s="1"/>
  <c r="E2122" i="6"/>
  <c r="D2122" i="6"/>
  <c r="J2122" i="6" s="1"/>
  <c r="B2122" i="6"/>
  <c r="C2122" i="6" s="1"/>
  <c r="A2122" i="6"/>
  <c r="H2121" i="6"/>
  <c r="G2121" i="6"/>
  <c r="F2121" i="6"/>
  <c r="I2121" i="6" s="1"/>
  <c r="E2121" i="6"/>
  <c r="D2121" i="6"/>
  <c r="J2121" i="6" s="1"/>
  <c r="B2121" i="6"/>
  <c r="C2121" i="6" s="1"/>
  <c r="A2121" i="6"/>
  <c r="H2120" i="6"/>
  <c r="G2120" i="6"/>
  <c r="F2120" i="6"/>
  <c r="I2120" i="6" s="1"/>
  <c r="E2120" i="6"/>
  <c r="D2120" i="6"/>
  <c r="J2120" i="6" s="1"/>
  <c r="B2120" i="6"/>
  <c r="C2120" i="6" s="1"/>
  <c r="A2120" i="6"/>
  <c r="H2119" i="6"/>
  <c r="G2119" i="6"/>
  <c r="F2119" i="6"/>
  <c r="I2119" i="6" s="1"/>
  <c r="E2119" i="6"/>
  <c r="D2119" i="6"/>
  <c r="J2119" i="6" s="1"/>
  <c r="B2119" i="6"/>
  <c r="C2119" i="6" s="1"/>
  <c r="A2119" i="6"/>
  <c r="H2118" i="6"/>
  <c r="G2118" i="6"/>
  <c r="F2118" i="6"/>
  <c r="I2118" i="6" s="1"/>
  <c r="E2118" i="6"/>
  <c r="D2118" i="6"/>
  <c r="J2118" i="6" s="1"/>
  <c r="B2118" i="6"/>
  <c r="C2118" i="6" s="1"/>
  <c r="A2118" i="6"/>
  <c r="H2117" i="6"/>
  <c r="G2117" i="6"/>
  <c r="F2117" i="6"/>
  <c r="I2117" i="6" s="1"/>
  <c r="E2117" i="6"/>
  <c r="D2117" i="6"/>
  <c r="J2117" i="6" s="1"/>
  <c r="B2117" i="6"/>
  <c r="C2117" i="6" s="1"/>
  <c r="A2117" i="6"/>
  <c r="H2116" i="6"/>
  <c r="G2116" i="6"/>
  <c r="F2116" i="6"/>
  <c r="I2116" i="6" s="1"/>
  <c r="E2116" i="6"/>
  <c r="D2116" i="6"/>
  <c r="J2116" i="6" s="1"/>
  <c r="B2116" i="6"/>
  <c r="C2116" i="6" s="1"/>
  <c r="A2116" i="6"/>
  <c r="H2115" i="6"/>
  <c r="G2115" i="6"/>
  <c r="F2115" i="6"/>
  <c r="I2115" i="6" s="1"/>
  <c r="E2115" i="6"/>
  <c r="D2115" i="6"/>
  <c r="J2115" i="6" s="1"/>
  <c r="B2115" i="6"/>
  <c r="C2115" i="6" s="1"/>
  <c r="A2115" i="6"/>
  <c r="H2114" i="6"/>
  <c r="G2114" i="6"/>
  <c r="F2114" i="6"/>
  <c r="I2114" i="6" s="1"/>
  <c r="E2114" i="6"/>
  <c r="D2114" i="6"/>
  <c r="J2114" i="6" s="1"/>
  <c r="B2114" i="6"/>
  <c r="C2114" i="6" s="1"/>
  <c r="A2114" i="6"/>
  <c r="H2113" i="6"/>
  <c r="G2113" i="6"/>
  <c r="F2113" i="6"/>
  <c r="I2113" i="6" s="1"/>
  <c r="E2113" i="6"/>
  <c r="D2113" i="6"/>
  <c r="J2113" i="6" s="1"/>
  <c r="B2113" i="6"/>
  <c r="C2113" i="6" s="1"/>
  <c r="A2113" i="6"/>
  <c r="H2112" i="6"/>
  <c r="G2112" i="6"/>
  <c r="F2112" i="6"/>
  <c r="I2112" i="6" s="1"/>
  <c r="E2112" i="6"/>
  <c r="D2112" i="6"/>
  <c r="J2112" i="6" s="1"/>
  <c r="B2112" i="6"/>
  <c r="C2112" i="6" s="1"/>
  <c r="A2112" i="6"/>
  <c r="H2111" i="6"/>
  <c r="G2111" i="6"/>
  <c r="F2111" i="6"/>
  <c r="I2111" i="6" s="1"/>
  <c r="E2111" i="6"/>
  <c r="D2111" i="6"/>
  <c r="J2111" i="6" s="1"/>
  <c r="B2111" i="6"/>
  <c r="C2111" i="6" s="1"/>
  <c r="A2111" i="6"/>
  <c r="H2110" i="6"/>
  <c r="G2110" i="6"/>
  <c r="F2110" i="6"/>
  <c r="I2110" i="6" s="1"/>
  <c r="E2110" i="6"/>
  <c r="D2110" i="6"/>
  <c r="J2110" i="6" s="1"/>
  <c r="B2110" i="6"/>
  <c r="C2110" i="6" s="1"/>
  <c r="A2110" i="6"/>
  <c r="H2109" i="6"/>
  <c r="G2109" i="6"/>
  <c r="F2109" i="6"/>
  <c r="I2109" i="6" s="1"/>
  <c r="E2109" i="6"/>
  <c r="D2109" i="6"/>
  <c r="J2109" i="6" s="1"/>
  <c r="B2109" i="6"/>
  <c r="C2109" i="6" s="1"/>
  <c r="A2109" i="6"/>
  <c r="H2108" i="6"/>
  <c r="G2108" i="6"/>
  <c r="F2108" i="6"/>
  <c r="I2108" i="6" s="1"/>
  <c r="E2108" i="6"/>
  <c r="D2108" i="6"/>
  <c r="J2108" i="6" s="1"/>
  <c r="B2108" i="6"/>
  <c r="C2108" i="6" s="1"/>
  <c r="A2108" i="6"/>
  <c r="H2107" i="6"/>
  <c r="G2107" i="6"/>
  <c r="F2107" i="6"/>
  <c r="I2107" i="6" s="1"/>
  <c r="E2107" i="6"/>
  <c r="D2107" i="6"/>
  <c r="J2107" i="6" s="1"/>
  <c r="B2107" i="6"/>
  <c r="C2107" i="6" s="1"/>
  <c r="A2107" i="6"/>
  <c r="H2106" i="6"/>
  <c r="G2106" i="6"/>
  <c r="F2106" i="6"/>
  <c r="I2106" i="6" s="1"/>
  <c r="E2106" i="6"/>
  <c r="D2106" i="6"/>
  <c r="J2106" i="6" s="1"/>
  <c r="B2106" i="6"/>
  <c r="C2106" i="6" s="1"/>
  <c r="A2106" i="6"/>
  <c r="H2105" i="6"/>
  <c r="G2105" i="6"/>
  <c r="F2105" i="6"/>
  <c r="I2105" i="6" s="1"/>
  <c r="E2105" i="6"/>
  <c r="D2105" i="6"/>
  <c r="J2105" i="6" s="1"/>
  <c r="B2105" i="6"/>
  <c r="C2105" i="6" s="1"/>
  <c r="A2105" i="6"/>
  <c r="H2104" i="6"/>
  <c r="G2104" i="6"/>
  <c r="F2104" i="6"/>
  <c r="I2104" i="6" s="1"/>
  <c r="E2104" i="6"/>
  <c r="D2104" i="6"/>
  <c r="J2104" i="6" s="1"/>
  <c r="B2104" i="6"/>
  <c r="C2104" i="6" s="1"/>
  <c r="A2104" i="6"/>
  <c r="H2103" i="6"/>
  <c r="G2103" i="6"/>
  <c r="F2103" i="6"/>
  <c r="I2103" i="6" s="1"/>
  <c r="E2103" i="6"/>
  <c r="D2103" i="6"/>
  <c r="J2103" i="6" s="1"/>
  <c r="B2103" i="6"/>
  <c r="C2103" i="6" s="1"/>
  <c r="A2103" i="6"/>
  <c r="H2102" i="6"/>
  <c r="G2102" i="6"/>
  <c r="F2102" i="6"/>
  <c r="I2102" i="6" s="1"/>
  <c r="E2102" i="6"/>
  <c r="D2102" i="6"/>
  <c r="J2102" i="6" s="1"/>
  <c r="B2102" i="6"/>
  <c r="C2102" i="6" s="1"/>
  <c r="A2102" i="6"/>
  <c r="H2101" i="6"/>
  <c r="G2101" i="6"/>
  <c r="F2101" i="6"/>
  <c r="I2101" i="6" s="1"/>
  <c r="E2101" i="6"/>
  <c r="D2101" i="6"/>
  <c r="J2101" i="6" s="1"/>
  <c r="B2101" i="6"/>
  <c r="C2101" i="6" s="1"/>
  <c r="A2101" i="6"/>
  <c r="H2100" i="6"/>
  <c r="G2100" i="6"/>
  <c r="F2100" i="6"/>
  <c r="I2100" i="6" s="1"/>
  <c r="E2100" i="6"/>
  <c r="D2100" i="6"/>
  <c r="J2100" i="6" s="1"/>
  <c r="B2100" i="6"/>
  <c r="C2100" i="6" s="1"/>
  <c r="A2100" i="6"/>
  <c r="H2099" i="6"/>
  <c r="G2099" i="6"/>
  <c r="F2099" i="6"/>
  <c r="I2099" i="6" s="1"/>
  <c r="E2099" i="6"/>
  <c r="D2099" i="6"/>
  <c r="J2099" i="6" s="1"/>
  <c r="B2099" i="6"/>
  <c r="C2099" i="6" s="1"/>
  <c r="A2099" i="6"/>
  <c r="H2098" i="6"/>
  <c r="G2098" i="6"/>
  <c r="F2098" i="6"/>
  <c r="I2098" i="6" s="1"/>
  <c r="E2098" i="6"/>
  <c r="D2098" i="6"/>
  <c r="J2098" i="6" s="1"/>
  <c r="B2098" i="6"/>
  <c r="C2098" i="6" s="1"/>
  <c r="A2098" i="6"/>
  <c r="H2097" i="6"/>
  <c r="G2097" i="6"/>
  <c r="F2097" i="6"/>
  <c r="I2097" i="6" s="1"/>
  <c r="E2097" i="6"/>
  <c r="D2097" i="6"/>
  <c r="J2097" i="6" s="1"/>
  <c r="B2097" i="6"/>
  <c r="C2097" i="6" s="1"/>
  <c r="A2097" i="6"/>
  <c r="H2096" i="6"/>
  <c r="G2096" i="6"/>
  <c r="F2096" i="6"/>
  <c r="I2096" i="6" s="1"/>
  <c r="E2096" i="6"/>
  <c r="D2096" i="6"/>
  <c r="J2096" i="6" s="1"/>
  <c r="B2096" i="6"/>
  <c r="C2096" i="6" s="1"/>
  <c r="A2096" i="6"/>
  <c r="H2095" i="6"/>
  <c r="G2095" i="6"/>
  <c r="F2095" i="6"/>
  <c r="I2095" i="6" s="1"/>
  <c r="E2095" i="6"/>
  <c r="D2095" i="6"/>
  <c r="J2095" i="6" s="1"/>
  <c r="B2095" i="6"/>
  <c r="C2095" i="6" s="1"/>
  <c r="A2095" i="6"/>
  <c r="H2094" i="6"/>
  <c r="G2094" i="6"/>
  <c r="F2094" i="6"/>
  <c r="I2094" i="6" s="1"/>
  <c r="E2094" i="6"/>
  <c r="D2094" i="6"/>
  <c r="J2094" i="6" s="1"/>
  <c r="B2094" i="6"/>
  <c r="C2094" i="6" s="1"/>
  <c r="A2094" i="6"/>
  <c r="H2093" i="6"/>
  <c r="G2093" i="6"/>
  <c r="F2093" i="6"/>
  <c r="I2093" i="6" s="1"/>
  <c r="E2093" i="6"/>
  <c r="D2093" i="6"/>
  <c r="J2093" i="6" s="1"/>
  <c r="B2093" i="6"/>
  <c r="C2093" i="6" s="1"/>
  <c r="A2093" i="6"/>
  <c r="H2092" i="6"/>
  <c r="G2092" i="6"/>
  <c r="F2092" i="6"/>
  <c r="I2092" i="6" s="1"/>
  <c r="E2092" i="6"/>
  <c r="D2092" i="6"/>
  <c r="J2092" i="6" s="1"/>
  <c r="B2092" i="6"/>
  <c r="C2092" i="6" s="1"/>
  <c r="A2092" i="6"/>
  <c r="H2091" i="6"/>
  <c r="G2091" i="6"/>
  <c r="F2091" i="6"/>
  <c r="I2091" i="6" s="1"/>
  <c r="E2091" i="6"/>
  <c r="D2091" i="6"/>
  <c r="J2091" i="6" s="1"/>
  <c r="B2091" i="6"/>
  <c r="C2091" i="6" s="1"/>
  <c r="A2091" i="6"/>
  <c r="H2090" i="6"/>
  <c r="G2090" i="6"/>
  <c r="F2090" i="6"/>
  <c r="I2090" i="6" s="1"/>
  <c r="E2090" i="6"/>
  <c r="D2090" i="6"/>
  <c r="J2090" i="6" s="1"/>
  <c r="B2090" i="6"/>
  <c r="C2090" i="6" s="1"/>
  <c r="A2090" i="6"/>
  <c r="H2089" i="6"/>
  <c r="G2089" i="6"/>
  <c r="F2089" i="6"/>
  <c r="I2089" i="6" s="1"/>
  <c r="E2089" i="6"/>
  <c r="D2089" i="6"/>
  <c r="J2089" i="6" s="1"/>
  <c r="B2089" i="6"/>
  <c r="C2089" i="6" s="1"/>
  <c r="A2089" i="6"/>
  <c r="H2088" i="6"/>
  <c r="G2088" i="6"/>
  <c r="F2088" i="6"/>
  <c r="I2088" i="6" s="1"/>
  <c r="E2088" i="6"/>
  <c r="D2088" i="6"/>
  <c r="J2088" i="6" s="1"/>
  <c r="B2088" i="6"/>
  <c r="C2088" i="6" s="1"/>
  <c r="A2088" i="6"/>
  <c r="H2087" i="6"/>
  <c r="G2087" i="6"/>
  <c r="F2087" i="6"/>
  <c r="I2087" i="6" s="1"/>
  <c r="E2087" i="6"/>
  <c r="D2087" i="6"/>
  <c r="J2087" i="6" s="1"/>
  <c r="B2087" i="6"/>
  <c r="C2087" i="6" s="1"/>
  <c r="A2087" i="6"/>
  <c r="H2086" i="6"/>
  <c r="G2086" i="6"/>
  <c r="F2086" i="6"/>
  <c r="I2086" i="6" s="1"/>
  <c r="E2086" i="6"/>
  <c r="D2086" i="6"/>
  <c r="J2086" i="6" s="1"/>
  <c r="B2086" i="6"/>
  <c r="C2086" i="6" s="1"/>
  <c r="A2086" i="6"/>
  <c r="H2085" i="6"/>
  <c r="G2085" i="6"/>
  <c r="F2085" i="6"/>
  <c r="I2085" i="6" s="1"/>
  <c r="E2085" i="6"/>
  <c r="D2085" i="6"/>
  <c r="J2085" i="6" s="1"/>
  <c r="B2085" i="6"/>
  <c r="C2085" i="6" s="1"/>
  <c r="A2085" i="6"/>
  <c r="H2084" i="6"/>
  <c r="G2084" i="6"/>
  <c r="F2084" i="6"/>
  <c r="I2084" i="6" s="1"/>
  <c r="E2084" i="6"/>
  <c r="D2084" i="6"/>
  <c r="J2084" i="6" s="1"/>
  <c r="B2084" i="6"/>
  <c r="C2084" i="6" s="1"/>
  <c r="A2084" i="6"/>
  <c r="H2083" i="6"/>
  <c r="G2083" i="6"/>
  <c r="F2083" i="6"/>
  <c r="I2083" i="6" s="1"/>
  <c r="E2083" i="6"/>
  <c r="D2083" i="6"/>
  <c r="J2083" i="6" s="1"/>
  <c r="B2083" i="6"/>
  <c r="C2083" i="6" s="1"/>
  <c r="A2083" i="6"/>
  <c r="H2082" i="6"/>
  <c r="G2082" i="6"/>
  <c r="F2082" i="6"/>
  <c r="I2082" i="6" s="1"/>
  <c r="E2082" i="6"/>
  <c r="D2082" i="6"/>
  <c r="J2082" i="6" s="1"/>
  <c r="B2082" i="6"/>
  <c r="C2082" i="6" s="1"/>
  <c r="A2082" i="6"/>
  <c r="H2081" i="6"/>
  <c r="G2081" i="6"/>
  <c r="F2081" i="6"/>
  <c r="I2081" i="6" s="1"/>
  <c r="E2081" i="6"/>
  <c r="D2081" i="6"/>
  <c r="J2081" i="6" s="1"/>
  <c r="B2081" i="6"/>
  <c r="C2081" i="6" s="1"/>
  <c r="A2081" i="6"/>
  <c r="H2080" i="6"/>
  <c r="G2080" i="6"/>
  <c r="F2080" i="6"/>
  <c r="I2080" i="6" s="1"/>
  <c r="E2080" i="6"/>
  <c r="D2080" i="6"/>
  <c r="J2080" i="6" s="1"/>
  <c r="B2080" i="6"/>
  <c r="C2080" i="6" s="1"/>
  <c r="A2080" i="6"/>
  <c r="H2079" i="6"/>
  <c r="G2079" i="6"/>
  <c r="F2079" i="6"/>
  <c r="I2079" i="6" s="1"/>
  <c r="E2079" i="6"/>
  <c r="D2079" i="6"/>
  <c r="J2079" i="6" s="1"/>
  <c r="B2079" i="6"/>
  <c r="C2079" i="6" s="1"/>
  <c r="A2079" i="6"/>
  <c r="H2078" i="6"/>
  <c r="G2078" i="6"/>
  <c r="F2078" i="6"/>
  <c r="I2078" i="6" s="1"/>
  <c r="E2078" i="6"/>
  <c r="D2078" i="6"/>
  <c r="J2078" i="6" s="1"/>
  <c r="B2078" i="6"/>
  <c r="C2078" i="6" s="1"/>
  <c r="A2078" i="6"/>
  <c r="H2077" i="6"/>
  <c r="G2077" i="6"/>
  <c r="F2077" i="6"/>
  <c r="I2077" i="6" s="1"/>
  <c r="E2077" i="6"/>
  <c r="D2077" i="6"/>
  <c r="J2077" i="6" s="1"/>
  <c r="B2077" i="6"/>
  <c r="C2077" i="6" s="1"/>
  <c r="A2077" i="6"/>
  <c r="H2076" i="6"/>
  <c r="G2076" i="6"/>
  <c r="F2076" i="6"/>
  <c r="I2076" i="6" s="1"/>
  <c r="E2076" i="6"/>
  <c r="D2076" i="6"/>
  <c r="J2076" i="6" s="1"/>
  <c r="B2076" i="6"/>
  <c r="C2076" i="6" s="1"/>
  <c r="A2076" i="6"/>
  <c r="H2075" i="6"/>
  <c r="G2075" i="6"/>
  <c r="F2075" i="6"/>
  <c r="I2075" i="6" s="1"/>
  <c r="E2075" i="6"/>
  <c r="D2075" i="6"/>
  <c r="J2075" i="6" s="1"/>
  <c r="B2075" i="6"/>
  <c r="C2075" i="6" s="1"/>
  <c r="A2075" i="6"/>
  <c r="H2074" i="6"/>
  <c r="G2074" i="6"/>
  <c r="F2074" i="6"/>
  <c r="I2074" i="6" s="1"/>
  <c r="E2074" i="6"/>
  <c r="D2074" i="6"/>
  <c r="J2074" i="6" s="1"/>
  <c r="B2074" i="6"/>
  <c r="C2074" i="6" s="1"/>
  <c r="A2074" i="6"/>
  <c r="H2073" i="6"/>
  <c r="G2073" i="6"/>
  <c r="F2073" i="6"/>
  <c r="I2073" i="6" s="1"/>
  <c r="E2073" i="6"/>
  <c r="D2073" i="6"/>
  <c r="J2073" i="6" s="1"/>
  <c r="B2073" i="6"/>
  <c r="C2073" i="6" s="1"/>
  <c r="A2073" i="6"/>
  <c r="H2072" i="6"/>
  <c r="G2072" i="6"/>
  <c r="F2072" i="6"/>
  <c r="I2072" i="6" s="1"/>
  <c r="E2072" i="6"/>
  <c r="D2072" i="6"/>
  <c r="J2072" i="6" s="1"/>
  <c r="B2072" i="6"/>
  <c r="C2072" i="6" s="1"/>
  <c r="A2072" i="6"/>
  <c r="H2071" i="6"/>
  <c r="G2071" i="6"/>
  <c r="F2071" i="6"/>
  <c r="I2071" i="6" s="1"/>
  <c r="E2071" i="6"/>
  <c r="D2071" i="6"/>
  <c r="J2071" i="6" s="1"/>
  <c r="B2071" i="6"/>
  <c r="C2071" i="6" s="1"/>
  <c r="A2071" i="6"/>
  <c r="H2070" i="6"/>
  <c r="G2070" i="6"/>
  <c r="F2070" i="6"/>
  <c r="I2070" i="6" s="1"/>
  <c r="E2070" i="6"/>
  <c r="D2070" i="6"/>
  <c r="J2070" i="6" s="1"/>
  <c r="B2070" i="6"/>
  <c r="C2070" i="6" s="1"/>
  <c r="A2070" i="6"/>
  <c r="H2069" i="6"/>
  <c r="G2069" i="6"/>
  <c r="F2069" i="6"/>
  <c r="I2069" i="6" s="1"/>
  <c r="E2069" i="6"/>
  <c r="D2069" i="6"/>
  <c r="J2069" i="6" s="1"/>
  <c r="B2069" i="6"/>
  <c r="C2069" i="6" s="1"/>
  <c r="A2069" i="6"/>
  <c r="H2068" i="6"/>
  <c r="G2068" i="6"/>
  <c r="F2068" i="6"/>
  <c r="I2068" i="6" s="1"/>
  <c r="E2068" i="6"/>
  <c r="D2068" i="6"/>
  <c r="J2068" i="6" s="1"/>
  <c r="B2068" i="6"/>
  <c r="C2068" i="6" s="1"/>
  <c r="A2068" i="6"/>
  <c r="H2067" i="6"/>
  <c r="G2067" i="6"/>
  <c r="F2067" i="6"/>
  <c r="I2067" i="6" s="1"/>
  <c r="E2067" i="6"/>
  <c r="D2067" i="6"/>
  <c r="J2067" i="6" s="1"/>
  <c r="B2067" i="6"/>
  <c r="C2067" i="6" s="1"/>
  <c r="A2067" i="6"/>
  <c r="H2066" i="6"/>
  <c r="G2066" i="6"/>
  <c r="F2066" i="6"/>
  <c r="I2066" i="6" s="1"/>
  <c r="E2066" i="6"/>
  <c r="D2066" i="6"/>
  <c r="J2066" i="6" s="1"/>
  <c r="B2066" i="6"/>
  <c r="C2066" i="6" s="1"/>
  <c r="A2066" i="6"/>
  <c r="H2065" i="6"/>
  <c r="G2065" i="6"/>
  <c r="F2065" i="6"/>
  <c r="I2065" i="6" s="1"/>
  <c r="E2065" i="6"/>
  <c r="D2065" i="6"/>
  <c r="J2065" i="6" s="1"/>
  <c r="B2065" i="6"/>
  <c r="C2065" i="6" s="1"/>
  <c r="A2065" i="6"/>
  <c r="H2064" i="6"/>
  <c r="G2064" i="6"/>
  <c r="F2064" i="6"/>
  <c r="I2064" i="6" s="1"/>
  <c r="E2064" i="6"/>
  <c r="D2064" i="6"/>
  <c r="J2064" i="6" s="1"/>
  <c r="B2064" i="6"/>
  <c r="C2064" i="6" s="1"/>
  <c r="A2064" i="6"/>
  <c r="H2063" i="6"/>
  <c r="G2063" i="6"/>
  <c r="F2063" i="6"/>
  <c r="I2063" i="6" s="1"/>
  <c r="E2063" i="6"/>
  <c r="D2063" i="6"/>
  <c r="J2063" i="6" s="1"/>
  <c r="B2063" i="6"/>
  <c r="C2063" i="6" s="1"/>
  <c r="A2063" i="6"/>
  <c r="H2062" i="6"/>
  <c r="G2062" i="6"/>
  <c r="F2062" i="6"/>
  <c r="I2062" i="6" s="1"/>
  <c r="E2062" i="6"/>
  <c r="D2062" i="6"/>
  <c r="J2062" i="6" s="1"/>
  <c r="B2062" i="6"/>
  <c r="C2062" i="6" s="1"/>
  <c r="A2062" i="6"/>
  <c r="H2061" i="6"/>
  <c r="G2061" i="6"/>
  <c r="F2061" i="6"/>
  <c r="I2061" i="6" s="1"/>
  <c r="E2061" i="6"/>
  <c r="D2061" i="6"/>
  <c r="J2061" i="6" s="1"/>
  <c r="B2061" i="6"/>
  <c r="C2061" i="6" s="1"/>
  <c r="A2061" i="6"/>
  <c r="H2060" i="6"/>
  <c r="G2060" i="6"/>
  <c r="F2060" i="6"/>
  <c r="I2060" i="6" s="1"/>
  <c r="E2060" i="6"/>
  <c r="D2060" i="6"/>
  <c r="J2060" i="6" s="1"/>
  <c r="B2060" i="6"/>
  <c r="C2060" i="6" s="1"/>
  <c r="A2060" i="6"/>
  <c r="H2059" i="6"/>
  <c r="G2059" i="6"/>
  <c r="F2059" i="6"/>
  <c r="I2059" i="6" s="1"/>
  <c r="E2059" i="6"/>
  <c r="D2059" i="6"/>
  <c r="J2059" i="6" s="1"/>
  <c r="B2059" i="6"/>
  <c r="C2059" i="6" s="1"/>
  <c r="A2059" i="6"/>
  <c r="H2058" i="6"/>
  <c r="G2058" i="6"/>
  <c r="F2058" i="6"/>
  <c r="I2058" i="6" s="1"/>
  <c r="E2058" i="6"/>
  <c r="D2058" i="6"/>
  <c r="J2058" i="6" s="1"/>
  <c r="B2058" i="6"/>
  <c r="C2058" i="6" s="1"/>
  <c r="A2058" i="6"/>
  <c r="H2057" i="6"/>
  <c r="G2057" i="6"/>
  <c r="F2057" i="6"/>
  <c r="I2057" i="6" s="1"/>
  <c r="E2057" i="6"/>
  <c r="D2057" i="6"/>
  <c r="J2057" i="6" s="1"/>
  <c r="B2057" i="6"/>
  <c r="C2057" i="6" s="1"/>
  <c r="A2057" i="6"/>
  <c r="H2056" i="6"/>
  <c r="G2056" i="6"/>
  <c r="F2056" i="6"/>
  <c r="I2056" i="6" s="1"/>
  <c r="E2056" i="6"/>
  <c r="D2056" i="6"/>
  <c r="J2056" i="6" s="1"/>
  <c r="B2056" i="6"/>
  <c r="C2056" i="6" s="1"/>
  <c r="A2056" i="6"/>
  <c r="H2055" i="6"/>
  <c r="G2055" i="6"/>
  <c r="F2055" i="6"/>
  <c r="I2055" i="6" s="1"/>
  <c r="E2055" i="6"/>
  <c r="D2055" i="6"/>
  <c r="J2055" i="6" s="1"/>
  <c r="B2055" i="6"/>
  <c r="C2055" i="6" s="1"/>
  <c r="A2055" i="6"/>
  <c r="H2054" i="6"/>
  <c r="G2054" i="6"/>
  <c r="F2054" i="6"/>
  <c r="I2054" i="6" s="1"/>
  <c r="E2054" i="6"/>
  <c r="D2054" i="6"/>
  <c r="J2054" i="6" s="1"/>
  <c r="B2054" i="6"/>
  <c r="C2054" i="6" s="1"/>
  <c r="A2054" i="6"/>
  <c r="H2053" i="6"/>
  <c r="G2053" i="6"/>
  <c r="F2053" i="6"/>
  <c r="I2053" i="6" s="1"/>
  <c r="E2053" i="6"/>
  <c r="D2053" i="6"/>
  <c r="J2053" i="6" s="1"/>
  <c r="B2053" i="6"/>
  <c r="C2053" i="6" s="1"/>
  <c r="A2053" i="6"/>
  <c r="H2052" i="6"/>
  <c r="G2052" i="6"/>
  <c r="F2052" i="6"/>
  <c r="I2052" i="6" s="1"/>
  <c r="E2052" i="6"/>
  <c r="D2052" i="6"/>
  <c r="J2052" i="6" s="1"/>
  <c r="B2052" i="6"/>
  <c r="C2052" i="6" s="1"/>
  <c r="A2052" i="6"/>
  <c r="H2051" i="6"/>
  <c r="G2051" i="6"/>
  <c r="F2051" i="6"/>
  <c r="I2051" i="6" s="1"/>
  <c r="E2051" i="6"/>
  <c r="D2051" i="6"/>
  <c r="J2051" i="6" s="1"/>
  <c r="B2051" i="6"/>
  <c r="C2051" i="6" s="1"/>
  <c r="A2051" i="6"/>
  <c r="H2050" i="6"/>
  <c r="G2050" i="6"/>
  <c r="F2050" i="6"/>
  <c r="I2050" i="6" s="1"/>
  <c r="E2050" i="6"/>
  <c r="D2050" i="6"/>
  <c r="J2050" i="6" s="1"/>
  <c r="B2050" i="6"/>
  <c r="C2050" i="6" s="1"/>
  <c r="A2050" i="6"/>
  <c r="H2049" i="6"/>
  <c r="G2049" i="6"/>
  <c r="F2049" i="6"/>
  <c r="I2049" i="6" s="1"/>
  <c r="E2049" i="6"/>
  <c r="D2049" i="6"/>
  <c r="J2049" i="6" s="1"/>
  <c r="B2049" i="6"/>
  <c r="C2049" i="6" s="1"/>
  <c r="A2049" i="6"/>
  <c r="H2048" i="6"/>
  <c r="G2048" i="6"/>
  <c r="F2048" i="6"/>
  <c r="I2048" i="6" s="1"/>
  <c r="E2048" i="6"/>
  <c r="D2048" i="6"/>
  <c r="J2048" i="6" s="1"/>
  <c r="B2048" i="6"/>
  <c r="C2048" i="6" s="1"/>
  <c r="A2048" i="6"/>
  <c r="H2047" i="6"/>
  <c r="G2047" i="6"/>
  <c r="F2047" i="6"/>
  <c r="I2047" i="6" s="1"/>
  <c r="E2047" i="6"/>
  <c r="D2047" i="6"/>
  <c r="J2047" i="6" s="1"/>
  <c r="B2047" i="6"/>
  <c r="C2047" i="6" s="1"/>
  <c r="A2047" i="6"/>
  <c r="H2046" i="6"/>
  <c r="G2046" i="6"/>
  <c r="F2046" i="6"/>
  <c r="I2046" i="6" s="1"/>
  <c r="E2046" i="6"/>
  <c r="D2046" i="6"/>
  <c r="J2046" i="6" s="1"/>
  <c r="B2046" i="6"/>
  <c r="C2046" i="6" s="1"/>
  <c r="A2046" i="6"/>
  <c r="H2045" i="6"/>
  <c r="G2045" i="6"/>
  <c r="F2045" i="6"/>
  <c r="I2045" i="6" s="1"/>
  <c r="E2045" i="6"/>
  <c r="D2045" i="6"/>
  <c r="J2045" i="6" s="1"/>
  <c r="B2045" i="6"/>
  <c r="C2045" i="6" s="1"/>
  <c r="A2045" i="6"/>
  <c r="H2044" i="6"/>
  <c r="G2044" i="6"/>
  <c r="F2044" i="6"/>
  <c r="I2044" i="6" s="1"/>
  <c r="E2044" i="6"/>
  <c r="D2044" i="6"/>
  <c r="J2044" i="6" s="1"/>
  <c r="B2044" i="6"/>
  <c r="C2044" i="6" s="1"/>
  <c r="A2044" i="6"/>
  <c r="H2043" i="6"/>
  <c r="G2043" i="6"/>
  <c r="F2043" i="6"/>
  <c r="I2043" i="6" s="1"/>
  <c r="E2043" i="6"/>
  <c r="D2043" i="6"/>
  <c r="J2043" i="6" s="1"/>
  <c r="B2043" i="6"/>
  <c r="C2043" i="6" s="1"/>
  <c r="A2043" i="6"/>
  <c r="H2042" i="6"/>
  <c r="G2042" i="6"/>
  <c r="F2042" i="6"/>
  <c r="I2042" i="6" s="1"/>
  <c r="E2042" i="6"/>
  <c r="D2042" i="6"/>
  <c r="J2042" i="6" s="1"/>
  <c r="B2042" i="6"/>
  <c r="C2042" i="6" s="1"/>
  <c r="A2042" i="6"/>
  <c r="H2041" i="6"/>
  <c r="G2041" i="6"/>
  <c r="F2041" i="6"/>
  <c r="I2041" i="6" s="1"/>
  <c r="E2041" i="6"/>
  <c r="D2041" i="6"/>
  <c r="J2041" i="6" s="1"/>
  <c r="B2041" i="6"/>
  <c r="C2041" i="6" s="1"/>
  <c r="A2041" i="6"/>
  <c r="H2040" i="6"/>
  <c r="G2040" i="6"/>
  <c r="F2040" i="6"/>
  <c r="I2040" i="6" s="1"/>
  <c r="E2040" i="6"/>
  <c r="D2040" i="6"/>
  <c r="J2040" i="6" s="1"/>
  <c r="B2040" i="6"/>
  <c r="C2040" i="6" s="1"/>
  <c r="A2040" i="6"/>
  <c r="H2039" i="6"/>
  <c r="G2039" i="6"/>
  <c r="F2039" i="6"/>
  <c r="I2039" i="6" s="1"/>
  <c r="E2039" i="6"/>
  <c r="D2039" i="6"/>
  <c r="J2039" i="6" s="1"/>
  <c r="B2039" i="6"/>
  <c r="C2039" i="6" s="1"/>
  <c r="A2039" i="6"/>
  <c r="H2038" i="6"/>
  <c r="G2038" i="6"/>
  <c r="F2038" i="6"/>
  <c r="I2038" i="6" s="1"/>
  <c r="E2038" i="6"/>
  <c r="D2038" i="6"/>
  <c r="J2038" i="6" s="1"/>
  <c r="B2038" i="6"/>
  <c r="C2038" i="6" s="1"/>
  <c r="A2038" i="6"/>
  <c r="H2037" i="6"/>
  <c r="G2037" i="6"/>
  <c r="F2037" i="6"/>
  <c r="I2037" i="6" s="1"/>
  <c r="E2037" i="6"/>
  <c r="D2037" i="6"/>
  <c r="J2037" i="6" s="1"/>
  <c r="B2037" i="6"/>
  <c r="C2037" i="6" s="1"/>
  <c r="A2037" i="6"/>
  <c r="H2036" i="6"/>
  <c r="G2036" i="6"/>
  <c r="F2036" i="6"/>
  <c r="I2036" i="6" s="1"/>
  <c r="E2036" i="6"/>
  <c r="D2036" i="6"/>
  <c r="J2036" i="6" s="1"/>
  <c r="B2036" i="6"/>
  <c r="C2036" i="6" s="1"/>
  <c r="A2036" i="6"/>
  <c r="H2035" i="6"/>
  <c r="G2035" i="6"/>
  <c r="F2035" i="6"/>
  <c r="I2035" i="6" s="1"/>
  <c r="E2035" i="6"/>
  <c r="D2035" i="6"/>
  <c r="J2035" i="6" s="1"/>
  <c r="B2035" i="6"/>
  <c r="C2035" i="6" s="1"/>
  <c r="A2035" i="6"/>
  <c r="H2034" i="6"/>
  <c r="G2034" i="6"/>
  <c r="F2034" i="6"/>
  <c r="I2034" i="6" s="1"/>
  <c r="E2034" i="6"/>
  <c r="D2034" i="6"/>
  <c r="J2034" i="6" s="1"/>
  <c r="B2034" i="6"/>
  <c r="C2034" i="6" s="1"/>
  <c r="A2034" i="6"/>
  <c r="H2033" i="6"/>
  <c r="G2033" i="6"/>
  <c r="F2033" i="6"/>
  <c r="I2033" i="6" s="1"/>
  <c r="E2033" i="6"/>
  <c r="D2033" i="6"/>
  <c r="J2033" i="6" s="1"/>
  <c r="B2033" i="6"/>
  <c r="C2033" i="6" s="1"/>
  <c r="A2033" i="6"/>
  <c r="H2032" i="6"/>
  <c r="G2032" i="6"/>
  <c r="F2032" i="6"/>
  <c r="I2032" i="6" s="1"/>
  <c r="E2032" i="6"/>
  <c r="D2032" i="6"/>
  <c r="J2032" i="6" s="1"/>
  <c r="B2032" i="6"/>
  <c r="C2032" i="6" s="1"/>
  <c r="A2032" i="6"/>
  <c r="H2031" i="6"/>
  <c r="G2031" i="6"/>
  <c r="F2031" i="6"/>
  <c r="I2031" i="6" s="1"/>
  <c r="E2031" i="6"/>
  <c r="D2031" i="6"/>
  <c r="J2031" i="6" s="1"/>
  <c r="B2031" i="6"/>
  <c r="C2031" i="6" s="1"/>
  <c r="A2031" i="6"/>
  <c r="H2030" i="6"/>
  <c r="G2030" i="6"/>
  <c r="F2030" i="6"/>
  <c r="I2030" i="6" s="1"/>
  <c r="E2030" i="6"/>
  <c r="D2030" i="6"/>
  <c r="J2030" i="6" s="1"/>
  <c r="B2030" i="6"/>
  <c r="C2030" i="6" s="1"/>
  <c r="A2030" i="6"/>
  <c r="H2029" i="6"/>
  <c r="G2029" i="6"/>
  <c r="F2029" i="6"/>
  <c r="I2029" i="6" s="1"/>
  <c r="E2029" i="6"/>
  <c r="D2029" i="6"/>
  <c r="J2029" i="6" s="1"/>
  <c r="B2029" i="6"/>
  <c r="C2029" i="6" s="1"/>
  <c r="A2029" i="6"/>
  <c r="H2028" i="6"/>
  <c r="G2028" i="6"/>
  <c r="F2028" i="6"/>
  <c r="I2028" i="6" s="1"/>
  <c r="E2028" i="6"/>
  <c r="D2028" i="6"/>
  <c r="J2028" i="6" s="1"/>
  <c r="B2028" i="6"/>
  <c r="C2028" i="6" s="1"/>
  <c r="A2028" i="6"/>
  <c r="H2027" i="6"/>
  <c r="G2027" i="6"/>
  <c r="F2027" i="6"/>
  <c r="I2027" i="6" s="1"/>
  <c r="E2027" i="6"/>
  <c r="D2027" i="6"/>
  <c r="J2027" i="6" s="1"/>
  <c r="B2027" i="6"/>
  <c r="C2027" i="6" s="1"/>
  <c r="A2027" i="6"/>
  <c r="H2026" i="6"/>
  <c r="G2026" i="6"/>
  <c r="F2026" i="6"/>
  <c r="I2026" i="6" s="1"/>
  <c r="E2026" i="6"/>
  <c r="D2026" i="6"/>
  <c r="J2026" i="6" s="1"/>
  <c r="B2026" i="6"/>
  <c r="C2026" i="6" s="1"/>
  <c r="A2026" i="6"/>
  <c r="H2025" i="6"/>
  <c r="G2025" i="6"/>
  <c r="F2025" i="6"/>
  <c r="I2025" i="6" s="1"/>
  <c r="E2025" i="6"/>
  <c r="D2025" i="6"/>
  <c r="J2025" i="6" s="1"/>
  <c r="B2025" i="6"/>
  <c r="C2025" i="6" s="1"/>
  <c r="A2025" i="6"/>
  <c r="H2024" i="6"/>
  <c r="G2024" i="6"/>
  <c r="F2024" i="6"/>
  <c r="I2024" i="6" s="1"/>
  <c r="E2024" i="6"/>
  <c r="D2024" i="6"/>
  <c r="J2024" i="6" s="1"/>
  <c r="B2024" i="6"/>
  <c r="C2024" i="6" s="1"/>
  <c r="A2024" i="6"/>
  <c r="H2023" i="6"/>
  <c r="G2023" i="6"/>
  <c r="F2023" i="6"/>
  <c r="I2023" i="6" s="1"/>
  <c r="E2023" i="6"/>
  <c r="D2023" i="6"/>
  <c r="J2023" i="6" s="1"/>
  <c r="B2023" i="6"/>
  <c r="C2023" i="6" s="1"/>
  <c r="A2023" i="6"/>
  <c r="H2022" i="6"/>
  <c r="G2022" i="6"/>
  <c r="F2022" i="6"/>
  <c r="I2022" i="6" s="1"/>
  <c r="E2022" i="6"/>
  <c r="D2022" i="6"/>
  <c r="J2022" i="6" s="1"/>
  <c r="B2022" i="6"/>
  <c r="C2022" i="6" s="1"/>
  <c r="A2022" i="6"/>
  <c r="H2021" i="6"/>
  <c r="G2021" i="6"/>
  <c r="F2021" i="6"/>
  <c r="I2021" i="6" s="1"/>
  <c r="E2021" i="6"/>
  <c r="D2021" i="6"/>
  <c r="J2021" i="6" s="1"/>
  <c r="B2021" i="6"/>
  <c r="C2021" i="6" s="1"/>
  <c r="A2021" i="6"/>
  <c r="H2020" i="6"/>
  <c r="G2020" i="6"/>
  <c r="F2020" i="6"/>
  <c r="I2020" i="6" s="1"/>
  <c r="E2020" i="6"/>
  <c r="D2020" i="6"/>
  <c r="J2020" i="6" s="1"/>
  <c r="B2020" i="6"/>
  <c r="C2020" i="6" s="1"/>
  <c r="A2020" i="6"/>
  <c r="H2019" i="6"/>
  <c r="G2019" i="6"/>
  <c r="F2019" i="6"/>
  <c r="I2019" i="6" s="1"/>
  <c r="E2019" i="6"/>
  <c r="D2019" i="6"/>
  <c r="J2019" i="6" s="1"/>
  <c r="B2019" i="6"/>
  <c r="C2019" i="6" s="1"/>
  <c r="A2019" i="6"/>
  <c r="H2018" i="6"/>
  <c r="G2018" i="6"/>
  <c r="F2018" i="6"/>
  <c r="I2018" i="6" s="1"/>
  <c r="E2018" i="6"/>
  <c r="D2018" i="6"/>
  <c r="J2018" i="6" s="1"/>
  <c r="B2018" i="6"/>
  <c r="C2018" i="6" s="1"/>
  <c r="A2018" i="6"/>
  <c r="H2017" i="6"/>
  <c r="G2017" i="6"/>
  <c r="F2017" i="6"/>
  <c r="I2017" i="6" s="1"/>
  <c r="E2017" i="6"/>
  <c r="D2017" i="6"/>
  <c r="J2017" i="6" s="1"/>
  <c r="B2017" i="6"/>
  <c r="C2017" i="6" s="1"/>
  <c r="A2017" i="6"/>
  <c r="H2016" i="6"/>
  <c r="G2016" i="6"/>
  <c r="F2016" i="6"/>
  <c r="I2016" i="6" s="1"/>
  <c r="E2016" i="6"/>
  <c r="D2016" i="6"/>
  <c r="J2016" i="6" s="1"/>
  <c r="B2016" i="6"/>
  <c r="C2016" i="6" s="1"/>
  <c r="A2016" i="6"/>
  <c r="H2015" i="6"/>
  <c r="G2015" i="6"/>
  <c r="F2015" i="6"/>
  <c r="I2015" i="6" s="1"/>
  <c r="E2015" i="6"/>
  <c r="D2015" i="6"/>
  <c r="J2015" i="6" s="1"/>
  <c r="B2015" i="6"/>
  <c r="C2015" i="6" s="1"/>
  <c r="A2015" i="6"/>
  <c r="H2014" i="6"/>
  <c r="G2014" i="6"/>
  <c r="F2014" i="6"/>
  <c r="I2014" i="6" s="1"/>
  <c r="E2014" i="6"/>
  <c r="D2014" i="6"/>
  <c r="J2014" i="6" s="1"/>
  <c r="B2014" i="6"/>
  <c r="C2014" i="6" s="1"/>
  <c r="A2014" i="6"/>
  <c r="H2013" i="6"/>
  <c r="G2013" i="6"/>
  <c r="F2013" i="6"/>
  <c r="I2013" i="6" s="1"/>
  <c r="E2013" i="6"/>
  <c r="D2013" i="6"/>
  <c r="J2013" i="6" s="1"/>
  <c r="B2013" i="6"/>
  <c r="C2013" i="6" s="1"/>
  <c r="A2013" i="6"/>
  <c r="H2012" i="6"/>
  <c r="G2012" i="6"/>
  <c r="F2012" i="6"/>
  <c r="I2012" i="6" s="1"/>
  <c r="E2012" i="6"/>
  <c r="D2012" i="6"/>
  <c r="J2012" i="6" s="1"/>
  <c r="B2012" i="6"/>
  <c r="C2012" i="6" s="1"/>
  <c r="A2012" i="6"/>
  <c r="H2011" i="6"/>
  <c r="G2011" i="6"/>
  <c r="F2011" i="6"/>
  <c r="I2011" i="6" s="1"/>
  <c r="E2011" i="6"/>
  <c r="D2011" i="6"/>
  <c r="J2011" i="6" s="1"/>
  <c r="B2011" i="6"/>
  <c r="C2011" i="6" s="1"/>
  <c r="A2011" i="6"/>
  <c r="H2010" i="6"/>
  <c r="G2010" i="6"/>
  <c r="F2010" i="6"/>
  <c r="I2010" i="6" s="1"/>
  <c r="E2010" i="6"/>
  <c r="D2010" i="6"/>
  <c r="J2010" i="6" s="1"/>
  <c r="B2010" i="6"/>
  <c r="C2010" i="6" s="1"/>
  <c r="A2010" i="6"/>
  <c r="H2009" i="6"/>
  <c r="G2009" i="6"/>
  <c r="F2009" i="6"/>
  <c r="I2009" i="6" s="1"/>
  <c r="E2009" i="6"/>
  <c r="D2009" i="6"/>
  <c r="J2009" i="6" s="1"/>
  <c r="B2009" i="6"/>
  <c r="C2009" i="6" s="1"/>
  <c r="A2009" i="6"/>
  <c r="H2008" i="6"/>
  <c r="G2008" i="6"/>
  <c r="F2008" i="6"/>
  <c r="I2008" i="6" s="1"/>
  <c r="E2008" i="6"/>
  <c r="D2008" i="6"/>
  <c r="J2008" i="6" s="1"/>
  <c r="B2008" i="6"/>
  <c r="C2008" i="6" s="1"/>
  <c r="A2008" i="6"/>
  <c r="H2007" i="6"/>
  <c r="G2007" i="6"/>
  <c r="F2007" i="6"/>
  <c r="I2007" i="6" s="1"/>
  <c r="E2007" i="6"/>
  <c r="D2007" i="6"/>
  <c r="J2007" i="6" s="1"/>
  <c r="B2007" i="6"/>
  <c r="C2007" i="6" s="1"/>
  <c r="A2007" i="6"/>
  <c r="H2006" i="6"/>
  <c r="G2006" i="6"/>
  <c r="F2006" i="6"/>
  <c r="I2006" i="6" s="1"/>
  <c r="E2006" i="6"/>
  <c r="D2006" i="6"/>
  <c r="J2006" i="6" s="1"/>
  <c r="B2006" i="6"/>
  <c r="C2006" i="6" s="1"/>
  <c r="A2006" i="6"/>
  <c r="H2005" i="6"/>
  <c r="G2005" i="6"/>
  <c r="F2005" i="6"/>
  <c r="I2005" i="6" s="1"/>
  <c r="E2005" i="6"/>
  <c r="D2005" i="6"/>
  <c r="J2005" i="6" s="1"/>
  <c r="B2005" i="6"/>
  <c r="C2005" i="6" s="1"/>
  <c r="A2005" i="6"/>
  <c r="H2004" i="6"/>
  <c r="G2004" i="6"/>
  <c r="F2004" i="6"/>
  <c r="I2004" i="6" s="1"/>
  <c r="E2004" i="6"/>
  <c r="D2004" i="6"/>
  <c r="J2004" i="6" s="1"/>
  <c r="B2004" i="6"/>
  <c r="C2004" i="6" s="1"/>
  <c r="A2004" i="6"/>
  <c r="H2003" i="6"/>
  <c r="G2003" i="6"/>
  <c r="F2003" i="6"/>
  <c r="I2003" i="6" s="1"/>
  <c r="E2003" i="6"/>
  <c r="D2003" i="6"/>
  <c r="J2003" i="6" s="1"/>
  <c r="B2003" i="6"/>
  <c r="C2003" i="6" s="1"/>
  <c r="A2003" i="6"/>
  <c r="H2002" i="6"/>
  <c r="G2002" i="6"/>
  <c r="F2002" i="6"/>
  <c r="I2002" i="6" s="1"/>
  <c r="E2002" i="6"/>
  <c r="D2002" i="6"/>
  <c r="J2002" i="6" s="1"/>
  <c r="B2002" i="6"/>
  <c r="C2002" i="6" s="1"/>
  <c r="A2002" i="6"/>
  <c r="H2001" i="6"/>
  <c r="G2001" i="6"/>
  <c r="F2001" i="6"/>
  <c r="I2001" i="6" s="1"/>
  <c r="E2001" i="6"/>
  <c r="D2001" i="6"/>
  <c r="J2001" i="6" s="1"/>
  <c r="B2001" i="6"/>
  <c r="C2001" i="6" s="1"/>
  <c r="A2001" i="6"/>
  <c r="H2000" i="6"/>
  <c r="G2000" i="6"/>
  <c r="F2000" i="6"/>
  <c r="I2000" i="6" s="1"/>
  <c r="E2000" i="6"/>
  <c r="D2000" i="6"/>
  <c r="J2000" i="6" s="1"/>
  <c r="B2000" i="6"/>
  <c r="C2000" i="6" s="1"/>
  <c r="A2000" i="6"/>
  <c r="H1999" i="6"/>
  <c r="G1999" i="6"/>
  <c r="F1999" i="6"/>
  <c r="I1999" i="6" s="1"/>
  <c r="E1999" i="6"/>
  <c r="D1999" i="6"/>
  <c r="J1999" i="6" s="1"/>
  <c r="B1999" i="6"/>
  <c r="C1999" i="6" s="1"/>
  <c r="A1999" i="6"/>
  <c r="H1998" i="6"/>
  <c r="G1998" i="6"/>
  <c r="F1998" i="6"/>
  <c r="I1998" i="6" s="1"/>
  <c r="E1998" i="6"/>
  <c r="D1998" i="6"/>
  <c r="J1998" i="6" s="1"/>
  <c r="B1998" i="6"/>
  <c r="C1998" i="6" s="1"/>
  <c r="A1998" i="6"/>
  <c r="H1997" i="6"/>
  <c r="G1997" i="6"/>
  <c r="F1997" i="6"/>
  <c r="I1997" i="6" s="1"/>
  <c r="E1997" i="6"/>
  <c r="D1997" i="6"/>
  <c r="J1997" i="6" s="1"/>
  <c r="B1997" i="6"/>
  <c r="C1997" i="6" s="1"/>
  <c r="A1997" i="6"/>
  <c r="H1996" i="6"/>
  <c r="G1996" i="6"/>
  <c r="F1996" i="6"/>
  <c r="I1996" i="6" s="1"/>
  <c r="E1996" i="6"/>
  <c r="D1996" i="6"/>
  <c r="J1996" i="6" s="1"/>
  <c r="B1996" i="6"/>
  <c r="C1996" i="6" s="1"/>
  <c r="A1996" i="6"/>
  <c r="H1995" i="6"/>
  <c r="G1995" i="6"/>
  <c r="F1995" i="6"/>
  <c r="I1995" i="6" s="1"/>
  <c r="E1995" i="6"/>
  <c r="D1995" i="6"/>
  <c r="J1995" i="6" s="1"/>
  <c r="B1995" i="6"/>
  <c r="C1995" i="6" s="1"/>
  <c r="A1995" i="6"/>
  <c r="H1994" i="6"/>
  <c r="G1994" i="6"/>
  <c r="F1994" i="6"/>
  <c r="I1994" i="6" s="1"/>
  <c r="E1994" i="6"/>
  <c r="D1994" i="6"/>
  <c r="J1994" i="6" s="1"/>
  <c r="B1994" i="6"/>
  <c r="C1994" i="6" s="1"/>
  <c r="A1994" i="6"/>
  <c r="H1993" i="6"/>
  <c r="G1993" i="6"/>
  <c r="F1993" i="6"/>
  <c r="I1993" i="6" s="1"/>
  <c r="E1993" i="6"/>
  <c r="D1993" i="6"/>
  <c r="J1993" i="6" s="1"/>
  <c r="B1993" i="6"/>
  <c r="C1993" i="6" s="1"/>
  <c r="A1993" i="6"/>
  <c r="H1992" i="6"/>
  <c r="G1992" i="6"/>
  <c r="F1992" i="6"/>
  <c r="I1992" i="6" s="1"/>
  <c r="E1992" i="6"/>
  <c r="D1992" i="6"/>
  <c r="J1992" i="6" s="1"/>
  <c r="B1992" i="6"/>
  <c r="C1992" i="6" s="1"/>
  <c r="A1992" i="6"/>
  <c r="H1991" i="6"/>
  <c r="G1991" i="6"/>
  <c r="F1991" i="6"/>
  <c r="I1991" i="6" s="1"/>
  <c r="E1991" i="6"/>
  <c r="D1991" i="6"/>
  <c r="J1991" i="6" s="1"/>
  <c r="B1991" i="6"/>
  <c r="C1991" i="6" s="1"/>
  <c r="A1991" i="6"/>
  <c r="H1990" i="6"/>
  <c r="G1990" i="6"/>
  <c r="F1990" i="6"/>
  <c r="I1990" i="6" s="1"/>
  <c r="E1990" i="6"/>
  <c r="D1990" i="6"/>
  <c r="J1990" i="6" s="1"/>
  <c r="B1990" i="6"/>
  <c r="C1990" i="6" s="1"/>
  <c r="A1990" i="6"/>
  <c r="H1989" i="6"/>
  <c r="G1989" i="6"/>
  <c r="F1989" i="6"/>
  <c r="I1989" i="6" s="1"/>
  <c r="E1989" i="6"/>
  <c r="D1989" i="6"/>
  <c r="J1989" i="6" s="1"/>
  <c r="B1989" i="6"/>
  <c r="C1989" i="6" s="1"/>
  <c r="A1989" i="6"/>
  <c r="H1988" i="6"/>
  <c r="G1988" i="6"/>
  <c r="F1988" i="6"/>
  <c r="I1988" i="6" s="1"/>
  <c r="E1988" i="6"/>
  <c r="D1988" i="6"/>
  <c r="J1988" i="6" s="1"/>
  <c r="B1988" i="6"/>
  <c r="C1988" i="6" s="1"/>
  <c r="A1988" i="6"/>
  <c r="H1987" i="6"/>
  <c r="G1987" i="6"/>
  <c r="F1987" i="6"/>
  <c r="I1987" i="6" s="1"/>
  <c r="E1987" i="6"/>
  <c r="D1987" i="6"/>
  <c r="J1987" i="6" s="1"/>
  <c r="B1987" i="6"/>
  <c r="C1987" i="6" s="1"/>
  <c r="A1987" i="6"/>
  <c r="H1986" i="6"/>
  <c r="G1986" i="6"/>
  <c r="F1986" i="6"/>
  <c r="I1986" i="6" s="1"/>
  <c r="E1986" i="6"/>
  <c r="D1986" i="6"/>
  <c r="J1986" i="6" s="1"/>
  <c r="B1986" i="6"/>
  <c r="C1986" i="6" s="1"/>
  <c r="A1986" i="6"/>
  <c r="H1985" i="6"/>
  <c r="G1985" i="6"/>
  <c r="F1985" i="6"/>
  <c r="I1985" i="6" s="1"/>
  <c r="E1985" i="6"/>
  <c r="D1985" i="6"/>
  <c r="J1985" i="6" s="1"/>
  <c r="B1985" i="6"/>
  <c r="C1985" i="6" s="1"/>
  <c r="A1985" i="6"/>
  <c r="H1984" i="6"/>
  <c r="G1984" i="6"/>
  <c r="F1984" i="6"/>
  <c r="I1984" i="6" s="1"/>
  <c r="E1984" i="6"/>
  <c r="D1984" i="6"/>
  <c r="J1984" i="6" s="1"/>
  <c r="B1984" i="6"/>
  <c r="C1984" i="6" s="1"/>
  <c r="A1984" i="6"/>
  <c r="H1983" i="6"/>
  <c r="G1983" i="6"/>
  <c r="F1983" i="6"/>
  <c r="I1983" i="6" s="1"/>
  <c r="E1983" i="6"/>
  <c r="D1983" i="6"/>
  <c r="J1983" i="6" s="1"/>
  <c r="B1983" i="6"/>
  <c r="C1983" i="6" s="1"/>
  <c r="A1983" i="6"/>
  <c r="H1982" i="6"/>
  <c r="G1982" i="6"/>
  <c r="F1982" i="6"/>
  <c r="I1982" i="6" s="1"/>
  <c r="E1982" i="6"/>
  <c r="D1982" i="6"/>
  <c r="J1982" i="6" s="1"/>
  <c r="B1982" i="6"/>
  <c r="C1982" i="6" s="1"/>
  <c r="A1982" i="6"/>
  <c r="H1981" i="6"/>
  <c r="G1981" i="6"/>
  <c r="F1981" i="6"/>
  <c r="I1981" i="6" s="1"/>
  <c r="E1981" i="6"/>
  <c r="D1981" i="6"/>
  <c r="J1981" i="6" s="1"/>
  <c r="B1981" i="6"/>
  <c r="C1981" i="6" s="1"/>
  <c r="A1981" i="6"/>
  <c r="H1980" i="6"/>
  <c r="G1980" i="6"/>
  <c r="F1980" i="6"/>
  <c r="I1980" i="6" s="1"/>
  <c r="E1980" i="6"/>
  <c r="D1980" i="6"/>
  <c r="J1980" i="6" s="1"/>
  <c r="B1980" i="6"/>
  <c r="C1980" i="6" s="1"/>
  <c r="A1980" i="6"/>
  <c r="H1979" i="6"/>
  <c r="G1979" i="6"/>
  <c r="F1979" i="6"/>
  <c r="I1979" i="6" s="1"/>
  <c r="E1979" i="6"/>
  <c r="D1979" i="6"/>
  <c r="J1979" i="6" s="1"/>
  <c r="B1979" i="6"/>
  <c r="C1979" i="6" s="1"/>
  <c r="A1979" i="6"/>
  <c r="H1978" i="6"/>
  <c r="G1978" i="6"/>
  <c r="F1978" i="6"/>
  <c r="I1978" i="6" s="1"/>
  <c r="E1978" i="6"/>
  <c r="D1978" i="6"/>
  <c r="J1978" i="6" s="1"/>
  <c r="B1978" i="6"/>
  <c r="C1978" i="6" s="1"/>
  <c r="A1978" i="6"/>
  <c r="H1977" i="6"/>
  <c r="G1977" i="6"/>
  <c r="F1977" i="6"/>
  <c r="I1977" i="6" s="1"/>
  <c r="E1977" i="6"/>
  <c r="D1977" i="6"/>
  <c r="J1977" i="6" s="1"/>
  <c r="B1977" i="6"/>
  <c r="C1977" i="6" s="1"/>
  <c r="A1977" i="6"/>
  <c r="H1976" i="6"/>
  <c r="G1976" i="6"/>
  <c r="F1976" i="6"/>
  <c r="I1976" i="6" s="1"/>
  <c r="E1976" i="6"/>
  <c r="D1976" i="6"/>
  <c r="J1976" i="6" s="1"/>
  <c r="B1976" i="6"/>
  <c r="C1976" i="6" s="1"/>
  <c r="A1976" i="6"/>
  <c r="H1975" i="6"/>
  <c r="G1975" i="6"/>
  <c r="F1975" i="6"/>
  <c r="I1975" i="6" s="1"/>
  <c r="E1975" i="6"/>
  <c r="D1975" i="6"/>
  <c r="J1975" i="6" s="1"/>
  <c r="B1975" i="6"/>
  <c r="C1975" i="6" s="1"/>
  <c r="A1975" i="6"/>
  <c r="H1974" i="6"/>
  <c r="G1974" i="6"/>
  <c r="F1974" i="6"/>
  <c r="I1974" i="6" s="1"/>
  <c r="E1974" i="6"/>
  <c r="D1974" i="6"/>
  <c r="J1974" i="6" s="1"/>
  <c r="B1974" i="6"/>
  <c r="C1974" i="6" s="1"/>
  <c r="A1974" i="6"/>
  <c r="H1973" i="6"/>
  <c r="G1973" i="6"/>
  <c r="F1973" i="6"/>
  <c r="I1973" i="6" s="1"/>
  <c r="E1973" i="6"/>
  <c r="D1973" i="6"/>
  <c r="J1973" i="6" s="1"/>
  <c r="B1973" i="6"/>
  <c r="C1973" i="6" s="1"/>
  <c r="A1973" i="6"/>
  <c r="H1972" i="6"/>
  <c r="G1972" i="6"/>
  <c r="F1972" i="6"/>
  <c r="I1972" i="6" s="1"/>
  <c r="E1972" i="6"/>
  <c r="D1972" i="6"/>
  <c r="J1972" i="6" s="1"/>
  <c r="B1972" i="6"/>
  <c r="C1972" i="6" s="1"/>
  <c r="A1972" i="6"/>
  <c r="H1971" i="6"/>
  <c r="G1971" i="6"/>
  <c r="F1971" i="6"/>
  <c r="I1971" i="6" s="1"/>
  <c r="E1971" i="6"/>
  <c r="D1971" i="6"/>
  <c r="J1971" i="6" s="1"/>
  <c r="B1971" i="6"/>
  <c r="C1971" i="6" s="1"/>
  <c r="A1971" i="6"/>
  <c r="H1970" i="6"/>
  <c r="G1970" i="6"/>
  <c r="F1970" i="6"/>
  <c r="I1970" i="6" s="1"/>
  <c r="E1970" i="6"/>
  <c r="D1970" i="6"/>
  <c r="J1970" i="6" s="1"/>
  <c r="B1970" i="6"/>
  <c r="C1970" i="6" s="1"/>
  <c r="A1970" i="6"/>
  <c r="H1969" i="6"/>
  <c r="G1969" i="6"/>
  <c r="F1969" i="6"/>
  <c r="I1969" i="6" s="1"/>
  <c r="E1969" i="6"/>
  <c r="D1969" i="6"/>
  <c r="J1969" i="6" s="1"/>
  <c r="B1969" i="6"/>
  <c r="C1969" i="6" s="1"/>
  <c r="A1969" i="6"/>
  <c r="H1968" i="6"/>
  <c r="G1968" i="6"/>
  <c r="F1968" i="6"/>
  <c r="I1968" i="6" s="1"/>
  <c r="E1968" i="6"/>
  <c r="D1968" i="6"/>
  <c r="J1968" i="6" s="1"/>
  <c r="B1968" i="6"/>
  <c r="C1968" i="6" s="1"/>
  <c r="A1968" i="6"/>
  <c r="H1967" i="6"/>
  <c r="G1967" i="6"/>
  <c r="F1967" i="6"/>
  <c r="I1967" i="6" s="1"/>
  <c r="E1967" i="6"/>
  <c r="D1967" i="6"/>
  <c r="J1967" i="6" s="1"/>
  <c r="B1967" i="6"/>
  <c r="C1967" i="6" s="1"/>
  <c r="A1967" i="6"/>
  <c r="H1966" i="6"/>
  <c r="G1966" i="6"/>
  <c r="F1966" i="6"/>
  <c r="I1966" i="6" s="1"/>
  <c r="E1966" i="6"/>
  <c r="D1966" i="6"/>
  <c r="J1966" i="6" s="1"/>
  <c r="B1966" i="6"/>
  <c r="C1966" i="6" s="1"/>
  <c r="A1966" i="6"/>
  <c r="H1965" i="6"/>
  <c r="G1965" i="6"/>
  <c r="F1965" i="6"/>
  <c r="I1965" i="6" s="1"/>
  <c r="E1965" i="6"/>
  <c r="D1965" i="6"/>
  <c r="J1965" i="6" s="1"/>
  <c r="B1965" i="6"/>
  <c r="C1965" i="6" s="1"/>
  <c r="A1965" i="6"/>
  <c r="H1964" i="6"/>
  <c r="G1964" i="6"/>
  <c r="F1964" i="6"/>
  <c r="I1964" i="6" s="1"/>
  <c r="E1964" i="6"/>
  <c r="D1964" i="6"/>
  <c r="J1964" i="6" s="1"/>
  <c r="B1964" i="6"/>
  <c r="C1964" i="6" s="1"/>
  <c r="A1964" i="6"/>
  <c r="H1963" i="6"/>
  <c r="G1963" i="6"/>
  <c r="F1963" i="6"/>
  <c r="I1963" i="6" s="1"/>
  <c r="E1963" i="6"/>
  <c r="D1963" i="6"/>
  <c r="J1963" i="6" s="1"/>
  <c r="B1963" i="6"/>
  <c r="C1963" i="6" s="1"/>
  <c r="A1963" i="6"/>
  <c r="H1962" i="6"/>
  <c r="G1962" i="6"/>
  <c r="F1962" i="6"/>
  <c r="I1962" i="6" s="1"/>
  <c r="E1962" i="6"/>
  <c r="D1962" i="6"/>
  <c r="J1962" i="6" s="1"/>
  <c r="B1962" i="6"/>
  <c r="C1962" i="6" s="1"/>
  <c r="A1962" i="6"/>
  <c r="H1961" i="6"/>
  <c r="G1961" i="6"/>
  <c r="F1961" i="6"/>
  <c r="I1961" i="6" s="1"/>
  <c r="E1961" i="6"/>
  <c r="D1961" i="6"/>
  <c r="J1961" i="6" s="1"/>
  <c r="B1961" i="6"/>
  <c r="C1961" i="6" s="1"/>
  <c r="A1961" i="6"/>
  <c r="H1960" i="6"/>
  <c r="G1960" i="6"/>
  <c r="F1960" i="6"/>
  <c r="I1960" i="6" s="1"/>
  <c r="E1960" i="6"/>
  <c r="D1960" i="6"/>
  <c r="J1960" i="6" s="1"/>
  <c r="B1960" i="6"/>
  <c r="C1960" i="6" s="1"/>
  <c r="A1960" i="6"/>
  <c r="H1959" i="6"/>
  <c r="G1959" i="6"/>
  <c r="F1959" i="6"/>
  <c r="I1959" i="6" s="1"/>
  <c r="E1959" i="6"/>
  <c r="D1959" i="6"/>
  <c r="J1959" i="6" s="1"/>
  <c r="B1959" i="6"/>
  <c r="C1959" i="6" s="1"/>
  <c r="A1959" i="6"/>
  <c r="H1958" i="6"/>
  <c r="G1958" i="6"/>
  <c r="F1958" i="6"/>
  <c r="I1958" i="6" s="1"/>
  <c r="E1958" i="6"/>
  <c r="D1958" i="6"/>
  <c r="J1958" i="6" s="1"/>
  <c r="B1958" i="6"/>
  <c r="C1958" i="6" s="1"/>
  <c r="A1958" i="6"/>
  <c r="H1957" i="6"/>
  <c r="G1957" i="6"/>
  <c r="F1957" i="6"/>
  <c r="I1957" i="6" s="1"/>
  <c r="E1957" i="6"/>
  <c r="D1957" i="6"/>
  <c r="J1957" i="6" s="1"/>
  <c r="B1957" i="6"/>
  <c r="C1957" i="6" s="1"/>
  <c r="A1957" i="6"/>
  <c r="H1956" i="6"/>
  <c r="G1956" i="6"/>
  <c r="F1956" i="6"/>
  <c r="I1956" i="6" s="1"/>
  <c r="E1956" i="6"/>
  <c r="D1956" i="6"/>
  <c r="J1956" i="6" s="1"/>
  <c r="B1956" i="6"/>
  <c r="C1956" i="6" s="1"/>
  <c r="A1956" i="6"/>
  <c r="H1955" i="6"/>
  <c r="G1955" i="6"/>
  <c r="F1955" i="6"/>
  <c r="I1955" i="6" s="1"/>
  <c r="E1955" i="6"/>
  <c r="D1955" i="6"/>
  <c r="J1955" i="6" s="1"/>
  <c r="B1955" i="6"/>
  <c r="C1955" i="6" s="1"/>
  <c r="A1955" i="6"/>
  <c r="H1954" i="6"/>
  <c r="G1954" i="6"/>
  <c r="F1954" i="6"/>
  <c r="I1954" i="6" s="1"/>
  <c r="E1954" i="6"/>
  <c r="D1954" i="6"/>
  <c r="J1954" i="6" s="1"/>
  <c r="B1954" i="6"/>
  <c r="C1954" i="6" s="1"/>
  <c r="A1954" i="6"/>
  <c r="H1953" i="6"/>
  <c r="G1953" i="6"/>
  <c r="F1953" i="6"/>
  <c r="I1953" i="6" s="1"/>
  <c r="E1953" i="6"/>
  <c r="D1953" i="6"/>
  <c r="J1953" i="6" s="1"/>
  <c r="B1953" i="6"/>
  <c r="C1953" i="6" s="1"/>
  <c r="A1953" i="6"/>
  <c r="H1952" i="6"/>
  <c r="G1952" i="6"/>
  <c r="F1952" i="6"/>
  <c r="I1952" i="6" s="1"/>
  <c r="E1952" i="6"/>
  <c r="D1952" i="6"/>
  <c r="J1952" i="6" s="1"/>
  <c r="B1952" i="6"/>
  <c r="C1952" i="6" s="1"/>
  <c r="A1952" i="6"/>
  <c r="H1951" i="6"/>
  <c r="G1951" i="6"/>
  <c r="F1951" i="6"/>
  <c r="I1951" i="6" s="1"/>
  <c r="E1951" i="6"/>
  <c r="D1951" i="6"/>
  <c r="J1951" i="6" s="1"/>
  <c r="B1951" i="6"/>
  <c r="C1951" i="6" s="1"/>
  <c r="A1951" i="6"/>
  <c r="H1950" i="6"/>
  <c r="G1950" i="6"/>
  <c r="F1950" i="6"/>
  <c r="I1950" i="6" s="1"/>
  <c r="E1950" i="6"/>
  <c r="D1950" i="6"/>
  <c r="J1950" i="6" s="1"/>
  <c r="B1950" i="6"/>
  <c r="C1950" i="6" s="1"/>
  <c r="A1950" i="6"/>
  <c r="H1949" i="6"/>
  <c r="G1949" i="6"/>
  <c r="F1949" i="6"/>
  <c r="I1949" i="6" s="1"/>
  <c r="E1949" i="6"/>
  <c r="D1949" i="6"/>
  <c r="J1949" i="6" s="1"/>
  <c r="B1949" i="6"/>
  <c r="C1949" i="6" s="1"/>
  <c r="A1949" i="6"/>
  <c r="H1948" i="6"/>
  <c r="G1948" i="6"/>
  <c r="F1948" i="6"/>
  <c r="I1948" i="6" s="1"/>
  <c r="E1948" i="6"/>
  <c r="D1948" i="6"/>
  <c r="J1948" i="6" s="1"/>
  <c r="B1948" i="6"/>
  <c r="C1948" i="6" s="1"/>
  <c r="A1948" i="6"/>
  <c r="H1947" i="6"/>
  <c r="G1947" i="6"/>
  <c r="F1947" i="6"/>
  <c r="I1947" i="6" s="1"/>
  <c r="E1947" i="6"/>
  <c r="D1947" i="6"/>
  <c r="J1947" i="6" s="1"/>
  <c r="B1947" i="6"/>
  <c r="C1947" i="6" s="1"/>
  <c r="A1947" i="6"/>
  <c r="H1946" i="6"/>
  <c r="G1946" i="6"/>
  <c r="F1946" i="6"/>
  <c r="I1946" i="6" s="1"/>
  <c r="E1946" i="6"/>
  <c r="D1946" i="6"/>
  <c r="J1946" i="6" s="1"/>
  <c r="B1946" i="6"/>
  <c r="C1946" i="6" s="1"/>
  <c r="A1946" i="6"/>
  <c r="H1945" i="6"/>
  <c r="G1945" i="6"/>
  <c r="F1945" i="6"/>
  <c r="I1945" i="6" s="1"/>
  <c r="E1945" i="6"/>
  <c r="D1945" i="6"/>
  <c r="J1945" i="6" s="1"/>
  <c r="B1945" i="6"/>
  <c r="C1945" i="6" s="1"/>
  <c r="A1945" i="6"/>
  <c r="H1944" i="6"/>
  <c r="G1944" i="6"/>
  <c r="F1944" i="6"/>
  <c r="I1944" i="6" s="1"/>
  <c r="E1944" i="6"/>
  <c r="D1944" i="6"/>
  <c r="J1944" i="6" s="1"/>
  <c r="B1944" i="6"/>
  <c r="C1944" i="6" s="1"/>
  <c r="A1944" i="6"/>
  <c r="H1943" i="6"/>
  <c r="G1943" i="6"/>
  <c r="F1943" i="6"/>
  <c r="I1943" i="6" s="1"/>
  <c r="E1943" i="6"/>
  <c r="D1943" i="6"/>
  <c r="J1943" i="6" s="1"/>
  <c r="B1943" i="6"/>
  <c r="C1943" i="6" s="1"/>
  <c r="A1943" i="6"/>
  <c r="H1942" i="6"/>
  <c r="G1942" i="6"/>
  <c r="F1942" i="6"/>
  <c r="I1942" i="6" s="1"/>
  <c r="E1942" i="6"/>
  <c r="D1942" i="6"/>
  <c r="J1942" i="6" s="1"/>
  <c r="B1942" i="6"/>
  <c r="C1942" i="6" s="1"/>
  <c r="A1942" i="6"/>
  <c r="H1941" i="6"/>
  <c r="G1941" i="6"/>
  <c r="F1941" i="6"/>
  <c r="I1941" i="6" s="1"/>
  <c r="E1941" i="6"/>
  <c r="D1941" i="6"/>
  <c r="J1941" i="6" s="1"/>
  <c r="B1941" i="6"/>
  <c r="C1941" i="6" s="1"/>
  <c r="A1941" i="6"/>
  <c r="H1940" i="6"/>
  <c r="G1940" i="6"/>
  <c r="F1940" i="6"/>
  <c r="I1940" i="6" s="1"/>
  <c r="E1940" i="6"/>
  <c r="D1940" i="6"/>
  <c r="J1940" i="6" s="1"/>
  <c r="B1940" i="6"/>
  <c r="C1940" i="6" s="1"/>
  <c r="A1940" i="6"/>
  <c r="H1939" i="6"/>
  <c r="G1939" i="6"/>
  <c r="F1939" i="6"/>
  <c r="I1939" i="6" s="1"/>
  <c r="E1939" i="6"/>
  <c r="D1939" i="6"/>
  <c r="J1939" i="6" s="1"/>
  <c r="B1939" i="6"/>
  <c r="C1939" i="6" s="1"/>
  <c r="A1939" i="6"/>
  <c r="H1938" i="6"/>
  <c r="G1938" i="6"/>
  <c r="F1938" i="6"/>
  <c r="I1938" i="6" s="1"/>
  <c r="E1938" i="6"/>
  <c r="D1938" i="6"/>
  <c r="J1938" i="6" s="1"/>
  <c r="B1938" i="6"/>
  <c r="C1938" i="6" s="1"/>
  <c r="A1938" i="6"/>
  <c r="H1937" i="6"/>
  <c r="G1937" i="6"/>
  <c r="F1937" i="6"/>
  <c r="I1937" i="6" s="1"/>
  <c r="E1937" i="6"/>
  <c r="D1937" i="6"/>
  <c r="J1937" i="6" s="1"/>
  <c r="B1937" i="6"/>
  <c r="C1937" i="6" s="1"/>
  <c r="A1937" i="6"/>
  <c r="H1936" i="6"/>
  <c r="G1936" i="6"/>
  <c r="F1936" i="6"/>
  <c r="I1936" i="6" s="1"/>
  <c r="E1936" i="6"/>
  <c r="D1936" i="6"/>
  <c r="J1936" i="6" s="1"/>
  <c r="B1936" i="6"/>
  <c r="C1936" i="6" s="1"/>
  <c r="A1936" i="6"/>
  <c r="H1935" i="6"/>
  <c r="G1935" i="6"/>
  <c r="F1935" i="6"/>
  <c r="I1935" i="6" s="1"/>
  <c r="E1935" i="6"/>
  <c r="D1935" i="6"/>
  <c r="J1935" i="6" s="1"/>
  <c r="B1935" i="6"/>
  <c r="C1935" i="6" s="1"/>
  <c r="A1935" i="6"/>
  <c r="H1934" i="6"/>
  <c r="G1934" i="6"/>
  <c r="F1934" i="6"/>
  <c r="I1934" i="6" s="1"/>
  <c r="E1934" i="6"/>
  <c r="D1934" i="6"/>
  <c r="J1934" i="6" s="1"/>
  <c r="B1934" i="6"/>
  <c r="C1934" i="6" s="1"/>
  <c r="A1934" i="6"/>
  <c r="H1933" i="6"/>
  <c r="G1933" i="6"/>
  <c r="F1933" i="6"/>
  <c r="I1933" i="6" s="1"/>
  <c r="E1933" i="6"/>
  <c r="D1933" i="6"/>
  <c r="J1933" i="6" s="1"/>
  <c r="B1933" i="6"/>
  <c r="C1933" i="6" s="1"/>
  <c r="A1933" i="6"/>
  <c r="H1932" i="6"/>
  <c r="G1932" i="6"/>
  <c r="F1932" i="6"/>
  <c r="I1932" i="6" s="1"/>
  <c r="E1932" i="6"/>
  <c r="D1932" i="6"/>
  <c r="J1932" i="6" s="1"/>
  <c r="B1932" i="6"/>
  <c r="C1932" i="6" s="1"/>
  <c r="A1932" i="6"/>
  <c r="H1931" i="6"/>
  <c r="G1931" i="6"/>
  <c r="F1931" i="6"/>
  <c r="I1931" i="6" s="1"/>
  <c r="E1931" i="6"/>
  <c r="D1931" i="6"/>
  <c r="J1931" i="6" s="1"/>
  <c r="B1931" i="6"/>
  <c r="C1931" i="6" s="1"/>
  <c r="A1931" i="6"/>
  <c r="H1930" i="6"/>
  <c r="G1930" i="6"/>
  <c r="F1930" i="6"/>
  <c r="I1930" i="6" s="1"/>
  <c r="E1930" i="6"/>
  <c r="D1930" i="6"/>
  <c r="J1930" i="6" s="1"/>
  <c r="B1930" i="6"/>
  <c r="C1930" i="6" s="1"/>
  <c r="A1930" i="6"/>
  <c r="H1929" i="6"/>
  <c r="G1929" i="6"/>
  <c r="F1929" i="6"/>
  <c r="I1929" i="6" s="1"/>
  <c r="E1929" i="6"/>
  <c r="D1929" i="6"/>
  <c r="J1929" i="6" s="1"/>
  <c r="B1929" i="6"/>
  <c r="C1929" i="6" s="1"/>
  <c r="A1929" i="6"/>
  <c r="H1928" i="6"/>
  <c r="G1928" i="6"/>
  <c r="F1928" i="6"/>
  <c r="I1928" i="6" s="1"/>
  <c r="E1928" i="6"/>
  <c r="D1928" i="6"/>
  <c r="J1928" i="6" s="1"/>
  <c r="B1928" i="6"/>
  <c r="C1928" i="6" s="1"/>
  <c r="A1928" i="6"/>
  <c r="H1927" i="6"/>
  <c r="G1927" i="6"/>
  <c r="F1927" i="6"/>
  <c r="I1927" i="6" s="1"/>
  <c r="E1927" i="6"/>
  <c r="D1927" i="6"/>
  <c r="J1927" i="6" s="1"/>
  <c r="B1927" i="6"/>
  <c r="C1927" i="6" s="1"/>
  <c r="A1927" i="6"/>
  <c r="H1926" i="6"/>
  <c r="G1926" i="6"/>
  <c r="F1926" i="6"/>
  <c r="I1926" i="6" s="1"/>
  <c r="E1926" i="6"/>
  <c r="D1926" i="6"/>
  <c r="J1926" i="6" s="1"/>
  <c r="B1926" i="6"/>
  <c r="C1926" i="6" s="1"/>
  <c r="A1926" i="6"/>
  <c r="H1925" i="6"/>
  <c r="G1925" i="6"/>
  <c r="F1925" i="6"/>
  <c r="I1925" i="6" s="1"/>
  <c r="E1925" i="6"/>
  <c r="D1925" i="6"/>
  <c r="J1925" i="6" s="1"/>
  <c r="B1925" i="6"/>
  <c r="C1925" i="6" s="1"/>
  <c r="A1925" i="6"/>
  <c r="H1924" i="6"/>
  <c r="G1924" i="6"/>
  <c r="F1924" i="6"/>
  <c r="I1924" i="6" s="1"/>
  <c r="E1924" i="6"/>
  <c r="D1924" i="6"/>
  <c r="J1924" i="6" s="1"/>
  <c r="B1924" i="6"/>
  <c r="C1924" i="6" s="1"/>
  <c r="A1924" i="6"/>
  <c r="H1923" i="6"/>
  <c r="G1923" i="6"/>
  <c r="F1923" i="6"/>
  <c r="I1923" i="6" s="1"/>
  <c r="E1923" i="6"/>
  <c r="D1923" i="6"/>
  <c r="J1923" i="6" s="1"/>
  <c r="B1923" i="6"/>
  <c r="C1923" i="6" s="1"/>
  <c r="A1923" i="6"/>
  <c r="H1922" i="6"/>
  <c r="G1922" i="6"/>
  <c r="F1922" i="6"/>
  <c r="I1922" i="6" s="1"/>
  <c r="E1922" i="6"/>
  <c r="D1922" i="6"/>
  <c r="J1922" i="6" s="1"/>
  <c r="B1922" i="6"/>
  <c r="C1922" i="6" s="1"/>
  <c r="A1922" i="6"/>
  <c r="H1921" i="6"/>
  <c r="G1921" i="6"/>
  <c r="F1921" i="6"/>
  <c r="I1921" i="6" s="1"/>
  <c r="E1921" i="6"/>
  <c r="D1921" i="6"/>
  <c r="J1921" i="6" s="1"/>
  <c r="B1921" i="6"/>
  <c r="C1921" i="6" s="1"/>
  <c r="A1921" i="6"/>
  <c r="H1920" i="6"/>
  <c r="G1920" i="6"/>
  <c r="F1920" i="6"/>
  <c r="I1920" i="6" s="1"/>
  <c r="E1920" i="6"/>
  <c r="D1920" i="6"/>
  <c r="J1920" i="6" s="1"/>
  <c r="B1920" i="6"/>
  <c r="C1920" i="6" s="1"/>
  <c r="A1920" i="6"/>
  <c r="H1919" i="6"/>
  <c r="G1919" i="6"/>
  <c r="F1919" i="6"/>
  <c r="I1919" i="6" s="1"/>
  <c r="E1919" i="6"/>
  <c r="D1919" i="6"/>
  <c r="J1919" i="6" s="1"/>
  <c r="B1919" i="6"/>
  <c r="C1919" i="6" s="1"/>
  <c r="A1919" i="6"/>
  <c r="H1918" i="6"/>
  <c r="G1918" i="6"/>
  <c r="F1918" i="6"/>
  <c r="I1918" i="6" s="1"/>
  <c r="E1918" i="6"/>
  <c r="D1918" i="6"/>
  <c r="J1918" i="6" s="1"/>
  <c r="B1918" i="6"/>
  <c r="C1918" i="6" s="1"/>
  <c r="A1918" i="6"/>
  <c r="H1917" i="6"/>
  <c r="G1917" i="6"/>
  <c r="F1917" i="6"/>
  <c r="I1917" i="6" s="1"/>
  <c r="E1917" i="6"/>
  <c r="D1917" i="6"/>
  <c r="J1917" i="6" s="1"/>
  <c r="B1917" i="6"/>
  <c r="C1917" i="6" s="1"/>
  <c r="A1917" i="6"/>
  <c r="H1916" i="6"/>
  <c r="G1916" i="6"/>
  <c r="F1916" i="6"/>
  <c r="I1916" i="6" s="1"/>
  <c r="E1916" i="6"/>
  <c r="D1916" i="6"/>
  <c r="J1916" i="6" s="1"/>
  <c r="B1916" i="6"/>
  <c r="C1916" i="6" s="1"/>
  <c r="A1916" i="6"/>
  <c r="H1915" i="6"/>
  <c r="G1915" i="6"/>
  <c r="F1915" i="6"/>
  <c r="I1915" i="6" s="1"/>
  <c r="E1915" i="6"/>
  <c r="D1915" i="6"/>
  <c r="J1915" i="6" s="1"/>
  <c r="B1915" i="6"/>
  <c r="C1915" i="6" s="1"/>
  <c r="A1915" i="6"/>
  <c r="H1914" i="6"/>
  <c r="G1914" i="6"/>
  <c r="F1914" i="6"/>
  <c r="I1914" i="6" s="1"/>
  <c r="E1914" i="6"/>
  <c r="D1914" i="6"/>
  <c r="J1914" i="6" s="1"/>
  <c r="B1914" i="6"/>
  <c r="C1914" i="6" s="1"/>
  <c r="A1914" i="6"/>
  <c r="H1913" i="6"/>
  <c r="G1913" i="6"/>
  <c r="F1913" i="6"/>
  <c r="I1913" i="6" s="1"/>
  <c r="E1913" i="6"/>
  <c r="D1913" i="6"/>
  <c r="J1913" i="6" s="1"/>
  <c r="B1913" i="6"/>
  <c r="C1913" i="6" s="1"/>
  <c r="A1913" i="6"/>
  <c r="H1912" i="6"/>
  <c r="G1912" i="6"/>
  <c r="F1912" i="6"/>
  <c r="I1912" i="6" s="1"/>
  <c r="E1912" i="6"/>
  <c r="D1912" i="6"/>
  <c r="J1912" i="6" s="1"/>
  <c r="B1912" i="6"/>
  <c r="C1912" i="6" s="1"/>
  <c r="A1912" i="6"/>
  <c r="H1911" i="6"/>
  <c r="G1911" i="6"/>
  <c r="F1911" i="6"/>
  <c r="I1911" i="6" s="1"/>
  <c r="E1911" i="6"/>
  <c r="D1911" i="6"/>
  <c r="J1911" i="6" s="1"/>
  <c r="B1911" i="6"/>
  <c r="C1911" i="6" s="1"/>
  <c r="A1911" i="6"/>
  <c r="H1910" i="6"/>
  <c r="G1910" i="6"/>
  <c r="F1910" i="6"/>
  <c r="I1910" i="6" s="1"/>
  <c r="E1910" i="6"/>
  <c r="D1910" i="6"/>
  <c r="J1910" i="6" s="1"/>
  <c r="B1910" i="6"/>
  <c r="C1910" i="6" s="1"/>
  <c r="A1910" i="6"/>
  <c r="H1909" i="6"/>
  <c r="G1909" i="6"/>
  <c r="F1909" i="6"/>
  <c r="I1909" i="6" s="1"/>
  <c r="E1909" i="6"/>
  <c r="D1909" i="6"/>
  <c r="J1909" i="6" s="1"/>
  <c r="B1909" i="6"/>
  <c r="C1909" i="6" s="1"/>
  <c r="A1909" i="6"/>
  <c r="H1908" i="6"/>
  <c r="G1908" i="6"/>
  <c r="F1908" i="6"/>
  <c r="I1908" i="6" s="1"/>
  <c r="E1908" i="6"/>
  <c r="D1908" i="6"/>
  <c r="J1908" i="6" s="1"/>
  <c r="B1908" i="6"/>
  <c r="C1908" i="6" s="1"/>
  <c r="A1908" i="6"/>
  <c r="H1907" i="6"/>
  <c r="G1907" i="6"/>
  <c r="F1907" i="6"/>
  <c r="I1907" i="6" s="1"/>
  <c r="E1907" i="6"/>
  <c r="D1907" i="6"/>
  <c r="J1907" i="6" s="1"/>
  <c r="B1907" i="6"/>
  <c r="C1907" i="6" s="1"/>
  <c r="A1907" i="6"/>
  <c r="H1906" i="6"/>
  <c r="G1906" i="6"/>
  <c r="F1906" i="6"/>
  <c r="I1906" i="6" s="1"/>
  <c r="E1906" i="6"/>
  <c r="D1906" i="6"/>
  <c r="J1906" i="6" s="1"/>
  <c r="B1906" i="6"/>
  <c r="C1906" i="6" s="1"/>
  <c r="A1906" i="6"/>
  <c r="H1905" i="6"/>
  <c r="G1905" i="6"/>
  <c r="F1905" i="6"/>
  <c r="I1905" i="6" s="1"/>
  <c r="E1905" i="6"/>
  <c r="D1905" i="6"/>
  <c r="J1905" i="6" s="1"/>
  <c r="B1905" i="6"/>
  <c r="C1905" i="6" s="1"/>
  <c r="A1905" i="6"/>
  <c r="H1904" i="6"/>
  <c r="G1904" i="6"/>
  <c r="F1904" i="6"/>
  <c r="I1904" i="6" s="1"/>
  <c r="E1904" i="6"/>
  <c r="D1904" i="6"/>
  <c r="J1904" i="6" s="1"/>
  <c r="B1904" i="6"/>
  <c r="C1904" i="6" s="1"/>
  <c r="A1904" i="6"/>
  <c r="H1903" i="6"/>
  <c r="G1903" i="6"/>
  <c r="F1903" i="6"/>
  <c r="I1903" i="6" s="1"/>
  <c r="E1903" i="6"/>
  <c r="D1903" i="6"/>
  <c r="J1903" i="6" s="1"/>
  <c r="B1903" i="6"/>
  <c r="C1903" i="6" s="1"/>
  <c r="A1903" i="6"/>
  <c r="H1902" i="6"/>
  <c r="G1902" i="6"/>
  <c r="F1902" i="6"/>
  <c r="I1902" i="6" s="1"/>
  <c r="E1902" i="6"/>
  <c r="D1902" i="6"/>
  <c r="J1902" i="6" s="1"/>
  <c r="B1902" i="6"/>
  <c r="C1902" i="6" s="1"/>
  <c r="A1902" i="6"/>
  <c r="H1901" i="6"/>
  <c r="G1901" i="6"/>
  <c r="F1901" i="6"/>
  <c r="I1901" i="6" s="1"/>
  <c r="E1901" i="6"/>
  <c r="D1901" i="6"/>
  <c r="J1901" i="6" s="1"/>
  <c r="B1901" i="6"/>
  <c r="C1901" i="6" s="1"/>
  <c r="A1901" i="6"/>
  <c r="H1900" i="6"/>
  <c r="G1900" i="6"/>
  <c r="F1900" i="6"/>
  <c r="I1900" i="6" s="1"/>
  <c r="E1900" i="6"/>
  <c r="D1900" i="6"/>
  <c r="J1900" i="6" s="1"/>
  <c r="B1900" i="6"/>
  <c r="C1900" i="6" s="1"/>
  <c r="A1900" i="6"/>
  <c r="H1899" i="6"/>
  <c r="G1899" i="6"/>
  <c r="F1899" i="6"/>
  <c r="I1899" i="6" s="1"/>
  <c r="E1899" i="6"/>
  <c r="D1899" i="6"/>
  <c r="J1899" i="6" s="1"/>
  <c r="B1899" i="6"/>
  <c r="C1899" i="6" s="1"/>
  <c r="A1899" i="6"/>
  <c r="H1898" i="6"/>
  <c r="G1898" i="6"/>
  <c r="F1898" i="6"/>
  <c r="I1898" i="6" s="1"/>
  <c r="E1898" i="6"/>
  <c r="D1898" i="6"/>
  <c r="J1898" i="6" s="1"/>
  <c r="B1898" i="6"/>
  <c r="C1898" i="6" s="1"/>
  <c r="A1898" i="6"/>
  <c r="H1897" i="6"/>
  <c r="G1897" i="6"/>
  <c r="F1897" i="6"/>
  <c r="I1897" i="6" s="1"/>
  <c r="E1897" i="6"/>
  <c r="D1897" i="6"/>
  <c r="J1897" i="6" s="1"/>
  <c r="B1897" i="6"/>
  <c r="C1897" i="6" s="1"/>
  <c r="A1897" i="6"/>
  <c r="H1896" i="6"/>
  <c r="G1896" i="6"/>
  <c r="F1896" i="6"/>
  <c r="I1896" i="6" s="1"/>
  <c r="E1896" i="6"/>
  <c r="D1896" i="6"/>
  <c r="J1896" i="6" s="1"/>
  <c r="B1896" i="6"/>
  <c r="C1896" i="6" s="1"/>
  <c r="A1896" i="6"/>
  <c r="H1895" i="6"/>
  <c r="G1895" i="6"/>
  <c r="F1895" i="6"/>
  <c r="I1895" i="6" s="1"/>
  <c r="E1895" i="6"/>
  <c r="D1895" i="6"/>
  <c r="J1895" i="6" s="1"/>
  <c r="B1895" i="6"/>
  <c r="C1895" i="6" s="1"/>
  <c r="A1895" i="6"/>
  <c r="H1894" i="6"/>
  <c r="G1894" i="6"/>
  <c r="F1894" i="6"/>
  <c r="I1894" i="6" s="1"/>
  <c r="E1894" i="6"/>
  <c r="D1894" i="6"/>
  <c r="J1894" i="6" s="1"/>
  <c r="B1894" i="6"/>
  <c r="C1894" i="6" s="1"/>
  <c r="A1894" i="6"/>
  <c r="H1893" i="6"/>
  <c r="G1893" i="6"/>
  <c r="F1893" i="6"/>
  <c r="I1893" i="6" s="1"/>
  <c r="E1893" i="6"/>
  <c r="D1893" i="6"/>
  <c r="J1893" i="6" s="1"/>
  <c r="B1893" i="6"/>
  <c r="C1893" i="6" s="1"/>
  <c r="A1893" i="6"/>
  <c r="H1892" i="6"/>
  <c r="G1892" i="6"/>
  <c r="F1892" i="6"/>
  <c r="I1892" i="6" s="1"/>
  <c r="E1892" i="6"/>
  <c r="D1892" i="6"/>
  <c r="J1892" i="6" s="1"/>
  <c r="B1892" i="6"/>
  <c r="C1892" i="6" s="1"/>
  <c r="A1892" i="6"/>
  <c r="H1891" i="6"/>
  <c r="G1891" i="6"/>
  <c r="F1891" i="6"/>
  <c r="I1891" i="6" s="1"/>
  <c r="E1891" i="6"/>
  <c r="D1891" i="6"/>
  <c r="J1891" i="6" s="1"/>
  <c r="B1891" i="6"/>
  <c r="C1891" i="6" s="1"/>
  <c r="A1891" i="6"/>
  <c r="H1890" i="6"/>
  <c r="G1890" i="6"/>
  <c r="F1890" i="6"/>
  <c r="I1890" i="6" s="1"/>
  <c r="E1890" i="6"/>
  <c r="D1890" i="6"/>
  <c r="J1890" i="6" s="1"/>
  <c r="B1890" i="6"/>
  <c r="C1890" i="6" s="1"/>
  <c r="A1890" i="6"/>
  <c r="H1889" i="6"/>
  <c r="G1889" i="6"/>
  <c r="F1889" i="6"/>
  <c r="I1889" i="6" s="1"/>
  <c r="E1889" i="6"/>
  <c r="D1889" i="6"/>
  <c r="J1889" i="6" s="1"/>
  <c r="B1889" i="6"/>
  <c r="C1889" i="6" s="1"/>
  <c r="A1889" i="6"/>
  <c r="H1888" i="6"/>
  <c r="G1888" i="6"/>
  <c r="F1888" i="6"/>
  <c r="I1888" i="6" s="1"/>
  <c r="E1888" i="6"/>
  <c r="D1888" i="6"/>
  <c r="J1888" i="6" s="1"/>
  <c r="B1888" i="6"/>
  <c r="C1888" i="6" s="1"/>
  <c r="A1888" i="6"/>
  <c r="H1887" i="6"/>
  <c r="G1887" i="6"/>
  <c r="F1887" i="6"/>
  <c r="I1887" i="6" s="1"/>
  <c r="E1887" i="6"/>
  <c r="D1887" i="6"/>
  <c r="J1887" i="6" s="1"/>
  <c r="B1887" i="6"/>
  <c r="C1887" i="6" s="1"/>
  <c r="A1887" i="6"/>
  <c r="H1886" i="6"/>
  <c r="G1886" i="6"/>
  <c r="F1886" i="6"/>
  <c r="I1886" i="6" s="1"/>
  <c r="E1886" i="6"/>
  <c r="D1886" i="6"/>
  <c r="J1886" i="6" s="1"/>
  <c r="B1886" i="6"/>
  <c r="C1886" i="6" s="1"/>
  <c r="A1886" i="6"/>
  <c r="H1885" i="6"/>
  <c r="G1885" i="6"/>
  <c r="F1885" i="6"/>
  <c r="I1885" i="6" s="1"/>
  <c r="E1885" i="6"/>
  <c r="D1885" i="6"/>
  <c r="J1885" i="6" s="1"/>
  <c r="B1885" i="6"/>
  <c r="C1885" i="6" s="1"/>
  <c r="A1885" i="6"/>
  <c r="H1884" i="6"/>
  <c r="G1884" i="6"/>
  <c r="F1884" i="6"/>
  <c r="I1884" i="6" s="1"/>
  <c r="E1884" i="6"/>
  <c r="D1884" i="6"/>
  <c r="J1884" i="6" s="1"/>
  <c r="B1884" i="6"/>
  <c r="C1884" i="6" s="1"/>
  <c r="A1884" i="6"/>
  <c r="H1883" i="6"/>
  <c r="G1883" i="6"/>
  <c r="F1883" i="6"/>
  <c r="I1883" i="6" s="1"/>
  <c r="E1883" i="6"/>
  <c r="D1883" i="6"/>
  <c r="J1883" i="6" s="1"/>
  <c r="B1883" i="6"/>
  <c r="C1883" i="6" s="1"/>
  <c r="A1883" i="6"/>
  <c r="H1882" i="6"/>
  <c r="G1882" i="6"/>
  <c r="F1882" i="6"/>
  <c r="I1882" i="6" s="1"/>
  <c r="E1882" i="6"/>
  <c r="D1882" i="6"/>
  <c r="J1882" i="6" s="1"/>
  <c r="B1882" i="6"/>
  <c r="C1882" i="6" s="1"/>
  <c r="A1882" i="6"/>
  <c r="H1881" i="6"/>
  <c r="G1881" i="6"/>
  <c r="F1881" i="6"/>
  <c r="I1881" i="6" s="1"/>
  <c r="E1881" i="6"/>
  <c r="D1881" i="6"/>
  <c r="J1881" i="6" s="1"/>
  <c r="B1881" i="6"/>
  <c r="C1881" i="6" s="1"/>
  <c r="A1881" i="6"/>
  <c r="H1880" i="6"/>
  <c r="G1880" i="6"/>
  <c r="F1880" i="6"/>
  <c r="I1880" i="6" s="1"/>
  <c r="E1880" i="6"/>
  <c r="D1880" i="6"/>
  <c r="J1880" i="6" s="1"/>
  <c r="B1880" i="6"/>
  <c r="C1880" i="6" s="1"/>
  <c r="A1880" i="6"/>
  <c r="H1879" i="6"/>
  <c r="G1879" i="6"/>
  <c r="F1879" i="6"/>
  <c r="I1879" i="6" s="1"/>
  <c r="E1879" i="6"/>
  <c r="D1879" i="6"/>
  <c r="J1879" i="6" s="1"/>
  <c r="B1879" i="6"/>
  <c r="C1879" i="6" s="1"/>
  <c r="A1879" i="6"/>
  <c r="H1878" i="6"/>
  <c r="G1878" i="6"/>
  <c r="F1878" i="6"/>
  <c r="I1878" i="6" s="1"/>
  <c r="E1878" i="6"/>
  <c r="D1878" i="6"/>
  <c r="J1878" i="6" s="1"/>
  <c r="B1878" i="6"/>
  <c r="C1878" i="6" s="1"/>
  <c r="A1878" i="6"/>
  <c r="H1877" i="6"/>
  <c r="G1877" i="6"/>
  <c r="F1877" i="6"/>
  <c r="I1877" i="6" s="1"/>
  <c r="E1877" i="6"/>
  <c r="D1877" i="6"/>
  <c r="J1877" i="6" s="1"/>
  <c r="B1877" i="6"/>
  <c r="C1877" i="6" s="1"/>
  <c r="A1877" i="6"/>
  <c r="H1876" i="6"/>
  <c r="G1876" i="6"/>
  <c r="F1876" i="6"/>
  <c r="I1876" i="6" s="1"/>
  <c r="E1876" i="6"/>
  <c r="D1876" i="6"/>
  <c r="J1876" i="6" s="1"/>
  <c r="B1876" i="6"/>
  <c r="C1876" i="6" s="1"/>
  <c r="A1876" i="6"/>
  <c r="H1875" i="6"/>
  <c r="G1875" i="6"/>
  <c r="F1875" i="6"/>
  <c r="I1875" i="6" s="1"/>
  <c r="E1875" i="6"/>
  <c r="D1875" i="6"/>
  <c r="J1875" i="6" s="1"/>
  <c r="B1875" i="6"/>
  <c r="C1875" i="6" s="1"/>
  <c r="A1875" i="6"/>
  <c r="H1874" i="6"/>
  <c r="G1874" i="6"/>
  <c r="F1874" i="6"/>
  <c r="I1874" i="6" s="1"/>
  <c r="E1874" i="6"/>
  <c r="D1874" i="6"/>
  <c r="J1874" i="6" s="1"/>
  <c r="B1874" i="6"/>
  <c r="C1874" i="6" s="1"/>
  <c r="A1874" i="6"/>
  <c r="H1873" i="6"/>
  <c r="G1873" i="6"/>
  <c r="F1873" i="6"/>
  <c r="I1873" i="6" s="1"/>
  <c r="E1873" i="6"/>
  <c r="D1873" i="6"/>
  <c r="J1873" i="6" s="1"/>
  <c r="B1873" i="6"/>
  <c r="C1873" i="6" s="1"/>
  <c r="A1873" i="6"/>
  <c r="H1872" i="6"/>
  <c r="G1872" i="6"/>
  <c r="F1872" i="6"/>
  <c r="I1872" i="6" s="1"/>
  <c r="E1872" i="6"/>
  <c r="D1872" i="6"/>
  <c r="J1872" i="6" s="1"/>
  <c r="B1872" i="6"/>
  <c r="C1872" i="6" s="1"/>
  <c r="A1872" i="6"/>
  <c r="H1871" i="6"/>
  <c r="G1871" i="6"/>
  <c r="F1871" i="6"/>
  <c r="I1871" i="6" s="1"/>
  <c r="E1871" i="6"/>
  <c r="D1871" i="6"/>
  <c r="J1871" i="6" s="1"/>
  <c r="B1871" i="6"/>
  <c r="C1871" i="6" s="1"/>
  <c r="A1871" i="6"/>
  <c r="H1870" i="6"/>
  <c r="G1870" i="6"/>
  <c r="F1870" i="6"/>
  <c r="I1870" i="6" s="1"/>
  <c r="E1870" i="6"/>
  <c r="D1870" i="6"/>
  <c r="J1870" i="6" s="1"/>
  <c r="B1870" i="6"/>
  <c r="C1870" i="6" s="1"/>
  <c r="A1870" i="6"/>
  <c r="H1869" i="6"/>
  <c r="G1869" i="6"/>
  <c r="F1869" i="6"/>
  <c r="I1869" i="6" s="1"/>
  <c r="E1869" i="6"/>
  <c r="D1869" i="6"/>
  <c r="J1869" i="6" s="1"/>
  <c r="B1869" i="6"/>
  <c r="C1869" i="6" s="1"/>
  <c r="A1869" i="6"/>
  <c r="H1868" i="6"/>
  <c r="G1868" i="6"/>
  <c r="F1868" i="6"/>
  <c r="I1868" i="6" s="1"/>
  <c r="E1868" i="6"/>
  <c r="D1868" i="6"/>
  <c r="J1868" i="6" s="1"/>
  <c r="B1868" i="6"/>
  <c r="C1868" i="6" s="1"/>
  <c r="A1868" i="6"/>
  <c r="H1867" i="6"/>
  <c r="G1867" i="6"/>
  <c r="F1867" i="6"/>
  <c r="I1867" i="6" s="1"/>
  <c r="E1867" i="6"/>
  <c r="D1867" i="6"/>
  <c r="J1867" i="6" s="1"/>
  <c r="B1867" i="6"/>
  <c r="C1867" i="6" s="1"/>
  <c r="A1867" i="6"/>
  <c r="H1866" i="6"/>
  <c r="G1866" i="6"/>
  <c r="F1866" i="6"/>
  <c r="I1866" i="6" s="1"/>
  <c r="E1866" i="6"/>
  <c r="D1866" i="6"/>
  <c r="J1866" i="6" s="1"/>
  <c r="B1866" i="6"/>
  <c r="C1866" i="6" s="1"/>
  <c r="A1866" i="6"/>
  <c r="H1865" i="6"/>
  <c r="G1865" i="6"/>
  <c r="F1865" i="6"/>
  <c r="I1865" i="6" s="1"/>
  <c r="E1865" i="6"/>
  <c r="D1865" i="6"/>
  <c r="J1865" i="6" s="1"/>
  <c r="B1865" i="6"/>
  <c r="C1865" i="6" s="1"/>
  <c r="A1865" i="6"/>
  <c r="H1864" i="6"/>
  <c r="G1864" i="6"/>
  <c r="F1864" i="6"/>
  <c r="I1864" i="6" s="1"/>
  <c r="E1864" i="6"/>
  <c r="D1864" i="6"/>
  <c r="J1864" i="6" s="1"/>
  <c r="B1864" i="6"/>
  <c r="C1864" i="6" s="1"/>
  <c r="A1864" i="6"/>
  <c r="H1863" i="6"/>
  <c r="G1863" i="6"/>
  <c r="F1863" i="6"/>
  <c r="I1863" i="6" s="1"/>
  <c r="E1863" i="6"/>
  <c r="D1863" i="6"/>
  <c r="J1863" i="6" s="1"/>
  <c r="B1863" i="6"/>
  <c r="C1863" i="6" s="1"/>
  <c r="A1863" i="6"/>
  <c r="H1862" i="6"/>
  <c r="G1862" i="6"/>
  <c r="F1862" i="6"/>
  <c r="I1862" i="6" s="1"/>
  <c r="E1862" i="6"/>
  <c r="D1862" i="6"/>
  <c r="J1862" i="6" s="1"/>
  <c r="B1862" i="6"/>
  <c r="C1862" i="6" s="1"/>
  <c r="A1862" i="6"/>
  <c r="H1861" i="6"/>
  <c r="G1861" i="6"/>
  <c r="F1861" i="6"/>
  <c r="I1861" i="6" s="1"/>
  <c r="E1861" i="6"/>
  <c r="D1861" i="6"/>
  <c r="J1861" i="6" s="1"/>
  <c r="B1861" i="6"/>
  <c r="C1861" i="6" s="1"/>
  <c r="A1861" i="6"/>
  <c r="H1860" i="6"/>
  <c r="G1860" i="6"/>
  <c r="F1860" i="6"/>
  <c r="I1860" i="6" s="1"/>
  <c r="E1860" i="6"/>
  <c r="D1860" i="6"/>
  <c r="J1860" i="6" s="1"/>
  <c r="B1860" i="6"/>
  <c r="C1860" i="6" s="1"/>
  <c r="A1860" i="6"/>
  <c r="H1859" i="6"/>
  <c r="G1859" i="6"/>
  <c r="F1859" i="6"/>
  <c r="I1859" i="6" s="1"/>
  <c r="E1859" i="6"/>
  <c r="D1859" i="6"/>
  <c r="J1859" i="6" s="1"/>
  <c r="B1859" i="6"/>
  <c r="C1859" i="6" s="1"/>
  <c r="A1859" i="6"/>
  <c r="H1858" i="6"/>
  <c r="G1858" i="6"/>
  <c r="F1858" i="6"/>
  <c r="I1858" i="6" s="1"/>
  <c r="E1858" i="6"/>
  <c r="D1858" i="6"/>
  <c r="J1858" i="6" s="1"/>
  <c r="B1858" i="6"/>
  <c r="C1858" i="6" s="1"/>
  <c r="A1858" i="6"/>
  <c r="H1857" i="6"/>
  <c r="G1857" i="6"/>
  <c r="F1857" i="6"/>
  <c r="I1857" i="6" s="1"/>
  <c r="E1857" i="6"/>
  <c r="D1857" i="6"/>
  <c r="J1857" i="6" s="1"/>
  <c r="B1857" i="6"/>
  <c r="C1857" i="6" s="1"/>
  <c r="A1857" i="6"/>
  <c r="H1856" i="6"/>
  <c r="G1856" i="6"/>
  <c r="F1856" i="6"/>
  <c r="I1856" i="6" s="1"/>
  <c r="E1856" i="6"/>
  <c r="D1856" i="6"/>
  <c r="J1856" i="6" s="1"/>
  <c r="B1856" i="6"/>
  <c r="C1856" i="6" s="1"/>
  <c r="A1856" i="6"/>
  <c r="H1855" i="6"/>
  <c r="G1855" i="6"/>
  <c r="F1855" i="6"/>
  <c r="I1855" i="6" s="1"/>
  <c r="E1855" i="6"/>
  <c r="D1855" i="6"/>
  <c r="J1855" i="6" s="1"/>
  <c r="B1855" i="6"/>
  <c r="C1855" i="6" s="1"/>
  <c r="A1855" i="6"/>
  <c r="H1854" i="6"/>
  <c r="G1854" i="6"/>
  <c r="F1854" i="6"/>
  <c r="I1854" i="6" s="1"/>
  <c r="E1854" i="6"/>
  <c r="D1854" i="6"/>
  <c r="J1854" i="6" s="1"/>
  <c r="B1854" i="6"/>
  <c r="C1854" i="6" s="1"/>
  <c r="A1854" i="6"/>
  <c r="H1853" i="6"/>
  <c r="G1853" i="6"/>
  <c r="F1853" i="6"/>
  <c r="I1853" i="6" s="1"/>
  <c r="E1853" i="6"/>
  <c r="D1853" i="6"/>
  <c r="J1853" i="6" s="1"/>
  <c r="B1853" i="6"/>
  <c r="C1853" i="6" s="1"/>
  <c r="A1853" i="6"/>
  <c r="H1852" i="6"/>
  <c r="G1852" i="6"/>
  <c r="F1852" i="6"/>
  <c r="I1852" i="6" s="1"/>
  <c r="E1852" i="6"/>
  <c r="D1852" i="6"/>
  <c r="J1852" i="6" s="1"/>
  <c r="B1852" i="6"/>
  <c r="C1852" i="6" s="1"/>
  <c r="A1852" i="6"/>
  <c r="H1851" i="6"/>
  <c r="G1851" i="6"/>
  <c r="F1851" i="6"/>
  <c r="I1851" i="6" s="1"/>
  <c r="E1851" i="6"/>
  <c r="D1851" i="6"/>
  <c r="J1851" i="6" s="1"/>
  <c r="B1851" i="6"/>
  <c r="C1851" i="6" s="1"/>
  <c r="A1851" i="6"/>
  <c r="H1850" i="6"/>
  <c r="G1850" i="6"/>
  <c r="F1850" i="6"/>
  <c r="I1850" i="6" s="1"/>
  <c r="E1850" i="6"/>
  <c r="D1850" i="6"/>
  <c r="J1850" i="6" s="1"/>
  <c r="B1850" i="6"/>
  <c r="C1850" i="6" s="1"/>
  <c r="A1850" i="6"/>
  <c r="H1849" i="6"/>
  <c r="G1849" i="6"/>
  <c r="F1849" i="6"/>
  <c r="I1849" i="6" s="1"/>
  <c r="E1849" i="6"/>
  <c r="D1849" i="6"/>
  <c r="J1849" i="6" s="1"/>
  <c r="B1849" i="6"/>
  <c r="C1849" i="6" s="1"/>
  <c r="A1849" i="6"/>
  <c r="H1848" i="6"/>
  <c r="G1848" i="6"/>
  <c r="F1848" i="6"/>
  <c r="I1848" i="6" s="1"/>
  <c r="E1848" i="6"/>
  <c r="D1848" i="6"/>
  <c r="J1848" i="6" s="1"/>
  <c r="B1848" i="6"/>
  <c r="C1848" i="6" s="1"/>
  <c r="A1848" i="6"/>
  <c r="H1847" i="6"/>
  <c r="G1847" i="6"/>
  <c r="F1847" i="6"/>
  <c r="I1847" i="6" s="1"/>
  <c r="E1847" i="6"/>
  <c r="D1847" i="6"/>
  <c r="J1847" i="6" s="1"/>
  <c r="B1847" i="6"/>
  <c r="C1847" i="6" s="1"/>
  <c r="A1847" i="6"/>
  <c r="H1846" i="6"/>
  <c r="G1846" i="6"/>
  <c r="F1846" i="6"/>
  <c r="I1846" i="6" s="1"/>
  <c r="E1846" i="6"/>
  <c r="D1846" i="6"/>
  <c r="J1846" i="6" s="1"/>
  <c r="B1846" i="6"/>
  <c r="C1846" i="6" s="1"/>
  <c r="A1846" i="6"/>
  <c r="H1845" i="6"/>
  <c r="G1845" i="6"/>
  <c r="F1845" i="6"/>
  <c r="I1845" i="6" s="1"/>
  <c r="E1845" i="6"/>
  <c r="D1845" i="6"/>
  <c r="J1845" i="6" s="1"/>
  <c r="B1845" i="6"/>
  <c r="C1845" i="6" s="1"/>
  <c r="A1845" i="6"/>
  <c r="H1844" i="6"/>
  <c r="G1844" i="6"/>
  <c r="F1844" i="6"/>
  <c r="I1844" i="6" s="1"/>
  <c r="E1844" i="6"/>
  <c r="D1844" i="6"/>
  <c r="J1844" i="6" s="1"/>
  <c r="B1844" i="6"/>
  <c r="C1844" i="6" s="1"/>
  <c r="A1844" i="6"/>
  <c r="H1843" i="6"/>
  <c r="G1843" i="6"/>
  <c r="F1843" i="6"/>
  <c r="I1843" i="6" s="1"/>
  <c r="E1843" i="6"/>
  <c r="D1843" i="6"/>
  <c r="J1843" i="6" s="1"/>
  <c r="B1843" i="6"/>
  <c r="C1843" i="6" s="1"/>
  <c r="A1843" i="6"/>
  <c r="H1842" i="6"/>
  <c r="G1842" i="6"/>
  <c r="F1842" i="6"/>
  <c r="I1842" i="6" s="1"/>
  <c r="E1842" i="6"/>
  <c r="D1842" i="6"/>
  <c r="J1842" i="6" s="1"/>
  <c r="B1842" i="6"/>
  <c r="C1842" i="6" s="1"/>
  <c r="A1842" i="6"/>
  <c r="H1841" i="6"/>
  <c r="G1841" i="6"/>
  <c r="F1841" i="6"/>
  <c r="I1841" i="6" s="1"/>
  <c r="E1841" i="6"/>
  <c r="D1841" i="6"/>
  <c r="J1841" i="6" s="1"/>
  <c r="B1841" i="6"/>
  <c r="C1841" i="6" s="1"/>
  <c r="A1841" i="6"/>
  <c r="H1840" i="6"/>
  <c r="G1840" i="6"/>
  <c r="F1840" i="6"/>
  <c r="I1840" i="6" s="1"/>
  <c r="E1840" i="6"/>
  <c r="D1840" i="6"/>
  <c r="J1840" i="6" s="1"/>
  <c r="B1840" i="6"/>
  <c r="C1840" i="6" s="1"/>
  <c r="A1840" i="6"/>
  <c r="H1839" i="6"/>
  <c r="G1839" i="6"/>
  <c r="F1839" i="6"/>
  <c r="I1839" i="6" s="1"/>
  <c r="E1839" i="6"/>
  <c r="D1839" i="6"/>
  <c r="J1839" i="6" s="1"/>
  <c r="B1839" i="6"/>
  <c r="C1839" i="6" s="1"/>
  <c r="A1839" i="6"/>
  <c r="H1838" i="6"/>
  <c r="G1838" i="6"/>
  <c r="F1838" i="6"/>
  <c r="I1838" i="6" s="1"/>
  <c r="E1838" i="6"/>
  <c r="D1838" i="6"/>
  <c r="J1838" i="6" s="1"/>
  <c r="B1838" i="6"/>
  <c r="C1838" i="6" s="1"/>
  <c r="A1838" i="6"/>
  <c r="H1837" i="6"/>
  <c r="G1837" i="6"/>
  <c r="F1837" i="6"/>
  <c r="I1837" i="6" s="1"/>
  <c r="E1837" i="6"/>
  <c r="D1837" i="6"/>
  <c r="J1837" i="6" s="1"/>
  <c r="B1837" i="6"/>
  <c r="C1837" i="6" s="1"/>
  <c r="A1837" i="6"/>
  <c r="H1836" i="6"/>
  <c r="G1836" i="6"/>
  <c r="F1836" i="6"/>
  <c r="I1836" i="6" s="1"/>
  <c r="E1836" i="6"/>
  <c r="D1836" i="6"/>
  <c r="J1836" i="6" s="1"/>
  <c r="B1836" i="6"/>
  <c r="C1836" i="6" s="1"/>
  <c r="A1836" i="6"/>
  <c r="H1835" i="6"/>
  <c r="G1835" i="6"/>
  <c r="F1835" i="6"/>
  <c r="I1835" i="6" s="1"/>
  <c r="E1835" i="6"/>
  <c r="D1835" i="6"/>
  <c r="J1835" i="6" s="1"/>
  <c r="B1835" i="6"/>
  <c r="C1835" i="6" s="1"/>
  <c r="A1835" i="6"/>
  <c r="H1834" i="6"/>
  <c r="G1834" i="6"/>
  <c r="F1834" i="6"/>
  <c r="I1834" i="6" s="1"/>
  <c r="E1834" i="6"/>
  <c r="D1834" i="6"/>
  <c r="J1834" i="6" s="1"/>
  <c r="B1834" i="6"/>
  <c r="C1834" i="6" s="1"/>
  <c r="A1834" i="6"/>
  <c r="H1833" i="6"/>
  <c r="G1833" i="6"/>
  <c r="F1833" i="6"/>
  <c r="I1833" i="6" s="1"/>
  <c r="E1833" i="6"/>
  <c r="D1833" i="6"/>
  <c r="J1833" i="6" s="1"/>
  <c r="B1833" i="6"/>
  <c r="C1833" i="6" s="1"/>
  <c r="A1833" i="6"/>
  <c r="H1832" i="6"/>
  <c r="G1832" i="6"/>
  <c r="F1832" i="6"/>
  <c r="I1832" i="6" s="1"/>
  <c r="E1832" i="6"/>
  <c r="D1832" i="6"/>
  <c r="J1832" i="6" s="1"/>
  <c r="B1832" i="6"/>
  <c r="C1832" i="6" s="1"/>
  <c r="A1832" i="6"/>
  <c r="H1831" i="6"/>
  <c r="G1831" i="6"/>
  <c r="F1831" i="6"/>
  <c r="I1831" i="6" s="1"/>
  <c r="E1831" i="6"/>
  <c r="D1831" i="6"/>
  <c r="J1831" i="6" s="1"/>
  <c r="B1831" i="6"/>
  <c r="C1831" i="6" s="1"/>
  <c r="A1831" i="6"/>
  <c r="H1830" i="6"/>
  <c r="G1830" i="6"/>
  <c r="F1830" i="6"/>
  <c r="I1830" i="6" s="1"/>
  <c r="E1830" i="6"/>
  <c r="D1830" i="6"/>
  <c r="J1830" i="6" s="1"/>
  <c r="B1830" i="6"/>
  <c r="C1830" i="6" s="1"/>
  <c r="A1830" i="6"/>
  <c r="H1829" i="6"/>
  <c r="G1829" i="6"/>
  <c r="F1829" i="6"/>
  <c r="I1829" i="6" s="1"/>
  <c r="E1829" i="6"/>
  <c r="D1829" i="6"/>
  <c r="J1829" i="6" s="1"/>
  <c r="B1829" i="6"/>
  <c r="C1829" i="6" s="1"/>
  <c r="A1829" i="6"/>
  <c r="H1828" i="6"/>
  <c r="G1828" i="6"/>
  <c r="F1828" i="6"/>
  <c r="I1828" i="6" s="1"/>
  <c r="E1828" i="6"/>
  <c r="D1828" i="6"/>
  <c r="J1828" i="6" s="1"/>
  <c r="B1828" i="6"/>
  <c r="C1828" i="6" s="1"/>
  <c r="A1828" i="6"/>
  <c r="H1827" i="6"/>
  <c r="G1827" i="6"/>
  <c r="F1827" i="6"/>
  <c r="I1827" i="6" s="1"/>
  <c r="E1827" i="6"/>
  <c r="D1827" i="6"/>
  <c r="J1827" i="6" s="1"/>
  <c r="B1827" i="6"/>
  <c r="C1827" i="6" s="1"/>
  <c r="A1827" i="6"/>
  <c r="H1826" i="6"/>
  <c r="G1826" i="6"/>
  <c r="F1826" i="6"/>
  <c r="I1826" i="6" s="1"/>
  <c r="E1826" i="6"/>
  <c r="D1826" i="6"/>
  <c r="J1826" i="6" s="1"/>
  <c r="B1826" i="6"/>
  <c r="C1826" i="6" s="1"/>
  <c r="A1826" i="6"/>
  <c r="H1825" i="6"/>
  <c r="G1825" i="6"/>
  <c r="F1825" i="6"/>
  <c r="I1825" i="6" s="1"/>
  <c r="E1825" i="6"/>
  <c r="D1825" i="6"/>
  <c r="J1825" i="6" s="1"/>
  <c r="B1825" i="6"/>
  <c r="C1825" i="6" s="1"/>
  <c r="A1825" i="6"/>
  <c r="H1824" i="6"/>
  <c r="G1824" i="6"/>
  <c r="F1824" i="6"/>
  <c r="I1824" i="6" s="1"/>
  <c r="E1824" i="6"/>
  <c r="D1824" i="6"/>
  <c r="J1824" i="6" s="1"/>
  <c r="B1824" i="6"/>
  <c r="C1824" i="6" s="1"/>
  <c r="A1824" i="6"/>
  <c r="H1823" i="6"/>
  <c r="G1823" i="6"/>
  <c r="F1823" i="6"/>
  <c r="I1823" i="6" s="1"/>
  <c r="E1823" i="6"/>
  <c r="D1823" i="6"/>
  <c r="J1823" i="6" s="1"/>
  <c r="B1823" i="6"/>
  <c r="C1823" i="6" s="1"/>
  <c r="A1823" i="6"/>
  <c r="H1822" i="6"/>
  <c r="G1822" i="6"/>
  <c r="F1822" i="6"/>
  <c r="I1822" i="6" s="1"/>
  <c r="E1822" i="6"/>
  <c r="D1822" i="6"/>
  <c r="J1822" i="6" s="1"/>
  <c r="B1822" i="6"/>
  <c r="C1822" i="6" s="1"/>
  <c r="A1822" i="6"/>
  <c r="H1821" i="6"/>
  <c r="G1821" i="6"/>
  <c r="F1821" i="6"/>
  <c r="I1821" i="6" s="1"/>
  <c r="E1821" i="6"/>
  <c r="D1821" i="6"/>
  <c r="J1821" i="6" s="1"/>
  <c r="B1821" i="6"/>
  <c r="C1821" i="6" s="1"/>
  <c r="A1821" i="6"/>
  <c r="H1820" i="6"/>
  <c r="G1820" i="6"/>
  <c r="F1820" i="6"/>
  <c r="I1820" i="6" s="1"/>
  <c r="E1820" i="6"/>
  <c r="D1820" i="6"/>
  <c r="J1820" i="6" s="1"/>
  <c r="B1820" i="6"/>
  <c r="C1820" i="6" s="1"/>
  <c r="A1820" i="6"/>
  <c r="H1819" i="6"/>
  <c r="G1819" i="6"/>
  <c r="F1819" i="6"/>
  <c r="I1819" i="6" s="1"/>
  <c r="E1819" i="6"/>
  <c r="D1819" i="6"/>
  <c r="J1819" i="6" s="1"/>
  <c r="B1819" i="6"/>
  <c r="C1819" i="6" s="1"/>
  <c r="A1819" i="6"/>
  <c r="H1818" i="6"/>
  <c r="G1818" i="6"/>
  <c r="F1818" i="6"/>
  <c r="I1818" i="6" s="1"/>
  <c r="E1818" i="6"/>
  <c r="D1818" i="6"/>
  <c r="J1818" i="6" s="1"/>
  <c r="B1818" i="6"/>
  <c r="C1818" i="6" s="1"/>
  <c r="A1818" i="6"/>
  <c r="H1817" i="6"/>
  <c r="G1817" i="6"/>
  <c r="F1817" i="6"/>
  <c r="I1817" i="6" s="1"/>
  <c r="E1817" i="6"/>
  <c r="D1817" i="6"/>
  <c r="J1817" i="6" s="1"/>
  <c r="B1817" i="6"/>
  <c r="C1817" i="6" s="1"/>
  <c r="A1817" i="6"/>
  <c r="H1816" i="6"/>
  <c r="G1816" i="6"/>
  <c r="F1816" i="6"/>
  <c r="I1816" i="6" s="1"/>
  <c r="E1816" i="6"/>
  <c r="D1816" i="6"/>
  <c r="J1816" i="6" s="1"/>
  <c r="B1816" i="6"/>
  <c r="C1816" i="6" s="1"/>
  <c r="A1816" i="6"/>
  <c r="H1815" i="6"/>
  <c r="G1815" i="6"/>
  <c r="F1815" i="6"/>
  <c r="I1815" i="6" s="1"/>
  <c r="E1815" i="6"/>
  <c r="D1815" i="6"/>
  <c r="J1815" i="6" s="1"/>
  <c r="B1815" i="6"/>
  <c r="C1815" i="6" s="1"/>
  <c r="A1815" i="6"/>
  <c r="H1814" i="6"/>
  <c r="G1814" i="6"/>
  <c r="F1814" i="6"/>
  <c r="I1814" i="6" s="1"/>
  <c r="E1814" i="6"/>
  <c r="D1814" i="6"/>
  <c r="J1814" i="6" s="1"/>
  <c r="B1814" i="6"/>
  <c r="C1814" i="6" s="1"/>
  <c r="A1814" i="6"/>
  <c r="H1813" i="6"/>
  <c r="G1813" i="6"/>
  <c r="F1813" i="6"/>
  <c r="I1813" i="6" s="1"/>
  <c r="E1813" i="6"/>
  <c r="D1813" i="6"/>
  <c r="J1813" i="6" s="1"/>
  <c r="B1813" i="6"/>
  <c r="C1813" i="6" s="1"/>
  <c r="A1813" i="6"/>
  <c r="H1812" i="6"/>
  <c r="G1812" i="6"/>
  <c r="F1812" i="6"/>
  <c r="I1812" i="6" s="1"/>
  <c r="E1812" i="6"/>
  <c r="D1812" i="6"/>
  <c r="J1812" i="6" s="1"/>
  <c r="B1812" i="6"/>
  <c r="C1812" i="6" s="1"/>
  <c r="A1812" i="6"/>
  <c r="H1811" i="6"/>
  <c r="G1811" i="6"/>
  <c r="F1811" i="6"/>
  <c r="I1811" i="6" s="1"/>
  <c r="E1811" i="6"/>
  <c r="D1811" i="6"/>
  <c r="J1811" i="6" s="1"/>
  <c r="B1811" i="6"/>
  <c r="C1811" i="6" s="1"/>
  <c r="A1811" i="6"/>
  <c r="H1810" i="6"/>
  <c r="G1810" i="6"/>
  <c r="F1810" i="6"/>
  <c r="I1810" i="6" s="1"/>
  <c r="E1810" i="6"/>
  <c r="D1810" i="6"/>
  <c r="J1810" i="6" s="1"/>
  <c r="B1810" i="6"/>
  <c r="C1810" i="6" s="1"/>
  <c r="A1810" i="6"/>
  <c r="H1809" i="6"/>
  <c r="G1809" i="6"/>
  <c r="F1809" i="6"/>
  <c r="I1809" i="6" s="1"/>
  <c r="E1809" i="6"/>
  <c r="D1809" i="6"/>
  <c r="J1809" i="6" s="1"/>
  <c r="B1809" i="6"/>
  <c r="C1809" i="6" s="1"/>
  <c r="A1809" i="6"/>
  <c r="H1808" i="6"/>
  <c r="G1808" i="6"/>
  <c r="F1808" i="6"/>
  <c r="I1808" i="6" s="1"/>
  <c r="E1808" i="6"/>
  <c r="D1808" i="6"/>
  <c r="J1808" i="6" s="1"/>
  <c r="B1808" i="6"/>
  <c r="C1808" i="6" s="1"/>
  <c r="A1808" i="6"/>
  <c r="H1807" i="6"/>
  <c r="G1807" i="6"/>
  <c r="F1807" i="6"/>
  <c r="I1807" i="6" s="1"/>
  <c r="E1807" i="6"/>
  <c r="D1807" i="6"/>
  <c r="J1807" i="6" s="1"/>
  <c r="B1807" i="6"/>
  <c r="C1807" i="6" s="1"/>
  <c r="A1807" i="6"/>
  <c r="H1806" i="6"/>
  <c r="G1806" i="6"/>
  <c r="F1806" i="6"/>
  <c r="I1806" i="6" s="1"/>
  <c r="E1806" i="6"/>
  <c r="D1806" i="6"/>
  <c r="J1806" i="6" s="1"/>
  <c r="B1806" i="6"/>
  <c r="C1806" i="6" s="1"/>
  <c r="A1806" i="6"/>
  <c r="H1805" i="6"/>
  <c r="G1805" i="6"/>
  <c r="F1805" i="6"/>
  <c r="I1805" i="6" s="1"/>
  <c r="E1805" i="6"/>
  <c r="D1805" i="6"/>
  <c r="J1805" i="6" s="1"/>
  <c r="B1805" i="6"/>
  <c r="C1805" i="6" s="1"/>
  <c r="A1805" i="6"/>
  <c r="H1804" i="6"/>
  <c r="G1804" i="6"/>
  <c r="F1804" i="6"/>
  <c r="I1804" i="6" s="1"/>
  <c r="E1804" i="6"/>
  <c r="D1804" i="6"/>
  <c r="J1804" i="6" s="1"/>
  <c r="B1804" i="6"/>
  <c r="C1804" i="6" s="1"/>
  <c r="A1804" i="6"/>
  <c r="H1803" i="6"/>
  <c r="G1803" i="6"/>
  <c r="F1803" i="6"/>
  <c r="I1803" i="6" s="1"/>
  <c r="E1803" i="6"/>
  <c r="D1803" i="6"/>
  <c r="J1803" i="6" s="1"/>
  <c r="B1803" i="6"/>
  <c r="C1803" i="6" s="1"/>
  <c r="A1803" i="6"/>
  <c r="H1802" i="6"/>
  <c r="G1802" i="6"/>
  <c r="F1802" i="6"/>
  <c r="I1802" i="6" s="1"/>
  <c r="E1802" i="6"/>
  <c r="D1802" i="6"/>
  <c r="J1802" i="6" s="1"/>
  <c r="B1802" i="6"/>
  <c r="C1802" i="6" s="1"/>
  <c r="A1802" i="6"/>
  <c r="H1801" i="6"/>
  <c r="G1801" i="6"/>
  <c r="F1801" i="6"/>
  <c r="I1801" i="6" s="1"/>
  <c r="E1801" i="6"/>
  <c r="D1801" i="6"/>
  <c r="J1801" i="6" s="1"/>
  <c r="B1801" i="6"/>
  <c r="C1801" i="6" s="1"/>
  <c r="A1801" i="6"/>
  <c r="H1800" i="6"/>
  <c r="G1800" i="6"/>
  <c r="F1800" i="6"/>
  <c r="I1800" i="6" s="1"/>
  <c r="E1800" i="6"/>
  <c r="D1800" i="6"/>
  <c r="J1800" i="6" s="1"/>
  <c r="B1800" i="6"/>
  <c r="C1800" i="6" s="1"/>
  <c r="A1800" i="6"/>
  <c r="H1799" i="6"/>
  <c r="G1799" i="6"/>
  <c r="F1799" i="6"/>
  <c r="I1799" i="6" s="1"/>
  <c r="E1799" i="6"/>
  <c r="D1799" i="6"/>
  <c r="J1799" i="6" s="1"/>
  <c r="B1799" i="6"/>
  <c r="C1799" i="6" s="1"/>
  <c r="A1799" i="6"/>
  <c r="H1798" i="6"/>
  <c r="G1798" i="6"/>
  <c r="F1798" i="6"/>
  <c r="I1798" i="6" s="1"/>
  <c r="E1798" i="6"/>
  <c r="D1798" i="6"/>
  <c r="J1798" i="6" s="1"/>
  <c r="B1798" i="6"/>
  <c r="C1798" i="6" s="1"/>
  <c r="A1798" i="6"/>
  <c r="H1797" i="6"/>
  <c r="G1797" i="6"/>
  <c r="F1797" i="6"/>
  <c r="I1797" i="6" s="1"/>
  <c r="E1797" i="6"/>
  <c r="D1797" i="6"/>
  <c r="J1797" i="6" s="1"/>
  <c r="B1797" i="6"/>
  <c r="C1797" i="6" s="1"/>
  <c r="A1797" i="6"/>
  <c r="H1796" i="6"/>
  <c r="G1796" i="6"/>
  <c r="F1796" i="6"/>
  <c r="I1796" i="6" s="1"/>
  <c r="E1796" i="6"/>
  <c r="D1796" i="6"/>
  <c r="J1796" i="6" s="1"/>
  <c r="B1796" i="6"/>
  <c r="C1796" i="6" s="1"/>
  <c r="A1796" i="6"/>
  <c r="H1795" i="6"/>
  <c r="G1795" i="6"/>
  <c r="F1795" i="6"/>
  <c r="I1795" i="6" s="1"/>
  <c r="E1795" i="6"/>
  <c r="D1795" i="6"/>
  <c r="J1795" i="6" s="1"/>
  <c r="B1795" i="6"/>
  <c r="C1795" i="6" s="1"/>
  <c r="A1795" i="6"/>
  <c r="H1794" i="6"/>
  <c r="G1794" i="6"/>
  <c r="F1794" i="6"/>
  <c r="I1794" i="6" s="1"/>
  <c r="E1794" i="6"/>
  <c r="D1794" i="6"/>
  <c r="J1794" i="6" s="1"/>
  <c r="B1794" i="6"/>
  <c r="C1794" i="6" s="1"/>
  <c r="A1794" i="6"/>
  <c r="H1793" i="6"/>
  <c r="G1793" i="6"/>
  <c r="F1793" i="6"/>
  <c r="I1793" i="6" s="1"/>
  <c r="E1793" i="6"/>
  <c r="D1793" i="6"/>
  <c r="J1793" i="6" s="1"/>
  <c r="B1793" i="6"/>
  <c r="C1793" i="6" s="1"/>
  <c r="A1793" i="6"/>
  <c r="H1792" i="6"/>
  <c r="G1792" i="6"/>
  <c r="F1792" i="6"/>
  <c r="I1792" i="6" s="1"/>
  <c r="E1792" i="6"/>
  <c r="D1792" i="6"/>
  <c r="J1792" i="6" s="1"/>
  <c r="B1792" i="6"/>
  <c r="C1792" i="6" s="1"/>
  <c r="A1792" i="6"/>
  <c r="H1791" i="6"/>
  <c r="G1791" i="6"/>
  <c r="F1791" i="6"/>
  <c r="I1791" i="6" s="1"/>
  <c r="E1791" i="6"/>
  <c r="D1791" i="6"/>
  <c r="J1791" i="6" s="1"/>
  <c r="B1791" i="6"/>
  <c r="C1791" i="6" s="1"/>
  <c r="A1791" i="6"/>
  <c r="H1790" i="6"/>
  <c r="G1790" i="6"/>
  <c r="F1790" i="6"/>
  <c r="I1790" i="6" s="1"/>
  <c r="E1790" i="6"/>
  <c r="D1790" i="6"/>
  <c r="J1790" i="6" s="1"/>
  <c r="B1790" i="6"/>
  <c r="C1790" i="6" s="1"/>
  <c r="A1790" i="6"/>
  <c r="H1789" i="6"/>
  <c r="G1789" i="6"/>
  <c r="F1789" i="6"/>
  <c r="I1789" i="6" s="1"/>
  <c r="E1789" i="6"/>
  <c r="D1789" i="6"/>
  <c r="J1789" i="6" s="1"/>
  <c r="B1789" i="6"/>
  <c r="C1789" i="6" s="1"/>
  <c r="A1789" i="6"/>
  <c r="H1788" i="6"/>
  <c r="G1788" i="6"/>
  <c r="F1788" i="6"/>
  <c r="I1788" i="6" s="1"/>
  <c r="E1788" i="6"/>
  <c r="D1788" i="6"/>
  <c r="J1788" i="6" s="1"/>
  <c r="B1788" i="6"/>
  <c r="C1788" i="6" s="1"/>
  <c r="A1788" i="6"/>
  <c r="H1787" i="6"/>
  <c r="G1787" i="6"/>
  <c r="F1787" i="6"/>
  <c r="I1787" i="6" s="1"/>
  <c r="E1787" i="6"/>
  <c r="D1787" i="6"/>
  <c r="J1787" i="6" s="1"/>
  <c r="B1787" i="6"/>
  <c r="C1787" i="6" s="1"/>
  <c r="A1787" i="6"/>
  <c r="H1786" i="6"/>
  <c r="G1786" i="6"/>
  <c r="F1786" i="6"/>
  <c r="I1786" i="6" s="1"/>
  <c r="E1786" i="6"/>
  <c r="D1786" i="6"/>
  <c r="J1786" i="6" s="1"/>
  <c r="B1786" i="6"/>
  <c r="C1786" i="6" s="1"/>
  <c r="A1786" i="6"/>
  <c r="H1785" i="6"/>
  <c r="G1785" i="6"/>
  <c r="F1785" i="6"/>
  <c r="I1785" i="6" s="1"/>
  <c r="E1785" i="6"/>
  <c r="D1785" i="6"/>
  <c r="J1785" i="6" s="1"/>
  <c r="B1785" i="6"/>
  <c r="C1785" i="6" s="1"/>
  <c r="A1785" i="6"/>
  <c r="H1784" i="6"/>
  <c r="G1784" i="6"/>
  <c r="F1784" i="6"/>
  <c r="I1784" i="6" s="1"/>
  <c r="E1784" i="6"/>
  <c r="D1784" i="6"/>
  <c r="J1784" i="6" s="1"/>
  <c r="B1784" i="6"/>
  <c r="C1784" i="6" s="1"/>
  <c r="A1784" i="6"/>
  <c r="H1783" i="6"/>
  <c r="G1783" i="6"/>
  <c r="F1783" i="6"/>
  <c r="I1783" i="6" s="1"/>
  <c r="E1783" i="6"/>
  <c r="D1783" i="6"/>
  <c r="J1783" i="6" s="1"/>
  <c r="B1783" i="6"/>
  <c r="C1783" i="6" s="1"/>
  <c r="A1783" i="6"/>
  <c r="H1782" i="6"/>
  <c r="G1782" i="6"/>
  <c r="F1782" i="6"/>
  <c r="I1782" i="6" s="1"/>
  <c r="E1782" i="6"/>
  <c r="D1782" i="6"/>
  <c r="J1782" i="6" s="1"/>
  <c r="B1782" i="6"/>
  <c r="C1782" i="6" s="1"/>
  <c r="A1782" i="6"/>
  <c r="H1781" i="6"/>
  <c r="G1781" i="6"/>
  <c r="F1781" i="6"/>
  <c r="I1781" i="6" s="1"/>
  <c r="E1781" i="6"/>
  <c r="D1781" i="6"/>
  <c r="J1781" i="6" s="1"/>
  <c r="B1781" i="6"/>
  <c r="C1781" i="6" s="1"/>
  <c r="A1781" i="6"/>
  <c r="H1780" i="6"/>
  <c r="G1780" i="6"/>
  <c r="F1780" i="6"/>
  <c r="I1780" i="6" s="1"/>
  <c r="E1780" i="6"/>
  <c r="D1780" i="6"/>
  <c r="J1780" i="6" s="1"/>
  <c r="B1780" i="6"/>
  <c r="C1780" i="6" s="1"/>
  <c r="A1780" i="6"/>
  <c r="H1779" i="6"/>
  <c r="G1779" i="6"/>
  <c r="F1779" i="6"/>
  <c r="I1779" i="6" s="1"/>
  <c r="E1779" i="6"/>
  <c r="D1779" i="6"/>
  <c r="J1779" i="6" s="1"/>
  <c r="B1779" i="6"/>
  <c r="C1779" i="6" s="1"/>
  <c r="A1779" i="6"/>
  <c r="H1778" i="6"/>
  <c r="G1778" i="6"/>
  <c r="F1778" i="6"/>
  <c r="I1778" i="6" s="1"/>
  <c r="E1778" i="6"/>
  <c r="D1778" i="6"/>
  <c r="J1778" i="6" s="1"/>
  <c r="B1778" i="6"/>
  <c r="C1778" i="6" s="1"/>
  <c r="A1778" i="6"/>
  <c r="H1777" i="6"/>
  <c r="G1777" i="6"/>
  <c r="F1777" i="6"/>
  <c r="I1777" i="6" s="1"/>
  <c r="E1777" i="6"/>
  <c r="D1777" i="6"/>
  <c r="J1777" i="6" s="1"/>
  <c r="B1777" i="6"/>
  <c r="C1777" i="6" s="1"/>
  <c r="A1777" i="6"/>
  <c r="H1776" i="6"/>
  <c r="G1776" i="6"/>
  <c r="F1776" i="6"/>
  <c r="I1776" i="6" s="1"/>
  <c r="E1776" i="6"/>
  <c r="D1776" i="6"/>
  <c r="J1776" i="6" s="1"/>
  <c r="B1776" i="6"/>
  <c r="C1776" i="6" s="1"/>
  <c r="A1776" i="6"/>
  <c r="H1775" i="6"/>
  <c r="G1775" i="6"/>
  <c r="F1775" i="6"/>
  <c r="I1775" i="6" s="1"/>
  <c r="E1775" i="6"/>
  <c r="D1775" i="6"/>
  <c r="J1775" i="6" s="1"/>
  <c r="B1775" i="6"/>
  <c r="C1775" i="6" s="1"/>
  <c r="A1775" i="6"/>
  <c r="H1774" i="6"/>
  <c r="G1774" i="6"/>
  <c r="F1774" i="6"/>
  <c r="I1774" i="6" s="1"/>
  <c r="E1774" i="6"/>
  <c r="D1774" i="6"/>
  <c r="J1774" i="6" s="1"/>
  <c r="B1774" i="6"/>
  <c r="C1774" i="6" s="1"/>
  <c r="A1774" i="6"/>
  <c r="H1773" i="6"/>
  <c r="G1773" i="6"/>
  <c r="F1773" i="6"/>
  <c r="I1773" i="6" s="1"/>
  <c r="E1773" i="6"/>
  <c r="D1773" i="6"/>
  <c r="J1773" i="6" s="1"/>
  <c r="B1773" i="6"/>
  <c r="C1773" i="6" s="1"/>
  <c r="A1773" i="6"/>
  <c r="H1772" i="6"/>
  <c r="G1772" i="6"/>
  <c r="F1772" i="6"/>
  <c r="I1772" i="6" s="1"/>
  <c r="E1772" i="6"/>
  <c r="D1772" i="6"/>
  <c r="J1772" i="6" s="1"/>
  <c r="B1772" i="6"/>
  <c r="C1772" i="6" s="1"/>
  <c r="A1772" i="6"/>
  <c r="H1771" i="6"/>
  <c r="G1771" i="6"/>
  <c r="F1771" i="6"/>
  <c r="I1771" i="6" s="1"/>
  <c r="E1771" i="6"/>
  <c r="D1771" i="6"/>
  <c r="J1771" i="6" s="1"/>
  <c r="B1771" i="6"/>
  <c r="C1771" i="6" s="1"/>
  <c r="A1771" i="6"/>
  <c r="H1770" i="6"/>
  <c r="G1770" i="6"/>
  <c r="F1770" i="6"/>
  <c r="I1770" i="6" s="1"/>
  <c r="E1770" i="6"/>
  <c r="D1770" i="6"/>
  <c r="J1770" i="6" s="1"/>
  <c r="B1770" i="6"/>
  <c r="C1770" i="6" s="1"/>
  <c r="A1770" i="6"/>
  <c r="H1769" i="6"/>
  <c r="G1769" i="6"/>
  <c r="F1769" i="6"/>
  <c r="I1769" i="6" s="1"/>
  <c r="E1769" i="6"/>
  <c r="D1769" i="6"/>
  <c r="J1769" i="6" s="1"/>
  <c r="B1769" i="6"/>
  <c r="C1769" i="6" s="1"/>
  <c r="A1769" i="6"/>
  <c r="H1768" i="6"/>
  <c r="G1768" i="6"/>
  <c r="F1768" i="6"/>
  <c r="I1768" i="6" s="1"/>
  <c r="E1768" i="6"/>
  <c r="D1768" i="6"/>
  <c r="J1768" i="6" s="1"/>
  <c r="B1768" i="6"/>
  <c r="C1768" i="6" s="1"/>
  <c r="A1768" i="6"/>
  <c r="H1767" i="6"/>
  <c r="G1767" i="6"/>
  <c r="F1767" i="6"/>
  <c r="I1767" i="6" s="1"/>
  <c r="E1767" i="6"/>
  <c r="D1767" i="6"/>
  <c r="J1767" i="6" s="1"/>
  <c r="B1767" i="6"/>
  <c r="C1767" i="6" s="1"/>
  <c r="A1767" i="6"/>
  <c r="H1766" i="6"/>
  <c r="G1766" i="6"/>
  <c r="F1766" i="6"/>
  <c r="I1766" i="6" s="1"/>
  <c r="E1766" i="6"/>
  <c r="D1766" i="6"/>
  <c r="J1766" i="6" s="1"/>
  <c r="B1766" i="6"/>
  <c r="C1766" i="6" s="1"/>
  <c r="A1766" i="6"/>
  <c r="H1765" i="6"/>
  <c r="G1765" i="6"/>
  <c r="F1765" i="6"/>
  <c r="I1765" i="6" s="1"/>
  <c r="E1765" i="6"/>
  <c r="D1765" i="6"/>
  <c r="J1765" i="6" s="1"/>
  <c r="B1765" i="6"/>
  <c r="C1765" i="6" s="1"/>
  <c r="A1765" i="6"/>
  <c r="H1764" i="6"/>
  <c r="G1764" i="6"/>
  <c r="F1764" i="6"/>
  <c r="I1764" i="6" s="1"/>
  <c r="E1764" i="6"/>
  <c r="D1764" i="6"/>
  <c r="J1764" i="6" s="1"/>
  <c r="B1764" i="6"/>
  <c r="C1764" i="6" s="1"/>
  <c r="A1764" i="6"/>
  <c r="H1763" i="6"/>
  <c r="G1763" i="6"/>
  <c r="F1763" i="6"/>
  <c r="I1763" i="6" s="1"/>
  <c r="E1763" i="6"/>
  <c r="D1763" i="6"/>
  <c r="J1763" i="6" s="1"/>
  <c r="B1763" i="6"/>
  <c r="C1763" i="6" s="1"/>
  <c r="A1763" i="6"/>
  <c r="H1762" i="6"/>
  <c r="G1762" i="6"/>
  <c r="F1762" i="6"/>
  <c r="I1762" i="6" s="1"/>
  <c r="E1762" i="6"/>
  <c r="D1762" i="6"/>
  <c r="J1762" i="6" s="1"/>
  <c r="B1762" i="6"/>
  <c r="C1762" i="6" s="1"/>
  <c r="A1762" i="6"/>
  <c r="H1761" i="6"/>
  <c r="G1761" i="6"/>
  <c r="F1761" i="6"/>
  <c r="I1761" i="6" s="1"/>
  <c r="E1761" i="6"/>
  <c r="D1761" i="6"/>
  <c r="J1761" i="6" s="1"/>
  <c r="B1761" i="6"/>
  <c r="C1761" i="6" s="1"/>
  <c r="A1761" i="6"/>
  <c r="H1760" i="6"/>
  <c r="G1760" i="6"/>
  <c r="F1760" i="6"/>
  <c r="I1760" i="6" s="1"/>
  <c r="E1760" i="6"/>
  <c r="D1760" i="6"/>
  <c r="J1760" i="6" s="1"/>
  <c r="B1760" i="6"/>
  <c r="C1760" i="6" s="1"/>
  <c r="A1760" i="6"/>
  <c r="H1759" i="6"/>
  <c r="G1759" i="6"/>
  <c r="F1759" i="6"/>
  <c r="I1759" i="6" s="1"/>
  <c r="E1759" i="6"/>
  <c r="D1759" i="6"/>
  <c r="J1759" i="6" s="1"/>
  <c r="B1759" i="6"/>
  <c r="C1759" i="6" s="1"/>
  <c r="A1759" i="6"/>
  <c r="H1758" i="6"/>
  <c r="G1758" i="6"/>
  <c r="F1758" i="6"/>
  <c r="I1758" i="6" s="1"/>
  <c r="E1758" i="6"/>
  <c r="D1758" i="6"/>
  <c r="J1758" i="6" s="1"/>
  <c r="B1758" i="6"/>
  <c r="C1758" i="6" s="1"/>
  <c r="A1758" i="6"/>
  <c r="H1757" i="6"/>
  <c r="G1757" i="6"/>
  <c r="F1757" i="6"/>
  <c r="I1757" i="6" s="1"/>
  <c r="E1757" i="6"/>
  <c r="D1757" i="6"/>
  <c r="J1757" i="6" s="1"/>
  <c r="B1757" i="6"/>
  <c r="C1757" i="6" s="1"/>
  <c r="A1757" i="6"/>
  <c r="H1756" i="6"/>
  <c r="G1756" i="6"/>
  <c r="F1756" i="6"/>
  <c r="I1756" i="6" s="1"/>
  <c r="E1756" i="6"/>
  <c r="D1756" i="6"/>
  <c r="J1756" i="6" s="1"/>
  <c r="B1756" i="6"/>
  <c r="C1756" i="6" s="1"/>
  <c r="A1756" i="6"/>
  <c r="H1755" i="6"/>
  <c r="G1755" i="6"/>
  <c r="F1755" i="6"/>
  <c r="I1755" i="6" s="1"/>
  <c r="E1755" i="6"/>
  <c r="D1755" i="6"/>
  <c r="J1755" i="6" s="1"/>
  <c r="B1755" i="6"/>
  <c r="C1755" i="6" s="1"/>
  <c r="A1755" i="6"/>
  <c r="H1754" i="6"/>
  <c r="G1754" i="6"/>
  <c r="F1754" i="6"/>
  <c r="I1754" i="6" s="1"/>
  <c r="E1754" i="6"/>
  <c r="D1754" i="6"/>
  <c r="J1754" i="6" s="1"/>
  <c r="B1754" i="6"/>
  <c r="C1754" i="6" s="1"/>
  <c r="A1754" i="6"/>
  <c r="H1753" i="6"/>
  <c r="G1753" i="6"/>
  <c r="F1753" i="6"/>
  <c r="I1753" i="6" s="1"/>
  <c r="E1753" i="6"/>
  <c r="D1753" i="6"/>
  <c r="J1753" i="6" s="1"/>
  <c r="B1753" i="6"/>
  <c r="C1753" i="6" s="1"/>
  <c r="A1753" i="6"/>
  <c r="H1752" i="6"/>
  <c r="G1752" i="6"/>
  <c r="F1752" i="6"/>
  <c r="I1752" i="6" s="1"/>
  <c r="E1752" i="6"/>
  <c r="D1752" i="6"/>
  <c r="J1752" i="6" s="1"/>
  <c r="B1752" i="6"/>
  <c r="C1752" i="6" s="1"/>
  <c r="A1752" i="6"/>
  <c r="H1751" i="6"/>
  <c r="G1751" i="6"/>
  <c r="F1751" i="6"/>
  <c r="I1751" i="6" s="1"/>
  <c r="E1751" i="6"/>
  <c r="D1751" i="6"/>
  <c r="J1751" i="6" s="1"/>
  <c r="B1751" i="6"/>
  <c r="C1751" i="6" s="1"/>
  <c r="A1751" i="6"/>
  <c r="H1750" i="6"/>
  <c r="G1750" i="6"/>
  <c r="F1750" i="6"/>
  <c r="I1750" i="6" s="1"/>
  <c r="E1750" i="6"/>
  <c r="D1750" i="6"/>
  <c r="J1750" i="6" s="1"/>
  <c r="B1750" i="6"/>
  <c r="C1750" i="6" s="1"/>
  <c r="A1750" i="6"/>
  <c r="H1749" i="6"/>
  <c r="G1749" i="6"/>
  <c r="F1749" i="6"/>
  <c r="I1749" i="6" s="1"/>
  <c r="E1749" i="6"/>
  <c r="D1749" i="6"/>
  <c r="J1749" i="6" s="1"/>
  <c r="B1749" i="6"/>
  <c r="C1749" i="6" s="1"/>
  <c r="A1749" i="6"/>
  <c r="H1748" i="6"/>
  <c r="G1748" i="6"/>
  <c r="F1748" i="6"/>
  <c r="I1748" i="6" s="1"/>
  <c r="E1748" i="6"/>
  <c r="D1748" i="6"/>
  <c r="J1748" i="6" s="1"/>
  <c r="B1748" i="6"/>
  <c r="C1748" i="6" s="1"/>
  <c r="A1748" i="6"/>
  <c r="H1747" i="6"/>
  <c r="G1747" i="6"/>
  <c r="F1747" i="6"/>
  <c r="I1747" i="6" s="1"/>
  <c r="E1747" i="6"/>
  <c r="D1747" i="6"/>
  <c r="J1747" i="6" s="1"/>
  <c r="B1747" i="6"/>
  <c r="C1747" i="6" s="1"/>
  <c r="A1747" i="6"/>
  <c r="H1746" i="6"/>
  <c r="G1746" i="6"/>
  <c r="F1746" i="6"/>
  <c r="I1746" i="6" s="1"/>
  <c r="E1746" i="6"/>
  <c r="D1746" i="6"/>
  <c r="J1746" i="6" s="1"/>
  <c r="B1746" i="6"/>
  <c r="C1746" i="6" s="1"/>
  <c r="A1746" i="6"/>
  <c r="H1745" i="6"/>
  <c r="G1745" i="6"/>
  <c r="F1745" i="6"/>
  <c r="I1745" i="6" s="1"/>
  <c r="E1745" i="6"/>
  <c r="D1745" i="6"/>
  <c r="J1745" i="6" s="1"/>
  <c r="B1745" i="6"/>
  <c r="C1745" i="6" s="1"/>
  <c r="A1745" i="6"/>
  <c r="H1744" i="6"/>
  <c r="G1744" i="6"/>
  <c r="F1744" i="6"/>
  <c r="I1744" i="6" s="1"/>
  <c r="E1744" i="6"/>
  <c r="D1744" i="6"/>
  <c r="J1744" i="6" s="1"/>
  <c r="B1744" i="6"/>
  <c r="C1744" i="6" s="1"/>
  <c r="A1744" i="6"/>
  <c r="H1743" i="6"/>
  <c r="G1743" i="6"/>
  <c r="F1743" i="6"/>
  <c r="I1743" i="6" s="1"/>
  <c r="E1743" i="6"/>
  <c r="D1743" i="6"/>
  <c r="J1743" i="6" s="1"/>
  <c r="B1743" i="6"/>
  <c r="C1743" i="6" s="1"/>
  <c r="A1743" i="6"/>
  <c r="H1742" i="6"/>
  <c r="G1742" i="6"/>
  <c r="F1742" i="6"/>
  <c r="I1742" i="6" s="1"/>
  <c r="E1742" i="6"/>
  <c r="D1742" i="6"/>
  <c r="J1742" i="6" s="1"/>
  <c r="B1742" i="6"/>
  <c r="C1742" i="6" s="1"/>
  <c r="A1742" i="6"/>
  <c r="H1741" i="6"/>
  <c r="G1741" i="6"/>
  <c r="F1741" i="6"/>
  <c r="I1741" i="6" s="1"/>
  <c r="E1741" i="6"/>
  <c r="D1741" i="6"/>
  <c r="J1741" i="6" s="1"/>
  <c r="B1741" i="6"/>
  <c r="C1741" i="6" s="1"/>
  <c r="A1741" i="6"/>
  <c r="H1740" i="6"/>
  <c r="G1740" i="6"/>
  <c r="F1740" i="6"/>
  <c r="I1740" i="6" s="1"/>
  <c r="E1740" i="6"/>
  <c r="D1740" i="6"/>
  <c r="J1740" i="6" s="1"/>
  <c r="B1740" i="6"/>
  <c r="C1740" i="6" s="1"/>
  <c r="A1740" i="6"/>
  <c r="H1739" i="6"/>
  <c r="G1739" i="6"/>
  <c r="F1739" i="6"/>
  <c r="I1739" i="6" s="1"/>
  <c r="E1739" i="6"/>
  <c r="D1739" i="6"/>
  <c r="J1739" i="6" s="1"/>
  <c r="B1739" i="6"/>
  <c r="C1739" i="6" s="1"/>
  <c r="A1739" i="6"/>
  <c r="H1738" i="6"/>
  <c r="G1738" i="6"/>
  <c r="F1738" i="6"/>
  <c r="I1738" i="6" s="1"/>
  <c r="E1738" i="6"/>
  <c r="D1738" i="6"/>
  <c r="J1738" i="6" s="1"/>
  <c r="B1738" i="6"/>
  <c r="C1738" i="6" s="1"/>
  <c r="A1738" i="6"/>
  <c r="H1737" i="6"/>
  <c r="G1737" i="6"/>
  <c r="F1737" i="6"/>
  <c r="I1737" i="6" s="1"/>
  <c r="E1737" i="6"/>
  <c r="D1737" i="6"/>
  <c r="J1737" i="6" s="1"/>
  <c r="B1737" i="6"/>
  <c r="C1737" i="6" s="1"/>
  <c r="A1737" i="6"/>
  <c r="H1736" i="6"/>
  <c r="G1736" i="6"/>
  <c r="F1736" i="6"/>
  <c r="I1736" i="6" s="1"/>
  <c r="E1736" i="6"/>
  <c r="D1736" i="6"/>
  <c r="J1736" i="6" s="1"/>
  <c r="B1736" i="6"/>
  <c r="C1736" i="6" s="1"/>
  <c r="A1736" i="6"/>
  <c r="H1735" i="6"/>
  <c r="G1735" i="6"/>
  <c r="F1735" i="6"/>
  <c r="I1735" i="6" s="1"/>
  <c r="E1735" i="6"/>
  <c r="D1735" i="6"/>
  <c r="J1735" i="6" s="1"/>
  <c r="B1735" i="6"/>
  <c r="C1735" i="6" s="1"/>
  <c r="A1735" i="6"/>
  <c r="H1734" i="6"/>
  <c r="G1734" i="6"/>
  <c r="F1734" i="6"/>
  <c r="I1734" i="6" s="1"/>
  <c r="E1734" i="6"/>
  <c r="D1734" i="6"/>
  <c r="J1734" i="6" s="1"/>
  <c r="B1734" i="6"/>
  <c r="C1734" i="6" s="1"/>
  <c r="A1734" i="6"/>
  <c r="H1733" i="6"/>
  <c r="G1733" i="6"/>
  <c r="F1733" i="6"/>
  <c r="I1733" i="6" s="1"/>
  <c r="E1733" i="6"/>
  <c r="D1733" i="6"/>
  <c r="J1733" i="6" s="1"/>
  <c r="B1733" i="6"/>
  <c r="C1733" i="6" s="1"/>
  <c r="A1733" i="6"/>
  <c r="H1732" i="6"/>
  <c r="G1732" i="6"/>
  <c r="F1732" i="6"/>
  <c r="I1732" i="6" s="1"/>
  <c r="E1732" i="6"/>
  <c r="D1732" i="6"/>
  <c r="J1732" i="6" s="1"/>
  <c r="B1732" i="6"/>
  <c r="C1732" i="6" s="1"/>
  <c r="A1732" i="6"/>
  <c r="H1731" i="6"/>
  <c r="G1731" i="6"/>
  <c r="F1731" i="6"/>
  <c r="I1731" i="6" s="1"/>
  <c r="E1731" i="6"/>
  <c r="D1731" i="6"/>
  <c r="J1731" i="6" s="1"/>
  <c r="B1731" i="6"/>
  <c r="C1731" i="6" s="1"/>
  <c r="A1731" i="6"/>
  <c r="H1730" i="6"/>
  <c r="G1730" i="6"/>
  <c r="F1730" i="6"/>
  <c r="I1730" i="6" s="1"/>
  <c r="E1730" i="6"/>
  <c r="D1730" i="6"/>
  <c r="J1730" i="6" s="1"/>
  <c r="B1730" i="6"/>
  <c r="C1730" i="6" s="1"/>
  <c r="A1730" i="6"/>
  <c r="H1729" i="6"/>
  <c r="G1729" i="6"/>
  <c r="F1729" i="6"/>
  <c r="I1729" i="6" s="1"/>
  <c r="E1729" i="6"/>
  <c r="D1729" i="6"/>
  <c r="J1729" i="6" s="1"/>
  <c r="B1729" i="6"/>
  <c r="C1729" i="6" s="1"/>
  <c r="A1729" i="6"/>
  <c r="H1728" i="6"/>
  <c r="G1728" i="6"/>
  <c r="F1728" i="6"/>
  <c r="I1728" i="6" s="1"/>
  <c r="E1728" i="6"/>
  <c r="D1728" i="6"/>
  <c r="J1728" i="6" s="1"/>
  <c r="B1728" i="6"/>
  <c r="C1728" i="6" s="1"/>
  <c r="A1728" i="6"/>
  <c r="H1727" i="6"/>
  <c r="G1727" i="6"/>
  <c r="F1727" i="6"/>
  <c r="I1727" i="6" s="1"/>
  <c r="E1727" i="6"/>
  <c r="D1727" i="6"/>
  <c r="J1727" i="6" s="1"/>
  <c r="B1727" i="6"/>
  <c r="C1727" i="6" s="1"/>
  <c r="A1727" i="6"/>
  <c r="H1726" i="6"/>
  <c r="G1726" i="6"/>
  <c r="F1726" i="6"/>
  <c r="I1726" i="6" s="1"/>
  <c r="E1726" i="6"/>
  <c r="D1726" i="6"/>
  <c r="J1726" i="6" s="1"/>
  <c r="B1726" i="6"/>
  <c r="C1726" i="6" s="1"/>
  <c r="A1726" i="6"/>
  <c r="H1725" i="6"/>
  <c r="G1725" i="6"/>
  <c r="F1725" i="6"/>
  <c r="I1725" i="6" s="1"/>
  <c r="E1725" i="6"/>
  <c r="D1725" i="6"/>
  <c r="J1725" i="6" s="1"/>
  <c r="B1725" i="6"/>
  <c r="C1725" i="6" s="1"/>
  <c r="A1725" i="6"/>
  <c r="H1724" i="6"/>
  <c r="G1724" i="6"/>
  <c r="F1724" i="6"/>
  <c r="I1724" i="6" s="1"/>
  <c r="E1724" i="6"/>
  <c r="D1724" i="6"/>
  <c r="J1724" i="6" s="1"/>
  <c r="B1724" i="6"/>
  <c r="C1724" i="6" s="1"/>
  <c r="A1724" i="6"/>
  <c r="H1723" i="6"/>
  <c r="G1723" i="6"/>
  <c r="F1723" i="6"/>
  <c r="I1723" i="6" s="1"/>
  <c r="E1723" i="6"/>
  <c r="D1723" i="6"/>
  <c r="J1723" i="6" s="1"/>
  <c r="B1723" i="6"/>
  <c r="C1723" i="6" s="1"/>
  <c r="A1723" i="6"/>
  <c r="H1722" i="6"/>
  <c r="G1722" i="6"/>
  <c r="F1722" i="6"/>
  <c r="I1722" i="6" s="1"/>
  <c r="E1722" i="6"/>
  <c r="D1722" i="6"/>
  <c r="J1722" i="6" s="1"/>
  <c r="B1722" i="6"/>
  <c r="C1722" i="6" s="1"/>
  <c r="A1722" i="6"/>
  <c r="H1721" i="6"/>
  <c r="G1721" i="6"/>
  <c r="F1721" i="6"/>
  <c r="I1721" i="6" s="1"/>
  <c r="E1721" i="6"/>
  <c r="D1721" i="6"/>
  <c r="J1721" i="6" s="1"/>
  <c r="B1721" i="6"/>
  <c r="C1721" i="6" s="1"/>
  <c r="A1721" i="6"/>
  <c r="H1720" i="6"/>
  <c r="G1720" i="6"/>
  <c r="F1720" i="6"/>
  <c r="I1720" i="6" s="1"/>
  <c r="E1720" i="6"/>
  <c r="D1720" i="6"/>
  <c r="J1720" i="6" s="1"/>
  <c r="B1720" i="6"/>
  <c r="C1720" i="6" s="1"/>
  <c r="A1720" i="6"/>
  <c r="H1719" i="6"/>
  <c r="G1719" i="6"/>
  <c r="F1719" i="6"/>
  <c r="I1719" i="6" s="1"/>
  <c r="E1719" i="6"/>
  <c r="D1719" i="6"/>
  <c r="J1719" i="6" s="1"/>
  <c r="B1719" i="6"/>
  <c r="C1719" i="6" s="1"/>
  <c r="A1719" i="6"/>
  <c r="H1718" i="6"/>
  <c r="G1718" i="6"/>
  <c r="F1718" i="6"/>
  <c r="I1718" i="6" s="1"/>
  <c r="E1718" i="6"/>
  <c r="D1718" i="6"/>
  <c r="J1718" i="6" s="1"/>
  <c r="B1718" i="6"/>
  <c r="C1718" i="6" s="1"/>
  <c r="A1718" i="6"/>
  <c r="H1717" i="6"/>
  <c r="G1717" i="6"/>
  <c r="F1717" i="6"/>
  <c r="I1717" i="6" s="1"/>
  <c r="E1717" i="6"/>
  <c r="D1717" i="6"/>
  <c r="J1717" i="6" s="1"/>
  <c r="B1717" i="6"/>
  <c r="C1717" i="6" s="1"/>
  <c r="A1717" i="6"/>
  <c r="H1716" i="6"/>
  <c r="G1716" i="6"/>
  <c r="F1716" i="6"/>
  <c r="I1716" i="6" s="1"/>
  <c r="E1716" i="6"/>
  <c r="D1716" i="6"/>
  <c r="J1716" i="6" s="1"/>
  <c r="B1716" i="6"/>
  <c r="C1716" i="6" s="1"/>
  <c r="A1716" i="6"/>
  <c r="H1715" i="6"/>
  <c r="G1715" i="6"/>
  <c r="F1715" i="6"/>
  <c r="I1715" i="6" s="1"/>
  <c r="E1715" i="6"/>
  <c r="D1715" i="6"/>
  <c r="J1715" i="6" s="1"/>
  <c r="B1715" i="6"/>
  <c r="C1715" i="6" s="1"/>
  <c r="A1715" i="6"/>
  <c r="H1714" i="6"/>
  <c r="G1714" i="6"/>
  <c r="F1714" i="6"/>
  <c r="I1714" i="6" s="1"/>
  <c r="E1714" i="6"/>
  <c r="D1714" i="6"/>
  <c r="J1714" i="6" s="1"/>
  <c r="B1714" i="6"/>
  <c r="C1714" i="6" s="1"/>
  <c r="A1714" i="6"/>
  <c r="H1713" i="6"/>
  <c r="G1713" i="6"/>
  <c r="F1713" i="6"/>
  <c r="I1713" i="6" s="1"/>
  <c r="E1713" i="6"/>
  <c r="D1713" i="6"/>
  <c r="J1713" i="6" s="1"/>
  <c r="B1713" i="6"/>
  <c r="C1713" i="6" s="1"/>
  <c r="A1713" i="6"/>
  <c r="H1712" i="6"/>
  <c r="G1712" i="6"/>
  <c r="F1712" i="6"/>
  <c r="I1712" i="6" s="1"/>
  <c r="E1712" i="6"/>
  <c r="D1712" i="6"/>
  <c r="J1712" i="6" s="1"/>
  <c r="B1712" i="6"/>
  <c r="C1712" i="6" s="1"/>
  <c r="A1712" i="6"/>
  <c r="H1711" i="6"/>
  <c r="G1711" i="6"/>
  <c r="F1711" i="6"/>
  <c r="I1711" i="6" s="1"/>
  <c r="E1711" i="6"/>
  <c r="D1711" i="6"/>
  <c r="J1711" i="6" s="1"/>
  <c r="B1711" i="6"/>
  <c r="C1711" i="6" s="1"/>
  <c r="A1711" i="6"/>
  <c r="H1710" i="6"/>
  <c r="G1710" i="6"/>
  <c r="F1710" i="6"/>
  <c r="I1710" i="6" s="1"/>
  <c r="E1710" i="6"/>
  <c r="D1710" i="6"/>
  <c r="J1710" i="6" s="1"/>
  <c r="B1710" i="6"/>
  <c r="C1710" i="6" s="1"/>
  <c r="A1710" i="6"/>
  <c r="H1709" i="6"/>
  <c r="G1709" i="6"/>
  <c r="F1709" i="6"/>
  <c r="I1709" i="6" s="1"/>
  <c r="E1709" i="6"/>
  <c r="D1709" i="6"/>
  <c r="J1709" i="6" s="1"/>
  <c r="B1709" i="6"/>
  <c r="C1709" i="6" s="1"/>
  <c r="A1709" i="6"/>
  <c r="H1708" i="6"/>
  <c r="G1708" i="6"/>
  <c r="F1708" i="6"/>
  <c r="I1708" i="6" s="1"/>
  <c r="E1708" i="6"/>
  <c r="D1708" i="6"/>
  <c r="J1708" i="6" s="1"/>
  <c r="B1708" i="6"/>
  <c r="C1708" i="6" s="1"/>
  <c r="A1708" i="6"/>
  <c r="H1707" i="6"/>
  <c r="G1707" i="6"/>
  <c r="F1707" i="6"/>
  <c r="I1707" i="6" s="1"/>
  <c r="E1707" i="6"/>
  <c r="D1707" i="6"/>
  <c r="J1707" i="6" s="1"/>
  <c r="B1707" i="6"/>
  <c r="C1707" i="6" s="1"/>
  <c r="A1707" i="6"/>
  <c r="H1706" i="6"/>
  <c r="G1706" i="6"/>
  <c r="F1706" i="6"/>
  <c r="I1706" i="6" s="1"/>
  <c r="E1706" i="6"/>
  <c r="D1706" i="6"/>
  <c r="J1706" i="6" s="1"/>
  <c r="B1706" i="6"/>
  <c r="C1706" i="6" s="1"/>
  <c r="A1706" i="6"/>
  <c r="H1705" i="6"/>
  <c r="G1705" i="6"/>
  <c r="F1705" i="6"/>
  <c r="I1705" i="6" s="1"/>
  <c r="E1705" i="6"/>
  <c r="D1705" i="6"/>
  <c r="J1705" i="6" s="1"/>
  <c r="B1705" i="6"/>
  <c r="C1705" i="6" s="1"/>
  <c r="A1705" i="6"/>
  <c r="H1704" i="6"/>
  <c r="G1704" i="6"/>
  <c r="F1704" i="6"/>
  <c r="I1704" i="6" s="1"/>
  <c r="E1704" i="6"/>
  <c r="D1704" i="6"/>
  <c r="J1704" i="6" s="1"/>
  <c r="B1704" i="6"/>
  <c r="C1704" i="6" s="1"/>
  <c r="A1704" i="6"/>
  <c r="H1703" i="6"/>
  <c r="G1703" i="6"/>
  <c r="F1703" i="6"/>
  <c r="I1703" i="6" s="1"/>
  <c r="E1703" i="6"/>
  <c r="D1703" i="6"/>
  <c r="J1703" i="6" s="1"/>
  <c r="B1703" i="6"/>
  <c r="C1703" i="6" s="1"/>
  <c r="A1703" i="6"/>
  <c r="H1702" i="6"/>
  <c r="G1702" i="6"/>
  <c r="F1702" i="6"/>
  <c r="I1702" i="6" s="1"/>
  <c r="E1702" i="6"/>
  <c r="D1702" i="6"/>
  <c r="J1702" i="6" s="1"/>
  <c r="B1702" i="6"/>
  <c r="C1702" i="6" s="1"/>
  <c r="A1702" i="6"/>
  <c r="H1701" i="6"/>
  <c r="G1701" i="6"/>
  <c r="F1701" i="6"/>
  <c r="I1701" i="6" s="1"/>
  <c r="E1701" i="6"/>
  <c r="D1701" i="6"/>
  <c r="J1701" i="6" s="1"/>
  <c r="B1701" i="6"/>
  <c r="C1701" i="6" s="1"/>
  <c r="A1701" i="6"/>
  <c r="H1700" i="6"/>
  <c r="G1700" i="6"/>
  <c r="F1700" i="6"/>
  <c r="I1700" i="6" s="1"/>
  <c r="E1700" i="6"/>
  <c r="D1700" i="6"/>
  <c r="J1700" i="6" s="1"/>
  <c r="B1700" i="6"/>
  <c r="C1700" i="6" s="1"/>
  <c r="A1700" i="6"/>
  <c r="H1699" i="6"/>
  <c r="G1699" i="6"/>
  <c r="F1699" i="6"/>
  <c r="I1699" i="6" s="1"/>
  <c r="E1699" i="6"/>
  <c r="D1699" i="6"/>
  <c r="J1699" i="6" s="1"/>
  <c r="B1699" i="6"/>
  <c r="C1699" i="6" s="1"/>
  <c r="A1699" i="6"/>
  <c r="H1698" i="6"/>
  <c r="G1698" i="6"/>
  <c r="F1698" i="6"/>
  <c r="I1698" i="6" s="1"/>
  <c r="E1698" i="6"/>
  <c r="D1698" i="6"/>
  <c r="J1698" i="6" s="1"/>
  <c r="B1698" i="6"/>
  <c r="C1698" i="6" s="1"/>
  <c r="A1698" i="6"/>
  <c r="H1697" i="6"/>
  <c r="G1697" i="6"/>
  <c r="F1697" i="6"/>
  <c r="I1697" i="6" s="1"/>
  <c r="E1697" i="6"/>
  <c r="D1697" i="6"/>
  <c r="J1697" i="6" s="1"/>
  <c r="B1697" i="6"/>
  <c r="C1697" i="6" s="1"/>
  <c r="A1697" i="6"/>
  <c r="H1696" i="6"/>
  <c r="G1696" i="6"/>
  <c r="F1696" i="6"/>
  <c r="I1696" i="6" s="1"/>
  <c r="E1696" i="6"/>
  <c r="D1696" i="6"/>
  <c r="J1696" i="6" s="1"/>
  <c r="B1696" i="6"/>
  <c r="C1696" i="6" s="1"/>
  <c r="A1696" i="6"/>
  <c r="H1695" i="6"/>
  <c r="G1695" i="6"/>
  <c r="F1695" i="6"/>
  <c r="I1695" i="6" s="1"/>
  <c r="E1695" i="6"/>
  <c r="D1695" i="6"/>
  <c r="J1695" i="6" s="1"/>
  <c r="B1695" i="6"/>
  <c r="C1695" i="6" s="1"/>
  <c r="A1695" i="6"/>
  <c r="H1694" i="6"/>
  <c r="G1694" i="6"/>
  <c r="F1694" i="6"/>
  <c r="I1694" i="6" s="1"/>
  <c r="E1694" i="6"/>
  <c r="D1694" i="6"/>
  <c r="J1694" i="6" s="1"/>
  <c r="B1694" i="6"/>
  <c r="C1694" i="6" s="1"/>
  <c r="A1694" i="6"/>
  <c r="H1693" i="6"/>
  <c r="G1693" i="6"/>
  <c r="F1693" i="6"/>
  <c r="I1693" i="6" s="1"/>
  <c r="E1693" i="6"/>
  <c r="D1693" i="6"/>
  <c r="J1693" i="6" s="1"/>
  <c r="B1693" i="6"/>
  <c r="C1693" i="6" s="1"/>
  <c r="A1693" i="6"/>
  <c r="H1692" i="6"/>
  <c r="G1692" i="6"/>
  <c r="F1692" i="6"/>
  <c r="I1692" i="6" s="1"/>
  <c r="E1692" i="6"/>
  <c r="D1692" i="6"/>
  <c r="J1692" i="6" s="1"/>
  <c r="B1692" i="6"/>
  <c r="C1692" i="6" s="1"/>
  <c r="A1692" i="6"/>
  <c r="H1691" i="6"/>
  <c r="G1691" i="6"/>
  <c r="F1691" i="6"/>
  <c r="I1691" i="6" s="1"/>
  <c r="E1691" i="6"/>
  <c r="D1691" i="6"/>
  <c r="J1691" i="6" s="1"/>
  <c r="B1691" i="6"/>
  <c r="C1691" i="6" s="1"/>
  <c r="A1691" i="6"/>
  <c r="H1690" i="6"/>
  <c r="G1690" i="6"/>
  <c r="F1690" i="6"/>
  <c r="I1690" i="6" s="1"/>
  <c r="E1690" i="6"/>
  <c r="D1690" i="6"/>
  <c r="J1690" i="6" s="1"/>
  <c r="B1690" i="6"/>
  <c r="C1690" i="6" s="1"/>
  <c r="A1690" i="6"/>
  <c r="H1689" i="6"/>
  <c r="G1689" i="6"/>
  <c r="F1689" i="6"/>
  <c r="I1689" i="6" s="1"/>
  <c r="E1689" i="6"/>
  <c r="D1689" i="6"/>
  <c r="J1689" i="6" s="1"/>
  <c r="B1689" i="6"/>
  <c r="C1689" i="6" s="1"/>
  <c r="A1689" i="6"/>
  <c r="H1688" i="6"/>
  <c r="G1688" i="6"/>
  <c r="F1688" i="6"/>
  <c r="I1688" i="6" s="1"/>
  <c r="E1688" i="6"/>
  <c r="D1688" i="6"/>
  <c r="J1688" i="6" s="1"/>
  <c r="B1688" i="6"/>
  <c r="C1688" i="6" s="1"/>
  <c r="A1688" i="6"/>
  <c r="H1687" i="6"/>
  <c r="G1687" i="6"/>
  <c r="F1687" i="6"/>
  <c r="I1687" i="6" s="1"/>
  <c r="E1687" i="6"/>
  <c r="D1687" i="6"/>
  <c r="J1687" i="6" s="1"/>
  <c r="B1687" i="6"/>
  <c r="C1687" i="6" s="1"/>
  <c r="A1687" i="6"/>
  <c r="H1686" i="6"/>
  <c r="G1686" i="6"/>
  <c r="F1686" i="6"/>
  <c r="I1686" i="6" s="1"/>
  <c r="E1686" i="6"/>
  <c r="D1686" i="6"/>
  <c r="J1686" i="6" s="1"/>
  <c r="B1686" i="6"/>
  <c r="C1686" i="6" s="1"/>
  <c r="A1686" i="6"/>
  <c r="H1685" i="6"/>
  <c r="G1685" i="6"/>
  <c r="F1685" i="6"/>
  <c r="I1685" i="6" s="1"/>
  <c r="E1685" i="6"/>
  <c r="D1685" i="6"/>
  <c r="J1685" i="6" s="1"/>
  <c r="B1685" i="6"/>
  <c r="C1685" i="6" s="1"/>
  <c r="A1685" i="6"/>
  <c r="H1684" i="6"/>
  <c r="G1684" i="6"/>
  <c r="F1684" i="6"/>
  <c r="I1684" i="6" s="1"/>
  <c r="E1684" i="6"/>
  <c r="D1684" i="6"/>
  <c r="J1684" i="6" s="1"/>
  <c r="B1684" i="6"/>
  <c r="C1684" i="6" s="1"/>
  <c r="A1684" i="6"/>
  <c r="H1683" i="6"/>
  <c r="G1683" i="6"/>
  <c r="F1683" i="6"/>
  <c r="I1683" i="6" s="1"/>
  <c r="E1683" i="6"/>
  <c r="D1683" i="6"/>
  <c r="J1683" i="6" s="1"/>
  <c r="B1683" i="6"/>
  <c r="C1683" i="6" s="1"/>
  <c r="A1683" i="6"/>
  <c r="H1682" i="6"/>
  <c r="G1682" i="6"/>
  <c r="F1682" i="6"/>
  <c r="I1682" i="6" s="1"/>
  <c r="E1682" i="6"/>
  <c r="D1682" i="6"/>
  <c r="J1682" i="6" s="1"/>
  <c r="B1682" i="6"/>
  <c r="C1682" i="6" s="1"/>
  <c r="A1682" i="6"/>
  <c r="H1681" i="6"/>
  <c r="G1681" i="6"/>
  <c r="F1681" i="6"/>
  <c r="I1681" i="6" s="1"/>
  <c r="E1681" i="6"/>
  <c r="D1681" i="6"/>
  <c r="J1681" i="6" s="1"/>
  <c r="B1681" i="6"/>
  <c r="C1681" i="6" s="1"/>
  <c r="A1681" i="6"/>
  <c r="H1680" i="6"/>
  <c r="G1680" i="6"/>
  <c r="F1680" i="6"/>
  <c r="I1680" i="6" s="1"/>
  <c r="E1680" i="6"/>
  <c r="D1680" i="6"/>
  <c r="J1680" i="6" s="1"/>
  <c r="B1680" i="6"/>
  <c r="C1680" i="6" s="1"/>
  <c r="A1680" i="6"/>
  <c r="H1679" i="6"/>
  <c r="G1679" i="6"/>
  <c r="F1679" i="6"/>
  <c r="I1679" i="6" s="1"/>
  <c r="E1679" i="6"/>
  <c r="D1679" i="6"/>
  <c r="J1679" i="6" s="1"/>
  <c r="B1679" i="6"/>
  <c r="C1679" i="6" s="1"/>
  <c r="A1679" i="6"/>
  <c r="H1678" i="6"/>
  <c r="G1678" i="6"/>
  <c r="F1678" i="6"/>
  <c r="I1678" i="6" s="1"/>
  <c r="E1678" i="6"/>
  <c r="D1678" i="6"/>
  <c r="J1678" i="6" s="1"/>
  <c r="B1678" i="6"/>
  <c r="C1678" i="6" s="1"/>
  <c r="A1678" i="6"/>
  <c r="H1677" i="6"/>
  <c r="G1677" i="6"/>
  <c r="F1677" i="6"/>
  <c r="I1677" i="6" s="1"/>
  <c r="E1677" i="6"/>
  <c r="D1677" i="6"/>
  <c r="J1677" i="6" s="1"/>
  <c r="B1677" i="6"/>
  <c r="C1677" i="6" s="1"/>
  <c r="A1677" i="6"/>
  <c r="H1676" i="6"/>
  <c r="G1676" i="6"/>
  <c r="F1676" i="6"/>
  <c r="I1676" i="6" s="1"/>
  <c r="E1676" i="6"/>
  <c r="D1676" i="6"/>
  <c r="J1676" i="6" s="1"/>
  <c r="B1676" i="6"/>
  <c r="C1676" i="6" s="1"/>
  <c r="A1676" i="6"/>
  <c r="H1675" i="6"/>
  <c r="G1675" i="6"/>
  <c r="F1675" i="6"/>
  <c r="I1675" i="6" s="1"/>
  <c r="E1675" i="6"/>
  <c r="D1675" i="6"/>
  <c r="J1675" i="6" s="1"/>
  <c r="B1675" i="6"/>
  <c r="C1675" i="6" s="1"/>
  <c r="A1675" i="6"/>
  <c r="H1674" i="6"/>
  <c r="G1674" i="6"/>
  <c r="F1674" i="6"/>
  <c r="I1674" i="6" s="1"/>
  <c r="E1674" i="6"/>
  <c r="D1674" i="6"/>
  <c r="J1674" i="6" s="1"/>
  <c r="B1674" i="6"/>
  <c r="C1674" i="6" s="1"/>
  <c r="A1674" i="6"/>
  <c r="H1673" i="6"/>
  <c r="G1673" i="6"/>
  <c r="F1673" i="6"/>
  <c r="I1673" i="6" s="1"/>
  <c r="E1673" i="6"/>
  <c r="D1673" i="6"/>
  <c r="J1673" i="6" s="1"/>
  <c r="B1673" i="6"/>
  <c r="C1673" i="6" s="1"/>
  <c r="A1673" i="6"/>
  <c r="H1672" i="6"/>
  <c r="G1672" i="6"/>
  <c r="F1672" i="6"/>
  <c r="I1672" i="6" s="1"/>
  <c r="E1672" i="6"/>
  <c r="D1672" i="6"/>
  <c r="J1672" i="6" s="1"/>
  <c r="B1672" i="6"/>
  <c r="C1672" i="6" s="1"/>
  <c r="A1672" i="6"/>
  <c r="H1671" i="6"/>
  <c r="G1671" i="6"/>
  <c r="F1671" i="6"/>
  <c r="I1671" i="6" s="1"/>
  <c r="E1671" i="6"/>
  <c r="D1671" i="6"/>
  <c r="J1671" i="6" s="1"/>
  <c r="B1671" i="6"/>
  <c r="C1671" i="6" s="1"/>
  <c r="A1671" i="6"/>
  <c r="H1670" i="6"/>
  <c r="G1670" i="6"/>
  <c r="F1670" i="6"/>
  <c r="I1670" i="6" s="1"/>
  <c r="E1670" i="6"/>
  <c r="D1670" i="6"/>
  <c r="J1670" i="6" s="1"/>
  <c r="B1670" i="6"/>
  <c r="C1670" i="6" s="1"/>
  <c r="A1670" i="6"/>
  <c r="H1669" i="6"/>
  <c r="G1669" i="6"/>
  <c r="F1669" i="6"/>
  <c r="I1669" i="6" s="1"/>
  <c r="E1669" i="6"/>
  <c r="D1669" i="6"/>
  <c r="J1669" i="6" s="1"/>
  <c r="B1669" i="6"/>
  <c r="C1669" i="6" s="1"/>
  <c r="A1669" i="6"/>
  <c r="H1668" i="6"/>
  <c r="G1668" i="6"/>
  <c r="F1668" i="6"/>
  <c r="I1668" i="6" s="1"/>
  <c r="E1668" i="6"/>
  <c r="D1668" i="6"/>
  <c r="J1668" i="6" s="1"/>
  <c r="B1668" i="6"/>
  <c r="C1668" i="6" s="1"/>
  <c r="A1668" i="6"/>
  <c r="H1667" i="6"/>
  <c r="G1667" i="6"/>
  <c r="F1667" i="6"/>
  <c r="I1667" i="6" s="1"/>
  <c r="E1667" i="6"/>
  <c r="D1667" i="6"/>
  <c r="J1667" i="6" s="1"/>
  <c r="B1667" i="6"/>
  <c r="C1667" i="6" s="1"/>
  <c r="A1667" i="6"/>
  <c r="H1666" i="6"/>
  <c r="G1666" i="6"/>
  <c r="F1666" i="6"/>
  <c r="I1666" i="6" s="1"/>
  <c r="E1666" i="6"/>
  <c r="D1666" i="6"/>
  <c r="J1666" i="6" s="1"/>
  <c r="B1666" i="6"/>
  <c r="C1666" i="6" s="1"/>
  <c r="A1666" i="6"/>
  <c r="H1665" i="6"/>
  <c r="G1665" i="6"/>
  <c r="F1665" i="6"/>
  <c r="I1665" i="6" s="1"/>
  <c r="E1665" i="6"/>
  <c r="D1665" i="6"/>
  <c r="J1665" i="6" s="1"/>
  <c r="B1665" i="6"/>
  <c r="C1665" i="6" s="1"/>
  <c r="A1665" i="6"/>
  <c r="H1664" i="6"/>
  <c r="G1664" i="6"/>
  <c r="F1664" i="6"/>
  <c r="I1664" i="6" s="1"/>
  <c r="E1664" i="6"/>
  <c r="D1664" i="6"/>
  <c r="J1664" i="6" s="1"/>
  <c r="B1664" i="6"/>
  <c r="C1664" i="6" s="1"/>
  <c r="A1664" i="6"/>
  <c r="H1663" i="6"/>
  <c r="G1663" i="6"/>
  <c r="F1663" i="6"/>
  <c r="I1663" i="6" s="1"/>
  <c r="E1663" i="6"/>
  <c r="D1663" i="6"/>
  <c r="J1663" i="6" s="1"/>
  <c r="B1663" i="6"/>
  <c r="C1663" i="6" s="1"/>
  <c r="A1663" i="6"/>
  <c r="H1662" i="6"/>
  <c r="G1662" i="6"/>
  <c r="F1662" i="6"/>
  <c r="I1662" i="6" s="1"/>
  <c r="E1662" i="6"/>
  <c r="D1662" i="6"/>
  <c r="J1662" i="6" s="1"/>
  <c r="B1662" i="6"/>
  <c r="C1662" i="6" s="1"/>
  <c r="A1662" i="6"/>
  <c r="H1661" i="6"/>
  <c r="G1661" i="6"/>
  <c r="F1661" i="6"/>
  <c r="I1661" i="6" s="1"/>
  <c r="E1661" i="6"/>
  <c r="D1661" i="6"/>
  <c r="J1661" i="6" s="1"/>
  <c r="B1661" i="6"/>
  <c r="C1661" i="6" s="1"/>
  <c r="A1661" i="6"/>
  <c r="H1660" i="6"/>
  <c r="G1660" i="6"/>
  <c r="F1660" i="6"/>
  <c r="I1660" i="6" s="1"/>
  <c r="E1660" i="6"/>
  <c r="D1660" i="6"/>
  <c r="J1660" i="6" s="1"/>
  <c r="B1660" i="6"/>
  <c r="C1660" i="6" s="1"/>
  <c r="A1660" i="6"/>
  <c r="H1659" i="6"/>
  <c r="G1659" i="6"/>
  <c r="F1659" i="6"/>
  <c r="I1659" i="6" s="1"/>
  <c r="E1659" i="6"/>
  <c r="D1659" i="6"/>
  <c r="J1659" i="6" s="1"/>
  <c r="B1659" i="6"/>
  <c r="C1659" i="6" s="1"/>
  <c r="A1659" i="6"/>
  <c r="H1658" i="6"/>
  <c r="G1658" i="6"/>
  <c r="F1658" i="6"/>
  <c r="I1658" i="6" s="1"/>
  <c r="E1658" i="6"/>
  <c r="D1658" i="6"/>
  <c r="J1658" i="6" s="1"/>
  <c r="B1658" i="6"/>
  <c r="C1658" i="6" s="1"/>
  <c r="A1658" i="6"/>
  <c r="H1657" i="6"/>
  <c r="G1657" i="6"/>
  <c r="F1657" i="6"/>
  <c r="I1657" i="6" s="1"/>
  <c r="E1657" i="6"/>
  <c r="D1657" i="6"/>
  <c r="J1657" i="6" s="1"/>
  <c r="B1657" i="6"/>
  <c r="C1657" i="6" s="1"/>
  <c r="A1657" i="6"/>
  <c r="H1656" i="6"/>
  <c r="G1656" i="6"/>
  <c r="F1656" i="6"/>
  <c r="I1656" i="6" s="1"/>
  <c r="E1656" i="6"/>
  <c r="D1656" i="6"/>
  <c r="J1656" i="6" s="1"/>
  <c r="B1656" i="6"/>
  <c r="C1656" i="6" s="1"/>
  <c r="A1656" i="6"/>
  <c r="H1655" i="6"/>
  <c r="G1655" i="6"/>
  <c r="F1655" i="6"/>
  <c r="I1655" i="6" s="1"/>
  <c r="E1655" i="6"/>
  <c r="D1655" i="6"/>
  <c r="J1655" i="6" s="1"/>
  <c r="B1655" i="6"/>
  <c r="C1655" i="6" s="1"/>
  <c r="A1655" i="6"/>
  <c r="H1654" i="6"/>
  <c r="G1654" i="6"/>
  <c r="F1654" i="6"/>
  <c r="I1654" i="6" s="1"/>
  <c r="E1654" i="6"/>
  <c r="D1654" i="6"/>
  <c r="J1654" i="6" s="1"/>
  <c r="B1654" i="6"/>
  <c r="C1654" i="6" s="1"/>
  <c r="A1654" i="6"/>
  <c r="H1653" i="6"/>
  <c r="G1653" i="6"/>
  <c r="F1653" i="6"/>
  <c r="I1653" i="6" s="1"/>
  <c r="E1653" i="6"/>
  <c r="D1653" i="6"/>
  <c r="J1653" i="6" s="1"/>
  <c r="B1653" i="6"/>
  <c r="C1653" i="6" s="1"/>
  <c r="A1653" i="6"/>
  <c r="H1652" i="6"/>
  <c r="G1652" i="6"/>
  <c r="F1652" i="6"/>
  <c r="I1652" i="6" s="1"/>
  <c r="E1652" i="6"/>
  <c r="D1652" i="6"/>
  <c r="J1652" i="6" s="1"/>
  <c r="B1652" i="6"/>
  <c r="C1652" i="6" s="1"/>
  <c r="A1652" i="6"/>
  <c r="H1651" i="6"/>
  <c r="G1651" i="6"/>
  <c r="F1651" i="6"/>
  <c r="I1651" i="6" s="1"/>
  <c r="E1651" i="6"/>
  <c r="D1651" i="6"/>
  <c r="J1651" i="6" s="1"/>
  <c r="B1651" i="6"/>
  <c r="C1651" i="6" s="1"/>
  <c r="A1651" i="6"/>
  <c r="H1650" i="6"/>
  <c r="G1650" i="6"/>
  <c r="F1650" i="6"/>
  <c r="I1650" i="6" s="1"/>
  <c r="E1650" i="6"/>
  <c r="D1650" i="6"/>
  <c r="J1650" i="6" s="1"/>
  <c r="B1650" i="6"/>
  <c r="C1650" i="6" s="1"/>
  <c r="A1650" i="6"/>
  <c r="H1649" i="6"/>
  <c r="G1649" i="6"/>
  <c r="F1649" i="6"/>
  <c r="I1649" i="6" s="1"/>
  <c r="E1649" i="6"/>
  <c r="D1649" i="6"/>
  <c r="J1649" i="6" s="1"/>
  <c r="B1649" i="6"/>
  <c r="C1649" i="6" s="1"/>
  <c r="A1649" i="6"/>
  <c r="H1648" i="6"/>
  <c r="G1648" i="6"/>
  <c r="F1648" i="6"/>
  <c r="I1648" i="6" s="1"/>
  <c r="E1648" i="6"/>
  <c r="D1648" i="6"/>
  <c r="J1648" i="6" s="1"/>
  <c r="B1648" i="6"/>
  <c r="C1648" i="6" s="1"/>
  <c r="A1648" i="6"/>
  <c r="H1647" i="6"/>
  <c r="G1647" i="6"/>
  <c r="F1647" i="6"/>
  <c r="I1647" i="6" s="1"/>
  <c r="E1647" i="6"/>
  <c r="D1647" i="6"/>
  <c r="J1647" i="6" s="1"/>
  <c r="B1647" i="6"/>
  <c r="C1647" i="6" s="1"/>
  <c r="A1647" i="6"/>
  <c r="H1646" i="6"/>
  <c r="G1646" i="6"/>
  <c r="F1646" i="6"/>
  <c r="I1646" i="6" s="1"/>
  <c r="E1646" i="6"/>
  <c r="D1646" i="6"/>
  <c r="J1646" i="6" s="1"/>
  <c r="B1646" i="6"/>
  <c r="C1646" i="6" s="1"/>
  <c r="A1646" i="6"/>
  <c r="H1645" i="6"/>
  <c r="G1645" i="6"/>
  <c r="F1645" i="6"/>
  <c r="I1645" i="6" s="1"/>
  <c r="E1645" i="6"/>
  <c r="D1645" i="6"/>
  <c r="J1645" i="6" s="1"/>
  <c r="B1645" i="6"/>
  <c r="C1645" i="6" s="1"/>
  <c r="A1645" i="6"/>
  <c r="H1644" i="6"/>
  <c r="G1644" i="6"/>
  <c r="F1644" i="6"/>
  <c r="I1644" i="6" s="1"/>
  <c r="E1644" i="6"/>
  <c r="D1644" i="6"/>
  <c r="J1644" i="6" s="1"/>
  <c r="B1644" i="6"/>
  <c r="C1644" i="6" s="1"/>
  <c r="A1644" i="6"/>
  <c r="H1643" i="6"/>
  <c r="G1643" i="6"/>
  <c r="F1643" i="6"/>
  <c r="I1643" i="6" s="1"/>
  <c r="E1643" i="6"/>
  <c r="D1643" i="6"/>
  <c r="J1643" i="6" s="1"/>
  <c r="B1643" i="6"/>
  <c r="C1643" i="6" s="1"/>
  <c r="A1643" i="6"/>
  <c r="H1642" i="6"/>
  <c r="G1642" i="6"/>
  <c r="F1642" i="6"/>
  <c r="I1642" i="6" s="1"/>
  <c r="E1642" i="6"/>
  <c r="D1642" i="6"/>
  <c r="J1642" i="6" s="1"/>
  <c r="B1642" i="6"/>
  <c r="C1642" i="6" s="1"/>
  <c r="A1642" i="6"/>
  <c r="H1641" i="6"/>
  <c r="G1641" i="6"/>
  <c r="F1641" i="6"/>
  <c r="I1641" i="6" s="1"/>
  <c r="E1641" i="6"/>
  <c r="D1641" i="6"/>
  <c r="J1641" i="6" s="1"/>
  <c r="B1641" i="6"/>
  <c r="C1641" i="6" s="1"/>
  <c r="A1641" i="6"/>
  <c r="H1640" i="6"/>
  <c r="G1640" i="6"/>
  <c r="F1640" i="6"/>
  <c r="I1640" i="6" s="1"/>
  <c r="E1640" i="6"/>
  <c r="D1640" i="6"/>
  <c r="J1640" i="6" s="1"/>
  <c r="B1640" i="6"/>
  <c r="C1640" i="6" s="1"/>
  <c r="A1640" i="6"/>
  <c r="H1639" i="6"/>
  <c r="G1639" i="6"/>
  <c r="F1639" i="6"/>
  <c r="I1639" i="6" s="1"/>
  <c r="E1639" i="6"/>
  <c r="D1639" i="6"/>
  <c r="J1639" i="6" s="1"/>
  <c r="B1639" i="6"/>
  <c r="C1639" i="6" s="1"/>
  <c r="A1639" i="6"/>
  <c r="H1638" i="6"/>
  <c r="G1638" i="6"/>
  <c r="F1638" i="6"/>
  <c r="I1638" i="6" s="1"/>
  <c r="E1638" i="6"/>
  <c r="D1638" i="6"/>
  <c r="J1638" i="6" s="1"/>
  <c r="B1638" i="6"/>
  <c r="C1638" i="6" s="1"/>
  <c r="A1638" i="6"/>
  <c r="H1637" i="6"/>
  <c r="G1637" i="6"/>
  <c r="F1637" i="6"/>
  <c r="I1637" i="6" s="1"/>
  <c r="E1637" i="6"/>
  <c r="D1637" i="6"/>
  <c r="J1637" i="6" s="1"/>
  <c r="B1637" i="6"/>
  <c r="C1637" i="6" s="1"/>
  <c r="A1637" i="6"/>
  <c r="H1636" i="6"/>
  <c r="G1636" i="6"/>
  <c r="F1636" i="6"/>
  <c r="I1636" i="6" s="1"/>
  <c r="E1636" i="6"/>
  <c r="D1636" i="6"/>
  <c r="J1636" i="6" s="1"/>
  <c r="B1636" i="6"/>
  <c r="C1636" i="6" s="1"/>
  <c r="A1636" i="6"/>
  <c r="H1635" i="6"/>
  <c r="G1635" i="6"/>
  <c r="F1635" i="6"/>
  <c r="I1635" i="6" s="1"/>
  <c r="E1635" i="6"/>
  <c r="D1635" i="6"/>
  <c r="J1635" i="6" s="1"/>
  <c r="B1635" i="6"/>
  <c r="C1635" i="6" s="1"/>
  <c r="A1635" i="6"/>
  <c r="H1634" i="6"/>
  <c r="G1634" i="6"/>
  <c r="F1634" i="6"/>
  <c r="I1634" i="6" s="1"/>
  <c r="E1634" i="6"/>
  <c r="D1634" i="6"/>
  <c r="J1634" i="6" s="1"/>
  <c r="B1634" i="6"/>
  <c r="C1634" i="6" s="1"/>
  <c r="A1634" i="6"/>
  <c r="H1633" i="6"/>
  <c r="G1633" i="6"/>
  <c r="F1633" i="6"/>
  <c r="I1633" i="6" s="1"/>
  <c r="E1633" i="6"/>
  <c r="D1633" i="6"/>
  <c r="J1633" i="6" s="1"/>
  <c r="B1633" i="6"/>
  <c r="C1633" i="6" s="1"/>
  <c r="A1633" i="6"/>
  <c r="H1632" i="6"/>
  <c r="G1632" i="6"/>
  <c r="F1632" i="6"/>
  <c r="I1632" i="6" s="1"/>
  <c r="E1632" i="6"/>
  <c r="D1632" i="6"/>
  <c r="J1632" i="6" s="1"/>
  <c r="B1632" i="6"/>
  <c r="C1632" i="6" s="1"/>
  <c r="A1632" i="6"/>
  <c r="H1631" i="6"/>
  <c r="G1631" i="6"/>
  <c r="F1631" i="6"/>
  <c r="I1631" i="6" s="1"/>
  <c r="E1631" i="6"/>
  <c r="D1631" i="6"/>
  <c r="J1631" i="6" s="1"/>
  <c r="B1631" i="6"/>
  <c r="C1631" i="6" s="1"/>
  <c r="A1631" i="6"/>
  <c r="H1630" i="6"/>
  <c r="G1630" i="6"/>
  <c r="F1630" i="6"/>
  <c r="I1630" i="6" s="1"/>
  <c r="E1630" i="6"/>
  <c r="D1630" i="6"/>
  <c r="J1630" i="6" s="1"/>
  <c r="B1630" i="6"/>
  <c r="C1630" i="6" s="1"/>
  <c r="A1630" i="6"/>
  <c r="H1629" i="6"/>
  <c r="G1629" i="6"/>
  <c r="F1629" i="6"/>
  <c r="I1629" i="6" s="1"/>
  <c r="E1629" i="6"/>
  <c r="D1629" i="6"/>
  <c r="J1629" i="6" s="1"/>
  <c r="B1629" i="6"/>
  <c r="C1629" i="6" s="1"/>
  <c r="A1629" i="6"/>
  <c r="H1628" i="6"/>
  <c r="G1628" i="6"/>
  <c r="F1628" i="6"/>
  <c r="I1628" i="6" s="1"/>
  <c r="E1628" i="6"/>
  <c r="D1628" i="6"/>
  <c r="J1628" i="6" s="1"/>
  <c r="B1628" i="6"/>
  <c r="C1628" i="6" s="1"/>
  <c r="A1628" i="6"/>
  <c r="H1627" i="6"/>
  <c r="G1627" i="6"/>
  <c r="F1627" i="6"/>
  <c r="I1627" i="6" s="1"/>
  <c r="E1627" i="6"/>
  <c r="D1627" i="6"/>
  <c r="J1627" i="6" s="1"/>
  <c r="B1627" i="6"/>
  <c r="C1627" i="6" s="1"/>
  <c r="A1627" i="6"/>
  <c r="H1626" i="6"/>
  <c r="G1626" i="6"/>
  <c r="F1626" i="6"/>
  <c r="I1626" i="6" s="1"/>
  <c r="E1626" i="6"/>
  <c r="D1626" i="6"/>
  <c r="J1626" i="6" s="1"/>
  <c r="B1626" i="6"/>
  <c r="C1626" i="6" s="1"/>
  <c r="A1626" i="6"/>
  <c r="H1625" i="6"/>
  <c r="G1625" i="6"/>
  <c r="F1625" i="6"/>
  <c r="I1625" i="6" s="1"/>
  <c r="E1625" i="6"/>
  <c r="D1625" i="6"/>
  <c r="J1625" i="6" s="1"/>
  <c r="B1625" i="6"/>
  <c r="C1625" i="6" s="1"/>
  <c r="A1625" i="6"/>
  <c r="H1624" i="6"/>
  <c r="G1624" i="6"/>
  <c r="F1624" i="6"/>
  <c r="I1624" i="6" s="1"/>
  <c r="E1624" i="6"/>
  <c r="D1624" i="6"/>
  <c r="J1624" i="6" s="1"/>
  <c r="B1624" i="6"/>
  <c r="C1624" i="6" s="1"/>
  <c r="A1624" i="6"/>
  <c r="H1623" i="6"/>
  <c r="G1623" i="6"/>
  <c r="F1623" i="6"/>
  <c r="I1623" i="6" s="1"/>
  <c r="E1623" i="6"/>
  <c r="D1623" i="6"/>
  <c r="J1623" i="6" s="1"/>
  <c r="B1623" i="6"/>
  <c r="C1623" i="6" s="1"/>
  <c r="A1623" i="6"/>
  <c r="H1622" i="6"/>
  <c r="G1622" i="6"/>
  <c r="F1622" i="6"/>
  <c r="I1622" i="6" s="1"/>
  <c r="E1622" i="6"/>
  <c r="D1622" i="6"/>
  <c r="J1622" i="6" s="1"/>
  <c r="B1622" i="6"/>
  <c r="C1622" i="6" s="1"/>
  <c r="A1622" i="6"/>
  <c r="H1621" i="6"/>
  <c r="G1621" i="6"/>
  <c r="F1621" i="6"/>
  <c r="I1621" i="6" s="1"/>
  <c r="E1621" i="6"/>
  <c r="D1621" i="6"/>
  <c r="J1621" i="6" s="1"/>
  <c r="B1621" i="6"/>
  <c r="C1621" i="6" s="1"/>
  <c r="A1621" i="6"/>
  <c r="H1620" i="6"/>
  <c r="G1620" i="6"/>
  <c r="F1620" i="6"/>
  <c r="I1620" i="6" s="1"/>
  <c r="E1620" i="6"/>
  <c r="D1620" i="6"/>
  <c r="J1620" i="6" s="1"/>
  <c r="B1620" i="6"/>
  <c r="C1620" i="6" s="1"/>
  <c r="A1620" i="6"/>
  <c r="H1619" i="6"/>
  <c r="G1619" i="6"/>
  <c r="F1619" i="6"/>
  <c r="I1619" i="6" s="1"/>
  <c r="E1619" i="6"/>
  <c r="D1619" i="6"/>
  <c r="J1619" i="6" s="1"/>
  <c r="B1619" i="6"/>
  <c r="C1619" i="6" s="1"/>
  <c r="A1619" i="6"/>
  <c r="H1618" i="6"/>
  <c r="G1618" i="6"/>
  <c r="F1618" i="6"/>
  <c r="I1618" i="6" s="1"/>
  <c r="E1618" i="6"/>
  <c r="D1618" i="6"/>
  <c r="J1618" i="6" s="1"/>
  <c r="B1618" i="6"/>
  <c r="C1618" i="6" s="1"/>
  <c r="A1618" i="6"/>
  <c r="H1617" i="6"/>
  <c r="G1617" i="6"/>
  <c r="F1617" i="6"/>
  <c r="I1617" i="6" s="1"/>
  <c r="E1617" i="6"/>
  <c r="D1617" i="6"/>
  <c r="J1617" i="6" s="1"/>
  <c r="B1617" i="6"/>
  <c r="C1617" i="6" s="1"/>
  <c r="A1617" i="6"/>
  <c r="H1616" i="6"/>
  <c r="G1616" i="6"/>
  <c r="F1616" i="6"/>
  <c r="I1616" i="6" s="1"/>
  <c r="E1616" i="6"/>
  <c r="D1616" i="6"/>
  <c r="J1616" i="6" s="1"/>
  <c r="B1616" i="6"/>
  <c r="C1616" i="6" s="1"/>
  <c r="A1616" i="6"/>
  <c r="H1615" i="6"/>
  <c r="G1615" i="6"/>
  <c r="F1615" i="6"/>
  <c r="I1615" i="6" s="1"/>
  <c r="E1615" i="6"/>
  <c r="D1615" i="6"/>
  <c r="J1615" i="6" s="1"/>
  <c r="B1615" i="6"/>
  <c r="C1615" i="6" s="1"/>
  <c r="A1615" i="6"/>
  <c r="H1614" i="6"/>
  <c r="G1614" i="6"/>
  <c r="F1614" i="6"/>
  <c r="I1614" i="6" s="1"/>
  <c r="E1614" i="6"/>
  <c r="D1614" i="6"/>
  <c r="J1614" i="6" s="1"/>
  <c r="B1614" i="6"/>
  <c r="C1614" i="6" s="1"/>
  <c r="A1614" i="6"/>
  <c r="H1613" i="6"/>
  <c r="G1613" i="6"/>
  <c r="F1613" i="6"/>
  <c r="I1613" i="6" s="1"/>
  <c r="E1613" i="6"/>
  <c r="D1613" i="6"/>
  <c r="J1613" i="6" s="1"/>
  <c r="B1613" i="6"/>
  <c r="C1613" i="6" s="1"/>
  <c r="A1613" i="6"/>
  <c r="H1612" i="6"/>
  <c r="G1612" i="6"/>
  <c r="F1612" i="6"/>
  <c r="I1612" i="6" s="1"/>
  <c r="E1612" i="6"/>
  <c r="D1612" i="6"/>
  <c r="J1612" i="6" s="1"/>
  <c r="B1612" i="6"/>
  <c r="C1612" i="6" s="1"/>
  <c r="A1612" i="6"/>
  <c r="H1611" i="6"/>
  <c r="G1611" i="6"/>
  <c r="F1611" i="6"/>
  <c r="I1611" i="6" s="1"/>
  <c r="E1611" i="6"/>
  <c r="D1611" i="6"/>
  <c r="J1611" i="6" s="1"/>
  <c r="B1611" i="6"/>
  <c r="C1611" i="6" s="1"/>
  <c r="A1611" i="6"/>
  <c r="H1610" i="6"/>
  <c r="G1610" i="6"/>
  <c r="F1610" i="6"/>
  <c r="I1610" i="6" s="1"/>
  <c r="E1610" i="6"/>
  <c r="D1610" i="6"/>
  <c r="J1610" i="6" s="1"/>
  <c r="B1610" i="6"/>
  <c r="C1610" i="6" s="1"/>
  <c r="A1610" i="6"/>
  <c r="H1609" i="6"/>
  <c r="G1609" i="6"/>
  <c r="F1609" i="6"/>
  <c r="I1609" i="6" s="1"/>
  <c r="E1609" i="6"/>
  <c r="D1609" i="6"/>
  <c r="J1609" i="6" s="1"/>
  <c r="B1609" i="6"/>
  <c r="C1609" i="6" s="1"/>
  <c r="A1609" i="6"/>
  <c r="H1608" i="6"/>
  <c r="G1608" i="6"/>
  <c r="F1608" i="6"/>
  <c r="I1608" i="6" s="1"/>
  <c r="E1608" i="6"/>
  <c r="D1608" i="6"/>
  <c r="J1608" i="6" s="1"/>
  <c r="B1608" i="6"/>
  <c r="C1608" i="6" s="1"/>
  <c r="A1608" i="6"/>
  <c r="H1607" i="6"/>
  <c r="G1607" i="6"/>
  <c r="F1607" i="6"/>
  <c r="I1607" i="6" s="1"/>
  <c r="E1607" i="6"/>
  <c r="D1607" i="6"/>
  <c r="J1607" i="6" s="1"/>
  <c r="B1607" i="6"/>
  <c r="C1607" i="6" s="1"/>
  <c r="A1607" i="6"/>
  <c r="H1606" i="6"/>
  <c r="G1606" i="6"/>
  <c r="F1606" i="6"/>
  <c r="I1606" i="6" s="1"/>
  <c r="E1606" i="6"/>
  <c r="D1606" i="6"/>
  <c r="J1606" i="6" s="1"/>
  <c r="B1606" i="6"/>
  <c r="C1606" i="6" s="1"/>
  <c r="A1606" i="6"/>
  <c r="H1605" i="6"/>
  <c r="G1605" i="6"/>
  <c r="F1605" i="6"/>
  <c r="I1605" i="6" s="1"/>
  <c r="E1605" i="6"/>
  <c r="D1605" i="6"/>
  <c r="J1605" i="6" s="1"/>
  <c r="B1605" i="6"/>
  <c r="C1605" i="6" s="1"/>
  <c r="A1605" i="6"/>
  <c r="H1604" i="6"/>
  <c r="G1604" i="6"/>
  <c r="F1604" i="6"/>
  <c r="I1604" i="6" s="1"/>
  <c r="E1604" i="6"/>
  <c r="D1604" i="6"/>
  <c r="J1604" i="6" s="1"/>
  <c r="B1604" i="6"/>
  <c r="C1604" i="6" s="1"/>
  <c r="A1604" i="6"/>
  <c r="H1603" i="6"/>
  <c r="G1603" i="6"/>
  <c r="F1603" i="6"/>
  <c r="I1603" i="6" s="1"/>
  <c r="E1603" i="6"/>
  <c r="D1603" i="6"/>
  <c r="J1603" i="6" s="1"/>
  <c r="B1603" i="6"/>
  <c r="C1603" i="6" s="1"/>
  <c r="A1603" i="6"/>
  <c r="H1602" i="6"/>
  <c r="G1602" i="6"/>
  <c r="F1602" i="6"/>
  <c r="I1602" i="6" s="1"/>
  <c r="E1602" i="6"/>
  <c r="D1602" i="6"/>
  <c r="J1602" i="6" s="1"/>
  <c r="B1602" i="6"/>
  <c r="C1602" i="6" s="1"/>
  <c r="A1602" i="6"/>
  <c r="H1601" i="6"/>
  <c r="G1601" i="6"/>
  <c r="F1601" i="6"/>
  <c r="I1601" i="6" s="1"/>
  <c r="E1601" i="6"/>
  <c r="D1601" i="6"/>
  <c r="J1601" i="6" s="1"/>
  <c r="B1601" i="6"/>
  <c r="C1601" i="6" s="1"/>
  <c r="A1601" i="6"/>
  <c r="H1600" i="6"/>
  <c r="G1600" i="6"/>
  <c r="F1600" i="6"/>
  <c r="I1600" i="6" s="1"/>
  <c r="E1600" i="6"/>
  <c r="D1600" i="6"/>
  <c r="J1600" i="6" s="1"/>
  <c r="B1600" i="6"/>
  <c r="C1600" i="6" s="1"/>
  <c r="A1600" i="6"/>
  <c r="H1599" i="6"/>
  <c r="G1599" i="6"/>
  <c r="F1599" i="6"/>
  <c r="I1599" i="6" s="1"/>
  <c r="E1599" i="6"/>
  <c r="D1599" i="6"/>
  <c r="J1599" i="6" s="1"/>
  <c r="B1599" i="6"/>
  <c r="C1599" i="6" s="1"/>
  <c r="A1599" i="6"/>
  <c r="H1598" i="6"/>
  <c r="G1598" i="6"/>
  <c r="F1598" i="6"/>
  <c r="I1598" i="6" s="1"/>
  <c r="E1598" i="6"/>
  <c r="D1598" i="6"/>
  <c r="J1598" i="6" s="1"/>
  <c r="B1598" i="6"/>
  <c r="C1598" i="6" s="1"/>
  <c r="A1598" i="6"/>
  <c r="H1597" i="6"/>
  <c r="G1597" i="6"/>
  <c r="F1597" i="6"/>
  <c r="I1597" i="6" s="1"/>
  <c r="E1597" i="6"/>
  <c r="D1597" i="6"/>
  <c r="J1597" i="6" s="1"/>
  <c r="B1597" i="6"/>
  <c r="C1597" i="6" s="1"/>
  <c r="A1597" i="6"/>
  <c r="H1596" i="6"/>
  <c r="G1596" i="6"/>
  <c r="F1596" i="6"/>
  <c r="I1596" i="6" s="1"/>
  <c r="E1596" i="6"/>
  <c r="D1596" i="6"/>
  <c r="J1596" i="6" s="1"/>
  <c r="B1596" i="6"/>
  <c r="C1596" i="6" s="1"/>
  <c r="A1596" i="6"/>
  <c r="H1595" i="6"/>
  <c r="G1595" i="6"/>
  <c r="F1595" i="6"/>
  <c r="I1595" i="6" s="1"/>
  <c r="E1595" i="6"/>
  <c r="D1595" i="6"/>
  <c r="J1595" i="6" s="1"/>
  <c r="B1595" i="6"/>
  <c r="C1595" i="6" s="1"/>
  <c r="A1595" i="6"/>
  <c r="H1594" i="6"/>
  <c r="G1594" i="6"/>
  <c r="F1594" i="6"/>
  <c r="I1594" i="6" s="1"/>
  <c r="E1594" i="6"/>
  <c r="D1594" i="6"/>
  <c r="J1594" i="6" s="1"/>
  <c r="B1594" i="6"/>
  <c r="C1594" i="6" s="1"/>
  <c r="A1594" i="6"/>
  <c r="H1593" i="6"/>
  <c r="G1593" i="6"/>
  <c r="F1593" i="6"/>
  <c r="I1593" i="6" s="1"/>
  <c r="E1593" i="6"/>
  <c r="D1593" i="6"/>
  <c r="J1593" i="6" s="1"/>
  <c r="B1593" i="6"/>
  <c r="C1593" i="6" s="1"/>
  <c r="A1593" i="6"/>
  <c r="H1592" i="6"/>
  <c r="G1592" i="6"/>
  <c r="F1592" i="6"/>
  <c r="I1592" i="6" s="1"/>
  <c r="E1592" i="6"/>
  <c r="D1592" i="6"/>
  <c r="J1592" i="6" s="1"/>
  <c r="B1592" i="6"/>
  <c r="C1592" i="6" s="1"/>
  <c r="A1592" i="6"/>
  <c r="H1591" i="6"/>
  <c r="G1591" i="6"/>
  <c r="F1591" i="6"/>
  <c r="I1591" i="6" s="1"/>
  <c r="E1591" i="6"/>
  <c r="D1591" i="6"/>
  <c r="J1591" i="6" s="1"/>
  <c r="B1591" i="6"/>
  <c r="C1591" i="6" s="1"/>
  <c r="A1591" i="6"/>
  <c r="H1590" i="6"/>
  <c r="G1590" i="6"/>
  <c r="F1590" i="6"/>
  <c r="I1590" i="6" s="1"/>
  <c r="E1590" i="6"/>
  <c r="D1590" i="6"/>
  <c r="J1590" i="6" s="1"/>
  <c r="B1590" i="6"/>
  <c r="C1590" i="6" s="1"/>
  <c r="A1590" i="6"/>
  <c r="H1589" i="6"/>
  <c r="G1589" i="6"/>
  <c r="F1589" i="6"/>
  <c r="I1589" i="6" s="1"/>
  <c r="E1589" i="6"/>
  <c r="D1589" i="6"/>
  <c r="J1589" i="6" s="1"/>
  <c r="B1589" i="6"/>
  <c r="C1589" i="6" s="1"/>
  <c r="A1589" i="6"/>
  <c r="H1588" i="6"/>
  <c r="G1588" i="6"/>
  <c r="F1588" i="6"/>
  <c r="I1588" i="6" s="1"/>
  <c r="E1588" i="6"/>
  <c r="D1588" i="6"/>
  <c r="J1588" i="6" s="1"/>
  <c r="B1588" i="6"/>
  <c r="C1588" i="6" s="1"/>
  <c r="A1588" i="6"/>
  <c r="H1587" i="6"/>
  <c r="G1587" i="6"/>
  <c r="F1587" i="6"/>
  <c r="I1587" i="6" s="1"/>
  <c r="E1587" i="6"/>
  <c r="D1587" i="6"/>
  <c r="J1587" i="6" s="1"/>
  <c r="B1587" i="6"/>
  <c r="C1587" i="6" s="1"/>
  <c r="A1587" i="6"/>
  <c r="H1586" i="6"/>
  <c r="G1586" i="6"/>
  <c r="F1586" i="6"/>
  <c r="I1586" i="6" s="1"/>
  <c r="E1586" i="6"/>
  <c r="D1586" i="6"/>
  <c r="J1586" i="6" s="1"/>
  <c r="B1586" i="6"/>
  <c r="C1586" i="6" s="1"/>
  <c r="A1586" i="6"/>
  <c r="H1585" i="6"/>
  <c r="G1585" i="6"/>
  <c r="F1585" i="6"/>
  <c r="I1585" i="6" s="1"/>
  <c r="E1585" i="6"/>
  <c r="D1585" i="6"/>
  <c r="J1585" i="6" s="1"/>
  <c r="B1585" i="6"/>
  <c r="C1585" i="6" s="1"/>
  <c r="A1585" i="6"/>
  <c r="H1584" i="6"/>
  <c r="G1584" i="6"/>
  <c r="F1584" i="6"/>
  <c r="I1584" i="6" s="1"/>
  <c r="E1584" i="6"/>
  <c r="D1584" i="6"/>
  <c r="J1584" i="6" s="1"/>
  <c r="B1584" i="6"/>
  <c r="C1584" i="6" s="1"/>
  <c r="A1584" i="6"/>
  <c r="H1583" i="6"/>
  <c r="G1583" i="6"/>
  <c r="F1583" i="6"/>
  <c r="I1583" i="6" s="1"/>
  <c r="E1583" i="6"/>
  <c r="D1583" i="6"/>
  <c r="J1583" i="6" s="1"/>
  <c r="B1583" i="6"/>
  <c r="C1583" i="6" s="1"/>
  <c r="A1583" i="6"/>
  <c r="H1582" i="6"/>
  <c r="G1582" i="6"/>
  <c r="F1582" i="6"/>
  <c r="I1582" i="6" s="1"/>
  <c r="E1582" i="6"/>
  <c r="D1582" i="6"/>
  <c r="J1582" i="6" s="1"/>
  <c r="B1582" i="6"/>
  <c r="C1582" i="6" s="1"/>
  <c r="A1582" i="6"/>
  <c r="H1581" i="6"/>
  <c r="G1581" i="6"/>
  <c r="F1581" i="6"/>
  <c r="I1581" i="6" s="1"/>
  <c r="E1581" i="6"/>
  <c r="D1581" i="6"/>
  <c r="J1581" i="6" s="1"/>
  <c r="B1581" i="6"/>
  <c r="C1581" i="6" s="1"/>
  <c r="A1581" i="6"/>
  <c r="H1580" i="6"/>
  <c r="G1580" i="6"/>
  <c r="F1580" i="6"/>
  <c r="I1580" i="6" s="1"/>
  <c r="E1580" i="6"/>
  <c r="D1580" i="6"/>
  <c r="J1580" i="6" s="1"/>
  <c r="B1580" i="6"/>
  <c r="C1580" i="6" s="1"/>
  <c r="A1580" i="6"/>
  <c r="H1579" i="6"/>
  <c r="G1579" i="6"/>
  <c r="F1579" i="6"/>
  <c r="I1579" i="6" s="1"/>
  <c r="E1579" i="6"/>
  <c r="D1579" i="6"/>
  <c r="J1579" i="6" s="1"/>
  <c r="B1579" i="6"/>
  <c r="C1579" i="6" s="1"/>
  <c r="A1579" i="6"/>
  <c r="H1578" i="6"/>
  <c r="G1578" i="6"/>
  <c r="F1578" i="6"/>
  <c r="I1578" i="6" s="1"/>
  <c r="E1578" i="6"/>
  <c r="D1578" i="6"/>
  <c r="J1578" i="6" s="1"/>
  <c r="B1578" i="6"/>
  <c r="C1578" i="6" s="1"/>
  <c r="A1578" i="6"/>
  <c r="H1577" i="6"/>
  <c r="G1577" i="6"/>
  <c r="F1577" i="6"/>
  <c r="I1577" i="6" s="1"/>
  <c r="E1577" i="6"/>
  <c r="D1577" i="6"/>
  <c r="J1577" i="6" s="1"/>
  <c r="B1577" i="6"/>
  <c r="C1577" i="6" s="1"/>
  <c r="A1577" i="6"/>
  <c r="H1576" i="6"/>
  <c r="G1576" i="6"/>
  <c r="F1576" i="6"/>
  <c r="I1576" i="6" s="1"/>
  <c r="E1576" i="6"/>
  <c r="D1576" i="6"/>
  <c r="J1576" i="6" s="1"/>
  <c r="B1576" i="6"/>
  <c r="C1576" i="6" s="1"/>
  <c r="A1576" i="6"/>
  <c r="H1575" i="6"/>
  <c r="G1575" i="6"/>
  <c r="F1575" i="6"/>
  <c r="I1575" i="6" s="1"/>
  <c r="E1575" i="6"/>
  <c r="D1575" i="6"/>
  <c r="J1575" i="6" s="1"/>
  <c r="B1575" i="6"/>
  <c r="C1575" i="6" s="1"/>
  <c r="A1575" i="6"/>
  <c r="H1574" i="6"/>
  <c r="G1574" i="6"/>
  <c r="F1574" i="6"/>
  <c r="I1574" i="6" s="1"/>
  <c r="E1574" i="6"/>
  <c r="D1574" i="6"/>
  <c r="J1574" i="6" s="1"/>
  <c r="B1574" i="6"/>
  <c r="C1574" i="6" s="1"/>
  <c r="A1574" i="6"/>
  <c r="H1573" i="6"/>
  <c r="G1573" i="6"/>
  <c r="F1573" i="6"/>
  <c r="I1573" i="6" s="1"/>
  <c r="E1573" i="6"/>
  <c r="D1573" i="6"/>
  <c r="J1573" i="6" s="1"/>
  <c r="B1573" i="6"/>
  <c r="C1573" i="6" s="1"/>
  <c r="A1573" i="6"/>
  <c r="H1572" i="6"/>
  <c r="G1572" i="6"/>
  <c r="F1572" i="6"/>
  <c r="I1572" i="6" s="1"/>
  <c r="E1572" i="6"/>
  <c r="D1572" i="6"/>
  <c r="J1572" i="6" s="1"/>
  <c r="B1572" i="6"/>
  <c r="C1572" i="6" s="1"/>
  <c r="A1572" i="6"/>
  <c r="H1571" i="6"/>
  <c r="G1571" i="6"/>
  <c r="F1571" i="6"/>
  <c r="I1571" i="6" s="1"/>
  <c r="E1571" i="6"/>
  <c r="D1571" i="6"/>
  <c r="J1571" i="6" s="1"/>
  <c r="B1571" i="6"/>
  <c r="C1571" i="6" s="1"/>
  <c r="A1571" i="6"/>
  <c r="H1570" i="6"/>
  <c r="G1570" i="6"/>
  <c r="F1570" i="6"/>
  <c r="I1570" i="6" s="1"/>
  <c r="E1570" i="6"/>
  <c r="D1570" i="6"/>
  <c r="J1570" i="6" s="1"/>
  <c r="B1570" i="6"/>
  <c r="C1570" i="6" s="1"/>
  <c r="A1570" i="6"/>
  <c r="H1569" i="6"/>
  <c r="G1569" i="6"/>
  <c r="F1569" i="6"/>
  <c r="I1569" i="6" s="1"/>
  <c r="E1569" i="6"/>
  <c r="D1569" i="6"/>
  <c r="J1569" i="6" s="1"/>
  <c r="B1569" i="6"/>
  <c r="C1569" i="6" s="1"/>
  <c r="A1569" i="6"/>
  <c r="H1568" i="6"/>
  <c r="G1568" i="6"/>
  <c r="F1568" i="6"/>
  <c r="I1568" i="6" s="1"/>
  <c r="E1568" i="6"/>
  <c r="D1568" i="6"/>
  <c r="J1568" i="6" s="1"/>
  <c r="B1568" i="6"/>
  <c r="C1568" i="6" s="1"/>
  <c r="A1568" i="6"/>
  <c r="H1567" i="6"/>
  <c r="G1567" i="6"/>
  <c r="F1567" i="6"/>
  <c r="I1567" i="6" s="1"/>
  <c r="E1567" i="6"/>
  <c r="D1567" i="6"/>
  <c r="J1567" i="6" s="1"/>
  <c r="B1567" i="6"/>
  <c r="C1567" i="6" s="1"/>
  <c r="A1567" i="6"/>
  <c r="H1566" i="6"/>
  <c r="G1566" i="6"/>
  <c r="F1566" i="6"/>
  <c r="I1566" i="6" s="1"/>
  <c r="E1566" i="6"/>
  <c r="D1566" i="6"/>
  <c r="J1566" i="6" s="1"/>
  <c r="B1566" i="6"/>
  <c r="C1566" i="6" s="1"/>
  <c r="A1566" i="6"/>
  <c r="H1565" i="6"/>
  <c r="G1565" i="6"/>
  <c r="F1565" i="6"/>
  <c r="I1565" i="6" s="1"/>
  <c r="E1565" i="6"/>
  <c r="D1565" i="6"/>
  <c r="J1565" i="6" s="1"/>
  <c r="B1565" i="6"/>
  <c r="C1565" i="6" s="1"/>
  <c r="A1565" i="6"/>
  <c r="H1564" i="6"/>
  <c r="G1564" i="6"/>
  <c r="F1564" i="6"/>
  <c r="I1564" i="6" s="1"/>
  <c r="E1564" i="6"/>
  <c r="D1564" i="6"/>
  <c r="J1564" i="6" s="1"/>
  <c r="B1564" i="6"/>
  <c r="C1564" i="6" s="1"/>
  <c r="A1564" i="6"/>
  <c r="H1563" i="6"/>
  <c r="G1563" i="6"/>
  <c r="F1563" i="6"/>
  <c r="I1563" i="6" s="1"/>
  <c r="E1563" i="6"/>
  <c r="D1563" i="6"/>
  <c r="J1563" i="6" s="1"/>
  <c r="B1563" i="6"/>
  <c r="C1563" i="6" s="1"/>
  <c r="A1563" i="6"/>
  <c r="H1562" i="6"/>
  <c r="G1562" i="6"/>
  <c r="F1562" i="6"/>
  <c r="I1562" i="6" s="1"/>
  <c r="E1562" i="6"/>
  <c r="D1562" i="6"/>
  <c r="J1562" i="6" s="1"/>
  <c r="B1562" i="6"/>
  <c r="C1562" i="6" s="1"/>
  <c r="A1562" i="6"/>
  <c r="H1561" i="6"/>
  <c r="G1561" i="6"/>
  <c r="F1561" i="6"/>
  <c r="I1561" i="6" s="1"/>
  <c r="E1561" i="6"/>
  <c r="D1561" i="6"/>
  <c r="J1561" i="6" s="1"/>
  <c r="B1561" i="6"/>
  <c r="C1561" i="6" s="1"/>
  <c r="A1561" i="6"/>
  <c r="H1560" i="6"/>
  <c r="G1560" i="6"/>
  <c r="F1560" i="6"/>
  <c r="I1560" i="6" s="1"/>
  <c r="E1560" i="6"/>
  <c r="D1560" i="6"/>
  <c r="J1560" i="6" s="1"/>
  <c r="B1560" i="6"/>
  <c r="C1560" i="6" s="1"/>
  <c r="A1560" i="6"/>
  <c r="H1559" i="6"/>
  <c r="G1559" i="6"/>
  <c r="F1559" i="6"/>
  <c r="I1559" i="6" s="1"/>
  <c r="E1559" i="6"/>
  <c r="D1559" i="6"/>
  <c r="J1559" i="6" s="1"/>
  <c r="B1559" i="6"/>
  <c r="C1559" i="6" s="1"/>
  <c r="A1559" i="6"/>
  <c r="H1558" i="6"/>
  <c r="G1558" i="6"/>
  <c r="F1558" i="6"/>
  <c r="I1558" i="6" s="1"/>
  <c r="E1558" i="6"/>
  <c r="D1558" i="6"/>
  <c r="J1558" i="6" s="1"/>
  <c r="B1558" i="6"/>
  <c r="C1558" i="6" s="1"/>
  <c r="A1558" i="6"/>
  <c r="H1557" i="6"/>
  <c r="G1557" i="6"/>
  <c r="F1557" i="6"/>
  <c r="I1557" i="6" s="1"/>
  <c r="E1557" i="6"/>
  <c r="D1557" i="6"/>
  <c r="J1557" i="6" s="1"/>
  <c r="B1557" i="6"/>
  <c r="C1557" i="6" s="1"/>
  <c r="A1557" i="6"/>
  <c r="H1556" i="6"/>
  <c r="G1556" i="6"/>
  <c r="F1556" i="6"/>
  <c r="I1556" i="6" s="1"/>
  <c r="E1556" i="6"/>
  <c r="D1556" i="6"/>
  <c r="J1556" i="6" s="1"/>
  <c r="B1556" i="6"/>
  <c r="C1556" i="6" s="1"/>
  <c r="A1556" i="6"/>
  <c r="H1555" i="6"/>
  <c r="G1555" i="6"/>
  <c r="F1555" i="6"/>
  <c r="I1555" i="6" s="1"/>
  <c r="E1555" i="6"/>
  <c r="D1555" i="6"/>
  <c r="J1555" i="6" s="1"/>
  <c r="B1555" i="6"/>
  <c r="C1555" i="6" s="1"/>
  <c r="A1555" i="6"/>
  <c r="H1554" i="6"/>
  <c r="G1554" i="6"/>
  <c r="F1554" i="6"/>
  <c r="I1554" i="6" s="1"/>
  <c r="E1554" i="6"/>
  <c r="D1554" i="6"/>
  <c r="J1554" i="6" s="1"/>
  <c r="B1554" i="6"/>
  <c r="C1554" i="6" s="1"/>
  <c r="A1554" i="6"/>
  <c r="H1553" i="6"/>
  <c r="G1553" i="6"/>
  <c r="F1553" i="6"/>
  <c r="I1553" i="6" s="1"/>
  <c r="E1553" i="6"/>
  <c r="D1553" i="6"/>
  <c r="J1553" i="6" s="1"/>
  <c r="B1553" i="6"/>
  <c r="C1553" i="6" s="1"/>
  <c r="A1553" i="6"/>
  <c r="H1552" i="6"/>
  <c r="G1552" i="6"/>
  <c r="F1552" i="6"/>
  <c r="I1552" i="6" s="1"/>
  <c r="E1552" i="6"/>
  <c r="D1552" i="6"/>
  <c r="J1552" i="6" s="1"/>
  <c r="B1552" i="6"/>
  <c r="C1552" i="6" s="1"/>
  <c r="A1552" i="6"/>
  <c r="H1551" i="6"/>
  <c r="G1551" i="6"/>
  <c r="F1551" i="6"/>
  <c r="I1551" i="6" s="1"/>
  <c r="E1551" i="6"/>
  <c r="D1551" i="6"/>
  <c r="J1551" i="6" s="1"/>
  <c r="B1551" i="6"/>
  <c r="C1551" i="6" s="1"/>
  <c r="A1551" i="6"/>
  <c r="H1550" i="6"/>
  <c r="G1550" i="6"/>
  <c r="F1550" i="6"/>
  <c r="I1550" i="6" s="1"/>
  <c r="E1550" i="6"/>
  <c r="D1550" i="6"/>
  <c r="J1550" i="6" s="1"/>
  <c r="B1550" i="6"/>
  <c r="C1550" i="6" s="1"/>
  <c r="A1550" i="6"/>
  <c r="H1549" i="6"/>
  <c r="G1549" i="6"/>
  <c r="F1549" i="6"/>
  <c r="I1549" i="6" s="1"/>
  <c r="E1549" i="6"/>
  <c r="D1549" i="6"/>
  <c r="J1549" i="6" s="1"/>
  <c r="B1549" i="6"/>
  <c r="C1549" i="6" s="1"/>
  <c r="A1549" i="6"/>
  <c r="H1548" i="6"/>
  <c r="G1548" i="6"/>
  <c r="F1548" i="6"/>
  <c r="I1548" i="6" s="1"/>
  <c r="E1548" i="6"/>
  <c r="D1548" i="6"/>
  <c r="J1548" i="6" s="1"/>
  <c r="B1548" i="6"/>
  <c r="C1548" i="6" s="1"/>
  <c r="A1548" i="6"/>
  <c r="H1547" i="6"/>
  <c r="G1547" i="6"/>
  <c r="F1547" i="6"/>
  <c r="I1547" i="6" s="1"/>
  <c r="E1547" i="6"/>
  <c r="D1547" i="6"/>
  <c r="J1547" i="6" s="1"/>
  <c r="B1547" i="6"/>
  <c r="C1547" i="6" s="1"/>
  <c r="A1547" i="6"/>
  <c r="H1546" i="6"/>
  <c r="G1546" i="6"/>
  <c r="F1546" i="6"/>
  <c r="I1546" i="6" s="1"/>
  <c r="E1546" i="6"/>
  <c r="D1546" i="6"/>
  <c r="J1546" i="6" s="1"/>
  <c r="B1546" i="6"/>
  <c r="C1546" i="6" s="1"/>
  <c r="A1546" i="6"/>
  <c r="H1545" i="6"/>
  <c r="G1545" i="6"/>
  <c r="F1545" i="6"/>
  <c r="I1545" i="6" s="1"/>
  <c r="E1545" i="6"/>
  <c r="D1545" i="6"/>
  <c r="J1545" i="6" s="1"/>
  <c r="B1545" i="6"/>
  <c r="C1545" i="6" s="1"/>
  <c r="A1545" i="6"/>
  <c r="H1544" i="6"/>
  <c r="G1544" i="6"/>
  <c r="F1544" i="6"/>
  <c r="I1544" i="6" s="1"/>
  <c r="E1544" i="6"/>
  <c r="D1544" i="6"/>
  <c r="J1544" i="6" s="1"/>
  <c r="B1544" i="6"/>
  <c r="C1544" i="6" s="1"/>
  <c r="A1544" i="6"/>
  <c r="H1543" i="6"/>
  <c r="G1543" i="6"/>
  <c r="F1543" i="6"/>
  <c r="I1543" i="6" s="1"/>
  <c r="E1543" i="6"/>
  <c r="D1543" i="6"/>
  <c r="J1543" i="6" s="1"/>
  <c r="B1543" i="6"/>
  <c r="C1543" i="6" s="1"/>
  <c r="A1543" i="6"/>
  <c r="H1542" i="6"/>
  <c r="G1542" i="6"/>
  <c r="F1542" i="6"/>
  <c r="I1542" i="6" s="1"/>
  <c r="E1542" i="6"/>
  <c r="D1542" i="6"/>
  <c r="J1542" i="6" s="1"/>
  <c r="B1542" i="6"/>
  <c r="C1542" i="6" s="1"/>
  <c r="A1542" i="6"/>
  <c r="H1541" i="6"/>
  <c r="G1541" i="6"/>
  <c r="F1541" i="6"/>
  <c r="I1541" i="6" s="1"/>
  <c r="E1541" i="6"/>
  <c r="D1541" i="6"/>
  <c r="J1541" i="6" s="1"/>
  <c r="B1541" i="6"/>
  <c r="C1541" i="6" s="1"/>
  <c r="A1541" i="6"/>
  <c r="H1540" i="6"/>
  <c r="G1540" i="6"/>
  <c r="F1540" i="6"/>
  <c r="I1540" i="6" s="1"/>
  <c r="E1540" i="6"/>
  <c r="D1540" i="6"/>
  <c r="J1540" i="6" s="1"/>
  <c r="B1540" i="6"/>
  <c r="C1540" i="6" s="1"/>
  <c r="A1540" i="6"/>
  <c r="H1539" i="6"/>
  <c r="G1539" i="6"/>
  <c r="F1539" i="6"/>
  <c r="I1539" i="6" s="1"/>
  <c r="E1539" i="6"/>
  <c r="D1539" i="6"/>
  <c r="J1539" i="6" s="1"/>
  <c r="B1539" i="6"/>
  <c r="C1539" i="6" s="1"/>
  <c r="A1539" i="6"/>
  <c r="H1538" i="6"/>
  <c r="G1538" i="6"/>
  <c r="F1538" i="6"/>
  <c r="I1538" i="6" s="1"/>
  <c r="E1538" i="6"/>
  <c r="D1538" i="6"/>
  <c r="J1538" i="6" s="1"/>
  <c r="B1538" i="6"/>
  <c r="C1538" i="6" s="1"/>
  <c r="A1538" i="6"/>
  <c r="H1537" i="6"/>
  <c r="G1537" i="6"/>
  <c r="F1537" i="6"/>
  <c r="I1537" i="6" s="1"/>
  <c r="E1537" i="6"/>
  <c r="D1537" i="6"/>
  <c r="J1537" i="6" s="1"/>
  <c r="B1537" i="6"/>
  <c r="C1537" i="6" s="1"/>
  <c r="A1537" i="6"/>
  <c r="H1536" i="6"/>
  <c r="G1536" i="6"/>
  <c r="F1536" i="6"/>
  <c r="I1536" i="6" s="1"/>
  <c r="E1536" i="6"/>
  <c r="D1536" i="6"/>
  <c r="J1536" i="6" s="1"/>
  <c r="B1536" i="6"/>
  <c r="C1536" i="6" s="1"/>
  <c r="A1536" i="6"/>
  <c r="H1535" i="6"/>
  <c r="G1535" i="6"/>
  <c r="F1535" i="6"/>
  <c r="I1535" i="6" s="1"/>
  <c r="E1535" i="6"/>
  <c r="D1535" i="6"/>
  <c r="J1535" i="6" s="1"/>
  <c r="B1535" i="6"/>
  <c r="C1535" i="6" s="1"/>
  <c r="A1535" i="6"/>
  <c r="H1534" i="6"/>
  <c r="G1534" i="6"/>
  <c r="F1534" i="6"/>
  <c r="I1534" i="6" s="1"/>
  <c r="E1534" i="6"/>
  <c r="D1534" i="6"/>
  <c r="J1534" i="6" s="1"/>
  <c r="B1534" i="6"/>
  <c r="C1534" i="6" s="1"/>
  <c r="A1534" i="6"/>
  <c r="H1533" i="6"/>
  <c r="G1533" i="6"/>
  <c r="F1533" i="6"/>
  <c r="I1533" i="6" s="1"/>
  <c r="E1533" i="6"/>
  <c r="D1533" i="6"/>
  <c r="J1533" i="6" s="1"/>
  <c r="B1533" i="6"/>
  <c r="C1533" i="6" s="1"/>
  <c r="A1533" i="6"/>
  <c r="H1532" i="6"/>
  <c r="G1532" i="6"/>
  <c r="F1532" i="6"/>
  <c r="I1532" i="6" s="1"/>
  <c r="E1532" i="6"/>
  <c r="D1532" i="6"/>
  <c r="J1532" i="6" s="1"/>
  <c r="B1532" i="6"/>
  <c r="C1532" i="6" s="1"/>
  <c r="A1532" i="6"/>
  <c r="H1531" i="6"/>
  <c r="G1531" i="6"/>
  <c r="F1531" i="6"/>
  <c r="I1531" i="6" s="1"/>
  <c r="E1531" i="6"/>
  <c r="D1531" i="6"/>
  <c r="J1531" i="6" s="1"/>
  <c r="B1531" i="6"/>
  <c r="C1531" i="6" s="1"/>
  <c r="A1531" i="6"/>
  <c r="H1530" i="6"/>
  <c r="G1530" i="6"/>
  <c r="F1530" i="6"/>
  <c r="I1530" i="6" s="1"/>
  <c r="E1530" i="6"/>
  <c r="D1530" i="6"/>
  <c r="J1530" i="6" s="1"/>
  <c r="B1530" i="6"/>
  <c r="C1530" i="6" s="1"/>
  <c r="A1530" i="6"/>
  <c r="H1529" i="6"/>
  <c r="G1529" i="6"/>
  <c r="F1529" i="6"/>
  <c r="I1529" i="6" s="1"/>
  <c r="E1529" i="6"/>
  <c r="D1529" i="6"/>
  <c r="J1529" i="6" s="1"/>
  <c r="B1529" i="6"/>
  <c r="C1529" i="6" s="1"/>
  <c r="A1529" i="6"/>
  <c r="H1528" i="6"/>
  <c r="G1528" i="6"/>
  <c r="F1528" i="6"/>
  <c r="I1528" i="6" s="1"/>
  <c r="E1528" i="6"/>
  <c r="D1528" i="6"/>
  <c r="J1528" i="6" s="1"/>
  <c r="B1528" i="6"/>
  <c r="C1528" i="6" s="1"/>
  <c r="A1528" i="6"/>
  <c r="H1527" i="6"/>
  <c r="G1527" i="6"/>
  <c r="F1527" i="6"/>
  <c r="I1527" i="6" s="1"/>
  <c r="E1527" i="6"/>
  <c r="D1527" i="6"/>
  <c r="J1527" i="6" s="1"/>
  <c r="B1527" i="6"/>
  <c r="C1527" i="6" s="1"/>
  <c r="A1527" i="6"/>
  <c r="H1526" i="6"/>
  <c r="G1526" i="6"/>
  <c r="F1526" i="6"/>
  <c r="I1526" i="6" s="1"/>
  <c r="E1526" i="6"/>
  <c r="D1526" i="6"/>
  <c r="J1526" i="6" s="1"/>
  <c r="B1526" i="6"/>
  <c r="C1526" i="6" s="1"/>
  <c r="A1526" i="6"/>
  <c r="H1525" i="6"/>
  <c r="G1525" i="6"/>
  <c r="F1525" i="6"/>
  <c r="I1525" i="6" s="1"/>
  <c r="E1525" i="6"/>
  <c r="D1525" i="6"/>
  <c r="J1525" i="6" s="1"/>
  <c r="B1525" i="6"/>
  <c r="C1525" i="6" s="1"/>
  <c r="A1525" i="6"/>
  <c r="H1524" i="6"/>
  <c r="G1524" i="6"/>
  <c r="F1524" i="6"/>
  <c r="I1524" i="6" s="1"/>
  <c r="E1524" i="6"/>
  <c r="D1524" i="6"/>
  <c r="J1524" i="6" s="1"/>
  <c r="B1524" i="6"/>
  <c r="C1524" i="6" s="1"/>
  <c r="A1524" i="6"/>
  <c r="H1523" i="6"/>
  <c r="G1523" i="6"/>
  <c r="F1523" i="6"/>
  <c r="I1523" i="6" s="1"/>
  <c r="E1523" i="6"/>
  <c r="D1523" i="6"/>
  <c r="J1523" i="6" s="1"/>
  <c r="B1523" i="6"/>
  <c r="C1523" i="6" s="1"/>
  <c r="A1523" i="6"/>
  <c r="H1522" i="6"/>
  <c r="G1522" i="6"/>
  <c r="F1522" i="6"/>
  <c r="I1522" i="6" s="1"/>
  <c r="E1522" i="6"/>
  <c r="D1522" i="6"/>
  <c r="J1522" i="6" s="1"/>
  <c r="B1522" i="6"/>
  <c r="C1522" i="6" s="1"/>
  <c r="A1522" i="6"/>
  <c r="H1521" i="6"/>
  <c r="G1521" i="6"/>
  <c r="F1521" i="6"/>
  <c r="I1521" i="6" s="1"/>
  <c r="E1521" i="6"/>
  <c r="D1521" i="6"/>
  <c r="J1521" i="6" s="1"/>
  <c r="B1521" i="6"/>
  <c r="C1521" i="6" s="1"/>
  <c r="A1521" i="6"/>
  <c r="H1520" i="6"/>
  <c r="G1520" i="6"/>
  <c r="F1520" i="6"/>
  <c r="I1520" i="6" s="1"/>
  <c r="E1520" i="6"/>
  <c r="D1520" i="6"/>
  <c r="J1520" i="6" s="1"/>
  <c r="B1520" i="6"/>
  <c r="C1520" i="6" s="1"/>
  <c r="A1520" i="6"/>
  <c r="H1519" i="6"/>
  <c r="G1519" i="6"/>
  <c r="F1519" i="6"/>
  <c r="I1519" i="6" s="1"/>
  <c r="E1519" i="6"/>
  <c r="D1519" i="6"/>
  <c r="J1519" i="6" s="1"/>
  <c r="B1519" i="6"/>
  <c r="C1519" i="6" s="1"/>
  <c r="A1519" i="6"/>
  <c r="H1518" i="6"/>
  <c r="G1518" i="6"/>
  <c r="F1518" i="6"/>
  <c r="I1518" i="6" s="1"/>
  <c r="E1518" i="6"/>
  <c r="D1518" i="6"/>
  <c r="J1518" i="6" s="1"/>
  <c r="B1518" i="6"/>
  <c r="C1518" i="6" s="1"/>
  <c r="A1518" i="6"/>
  <c r="H1517" i="6"/>
  <c r="G1517" i="6"/>
  <c r="F1517" i="6"/>
  <c r="I1517" i="6" s="1"/>
  <c r="E1517" i="6"/>
  <c r="D1517" i="6"/>
  <c r="J1517" i="6" s="1"/>
  <c r="B1517" i="6"/>
  <c r="C1517" i="6" s="1"/>
  <c r="A1517" i="6"/>
  <c r="H1516" i="6"/>
  <c r="G1516" i="6"/>
  <c r="F1516" i="6"/>
  <c r="I1516" i="6" s="1"/>
  <c r="E1516" i="6"/>
  <c r="D1516" i="6"/>
  <c r="J1516" i="6" s="1"/>
  <c r="B1516" i="6"/>
  <c r="C1516" i="6" s="1"/>
  <c r="A1516" i="6"/>
  <c r="H1515" i="6"/>
  <c r="G1515" i="6"/>
  <c r="F1515" i="6"/>
  <c r="I1515" i="6" s="1"/>
  <c r="E1515" i="6"/>
  <c r="D1515" i="6"/>
  <c r="J1515" i="6" s="1"/>
  <c r="B1515" i="6"/>
  <c r="C1515" i="6" s="1"/>
  <c r="A1515" i="6"/>
  <c r="H1514" i="6"/>
  <c r="G1514" i="6"/>
  <c r="F1514" i="6"/>
  <c r="I1514" i="6" s="1"/>
  <c r="E1514" i="6"/>
  <c r="D1514" i="6"/>
  <c r="J1514" i="6" s="1"/>
  <c r="B1514" i="6"/>
  <c r="C1514" i="6" s="1"/>
  <c r="A1514" i="6"/>
  <c r="H1513" i="6"/>
  <c r="G1513" i="6"/>
  <c r="F1513" i="6"/>
  <c r="I1513" i="6" s="1"/>
  <c r="E1513" i="6"/>
  <c r="D1513" i="6"/>
  <c r="J1513" i="6" s="1"/>
  <c r="B1513" i="6"/>
  <c r="C1513" i="6" s="1"/>
  <c r="A1513" i="6"/>
  <c r="H1512" i="6"/>
  <c r="G1512" i="6"/>
  <c r="F1512" i="6"/>
  <c r="I1512" i="6" s="1"/>
  <c r="E1512" i="6"/>
  <c r="D1512" i="6"/>
  <c r="J1512" i="6" s="1"/>
  <c r="B1512" i="6"/>
  <c r="C1512" i="6" s="1"/>
  <c r="A1512" i="6"/>
  <c r="H1511" i="6"/>
  <c r="G1511" i="6"/>
  <c r="F1511" i="6"/>
  <c r="I1511" i="6" s="1"/>
  <c r="E1511" i="6"/>
  <c r="D1511" i="6"/>
  <c r="J1511" i="6" s="1"/>
  <c r="B1511" i="6"/>
  <c r="C1511" i="6" s="1"/>
  <c r="A1511" i="6"/>
  <c r="H1510" i="6"/>
  <c r="G1510" i="6"/>
  <c r="F1510" i="6"/>
  <c r="I1510" i="6" s="1"/>
  <c r="E1510" i="6"/>
  <c r="D1510" i="6"/>
  <c r="J1510" i="6" s="1"/>
  <c r="B1510" i="6"/>
  <c r="C1510" i="6" s="1"/>
  <c r="A1510" i="6"/>
  <c r="H1509" i="6"/>
  <c r="G1509" i="6"/>
  <c r="F1509" i="6"/>
  <c r="I1509" i="6" s="1"/>
  <c r="E1509" i="6"/>
  <c r="D1509" i="6"/>
  <c r="J1509" i="6" s="1"/>
  <c r="B1509" i="6"/>
  <c r="C1509" i="6" s="1"/>
  <c r="A1509" i="6"/>
  <c r="H1508" i="6"/>
  <c r="G1508" i="6"/>
  <c r="F1508" i="6"/>
  <c r="I1508" i="6" s="1"/>
  <c r="E1508" i="6"/>
  <c r="D1508" i="6"/>
  <c r="J1508" i="6" s="1"/>
  <c r="B1508" i="6"/>
  <c r="C1508" i="6" s="1"/>
  <c r="A1508" i="6"/>
  <c r="H1507" i="6"/>
  <c r="G1507" i="6"/>
  <c r="F1507" i="6"/>
  <c r="I1507" i="6" s="1"/>
  <c r="E1507" i="6"/>
  <c r="D1507" i="6"/>
  <c r="J1507" i="6" s="1"/>
  <c r="B1507" i="6"/>
  <c r="C1507" i="6" s="1"/>
  <c r="A1507" i="6"/>
  <c r="H1506" i="6"/>
  <c r="G1506" i="6"/>
  <c r="F1506" i="6"/>
  <c r="I1506" i="6" s="1"/>
  <c r="E1506" i="6"/>
  <c r="D1506" i="6"/>
  <c r="J1506" i="6" s="1"/>
  <c r="B1506" i="6"/>
  <c r="C1506" i="6" s="1"/>
  <c r="A1506" i="6"/>
  <c r="H1505" i="6"/>
  <c r="G1505" i="6"/>
  <c r="F1505" i="6"/>
  <c r="I1505" i="6" s="1"/>
  <c r="E1505" i="6"/>
  <c r="D1505" i="6"/>
  <c r="J1505" i="6" s="1"/>
  <c r="B1505" i="6"/>
  <c r="C1505" i="6" s="1"/>
  <c r="A1505" i="6"/>
  <c r="H1504" i="6"/>
  <c r="G1504" i="6"/>
  <c r="F1504" i="6"/>
  <c r="I1504" i="6" s="1"/>
  <c r="E1504" i="6"/>
  <c r="D1504" i="6"/>
  <c r="J1504" i="6" s="1"/>
  <c r="B1504" i="6"/>
  <c r="C1504" i="6" s="1"/>
  <c r="A1504" i="6"/>
  <c r="H1503" i="6"/>
  <c r="G1503" i="6"/>
  <c r="F1503" i="6"/>
  <c r="I1503" i="6" s="1"/>
  <c r="E1503" i="6"/>
  <c r="D1503" i="6"/>
  <c r="J1503" i="6" s="1"/>
  <c r="B1503" i="6"/>
  <c r="C1503" i="6" s="1"/>
  <c r="A1503" i="6"/>
  <c r="H1502" i="6"/>
  <c r="G1502" i="6"/>
  <c r="F1502" i="6"/>
  <c r="I1502" i="6" s="1"/>
  <c r="E1502" i="6"/>
  <c r="D1502" i="6"/>
  <c r="J1502" i="6" s="1"/>
  <c r="B1502" i="6"/>
  <c r="C1502" i="6" s="1"/>
  <c r="A1502" i="6"/>
  <c r="H1501" i="6"/>
  <c r="G1501" i="6"/>
  <c r="F1501" i="6"/>
  <c r="I1501" i="6" s="1"/>
  <c r="E1501" i="6"/>
  <c r="D1501" i="6"/>
  <c r="J1501" i="6" s="1"/>
  <c r="B1501" i="6"/>
  <c r="C1501" i="6" s="1"/>
  <c r="A1501" i="6"/>
  <c r="H1500" i="6"/>
  <c r="G1500" i="6"/>
  <c r="F1500" i="6"/>
  <c r="I1500" i="6" s="1"/>
  <c r="E1500" i="6"/>
  <c r="D1500" i="6"/>
  <c r="J1500" i="6" s="1"/>
  <c r="B1500" i="6"/>
  <c r="C1500" i="6" s="1"/>
  <c r="A1500" i="6"/>
  <c r="H1499" i="6"/>
  <c r="G1499" i="6"/>
  <c r="F1499" i="6"/>
  <c r="I1499" i="6" s="1"/>
  <c r="E1499" i="6"/>
  <c r="D1499" i="6"/>
  <c r="J1499" i="6" s="1"/>
  <c r="B1499" i="6"/>
  <c r="C1499" i="6" s="1"/>
  <c r="A1499" i="6"/>
  <c r="H1498" i="6"/>
  <c r="G1498" i="6"/>
  <c r="F1498" i="6"/>
  <c r="I1498" i="6" s="1"/>
  <c r="E1498" i="6"/>
  <c r="D1498" i="6"/>
  <c r="J1498" i="6" s="1"/>
  <c r="B1498" i="6"/>
  <c r="C1498" i="6" s="1"/>
  <c r="A1498" i="6"/>
  <c r="H1497" i="6"/>
  <c r="G1497" i="6"/>
  <c r="F1497" i="6"/>
  <c r="I1497" i="6" s="1"/>
  <c r="E1497" i="6"/>
  <c r="D1497" i="6"/>
  <c r="J1497" i="6" s="1"/>
  <c r="B1497" i="6"/>
  <c r="C1497" i="6" s="1"/>
  <c r="A1497" i="6"/>
  <c r="H1496" i="6"/>
  <c r="G1496" i="6"/>
  <c r="F1496" i="6"/>
  <c r="I1496" i="6" s="1"/>
  <c r="E1496" i="6"/>
  <c r="D1496" i="6"/>
  <c r="J1496" i="6" s="1"/>
  <c r="B1496" i="6"/>
  <c r="C1496" i="6" s="1"/>
  <c r="A1496" i="6"/>
  <c r="H1495" i="6"/>
  <c r="G1495" i="6"/>
  <c r="F1495" i="6"/>
  <c r="I1495" i="6" s="1"/>
  <c r="E1495" i="6"/>
  <c r="D1495" i="6"/>
  <c r="J1495" i="6" s="1"/>
  <c r="B1495" i="6"/>
  <c r="C1495" i="6" s="1"/>
  <c r="A1495" i="6"/>
  <c r="H1494" i="6"/>
  <c r="G1494" i="6"/>
  <c r="F1494" i="6"/>
  <c r="I1494" i="6" s="1"/>
  <c r="E1494" i="6"/>
  <c r="D1494" i="6"/>
  <c r="J1494" i="6" s="1"/>
  <c r="B1494" i="6"/>
  <c r="C1494" i="6" s="1"/>
  <c r="A1494" i="6"/>
  <c r="H1493" i="6"/>
  <c r="G1493" i="6"/>
  <c r="F1493" i="6"/>
  <c r="I1493" i="6" s="1"/>
  <c r="E1493" i="6"/>
  <c r="D1493" i="6"/>
  <c r="J1493" i="6" s="1"/>
  <c r="B1493" i="6"/>
  <c r="C1493" i="6" s="1"/>
  <c r="A1493" i="6"/>
  <c r="H1492" i="6"/>
  <c r="G1492" i="6"/>
  <c r="F1492" i="6"/>
  <c r="I1492" i="6" s="1"/>
  <c r="E1492" i="6"/>
  <c r="D1492" i="6"/>
  <c r="J1492" i="6" s="1"/>
  <c r="B1492" i="6"/>
  <c r="C1492" i="6" s="1"/>
  <c r="A1492" i="6"/>
  <c r="H1491" i="6"/>
  <c r="G1491" i="6"/>
  <c r="F1491" i="6"/>
  <c r="I1491" i="6" s="1"/>
  <c r="E1491" i="6"/>
  <c r="D1491" i="6"/>
  <c r="J1491" i="6" s="1"/>
  <c r="B1491" i="6"/>
  <c r="C1491" i="6" s="1"/>
  <c r="A1491" i="6"/>
  <c r="H1490" i="6"/>
  <c r="G1490" i="6"/>
  <c r="F1490" i="6"/>
  <c r="I1490" i="6" s="1"/>
  <c r="E1490" i="6"/>
  <c r="D1490" i="6"/>
  <c r="J1490" i="6" s="1"/>
  <c r="B1490" i="6"/>
  <c r="C1490" i="6" s="1"/>
  <c r="A1490" i="6"/>
  <c r="H1489" i="6"/>
  <c r="G1489" i="6"/>
  <c r="F1489" i="6"/>
  <c r="I1489" i="6" s="1"/>
  <c r="E1489" i="6"/>
  <c r="D1489" i="6"/>
  <c r="J1489" i="6" s="1"/>
  <c r="B1489" i="6"/>
  <c r="C1489" i="6" s="1"/>
  <c r="A1489" i="6"/>
  <c r="H1488" i="6"/>
  <c r="G1488" i="6"/>
  <c r="F1488" i="6"/>
  <c r="I1488" i="6" s="1"/>
  <c r="E1488" i="6"/>
  <c r="D1488" i="6"/>
  <c r="J1488" i="6" s="1"/>
  <c r="B1488" i="6"/>
  <c r="C1488" i="6" s="1"/>
  <c r="A1488" i="6"/>
  <c r="H1487" i="6"/>
  <c r="G1487" i="6"/>
  <c r="F1487" i="6"/>
  <c r="I1487" i="6" s="1"/>
  <c r="E1487" i="6"/>
  <c r="D1487" i="6"/>
  <c r="J1487" i="6" s="1"/>
  <c r="B1487" i="6"/>
  <c r="C1487" i="6" s="1"/>
  <c r="A1487" i="6"/>
  <c r="H1486" i="6"/>
  <c r="G1486" i="6"/>
  <c r="F1486" i="6"/>
  <c r="I1486" i="6" s="1"/>
  <c r="E1486" i="6"/>
  <c r="D1486" i="6"/>
  <c r="J1486" i="6" s="1"/>
  <c r="B1486" i="6"/>
  <c r="C1486" i="6" s="1"/>
  <c r="A1486" i="6"/>
  <c r="H1485" i="6"/>
  <c r="G1485" i="6"/>
  <c r="F1485" i="6"/>
  <c r="I1485" i="6" s="1"/>
  <c r="E1485" i="6"/>
  <c r="D1485" i="6"/>
  <c r="J1485" i="6" s="1"/>
  <c r="B1485" i="6"/>
  <c r="C1485" i="6" s="1"/>
  <c r="A1485" i="6"/>
  <c r="H1484" i="6"/>
  <c r="G1484" i="6"/>
  <c r="F1484" i="6"/>
  <c r="I1484" i="6" s="1"/>
  <c r="E1484" i="6"/>
  <c r="D1484" i="6"/>
  <c r="J1484" i="6" s="1"/>
  <c r="B1484" i="6"/>
  <c r="C1484" i="6" s="1"/>
  <c r="A1484" i="6"/>
  <c r="H1483" i="6"/>
  <c r="G1483" i="6"/>
  <c r="F1483" i="6"/>
  <c r="I1483" i="6" s="1"/>
  <c r="E1483" i="6"/>
  <c r="D1483" i="6"/>
  <c r="J1483" i="6" s="1"/>
  <c r="B1483" i="6"/>
  <c r="C1483" i="6" s="1"/>
  <c r="A1483" i="6"/>
  <c r="H1482" i="6"/>
  <c r="G1482" i="6"/>
  <c r="F1482" i="6"/>
  <c r="I1482" i="6" s="1"/>
  <c r="E1482" i="6"/>
  <c r="D1482" i="6"/>
  <c r="J1482" i="6" s="1"/>
  <c r="B1482" i="6"/>
  <c r="C1482" i="6" s="1"/>
  <c r="A1482" i="6"/>
  <c r="H1481" i="6"/>
  <c r="G1481" i="6"/>
  <c r="F1481" i="6"/>
  <c r="I1481" i="6" s="1"/>
  <c r="E1481" i="6"/>
  <c r="D1481" i="6"/>
  <c r="J1481" i="6" s="1"/>
  <c r="B1481" i="6"/>
  <c r="C1481" i="6" s="1"/>
  <c r="A1481" i="6"/>
  <c r="H1480" i="6"/>
  <c r="G1480" i="6"/>
  <c r="F1480" i="6"/>
  <c r="I1480" i="6" s="1"/>
  <c r="E1480" i="6"/>
  <c r="D1480" i="6"/>
  <c r="J1480" i="6" s="1"/>
  <c r="B1480" i="6"/>
  <c r="C1480" i="6" s="1"/>
  <c r="A1480" i="6"/>
  <c r="H1479" i="6"/>
  <c r="G1479" i="6"/>
  <c r="F1479" i="6"/>
  <c r="I1479" i="6" s="1"/>
  <c r="E1479" i="6"/>
  <c r="D1479" i="6"/>
  <c r="J1479" i="6" s="1"/>
  <c r="B1479" i="6"/>
  <c r="C1479" i="6" s="1"/>
  <c r="A1479" i="6"/>
  <c r="H1478" i="6"/>
  <c r="G1478" i="6"/>
  <c r="F1478" i="6"/>
  <c r="I1478" i="6" s="1"/>
  <c r="E1478" i="6"/>
  <c r="D1478" i="6"/>
  <c r="J1478" i="6" s="1"/>
  <c r="B1478" i="6"/>
  <c r="C1478" i="6" s="1"/>
  <c r="A1478" i="6"/>
  <c r="H1477" i="6"/>
  <c r="G1477" i="6"/>
  <c r="F1477" i="6"/>
  <c r="I1477" i="6" s="1"/>
  <c r="E1477" i="6"/>
  <c r="D1477" i="6"/>
  <c r="J1477" i="6" s="1"/>
  <c r="B1477" i="6"/>
  <c r="C1477" i="6" s="1"/>
  <c r="A1477" i="6"/>
  <c r="H1476" i="6"/>
  <c r="G1476" i="6"/>
  <c r="F1476" i="6"/>
  <c r="I1476" i="6" s="1"/>
  <c r="E1476" i="6"/>
  <c r="D1476" i="6"/>
  <c r="J1476" i="6" s="1"/>
  <c r="B1476" i="6"/>
  <c r="C1476" i="6" s="1"/>
  <c r="A1476" i="6"/>
  <c r="H1475" i="6"/>
  <c r="G1475" i="6"/>
  <c r="F1475" i="6"/>
  <c r="I1475" i="6" s="1"/>
  <c r="E1475" i="6"/>
  <c r="D1475" i="6"/>
  <c r="J1475" i="6" s="1"/>
  <c r="B1475" i="6"/>
  <c r="C1475" i="6" s="1"/>
  <c r="A1475" i="6"/>
  <c r="H1474" i="6"/>
  <c r="G1474" i="6"/>
  <c r="F1474" i="6"/>
  <c r="I1474" i="6" s="1"/>
  <c r="E1474" i="6"/>
  <c r="D1474" i="6"/>
  <c r="J1474" i="6" s="1"/>
  <c r="B1474" i="6"/>
  <c r="C1474" i="6" s="1"/>
  <c r="A1474" i="6"/>
  <c r="H1473" i="6"/>
  <c r="G1473" i="6"/>
  <c r="F1473" i="6"/>
  <c r="I1473" i="6" s="1"/>
  <c r="E1473" i="6"/>
  <c r="D1473" i="6"/>
  <c r="J1473" i="6" s="1"/>
  <c r="B1473" i="6"/>
  <c r="C1473" i="6" s="1"/>
  <c r="A1473" i="6"/>
  <c r="H1472" i="6"/>
  <c r="G1472" i="6"/>
  <c r="F1472" i="6"/>
  <c r="I1472" i="6" s="1"/>
  <c r="E1472" i="6"/>
  <c r="D1472" i="6"/>
  <c r="J1472" i="6" s="1"/>
  <c r="B1472" i="6"/>
  <c r="C1472" i="6" s="1"/>
  <c r="A1472" i="6"/>
  <c r="H1471" i="6"/>
  <c r="G1471" i="6"/>
  <c r="F1471" i="6"/>
  <c r="I1471" i="6" s="1"/>
  <c r="E1471" i="6"/>
  <c r="D1471" i="6"/>
  <c r="J1471" i="6" s="1"/>
  <c r="B1471" i="6"/>
  <c r="C1471" i="6" s="1"/>
  <c r="A1471" i="6"/>
  <c r="H1470" i="6"/>
  <c r="G1470" i="6"/>
  <c r="F1470" i="6"/>
  <c r="I1470" i="6" s="1"/>
  <c r="E1470" i="6"/>
  <c r="D1470" i="6"/>
  <c r="J1470" i="6" s="1"/>
  <c r="B1470" i="6"/>
  <c r="C1470" i="6" s="1"/>
  <c r="A1470" i="6"/>
  <c r="H1469" i="6"/>
  <c r="G1469" i="6"/>
  <c r="F1469" i="6"/>
  <c r="I1469" i="6" s="1"/>
  <c r="E1469" i="6"/>
  <c r="D1469" i="6"/>
  <c r="J1469" i="6" s="1"/>
  <c r="B1469" i="6"/>
  <c r="C1469" i="6" s="1"/>
  <c r="A1469" i="6"/>
  <c r="H1468" i="6"/>
  <c r="G1468" i="6"/>
  <c r="F1468" i="6"/>
  <c r="I1468" i="6" s="1"/>
  <c r="E1468" i="6"/>
  <c r="D1468" i="6"/>
  <c r="J1468" i="6" s="1"/>
  <c r="B1468" i="6"/>
  <c r="C1468" i="6" s="1"/>
  <c r="A1468" i="6"/>
  <c r="H1467" i="6"/>
  <c r="G1467" i="6"/>
  <c r="F1467" i="6"/>
  <c r="I1467" i="6" s="1"/>
  <c r="E1467" i="6"/>
  <c r="D1467" i="6"/>
  <c r="J1467" i="6" s="1"/>
  <c r="B1467" i="6"/>
  <c r="C1467" i="6" s="1"/>
  <c r="A1467" i="6"/>
  <c r="H1466" i="6"/>
  <c r="G1466" i="6"/>
  <c r="F1466" i="6"/>
  <c r="I1466" i="6" s="1"/>
  <c r="E1466" i="6"/>
  <c r="D1466" i="6"/>
  <c r="J1466" i="6" s="1"/>
  <c r="B1466" i="6"/>
  <c r="C1466" i="6" s="1"/>
  <c r="A1466" i="6"/>
  <c r="H1465" i="6"/>
  <c r="G1465" i="6"/>
  <c r="F1465" i="6"/>
  <c r="I1465" i="6" s="1"/>
  <c r="E1465" i="6"/>
  <c r="D1465" i="6"/>
  <c r="J1465" i="6" s="1"/>
  <c r="B1465" i="6"/>
  <c r="C1465" i="6" s="1"/>
  <c r="A1465" i="6"/>
  <c r="H1464" i="6"/>
  <c r="G1464" i="6"/>
  <c r="F1464" i="6"/>
  <c r="I1464" i="6" s="1"/>
  <c r="E1464" i="6"/>
  <c r="D1464" i="6"/>
  <c r="J1464" i="6" s="1"/>
  <c r="B1464" i="6"/>
  <c r="C1464" i="6" s="1"/>
  <c r="A1464" i="6"/>
  <c r="H1463" i="6"/>
  <c r="G1463" i="6"/>
  <c r="F1463" i="6"/>
  <c r="I1463" i="6" s="1"/>
  <c r="E1463" i="6"/>
  <c r="D1463" i="6"/>
  <c r="J1463" i="6" s="1"/>
  <c r="B1463" i="6"/>
  <c r="C1463" i="6" s="1"/>
  <c r="A1463" i="6"/>
  <c r="H1462" i="6"/>
  <c r="G1462" i="6"/>
  <c r="F1462" i="6"/>
  <c r="I1462" i="6" s="1"/>
  <c r="E1462" i="6"/>
  <c r="D1462" i="6"/>
  <c r="J1462" i="6" s="1"/>
  <c r="B1462" i="6"/>
  <c r="C1462" i="6" s="1"/>
  <c r="A1462" i="6"/>
  <c r="H1461" i="6"/>
  <c r="G1461" i="6"/>
  <c r="F1461" i="6"/>
  <c r="I1461" i="6" s="1"/>
  <c r="E1461" i="6"/>
  <c r="D1461" i="6"/>
  <c r="J1461" i="6" s="1"/>
  <c r="B1461" i="6"/>
  <c r="C1461" i="6" s="1"/>
  <c r="A1461" i="6"/>
  <c r="H1460" i="6"/>
  <c r="G1460" i="6"/>
  <c r="F1460" i="6"/>
  <c r="I1460" i="6" s="1"/>
  <c r="E1460" i="6"/>
  <c r="D1460" i="6"/>
  <c r="J1460" i="6" s="1"/>
  <c r="B1460" i="6"/>
  <c r="C1460" i="6" s="1"/>
  <c r="A1460" i="6"/>
  <c r="H1459" i="6"/>
  <c r="G1459" i="6"/>
  <c r="F1459" i="6"/>
  <c r="I1459" i="6" s="1"/>
  <c r="E1459" i="6"/>
  <c r="D1459" i="6"/>
  <c r="J1459" i="6" s="1"/>
  <c r="B1459" i="6"/>
  <c r="C1459" i="6" s="1"/>
  <c r="A1459" i="6"/>
  <c r="H1458" i="6"/>
  <c r="G1458" i="6"/>
  <c r="F1458" i="6"/>
  <c r="I1458" i="6" s="1"/>
  <c r="E1458" i="6"/>
  <c r="D1458" i="6"/>
  <c r="J1458" i="6" s="1"/>
  <c r="B1458" i="6"/>
  <c r="C1458" i="6" s="1"/>
  <c r="A1458" i="6"/>
  <c r="H1457" i="6"/>
  <c r="G1457" i="6"/>
  <c r="F1457" i="6"/>
  <c r="I1457" i="6" s="1"/>
  <c r="E1457" i="6"/>
  <c r="D1457" i="6"/>
  <c r="J1457" i="6" s="1"/>
  <c r="B1457" i="6"/>
  <c r="C1457" i="6" s="1"/>
  <c r="A1457" i="6"/>
  <c r="H1456" i="6"/>
  <c r="G1456" i="6"/>
  <c r="F1456" i="6"/>
  <c r="I1456" i="6" s="1"/>
  <c r="E1456" i="6"/>
  <c r="D1456" i="6"/>
  <c r="J1456" i="6" s="1"/>
  <c r="B1456" i="6"/>
  <c r="C1456" i="6" s="1"/>
  <c r="A1456" i="6"/>
  <c r="H1455" i="6"/>
  <c r="G1455" i="6"/>
  <c r="F1455" i="6"/>
  <c r="I1455" i="6" s="1"/>
  <c r="E1455" i="6"/>
  <c r="D1455" i="6"/>
  <c r="J1455" i="6" s="1"/>
  <c r="B1455" i="6"/>
  <c r="C1455" i="6" s="1"/>
  <c r="A1455" i="6"/>
  <c r="H1454" i="6"/>
  <c r="G1454" i="6"/>
  <c r="F1454" i="6"/>
  <c r="I1454" i="6" s="1"/>
  <c r="E1454" i="6"/>
  <c r="D1454" i="6"/>
  <c r="J1454" i="6" s="1"/>
  <c r="B1454" i="6"/>
  <c r="C1454" i="6" s="1"/>
  <c r="A1454" i="6"/>
  <c r="H1453" i="6"/>
  <c r="G1453" i="6"/>
  <c r="F1453" i="6"/>
  <c r="I1453" i="6" s="1"/>
  <c r="E1453" i="6"/>
  <c r="D1453" i="6"/>
  <c r="J1453" i="6" s="1"/>
  <c r="B1453" i="6"/>
  <c r="C1453" i="6" s="1"/>
  <c r="A1453" i="6"/>
  <c r="H1452" i="6"/>
  <c r="G1452" i="6"/>
  <c r="F1452" i="6"/>
  <c r="I1452" i="6" s="1"/>
  <c r="E1452" i="6"/>
  <c r="D1452" i="6"/>
  <c r="J1452" i="6" s="1"/>
  <c r="B1452" i="6"/>
  <c r="C1452" i="6" s="1"/>
  <c r="A1452" i="6"/>
  <c r="H1451" i="6"/>
  <c r="G1451" i="6"/>
  <c r="F1451" i="6"/>
  <c r="I1451" i="6" s="1"/>
  <c r="E1451" i="6"/>
  <c r="D1451" i="6"/>
  <c r="J1451" i="6" s="1"/>
  <c r="B1451" i="6"/>
  <c r="C1451" i="6" s="1"/>
  <c r="A1451" i="6"/>
  <c r="H1450" i="6"/>
  <c r="G1450" i="6"/>
  <c r="F1450" i="6"/>
  <c r="I1450" i="6" s="1"/>
  <c r="E1450" i="6"/>
  <c r="D1450" i="6"/>
  <c r="J1450" i="6" s="1"/>
  <c r="B1450" i="6"/>
  <c r="C1450" i="6" s="1"/>
  <c r="A1450" i="6"/>
  <c r="H1449" i="6"/>
  <c r="G1449" i="6"/>
  <c r="F1449" i="6"/>
  <c r="I1449" i="6" s="1"/>
  <c r="E1449" i="6"/>
  <c r="D1449" i="6"/>
  <c r="J1449" i="6" s="1"/>
  <c r="B1449" i="6"/>
  <c r="C1449" i="6" s="1"/>
  <c r="A1449" i="6"/>
  <c r="H1448" i="6"/>
  <c r="G1448" i="6"/>
  <c r="F1448" i="6"/>
  <c r="I1448" i="6" s="1"/>
  <c r="E1448" i="6"/>
  <c r="D1448" i="6"/>
  <c r="J1448" i="6" s="1"/>
  <c r="B1448" i="6"/>
  <c r="C1448" i="6" s="1"/>
  <c r="A1448" i="6"/>
  <c r="H1447" i="6"/>
  <c r="G1447" i="6"/>
  <c r="F1447" i="6"/>
  <c r="I1447" i="6" s="1"/>
  <c r="E1447" i="6"/>
  <c r="D1447" i="6"/>
  <c r="J1447" i="6" s="1"/>
  <c r="B1447" i="6"/>
  <c r="C1447" i="6" s="1"/>
  <c r="A1447" i="6"/>
  <c r="H1446" i="6"/>
  <c r="G1446" i="6"/>
  <c r="F1446" i="6"/>
  <c r="I1446" i="6" s="1"/>
  <c r="E1446" i="6"/>
  <c r="D1446" i="6"/>
  <c r="J1446" i="6" s="1"/>
  <c r="B1446" i="6"/>
  <c r="C1446" i="6" s="1"/>
  <c r="A1446" i="6"/>
  <c r="H1445" i="6"/>
  <c r="G1445" i="6"/>
  <c r="F1445" i="6"/>
  <c r="I1445" i="6" s="1"/>
  <c r="E1445" i="6"/>
  <c r="D1445" i="6"/>
  <c r="J1445" i="6" s="1"/>
  <c r="B1445" i="6"/>
  <c r="C1445" i="6" s="1"/>
  <c r="A1445" i="6"/>
  <c r="H1444" i="6"/>
  <c r="G1444" i="6"/>
  <c r="F1444" i="6"/>
  <c r="I1444" i="6" s="1"/>
  <c r="E1444" i="6"/>
  <c r="D1444" i="6"/>
  <c r="J1444" i="6" s="1"/>
  <c r="B1444" i="6"/>
  <c r="C1444" i="6" s="1"/>
  <c r="A1444" i="6"/>
  <c r="H1443" i="6"/>
  <c r="G1443" i="6"/>
  <c r="F1443" i="6"/>
  <c r="I1443" i="6" s="1"/>
  <c r="E1443" i="6"/>
  <c r="D1443" i="6"/>
  <c r="J1443" i="6" s="1"/>
  <c r="B1443" i="6"/>
  <c r="C1443" i="6" s="1"/>
  <c r="A1443" i="6"/>
  <c r="H1442" i="6"/>
  <c r="G1442" i="6"/>
  <c r="F1442" i="6"/>
  <c r="I1442" i="6" s="1"/>
  <c r="E1442" i="6"/>
  <c r="D1442" i="6"/>
  <c r="J1442" i="6" s="1"/>
  <c r="B1442" i="6"/>
  <c r="C1442" i="6" s="1"/>
  <c r="A1442" i="6"/>
  <c r="H1441" i="6"/>
  <c r="G1441" i="6"/>
  <c r="F1441" i="6"/>
  <c r="I1441" i="6" s="1"/>
  <c r="E1441" i="6"/>
  <c r="D1441" i="6"/>
  <c r="J1441" i="6" s="1"/>
  <c r="B1441" i="6"/>
  <c r="C1441" i="6" s="1"/>
  <c r="A1441" i="6"/>
  <c r="H1440" i="6"/>
  <c r="G1440" i="6"/>
  <c r="F1440" i="6"/>
  <c r="I1440" i="6" s="1"/>
  <c r="E1440" i="6"/>
  <c r="D1440" i="6"/>
  <c r="J1440" i="6" s="1"/>
  <c r="B1440" i="6"/>
  <c r="C1440" i="6" s="1"/>
  <c r="A1440" i="6"/>
  <c r="H1439" i="6"/>
  <c r="G1439" i="6"/>
  <c r="F1439" i="6"/>
  <c r="I1439" i="6" s="1"/>
  <c r="E1439" i="6"/>
  <c r="D1439" i="6"/>
  <c r="J1439" i="6" s="1"/>
  <c r="B1439" i="6"/>
  <c r="C1439" i="6" s="1"/>
  <c r="A1439" i="6"/>
  <c r="H1438" i="6"/>
  <c r="G1438" i="6"/>
  <c r="F1438" i="6"/>
  <c r="I1438" i="6" s="1"/>
  <c r="E1438" i="6"/>
  <c r="D1438" i="6"/>
  <c r="J1438" i="6" s="1"/>
  <c r="B1438" i="6"/>
  <c r="C1438" i="6" s="1"/>
  <c r="A1438" i="6"/>
  <c r="H1437" i="6"/>
  <c r="G1437" i="6"/>
  <c r="F1437" i="6"/>
  <c r="I1437" i="6" s="1"/>
  <c r="E1437" i="6"/>
  <c r="D1437" i="6"/>
  <c r="J1437" i="6" s="1"/>
  <c r="B1437" i="6"/>
  <c r="C1437" i="6" s="1"/>
  <c r="A1437" i="6"/>
  <c r="H1436" i="6"/>
  <c r="G1436" i="6"/>
  <c r="F1436" i="6"/>
  <c r="I1436" i="6" s="1"/>
  <c r="E1436" i="6"/>
  <c r="D1436" i="6"/>
  <c r="J1436" i="6" s="1"/>
  <c r="B1436" i="6"/>
  <c r="C1436" i="6" s="1"/>
  <c r="A1436" i="6"/>
  <c r="H1435" i="6"/>
  <c r="G1435" i="6"/>
  <c r="F1435" i="6"/>
  <c r="I1435" i="6" s="1"/>
  <c r="E1435" i="6"/>
  <c r="D1435" i="6"/>
  <c r="J1435" i="6" s="1"/>
  <c r="B1435" i="6"/>
  <c r="C1435" i="6" s="1"/>
  <c r="A1435" i="6"/>
  <c r="H1434" i="6"/>
  <c r="G1434" i="6"/>
  <c r="F1434" i="6"/>
  <c r="I1434" i="6" s="1"/>
  <c r="E1434" i="6"/>
  <c r="D1434" i="6"/>
  <c r="J1434" i="6" s="1"/>
  <c r="B1434" i="6"/>
  <c r="C1434" i="6" s="1"/>
  <c r="A1434" i="6"/>
  <c r="H1433" i="6"/>
  <c r="G1433" i="6"/>
  <c r="F1433" i="6"/>
  <c r="I1433" i="6" s="1"/>
  <c r="E1433" i="6"/>
  <c r="D1433" i="6"/>
  <c r="J1433" i="6" s="1"/>
  <c r="B1433" i="6"/>
  <c r="C1433" i="6" s="1"/>
  <c r="A1433" i="6"/>
  <c r="H1432" i="6"/>
  <c r="G1432" i="6"/>
  <c r="F1432" i="6"/>
  <c r="I1432" i="6" s="1"/>
  <c r="E1432" i="6"/>
  <c r="D1432" i="6"/>
  <c r="J1432" i="6" s="1"/>
  <c r="B1432" i="6"/>
  <c r="C1432" i="6" s="1"/>
  <c r="A1432" i="6"/>
  <c r="H1431" i="6"/>
  <c r="G1431" i="6"/>
  <c r="F1431" i="6"/>
  <c r="I1431" i="6" s="1"/>
  <c r="E1431" i="6"/>
  <c r="D1431" i="6"/>
  <c r="J1431" i="6" s="1"/>
  <c r="B1431" i="6"/>
  <c r="C1431" i="6" s="1"/>
  <c r="A1431" i="6"/>
  <c r="H1430" i="6"/>
  <c r="G1430" i="6"/>
  <c r="F1430" i="6"/>
  <c r="I1430" i="6" s="1"/>
  <c r="E1430" i="6"/>
  <c r="D1430" i="6"/>
  <c r="J1430" i="6" s="1"/>
  <c r="B1430" i="6"/>
  <c r="C1430" i="6" s="1"/>
  <c r="A1430" i="6"/>
  <c r="H1429" i="6"/>
  <c r="G1429" i="6"/>
  <c r="F1429" i="6"/>
  <c r="I1429" i="6" s="1"/>
  <c r="E1429" i="6"/>
  <c r="D1429" i="6"/>
  <c r="J1429" i="6" s="1"/>
  <c r="B1429" i="6"/>
  <c r="C1429" i="6" s="1"/>
  <c r="A1429" i="6"/>
  <c r="H1428" i="6"/>
  <c r="G1428" i="6"/>
  <c r="F1428" i="6"/>
  <c r="I1428" i="6" s="1"/>
  <c r="E1428" i="6"/>
  <c r="D1428" i="6"/>
  <c r="J1428" i="6" s="1"/>
  <c r="B1428" i="6"/>
  <c r="C1428" i="6" s="1"/>
  <c r="A1428" i="6"/>
  <c r="H1427" i="6"/>
  <c r="G1427" i="6"/>
  <c r="F1427" i="6"/>
  <c r="I1427" i="6" s="1"/>
  <c r="E1427" i="6"/>
  <c r="D1427" i="6"/>
  <c r="J1427" i="6" s="1"/>
  <c r="B1427" i="6"/>
  <c r="C1427" i="6" s="1"/>
  <c r="A1427" i="6"/>
  <c r="H1426" i="6"/>
  <c r="G1426" i="6"/>
  <c r="F1426" i="6"/>
  <c r="I1426" i="6" s="1"/>
  <c r="E1426" i="6"/>
  <c r="D1426" i="6"/>
  <c r="J1426" i="6" s="1"/>
  <c r="B1426" i="6"/>
  <c r="C1426" i="6" s="1"/>
  <c r="A1426" i="6"/>
  <c r="H1425" i="6"/>
  <c r="G1425" i="6"/>
  <c r="F1425" i="6"/>
  <c r="I1425" i="6" s="1"/>
  <c r="E1425" i="6"/>
  <c r="D1425" i="6"/>
  <c r="J1425" i="6" s="1"/>
  <c r="B1425" i="6"/>
  <c r="C1425" i="6" s="1"/>
  <c r="A1425" i="6"/>
  <c r="H1424" i="6"/>
  <c r="G1424" i="6"/>
  <c r="F1424" i="6"/>
  <c r="I1424" i="6" s="1"/>
  <c r="E1424" i="6"/>
  <c r="D1424" i="6"/>
  <c r="J1424" i="6" s="1"/>
  <c r="B1424" i="6"/>
  <c r="C1424" i="6" s="1"/>
  <c r="A1424" i="6"/>
  <c r="H1423" i="6"/>
  <c r="G1423" i="6"/>
  <c r="F1423" i="6"/>
  <c r="I1423" i="6" s="1"/>
  <c r="E1423" i="6"/>
  <c r="D1423" i="6"/>
  <c r="J1423" i="6" s="1"/>
  <c r="B1423" i="6"/>
  <c r="C1423" i="6" s="1"/>
  <c r="A1423" i="6"/>
  <c r="H1422" i="6"/>
  <c r="G1422" i="6"/>
  <c r="F1422" i="6"/>
  <c r="I1422" i="6" s="1"/>
  <c r="E1422" i="6"/>
  <c r="D1422" i="6"/>
  <c r="J1422" i="6" s="1"/>
  <c r="B1422" i="6"/>
  <c r="C1422" i="6" s="1"/>
  <c r="A1422" i="6"/>
  <c r="H1421" i="6"/>
  <c r="G1421" i="6"/>
  <c r="F1421" i="6"/>
  <c r="I1421" i="6" s="1"/>
  <c r="E1421" i="6"/>
  <c r="D1421" i="6"/>
  <c r="J1421" i="6" s="1"/>
  <c r="B1421" i="6"/>
  <c r="C1421" i="6" s="1"/>
  <c r="A1421" i="6"/>
  <c r="H1420" i="6"/>
  <c r="G1420" i="6"/>
  <c r="F1420" i="6"/>
  <c r="I1420" i="6" s="1"/>
  <c r="E1420" i="6"/>
  <c r="D1420" i="6"/>
  <c r="J1420" i="6" s="1"/>
  <c r="B1420" i="6"/>
  <c r="C1420" i="6" s="1"/>
  <c r="A1420" i="6"/>
  <c r="H1419" i="6"/>
  <c r="G1419" i="6"/>
  <c r="F1419" i="6"/>
  <c r="I1419" i="6" s="1"/>
  <c r="E1419" i="6"/>
  <c r="D1419" i="6"/>
  <c r="J1419" i="6" s="1"/>
  <c r="B1419" i="6"/>
  <c r="C1419" i="6" s="1"/>
  <c r="A1419" i="6"/>
  <c r="H1418" i="6"/>
  <c r="G1418" i="6"/>
  <c r="F1418" i="6"/>
  <c r="I1418" i="6" s="1"/>
  <c r="E1418" i="6"/>
  <c r="D1418" i="6"/>
  <c r="J1418" i="6" s="1"/>
  <c r="B1418" i="6"/>
  <c r="C1418" i="6" s="1"/>
  <c r="A1418" i="6"/>
  <c r="H1417" i="6"/>
  <c r="G1417" i="6"/>
  <c r="F1417" i="6"/>
  <c r="I1417" i="6" s="1"/>
  <c r="E1417" i="6"/>
  <c r="D1417" i="6"/>
  <c r="J1417" i="6" s="1"/>
  <c r="B1417" i="6"/>
  <c r="C1417" i="6" s="1"/>
  <c r="A1417" i="6"/>
  <c r="H1416" i="6"/>
  <c r="G1416" i="6"/>
  <c r="F1416" i="6"/>
  <c r="I1416" i="6" s="1"/>
  <c r="E1416" i="6"/>
  <c r="D1416" i="6"/>
  <c r="J1416" i="6" s="1"/>
  <c r="B1416" i="6"/>
  <c r="C1416" i="6" s="1"/>
  <c r="A1416" i="6"/>
  <c r="H1415" i="6"/>
  <c r="G1415" i="6"/>
  <c r="F1415" i="6"/>
  <c r="I1415" i="6" s="1"/>
  <c r="E1415" i="6"/>
  <c r="D1415" i="6"/>
  <c r="J1415" i="6" s="1"/>
  <c r="B1415" i="6"/>
  <c r="C1415" i="6" s="1"/>
  <c r="A1415" i="6"/>
  <c r="H1414" i="6"/>
  <c r="G1414" i="6"/>
  <c r="F1414" i="6"/>
  <c r="I1414" i="6" s="1"/>
  <c r="E1414" i="6"/>
  <c r="D1414" i="6"/>
  <c r="J1414" i="6" s="1"/>
  <c r="B1414" i="6"/>
  <c r="C1414" i="6" s="1"/>
  <c r="A1414" i="6"/>
  <c r="H1413" i="6"/>
  <c r="G1413" i="6"/>
  <c r="F1413" i="6"/>
  <c r="I1413" i="6" s="1"/>
  <c r="E1413" i="6"/>
  <c r="D1413" i="6"/>
  <c r="J1413" i="6" s="1"/>
  <c r="B1413" i="6"/>
  <c r="C1413" i="6" s="1"/>
  <c r="A1413" i="6"/>
  <c r="H1412" i="6"/>
  <c r="G1412" i="6"/>
  <c r="F1412" i="6"/>
  <c r="I1412" i="6" s="1"/>
  <c r="E1412" i="6"/>
  <c r="D1412" i="6"/>
  <c r="J1412" i="6" s="1"/>
  <c r="B1412" i="6"/>
  <c r="C1412" i="6" s="1"/>
  <c r="A1412" i="6"/>
  <c r="H1411" i="6"/>
  <c r="G1411" i="6"/>
  <c r="F1411" i="6"/>
  <c r="I1411" i="6" s="1"/>
  <c r="E1411" i="6"/>
  <c r="D1411" i="6"/>
  <c r="J1411" i="6" s="1"/>
  <c r="B1411" i="6"/>
  <c r="C1411" i="6" s="1"/>
  <c r="A1411" i="6"/>
  <c r="H1410" i="6"/>
  <c r="G1410" i="6"/>
  <c r="F1410" i="6"/>
  <c r="I1410" i="6" s="1"/>
  <c r="E1410" i="6"/>
  <c r="D1410" i="6"/>
  <c r="J1410" i="6" s="1"/>
  <c r="B1410" i="6"/>
  <c r="C1410" i="6" s="1"/>
  <c r="A1410" i="6"/>
  <c r="H1409" i="6"/>
  <c r="G1409" i="6"/>
  <c r="F1409" i="6"/>
  <c r="I1409" i="6" s="1"/>
  <c r="E1409" i="6"/>
  <c r="D1409" i="6"/>
  <c r="J1409" i="6" s="1"/>
  <c r="B1409" i="6"/>
  <c r="C1409" i="6" s="1"/>
  <c r="A1409" i="6"/>
  <c r="H1408" i="6"/>
  <c r="G1408" i="6"/>
  <c r="F1408" i="6"/>
  <c r="I1408" i="6" s="1"/>
  <c r="E1408" i="6"/>
  <c r="D1408" i="6"/>
  <c r="J1408" i="6" s="1"/>
  <c r="B1408" i="6"/>
  <c r="C1408" i="6" s="1"/>
  <c r="A1408" i="6"/>
  <c r="H1407" i="6"/>
  <c r="G1407" i="6"/>
  <c r="F1407" i="6"/>
  <c r="I1407" i="6" s="1"/>
  <c r="E1407" i="6"/>
  <c r="D1407" i="6"/>
  <c r="J1407" i="6" s="1"/>
  <c r="B1407" i="6"/>
  <c r="C1407" i="6" s="1"/>
  <c r="A1407" i="6"/>
  <c r="H1406" i="6"/>
  <c r="G1406" i="6"/>
  <c r="F1406" i="6"/>
  <c r="I1406" i="6" s="1"/>
  <c r="E1406" i="6"/>
  <c r="D1406" i="6"/>
  <c r="J1406" i="6" s="1"/>
  <c r="B1406" i="6"/>
  <c r="C1406" i="6" s="1"/>
  <c r="A1406" i="6"/>
  <c r="H1405" i="6"/>
  <c r="G1405" i="6"/>
  <c r="F1405" i="6"/>
  <c r="I1405" i="6" s="1"/>
  <c r="E1405" i="6"/>
  <c r="D1405" i="6"/>
  <c r="J1405" i="6" s="1"/>
  <c r="B1405" i="6"/>
  <c r="C1405" i="6" s="1"/>
  <c r="A1405" i="6"/>
  <c r="H1404" i="6"/>
  <c r="G1404" i="6"/>
  <c r="F1404" i="6"/>
  <c r="I1404" i="6" s="1"/>
  <c r="E1404" i="6"/>
  <c r="D1404" i="6"/>
  <c r="J1404" i="6" s="1"/>
  <c r="B1404" i="6"/>
  <c r="C1404" i="6" s="1"/>
  <c r="A1404" i="6"/>
  <c r="H1403" i="6"/>
  <c r="G1403" i="6"/>
  <c r="F1403" i="6"/>
  <c r="I1403" i="6" s="1"/>
  <c r="E1403" i="6"/>
  <c r="D1403" i="6"/>
  <c r="J1403" i="6" s="1"/>
  <c r="B1403" i="6"/>
  <c r="C1403" i="6" s="1"/>
  <c r="A1403" i="6"/>
  <c r="H1402" i="6"/>
  <c r="G1402" i="6"/>
  <c r="F1402" i="6"/>
  <c r="I1402" i="6" s="1"/>
  <c r="E1402" i="6"/>
  <c r="D1402" i="6"/>
  <c r="J1402" i="6" s="1"/>
  <c r="B1402" i="6"/>
  <c r="C1402" i="6" s="1"/>
  <c r="A1402" i="6"/>
  <c r="H1401" i="6"/>
  <c r="G1401" i="6"/>
  <c r="F1401" i="6"/>
  <c r="I1401" i="6" s="1"/>
  <c r="E1401" i="6"/>
  <c r="D1401" i="6"/>
  <c r="J1401" i="6" s="1"/>
  <c r="B1401" i="6"/>
  <c r="C1401" i="6" s="1"/>
  <c r="A1401" i="6"/>
  <c r="H1400" i="6"/>
  <c r="G1400" i="6"/>
  <c r="F1400" i="6"/>
  <c r="I1400" i="6" s="1"/>
  <c r="E1400" i="6"/>
  <c r="D1400" i="6"/>
  <c r="J1400" i="6" s="1"/>
  <c r="B1400" i="6"/>
  <c r="C1400" i="6" s="1"/>
  <c r="A1400" i="6"/>
  <c r="H1399" i="6"/>
  <c r="G1399" i="6"/>
  <c r="F1399" i="6"/>
  <c r="I1399" i="6" s="1"/>
  <c r="E1399" i="6"/>
  <c r="D1399" i="6"/>
  <c r="J1399" i="6" s="1"/>
  <c r="B1399" i="6"/>
  <c r="C1399" i="6" s="1"/>
  <c r="A1399" i="6"/>
  <c r="H1398" i="6"/>
  <c r="G1398" i="6"/>
  <c r="F1398" i="6"/>
  <c r="I1398" i="6" s="1"/>
  <c r="E1398" i="6"/>
  <c r="D1398" i="6"/>
  <c r="J1398" i="6" s="1"/>
  <c r="B1398" i="6"/>
  <c r="C1398" i="6" s="1"/>
  <c r="A1398" i="6"/>
  <c r="H1397" i="6"/>
  <c r="G1397" i="6"/>
  <c r="F1397" i="6"/>
  <c r="I1397" i="6" s="1"/>
  <c r="E1397" i="6"/>
  <c r="D1397" i="6"/>
  <c r="J1397" i="6" s="1"/>
  <c r="B1397" i="6"/>
  <c r="C1397" i="6" s="1"/>
  <c r="A1397" i="6"/>
  <c r="H1396" i="6"/>
  <c r="G1396" i="6"/>
  <c r="F1396" i="6"/>
  <c r="I1396" i="6" s="1"/>
  <c r="E1396" i="6"/>
  <c r="D1396" i="6"/>
  <c r="J1396" i="6" s="1"/>
  <c r="B1396" i="6"/>
  <c r="C1396" i="6" s="1"/>
  <c r="A1396" i="6"/>
  <c r="H1395" i="6"/>
  <c r="G1395" i="6"/>
  <c r="F1395" i="6"/>
  <c r="I1395" i="6" s="1"/>
  <c r="E1395" i="6"/>
  <c r="D1395" i="6"/>
  <c r="J1395" i="6" s="1"/>
  <c r="B1395" i="6"/>
  <c r="C1395" i="6" s="1"/>
  <c r="A1395" i="6"/>
  <c r="H1394" i="6"/>
  <c r="G1394" i="6"/>
  <c r="F1394" i="6"/>
  <c r="I1394" i="6" s="1"/>
  <c r="E1394" i="6"/>
  <c r="D1394" i="6"/>
  <c r="J1394" i="6" s="1"/>
  <c r="B1394" i="6"/>
  <c r="C1394" i="6" s="1"/>
  <c r="A1394" i="6"/>
  <c r="H1393" i="6"/>
  <c r="G1393" i="6"/>
  <c r="F1393" i="6"/>
  <c r="I1393" i="6" s="1"/>
  <c r="E1393" i="6"/>
  <c r="D1393" i="6"/>
  <c r="J1393" i="6" s="1"/>
  <c r="B1393" i="6"/>
  <c r="C1393" i="6" s="1"/>
  <c r="A1393" i="6"/>
  <c r="H1392" i="6"/>
  <c r="G1392" i="6"/>
  <c r="F1392" i="6"/>
  <c r="I1392" i="6" s="1"/>
  <c r="E1392" i="6"/>
  <c r="D1392" i="6"/>
  <c r="J1392" i="6" s="1"/>
  <c r="B1392" i="6"/>
  <c r="C1392" i="6" s="1"/>
  <c r="A1392" i="6"/>
  <c r="H1391" i="6"/>
  <c r="G1391" i="6"/>
  <c r="F1391" i="6"/>
  <c r="I1391" i="6" s="1"/>
  <c r="E1391" i="6"/>
  <c r="D1391" i="6"/>
  <c r="J1391" i="6" s="1"/>
  <c r="B1391" i="6"/>
  <c r="C1391" i="6" s="1"/>
  <c r="A1391" i="6"/>
  <c r="H1390" i="6"/>
  <c r="G1390" i="6"/>
  <c r="F1390" i="6"/>
  <c r="I1390" i="6" s="1"/>
  <c r="E1390" i="6"/>
  <c r="D1390" i="6"/>
  <c r="J1390" i="6" s="1"/>
  <c r="B1390" i="6"/>
  <c r="C1390" i="6" s="1"/>
  <c r="A1390" i="6"/>
  <c r="H1389" i="6"/>
  <c r="G1389" i="6"/>
  <c r="F1389" i="6"/>
  <c r="I1389" i="6" s="1"/>
  <c r="E1389" i="6"/>
  <c r="D1389" i="6"/>
  <c r="J1389" i="6" s="1"/>
  <c r="B1389" i="6"/>
  <c r="C1389" i="6" s="1"/>
  <c r="A1389" i="6"/>
  <c r="H1388" i="6"/>
  <c r="G1388" i="6"/>
  <c r="F1388" i="6"/>
  <c r="I1388" i="6" s="1"/>
  <c r="E1388" i="6"/>
  <c r="D1388" i="6"/>
  <c r="J1388" i="6" s="1"/>
  <c r="B1388" i="6"/>
  <c r="C1388" i="6" s="1"/>
  <c r="A1388" i="6"/>
  <c r="H1387" i="6"/>
  <c r="G1387" i="6"/>
  <c r="F1387" i="6"/>
  <c r="I1387" i="6" s="1"/>
  <c r="E1387" i="6"/>
  <c r="D1387" i="6"/>
  <c r="J1387" i="6" s="1"/>
  <c r="B1387" i="6"/>
  <c r="C1387" i="6" s="1"/>
  <c r="A1387" i="6"/>
  <c r="H1386" i="6"/>
  <c r="G1386" i="6"/>
  <c r="F1386" i="6"/>
  <c r="I1386" i="6" s="1"/>
  <c r="E1386" i="6"/>
  <c r="D1386" i="6"/>
  <c r="J1386" i="6" s="1"/>
  <c r="B1386" i="6"/>
  <c r="C1386" i="6" s="1"/>
  <c r="A1386" i="6"/>
  <c r="H1385" i="6"/>
  <c r="G1385" i="6"/>
  <c r="F1385" i="6"/>
  <c r="I1385" i="6" s="1"/>
  <c r="E1385" i="6"/>
  <c r="D1385" i="6"/>
  <c r="J1385" i="6" s="1"/>
  <c r="B1385" i="6"/>
  <c r="C1385" i="6" s="1"/>
  <c r="A1385" i="6"/>
  <c r="H1384" i="6"/>
  <c r="G1384" i="6"/>
  <c r="F1384" i="6"/>
  <c r="I1384" i="6" s="1"/>
  <c r="E1384" i="6"/>
  <c r="D1384" i="6"/>
  <c r="J1384" i="6" s="1"/>
  <c r="B1384" i="6"/>
  <c r="C1384" i="6" s="1"/>
  <c r="A1384" i="6"/>
  <c r="H1383" i="6"/>
  <c r="G1383" i="6"/>
  <c r="F1383" i="6"/>
  <c r="I1383" i="6" s="1"/>
  <c r="E1383" i="6"/>
  <c r="D1383" i="6"/>
  <c r="J1383" i="6" s="1"/>
  <c r="B1383" i="6"/>
  <c r="C1383" i="6" s="1"/>
  <c r="A1383" i="6"/>
  <c r="H1382" i="6"/>
  <c r="G1382" i="6"/>
  <c r="F1382" i="6"/>
  <c r="I1382" i="6" s="1"/>
  <c r="E1382" i="6"/>
  <c r="D1382" i="6"/>
  <c r="J1382" i="6" s="1"/>
  <c r="B1382" i="6"/>
  <c r="C1382" i="6" s="1"/>
  <c r="A1382" i="6"/>
  <c r="H1381" i="6"/>
  <c r="G1381" i="6"/>
  <c r="F1381" i="6"/>
  <c r="I1381" i="6" s="1"/>
  <c r="E1381" i="6"/>
  <c r="D1381" i="6"/>
  <c r="J1381" i="6" s="1"/>
  <c r="B1381" i="6"/>
  <c r="C1381" i="6" s="1"/>
  <c r="A1381" i="6"/>
  <c r="H1380" i="6"/>
  <c r="G1380" i="6"/>
  <c r="F1380" i="6"/>
  <c r="I1380" i="6" s="1"/>
  <c r="E1380" i="6"/>
  <c r="D1380" i="6"/>
  <c r="J1380" i="6" s="1"/>
  <c r="B1380" i="6"/>
  <c r="C1380" i="6" s="1"/>
  <c r="A1380" i="6"/>
  <c r="H1379" i="6"/>
  <c r="G1379" i="6"/>
  <c r="F1379" i="6"/>
  <c r="I1379" i="6" s="1"/>
  <c r="E1379" i="6"/>
  <c r="D1379" i="6"/>
  <c r="J1379" i="6" s="1"/>
  <c r="B1379" i="6"/>
  <c r="C1379" i="6" s="1"/>
  <c r="A1379" i="6"/>
  <c r="H1378" i="6"/>
  <c r="G1378" i="6"/>
  <c r="F1378" i="6"/>
  <c r="I1378" i="6" s="1"/>
  <c r="E1378" i="6"/>
  <c r="D1378" i="6"/>
  <c r="J1378" i="6" s="1"/>
  <c r="B1378" i="6"/>
  <c r="C1378" i="6" s="1"/>
  <c r="A1378" i="6"/>
  <c r="H1377" i="6"/>
  <c r="G1377" i="6"/>
  <c r="F1377" i="6"/>
  <c r="I1377" i="6" s="1"/>
  <c r="E1377" i="6"/>
  <c r="D1377" i="6"/>
  <c r="J1377" i="6" s="1"/>
  <c r="B1377" i="6"/>
  <c r="C1377" i="6" s="1"/>
  <c r="A1377" i="6"/>
  <c r="H1376" i="6"/>
  <c r="G1376" i="6"/>
  <c r="F1376" i="6"/>
  <c r="I1376" i="6" s="1"/>
  <c r="E1376" i="6"/>
  <c r="D1376" i="6"/>
  <c r="J1376" i="6" s="1"/>
  <c r="B1376" i="6"/>
  <c r="C1376" i="6" s="1"/>
  <c r="A1376" i="6"/>
  <c r="H1375" i="6"/>
  <c r="G1375" i="6"/>
  <c r="F1375" i="6"/>
  <c r="I1375" i="6" s="1"/>
  <c r="E1375" i="6"/>
  <c r="D1375" i="6"/>
  <c r="J1375" i="6" s="1"/>
  <c r="B1375" i="6"/>
  <c r="C1375" i="6" s="1"/>
  <c r="A1375" i="6"/>
  <c r="H1374" i="6"/>
  <c r="G1374" i="6"/>
  <c r="F1374" i="6"/>
  <c r="I1374" i="6" s="1"/>
  <c r="E1374" i="6"/>
  <c r="D1374" i="6"/>
  <c r="J1374" i="6" s="1"/>
  <c r="B1374" i="6"/>
  <c r="C1374" i="6" s="1"/>
  <c r="A1374" i="6"/>
  <c r="H1373" i="6"/>
  <c r="G1373" i="6"/>
  <c r="F1373" i="6"/>
  <c r="I1373" i="6" s="1"/>
  <c r="E1373" i="6"/>
  <c r="D1373" i="6"/>
  <c r="J1373" i="6" s="1"/>
  <c r="B1373" i="6"/>
  <c r="C1373" i="6" s="1"/>
  <c r="A1373" i="6"/>
  <c r="H1372" i="6"/>
  <c r="G1372" i="6"/>
  <c r="F1372" i="6"/>
  <c r="I1372" i="6" s="1"/>
  <c r="E1372" i="6"/>
  <c r="D1372" i="6"/>
  <c r="J1372" i="6" s="1"/>
  <c r="B1372" i="6"/>
  <c r="C1372" i="6" s="1"/>
  <c r="A1372" i="6"/>
  <c r="H1371" i="6"/>
  <c r="G1371" i="6"/>
  <c r="F1371" i="6"/>
  <c r="I1371" i="6" s="1"/>
  <c r="E1371" i="6"/>
  <c r="D1371" i="6"/>
  <c r="J1371" i="6" s="1"/>
  <c r="B1371" i="6"/>
  <c r="C1371" i="6" s="1"/>
  <c r="A1371" i="6"/>
  <c r="H1370" i="6"/>
  <c r="G1370" i="6"/>
  <c r="F1370" i="6"/>
  <c r="I1370" i="6" s="1"/>
  <c r="E1370" i="6"/>
  <c r="D1370" i="6"/>
  <c r="J1370" i="6" s="1"/>
  <c r="B1370" i="6"/>
  <c r="C1370" i="6" s="1"/>
  <c r="A1370" i="6"/>
  <c r="H1369" i="6"/>
  <c r="G1369" i="6"/>
  <c r="F1369" i="6"/>
  <c r="I1369" i="6" s="1"/>
  <c r="E1369" i="6"/>
  <c r="D1369" i="6"/>
  <c r="J1369" i="6" s="1"/>
  <c r="B1369" i="6"/>
  <c r="C1369" i="6" s="1"/>
  <c r="A1369" i="6"/>
  <c r="H1368" i="6"/>
  <c r="G1368" i="6"/>
  <c r="F1368" i="6"/>
  <c r="I1368" i="6" s="1"/>
  <c r="E1368" i="6"/>
  <c r="D1368" i="6"/>
  <c r="J1368" i="6" s="1"/>
  <c r="B1368" i="6"/>
  <c r="C1368" i="6" s="1"/>
  <c r="A1368" i="6"/>
  <c r="H1367" i="6"/>
  <c r="G1367" i="6"/>
  <c r="F1367" i="6"/>
  <c r="I1367" i="6" s="1"/>
  <c r="E1367" i="6"/>
  <c r="D1367" i="6"/>
  <c r="J1367" i="6" s="1"/>
  <c r="B1367" i="6"/>
  <c r="C1367" i="6" s="1"/>
  <c r="A1367" i="6"/>
  <c r="H1366" i="6"/>
  <c r="G1366" i="6"/>
  <c r="F1366" i="6"/>
  <c r="I1366" i="6" s="1"/>
  <c r="E1366" i="6"/>
  <c r="D1366" i="6"/>
  <c r="J1366" i="6" s="1"/>
  <c r="B1366" i="6"/>
  <c r="C1366" i="6" s="1"/>
  <c r="A1366" i="6"/>
  <c r="H1365" i="6"/>
  <c r="G1365" i="6"/>
  <c r="F1365" i="6"/>
  <c r="I1365" i="6" s="1"/>
  <c r="E1365" i="6"/>
  <c r="D1365" i="6"/>
  <c r="J1365" i="6" s="1"/>
  <c r="B1365" i="6"/>
  <c r="C1365" i="6" s="1"/>
  <c r="A1365" i="6"/>
  <c r="H1364" i="6"/>
  <c r="G1364" i="6"/>
  <c r="F1364" i="6"/>
  <c r="I1364" i="6" s="1"/>
  <c r="E1364" i="6"/>
  <c r="D1364" i="6"/>
  <c r="J1364" i="6" s="1"/>
  <c r="B1364" i="6"/>
  <c r="C1364" i="6" s="1"/>
  <c r="A1364" i="6"/>
  <c r="H1363" i="6"/>
  <c r="G1363" i="6"/>
  <c r="F1363" i="6"/>
  <c r="I1363" i="6" s="1"/>
  <c r="E1363" i="6"/>
  <c r="D1363" i="6"/>
  <c r="J1363" i="6" s="1"/>
  <c r="B1363" i="6"/>
  <c r="C1363" i="6" s="1"/>
  <c r="A1363" i="6"/>
  <c r="H1362" i="6"/>
  <c r="G1362" i="6"/>
  <c r="F1362" i="6"/>
  <c r="I1362" i="6" s="1"/>
  <c r="E1362" i="6"/>
  <c r="D1362" i="6"/>
  <c r="J1362" i="6" s="1"/>
  <c r="B1362" i="6"/>
  <c r="C1362" i="6" s="1"/>
  <c r="A1362" i="6"/>
  <c r="H1361" i="6"/>
  <c r="G1361" i="6"/>
  <c r="F1361" i="6"/>
  <c r="I1361" i="6" s="1"/>
  <c r="E1361" i="6"/>
  <c r="D1361" i="6"/>
  <c r="J1361" i="6" s="1"/>
  <c r="B1361" i="6"/>
  <c r="C1361" i="6" s="1"/>
  <c r="A1361" i="6"/>
  <c r="H1360" i="6"/>
  <c r="G1360" i="6"/>
  <c r="F1360" i="6"/>
  <c r="I1360" i="6" s="1"/>
  <c r="E1360" i="6"/>
  <c r="D1360" i="6"/>
  <c r="J1360" i="6" s="1"/>
  <c r="B1360" i="6"/>
  <c r="C1360" i="6" s="1"/>
  <c r="A1360" i="6"/>
  <c r="H1359" i="6"/>
  <c r="G1359" i="6"/>
  <c r="F1359" i="6"/>
  <c r="I1359" i="6" s="1"/>
  <c r="E1359" i="6"/>
  <c r="D1359" i="6"/>
  <c r="J1359" i="6" s="1"/>
  <c r="B1359" i="6"/>
  <c r="C1359" i="6" s="1"/>
  <c r="A1359" i="6"/>
  <c r="H1358" i="6"/>
  <c r="G1358" i="6"/>
  <c r="F1358" i="6"/>
  <c r="I1358" i="6" s="1"/>
  <c r="E1358" i="6"/>
  <c r="D1358" i="6"/>
  <c r="J1358" i="6" s="1"/>
  <c r="B1358" i="6"/>
  <c r="C1358" i="6" s="1"/>
  <c r="A1358" i="6"/>
  <c r="H1357" i="6"/>
  <c r="G1357" i="6"/>
  <c r="F1357" i="6"/>
  <c r="I1357" i="6" s="1"/>
  <c r="E1357" i="6"/>
  <c r="D1357" i="6"/>
  <c r="J1357" i="6" s="1"/>
  <c r="B1357" i="6"/>
  <c r="C1357" i="6" s="1"/>
  <c r="A1357" i="6"/>
  <c r="H1356" i="6"/>
  <c r="G1356" i="6"/>
  <c r="F1356" i="6"/>
  <c r="I1356" i="6" s="1"/>
  <c r="E1356" i="6"/>
  <c r="D1356" i="6"/>
  <c r="J1356" i="6" s="1"/>
  <c r="B1356" i="6"/>
  <c r="C1356" i="6" s="1"/>
  <c r="A1356" i="6"/>
  <c r="H1355" i="6"/>
  <c r="G1355" i="6"/>
  <c r="F1355" i="6"/>
  <c r="I1355" i="6" s="1"/>
  <c r="E1355" i="6"/>
  <c r="D1355" i="6"/>
  <c r="J1355" i="6" s="1"/>
  <c r="B1355" i="6"/>
  <c r="C1355" i="6" s="1"/>
  <c r="A1355" i="6"/>
  <c r="H1354" i="6"/>
  <c r="G1354" i="6"/>
  <c r="F1354" i="6"/>
  <c r="I1354" i="6" s="1"/>
  <c r="E1354" i="6"/>
  <c r="D1354" i="6"/>
  <c r="J1354" i="6" s="1"/>
  <c r="B1354" i="6"/>
  <c r="C1354" i="6" s="1"/>
  <c r="A1354" i="6"/>
  <c r="H1353" i="6"/>
  <c r="G1353" i="6"/>
  <c r="F1353" i="6"/>
  <c r="I1353" i="6" s="1"/>
  <c r="E1353" i="6"/>
  <c r="D1353" i="6"/>
  <c r="J1353" i="6" s="1"/>
  <c r="B1353" i="6"/>
  <c r="C1353" i="6" s="1"/>
  <c r="A1353" i="6"/>
  <c r="H1352" i="6"/>
  <c r="G1352" i="6"/>
  <c r="F1352" i="6"/>
  <c r="I1352" i="6" s="1"/>
  <c r="E1352" i="6"/>
  <c r="D1352" i="6"/>
  <c r="J1352" i="6" s="1"/>
  <c r="B1352" i="6"/>
  <c r="C1352" i="6" s="1"/>
  <c r="A1352" i="6"/>
  <c r="H1351" i="6"/>
  <c r="G1351" i="6"/>
  <c r="F1351" i="6"/>
  <c r="I1351" i="6" s="1"/>
  <c r="E1351" i="6"/>
  <c r="D1351" i="6"/>
  <c r="J1351" i="6" s="1"/>
  <c r="B1351" i="6"/>
  <c r="C1351" i="6" s="1"/>
  <c r="A1351" i="6"/>
  <c r="H1350" i="6"/>
  <c r="G1350" i="6"/>
  <c r="F1350" i="6"/>
  <c r="I1350" i="6" s="1"/>
  <c r="E1350" i="6"/>
  <c r="D1350" i="6"/>
  <c r="J1350" i="6" s="1"/>
  <c r="B1350" i="6"/>
  <c r="C1350" i="6" s="1"/>
  <c r="A1350" i="6"/>
  <c r="H1349" i="6"/>
  <c r="G1349" i="6"/>
  <c r="F1349" i="6"/>
  <c r="I1349" i="6" s="1"/>
  <c r="E1349" i="6"/>
  <c r="D1349" i="6"/>
  <c r="J1349" i="6" s="1"/>
  <c r="B1349" i="6"/>
  <c r="C1349" i="6" s="1"/>
  <c r="A1349" i="6"/>
  <c r="H1348" i="6"/>
  <c r="G1348" i="6"/>
  <c r="F1348" i="6"/>
  <c r="I1348" i="6" s="1"/>
  <c r="E1348" i="6"/>
  <c r="D1348" i="6"/>
  <c r="J1348" i="6" s="1"/>
  <c r="B1348" i="6"/>
  <c r="C1348" i="6" s="1"/>
  <c r="A1348" i="6"/>
  <c r="H1347" i="6"/>
  <c r="G1347" i="6"/>
  <c r="F1347" i="6"/>
  <c r="I1347" i="6" s="1"/>
  <c r="E1347" i="6"/>
  <c r="D1347" i="6"/>
  <c r="J1347" i="6" s="1"/>
  <c r="B1347" i="6"/>
  <c r="C1347" i="6" s="1"/>
  <c r="A1347" i="6"/>
  <c r="H1346" i="6"/>
  <c r="G1346" i="6"/>
  <c r="F1346" i="6"/>
  <c r="I1346" i="6" s="1"/>
  <c r="E1346" i="6"/>
  <c r="D1346" i="6"/>
  <c r="J1346" i="6" s="1"/>
  <c r="B1346" i="6"/>
  <c r="C1346" i="6" s="1"/>
  <c r="A1346" i="6"/>
  <c r="H1345" i="6"/>
  <c r="G1345" i="6"/>
  <c r="F1345" i="6"/>
  <c r="I1345" i="6" s="1"/>
  <c r="E1345" i="6"/>
  <c r="D1345" i="6"/>
  <c r="J1345" i="6" s="1"/>
  <c r="B1345" i="6"/>
  <c r="C1345" i="6" s="1"/>
  <c r="A1345" i="6"/>
  <c r="H1344" i="6"/>
  <c r="G1344" i="6"/>
  <c r="F1344" i="6"/>
  <c r="I1344" i="6" s="1"/>
  <c r="E1344" i="6"/>
  <c r="D1344" i="6"/>
  <c r="J1344" i="6" s="1"/>
  <c r="B1344" i="6"/>
  <c r="C1344" i="6" s="1"/>
  <c r="A1344" i="6"/>
  <c r="H1343" i="6"/>
  <c r="G1343" i="6"/>
  <c r="F1343" i="6"/>
  <c r="I1343" i="6" s="1"/>
  <c r="E1343" i="6"/>
  <c r="D1343" i="6"/>
  <c r="J1343" i="6" s="1"/>
  <c r="B1343" i="6"/>
  <c r="C1343" i="6" s="1"/>
  <c r="A1343" i="6"/>
  <c r="H1342" i="6"/>
  <c r="G1342" i="6"/>
  <c r="F1342" i="6"/>
  <c r="I1342" i="6" s="1"/>
  <c r="E1342" i="6"/>
  <c r="D1342" i="6"/>
  <c r="J1342" i="6" s="1"/>
  <c r="B1342" i="6"/>
  <c r="C1342" i="6" s="1"/>
  <c r="A1342" i="6"/>
  <c r="H1341" i="6"/>
  <c r="G1341" i="6"/>
  <c r="F1341" i="6"/>
  <c r="I1341" i="6" s="1"/>
  <c r="E1341" i="6"/>
  <c r="D1341" i="6"/>
  <c r="J1341" i="6" s="1"/>
  <c r="B1341" i="6"/>
  <c r="C1341" i="6" s="1"/>
  <c r="A1341" i="6"/>
  <c r="H1340" i="6"/>
  <c r="G1340" i="6"/>
  <c r="F1340" i="6"/>
  <c r="I1340" i="6" s="1"/>
  <c r="E1340" i="6"/>
  <c r="D1340" i="6"/>
  <c r="J1340" i="6" s="1"/>
  <c r="B1340" i="6"/>
  <c r="C1340" i="6" s="1"/>
  <c r="A1340" i="6"/>
  <c r="H1339" i="6"/>
  <c r="G1339" i="6"/>
  <c r="F1339" i="6"/>
  <c r="I1339" i="6" s="1"/>
  <c r="E1339" i="6"/>
  <c r="D1339" i="6"/>
  <c r="J1339" i="6" s="1"/>
  <c r="B1339" i="6"/>
  <c r="C1339" i="6" s="1"/>
  <c r="A1339" i="6"/>
  <c r="H1338" i="6"/>
  <c r="G1338" i="6"/>
  <c r="F1338" i="6"/>
  <c r="I1338" i="6" s="1"/>
  <c r="E1338" i="6"/>
  <c r="D1338" i="6"/>
  <c r="J1338" i="6" s="1"/>
  <c r="B1338" i="6"/>
  <c r="C1338" i="6" s="1"/>
  <c r="A1338" i="6"/>
  <c r="H1337" i="6"/>
  <c r="G1337" i="6"/>
  <c r="F1337" i="6"/>
  <c r="I1337" i="6" s="1"/>
  <c r="E1337" i="6"/>
  <c r="D1337" i="6"/>
  <c r="J1337" i="6" s="1"/>
  <c r="B1337" i="6"/>
  <c r="C1337" i="6" s="1"/>
  <c r="A1337" i="6"/>
  <c r="H1336" i="6"/>
  <c r="G1336" i="6"/>
  <c r="F1336" i="6"/>
  <c r="I1336" i="6" s="1"/>
  <c r="E1336" i="6"/>
  <c r="D1336" i="6"/>
  <c r="J1336" i="6" s="1"/>
  <c r="B1336" i="6"/>
  <c r="C1336" i="6" s="1"/>
  <c r="A1336" i="6"/>
  <c r="H1335" i="6"/>
  <c r="G1335" i="6"/>
  <c r="F1335" i="6"/>
  <c r="I1335" i="6" s="1"/>
  <c r="E1335" i="6"/>
  <c r="D1335" i="6"/>
  <c r="J1335" i="6" s="1"/>
  <c r="B1335" i="6"/>
  <c r="C1335" i="6" s="1"/>
  <c r="A1335" i="6"/>
  <c r="H1334" i="6"/>
  <c r="G1334" i="6"/>
  <c r="F1334" i="6"/>
  <c r="I1334" i="6" s="1"/>
  <c r="E1334" i="6"/>
  <c r="D1334" i="6"/>
  <c r="J1334" i="6" s="1"/>
  <c r="B1334" i="6"/>
  <c r="C1334" i="6" s="1"/>
  <c r="A1334" i="6"/>
  <c r="H1333" i="6"/>
  <c r="G1333" i="6"/>
  <c r="F1333" i="6"/>
  <c r="I1333" i="6" s="1"/>
  <c r="E1333" i="6"/>
  <c r="D1333" i="6"/>
  <c r="J1333" i="6" s="1"/>
  <c r="B1333" i="6"/>
  <c r="C1333" i="6" s="1"/>
  <c r="A1333" i="6"/>
  <c r="H1332" i="6"/>
  <c r="G1332" i="6"/>
  <c r="F1332" i="6"/>
  <c r="I1332" i="6" s="1"/>
  <c r="E1332" i="6"/>
  <c r="D1332" i="6"/>
  <c r="J1332" i="6" s="1"/>
  <c r="B1332" i="6"/>
  <c r="C1332" i="6" s="1"/>
  <c r="A1332" i="6"/>
  <c r="H1331" i="6"/>
  <c r="G1331" i="6"/>
  <c r="F1331" i="6"/>
  <c r="I1331" i="6" s="1"/>
  <c r="E1331" i="6"/>
  <c r="D1331" i="6"/>
  <c r="J1331" i="6" s="1"/>
  <c r="B1331" i="6"/>
  <c r="C1331" i="6" s="1"/>
  <c r="A1331" i="6"/>
  <c r="H1330" i="6"/>
  <c r="G1330" i="6"/>
  <c r="F1330" i="6"/>
  <c r="I1330" i="6" s="1"/>
  <c r="E1330" i="6"/>
  <c r="D1330" i="6"/>
  <c r="J1330" i="6" s="1"/>
  <c r="B1330" i="6"/>
  <c r="C1330" i="6" s="1"/>
  <c r="A1330" i="6"/>
  <c r="H1329" i="6"/>
  <c r="G1329" i="6"/>
  <c r="F1329" i="6"/>
  <c r="I1329" i="6" s="1"/>
  <c r="E1329" i="6"/>
  <c r="D1329" i="6"/>
  <c r="J1329" i="6" s="1"/>
  <c r="B1329" i="6"/>
  <c r="C1329" i="6" s="1"/>
  <c r="A1329" i="6"/>
  <c r="H1328" i="6"/>
  <c r="G1328" i="6"/>
  <c r="F1328" i="6"/>
  <c r="I1328" i="6" s="1"/>
  <c r="E1328" i="6"/>
  <c r="D1328" i="6"/>
  <c r="J1328" i="6" s="1"/>
  <c r="B1328" i="6"/>
  <c r="C1328" i="6" s="1"/>
  <c r="A1328" i="6"/>
  <c r="H1327" i="6"/>
  <c r="G1327" i="6"/>
  <c r="F1327" i="6"/>
  <c r="I1327" i="6" s="1"/>
  <c r="E1327" i="6"/>
  <c r="D1327" i="6"/>
  <c r="J1327" i="6" s="1"/>
  <c r="B1327" i="6"/>
  <c r="C1327" i="6" s="1"/>
  <c r="A1327" i="6"/>
  <c r="H1326" i="6"/>
  <c r="G1326" i="6"/>
  <c r="F1326" i="6"/>
  <c r="I1326" i="6" s="1"/>
  <c r="E1326" i="6"/>
  <c r="D1326" i="6"/>
  <c r="J1326" i="6" s="1"/>
  <c r="B1326" i="6"/>
  <c r="C1326" i="6" s="1"/>
  <c r="A1326" i="6"/>
  <c r="H1325" i="6"/>
  <c r="G1325" i="6"/>
  <c r="F1325" i="6"/>
  <c r="I1325" i="6" s="1"/>
  <c r="E1325" i="6"/>
  <c r="D1325" i="6"/>
  <c r="J1325" i="6" s="1"/>
  <c r="B1325" i="6"/>
  <c r="C1325" i="6" s="1"/>
  <c r="A1325" i="6"/>
  <c r="H1324" i="6"/>
  <c r="G1324" i="6"/>
  <c r="F1324" i="6"/>
  <c r="I1324" i="6" s="1"/>
  <c r="E1324" i="6"/>
  <c r="D1324" i="6"/>
  <c r="J1324" i="6" s="1"/>
  <c r="B1324" i="6"/>
  <c r="C1324" i="6" s="1"/>
  <c r="A1324" i="6"/>
  <c r="H1323" i="6"/>
  <c r="G1323" i="6"/>
  <c r="F1323" i="6"/>
  <c r="I1323" i="6" s="1"/>
  <c r="E1323" i="6"/>
  <c r="D1323" i="6"/>
  <c r="J1323" i="6" s="1"/>
  <c r="B1323" i="6"/>
  <c r="C1323" i="6" s="1"/>
  <c r="A1323" i="6"/>
  <c r="H1322" i="6"/>
  <c r="G1322" i="6"/>
  <c r="F1322" i="6"/>
  <c r="I1322" i="6" s="1"/>
  <c r="E1322" i="6"/>
  <c r="D1322" i="6"/>
  <c r="J1322" i="6" s="1"/>
  <c r="B1322" i="6"/>
  <c r="C1322" i="6" s="1"/>
  <c r="A1322" i="6"/>
  <c r="H1321" i="6"/>
  <c r="G1321" i="6"/>
  <c r="F1321" i="6"/>
  <c r="I1321" i="6" s="1"/>
  <c r="E1321" i="6"/>
  <c r="D1321" i="6"/>
  <c r="J1321" i="6" s="1"/>
  <c r="B1321" i="6"/>
  <c r="C1321" i="6" s="1"/>
  <c r="A1321" i="6"/>
  <c r="H1320" i="6"/>
  <c r="G1320" i="6"/>
  <c r="F1320" i="6"/>
  <c r="I1320" i="6" s="1"/>
  <c r="E1320" i="6"/>
  <c r="D1320" i="6"/>
  <c r="J1320" i="6" s="1"/>
  <c r="B1320" i="6"/>
  <c r="C1320" i="6" s="1"/>
  <c r="A1320" i="6"/>
  <c r="H1319" i="6"/>
  <c r="G1319" i="6"/>
  <c r="F1319" i="6"/>
  <c r="I1319" i="6" s="1"/>
  <c r="E1319" i="6"/>
  <c r="D1319" i="6"/>
  <c r="J1319" i="6" s="1"/>
  <c r="B1319" i="6"/>
  <c r="C1319" i="6" s="1"/>
  <c r="A1319" i="6"/>
  <c r="H1318" i="6"/>
  <c r="G1318" i="6"/>
  <c r="F1318" i="6"/>
  <c r="I1318" i="6" s="1"/>
  <c r="E1318" i="6"/>
  <c r="D1318" i="6"/>
  <c r="J1318" i="6" s="1"/>
  <c r="B1318" i="6"/>
  <c r="C1318" i="6" s="1"/>
  <c r="A1318" i="6"/>
  <c r="H1317" i="6"/>
  <c r="G1317" i="6"/>
  <c r="F1317" i="6"/>
  <c r="I1317" i="6" s="1"/>
  <c r="E1317" i="6"/>
  <c r="D1317" i="6"/>
  <c r="J1317" i="6" s="1"/>
  <c r="B1317" i="6"/>
  <c r="C1317" i="6" s="1"/>
  <c r="A1317" i="6"/>
  <c r="H1316" i="6"/>
  <c r="G1316" i="6"/>
  <c r="F1316" i="6"/>
  <c r="I1316" i="6" s="1"/>
  <c r="E1316" i="6"/>
  <c r="D1316" i="6"/>
  <c r="J1316" i="6" s="1"/>
  <c r="B1316" i="6"/>
  <c r="C1316" i="6" s="1"/>
  <c r="A1316" i="6"/>
  <c r="H1315" i="6"/>
  <c r="G1315" i="6"/>
  <c r="F1315" i="6"/>
  <c r="I1315" i="6" s="1"/>
  <c r="E1315" i="6"/>
  <c r="D1315" i="6"/>
  <c r="J1315" i="6" s="1"/>
  <c r="B1315" i="6"/>
  <c r="C1315" i="6" s="1"/>
  <c r="A1315" i="6"/>
  <c r="H1314" i="6"/>
  <c r="G1314" i="6"/>
  <c r="F1314" i="6"/>
  <c r="I1314" i="6" s="1"/>
  <c r="E1314" i="6"/>
  <c r="D1314" i="6"/>
  <c r="J1314" i="6" s="1"/>
  <c r="B1314" i="6"/>
  <c r="C1314" i="6" s="1"/>
  <c r="A1314" i="6"/>
  <c r="H1313" i="6"/>
  <c r="G1313" i="6"/>
  <c r="F1313" i="6"/>
  <c r="I1313" i="6" s="1"/>
  <c r="E1313" i="6"/>
  <c r="D1313" i="6"/>
  <c r="J1313" i="6" s="1"/>
  <c r="B1313" i="6"/>
  <c r="C1313" i="6" s="1"/>
  <c r="A1313" i="6"/>
  <c r="H1312" i="6"/>
  <c r="G1312" i="6"/>
  <c r="F1312" i="6"/>
  <c r="I1312" i="6" s="1"/>
  <c r="E1312" i="6"/>
  <c r="D1312" i="6"/>
  <c r="J1312" i="6" s="1"/>
  <c r="B1312" i="6"/>
  <c r="C1312" i="6" s="1"/>
  <c r="A1312" i="6"/>
  <c r="H1311" i="6"/>
  <c r="G1311" i="6"/>
  <c r="F1311" i="6"/>
  <c r="I1311" i="6" s="1"/>
  <c r="E1311" i="6"/>
  <c r="D1311" i="6"/>
  <c r="J1311" i="6" s="1"/>
  <c r="B1311" i="6"/>
  <c r="C1311" i="6" s="1"/>
  <c r="A1311" i="6"/>
  <c r="H1310" i="6"/>
  <c r="G1310" i="6"/>
  <c r="F1310" i="6"/>
  <c r="I1310" i="6" s="1"/>
  <c r="E1310" i="6"/>
  <c r="D1310" i="6"/>
  <c r="J1310" i="6" s="1"/>
  <c r="B1310" i="6"/>
  <c r="C1310" i="6" s="1"/>
  <c r="A1310" i="6"/>
  <c r="H1309" i="6"/>
  <c r="G1309" i="6"/>
  <c r="F1309" i="6"/>
  <c r="I1309" i="6" s="1"/>
  <c r="E1309" i="6"/>
  <c r="D1309" i="6"/>
  <c r="J1309" i="6" s="1"/>
  <c r="B1309" i="6"/>
  <c r="C1309" i="6" s="1"/>
  <c r="A1309" i="6"/>
  <c r="H1308" i="6"/>
  <c r="G1308" i="6"/>
  <c r="F1308" i="6"/>
  <c r="I1308" i="6" s="1"/>
  <c r="E1308" i="6"/>
  <c r="D1308" i="6"/>
  <c r="J1308" i="6" s="1"/>
  <c r="B1308" i="6"/>
  <c r="C1308" i="6" s="1"/>
  <c r="A1308" i="6"/>
  <c r="H1307" i="6"/>
  <c r="G1307" i="6"/>
  <c r="F1307" i="6"/>
  <c r="I1307" i="6" s="1"/>
  <c r="E1307" i="6"/>
  <c r="D1307" i="6"/>
  <c r="J1307" i="6" s="1"/>
  <c r="B1307" i="6"/>
  <c r="C1307" i="6" s="1"/>
  <c r="A1307" i="6"/>
  <c r="H1306" i="6"/>
  <c r="G1306" i="6"/>
  <c r="F1306" i="6"/>
  <c r="I1306" i="6" s="1"/>
  <c r="E1306" i="6"/>
  <c r="D1306" i="6"/>
  <c r="J1306" i="6" s="1"/>
  <c r="B1306" i="6"/>
  <c r="C1306" i="6" s="1"/>
  <c r="A1306" i="6"/>
  <c r="H1305" i="6"/>
  <c r="G1305" i="6"/>
  <c r="F1305" i="6"/>
  <c r="I1305" i="6" s="1"/>
  <c r="E1305" i="6"/>
  <c r="D1305" i="6"/>
  <c r="J1305" i="6" s="1"/>
  <c r="B1305" i="6"/>
  <c r="C1305" i="6" s="1"/>
  <c r="A1305" i="6"/>
  <c r="H1304" i="6"/>
  <c r="G1304" i="6"/>
  <c r="F1304" i="6"/>
  <c r="I1304" i="6" s="1"/>
  <c r="E1304" i="6"/>
  <c r="D1304" i="6"/>
  <c r="J1304" i="6" s="1"/>
  <c r="B1304" i="6"/>
  <c r="C1304" i="6" s="1"/>
  <c r="A1304" i="6"/>
  <c r="H1303" i="6"/>
  <c r="G1303" i="6"/>
  <c r="F1303" i="6"/>
  <c r="I1303" i="6" s="1"/>
  <c r="E1303" i="6"/>
  <c r="D1303" i="6"/>
  <c r="J1303" i="6" s="1"/>
  <c r="B1303" i="6"/>
  <c r="C1303" i="6" s="1"/>
  <c r="A1303" i="6"/>
  <c r="H1302" i="6"/>
  <c r="G1302" i="6"/>
  <c r="F1302" i="6"/>
  <c r="I1302" i="6" s="1"/>
  <c r="E1302" i="6"/>
  <c r="D1302" i="6"/>
  <c r="J1302" i="6" s="1"/>
  <c r="B1302" i="6"/>
  <c r="C1302" i="6" s="1"/>
  <c r="A1302" i="6"/>
  <c r="H1301" i="6"/>
  <c r="G1301" i="6"/>
  <c r="F1301" i="6"/>
  <c r="I1301" i="6" s="1"/>
  <c r="E1301" i="6"/>
  <c r="D1301" i="6"/>
  <c r="J1301" i="6" s="1"/>
  <c r="B1301" i="6"/>
  <c r="C1301" i="6" s="1"/>
  <c r="A1301" i="6"/>
  <c r="H1300" i="6"/>
  <c r="G1300" i="6"/>
  <c r="F1300" i="6"/>
  <c r="I1300" i="6" s="1"/>
  <c r="E1300" i="6"/>
  <c r="D1300" i="6"/>
  <c r="J1300" i="6" s="1"/>
  <c r="B1300" i="6"/>
  <c r="C1300" i="6" s="1"/>
  <c r="A1300" i="6"/>
  <c r="H1299" i="6"/>
  <c r="G1299" i="6"/>
  <c r="F1299" i="6"/>
  <c r="I1299" i="6" s="1"/>
  <c r="E1299" i="6"/>
  <c r="D1299" i="6"/>
  <c r="J1299" i="6" s="1"/>
  <c r="B1299" i="6"/>
  <c r="C1299" i="6" s="1"/>
  <c r="A1299" i="6"/>
  <c r="H1298" i="6"/>
  <c r="G1298" i="6"/>
  <c r="F1298" i="6"/>
  <c r="I1298" i="6" s="1"/>
  <c r="E1298" i="6"/>
  <c r="D1298" i="6"/>
  <c r="J1298" i="6" s="1"/>
  <c r="B1298" i="6"/>
  <c r="C1298" i="6" s="1"/>
  <c r="A1298" i="6"/>
  <c r="H1297" i="6"/>
  <c r="G1297" i="6"/>
  <c r="F1297" i="6"/>
  <c r="I1297" i="6" s="1"/>
  <c r="E1297" i="6"/>
  <c r="D1297" i="6"/>
  <c r="J1297" i="6" s="1"/>
  <c r="B1297" i="6"/>
  <c r="C1297" i="6" s="1"/>
  <c r="A1297" i="6"/>
  <c r="H1296" i="6"/>
  <c r="G1296" i="6"/>
  <c r="F1296" i="6"/>
  <c r="I1296" i="6" s="1"/>
  <c r="E1296" i="6"/>
  <c r="D1296" i="6"/>
  <c r="J1296" i="6" s="1"/>
  <c r="B1296" i="6"/>
  <c r="C1296" i="6" s="1"/>
  <c r="A1296" i="6"/>
  <c r="H1295" i="6"/>
  <c r="G1295" i="6"/>
  <c r="F1295" i="6"/>
  <c r="I1295" i="6" s="1"/>
  <c r="E1295" i="6"/>
  <c r="D1295" i="6"/>
  <c r="J1295" i="6" s="1"/>
  <c r="B1295" i="6"/>
  <c r="C1295" i="6" s="1"/>
  <c r="A1295" i="6"/>
  <c r="H1294" i="6"/>
  <c r="G1294" i="6"/>
  <c r="F1294" i="6"/>
  <c r="I1294" i="6" s="1"/>
  <c r="E1294" i="6"/>
  <c r="D1294" i="6"/>
  <c r="J1294" i="6" s="1"/>
  <c r="B1294" i="6"/>
  <c r="C1294" i="6" s="1"/>
  <c r="A1294" i="6"/>
  <c r="H1293" i="6"/>
  <c r="G1293" i="6"/>
  <c r="F1293" i="6"/>
  <c r="I1293" i="6" s="1"/>
  <c r="E1293" i="6"/>
  <c r="D1293" i="6"/>
  <c r="J1293" i="6" s="1"/>
  <c r="B1293" i="6"/>
  <c r="C1293" i="6" s="1"/>
  <c r="A1293" i="6"/>
  <c r="H1292" i="6"/>
  <c r="G1292" i="6"/>
  <c r="F1292" i="6"/>
  <c r="I1292" i="6" s="1"/>
  <c r="E1292" i="6"/>
  <c r="D1292" i="6"/>
  <c r="J1292" i="6" s="1"/>
  <c r="B1292" i="6"/>
  <c r="C1292" i="6" s="1"/>
  <c r="A1292" i="6"/>
  <c r="H1291" i="6"/>
  <c r="G1291" i="6"/>
  <c r="F1291" i="6"/>
  <c r="I1291" i="6" s="1"/>
  <c r="E1291" i="6"/>
  <c r="D1291" i="6"/>
  <c r="J1291" i="6" s="1"/>
  <c r="B1291" i="6"/>
  <c r="C1291" i="6" s="1"/>
  <c r="A1291" i="6"/>
  <c r="H1290" i="6"/>
  <c r="G1290" i="6"/>
  <c r="F1290" i="6"/>
  <c r="I1290" i="6" s="1"/>
  <c r="E1290" i="6"/>
  <c r="D1290" i="6"/>
  <c r="J1290" i="6" s="1"/>
  <c r="B1290" i="6"/>
  <c r="C1290" i="6" s="1"/>
  <c r="A1290" i="6"/>
  <c r="H1289" i="6"/>
  <c r="G1289" i="6"/>
  <c r="F1289" i="6"/>
  <c r="I1289" i="6" s="1"/>
  <c r="E1289" i="6"/>
  <c r="D1289" i="6"/>
  <c r="J1289" i="6" s="1"/>
  <c r="B1289" i="6"/>
  <c r="C1289" i="6" s="1"/>
  <c r="A1289" i="6"/>
  <c r="H1288" i="6"/>
  <c r="G1288" i="6"/>
  <c r="F1288" i="6"/>
  <c r="I1288" i="6" s="1"/>
  <c r="E1288" i="6"/>
  <c r="D1288" i="6"/>
  <c r="J1288" i="6" s="1"/>
  <c r="B1288" i="6"/>
  <c r="C1288" i="6" s="1"/>
  <c r="A1288" i="6"/>
  <c r="H1287" i="6"/>
  <c r="G1287" i="6"/>
  <c r="F1287" i="6"/>
  <c r="I1287" i="6" s="1"/>
  <c r="E1287" i="6"/>
  <c r="D1287" i="6"/>
  <c r="J1287" i="6" s="1"/>
  <c r="B1287" i="6"/>
  <c r="C1287" i="6" s="1"/>
  <c r="A1287" i="6"/>
  <c r="H1286" i="6"/>
  <c r="G1286" i="6"/>
  <c r="F1286" i="6"/>
  <c r="I1286" i="6" s="1"/>
  <c r="E1286" i="6"/>
  <c r="D1286" i="6"/>
  <c r="J1286" i="6" s="1"/>
  <c r="B1286" i="6"/>
  <c r="C1286" i="6" s="1"/>
  <c r="A1286" i="6"/>
  <c r="H1285" i="6"/>
  <c r="G1285" i="6"/>
  <c r="F1285" i="6"/>
  <c r="I1285" i="6" s="1"/>
  <c r="E1285" i="6"/>
  <c r="D1285" i="6"/>
  <c r="J1285" i="6" s="1"/>
  <c r="B1285" i="6"/>
  <c r="C1285" i="6" s="1"/>
  <c r="A1285" i="6"/>
  <c r="H1284" i="6"/>
  <c r="G1284" i="6"/>
  <c r="F1284" i="6"/>
  <c r="I1284" i="6" s="1"/>
  <c r="E1284" i="6"/>
  <c r="D1284" i="6"/>
  <c r="J1284" i="6" s="1"/>
  <c r="B1284" i="6"/>
  <c r="C1284" i="6" s="1"/>
  <c r="A1284" i="6"/>
  <c r="H1283" i="6"/>
  <c r="G1283" i="6"/>
  <c r="F1283" i="6"/>
  <c r="I1283" i="6" s="1"/>
  <c r="E1283" i="6"/>
  <c r="D1283" i="6"/>
  <c r="J1283" i="6" s="1"/>
  <c r="B1283" i="6"/>
  <c r="C1283" i="6" s="1"/>
  <c r="A1283" i="6"/>
  <c r="H1282" i="6"/>
  <c r="G1282" i="6"/>
  <c r="F1282" i="6"/>
  <c r="I1282" i="6" s="1"/>
  <c r="E1282" i="6"/>
  <c r="D1282" i="6"/>
  <c r="J1282" i="6" s="1"/>
  <c r="B1282" i="6"/>
  <c r="C1282" i="6" s="1"/>
  <c r="A1282" i="6"/>
  <c r="H1281" i="6"/>
  <c r="G1281" i="6"/>
  <c r="F1281" i="6"/>
  <c r="I1281" i="6" s="1"/>
  <c r="E1281" i="6"/>
  <c r="D1281" i="6"/>
  <c r="J1281" i="6" s="1"/>
  <c r="B1281" i="6"/>
  <c r="C1281" i="6" s="1"/>
  <c r="A1281" i="6"/>
  <c r="H1280" i="6"/>
  <c r="G1280" i="6"/>
  <c r="F1280" i="6"/>
  <c r="I1280" i="6" s="1"/>
  <c r="E1280" i="6"/>
  <c r="D1280" i="6"/>
  <c r="J1280" i="6" s="1"/>
  <c r="B1280" i="6"/>
  <c r="C1280" i="6" s="1"/>
  <c r="A1280" i="6"/>
  <c r="H1279" i="6"/>
  <c r="G1279" i="6"/>
  <c r="F1279" i="6"/>
  <c r="I1279" i="6" s="1"/>
  <c r="E1279" i="6"/>
  <c r="D1279" i="6"/>
  <c r="J1279" i="6" s="1"/>
  <c r="B1279" i="6"/>
  <c r="C1279" i="6" s="1"/>
  <c r="A1279" i="6"/>
  <c r="H1278" i="6"/>
  <c r="G1278" i="6"/>
  <c r="F1278" i="6"/>
  <c r="I1278" i="6" s="1"/>
  <c r="E1278" i="6"/>
  <c r="D1278" i="6"/>
  <c r="J1278" i="6" s="1"/>
  <c r="B1278" i="6"/>
  <c r="C1278" i="6" s="1"/>
  <c r="A1278" i="6"/>
  <c r="H1277" i="6"/>
  <c r="G1277" i="6"/>
  <c r="F1277" i="6"/>
  <c r="I1277" i="6" s="1"/>
  <c r="E1277" i="6"/>
  <c r="D1277" i="6"/>
  <c r="J1277" i="6" s="1"/>
  <c r="B1277" i="6"/>
  <c r="C1277" i="6" s="1"/>
  <c r="A1277" i="6"/>
  <c r="H1276" i="6"/>
  <c r="G1276" i="6"/>
  <c r="F1276" i="6"/>
  <c r="I1276" i="6" s="1"/>
  <c r="E1276" i="6"/>
  <c r="D1276" i="6"/>
  <c r="J1276" i="6" s="1"/>
  <c r="B1276" i="6"/>
  <c r="C1276" i="6" s="1"/>
  <c r="A1276" i="6"/>
  <c r="H1275" i="6"/>
  <c r="G1275" i="6"/>
  <c r="F1275" i="6"/>
  <c r="I1275" i="6" s="1"/>
  <c r="E1275" i="6"/>
  <c r="D1275" i="6"/>
  <c r="J1275" i="6" s="1"/>
  <c r="B1275" i="6"/>
  <c r="C1275" i="6" s="1"/>
  <c r="A1275" i="6"/>
  <c r="H1274" i="6"/>
  <c r="G1274" i="6"/>
  <c r="F1274" i="6"/>
  <c r="I1274" i="6" s="1"/>
  <c r="E1274" i="6"/>
  <c r="D1274" i="6"/>
  <c r="J1274" i="6" s="1"/>
  <c r="B1274" i="6"/>
  <c r="C1274" i="6" s="1"/>
  <c r="A1274" i="6"/>
  <c r="H1273" i="6"/>
  <c r="G1273" i="6"/>
  <c r="F1273" i="6"/>
  <c r="I1273" i="6" s="1"/>
  <c r="E1273" i="6"/>
  <c r="D1273" i="6"/>
  <c r="J1273" i="6" s="1"/>
  <c r="B1273" i="6"/>
  <c r="C1273" i="6" s="1"/>
  <c r="A1273" i="6"/>
  <c r="H1272" i="6"/>
  <c r="G1272" i="6"/>
  <c r="F1272" i="6"/>
  <c r="I1272" i="6" s="1"/>
  <c r="E1272" i="6"/>
  <c r="D1272" i="6"/>
  <c r="J1272" i="6" s="1"/>
  <c r="B1272" i="6"/>
  <c r="C1272" i="6" s="1"/>
  <c r="A1272" i="6"/>
  <c r="H1271" i="6"/>
  <c r="G1271" i="6"/>
  <c r="F1271" i="6"/>
  <c r="I1271" i="6" s="1"/>
  <c r="E1271" i="6"/>
  <c r="D1271" i="6"/>
  <c r="J1271" i="6" s="1"/>
  <c r="B1271" i="6"/>
  <c r="C1271" i="6" s="1"/>
  <c r="A1271" i="6"/>
  <c r="H1270" i="6"/>
  <c r="G1270" i="6"/>
  <c r="F1270" i="6"/>
  <c r="I1270" i="6" s="1"/>
  <c r="E1270" i="6"/>
  <c r="D1270" i="6"/>
  <c r="J1270" i="6" s="1"/>
  <c r="B1270" i="6"/>
  <c r="C1270" i="6" s="1"/>
  <c r="A1270" i="6"/>
  <c r="H1269" i="6"/>
  <c r="G1269" i="6"/>
  <c r="F1269" i="6"/>
  <c r="I1269" i="6" s="1"/>
  <c r="E1269" i="6"/>
  <c r="D1269" i="6"/>
  <c r="J1269" i="6" s="1"/>
  <c r="B1269" i="6"/>
  <c r="C1269" i="6" s="1"/>
  <c r="A1269" i="6"/>
  <c r="H1268" i="6"/>
  <c r="G1268" i="6"/>
  <c r="F1268" i="6"/>
  <c r="I1268" i="6" s="1"/>
  <c r="E1268" i="6"/>
  <c r="D1268" i="6"/>
  <c r="J1268" i="6" s="1"/>
  <c r="B1268" i="6"/>
  <c r="C1268" i="6" s="1"/>
  <c r="A1268" i="6"/>
  <c r="H1267" i="6"/>
  <c r="G1267" i="6"/>
  <c r="F1267" i="6"/>
  <c r="I1267" i="6" s="1"/>
  <c r="E1267" i="6"/>
  <c r="D1267" i="6"/>
  <c r="J1267" i="6" s="1"/>
  <c r="B1267" i="6"/>
  <c r="C1267" i="6" s="1"/>
  <c r="A1267" i="6"/>
  <c r="H1266" i="6"/>
  <c r="G1266" i="6"/>
  <c r="F1266" i="6"/>
  <c r="I1266" i="6" s="1"/>
  <c r="E1266" i="6"/>
  <c r="D1266" i="6"/>
  <c r="J1266" i="6" s="1"/>
  <c r="B1266" i="6"/>
  <c r="C1266" i="6" s="1"/>
  <c r="A1266" i="6"/>
  <c r="H1265" i="6"/>
  <c r="G1265" i="6"/>
  <c r="F1265" i="6"/>
  <c r="I1265" i="6" s="1"/>
  <c r="E1265" i="6"/>
  <c r="D1265" i="6"/>
  <c r="J1265" i="6" s="1"/>
  <c r="B1265" i="6"/>
  <c r="C1265" i="6" s="1"/>
  <c r="A1265" i="6"/>
  <c r="H1264" i="6"/>
  <c r="G1264" i="6"/>
  <c r="F1264" i="6"/>
  <c r="I1264" i="6" s="1"/>
  <c r="E1264" i="6"/>
  <c r="D1264" i="6"/>
  <c r="J1264" i="6" s="1"/>
  <c r="B1264" i="6"/>
  <c r="C1264" i="6" s="1"/>
  <c r="A1264" i="6"/>
  <c r="H1263" i="6"/>
  <c r="G1263" i="6"/>
  <c r="F1263" i="6"/>
  <c r="I1263" i="6" s="1"/>
  <c r="E1263" i="6"/>
  <c r="D1263" i="6"/>
  <c r="J1263" i="6" s="1"/>
  <c r="B1263" i="6"/>
  <c r="C1263" i="6" s="1"/>
  <c r="A1263" i="6"/>
  <c r="H1262" i="6"/>
  <c r="G1262" i="6"/>
  <c r="F1262" i="6"/>
  <c r="I1262" i="6" s="1"/>
  <c r="E1262" i="6"/>
  <c r="D1262" i="6"/>
  <c r="J1262" i="6" s="1"/>
  <c r="B1262" i="6"/>
  <c r="C1262" i="6" s="1"/>
  <c r="A1262" i="6"/>
  <c r="H1261" i="6"/>
  <c r="G1261" i="6"/>
  <c r="F1261" i="6"/>
  <c r="I1261" i="6" s="1"/>
  <c r="E1261" i="6"/>
  <c r="D1261" i="6"/>
  <c r="J1261" i="6" s="1"/>
  <c r="B1261" i="6"/>
  <c r="C1261" i="6" s="1"/>
  <c r="A1261" i="6"/>
  <c r="H1260" i="6"/>
  <c r="G1260" i="6"/>
  <c r="F1260" i="6"/>
  <c r="I1260" i="6" s="1"/>
  <c r="E1260" i="6"/>
  <c r="D1260" i="6"/>
  <c r="J1260" i="6" s="1"/>
  <c r="B1260" i="6"/>
  <c r="C1260" i="6" s="1"/>
  <c r="A1260" i="6"/>
  <c r="H1259" i="6"/>
  <c r="G1259" i="6"/>
  <c r="F1259" i="6"/>
  <c r="I1259" i="6" s="1"/>
  <c r="E1259" i="6"/>
  <c r="D1259" i="6"/>
  <c r="J1259" i="6" s="1"/>
  <c r="B1259" i="6"/>
  <c r="C1259" i="6" s="1"/>
  <c r="A1259" i="6"/>
  <c r="H1258" i="6"/>
  <c r="G1258" i="6"/>
  <c r="F1258" i="6"/>
  <c r="I1258" i="6" s="1"/>
  <c r="E1258" i="6"/>
  <c r="D1258" i="6"/>
  <c r="J1258" i="6" s="1"/>
  <c r="B1258" i="6"/>
  <c r="C1258" i="6" s="1"/>
  <c r="A1258" i="6"/>
  <c r="H1257" i="6"/>
  <c r="G1257" i="6"/>
  <c r="F1257" i="6"/>
  <c r="I1257" i="6" s="1"/>
  <c r="E1257" i="6"/>
  <c r="D1257" i="6"/>
  <c r="J1257" i="6" s="1"/>
  <c r="B1257" i="6"/>
  <c r="C1257" i="6" s="1"/>
  <c r="A1257" i="6"/>
  <c r="H1256" i="6"/>
  <c r="G1256" i="6"/>
  <c r="F1256" i="6"/>
  <c r="I1256" i="6" s="1"/>
  <c r="E1256" i="6"/>
  <c r="D1256" i="6"/>
  <c r="J1256" i="6" s="1"/>
  <c r="B1256" i="6"/>
  <c r="C1256" i="6" s="1"/>
  <c r="A1256" i="6"/>
  <c r="H1255" i="6"/>
  <c r="G1255" i="6"/>
  <c r="F1255" i="6"/>
  <c r="I1255" i="6" s="1"/>
  <c r="E1255" i="6"/>
  <c r="D1255" i="6"/>
  <c r="J1255" i="6" s="1"/>
  <c r="B1255" i="6"/>
  <c r="C1255" i="6" s="1"/>
  <c r="A1255" i="6"/>
  <c r="H1254" i="6"/>
  <c r="G1254" i="6"/>
  <c r="F1254" i="6"/>
  <c r="I1254" i="6" s="1"/>
  <c r="E1254" i="6"/>
  <c r="D1254" i="6"/>
  <c r="J1254" i="6" s="1"/>
  <c r="B1254" i="6"/>
  <c r="C1254" i="6" s="1"/>
  <c r="A1254" i="6"/>
  <c r="H1253" i="6"/>
  <c r="G1253" i="6"/>
  <c r="F1253" i="6"/>
  <c r="I1253" i="6" s="1"/>
  <c r="E1253" i="6"/>
  <c r="D1253" i="6"/>
  <c r="J1253" i="6" s="1"/>
  <c r="B1253" i="6"/>
  <c r="C1253" i="6" s="1"/>
  <c r="A1253" i="6"/>
  <c r="H1252" i="6"/>
  <c r="G1252" i="6"/>
  <c r="F1252" i="6"/>
  <c r="I1252" i="6" s="1"/>
  <c r="E1252" i="6"/>
  <c r="D1252" i="6"/>
  <c r="J1252" i="6" s="1"/>
  <c r="B1252" i="6"/>
  <c r="C1252" i="6" s="1"/>
  <c r="A1252" i="6"/>
  <c r="H1251" i="6"/>
  <c r="G1251" i="6"/>
  <c r="F1251" i="6"/>
  <c r="I1251" i="6" s="1"/>
  <c r="E1251" i="6"/>
  <c r="D1251" i="6"/>
  <c r="J1251" i="6" s="1"/>
  <c r="B1251" i="6"/>
  <c r="C1251" i="6" s="1"/>
  <c r="A1251" i="6"/>
  <c r="H1250" i="6"/>
  <c r="G1250" i="6"/>
  <c r="F1250" i="6"/>
  <c r="I1250" i="6" s="1"/>
  <c r="E1250" i="6"/>
  <c r="D1250" i="6"/>
  <c r="J1250" i="6" s="1"/>
  <c r="B1250" i="6"/>
  <c r="C1250" i="6" s="1"/>
  <c r="A1250" i="6"/>
  <c r="H1249" i="6"/>
  <c r="G1249" i="6"/>
  <c r="F1249" i="6"/>
  <c r="I1249" i="6" s="1"/>
  <c r="E1249" i="6"/>
  <c r="D1249" i="6"/>
  <c r="J1249" i="6" s="1"/>
  <c r="B1249" i="6"/>
  <c r="C1249" i="6" s="1"/>
  <c r="A1249" i="6"/>
  <c r="H1248" i="6"/>
  <c r="G1248" i="6"/>
  <c r="F1248" i="6"/>
  <c r="I1248" i="6" s="1"/>
  <c r="E1248" i="6"/>
  <c r="D1248" i="6"/>
  <c r="J1248" i="6" s="1"/>
  <c r="B1248" i="6"/>
  <c r="C1248" i="6" s="1"/>
  <c r="A1248" i="6"/>
  <c r="H1247" i="6"/>
  <c r="G1247" i="6"/>
  <c r="F1247" i="6"/>
  <c r="I1247" i="6" s="1"/>
  <c r="E1247" i="6"/>
  <c r="D1247" i="6"/>
  <c r="J1247" i="6" s="1"/>
  <c r="B1247" i="6"/>
  <c r="C1247" i="6" s="1"/>
  <c r="A1247" i="6"/>
  <c r="H1246" i="6"/>
  <c r="G1246" i="6"/>
  <c r="F1246" i="6"/>
  <c r="I1246" i="6" s="1"/>
  <c r="E1246" i="6"/>
  <c r="D1246" i="6"/>
  <c r="J1246" i="6" s="1"/>
  <c r="B1246" i="6"/>
  <c r="C1246" i="6" s="1"/>
  <c r="A1246" i="6"/>
  <c r="H1245" i="6"/>
  <c r="G1245" i="6"/>
  <c r="F1245" i="6"/>
  <c r="I1245" i="6" s="1"/>
  <c r="E1245" i="6"/>
  <c r="D1245" i="6"/>
  <c r="J1245" i="6" s="1"/>
  <c r="B1245" i="6"/>
  <c r="C1245" i="6" s="1"/>
  <c r="A1245" i="6"/>
  <c r="H1244" i="6"/>
  <c r="G1244" i="6"/>
  <c r="F1244" i="6"/>
  <c r="I1244" i="6" s="1"/>
  <c r="E1244" i="6"/>
  <c r="D1244" i="6"/>
  <c r="J1244" i="6" s="1"/>
  <c r="B1244" i="6"/>
  <c r="C1244" i="6" s="1"/>
  <c r="A1244" i="6"/>
  <c r="H1243" i="6"/>
  <c r="G1243" i="6"/>
  <c r="F1243" i="6"/>
  <c r="I1243" i="6" s="1"/>
  <c r="E1243" i="6"/>
  <c r="D1243" i="6"/>
  <c r="J1243" i="6" s="1"/>
  <c r="B1243" i="6"/>
  <c r="C1243" i="6" s="1"/>
  <c r="A1243" i="6"/>
  <c r="H1242" i="6"/>
  <c r="G1242" i="6"/>
  <c r="F1242" i="6"/>
  <c r="I1242" i="6" s="1"/>
  <c r="E1242" i="6"/>
  <c r="D1242" i="6"/>
  <c r="J1242" i="6" s="1"/>
  <c r="B1242" i="6"/>
  <c r="C1242" i="6" s="1"/>
  <c r="A1242" i="6"/>
  <c r="H1241" i="6"/>
  <c r="G1241" i="6"/>
  <c r="F1241" i="6"/>
  <c r="I1241" i="6" s="1"/>
  <c r="E1241" i="6"/>
  <c r="D1241" i="6"/>
  <c r="J1241" i="6" s="1"/>
  <c r="B1241" i="6"/>
  <c r="C1241" i="6" s="1"/>
  <c r="A1241" i="6"/>
  <c r="H1240" i="6"/>
  <c r="G1240" i="6"/>
  <c r="F1240" i="6"/>
  <c r="I1240" i="6" s="1"/>
  <c r="E1240" i="6"/>
  <c r="D1240" i="6"/>
  <c r="J1240" i="6" s="1"/>
  <c r="B1240" i="6"/>
  <c r="C1240" i="6" s="1"/>
  <c r="A1240" i="6"/>
  <c r="H1239" i="6"/>
  <c r="G1239" i="6"/>
  <c r="F1239" i="6"/>
  <c r="I1239" i="6" s="1"/>
  <c r="E1239" i="6"/>
  <c r="D1239" i="6"/>
  <c r="J1239" i="6" s="1"/>
  <c r="B1239" i="6"/>
  <c r="C1239" i="6" s="1"/>
  <c r="A1239" i="6"/>
  <c r="H1238" i="6"/>
  <c r="G1238" i="6"/>
  <c r="F1238" i="6"/>
  <c r="I1238" i="6" s="1"/>
  <c r="E1238" i="6"/>
  <c r="D1238" i="6"/>
  <c r="J1238" i="6" s="1"/>
  <c r="B1238" i="6"/>
  <c r="C1238" i="6" s="1"/>
  <c r="A1238" i="6"/>
  <c r="H1237" i="6"/>
  <c r="G1237" i="6"/>
  <c r="F1237" i="6"/>
  <c r="I1237" i="6" s="1"/>
  <c r="E1237" i="6"/>
  <c r="D1237" i="6"/>
  <c r="J1237" i="6" s="1"/>
  <c r="B1237" i="6"/>
  <c r="C1237" i="6" s="1"/>
  <c r="A1237" i="6"/>
  <c r="H1236" i="6"/>
  <c r="G1236" i="6"/>
  <c r="F1236" i="6"/>
  <c r="I1236" i="6" s="1"/>
  <c r="E1236" i="6"/>
  <c r="D1236" i="6"/>
  <c r="J1236" i="6" s="1"/>
  <c r="B1236" i="6"/>
  <c r="C1236" i="6" s="1"/>
  <c r="A1236" i="6"/>
  <c r="H1235" i="6"/>
  <c r="G1235" i="6"/>
  <c r="F1235" i="6"/>
  <c r="I1235" i="6" s="1"/>
  <c r="E1235" i="6"/>
  <c r="D1235" i="6"/>
  <c r="J1235" i="6" s="1"/>
  <c r="B1235" i="6"/>
  <c r="C1235" i="6" s="1"/>
  <c r="A1235" i="6"/>
  <c r="H1234" i="6"/>
  <c r="G1234" i="6"/>
  <c r="F1234" i="6"/>
  <c r="I1234" i="6" s="1"/>
  <c r="E1234" i="6"/>
  <c r="D1234" i="6"/>
  <c r="J1234" i="6" s="1"/>
  <c r="B1234" i="6"/>
  <c r="C1234" i="6" s="1"/>
  <c r="A1234" i="6"/>
  <c r="H1233" i="6"/>
  <c r="G1233" i="6"/>
  <c r="F1233" i="6"/>
  <c r="I1233" i="6" s="1"/>
  <c r="E1233" i="6"/>
  <c r="D1233" i="6"/>
  <c r="J1233" i="6" s="1"/>
  <c r="B1233" i="6"/>
  <c r="C1233" i="6" s="1"/>
  <c r="A1233" i="6"/>
  <c r="H1232" i="6"/>
  <c r="G1232" i="6"/>
  <c r="F1232" i="6"/>
  <c r="I1232" i="6" s="1"/>
  <c r="E1232" i="6"/>
  <c r="D1232" i="6"/>
  <c r="J1232" i="6" s="1"/>
  <c r="B1232" i="6"/>
  <c r="C1232" i="6" s="1"/>
  <c r="A1232" i="6"/>
  <c r="H1231" i="6"/>
  <c r="G1231" i="6"/>
  <c r="F1231" i="6"/>
  <c r="I1231" i="6" s="1"/>
  <c r="E1231" i="6"/>
  <c r="D1231" i="6"/>
  <c r="J1231" i="6" s="1"/>
  <c r="B1231" i="6"/>
  <c r="C1231" i="6" s="1"/>
  <c r="A1231" i="6"/>
  <c r="H1230" i="6"/>
  <c r="G1230" i="6"/>
  <c r="F1230" i="6"/>
  <c r="I1230" i="6" s="1"/>
  <c r="E1230" i="6"/>
  <c r="D1230" i="6"/>
  <c r="J1230" i="6" s="1"/>
  <c r="B1230" i="6"/>
  <c r="C1230" i="6" s="1"/>
  <c r="A1230" i="6"/>
  <c r="H1229" i="6"/>
  <c r="G1229" i="6"/>
  <c r="F1229" i="6"/>
  <c r="I1229" i="6" s="1"/>
  <c r="E1229" i="6"/>
  <c r="D1229" i="6"/>
  <c r="J1229" i="6" s="1"/>
  <c r="B1229" i="6"/>
  <c r="C1229" i="6" s="1"/>
  <c r="A1229" i="6"/>
  <c r="H1228" i="6"/>
  <c r="G1228" i="6"/>
  <c r="F1228" i="6"/>
  <c r="I1228" i="6" s="1"/>
  <c r="E1228" i="6"/>
  <c r="D1228" i="6"/>
  <c r="J1228" i="6" s="1"/>
  <c r="B1228" i="6"/>
  <c r="C1228" i="6" s="1"/>
  <c r="A1228" i="6"/>
  <c r="H1227" i="6"/>
  <c r="G1227" i="6"/>
  <c r="F1227" i="6"/>
  <c r="I1227" i="6" s="1"/>
  <c r="E1227" i="6"/>
  <c r="D1227" i="6"/>
  <c r="J1227" i="6" s="1"/>
  <c r="B1227" i="6"/>
  <c r="C1227" i="6" s="1"/>
  <c r="A1227" i="6"/>
  <c r="H1226" i="6"/>
  <c r="G1226" i="6"/>
  <c r="F1226" i="6"/>
  <c r="I1226" i="6" s="1"/>
  <c r="E1226" i="6"/>
  <c r="D1226" i="6"/>
  <c r="J1226" i="6" s="1"/>
  <c r="B1226" i="6"/>
  <c r="C1226" i="6" s="1"/>
  <c r="A1226" i="6"/>
  <c r="H1225" i="6"/>
  <c r="G1225" i="6"/>
  <c r="F1225" i="6"/>
  <c r="I1225" i="6" s="1"/>
  <c r="E1225" i="6"/>
  <c r="D1225" i="6"/>
  <c r="J1225" i="6" s="1"/>
  <c r="B1225" i="6"/>
  <c r="C1225" i="6" s="1"/>
  <c r="A1225" i="6"/>
  <c r="H1224" i="6"/>
  <c r="G1224" i="6"/>
  <c r="F1224" i="6"/>
  <c r="I1224" i="6" s="1"/>
  <c r="E1224" i="6"/>
  <c r="D1224" i="6"/>
  <c r="J1224" i="6" s="1"/>
  <c r="B1224" i="6"/>
  <c r="C1224" i="6" s="1"/>
  <c r="A1224" i="6"/>
  <c r="H1223" i="6"/>
  <c r="G1223" i="6"/>
  <c r="F1223" i="6"/>
  <c r="I1223" i="6" s="1"/>
  <c r="E1223" i="6"/>
  <c r="D1223" i="6"/>
  <c r="J1223" i="6" s="1"/>
  <c r="B1223" i="6"/>
  <c r="C1223" i="6" s="1"/>
  <c r="A1223" i="6"/>
  <c r="H1222" i="6"/>
  <c r="G1222" i="6"/>
  <c r="F1222" i="6"/>
  <c r="I1222" i="6" s="1"/>
  <c r="E1222" i="6"/>
  <c r="D1222" i="6"/>
  <c r="J1222" i="6" s="1"/>
  <c r="B1222" i="6"/>
  <c r="C1222" i="6" s="1"/>
  <c r="A1222" i="6"/>
  <c r="H1221" i="6"/>
  <c r="G1221" i="6"/>
  <c r="F1221" i="6"/>
  <c r="I1221" i="6" s="1"/>
  <c r="E1221" i="6"/>
  <c r="D1221" i="6"/>
  <c r="J1221" i="6" s="1"/>
  <c r="B1221" i="6"/>
  <c r="C1221" i="6" s="1"/>
  <c r="A1221" i="6"/>
  <c r="H1220" i="6"/>
  <c r="G1220" i="6"/>
  <c r="F1220" i="6"/>
  <c r="I1220" i="6" s="1"/>
  <c r="E1220" i="6"/>
  <c r="D1220" i="6"/>
  <c r="J1220" i="6" s="1"/>
  <c r="B1220" i="6"/>
  <c r="C1220" i="6" s="1"/>
  <c r="A1220" i="6"/>
  <c r="H1219" i="6"/>
  <c r="G1219" i="6"/>
  <c r="F1219" i="6"/>
  <c r="I1219" i="6" s="1"/>
  <c r="E1219" i="6"/>
  <c r="D1219" i="6"/>
  <c r="J1219" i="6" s="1"/>
  <c r="B1219" i="6"/>
  <c r="C1219" i="6" s="1"/>
  <c r="A1219" i="6"/>
  <c r="H1218" i="6"/>
  <c r="G1218" i="6"/>
  <c r="F1218" i="6"/>
  <c r="I1218" i="6" s="1"/>
  <c r="E1218" i="6"/>
  <c r="D1218" i="6"/>
  <c r="J1218" i="6" s="1"/>
  <c r="B1218" i="6"/>
  <c r="C1218" i="6" s="1"/>
  <c r="A1218" i="6"/>
  <c r="H1217" i="6"/>
  <c r="G1217" i="6"/>
  <c r="F1217" i="6"/>
  <c r="I1217" i="6" s="1"/>
  <c r="E1217" i="6"/>
  <c r="D1217" i="6"/>
  <c r="J1217" i="6" s="1"/>
  <c r="B1217" i="6"/>
  <c r="C1217" i="6" s="1"/>
  <c r="A1217" i="6"/>
  <c r="H1216" i="6"/>
  <c r="G1216" i="6"/>
  <c r="F1216" i="6"/>
  <c r="I1216" i="6" s="1"/>
  <c r="E1216" i="6"/>
  <c r="D1216" i="6"/>
  <c r="J1216" i="6" s="1"/>
  <c r="B1216" i="6"/>
  <c r="C1216" i="6" s="1"/>
  <c r="A1216" i="6"/>
  <c r="H1215" i="6"/>
  <c r="G1215" i="6"/>
  <c r="F1215" i="6"/>
  <c r="I1215" i="6" s="1"/>
  <c r="E1215" i="6"/>
  <c r="D1215" i="6"/>
  <c r="J1215" i="6" s="1"/>
  <c r="B1215" i="6"/>
  <c r="C1215" i="6" s="1"/>
  <c r="A1215" i="6"/>
  <c r="H1214" i="6"/>
  <c r="G1214" i="6"/>
  <c r="F1214" i="6"/>
  <c r="I1214" i="6" s="1"/>
  <c r="E1214" i="6"/>
  <c r="D1214" i="6"/>
  <c r="J1214" i="6" s="1"/>
  <c r="B1214" i="6"/>
  <c r="C1214" i="6" s="1"/>
  <c r="A1214" i="6"/>
  <c r="H1213" i="6"/>
  <c r="G1213" i="6"/>
  <c r="F1213" i="6"/>
  <c r="I1213" i="6" s="1"/>
  <c r="E1213" i="6"/>
  <c r="D1213" i="6"/>
  <c r="J1213" i="6" s="1"/>
  <c r="B1213" i="6"/>
  <c r="C1213" i="6" s="1"/>
  <c r="A1213" i="6"/>
  <c r="H1212" i="6"/>
  <c r="G1212" i="6"/>
  <c r="F1212" i="6"/>
  <c r="I1212" i="6" s="1"/>
  <c r="E1212" i="6"/>
  <c r="D1212" i="6"/>
  <c r="J1212" i="6" s="1"/>
  <c r="B1212" i="6"/>
  <c r="C1212" i="6" s="1"/>
  <c r="A1212" i="6"/>
  <c r="H1211" i="6"/>
  <c r="G1211" i="6"/>
  <c r="F1211" i="6"/>
  <c r="I1211" i="6" s="1"/>
  <c r="E1211" i="6"/>
  <c r="D1211" i="6"/>
  <c r="J1211" i="6" s="1"/>
  <c r="B1211" i="6"/>
  <c r="C1211" i="6" s="1"/>
  <c r="A1211" i="6"/>
  <c r="H1210" i="6"/>
  <c r="G1210" i="6"/>
  <c r="F1210" i="6"/>
  <c r="I1210" i="6" s="1"/>
  <c r="E1210" i="6"/>
  <c r="D1210" i="6"/>
  <c r="J1210" i="6" s="1"/>
  <c r="B1210" i="6"/>
  <c r="C1210" i="6" s="1"/>
  <c r="A1210" i="6"/>
  <c r="H1209" i="6"/>
  <c r="G1209" i="6"/>
  <c r="F1209" i="6"/>
  <c r="I1209" i="6" s="1"/>
  <c r="E1209" i="6"/>
  <c r="D1209" i="6"/>
  <c r="J1209" i="6" s="1"/>
  <c r="B1209" i="6"/>
  <c r="C1209" i="6" s="1"/>
  <c r="A1209" i="6"/>
  <c r="H1208" i="6"/>
  <c r="G1208" i="6"/>
  <c r="F1208" i="6"/>
  <c r="I1208" i="6" s="1"/>
  <c r="E1208" i="6"/>
  <c r="D1208" i="6"/>
  <c r="J1208" i="6" s="1"/>
  <c r="B1208" i="6"/>
  <c r="C1208" i="6" s="1"/>
  <c r="A1208" i="6"/>
  <c r="H1207" i="6"/>
  <c r="G1207" i="6"/>
  <c r="F1207" i="6"/>
  <c r="I1207" i="6" s="1"/>
  <c r="E1207" i="6"/>
  <c r="D1207" i="6"/>
  <c r="J1207" i="6" s="1"/>
  <c r="B1207" i="6"/>
  <c r="C1207" i="6" s="1"/>
  <c r="A1207" i="6"/>
  <c r="H1206" i="6"/>
  <c r="G1206" i="6"/>
  <c r="F1206" i="6"/>
  <c r="I1206" i="6" s="1"/>
  <c r="E1206" i="6"/>
  <c r="D1206" i="6"/>
  <c r="J1206" i="6" s="1"/>
  <c r="B1206" i="6"/>
  <c r="C1206" i="6" s="1"/>
  <c r="A1206" i="6"/>
  <c r="H1205" i="6"/>
  <c r="G1205" i="6"/>
  <c r="F1205" i="6"/>
  <c r="I1205" i="6" s="1"/>
  <c r="E1205" i="6"/>
  <c r="D1205" i="6"/>
  <c r="J1205" i="6" s="1"/>
  <c r="B1205" i="6"/>
  <c r="C1205" i="6" s="1"/>
  <c r="A1205" i="6"/>
  <c r="H1204" i="6"/>
  <c r="G1204" i="6"/>
  <c r="F1204" i="6"/>
  <c r="I1204" i="6" s="1"/>
  <c r="E1204" i="6"/>
  <c r="D1204" i="6"/>
  <c r="J1204" i="6" s="1"/>
  <c r="B1204" i="6"/>
  <c r="C1204" i="6" s="1"/>
  <c r="A1204" i="6"/>
  <c r="H1203" i="6"/>
  <c r="G1203" i="6"/>
  <c r="F1203" i="6"/>
  <c r="I1203" i="6" s="1"/>
  <c r="E1203" i="6"/>
  <c r="D1203" i="6"/>
  <c r="J1203" i="6" s="1"/>
  <c r="B1203" i="6"/>
  <c r="C1203" i="6" s="1"/>
  <c r="A1203" i="6"/>
  <c r="H1202" i="6"/>
  <c r="G1202" i="6"/>
  <c r="F1202" i="6"/>
  <c r="I1202" i="6" s="1"/>
  <c r="E1202" i="6"/>
  <c r="D1202" i="6"/>
  <c r="J1202" i="6" s="1"/>
  <c r="B1202" i="6"/>
  <c r="C1202" i="6" s="1"/>
  <c r="A1202" i="6"/>
  <c r="H1201" i="6"/>
  <c r="G1201" i="6"/>
  <c r="F1201" i="6"/>
  <c r="I1201" i="6" s="1"/>
  <c r="E1201" i="6"/>
  <c r="D1201" i="6"/>
  <c r="J1201" i="6" s="1"/>
  <c r="B1201" i="6"/>
  <c r="C1201" i="6" s="1"/>
  <c r="A1201" i="6"/>
  <c r="H1200" i="6"/>
  <c r="G1200" i="6"/>
  <c r="F1200" i="6"/>
  <c r="I1200" i="6" s="1"/>
  <c r="E1200" i="6"/>
  <c r="D1200" i="6"/>
  <c r="J1200" i="6" s="1"/>
  <c r="B1200" i="6"/>
  <c r="C1200" i="6" s="1"/>
  <c r="A1200" i="6"/>
  <c r="H1199" i="6"/>
  <c r="G1199" i="6"/>
  <c r="F1199" i="6"/>
  <c r="I1199" i="6" s="1"/>
  <c r="E1199" i="6"/>
  <c r="D1199" i="6"/>
  <c r="J1199" i="6" s="1"/>
  <c r="B1199" i="6"/>
  <c r="C1199" i="6" s="1"/>
  <c r="A1199" i="6"/>
  <c r="H1198" i="6"/>
  <c r="G1198" i="6"/>
  <c r="F1198" i="6"/>
  <c r="I1198" i="6" s="1"/>
  <c r="E1198" i="6"/>
  <c r="D1198" i="6"/>
  <c r="J1198" i="6" s="1"/>
  <c r="B1198" i="6"/>
  <c r="C1198" i="6" s="1"/>
  <c r="A1198" i="6"/>
  <c r="H1197" i="6"/>
  <c r="G1197" i="6"/>
  <c r="F1197" i="6"/>
  <c r="I1197" i="6" s="1"/>
  <c r="E1197" i="6"/>
  <c r="D1197" i="6"/>
  <c r="J1197" i="6" s="1"/>
  <c r="B1197" i="6"/>
  <c r="C1197" i="6" s="1"/>
  <c r="A1197" i="6"/>
  <c r="H1196" i="6"/>
  <c r="G1196" i="6"/>
  <c r="F1196" i="6"/>
  <c r="I1196" i="6" s="1"/>
  <c r="E1196" i="6"/>
  <c r="D1196" i="6"/>
  <c r="J1196" i="6" s="1"/>
  <c r="B1196" i="6"/>
  <c r="C1196" i="6" s="1"/>
  <c r="A1196" i="6"/>
  <c r="H1195" i="6"/>
  <c r="G1195" i="6"/>
  <c r="F1195" i="6"/>
  <c r="I1195" i="6" s="1"/>
  <c r="E1195" i="6"/>
  <c r="D1195" i="6"/>
  <c r="J1195" i="6" s="1"/>
  <c r="B1195" i="6"/>
  <c r="C1195" i="6" s="1"/>
  <c r="A1195" i="6"/>
  <c r="H1194" i="6"/>
  <c r="G1194" i="6"/>
  <c r="F1194" i="6"/>
  <c r="I1194" i="6" s="1"/>
  <c r="E1194" i="6"/>
  <c r="D1194" i="6"/>
  <c r="J1194" i="6" s="1"/>
  <c r="B1194" i="6"/>
  <c r="C1194" i="6" s="1"/>
  <c r="A1194" i="6"/>
  <c r="H1193" i="6"/>
  <c r="G1193" i="6"/>
  <c r="F1193" i="6"/>
  <c r="I1193" i="6" s="1"/>
  <c r="E1193" i="6"/>
  <c r="D1193" i="6"/>
  <c r="J1193" i="6" s="1"/>
  <c r="B1193" i="6"/>
  <c r="C1193" i="6" s="1"/>
  <c r="A1193" i="6"/>
  <c r="H1192" i="6"/>
  <c r="G1192" i="6"/>
  <c r="F1192" i="6"/>
  <c r="I1192" i="6" s="1"/>
  <c r="E1192" i="6"/>
  <c r="D1192" i="6"/>
  <c r="J1192" i="6" s="1"/>
  <c r="B1192" i="6"/>
  <c r="C1192" i="6" s="1"/>
  <c r="A1192" i="6"/>
  <c r="H1191" i="6"/>
  <c r="G1191" i="6"/>
  <c r="F1191" i="6"/>
  <c r="I1191" i="6" s="1"/>
  <c r="E1191" i="6"/>
  <c r="D1191" i="6"/>
  <c r="J1191" i="6" s="1"/>
  <c r="B1191" i="6"/>
  <c r="C1191" i="6" s="1"/>
  <c r="A1191" i="6"/>
  <c r="H1190" i="6"/>
  <c r="G1190" i="6"/>
  <c r="F1190" i="6"/>
  <c r="I1190" i="6" s="1"/>
  <c r="E1190" i="6"/>
  <c r="D1190" i="6"/>
  <c r="J1190" i="6" s="1"/>
  <c r="B1190" i="6"/>
  <c r="C1190" i="6" s="1"/>
  <c r="A1190" i="6"/>
  <c r="H1189" i="6"/>
  <c r="G1189" i="6"/>
  <c r="F1189" i="6"/>
  <c r="I1189" i="6" s="1"/>
  <c r="E1189" i="6"/>
  <c r="D1189" i="6"/>
  <c r="J1189" i="6" s="1"/>
  <c r="B1189" i="6"/>
  <c r="C1189" i="6" s="1"/>
  <c r="A1189" i="6"/>
  <c r="H1188" i="6"/>
  <c r="G1188" i="6"/>
  <c r="F1188" i="6"/>
  <c r="I1188" i="6" s="1"/>
  <c r="E1188" i="6"/>
  <c r="D1188" i="6"/>
  <c r="J1188" i="6" s="1"/>
  <c r="B1188" i="6"/>
  <c r="C1188" i="6" s="1"/>
  <c r="A1188" i="6"/>
  <c r="H1187" i="6"/>
  <c r="G1187" i="6"/>
  <c r="F1187" i="6"/>
  <c r="I1187" i="6" s="1"/>
  <c r="E1187" i="6"/>
  <c r="D1187" i="6"/>
  <c r="J1187" i="6" s="1"/>
  <c r="B1187" i="6"/>
  <c r="C1187" i="6" s="1"/>
  <c r="A1187" i="6"/>
  <c r="H1186" i="6"/>
  <c r="G1186" i="6"/>
  <c r="F1186" i="6"/>
  <c r="I1186" i="6" s="1"/>
  <c r="E1186" i="6"/>
  <c r="D1186" i="6"/>
  <c r="J1186" i="6" s="1"/>
  <c r="B1186" i="6"/>
  <c r="C1186" i="6" s="1"/>
  <c r="A1186" i="6"/>
  <c r="H1185" i="6"/>
  <c r="G1185" i="6"/>
  <c r="F1185" i="6"/>
  <c r="I1185" i="6" s="1"/>
  <c r="E1185" i="6"/>
  <c r="D1185" i="6"/>
  <c r="J1185" i="6" s="1"/>
  <c r="B1185" i="6"/>
  <c r="C1185" i="6" s="1"/>
  <c r="A1185" i="6"/>
  <c r="H1184" i="6"/>
  <c r="G1184" i="6"/>
  <c r="F1184" i="6"/>
  <c r="I1184" i="6" s="1"/>
  <c r="E1184" i="6"/>
  <c r="D1184" i="6"/>
  <c r="J1184" i="6" s="1"/>
  <c r="B1184" i="6"/>
  <c r="C1184" i="6" s="1"/>
  <c r="A1184" i="6"/>
  <c r="H1183" i="6"/>
  <c r="G1183" i="6"/>
  <c r="F1183" i="6"/>
  <c r="I1183" i="6" s="1"/>
  <c r="E1183" i="6"/>
  <c r="D1183" i="6"/>
  <c r="J1183" i="6" s="1"/>
  <c r="B1183" i="6"/>
  <c r="C1183" i="6" s="1"/>
  <c r="A1183" i="6"/>
  <c r="H1182" i="6"/>
  <c r="G1182" i="6"/>
  <c r="F1182" i="6"/>
  <c r="I1182" i="6" s="1"/>
  <c r="E1182" i="6"/>
  <c r="D1182" i="6"/>
  <c r="J1182" i="6" s="1"/>
  <c r="B1182" i="6"/>
  <c r="C1182" i="6" s="1"/>
  <c r="A1182" i="6"/>
  <c r="H1181" i="6"/>
  <c r="G1181" i="6"/>
  <c r="F1181" i="6"/>
  <c r="I1181" i="6" s="1"/>
  <c r="E1181" i="6"/>
  <c r="D1181" i="6"/>
  <c r="J1181" i="6" s="1"/>
  <c r="B1181" i="6"/>
  <c r="C1181" i="6" s="1"/>
  <c r="A1181" i="6"/>
  <c r="H1180" i="6"/>
  <c r="G1180" i="6"/>
  <c r="F1180" i="6"/>
  <c r="I1180" i="6" s="1"/>
  <c r="E1180" i="6"/>
  <c r="D1180" i="6"/>
  <c r="J1180" i="6" s="1"/>
  <c r="B1180" i="6"/>
  <c r="C1180" i="6" s="1"/>
  <c r="A1180" i="6"/>
  <c r="H1179" i="6"/>
  <c r="G1179" i="6"/>
  <c r="F1179" i="6"/>
  <c r="I1179" i="6" s="1"/>
  <c r="E1179" i="6"/>
  <c r="D1179" i="6"/>
  <c r="J1179" i="6" s="1"/>
  <c r="B1179" i="6"/>
  <c r="C1179" i="6" s="1"/>
  <c r="A1179" i="6"/>
  <c r="H1178" i="6"/>
  <c r="G1178" i="6"/>
  <c r="F1178" i="6"/>
  <c r="I1178" i="6" s="1"/>
  <c r="E1178" i="6"/>
  <c r="D1178" i="6"/>
  <c r="J1178" i="6" s="1"/>
  <c r="B1178" i="6"/>
  <c r="C1178" i="6" s="1"/>
  <c r="A1178" i="6"/>
  <c r="H1177" i="6"/>
  <c r="G1177" i="6"/>
  <c r="F1177" i="6"/>
  <c r="I1177" i="6" s="1"/>
  <c r="E1177" i="6"/>
  <c r="D1177" i="6"/>
  <c r="J1177" i="6" s="1"/>
  <c r="B1177" i="6"/>
  <c r="C1177" i="6" s="1"/>
  <c r="A1177" i="6"/>
  <c r="H1176" i="6"/>
  <c r="G1176" i="6"/>
  <c r="F1176" i="6"/>
  <c r="I1176" i="6" s="1"/>
  <c r="E1176" i="6"/>
  <c r="D1176" i="6"/>
  <c r="J1176" i="6" s="1"/>
  <c r="B1176" i="6"/>
  <c r="C1176" i="6" s="1"/>
  <c r="A1176" i="6"/>
  <c r="H1175" i="6"/>
  <c r="G1175" i="6"/>
  <c r="F1175" i="6"/>
  <c r="I1175" i="6" s="1"/>
  <c r="E1175" i="6"/>
  <c r="D1175" i="6"/>
  <c r="J1175" i="6" s="1"/>
  <c r="B1175" i="6"/>
  <c r="C1175" i="6" s="1"/>
  <c r="A1175" i="6"/>
  <c r="H1174" i="6"/>
  <c r="G1174" i="6"/>
  <c r="F1174" i="6"/>
  <c r="I1174" i="6" s="1"/>
  <c r="E1174" i="6"/>
  <c r="D1174" i="6"/>
  <c r="J1174" i="6" s="1"/>
  <c r="B1174" i="6"/>
  <c r="C1174" i="6" s="1"/>
  <c r="A1174" i="6"/>
  <c r="H1173" i="6"/>
  <c r="G1173" i="6"/>
  <c r="F1173" i="6"/>
  <c r="I1173" i="6" s="1"/>
  <c r="E1173" i="6"/>
  <c r="D1173" i="6"/>
  <c r="J1173" i="6" s="1"/>
  <c r="B1173" i="6"/>
  <c r="C1173" i="6" s="1"/>
  <c r="A1173" i="6"/>
  <c r="H1172" i="6"/>
  <c r="G1172" i="6"/>
  <c r="F1172" i="6"/>
  <c r="I1172" i="6" s="1"/>
  <c r="E1172" i="6"/>
  <c r="D1172" i="6"/>
  <c r="J1172" i="6" s="1"/>
  <c r="B1172" i="6"/>
  <c r="C1172" i="6" s="1"/>
  <c r="A1172" i="6"/>
  <c r="H1171" i="6"/>
  <c r="G1171" i="6"/>
  <c r="F1171" i="6"/>
  <c r="I1171" i="6" s="1"/>
  <c r="E1171" i="6"/>
  <c r="D1171" i="6"/>
  <c r="J1171" i="6" s="1"/>
  <c r="B1171" i="6"/>
  <c r="C1171" i="6" s="1"/>
  <c r="A1171" i="6"/>
  <c r="H1170" i="6"/>
  <c r="G1170" i="6"/>
  <c r="F1170" i="6"/>
  <c r="I1170" i="6" s="1"/>
  <c r="E1170" i="6"/>
  <c r="D1170" i="6"/>
  <c r="J1170" i="6" s="1"/>
  <c r="B1170" i="6"/>
  <c r="C1170" i="6" s="1"/>
  <c r="A1170" i="6"/>
  <c r="H1169" i="6"/>
  <c r="G1169" i="6"/>
  <c r="F1169" i="6"/>
  <c r="I1169" i="6" s="1"/>
  <c r="E1169" i="6"/>
  <c r="D1169" i="6"/>
  <c r="J1169" i="6" s="1"/>
  <c r="B1169" i="6"/>
  <c r="C1169" i="6" s="1"/>
  <c r="A1169" i="6"/>
  <c r="H1168" i="6"/>
  <c r="G1168" i="6"/>
  <c r="F1168" i="6"/>
  <c r="I1168" i="6" s="1"/>
  <c r="E1168" i="6"/>
  <c r="D1168" i="6"/>
  <c r="J1168" i="6" s="1"/>
  <c r="B1168" i="6"/>
  <c r="C1168" i="6" s="1"/>
  <c r="A1168" i="6"/>
  <c r="H1167" i="6"/>
  <c r="G1167" i="6"/>
  <c r="F1167" i="6"/>
  <c r="I1167" i="6" s="1"/>
  <c r="E1167" i="6"/>
  <c r="D1167" i="6"/>
  <c r="J1167" i="6" s="1"/>
  <c r="B1167" i="6"/>
  <c r="C1167" i="6" s="1"/>
  <c r="A1167" i="6"/>
  <c r="H1166" i="6"/>
  <c r="G1166" i="6"/>
  <c r="F1166" i="6"/>
  <c r="I1166" i="6" s="1"/>
  <c r="E1166" i="6"/>
  <c r="D1166" i="6"/>
  <c r="J1166" i="6" s="1"/>
  <c r="B1166" i="6"/>
  <c r="C1166" i="6" s="1"/>
  <c r="A1166" i="6"/>
  <c r="H1165" i="6"/>
  <c r="G1165" i="6"/>
  <c r="F1165" i="6"/>
  <c r="I1165" i="6" s="1"/>
  <c r="E1165" i="6"/>
  <c r="D1165" i="6"/>
  <c r="J1165" i="6" s="1"/>
  <c r="B1165" i="6"/>
  <c r="C1165" i="6" s="1"/>
  <c r="A1165" i="6"/>
  <c r="H1164" i="6"/>
  <c r="G1164" i="6"/>
  <c r="F1164" i="6"/>
  <c r="I1164" i="6" s="1"/>
  <c r="E1164" i="6"/>
  <c r="D1164" i="6"/>
  <c r="J1164" i="6" s="1"/>
  <c r="B1164" i="6"/>
  <c r="C1164" i="6" s="1"/>
  <c r="A1164" i="6"/>
  <c r="H1163" i="6"/>
  <c r="G1163" i="6"/>
  <c r="F1163" i="6"/>
  <c r="I1163" i="6" s="1"/>
  <c r="E1163" i="6"/>
  <c r="D1163" i="6"/>
  <c r="J1163" i="6" s="1"/>
  <c r="B1163" i="6"/>
  <c r="C1163" i="6" s="1"/>
  <c r="A1163" i="6"/>
  <c r="H1162" i="6"/>
  <c r="G1162" i="6"/>
  <c r="F1162" i="6"/>
  <c r="I1162" i="6" s="1"/>
  <c r="E1162" i="6"/>
  <c r="D1162" i="6"/>
  <c r="J1162" i="6" s="1"/>
  <c r="B1162" i="6"/>
  <c r="C1162" i="6" s="1"/>
  <c r="A1162" i="6"/>
  <c r="H1161" i="6"/>
  <c r="G1161" i="6"/>
  <c r="F1161" i="6"/>
  <c r="I1161" i="6" s="1"/>
  <c r="E1161" i="6"/>
  <c r="D1161" i="6"/>
  <c r="J1161" i="6" s="1"/>
  <c r="B1161" i="6"/>
  <c r="C1161" i="6" s="1"/>
  <c r="A1161" i="6"/>
  <c r="H1160" i="6"/>
  <c r="G1160" i="6"/>
  <c r="F1160" i="6"/>
  <c r="I1160" i="6" s="1"/>
  <c r="E1160" i="6"/>
  <c r="D1160" i="6"/>
  <c r="J1160" i="6" s="1"/>
  <c r="B1160" i="6"/>
  <c r="C1160" i="6" s="1"/>
  <c r="A1160" i="6"/>
  <c r="H1159" i="6"/>
  <c r="G1159" i="6"/>
  <c r="F1159" i="6"/>
  <c r="I1159" i="6" s="1"/>
  <c r="E1159" i="6"/>
  <c r="D1159" i="6"/>
  <c r="J1159" i="6" s="1"/>
  <c r="B1159" i="6"/>
  <c r="C1159" i="6" s="1"/>
  <c r="A1159" i="6"/>
  <c r="H1158" i="6"/>
  <c r="G1158" i="6"/>
  <c r="F1158" i="6"/>
  <c r="I1158" i="6" s="1"/>
  <c r="E1158" i="6"/>
  <c r="D1158" i="6"/>
  <c r="J1158" i="6" s="1"/>
  <c r="B1158" i="6"/>
  <c r="C1158" i="6" s="1"/>
  <c r="A1158" i="6"/>
  <c r="H1157" i="6"/>
  <c r="G1157" i="6"/>
  <c r="F1157" i="6"/>
  <c r="I1157" i="6" s="1"/>
  <c r="E1157" i="6"/>
  <c r="D1157" i="6"/>
  <c r="J1157" i="6" s="1"/>
  <c r="B1157" i="6"/>
  <c r="C1157" i="6" s="1"/>
  <c r="A1157" i="6"/>
  <c r="H1156" i="6"/>
  <c r="G1156" i="6"/>
  <c r="F1156" i="6"/>
  <c r="I1156" i="6" s="1"/>
  <c r="E1156" i="6"/>
  <c r="D1156" i="6"/>
  <c r="J1156" i="6" s="1"/>
  <c r="B1156" i="6"/>
  <c r="C1156" i="6" s="1"/>
  <c r="A1156" i="6"/>
  <c r="H1155" i="6"/>
  <c r="G1155" i="6"/>
  <c r="F1155" i="6"/>
  <c r="I1155" i="6" s="1"/>
  <c r="E1155" i="6"/>
  <c r="D1155" i="6"/>
  <c r="J1155" i="6" s="1"/>
  <c r="B1155" i="6"/>
  <c r="C1155" i="6" s="1"/>
  <c r="A1155" i="6"/>
  <c r="H1154" i="6"/>
  <c r="G1154" i="6"/>
  <c r="F1154" i="6"/>
  <c r="I1154" i="6" s="1"/>
  <c r="E1154" i="6"/>
  <c r="D1154" i="6"/>
  <c r="J1154" i="6" s="1"/>
  <c r="B1154" i="6"/>
  <c r="C1154" i="6" s="1"/>
  <c r="A1154" i="6"/>
  <c r="H1153" i="6"/>
  <c r="G1153" i="6"/>
  <c r="F1153" i="6"/>
  <c r="I1153" i="6" s="1"/>
  <c r="E1153" i="6"/>
  <c r="D1153" i="6"/>
  <c r="J1153" i="6" s="1"/>
  <c r="B1153" i="6"/>
  <c r="C1153" i="6" s="1"/>
  <c r="A1153" i="6"/>
  <c r="H1152" i="6"/>
  <c r="G1152" i="6"/>
  <c r="F1152" i="6"/>
  <c r="I1152" i="6" s="1"/>
  <c r="E1152" i="6"/>
  <c r="D1152" i="6"/>
  <c r="J1152" i="6" s="1"/>
  <c r="B1152" i="6"/>
  <c r="C1152" i="6" s="1"/>
  <c r="A1152" i="6"/>
  <c r="H1151" i="6"/>
  <c r="G1151" i="6"/>
  <c r="F1151" i="6"/>
  <c r="I1151" i="6" s="1"/>
  <c r="E1151" i="6"/>
  <c r="D1151" i="6"/>
  <c r="J1151" i="6" s="1"/>
  <c r="B1151" i="6"/>
  <c r="C1151" i="6" s="1"/>
  <c r="A1151" i="6"/>
  <c r="H1150" i="6"/>
  <c r="G1150" i="6"/>
  <c r="F1150" i="6"/>
  <c r="I1150" i="6" s="1"/>
  <c r="E1150" i="6"/>
  <c r="D1150" i="6"/>
  <c r="J1150" i="6" s="1"/>
  <c r="B1150" i="6"/>
  <c r="C1150" i="6" s="1"/>
  <c r="A1150" i="6"/>
  <c r="H1149" i="6"/>
  <c r="G1149" i="6"/>
  <c r="F1149" i="6"/>
  <c r="I1149" i="6" s="1"/>
  <c r="E1149" i="6"/>
  <c r="D1149" i="6"/>
  <c r="J1149" i="6" s="1"/>
  <c r="B1149" i="6"/>
  <c r="C1149" i="6" s="1"/>
  <c r="A1149" i="6"/>
  <c r="H1148" i="6"/>
  <c r="G1148" i="6"/>
  <c r="F1148" i="6"/>
  <c r="I1148" i="6" s="1"/>
  <c r="E1148" i="6"/>
  <c r="D1148" i="6"/>
  <c r="J1148" i="6" s="1"/>
  <c r="B1148" i="6"/>
  <c r="C1148" i="6" s="1"/>
  <c r="A1148" i="6"/>
  <c r="H1147" i="6"/>
  <c r="G1147" i="6"/>
  <c r="F1147" i="6"/>
  <c r="I1147" i="6" s="1"/>
  <c r="E1147" i="6"/>
  <c r="D1147" i="6"/>
  <c r="J1147" i="6" s="1"/>
  <c r="B1147" i="6"/>
  <c r="C1147" i="6" s="1"/>
  <c r="A1147" i="6"/>
  <c r="H1146" i="6"/>
  <c r="G1146" i="6"/>
  <c r="F1146" i="6"/>
  <c r="I1146" i="6" s="1"/>
  <c r="E1146" i="6"/>
  <c r="D1146" i="6"/>
  <c r="J1146" i="6" s="1"/>
  <c r="B1146" i="6"/>
  <c r="C1146" i="6" s="1"/>
  <c r="A1146" i="6"/>
  <c r="H1145" i="6"/>
  <c r="G1145" i="6"/>
  <c r="F1145" i="6"/>
  <c r="I1145" i="6" s="1"/>
  <c r="E1145" i="6"/>
  <c r="D1145" i="6"/>
  <c r="J1145" i="6" s="1"/>
  <c r="B1145" i="6"/>
  <c r="C1145" i="6" s="1"/>
  <c r="A1145" i="6"/>
  <c r="H1144" i="6"/>
  <c r="G1144" i="6"/>
  <c r="F1144" i="6"/>
  <c r="I1144" i="6" s="1"/>
  <c r="E1144" i="6"/>
  <c r="D1144" i="6"/>
  <c r="J1144" i="6" s="1"/>
  <c r="B1144" i="6"/>
  <c r="C1144" i="6" s="1"/>
  <c r="A1144" i="6"/>
  <c r="H1143" i="6"/>
  <c r="G1143" i="6"/>
  <c r="F1143" i="6"/>
  <c r="I1143" i="6" s="1"/>
  <c r="E1143" i="6"/>
  <c r="D1143" i="6"/>
  <c r="J1143" i="6" s="1"/>
  <c r="B1143" i="6"/>
  <c r="C1143" i="6" s="1"/>
  <c r="A1143" i="6"/>
  <c r="H1142" i="6"/>
  <c r="G1142" i="6"/>
  <c r="F1142" i="6"/>
  <c r="I1142" i="6" s="1"/>
  <c r="E1142" i="6"/>
  <c r="D1142" i="6"/>
  <c r="J1142" i="6" s="1"/>
  <c r="B1142" i="6"/>
  <c r="C1142" i="6" s="1"/>
  <c r="A1142" i="6"/>
  <c r="H1141" i="6"/>
  <c r="G1141" i="6"/>
  <c r="F1141" i="6"/>
  <c r="I1141" i="6" s="1"/>
  <c r="E1141" i="6"/>
  <c r="D1141" i="6"/>
  <c r="J1141" i="6" s="1"/>
  <c r="B1141" i="6"/>
  <c r="C1141" i="6" s="1"/>
  <c r="A1141" i="6"/>
  <c r="H1140" i="6"/>
  <c r="G1140" i="6"/>
  <c r="F1140" i="6"/>
  <c r="I1140" i="6" s="1"/>
  <c r="E1140" i="6"/>
  <c r="D1140" i="6"/>
  <c r="J1140" i="6" s="1"/>
  <c r="B1140" i="6"/>
  <c r="C1140" i="6" s="1"/>
  <c r="A1140" i="6"/>
  <c r="H1139" i="6"/>
  <c r="G1139" i="6"/>
  <c r="F1139" i="6"/>
  <c r="I1139" i="6" s="1"/>
  <c r="E1139" i="6"/>
  <c r="D1139" i="6"/>
  <c r="J1139" i="6" s="1"/>
  <c r="B1139" i="6"/>
  <c r="C1139" i="6" s="1"/>
  <c r="A1139" i="6"/>
  <c r="H1138" i="6"/>
  <c r="G1138" i="6"/>
  <c r="F1138" i="6"/>
  <c r="I1138" i="6" s="1"/>
  <c r="E1138" i="6"/>
  <c r="D1138" i="6"/>
  <c r="J1138" i="6" s="1"/>
  <c r="B1138" i="6"/>
  <c r="C1138" i="6" s="1"/>
  <c r="A1138" i="6"/>
  <c r="H1137" i="6"/>
  <c r="G1137" i="6"/>
  <c r="F1137" i="6"/>
  <c r="I1137" i="6" s="1"/>
  <c r="E1137" i="6"/>
  <c r="D1137" i="6"/>
  <c r="J1137" i="6" s="1"/>
  <c r="B1137" i="6"/>
  <c r="C1137" i="6" s="1"/>
  <c r="A1137" i="6"/>
  <c r="H1136" i="6"/>
  <c r="G1136" i="6"/>
  <c r="F1136" i="6"/>
  <c r="I1136" i="6" s="1"/>
  <c r="E1136" i="6"/>
  <c r="D1136" i="6"/>
  <c r="J1136" i="6" s="1"/>
  <c r="B1136" i="6"/>
  <c r="C1136" i="6" s="1"/>
  <c r="A1136" i="6"/>
  <c r="H1135" i="6"/>
  <c r="G1135" i="6"/>
  <c r="F1135" i="6"/>
  <c r="I1135" i="6" s="1"/>
  <c r="E1135" i="6"/>
  <c r="D1135" i="6"/>
  <c r="J1135" i="6" s="1"/>
  <c r="B1135" i="6"/>
  <c r="C1135" i="6" s="1"/>
  <c r="A1135" i="6"/>
  <c r="H1134" i="6"/>
  <c r="G1134" i="6"/>
  <c r="F1134" i="6"/>
  <c r="I1134" i="6" s="1"/>
  <c r="E1134" i="6"/>
  <c r="D1134" i="6"/>
  <c r="J1134" i="6" s="1"/>
  <c r="B1134" i="6"/>
  <c r="C1134" i="6" s="1"/>
  <c r="A1134" i="6"/>
  <c r="H1133" i="6"/>
  <c r="G1133" i="6"/>
  <c r="F1133" i="6"/>
  <c r="I1133" i="6" s="1"/>
  <c r="E1133" i="6"/>
  <c r="D1133" i="6"/>
  <c r="J1133" i="6" s="1"/>
  <c r="B1133" i="6"/>
  <c r="C1133" i="6" s="1"/>
  <c r="A1133" i="6"/>
  <c r="H1132" i="6"/>
  <c r="G1132" i="6"/>
  <c r="F1132" i="6"/>
  <c r="I1132" i="6" s="1"/>
  <c r="E1132" i="6"/>
  <c r="D1132" i="6"/>
  <c r="J1132" i="6" s="1"/>
  <c r="B1132" i="6"/>
  <c r="C1132" i="6" s="1"/>
  <c r="A1132" i="6"/>
  <c r="H1131" i="6"/>
  <c r="G1131" i="6"/>
  <c r="F1131" i="6"/>
  <c r="I1131" i="6" s="1"/>
  <c r="E1131" i="6"/>
  <c r="D1131" i="6"/>
  <c r="J1131" i="6" s="1"/>
  <c r="B1131" i="6"/>
  <c r="C1131" i="6" s="1"/>
  <c r="A1131" i="6"/>
  <c r="H1130" i="6"/>
  <c r="G1130" i="6"/>
  <c r="F1130" i="6"/>
  <c r="I1130" i="6" s="1"/>
  <c r="E1130" i="6"/>
  <c r="D1130" i="6"/>
  <c r="J1130" i="6" s="1"/>
  <c r="B1130" i="6"/>
  <c r="C1130" i="6" s="1"/>
  <c r="A1130" i="6"/>
  <c r="H1129" i="6"/>
  <c r="G1129" i="6"/>
  <c r="F1129" i="6"/>
  <c r="I1129" i="6" s="1"/>
  <c r="E1129" i="6"/>
  <c r="D1129" i="6"/>
  <c r="J1129" i="6" s="1"/>
  <c r="B1129" i="6"/>
  <c r="C1129" i="6" s="1"/>
  <c r="A1129" i="6"/>
  <c r="H1128" i="6"/>
  <c r="G1128" i="6"/>
  <c r="F1128" i="6"/>
  <c r="I1128" i="6" s="1"/>
  <c r="E1128" i="6"/>
  <c r="D1128" i="6"/>
  <c r="J1128" i="6" s="1"/>
  <c r="B1128" i="6"/>
  <c r="C1128" i="6" s="1"/>
  <c r="A1128" i="6"/>
  <c r="H1127" i="6"/>
  <c r="G1127" i="6"/>
  <c r="F1127" i="6"/>
  <c r="I1127" i="6" s="1"/>
  <c r="E1127" i="6"/>
  <c r="D1127" i="6"/>
  <c r="J1127" i="6" s="1"/>
  <c r="B1127" i="6"/>
  <c r="C1127" i="6" s="1"/>
  <c r="A1127" i="6"/>
  <c r="H1126" i="6"/>
  <c r="G1126" i="6"/>
  <c r="F1126" i="6"/>
  <c r="I1126" i="6" s="1"/>
  <c r="E1126" i="6"/>
  <c r="D1126" i="6"/>
  <c r="J1126" i="6" s="1"/>
  <c r="B1126" i="6"/>
  <c r="C1126" i="6" s="1"/>
  <c r="A1126" i="6"/>
  <c r="H1125" i="6"/>
  <c r="G1125" i="6"/>
  <c r="F1125" i="6"/>
  <c r="I1125" i="6" s="1"/>
  <c r="E1125" i="6"/>
  <c r="D1125" i="6"/>
  <c r="J1125" i="6" s="1"/>
  <c r="B1125" i="6"/>
  <c r="C1125" i="6" s="1"/>
  <c r="A1125" i="6"/>
  <c r="H1124" i="6"/>
  <c r="G1124" i="6"/>
  <c r="F1124" i="6"/>
  <c r="I1124" i="6" s="1"/>
  <c r="E1124" i="6"/>
  <c r="D1124" i="6"/>
  <c r="J1124" i="6" s="1"/>
  <c r="B1124" i="6"/>
  <c r="C1124" i="6" s="1"/>
  <c r="A1124" i="6"/>
  <c r="H1123" i="6"/>
  <c r="G1123" i="6"/>
  <c r="F1123" i="6"/>
  <c r="I1123" i="6" s="1"/>
  <c r="E1123" i="6"/>
  <c r="D1123" i="6"/>
  <c r="J1123" i="6" s="1"/>
  <c r="B1123" i="6"/>
  <c r="C1123" i="6" s="1"/>
  <c r="A1123" i="6"/>
  <c r="H1122" i="6"/>
  <c r="G1122" i="6"/>
  <c r="F1122" i="6"/>
  <c r="I1122" i="6" s="1"/>
  <c r="E1122" i="6"/>
  <c r="D1122" i="6"/>
  <c r="J1122" i="6" s="1"/>
  <c r="B1122" i="6"/>
  <c r="C1122" i="6" s="1"/>
  <c r="A1122" i="6"/>
  <c r="H1121" i="6"/>
  <c r="G1121" i="6"/>
  <c r="F1121" i="6"/>
  <c r="I1121" i="6" s="1"/>
  <c r="E1121" i="6"/>
  <c r="D1121" i="6"/>
  <c r="J1121" i="6" s="1"/>
  <c r="B1121" i="6"/>
  <c r="C1121" i="6" s="1"/>
  <c r="A1121" i="6"/>
  <c r="H1120" i="6"/>
  <c r="G1120" i="6"/>
  <c r="F1120" i="6"/>
  <c r="I1120" i="6" s="1"/>
  <c r="E1120" i="6"/>
  <c r="D1120" i="6"/>
  <c r="J1120" i="6" s="1"/>
  <c r="B1120" i="6"/>
  <c r="C1120" i="6" s="1"/>
  <c r="A1120" i="6"/>
  <c r="H1119" i="6"/>
  <c r="G1119" i="6"/>
  <c r="F1119" i="6"/>
  <c r="I1119" i="6" s="1"/>
  <c r="E1119" i="6"/>
  <c r="D1119" i="6"/>
  <c r="J1119" i="6" s="1"/>
  <c r="B1119" i="6"/>
  <c r="C1119" i="6" s="1"/>
  <c r="A1119" i="6"/>
  <c r="H1118" i="6"/>
  <c r="G1118" i="6"/>
  <c r="F1118" i="6"/>
  <c r="I1118" i="6" s="1"/>
  <c r="E1118" i="6"/>
  <c r="D1118" i="6"/>
  <c r="J1118" i="6" s="1"/>
  <c r="B1118" i="6"/>
  <c r="C1118" i="6" s="1"/>
  <c r="A1118" i="6"/>
  <c r="H1117" i="6"/>
  <c r="G1117" i="6"/>
  <c r="F1117" i="6"/>
  <c r="I1117" i="6" s="1"/>
  <c r="E1117" i="6"/>
  <c r="D1117" i="6"/>
  <c r="J1117" i="6" s="1"/>
  <c r="B1117" i="6"/>
  <c r="C1117" i="6" s="1"/>
  <c r="A1117" i="6"/>
  <c r="H1116" i="6"/>
  <c r="G1116" i="6"/>
  <c r="F1116" i="6"/>
  <c r="I1116" i="6" s="1"/>
  <c r="E1116" i="6"/>
  <c r="D1116" i="6"/>
  <c r="J1116" i="6" s="1"/>
  <c r="B1116" i="6"/>
  <c r="C1116" i="6" s="1"/>
  <c r="A1116" i="6"/>
  <c r="H1115" i="6"/>
  <c r="G1115" i="6"/>
  <c r="F1115" i="6"/>
  <c r="I1115" i="6" s="1"/>
  <c r="E1115" i="6"/>
  <c r="D1115" i="6"/>
  <c r="J1115" i="6" s="1"/>
  <c r="B1115" i="6"/>
  <c r="C1115" i="6" s="1"/>
  <c r="A1115" i="6"/>
  <c r="H1114" i="6"/>
  <c r="G1114" i="6"/>
  <c r="F1114" i="6"/>
  <c r="I1114" i="6" s="1"/>
  <c r="E1114" i="6"/>
  <c r="D1114" i="6"/>
  <c r="J1114" i="6" s="1"/>
  <c r="B1114" i="6"/>
  <c r="C1114" i="6" s="1"/>
  <c r="A1114" i="6"/>
  <c r="H1113" i="6"/>
  <c r="G1113" i="6"/>
  <c r="F1113" i="6"/>
  <c r="I1113" i="6" s="1"/>
  <c r="E1113" i="6"/>
  <c r="D1113" i="6"/>
  <c r="J1113" i="6" s="1"/>
  <c r="B1113" i="6"/>
  <c r="C1113" i="6" s="1"/>
  <c r="A1113" i="6"/>
  <c r="H1112" i="6"/>
  <c r="G1112" i="6"/>
  <c r="F1112" i="6"/>
  <c r="I1112" i="6" s="1"/>
  <c r="E1112" i="6"/>
  <c r="D1112" i="6"/>
  <c r="J1112" i="6" s="1"/>
  <c r="B1112" i="6"/>
  <c r="C1112" i="6" s="1"/>
  <c r="A1112" i="6"/>
  <c r="H1111" i="6"/>
  <c r="G1111" i="6"/>
  <c r="F1111" i="6"/>
  <c r="I1111" i="6" s="1"/>
  <c r="E1111" i="6"/>
  <c r="D1111" i="6"/>
  <c r="J1111" i="6" s="1"/>
  <c r="B1111" i="6"/>
  <c r="C1111" i="6" s="1"/>
  <c r="A1111" i="6"/>
  <c r="H1110" i="6"/>
  <c r="G1110" i="6"/>
  <c r="F1110" i="6"/>
  <c r="I1110" i="6" s="1"/>
  <c r="E1110" i="6"/>
  <c r="D1110" i="6"/>
  <c r="J1110" i="6" s="1"/>
  <c r="B1110" i="6"/>
  <c r="C1110" i="6" s="1"/>
  <c r="A1110" i="6"/>
  <c r="H1109" i="6"/>
  <c r="G1109" i="6"/>
  <c r="F1109" i="6"/>
  <c r="I1109" i="6" s="1"/>
  <c r="E1109" i="6"/>
  <c r="D1109" i="6"/>
  <c r="J1109" i="6" s="1"/>
  <c r="B1109" i="6"/>
  <c r="C1109" i="6" s="1"/>
  <c r="A1109" i="6"/>
  <c r="H1108" i="6"/>
  <c r="G1108" i="6"/>
  <c r="F1108" i="6"/>
  <c r="I1108" i="6" s="1"/>
  <c r="E1108" i="6"/>
  <c r="D1108" i="6"/>
  <c r="J1108" i="6" s="1"/>
  <c r="B1108" i="6"/>
  <c r="C1108" i="6" s="1"/>
  <c r="A1108" i="6"/>
  <c r="H1107" i="6"/>
  <c r="G1107" i="6"/>
  <c r="F1107" i="6"/>
  <c r="I1107" i="6" s="1"/>
  <c r="E1107" i="6"/>
  <c r="D1107" i="6"/>
  <c r="J1107" i="6" s="1"/>
  <c r="B1107" i="6"/>
  <c r="C1107" i="6" s="1"/>
  <c r="A1107" i="6"/>
  <c r="H1106" i="6"/>
  <c r="G1106" i="6"/>
  <c r="F1106" i="6"/>
  <c r="I1106" i="6" s="1"/>
  <c r="E1106" i="6"/>
  <c r="D1106" i="6"/>
  <c r="J1106" i="6" s="1"/>
  <c r="B1106" i="6"/>
  <c r="C1106" i="6" s="1"/>
  <c r="A1106" i="6"/>
  <c r="H1105" i="6"/>
  <c r="G1105" i="6"/>
  <c r="F1105" i="6"/>
  <c r="I1105" i="6" s="1"/>
  <c r="E1105" i="6"/>
  <c r="D1105" i="6"/>
  <c r="J1105" i="6" s="1"/>
  <c r="B1105" i="6"/>
  <c r="C1105" i="6" s="1"/>
  <c r="A1105" i="6"/>
  <c r="H1104" i="6"/>
  <c r="G1104" i="6"/>
  <c r="F1104" i="6"/>
  <c r="I1104" i="6" s="1"/>
  <c r="E1104" i="6"/>
  <c r="D1104" i="6"/>
  <c r="J1104" i="6" s="1"/>
  <c r="B1104" i="6"/>
  <c r="C1104" i="6" s="1"/>
  <c r="A1104" i="6"/>
  <c r="H1103" i="6"/>
  <c r="G1103" i="6"/>
  <c r="F1103" i="6"/>
  <c r="I1103" i="6" s="1"/>
  <c r="E1103" i="6"/>
  <c r="D1103" i="6"/>
  <c r="J1103" i="6" s="1"/>
  <c r="B1103" i="6"/>
  <c r="C1103" i="6" s="1"/>
  <c r="A1103" i="6"/>
  <c r="H1102" i="6"/>
  <c r="G1102" i="6"/>
  <c r="F1102" i="6"/>
  <c r="I1102" i="6" s="1"/>
  <c r="E1102" i="6"/>
  <c r="D1102" i="6"/>
  <c r="J1102" i="6" s="1"/>
  <c r="B1102" i="6"/>
  <c r="C1102" i="6" s="1"/>
  <c r="A1102" i="6"/>
  <c r="H1101" i="6"/>
  <c r="G1101" i="6"/>
  <c r="F1101" i="6"/>
  <c r="I1101" i="6" s="1"/>
  <c r="E1101" i="6"/>
  <c r="D1101" i="6"/>
  <c r="J1101" i="6" s="1"/>
  <c r="B1101" i="6"/>
  <c r="C1101" i="6" s="1"/>
  <c r="A1101" i="6"/>
  <c r="H1100" i="6"/>
  <c r="G1100" i="6"/>
  <c r="F1100" i="6"/>
  <c r="I1100" i="6" s="1"/>
  <c r="E1100" i="6"/>
  <c r="D1100" i="6"/>
  <c r="J1100" i="6" s="1"/>
  <c r="B1100" i="6"/>
  <c r="C1100" i="6" s="1"/>
  <c r="A1100" i="6"/>
  <c r="H1099" i="6"/>
  <c r="G1099" i="6"/>
  <c r="F1099" i="6"/>
  <c r="I1099" i="6" s="1"/>
  <c r="E1099" i="6"/>
  <c r="D1099" i="6"/>
  <c r="J1099" i="6" s="1"/>
  <c r="B1099" i="6"/>
  <c r="C1099" i="6" s="1"/>
  <c r="A1099" i="6"/>
  <c r="H1098" i="6"/>
  <c r="G1098" i="6"/>
  <c r="F1098" i="6"/>
  <c r="I1098" i="6" s="1"/>
  <c r="E1098" i="6"/>
  <c r="D1098" i="6"/>
  <c r="J1098" i="6" s="1"/>
  <c r="B1098" i="6"/>
  <c r="C1098" i="6" s="1"/>
  <c r="A1098" i="6"/>
  <c r="H1097" i="6"/>
  <c r="G1097" i="6"/>
  <c r="F1097" i="6"/>
  <c r="I1097" i="6" s="1"/>
  <c r="E1097" i="6"/>
  <c r="D1097" i="6"/>
  <c r="J1097" i="6" s="1"/>
  <c r="B1097" i="6"/>
  <c r="C1097" i="6" s="1"/>
  <c r="A1097" i="6"/>
  <c r="H1096" i="6"/>
  <c r="G1096" i="6"/>
  <c r="F1096" i="6"/>
  <c r="I1096" i="6" s="1"/>
  <c r="E1096" i="6"/>
  <c r="D1096" i="6"/>
  <c r="J1096" i="6" s="1"/>
  <c r="B1096" i="6"/>
  <c r="C1096" i="6" s="1"/>
  <c r="A1096" i="6"/>
  <c r="H1095" i="6"/>
  <c r="G1095" i="6"/>
  <c r="F1095" i="6"/>
  <c r="I1095" i="6" s="1"/>
  <c r="E1095" i="6"/>
  <c r="D1095" i="6"/>
  <c r="J1095" i="6" s="1"/>
  <c r="B1095" i="6"/>
  <c r="C1095" i="6" s="1"/>
  <c r="A1095" i="6"/>
  <c r="H1094" i="6"/>
  <c r="G1094" i="6"/>
  <c r="F1094" i="6"/>
  <c r="I1094" i="6" s="1"/>
  <c r="E1094" i="6"/>
  <c r="D1094" i="6"/>
  <c r="J1094" i="6" s="1"/>
  <c r="B1094" i="6"/>
  <c r="C1094" i="6" s="1"/>
  <c r="A1094" i="6"/>
  <c r="H1093" i="6"/>
  <c r="G1093" i="6"/>
  <c r="F1093" i="6"/>
  <c r="I1093" i="6" s="1"/>
  <c r="E1093" i="6"/>
  <c r="D1093" i="6"/>
  <c r="J1093" i="6" s="1"/>
  <c r="B1093" i="6"/>
  <c r="C1093" i="6" s="1"/>
  <c r="A1093" i="6"/>
  <c r="H1092" i="6"/>
  <c r="G1092" i="6"/>
  <c r="F1092" i="6"/>
  <c r="I1092" i="6" s="1"/>
  <c r="E1092" i="6"/>
  <c r="D1092" i="6"/>
  <c r="J1092" i="6" s="1"/>
  <c r="B1092" i="6"/>
  <c r="C1092" i="6" s="1"/>
  <c r="A1092" i="6"/>
  <c r="H1091" i="6"/>
  <c r="G1091" i="6"/>
  <c r="F1091" i="6"/>
  <c r="I1091" i="6" s="1"/>
  <c r="E1091" i="6"/>
  <c r="D1091" i="6"/>
  <c r="J1091" i="6" s="1"/>
  <c r="B1091" i="6"/>
  <c r="C1091" i="6" s="1"/>
  <c r="A1091" i="6"/>
  <c r="H1090" i="6"/>
  <c r="G1090" i="6"/>
  <c r="F1090" i="6"/>
  <c r="I1090" i="6" s="1"/>
  <c r="E1090" i="6"/>
  <c r="D1090" i="6"/>
  <c r="J1090" i="6" s="1"/>
  <c r="B1090" i="6"/>
  <c r="C1090" i="6" s="1"/>
  <c r="A1090" i="6"/>
  <c r="H1089" i="6"/>
  <c r="G1089" i="6"/>
  <c r="F1089" i="6"/>
  <c r="I1089" i="6" s="1"/>
  <c r="E1089" i="6"/>
  <c r="D1089" i="6"/>
  <c r="J1089" i="6" s="1"/>
  <c r="B1089" i="6"/>
  <c r="C1089" i="6" s="1"/>
  <c r="A1089" i="6"/>
  <c r="H1088" i="6"/>
  <c r="G1088" i="6"/>
  <c r="F1088" i="6"/>
  <c r="I1088" i="6" s="1"/>
  <c r="E1088" i="6"/>
  <c r="D1088" i="6"/>
  <c r="J1088" i="6" s="1"/>
  <c r="B1088" i="6"/>
  <c r="C1088" i="6" s="1"/>
  <c r="A1088" i="6"/>
  <c r="H1087" i="6"/>
  <c r="G1087" i="6"/>
  <c r="F1087" i="6"/>
  <c r="I1087" i="6" s="1"/>
  <c r="E1087" i="6"/>
  <c r="D1087" i="6"/>
  <c r="J1087" i="6" s="1"/>
  <c r="B1087" i="6"/>
  <c r="C1087" i="6" s="1"/>
  <c r="A1087" i="6"/>
  <c r="H1086" i="6"/>
  <c r="G1086" i="6"/>
  <c r="F1086" i="6"/>
  <c r="I1086" i="6" s="1"/>
  <c r="E1086" i="6"/>
  <c r="D1086" i="6"/>
  <c r="J1086" i="6" s="1"/>
  <c r="B1086" i="6"/>
  <c r="C1086" i="6" s="1"/>
  <c r="A1086" i="6"/>
  <c r="H1085" i="6"/>
  <c r="G1085" i="6"/>
  <c r="F1085" i="6"/>
  <c r="I1085" i="6" s="1"/>
  <c r="E1085" i="6"/>
  <c r="D1085" i="6"/>
  <c r="J1085" i="6" s="1"/>
  <c r="B1085" i="6"/>
  <c r="C1085" i="6" s="1"/>
  <c r="A1085" i="6"/>
  <c r="H1084" i="6"/>
  <c r="G1084" i="6"/>
  <c r="F1084" i="6"/>
  <c r="I1084" i="6" s="1"/>
  <c r="E1084" i="6"/>
  <c r="D1084" i="6"/>
  <c r="J1084" i="6" s="1"/>
  <c r="B1084" i="6"/>
  <c r="C1084" i="6" s="1"/>
  <c r="A1084" i="6"/>
  <c r="H1083" i="6"/>
  <c r="G1083" i="6"/>
  <c r="F1083" i="6"/>
  <c r="I1083" i="6" s="1"/>
  <c r="E1083" i="6"/>
  <c r="D1083" i="6"/>
  <c r="J1083" i="6" s="1"/>
  <c r="B1083" i="6"/>
  <c r="C1083" i="6" s="1"/>
  <c r="A1083" i="6"/>
  <c r="H1082" i="6"/>
  <c r="G1082" i="6"/>
  <c r="F1082" i="6"/>
  <c r="I1082" i="6" s="1"/>
  <c r="E1082" i="6"/>
  <c r="D1082" i="6"/>
  <c r="J1082" i="6" s="1"/>
  <c r="B1082" i="6"/>
  <c r="C1082" i="6" s="1"/>
  <c r="A1082" i="6"/>
  <c r="H1081" i="6"/>
  <c r="G1081" i="6"/>
  <c r="F1081" i="6"/>
  <c r="I1081" i="6" s="1"/>
  <c r="E1081" i="6"/>
  <c r="D1081" i="6"/>
  <c r="J1081" i="6" s="1"/>
  <c r="B1081" i="6"/>
  <c r="C1081" i="6" s="1"/>
  <c r="A1081" i="6"/>
  <c r="H1080" i="6"/>
  <c r="G1080" i="6"/>
  <c r="F1080" i="6"/>
  <c r="I1080" i="6" s="1"/>
  <c r="E1080" i="6"/>
  <c r="D1080" i="6"/>
  <c r="J1080" i="6" s="1"/>
  <c r="B1080" i="6"/>
  <c r="C1080" i="6" s="1"/>
  <c r="A1080" i="6"/>
  <c r="H1079" i="6"/>
  <c r="G1079" i="6"/>
  <c r="F1079" i="6"/>
  <c r="I1079" i="6" s="1"/>
  <c r="E1079" i="6"/>
  <c r="D1079" i="6"/>
  <c r="J1079" i="6" s="1"/>
  <c r="B1079" i="6"/>
  <c r="C1079" i="6" s="1"/>
  <c r="A1079" i="6"/>
  <c r="H1078" i="6"/>
  <c r="G1078" i="6"/>
  <c r="F1078" i="6"/>
  <c r="I1078" i="6" s="1"/>
  <c r="E1078" i="6"/>
  <c r="D1078" i="6"/>
  <c r="J1078" i="6" s="1"/>
  <c r="B1078" i="6"/>
  <c r="C1078" i="6" s="1"/>
  <c r="A1078" i="6"/>
  <c r="H1077" i="6"/>
  <c r="G1077" i="6"/>
  <c r="F1077" i="6"/>
  <c r="I1077" i="6" s="1"/>
  <c r="E1077" i="6"/>
  <c r="D1077" i="6"/>
  <c r="J1077" i="6" s="1"/>
  <c r="B1077" i="6"/>
  <c r="C1077" i="6" s="1"/>
  <c r="A1077" i="6"/>
  <c r="H1076" i="6"/>
  <c r="G1076" i="6"/>
  <c r="F1076" i="6"/>
  <c r="I1076" i="6" s="1"/>
  <c r="E1076" i="6"/>
  <c r="D1076" i="6"/>
  <c r="J1076" i="6" s="1"/>
  <c r="B1076" i="6"/>
  <c r="C1076" i="6" s="1"/>
  <c r="A1076" i="6"/>
  <c r="H1075" i="6"/>
  <c r="G1075" i="6"/>
  <c r="F1075" i="6"/>
  <c r="I1075" i="6" s="1"/>
  <c r="E1075" i="6"/>
  <c r="D1075" i="6"/>
  <c r="J1075" i="6" s="1"/>
  <c r="B1075" i="6"/>
  <c r="C1075" i="6" s="1"/>
  <c r="A1075" i="6"/>
  <c r="H1074" i="6"/>
  <c r="G1074" i="6"/>
  <c r="F1074" i="6"/>
  <c r="I1074" i="6" s="1"/>
  <c r="E1074" i="6"/>
  <c r="D1074" i="6"/>
  <c r="J1074" i="6" s="1"/>
  <c r="B1074" i="6"/>
  <c r="C1074" i="6" s="1"/>
  <c r="A1074" i="6"/>
  <c r="H1073" i="6"/>
  <c r="G1073" i="6"/>
  <c r="F1073" i="6"/>
  <c r="I1073" i="6" s="1"/>
  <c r="E1073" i="6"/>
  <c r="D1073" i="6"/>
  <c r="J1073" i="6" s="1"/>
  <c r="B1073" i="6"/>
  <c r="C1073" i="6" s="1"/>
  <c r="A1073" i="6"/>
  <c r="H1072" i="6"/>
  <c r="G1072" i="6"/>
  <c r="F1072" i="6"/>
  <c r="I1072" i="6" s="1"/>
  <c r="E1072" i="6"/>
  <c r="D1072" i="6"/>
  <c r="J1072" i="6" s="1"/>
  <c r="B1072" i="6"/>
  <c r="C1072" i="6" s="1"/>
  <c r="A1072" i="6"/>
  <c r="H1071" i="6"/>
  <c r="G1071" i="6"/>
  <c r="F1071" i="6"/>
  <c r="I1071" i="6" s="1"/>
  <c r="E1071" i="6"/>
  <c r="D1071" i="6"/>
  <c r="J1071" i="6" s="1"/>
  <c r="B1071" i="6"/>
  <c r="C1071" i="6" s="1"/>
  <c r="A1071" i="6"/>
  <c r="H1070" i="6"/>
  <c r="G1070" i="6"/>
  <c r="F1070" i="6"/>
  <c r="I1070" i="6" s="1"/>
  <c r="E1070" i="6"/>
  <c r="D1070" i="6"/>
  <c r="J1070" i="6" s="1"/>
  <c r="B1070" i="6"/>
  <c r="C1070" i="6" s="1"/>
  <c r="A1070" i="6"/>
  <c r="H1069" i="6"/>
  <c r="G1069" i="6"/>
  <c r="F1069" i="6"/>
  <c r="I1069" i="6" s="1"/>
  <c r="E1069" i="6"/>
  <c r="D1069" i="6"/>
  <c r="J1069" i="6" s="1"/>
  <c r="B1069" i="6"/>
  <c r="C1069" i="6" s="1"/>
  <c r="A1069" i="6"/>
  <c r="H1068" i="6"/>
  <c r="G1068" i="6"/>
  <c r="F1068" i="6"/>
  <c r="I1068" i="6" s="1"/>
  <c r="E1068" i="6"/>
  <c r="D1068" i="6"/>
  <c r="J1068" i="6" s="1"/>
  <c r="B1068" i="6"/>
  <c r="C1068" i="6" s="1"/>
  <c r="A1068" i="6"/>
  <c r="H1067" i="6"/>
  <c r="G1067" i="6"/>
  <c r="F1067" i="6"/>
  <c r="I1067" i="6" s="1"/>
  <c r="E1067" i="6"/>
  <c r="D1067" i="6"/>
  <c r="J1067" i="6" s="1"/>
  <c r="B1067" i="6"/>
  <c r="C1067" i="6" s="1"/>
  <c r="A1067" i="6"/>
  <c r="H1066" i="6"/>
  <c r="G1066" i="6"/>
  <c r="F1066" i="6"/>
  <c r="I1066" i="6" s="1"/>
  <c r="E1066" i="6"/>
  <c r="D1066" i="6"/>
  <c r="J1066" i="6" s="1"/>
  <c r="B1066" i="6"/>
  <c r="C1066" i="6" s="1"/>
  <c r="A1066" i="6"/>
  <c r="H1065" i="6"/>
  <c r="G1065" i="6"/>
  <c r="F1065" i="6"/>
  <c r="I1065" i="6" s="1"/>
  <c r="E1065" i="6"/>
  <c r="D1065" i="6"/>
  <c r="J1065" i="6" s="1"/>
  <c r="B1065" i="6"/>
  <c r="C1065" i="6" s="1"/>
  <c r="A1065" i="6"/>
  <c r="H1064" i="6"/>
  <c r="G1064" i="6"/>
  <c r="F1064" i="6"/>
  <c r="I1064" i="6" s="1"/>
  <c r="E1064" i="6"/>
  <c r="D1064" i="6"/>
  <c r="J1064" i="6" s="1"/>
  <c r="B1064" i="6"/>
  <c r="C1064" i="6" s="1"/>
  <c r="A1064" i="6"/>
  <c r="H1063" i="6"/>
  <c r="G1063" i="6"/>
  <c r="F1063" i="6"/>
  <c r="I1063" i="6" s="1"/>
  <c r="E1063" i="6"/>
  <c r="D1063" i="6"/>
  <c r="J1063" i="6" s="1"/>
  <c r="B1063" i="6"/>
  <c r="C1063" i="6" s="1"/>
  <c r="A1063" i="6"/>
  <c r="H1062" i="6"/>
  <c r="G1062" i="6"/>
  <c r="F1062" i="6"/>
  <c r="I1062" i="6" s="1"/>
  <c r="E1062" i="6"/>
  <c r="D1062" i="6"/>
  <c r="J1062" i="6" s="1"/>
  <c r="B1062" i="6"/>
  <c r="C1062" i="6" s="1"/>
  <c r="A1062" i="6"/>
  <c r="H1061" i="6"/>
  <c r="G1061" i="6"/>
  <c r="F1061" i="6"/>
  <c r="I1061" i="6" s="1"/>
  <c r="E1061" i="6"/>
  <c r="D1061" i="6"/>
  <c r="J1061" i="6" s="1"/>
  <c r="B1061" i="6"/>
  <c r="C1061" i="6" s="1"/>
  <c r="A1061" i="6"/>
  <c r="H1060" i="6"/>
  <c r="G1060" i="6"/>
  <c r="F1060" i="6"/>
  <c r="I1060" i="6" s="1"/>
  <c r="E1060" i="6"/>
  <c r="D1060" i="6"/>
  <c r="J1060" i="6" s="1"/>
  <c r="B1060" i="6"/>
  <c r="C1060" i="6" s="1"/>
  <c r="A1060" i="6"/>
  <c r="H1059" i="6"/>
  <c r="G1059" i="6"/>
  <c r="F1059" i="6"/>
  <c r="I1059" i="6" s="1"/>
  <c r="E1059" i="6"/>
  <c r="D1059" i="6"/>
  <c r="J1059" i="6" s="1"/>
  <c r="B1059" i="6"/>
  <c r="C1059" i="6" s="1"/>
  <c r="A1059" i="6"/>
  <c r="H1058" i="6"/>
  <c r="G1058" i="6"/>
  <c r="F1058" i="6"/>
  <c r="I1058" i="6" s="1"/>
  <c r="E1058" i="6"/>
  <c r="D1058" i="6"/>
  <c r="J1058" i="6" s="1"/>
  <c r="B1058" i="6"/>
  <c r="C1058" i="6" s="1"/>
  <c r="A1058" i="6"/>
  <c r="H1057" i="6"/>
  <c r="G1057" i="6"/>
  <c r="F1057" i="6"/>
  <c r="I1057" i="6" s="1"/>
  <c r="E1057" i="6"/>
  <c r="D1057" i="6"/>
  <c r="J1057" i="6" s="1"/>
  <c r="B1057" i="6"/>
  <c r="C1057" i="6" s="1"/>
  <c r="A1057" i="6"/>
  <c r="H1056" i="6"/>
  <c r="G1056" i="6"/>
  <c r="F1056" i="6"/>
  <c r="I1056" i="6" s="1"/>
  <c r="E1056" i="6"/>
  <c r="D1056" i="6"/>
  <c r="J1056" i="6" s="1"/>
  <c r="B1056" i="6"/>
  <c r="C1056" i="6" s="1"/>
  <c r="A1056" i="6"/>
  <c r="H1055" i="6"/>
  <c r="G1055" i="6"/>
  <c r="F1055" i="6"/>
  <c r="I1055" i="6" s="1"/>
  <c r="E1055" i="6"/>
  <c r="D1055" i="6"/>
  <c r="J1055" i="6" s="1"/>
  <c r="B1055" i="6"/>
  <c r="C1055" i="6" s="1"/>
  <c r="A1055" i="6"/>
  <c r="H1054" i="6"/>
  <c r="G1054" i="6"/>
  <c r="F1054" i="6"/>
  <c r="I1054" i="6" s="1"/>
  <c r="E1054" i="6"/>
  <c r="D1054" i="6"/>
  <c r="J1054" i="6" s="1"/>
  <c r="B1054" i="6"/>
  <c r="C1054" i="6" s="1"/>
  <c r="A1054" i="6"/>
  <c r="H1053" i="6"/>
  <c r="G1053" i="6"/>
  <c r="F1053" i="6"/>
  <c r="I1053" i="6" s="1"/>
  <c r="E1053" i="6"/>
  <c r="D1053" i="6"/>
  <c r="J1053" i="6" s="1"/>
  <c r="B1053" i="6"/>
  <c r="C1053" i="6" s="1"/>
  <c r="A1053" i="6"/>
  <c r="H1052" i="6"/>
  <c r="G1052" i="6"/>
  <c r="F1052" i="6"/>
  <c r="I1052" i="6" s="1"/>
  <c r="E1052" i="6"/>
  <c r="D1052" i="6"/>
  <c r="J1052" i="6" s="1"/>
  <c r="B1052" i="6"/>
  <c r="C1052" i="6" s="1"/>
  <c r="A1052" i="6"/>
  <c r="H1051" i="6"/>
  <c r="G1051" i="6"/>
  <c r="F1051" i="6"/>
  <c r="I1051" i="6" s="1"/>
  <c r="E1051" i="6"/>
  <c r="D1051" i="6"/>
  <c r="J1051" i="6" s="1"/>
  <c r="B1051" i="6"/>
  <c r="C1051" i="6" s="1"/>
  <c r="A1051" i="6"/>
  <c r="H1050" i="6"/>
  <c r="G1050" i="6"/>
  <c r="F1050" i="6"/>
  <c r="I1050" i="6" s="1"/>
  <c r="E1050" i="6"/>
  <c r="D1050" i="6"/>
  <c r="J1050" i="6" s="1"/>
  <c r="B1050" i="6"/>
  <c r="C1050" i="6" s="1"/>
  <c r="A1050" i="6"/>
  <c r="H1049" i="6"/>
  <c r="G1049" i="6"/>
  <c r="F1049" i="6"/>
  <c r="I1049" i="6" s="1"/>
  <c r="E1049" i="6"/>
  <c r="D1049" i="6"/>
  <c r="J1049" i="6" s="1"/>
  <c r="B1049" i="6"/>
  <c r="C1049" i="6" s="1"/>
  <c r="A1049" i="6"/>
  <c r="H1048" i="6"/>
  <c r="G1048" i="6"/>
  <c r="F1048" i="6"/>
  <c r="I1048" i="6" s="1"/>
  <c r="E1048" i="6"/>
  <c r="D1048" i="6"/>
  <c r="J1048" i="6" s="1"/>
  <c r="B1048" i="6"/>
  <c r="C1048" i="6" s="1"/>
  <c r="A1048" i="6"/>
  <c r="H1047" i="6"/>
  <c r="G1047" i="6"/>
  <c r="F1047" i="6"/>
  <c r="I1047" i="6" s="1"/>
  <c r="E1047" i="6"/>
  <c r="D1047" i="6"/>
  <c r="J1047" i="6" s="1"/>
  <c r="B1047" i="6"/>
  <c r="C1047" i="6" s="1"/>
  <c r="A1047" i="6"/>
  <c r="H1046" i="6"/>
  <c r="G1046" i="6"/>
  <c r="F1046" i="6"/>
  <c r="I1046" i="6" s="1"/>
  <c r="E1046" i="6"/>
  <c r="D1046" i="6"/>
  <c r="J1046" i="6" s="1"/>
  <c r="B1046" i="6"/>
  <c r="C1046" i="6" s="1"/>
  <c r="A1046" i="6"/>
  <c r="H1045" i="6"/>
  <c r="G1045" i="6"/>
  <c r="F1045" i="6"/>
  <c r="I1045" i="6" s="1"/>
  <c r="E1045" i="6"/>
  <c r="D1045" i="6"/>
  <c r="J1045" i="6" s="1"/>
  <c r="B1045" i="6"/>
  <c r="C1045" i="6" s="1"/>
  <c r="A1045" i="6"/>
  <c r="H1044" i="6"/>
  <c r="G1044" i="6"/>
  <c r="F1044" i="6"/>
  <c r="I1044" i="6" s="1"/>
  <c r="E1044" i="6"/>
  <c r="D1044" i="6"/>
  <c r="J1044" i="6" s="1"/>
  <c r="B1044" i="6"/>
  <c r="C1044" i="6" s="1"/>
  <c r="A1044" i="6"/>
  <c r="H1043" i="6"/>
  <c r="G1043" i="6"/>
  <c r="F1043" i="6"/>
  <c r="I1043" i="6" s="1"/>
  <c r="E1043" i="6"/>
  <c r="D1043" i="6"/>
  <c r="J1043" i="6" s="1"/>
  <c r="B1043" i="6"/>
  <c r="C1043" i="6" s="1"/>
  <c r="A1043" i="6"/>
  <c r="H1042" i="6"/>
  <c r="G1042" i="6"/>
  <c r="F1042" i="6"/>
  <c r="I1042" i="6" s="1"/>
  <c r="E1042" i="6"/>
  <c r="D1042" i="6"/>
  <c r="J1042" i="6" s="1"/>
  <c r="B1042" i="6"/>
  <c r="C1042" i="6" s="1"/>
  <c r="A1042" i="6"/>
  <c r="H1041" i="6"/>
  <c r="G1041" i="6"/>
  <c r="F1041" i="6"/>
  <c r="I1041" i="6" s="1"/>
  <c r="E1041" i="6"/>
  <c r="D1041" i="6"/>
  <c r="J1041" i="6" s="1"/>
  <c r="B1041" i="6"/>
  <c r="C1041" i="6" s="1"/>
  <c r="A1041" i="6"/>
  <c r="H1040" i="6"/>
  <c r="G1040" i="6"/>
  <c r="F1040" i="6"/>
  <c r="I1040" i="6" s="1"/>
  <c r="E1040" i="6"/>
  <c r="D1040" i="6"/>
  <c r="J1040" i="6" s="1"/>
  <c r="B1040" i="6"/>
  <c r="C1040" i="6" s="1"/>
  <c r="A1040" i="6"/>
  <c r="H1039" i="6"/>
  <c r="G1039" i="6"/>
  <c r="F1039" i="6"/>
  <c r="I1039" i="6" s="1"/>
  <c r="E1039" i="6"/>
  <c r="D1039" i="6"/>
  <c r="J1039" i="6" s="1"/>
  <c r="B1039" i="6"/>
  <c r="C1039" i="6" s="1"/>
  <c r="A1039" i="6"/>
  <c r="H1038" i="6"/>
  <c r="G1038" i="6"/>
  <c r="F1038" i="6"/>
  <c r="I1038" i="6" s="1"/>
  <c r="E1038" i="6"/>
  <c r="D1038" i="6"/>
  <c r="J1038" i="6" s="1"/>
  <c r="B1038" i="6"/>
  <c r="C1038" i="6" s="1"/>
  <c r="A1038" i="6"/>
  <c r="H1037" i="6"/>
  <c r="G1037" i="6"/>
  <c r="F1037" i="6"/>
  <c r="I1037" i="6" s="1"/>
  <c r="E1037" i="6"/>
  <c r="D1037" i="6"/>
  <c r="J1037" i="6" s="1"/>
  <c r="B1037" i="6"/>
  <c r="C1037" i="6" s="1"/>
  <c r="A1037" i="6"/>
  <c r="H1036" i="6"/>
  <c r="G1036" i="6"/>
  <c r="F1036" i="6"/>
  <c r="I1036" i="6" s="1"/>
  <c r="E1036" i="6"/>
  <c r="D1036" i="6"/>
  <c r="J1036" i="6" s="1"/>
  <c r="B1036" i="6"/>
  <c r="C1036" i="6" s="1"/>
  <c r="A1036" i="6"/>
  <c r="H1035" i="6"/>
  <c r="G1035" i="6"/>
  <c r="F1035" i="6"/>
  <c r="I1035" i="6" s="1"/>
  <c r="E1035" i="6"/>
  <c r="D1035" i="6"/>
  <c r="J1035" i="6" s="1"/>
  <c r="B1035" i="6"/>
  <c r="C1035" i="6" s="1"/>
  <c r="A1035" i="6"/>
  <c r="H1034" i="6"/>
  <c r="G1034" i="6"/>
  <c r="F1034" i="6"/>
  <c r="I1034" i="6" s="1"/>
  <c r="E1034" i="6"/>
  <c r="D1034" i="6"/>
  <c r="J1034" i="6" s="1"/>
  <c r="B1034" i="6"/>
  <c r="C1034" i="6" s="1"/>
  <c r="A1034" i="6"/>
  <c r="H1033" i="6"/>
  <c r="G1033" i="6"/>
  <c r="F1033" i="6"/>
  <c r="I1033" i="6" s="1"/>
  <c r="E1033" i="6"/>
  <c r="D1033" i="6"/>
  <c r="J1033" i="6" s="1"/>
  <c r="B1033" i="6"/>
  <c r="C1033" i="6" s="1"/>
  <c r="A1033" i="6"/>
  <c r="H1032" i="6"/>
  <c r="G1032" i="6"/>
  <c r="F1032" i="6"/>
  <c r="I1032" i="6" s="1"/>
  <c r="E1032" i="6"/>
  <c r="D1032" i="6"/>
  <c r="J1032" i="6" s="1"/>
  <c r="B1032" i="6"/>
  <c r="C1032" i="6" s="1"/>
  <c r="A1032" i="6"/>
  <c r="H1031" i="6"/>
  <c r="G1031" i="6"/>
  <c r="F1031" i="6"/>
  <c r="I1031" i="6" s="1"/>
  <c r="E1031" i="6"/>
  <c r="D1031" i="6"/>
  <c r="J1031" i="6" s="1"/>
  <c r="B1031" i="6"/>
  <c r="C1031" i="6" s="1"/>
  <c r="A1031" i="6"/>
  <c r="H1030" i="6"/>
  <c r="G1030" i="6"/>
  <c r="F1030" i="6"/>
  <c r="I1030" i="6" s="1"/>
  <c r="E1030" i="6"/>
  <c r="D1030" i="6"/>
  <c r="J1030" i="6" s="1"/>
  <c r="B1030" i="6"/>
  <c r="C1030" i="6" s="1"/>
  <c r="A1030" i="6"/>
  <c r="H1029" i="6"/>
  <c r="G1029" i="6"/>
  <c r="F1029" i="6"/>
  <c r="I1029" i="6" s="1"/>
  <c r="E1029" i="6"/>
  <c r="D1029" i="6"/>
  <c r="J1029" i="6" s="1"/>
  <c r="B1029" i="6"/>
  <c r="C1029" i="6" s="1"/>
  <c r="A1029" i="6"/>
  <c r="H1028" i="6"/>
  <c r="G1028" i="6"/>
  <c r="F1028" i="6"/>
  <c r="I1028" i="6" s="1"/>
  <c r="E1028" i="6"/>
  <c r="D1028" i="6"/>
  <c r="J1028" i="6" s="1"/>
  <c r="B1028" i="6"/>
  <c r="C1028" i="6" s="1"/>
  <c r="A1028" i="6"/>
  <c r="H1027" i="6"/>
  <c r="G1027" i="6"/>
  <c r="F1027" i="6"/>
  <c r="I1027" i="6" s="1"/>
  <c r="E1027" i="6"/>
  <c r="D1027" i="6"/>
  <c r="J1027" i="6" s="1"/>
  <c r="B1027" i="6"/>
  <c r="C1027" i="6" s="1"/>
  <c r="A1027" i="6"/>
  <c r="H1026" i="6"/>
  <c r="G1026" i="6"/>
  <c r="F1026" i="6"/>
  <c r="I1026" i="6" s="1"/>
  <c r="E1026" i="6"/>
  <c r="D1026" i="6"/>
  <c r="J1026" i="6" s="1"/>
  <c r="B1026" i="6"/>
  <c r="C1026" i="6" s="1"/>
  <c r="A1026" i="6"/>
  <c r="H1025" i="6"/>
  <c r="G1025" i="6"/>
  <c r="F1025" i="6"/>
  <c r="I1025" i="6" s="1"/>
  <c r="E1025" i="6"/>
  <c r="D1025" i="6"/>
  <c r="J1025" i="6" s="1"/>
  <c r="B1025" i="6"/>
  <c r="C1025" i="6" s="1"/>
  <c r="A1025" i="6"/>
  <c r="H1024" i="6"/>
  <c r="G1024" i="6"/>
  <c r="F1024" i="6"/>
  <c r="I1024" i="6" s="1"/>
  <c r="E1024" i="6"/>
  <c r="D1024" i="6"/>
  <c r="J1024" i="6" s="1"/>
  <c r="B1024" i="6"/>
  <c r="C1024" i="6" s="1"/>
  <c r="A1024" i="6"/>
  <c r="H1023" i="6"/>
  <c r="G1023" i="6"/>
  <c r="F1023" i="6"/>
  <c r="I1023" i="6" s="1"/>
  <c r="E1023" i="6"/>
  <c r="D1023" i="6"/>
  <c r="J1023" i="6" s="1"/>
  <c r="B1023" i="6"/>
  <c r="C1023" i="6" s="1"/>
  <c r="A1023" i="6"/>
  <c r="H1022" i="6"/>
  <c r="G1022" i="6"/>
  <c r="F1022" i="6"/>
  <c r="I1022" i="6" s="1"/>
  <c r="E1022" i="6"/>
  <c r="D1022" i="6"/>
  <c r="J1022" i="6" s="1"/>
  <c r="B1022" i="6"/>
  <c r="C1022" i="6" s="1"/>
  <c r="A1022" i="6"/>
  <c r="H1021" i="6"/>
  <c r="G1021" i="6"/>
  <c r="F1021" i="6"/>
  <c r="I1021" i="6" s="1"/>
  <c r="E1021" i="6"/>
  <c r="D1021" i="6"/>
  <c r="J1021" i="6" s="1"/>
  <c r="B1021" i="6"/>
  <c r="C1021" i="6" s="1"/>
  <c r="A1021" i="6"/>
  <c r="H1020" i="6"/>
  <c r="G1020" i="6"/>
  <c r="F1020" i="6"/>
  <c r="I1020" i="6" s="1"/>
  <c r="E1020" i="6"/>
  <c r="D1020" i="6"/>
  <c r="J1020" i="6" s="1"/>
  <c r="B1020" i="6"/>
  <c r="C1020" i="6" s="1"/>
  <c r="A1020" i="6"/>
  <c r="H1019" i="6"/>
  <c r="G1019" i="6"/>
  <c r="F1019" i="6"/>
  <c r="I1019" i="6" s="1"/>
  <c r="E1019" i="6"/>
  <c r="D1019" i="6"/>
  <c r="J1019" i="6" s="1"/>
  <c r="B1019" i="6"/>
  <c r="C1019" i="6" s="1"/>
  <c r="A1019" i="6"/>
  <c r="H1018" i="6"/>
  <c r="G1018" i="6"/>
  <c r="F1018" i="6"/>
  <c r="I1018" i="6" s="1"/>
  <c r="E1018" i="6"/>
  <c r="D1018" i="6"/>
  <c r="J1018" i="6" s="1"/>
  <c r="B1018" i="6"/>
  <c r="C1018" i="6" s="1"/>
  <c r="A1018" i="6"/>
  <c r="H1017" i="6"/>
  <c r="G1017" i="6"/>
  <c r="F1017" i="6"/>
  <c r="I1017" i="6" s="1"/>
  <c r="E1017" i="6"/>
  <c r="D1017" i="6"/>
  <c r="J1017" i="6" s="1"/>
  <c r="B1017" i="6"/>
  <c r="C1017" i="6" s="1"/>
  <c r="A1017" i="6"/>
  <c r="H1016" i="6"/>
  <c r="G1016" i="6"/>
  <c r="F1016" i="6"/>
  <c r="I1016" i="6" s="1"/>
  <c r="E1016" i="6"/>
  <c r="D1016" i="6"/>
  <c r="J1016" i="6" s="1"/>
  <c r="B1016" i="6"/>
  <c r="C1016" i="6" s="1"/>
  <c r="A1016" i="6"/>
  <c r="H1015" i="6"/>
  <c r="G1015" i="6"/>
  <c r="F1015" i="6"/>
  <c r="I1015" i="6" s="1"/>
  <c r="E1015" i="6"/>
  <c r="D1015" i="6"/>
  <c r="J1015" i="6" s="1"/>
  <c r="B1015" i="6"/>
  <c r="C1015" i="6" s="1"/>
  <c r="A1015" i="6"/>
  <c r="H1014" i="6"/>
  <c r="G1014" i="6"/>
  <c r="F1014" i="6"/>
  <c r="I1014" i="6" s="1"/>
  <c r="E1014" i="6"/>
  <c r="D1014" i="6"/>
  <c r="J1014" i="6" s="1"/>
  <c r="B1014" i="6"/>
  <c r="C1014" i="6" s="1"/>
  <c r="A1014" i="6"/>
  <c r="H1013" i="6"/>
  <c r="G1013" i="6"/>
  <c r="F1013" i="6"/>
  <c r="I1013" i="6" s="1"/>
  <c r="E1013" i="6"/>
  <c r="D1013" i="6"/>
  <c r="J1013" i="6" s="1"/>
  <c r="B1013" i="6"/>
  <c r="C1013" i="6" s="1"/>
  <c r="A1013" i="6"/>
  <c r="H1012" i="6"/>
  <c r="G1012" i="6"/>
  <c r="F1012" i="6"/>
  <c r="I1012" i="6" s="1"/>
  <c r="E1012" i="6"/>
  <c r="D1012" i="6"/>
  <c r="J1012" i="6" s="1"/>
  <c r="B1012" i="6"/>
  <c r="C1012" i="6" s="1"/>
  <c r="A1012" i="6"/>
  <c r="H1011" i="6"/>
  <c r="G1011" i="6"/>
  <c r="F1011" i="6"/>
  <c r="I1011" i="6" s="1"/>
  <c r="E1011" i="6"/>
  <c r="D1011" i="6"/>
  <c r="J1011" i="6" s="1"/>
  <c r="B1011" i="6"/>
  <c r="C1011" i="6" s="1"/>
  <c r="A1011" i="6"/>
  <c r="H1010" i="6"/>
  <c r="G1010" i="6"/>
  <c r="F1010" i="6"/>
  <c r="I1010" i="6" s="1"/>
  <c r="E1010" i="6"/>
  <c r="D1010" i="6"/>
  <c r="J1010" i="6" s="1"/>
  <c r="B1010" i="6"/>
  <c r="C1010" i="6" s="1"/>
  <c r="A1010" i="6"/>
  <c r="H1009" i="6"/>
  <c r="G1009" i="6"/>
  <c r="F1009" i="6"/>
  <c r="I1009" i="6" s="1"/>
  <c r="E1009" i="6"/>
  <c r="D1009" i="6"/>
  <c r="J1009" i="6" s="1"/>
  <c r="B1009" i="6"/>
  <c r="C1009" i="6" s="1"/>
  <c r="A1009" i="6"/>
  <c r="H1008" i="6"/>
  <c r="G1008" i="6"/>
  <c r="F1008" i="6"/>
  <c r="I1008" i="6" s="1"/>
  <c r="E1008" i="6"/>
  <c r="D1008" i="6"/>
  <c r="J1008" i="6" s="1"/>
  <c r="B1008" i="6"/>
  <c r="C1008" i="6" s="1"/>
  <c r="A1008" i="6"/>
  <c r="H1007" i="6"/>
  <c r="G1007" i="6"/>
  <c r="F1007" i="6"/>
  <c r="I1007" i="6" s="1"/>
  <c r="E1007" i="6"/>
  <c r="D1007" i="6"/>
  <c r="J1007" i="6" s="1"/>
  <c r="B1007" i="6"/>
  <c r="C1007" i="6" s="1"/>
  <c r="A1007" i="6"/>
  <c r="H1006" i="6"/>
  <c r="G1006" i="6"/>
  <c r="F1006" i="6"/>
  <c r="I1006" i="6" s="1"/>
  <c r="E1006" i="6"/>
  <c r="D1006" i="6"/>
  <c r="J1006" i="6" s="1"/>
  <c r="B1006" i="6"/>
  <c r="C1006" i="6" s="1"/>
  <c r="A1006" i="6"/>
  <c r="H1005" i="6"/>
  <c r="G1005" i="6"/>
  <c r="F1005" i="6"/>
  <c r="I1005" i="6" s="1"/>
  <c r="E1005" i="6"/>
  <c r="D1005" i="6"/>
  <c r="J1005" i="6" s="1"/>
  <c r="B1005" i="6"/>
  <c r="C1005" i="6" s="1"/>
  <c r="A1005" i="6"/>
  <c r="H1004" i="6"/>
  <c r="G1004" i="6"/>
  <c r="F1004" i="6"/>
  <c r="I1004" i="6" s="1"/>
  <c r="E1004" i="6"/>
  <c r="D1004" i="6"/>
  <c r="J1004" i="6" s="1"/>
  <c r="B1004" i="6"/>
  <c r="C1004" i="6" s="1"/>
  <c r="A1004" i="6"/>
  <c r="H1003" i="6"/>
  <c r="G1003" i="6"/>
  <c r="F1003" i="6"/>
  <c r="I1003" i="6" s="1"/>
  <c r="E1003" i="6"/>
  <c r="D1003" i="6"/>
  <c r="J1003" i="6" s="1"/>
  <c r="B1003" i="6"/>
  <c r="C1003" i="6" s="1"/>
  <c r="A1003" i="6"/>
  <c r="H1002" i="6"/>
  <c r="G1002" i="6"/>
  <c r="F1002" i="6"/>
  <c r="I1002" i="6" s="1"/>
  <c r="E1002" i="6"/>
  <c r="D1002" i="6"/>
  <c r="J1002" i="6" s="1"/>
  <c r="B1002" i="6"/>
  <c r="C1002" i="6" s="1"/>
  <c r="A1002" i="6"/>
  <c r="H1001" i="6"/>
  <c r="G1001" i="6"/>
  <c r="F1001" i="6"/>
  <c r="I1001" i="6" s="1"/>
  <c r="E1001" i="6"/>
  <c r="D1001" i="6"/>
  <c r="J1001" i="6" s="1"/>
  <c r="B1001" i="6"/>
  <c r="C1001" i="6" s="1"/>
  <c r="A1001" i="6"/>
  <c r="H1000" i="6"/>
  <c r="G1000" i="6"/>
  <c r="F1000" i="6"/>
  <c r="I1000" i="6" s="1"/>
  <c r="E1000" i="6"/>
  <c r="D1000" i="6"/>
  <c r="J1000" i="6" s="1"/>
  <c r="B1000" i="6"/>
  <c r="C1000" i="6" s="1"/>
  <c r="A1000" i="6"/>
  <c r="H999" i="6"/>
  <c r="G999" i="6"/>
  <c r="F999" i="6"/>
  <c r="I999" i="6" s="1"/>
  <c r="E999" i="6"/>
  <c r="D999" i="6"/>
  <c r="J999" i="6" s="1"/>
  <c r="B999" i="6"/>
  <c r="C999" i="6" s="1"/>
  <c r="A999" i="6"/>
  <c r="H998" i="6"/>
  <c r="G998" i="6"/>
  <c r="F998" i="6"/>
  <c r="I998" i="6" s="1"/>
  <c r="E998" i="6"/>
  <c r="D998" i="6"/>
  <c r="J998" i="6" s="1"/>
  <c r="B998" i="6"/>
  <c r="C998" i="6" s="1"/>
  <c r="A998" i="6"/>
  <c r="H997" i="6"/>
  <c r="G997" i="6"/>
  <c r="F997" i="6"/>
  <c r="I997" i="6" s="1"/>
  <c r="E997" i="6"/>
  <c r="D997" i="6"/>
  <c r="J997" i="6" s="1"/>
  <c r="B997" i="6"/>
  <c r="C997" i="6" s="1"/>
  <c r="A997" i="6"/>
  <c r="H996" i="6"/>
  <c r="G996" i="6"/>
  <c r="F996" i="6"/>
  <c r="I996" i="6" s="1"/>
  <c r="E996" i="6"/>
  <c r="D996" i="6"/>
  <c r="J996" i="6" s="1"/>
  <c r="B996" i="6"/>
  <c r="C996" i="6" s="1"/>
  <c r="A996" i="6"/>
  <c r="H995" i="6"/>
  <c r="G995" i="6"/>
  <c r="F995" i="6"/>
  <c r="I995" i="6" s="1"/>
  <c r="E995" i="6"/>
  <c r="D995" i="6"/>
  <c r="J995" i="6" s="1"/>
  <c r="B995" i="6"/>
  <c r="C995" i="6" s="1"/>
  <c r="A995" i="6"/>
  <c r="H994" i="6"/>
  <c r="G994" i="6"/>
  <c r="F994" i="6"/>
  <c r="I994" i="6" s="1"/>
  <c r="E994" i="6"/>
  <c r="D994" i="6"/>
  <c r="J994" i="6" s="1"/>
  <c r="B994" i="6"/>
  <c r="C994" i="6" s="1"/>
  <c r="A994" i="6"/>
  <c r="H993" i="6"/>
  <c r="G993" i="6"/>
  <c r="F993" i="6"/>
  <c r="I993" i="6" s="1"/>
  <c r="E993" i="6"/>
  <c r="D993" i="6"/>
  <c r="J993" i="6" s="1"/>
  <c r="B993" i="6"/>
  <c r="C993" i="6" s="1"/>
  <c r="A993" i="6"/>
  <c r="H992" i="6"/>
  <c r="G992" i="6"/>
  <c r="F992" i="6"/>
  <c r="I992" i="6" s="1"/>
  <c r="E992" i="6"/>
  <c r="D992" i="6"/>
  <c r="J992" i="6" s="1"/>
  <c r="B992" i="6"/>
  <c r="C992" i="6" s="1"/>
  <c r="A992" i="6"/>
  <c r="H991" i="6"/>
  <c r="G991" i="6"/>
  <c r="F991" i="6"/>
  <c r="I991" i="6" s="1"/>
  <c r="E991" i="6"/>
  <c r="D991" i="6"/>
  <c r="J991" i="6" s="1"/>
  <c r="B991" i="6"/>
  <c r="C991" i="6" s="1"/>
  <c r="A991" i="6"/>
  <c r="H990" i="6"/>
  <c r="G990" i="6"/>
  <c r="F990" i="6"/>
  <c r="I990" i="6" s="1"/>
  <c r="E990" i="6"/>
  <c r="D990" i="6"/>
  <c r="J990" i="6" s="1"/>
  <c r="B990" i="6"/>
  <c r="C990" i="6" s="1"/>
  <c r="A990" i="6"/>
  <c r="H989" i="6"/>
  <c r="G989" i="6"/>
  <c r="F989" i="6"/>
  <c r="I989" i="6" s="1"/>
  <c r="E989" i="6"/>
  <c r="D989" i="6"/>
  <c r="J989" i="6" s="1"/>
  <c r="B989" i="6"/>
  <c r="C989" i="6" s="1"/>
  <c r="A989" i="6"/>
  <c r="H988" i="6"/>
  <c r="G988" i="6"/>
  <c r="F988" i="6"/>
  <c r="I988" i="6" s="1"/>
  <c r="E988" i="6"/>
  <c r="D988" i="6"/>
  <c r="J988" i="6" s="1"/>
  <c r="B988" i="6"/>
  <c r="C988" i="6" s="1"/>
  <c r="A988" i="6"/>
  <c r="H987" i="6"/>
  <c r="G987" i="6"/>
  <c r="F987" i="6"/>
  <c r="I987" i="6" s="1"/>
  <c r="E987" i="6"/>
  <c r="D987" i="6"/>
  <c r="J987" i="6" s="1"/>
  <c r="B987" i="6"/>
  <c r="C987" i="6" s="1"/>
  <c r="A987" i="6"/>
  <c r="H986" i="6"/>
  <c r="G986" i="6"/>
  <c r="F986" i="6"/>
  <c r="I986" i="6" s="1"/>
  <c r="E986" i="6"/>
  <c r="D986" i="6"/>
  <c r="J986" i="6" s="1"/>
  <c r="B986" i="6"/>
  <c r="C986" i="6" s="1"/>
  <c r="A986" i="6"/>
  <c r="H985" i="6"/>
  <c r="G985" i="6"/>
  <c r="F985" i="6"/>
  <c r="I985" i="6" s="1"/>
  <c r="E985" i="6"/>
  <c r="D985" i="6"/>
  <c r="J985" i="6" s="1"/>
  <c r="B985" i="6"/>
  <c r="C985" i="6" s="1"/>
  <c r="A985" i="6"/>
  <c r="H984" i="6"/>
  <c r="G984" i="6"/>
  <c r="F984" i="6"/>
  <c r="I984" i="6" s="1"/>
  <c r="E984" i="6"/>
  <c r="D984" i="6"/>
  <c r="J984" i="6" s="1"/>
  <c r="B984" i="6"/>
  <c r="C984" i="6" s="1"/>
  <c r="A984" i="6"/>
  <c r="H983" i="6"/>
  <c r="G983" i="6"/>
  <c r="F983" i="6"/>
  <c r="I983" i="6" s="1"/>
  <c r="E983" i="6"/>
  <c r="D983" i="6"/>
  <c r="J983" i="6" s="1"/>
  <c r="B983" i="6"/>
  <c r="C983" i="6" s="1"/>
  <c r="A983" i="6"/>
  <c r="H982" i="6"/>
  <c r="G982" i="6"/>
  <c r="F982" i="6"/>
  <c r="I982" i="6" s="1"/>
  <c r="E982" i="6"/>
  <c r="D982" i="6"/>
  <c r="J982" i="6" s="1"/>
  <c r="B982" i="6"/>
  <c r="C982" i="6" s="1"/>
  <c r="A982" i="6"/>
  <c r="H981" i="6"/>
  <c r="G981" i="6"/>
  <c r="F981" i="6"/>
  <c r="I981" i="6" s="1"/>
  <c r="E981" i="6"/>
  <c r="D981" i="6"/>
  <c r="J981" i="6" s="1"/>
  <c r="B981" i="6"/>
  <c r="C981" i="6" s="1"/>
  <c r="A981" i="6"/>
  <c r="H980" i="6"/>
  <c r="G980" i="6"/>
  <c r="F980" i="6"/>
  <c r="I980" i="6" s="1"/>
  <c r="E980" i="6"/>
  <c r="D980" i="6"/>
  <c r="J980" i="6" s="1"/>
  <c r="B980" i="6"/>
  <c r="C980" i="6" s="1"/>
  <c r="A980" i="6"/>
  <c r="H979" i="6"/>
  <c r="G979" i="6"/>
  <c r="F979" i="6"/>
  <c r="I979" i="6" s="1"/>
  <c r="E979" i="6"/>
  <c r="D979" i="6"/>
  <c r="J979" i="6" s="1"/>
  <c r="B979" i="6"/>
  <c r="C979" i="6" s="1"/>
  <c r="A979" i="6"/>
  <c r="H978" i="6"/>
  <c r="G978" i="6"/>
  <c r="F978" i="6"/>
  <c r="I978" i="6" s="1"/>
  <c r="E978" i="6"/>
  <c r="D978" i="6"/>
  <c r="J978" i="6" s="1"/>
  <c r="B978" i="6"/>
  <c r="C978" i="6" s="1"/>
  <c r="A978" i="6"/>
  <c r="H977" i="6"/>
  <c r="G977" i="6"/>
  <c r="F977" i="6"/>
  <c r="I977" i="6" s="1"/>
  <c r="E977" i="6"/>
  <c r="D977" i="6"/>
  <c r="J977" i="6" s="1"/>
  <c r="B977" i="6"/>
  <c r="C977" i="6" s="1"/>
  <c r="A977" i="6"/>
  <c r="H976" i="6"/>
  <c r="G976" i="6"/>
  <c r="F976" i="6"/>
  <c r="I976" i="6" s="1"/>
  <c r="E976" i="6"/>
  <c r="D976" i="6"/>
  <c r="J976" i="6" s="1"/>
  <c r="B976" i="6"/>
  <c r="C976" i="6" s="1"/>
  <c r="A976" i="6"/>
  <c r="H975" i="6"/>
  <c r="G975" i="6"/>
  <c r="F975" i="6"/>
  <c r="I975" i="6" s="1"/>
  <c r="E975" i="6"/>
  <c r="D975" i="6"/>
  <c r="J975" i="6" s="1"/>
  <c r="B975" i="6"/>
  <c r="C975" i="6" s="1"/>
  <c r="A975" i="6"/>
  <c r="H974" i="6"/>
  <c r="G974" i="6"/>
  <c r="F974" i="6"/>
  <c r="I974" i="6" s="1"/>
  <c r="E974" i="6"/>
  <c r="D974" i="6"/>
  <c r="J974" i="6" s="1"/>
  <c r="B974" i="6"/>
  <c r="C974" i="6" s="1"/>
  <c r="A974" i="6"/>
  <c r="H973" i="6"/>
  <c r="G973" i="6"/>
  <c r="F973" i="6"/>
  <c r="I973" i="6" s="1"/>
  <c r="E973" i="6"/>
  <c r="D973" i="6"/>
  <c r="J973" i="6" s="1"/>
  <c r="B973" i="6"/>
  <c r="C973" i="6" s="1"/>
  <c r="A973" i="6"/>
  <c r="H972" i="6"/>
  <c r="G972" i="6"/>
  <c r="F972" i="6"/>
  <c r="I972" i="6" s="1"/>
  <c r="E972" i="6"/>
  <c r="D972" i="6"/>
  <c r="J972" i="6" s="1"/>
  <c r="B972" i="6"/>
  <c r="C972" i="6" s="1"/>
  <c r="A972" i="6"/>
  <c r="H971" i="6"/>
  <c r="G971" i="6"/>
  <c r="F971" i="6"/>
  <c r="I971" i="6" s="1"/>
  <c r="E971" i="6"/>
  <c r="D971" i="6"/>
  <c r="J971" i="6" s="1"/>
  <c r="B971" i="6"/>
  <c r="C971" i="6" s="1"/>
  <c r="A971" i="6"/>
  <c r="H970" i="6"/>
  <c r="G970" i="6"/>
  <c r="F970" i="6"/>
  <c r="I970" i="6" s="1"/>
  <c r="E970" i="6"/>
  <c r="D970" i="6"/>
  <c r="J970" i="6" s="1"/>
  <c r="B970" i="6"/>
  <c r="C970" i="6" s="1"/>
  <c r="A970" i="6"/>
  <c r="H969" i="6"/>
  <c r="G969" i="6"/>
  <c r="F969" i="6"/>
  <c r="I969" i="6" s="1"/>
  <c r="E969" i="6"/>
  <c r="D969" i="6"/>
  <c r="J969" i="6" s="1"/>
  <c r="B969" i="6"/>
  <c r="C969" i="6" s="1"/>
  <c r="A969" i="6"/>
  <c r="H968" i="6"/>
  <c r="G968" i="6"/>
  <c r="F968" i="6"/>
  <c r="I968" i="6" s="1"/>
  <c r="E968" i="6"/>
  <c r="D968" i="6"/>
  <c r="J968" i="6" s="1"/>
  <c r="B968" i="6"/>
  <c r="C968" i="6" s="1"/>
  <c r="A968" i="6"/>
  <c r="H967" i="6"/>
  <c r="G967" i="6"/>
  <c r="F967" i="6"/>
  <c r="I967" i="6" s="1"/>
  <c r="E967" i="6"/>
  <c r="D967" i="6"/>
  <c r="J967" i="6" s="1"/>
  <c r="B967" i="6"/>
  <c r="C967" i="6" s="1"/>
  <c r="A967" i="6"/>
  <c r="H966" i="6"/>
  <c r="G966" i="6"/>
  <c r="F966" i="6"/>
  <c r="I966" i="6" s="1"/>
  <c r="E966" i="6"/>
  <c r="D966" i="6"/>
  <c r="J966" i="6" s="1"/>
  <c r="B966" i="6"/>
  <c r="C966" i="6" s="1"/>
  <c r="A966" i="6"/>
  <c r="H965" i="6"/>
  <c r="G965" i="6"/>
  <c r="F965" i="6"/>
  <c r="I965" i="6" s="1"/>
  <c r="E965" i="6"/>
  <c r="D965" i="6"/>
  <c r="J965" i="6" s="1"/>
  <c r="B965" i="6"/>
  <c r="C965" i="6" s="1"/>
  <c r="A965" i="6"/>
  <c r="H964" i="6"/>
  <c r="G964" i="6"/>
  <c r="F964" i="6"/>
  <c r="I964" i="6" s="1"/>
  <c r="E964" i="6"/>
  <c r="D964" i="6"/>
  <c r="J964" i="6" s="1"/>
  <c r="B964" i="6"/>
  <c r="C964" i="6" s="1"/>
  <c r="A964" i="6"/>
  <c r="H963" i="6"/>
  <c r="G963" i="6"/>
  <c r="F963" i="6"/>
  <c r="I963" i="6" s="1"/>
  <c r="E963" i="6"/>
  <c r="D963" i="6"/>
  <c r="J963" i="6" s="1"/>
  <c r="B963" i="6"/>
  <c r="C963" i="6" s="1"/>
  <c r="A963" i="6"/>
  <c r="H962" i="6"/>
  <c r="G962" i="6"/>
  <c r="F962" i="6"/>
  <c r="I962" i="6" s="1"/>
  <c r="E962" i="6"/>
  <c r="D962" i="6"/>
  <c r="J962" i="6" s="1"/>
  <c r="B962" i="6"/>
  <c r="C962" i="6" s="1"/>
  <c r="A962" i="6"/>
  <c r="H961" i="6"/>
  <c r="G961" i="6"/>
  <c r="F961" i="6"/>
  <c r="I961" i="6" s="1"/>
  <c r="E961" i="6"/>
  <c r="D961" i="6"/>
  <c r="J961" i="6" s="1"/>
  <c r="B961" i="6"/>
  <c r="C961" i="6" s="1"/>
  <c r="A961" i="6"/>
  <c r="H960" i="6"/>
  <c r="G960" i="6"/>
  <c r="F960" i="6"/>
  <c r="I960" i="6" s="1"/>
  <c r="E960" i="6"/>
  <c r="D960" i="6"/>
  <c r="J960" i="6" s="1"/>
  <c r="B960" i="6"/>
  <c r="C960" i="6" s="1"/>
  <c r="A960" i="6"/>
  <c r="H959" i="6"/>
  <c r="G959" i="6"/>
  <c r="F959" i="6"/>
  <c r="I959" i="6" s="1"/>
  <c r="E959" i="6"/>
  <c r="D959" i="6"/>
  <c r="J959" i="6" s="1"/>
  <c r="B959" i="6"/>
  <c r="C959" i="6" s="1"/>
  <c r="A959" i="6"/>
  <c r="H958" i="6"/>
  <c r="G958" i="6"/>
  <c r="F958" i="6"/>
  <c r="I958" i="6" s="1"/>
  <c r="E958" i="6"/>
  <c r="D958" i="6"/>
  <c r="J958" i="6" s="1"/>
  <c r="B958" i="6"/>
  <c r="C958" i="6" s="1"/>
  <c r="A958" i="6"/>
  <c r="H957" i="6"/>
  <c r="G957" i="6"/>
  <c r="F957" i="6"/>
  <c r="I957" i="6" s="1"/>
  <c r="E957" i="6"/>
  <c r="D957" i="6"/>
  <c r="J957" i="6" s="1"/>
  <c r="B957" i="6"/>
  <c r="C957" i="6" s="1"/>
  <c r="A957" i="6"/>
  <c r="H956" i="6"/>
  <c r="G956" i="6"/>
  <c r="F956" i="6"/>
  <c r="I956" i="6" s="1"/>
  <c r="E956" i="6"/>
  <c r="D956" i="6"/>
  <c r="J956" i="6" s="1"/>
  <c r="B956" i="6"/>
  <c r="C956" i="6" s="1"/>
  <c r="A956" i="6"/>
  <c r="H955" i="6"/>
  <c r="G955" i="6"/>
  <c r="F955" i="6"/>
  <c r="I955" i="6" s="1"/>
  <c r="E955" i="6"/>
  <c r="D955" i="6"/>
  <c r="J955" i="6" s="1"/>
  <c r="B955" i="6"/>
  <c r="C955" i="6" s="1"/>
  <c r="A955" i="6"/>
  <c r="H954" i="6"/>
  <c r="G954" i="6"/>
  <c r="F954" i="6"/>
  <c r="I954" i="6" s="1"/>
  <c r="E954" i="6"/>
  <c r="D954" i="6"/>
  <c r="J954" i="6" s="1"/>
  <c r="B954" i="6"/>
  <c r="C954" i="6" s="1"/>
  <c r="A954" i="6"/>
  <c r="H953" i="6"/>
  <c r="G953" i="6"/>
  <c r="F953" i="6"/>
  <c r="I953" i="6" s="1"/>
  <c r="E953" i="6"/>
  <c r="D953" i="6"/>
  <c r="J953" i="6" s="1"/>
  <c r="B953" i="6"/>
  <c r="C953" i="6" s="1"/>
  <c r="A953" i="6"/>
  <c r="H952" i="6"/>
  <c r="G952" i="6"/>
  <c r="F952" i="6"/>
  <c r="I952" i="6" s="1"/>
  <c r="E952" i="6"/>
  <c r="D952" i="6"/>
  <c r="J952" i="6" s="1"/>
  <c r="B952" i="6"/>
  <c r="C952" i="6" s="1"/>
  <c r="A952" i="6"/>
  <c r="H951" i="6"/>
  <c r="G951" i="6"/>
  <c r="F951" i="6"/>
  <c r="I951" i="6" s="1"/>
  <c r="E951" i="6"/>
  <c r="D951" i="6"/>
  <c r="J951" i="6" s="1"/>
  <c r="B951" i="6"/>
  <c r="C951" i="6" s="1"/>
  <c r="A951" i="6"/>
  <c r="H950" i="6"/>
  <c r="G950" i="6"/>
  <c r="F950" i="6"/>
  <c r="I950" i="6" s="1"/>
  <c r="E950" i="6"/>
  <c r="D950" i="6"/>
  <c r="J950" i="6" s="1"/>
  <c r="B950" i="6"/>
  <c r="C950" i="6" s="1"/>
  <c r="A950" i="6"/>
  <c r="H949" i="6"/>
  <c r="G949" i="6"/>
  <c r="F949" i="6"/>
  <c r="I949" i="6" s="1"/>
  <c r="E949" i="6"/>
  <c r="D949" i="6"/>
  <c r="J949" i="6" s="1"/>
  <c r="B949" i="6"/>
  <c r="C949" i="6" s="1"/>
  <c r="A949" i="6"/>
  <c r="H948" i="6"/>
  <c r="G948" i="6"/>
  <c r="F948" i="6"/>
  <c r="I948" i="6" s="1"/>
  <c r="E948" i="6"/>
  <c r="D948" i="6"/>
  <c r="J948" i="6" s="1"/>
  <c r="B948" i="6"/>
  <c r="C948" i="6" s="1"/>
  <c r="A948" i="6"/>
  <c r="H947" i="6"/>
  <c r="G947" i="6"/>
  <c r="F947" i="6"/>
  <c r="I947" i="6" s="1"/>
  <c r="E947" i="6"/>
  <c r="D947" i="6"/>
  <c r="J947" i="6" s="1"/>
  <c r="B947" i="6"/>
  <c r="C947" i="6" s="1"/>
  <c r="A947" i="6"/>
  <c r="H946" i="6"/>
  <c r="G946" i="6"/>
  <c r="F946" i="6"/>
  <c r="I946" i="6" s="1"/>
  <c r="E946" i="6"/>
  <c r="D946" i="6"/>
  <c r="J946" i="6" s="1"/>
  <c r="B946" i="6"/>
  <c r="C946" i="6" s="1"/>
  <c r="A946" i="6"/>
  <c r="H945" i="6"/>
  <c r="G945" i="6"/>
  <c r="F945" i="6"/>
  <c r="I945" i="6" s="1"/>
  <c r="E945" i="6"/>
  <c r="D945" i="6"/>
  <c r="J945" i="6" s="1"/>
  <c r="B945" i="6"/>
  <c r="C945" i="6" s="1"/>
  <c r="A945" i="6"/>
  <c r="H944" i="6"/>
  <c r="G944" i="6"/>
  <c r="F944" i="6"/>
  <c r="I944" i="6" s="1"/>
  <c r="E944" i="6"/>
  <c r="D944" i="6"/>
  <c r="J944" i="6" s="1"/>
  <c r="B944" i="6"/>
  <c r="C944" i="6" s="1"/>
  <c r="A944" i="6"/>
  <c r="H943" i="6"/>
  <c r="G943" i="6"/>
  <c r="F943" i="6"/>
  <c r="I943" i="6" s="1"/>
  <c r="E943" i="6"/>
  <c r="D943" i="6"/>
  <c r="J943" i="6" s="1"/>
  <c r="B943" i="6"/>
  <c r="C943" i="6" s="1"/>
  <c r="A943" i="6"/>
  <c r="H942" i="6"/>
  <c r="G942" i="6"/>
  <c r="F942" i="6"/>
  <c r="I942" i="6" s="1"/>
  <c r="E942" i="6"/>
  <c r="D942" i="6"/>
  <c r="J942" i="6" s="1"/>
  <c r="B942" i="6"/>
  <c r="C942" i="6" s="1"/>
  <c r="A942" i="6"/>
  <c r="H941" i="6"/>
  <c r="G941" i="6"/>
  <c r="F941" i="6"/>
  <c r="I941" i="6" s="1"/>
  <c r="E941" i="6"/>
  <c r="D941" i="6"/>
  <c r="J941" i="6" s="1"/>
  <c r="B941" i="6"/>
  <c r="C941" i="6" s="1"/>
  <c r="A941" i="6"/>
  <c r="H940" i="6"/>
  <c r="G940" i="6"/>
  <c r="F940" i="6"/>
  <c r="I940" i="6" s="1"/>
  <c r="E940" i="6"/>
  <c r="D940" i="6"/>
  <c r="J940" i="6" s="1"/>
  <c r="B940" i="6"/>
  <c r="C940" i="6" s="1"/>
  <c r="A940" i="6"/>
  <c r="H939" i="6"/>
  <c r="G939" i="6"/>
  <c r="F939" i="6"/>
  <c r="I939" i="6" s="1"/>
  <c r="E939" i="6"/>
  <c r="D939" i="6"/>
  <c r="J939" i="6" s="1"/>
  <c r="B939" i="6"/>
  <c r="C939" i="6" s="1"/>
  <c r="A939" i="6"/>
  <c r="H938" i="6"/>
  <c r="G938" i="6"/>
  <c r="F938" i="6"/>
  <c r="I938" i="6" s="1"/>
  <c r="E938" i="6"/>
  <c r="D938" i="6"/>
  <c r="J938" i="6" s="1"/>
  <c r="B938" i="6"/>
  <c r="C938" i="6" s="1"/>
  <c r="A938" i="6"/>
  <c r="H937" i="6"/>
  <c r="G937" i="6"/>
  <c r="F937" i="6"/>
  <c r="I937" i="6" s="1"/>
  <c r="E937" i="6"/>
  <c r="D937" i="6"/>
  <c r="J937" i="6" s="1"/>
  <c r="B937" i="6"/>
  <c r="C937" i="6" s="1"/>
  <c r="A937" i="6"/>
  <c r="H936" i="6"/>
  <c r="G936" i="6"/>
  <c r="F936" i="6"/>
  <c r="I936" i="6" s="1"/>
  <c r="E936" i="6"/>
  <c r="D936" i="6"/>
  <c r="J936" i="6" s="1"/>
  <c r="B936" i="6"/>
  <c r="C936" i="6" s="1"/>
  <c r="A936" i="6"/>
  <c r="H935" i="6"/>
  <c r="G935" i="6"/>
  <c r="F935" i="6"/>
  <c r="I935" i="6" s="1"/>
  <c r="E935" i="6"/>
  <c r="D935" i="6"/>
  <c r="J935" i="6" s="1"/>
  <c r="B935" i="6"/>
  <c r="C935" i="6" s="1"/>
  <c r="A935" i="6"/>
  <c r="H934" i="6"/>
  <c r="G934" i="6"/>
  <c r="F934" i="6"/>
  <c r="I934" i="6" s="1"/>
  <c r="E934" i="6"/>
  <c r="D934" i="6"/>
  <c r="J934" i="6" s="1"/>
  <c r="B934" i="6"/>
  <c r="C934" i="6" s="1"/>
  <c r="A934" i="6"/>
  <c r="H933" i="6"/>
  <c r="G933" i="6"/>
  <c r="F933" i="6"/>
  <c r="I933" i="6" s="1"/>
  <c r="E933" i="6"/>
  <c r="D933" i="6"/>
  <c r="J933" i="6" s="1"/>
  <c r="B933" i="6"/>
  <c r="C933" i="6" s="1"/>
  <c r="A933" i="6"/>
  <c r="H932" i="6"/>
  <c r="G932" i="6"/>
  <c r="F932" i="6"/>
  <c r="I932" i="6" s="1"/>
  <c r="E932" i="6"/>
  <c r="D932" i="6"/>
  <c r="J932" i="6" s="1"/>
  <c r="B932" i="6"/>
  <c r="C932" i="6" s="1"/>
  <c r="A932" i="6"/>
  <c r="H931" i="6"/>
  <c r="G931" i="6"/>
  <c r="F931" i="6"/>
  <c r="I931" i="6" s="1"/>
  <c r="E931" i="6"/>
  <c r="D931" i="6"/>
  <c r="J931" i="6" s="1"/>
  <c r="B931" i="6"/>
  <c r="C931" i="6" s="1"/>
  <c r="A931" i="6"/>
  <c r="H930" i="6"/>
  <c r="G930" i="6"/>
  <c r="F930" i="6"/>
  <c r="I930" i="6" s="1"/>
  <c r="E930" i="6"/>
  <c r="D930" i="6"/>
  <c r="J930" i="6" s="1"/>
  <c r="B930" i="6"/>
  <c r="C930" i="6" s="1"/>
  <c r="A930" i="6"/>
  <c r="H929" i="6"/>
  <c r="G929" i="6"/>
  <c r="F929" i="6"/>
  <c r="I929" i="6" s="1"/>
  <c r="E929" i="6"/>
  <c r="D929" i="6"/>
  <c r="J929" i="6" s="1"/>
  <c r="B929" i="6"/>
  <c r="C929" i="6" s="1"/>
  <c r="A929" i="6"/>
  <c r="H928" i="6"/>
  <c r="G928" i="6"/>
  <c r="F928" i="6"/>
  <c r="I928" i="6" s="1"/>
  <c r="E928" i="6"/>
  <c r="D928" i="6"/>
  <c r="J928" i="6" s="1"/>
  <c r="B928" i="6"/>
  <c r="C928" i="6" s="1"/>
  <c r="A928" i="6"/>
  <c r="H927" i="6"/>
  <c r="G927" i="6"/>
  <c r="F927" i="6"/>
  <c r="I927" i="6" s="1"/>
  <c r="E927" i="6"/>
  <c r="D927" i="6"/>
  <c r="J927" i="6" s="1"/>
  <c r="B927" i="6"/>
  <c r="C927" i="6" s="1"/>
  <c r="A927" i="6"/>
  <c r="H926" i="6"/>
  <c r="G926" i="6"/>
  <c r="F926" i="6"/>
  <c r="I926" i="6" s="1"/>
  <c r="E926" i="6"/>
  <c r="D926" i="6"/>
  <c r="J926" i="6" s="1"/>
  <c r="B926" i="6"/>
  <c r="C926" i="6" s="1"/>
  <c r="A926" i="6"/>
  <c r="H925" i="6"/>
  <c r="G925" i="6"/>
  <c r="F925" i="6"/>
  <c r="I925" i="6" s="1"/>
  <c r="E925" i="6"/>
  <c r="D925" i="6"/>
  <c r="J925" i="6" s="1"/>
  <c r="B925" i="6"/>
  <c r="C925" i="6" s="1"/>
  <c r="A925" i="6"/>
  <c r="H924" i="6"/>
  <c r="G924" i="6"/>
  <c r="F924" i="6"/>
  <c r="I924" i="6" s="1"/>
  <c r="E924" i="6"/>
  <c r="D924" i="6"/>
  <c r="J924" i="6" s="1"/>
  <c r="B924" i="6"/>
  <c r="C924" i="6" s="1"/>
  <c r="A924" i="6"/>
  <c r="H923" i="6"/>
  <c r="G923" i="6"/>
  <c r="F923" i="6"/>
  <c r="I923" i="6" s="1"/>
  <c r="E923" i="6"/>
  <c r="D923" i="6"/>
  <c r="J923" i="6" s="1"/>
  <c r="B923" i="6"/>
  <c r="C923" i="6" s="1"/>
  <c r="A923" i="6"/>
  <c r="H922" i="6"/>
  <c r="G922" i="6"/>
  <c r="F922" i="6"/>
  <c r="I922" i="6" s="1"/>
  <c r="E922" i="6"/>
  <c r="D922" i="6"/>
  <c r="J922" i="6" s="1"/>
  <c r="B922" i="6"/>
  <c r="C922" i="6" s="1"/>
  <c r="A922" i="6"/>
  <c r="H921" i="6"/>
  <c r="G921" i="6"/>
  <c r="F921" i="6"/>
  <c r="I921" i="6" s="1"/>
  <c r="E921" i="6"/>
  <c r="D921" i="6"/>
  <c r="J921" i="6" s="1"/>
  <c r="B921" i="6"/>
  <c r="C921" i="6" s="1"/>
  <c r="A921" i="6"/>
  <c r="H920" i="6"/>
  <c r="G920" i="6"/>
  <c r="F920" i="6"/>
  <c r="I920" i="6" s="1"/>
  <c r="E920" i="6"/>
  <c r="D920" i="6"/>
  <c r="J920" i="6" s="1"/>
  <c r="B920" i="6"/>
  <c r="C920" i="6" s="1"/>
  <c r="A920" i="6"/>
  <c r="H919" i="6"/>
  <c r="G919" i="6"/>
  <c r="F919" i="6"/>
  <c r="I919" i="6" s="1"/>
  <c r="E919" i="6"/>
  <c r="D919" i="6"/>
  <c r="J919" i="6" s="1"/>
  <c r="B919" i="6"/>
  <c r="C919" i="6" s="1"/>
  <c r="A919" i="6"/>
  <c r="H918" i="6"/>
  <c r="G918" i="6"/>
  <c r="F918" i="6"/>
  <c r="I918" i="6" s="1"/>
  <c r="E918" i="6"/>
  <c r="D918" i="6"/>
  <c r="J918" i="6" s="1"/>
  <c r="B918" i="6"/>
  <c r="C918" i="6" s="1"/>
  <c r="A918" i="6"/>
  <c r="H917" i="6"/>
  <c r="G917" i="6"/>
  <c r="F917" i="6"/>
  <c r="I917" i="6" s="1"/>
  <c r="E917" i="6"/>
  <c r="D917" i="6"/>
  <c r="J917" i="6" s="1"/>
  <c r="B917" i="6"/>
  <c r="C917" i="6" s="1"/>
  <c r="A917" i="6"/>
  <c r="H916" i="6"/>
  <c r="G916" i="6"/>
  <c r="F916" i="6"/>
  <c r="I916" i="6" s="1"/>
  <c r="E916" i="6"/>
  <c r="D916" i="6"/>
  <c r="J916" i="6" s="1"/>
  <c r="B916" i="6"/>
  <c r="C916" i="6" s="1"/>
  <c r="A916" i="6"/>
  <c r="H915" i="6"/>
  <c r="G915" i="6"/>
  <c r="F915" i="6"/>
  <c r="I915" i="6" s="1"/>
  <c r="E915" i="6"/>
  <c r="D915" i="6"/>
  <c r="J915" i="6" s="1"/>
  <c r="B915" i="6"/>
  <c r="C915" i="6" s="1"/>
  <c r="A915" i="6"/>
  <c r="H914" i="6"/>
  <c r="G914" i="6"/>
  <c r="F914" i="6"/>
  <c r="I914" i="6" s="1"/>
  <c r="E914" i="6"/>
  <c r="D914" i="6"/>
  <c r="J914" i="6" s="1"/>
  <c r="B914" i="6"/>
  <c r="C914" i="6" s="1"/>
  <c r="A914" i="6"/>
  <c r="H913" i="6"/>
  <c r="G913" i="6"/>
  <c r="F913" i="6"/>
  <c r="I913" i="6" s="1"/>
  <c r="E913" i="6"/>
  <c r="D913" i="6"/>
  <c r="J913" i="6" s="1"/>
  <c r="B913" i="6"/>
  <c r="C913" i="6" s="1"/>
  <c r="A913" i="6"/>
  <c r="H912" i="6"/>
  <c r="G912" i="6"/>
  <c r="F912" i="6"/>
  <c r="I912" i="6" s="1"/>
  <c r="E912" i="6"/>
  <c r="D912" i="6"/>
  <c r="J912" i="6" s="1"/>
  <c r="B912" i="6"/>
  <c r="C912" i="6" s="1"/>
  <c r="A912" i="6"/>
  <c r="H911" i="6"/>
  <c r="G911" i="6"/>
  <c r="F911" i="6"/>
  <c r="I911" i="6" s="1"/>
  <c r="E911" i="6"/>
  <c r="D911" i="6"/>
  <c r="J911" i="6" s="1"/>
  <c r="B911" i="6"/>
  <c r="C911" i="6" s="1"/>
  <c r="A911" i="6"/>
  <c r="H910" i="6"/>
  <c r="G910" i="6"/>
  <c r="F910" i="6"/>
  <c r="I910" i="6" s="1"/>
  <c r="E910" i="6"/>
  <c r="D910" i="6"/>
  <c r="J910" i="6" s="1"/>
  <c r="B910" i="6"/>
  <c r="C910" i="6" s="1"/>
  <c r="A910" i="6"/>
  <c r="H909" i="6"/>
  <c r="G909" i="6"/>
  <c r="F909" i="6"/>
  <c r="I909" i="6" s="1"/>
  <c r="E909" i="6"/>
  <c r="D909" i="6"/>
  <c r="J909" i="6" s="1"/>
  <c r="B909" i="6"/>
  <c r="C909" i="6" s="1"/>
  <c r="A909" i="6"/>
  <c r="H908" i="6"/>
  <c r="G908" i="6"/>
  <c r="F908" i="6"/>
  <c r="I908" i="6" s="1"/>
  <c r="E908" i="6"/>
  <c r="D908" i="6"/>
  <c r="J908" i="6" s="1"/>
  <c r="B908" i="6"/>
  <c r="C908" i="6" s="1"/>
  <c r="A908" i="6"/>
  <c r="H907" i="6"/>
  <c r="G907" i="6"/>
  <c r="F907" i="6"/>
  <c r="I907" i="6" s="1"/>
  <c r="E907" i="6"/>
  <c r="D907" i="6"/>
  <c r="J907" i="6" s="1"/>
  <c r="B907" i="6"/>
  <c r="C907" i="6" s="1"/>
  <c r="A907" i="6"/>
  <c r="H906" i="6"/>
  <c r="G906" i="6"/>
  <c r="F906" i="6"/>
  <c r="I906" i="6" s="1"/>
  <c r="E906" i="6"/>
  <c r="D906" i="6"/>
  <c r="J906" i="6" s="1"/>
  <c r="B906" i="6"/>
  <c r="C906" i="6" s="1"/>
  <c r="A906" i="6"/>
  <c r="H905" i="6"/>
  <c r="G905" i="6"/>
  <c r="F905" i="6"/>
  <c r="I905" i="6" s="1"/>
  <c r="E905" i="6"/>
  <c r="D905" i="6"/>
  <c r="J905" i="6" s="1"/>
  <c r="B905" i="6"/>
  <c r="C905" i="6" s="1"/>
  <c r="A905" i="6"/>
  <c r="H904" i="6"/>
  <c r="G904" i="6"/>
  <c r="F904" i="6"/>
  <c r="I904" i="6" s="1"/>
  <c r="E904" i="6"/>
  <c r="D904" i="6"/>
  <c r="J904" i="6" s="1"/>
  <c r="B904" i="6"/>
  <c r="C904" i="6" s="1"/>
  <c r="A904" i="6"/>
  <c r="H903" i="6"/>
  <c r="G903" i="6"/>
  <c r="F903" i="6"/>
  <c r="I903" i="6" s="1"/>
  <c r="E903" i="6"/>
  <c r="D903" i="6"/>
  <c r="J903" i="6" s="1"/>
  <c r="B903" i="6"/>
  <c r="C903" i="6" s="1"/>
  <c r="A903" i="6"/>
  <c r="H902" i="6"/>
  <c r="G902" i="6"/>
  <c r="F902" i="6"/>
  <c r="I902" i="6" s="1"/>
  <c r="E902" i="6"/>
  <c r="D902" i="6"/>
  <c r="J902" i="6" s="1"/>
  <c r="B902" i="6"/>
  <c r="C902" i="6" s="1"/>
  <c r="A902" i="6"/>
  <c r="H901" i="6"/>
  <c r="G901" i="6"/>
  <c r="F901" i="6"/>
  <c r="I901" i="6" s="1"/>
  <c r="E901" i="6"/>
  <c r="D901" i="6"/>
  <c r="J901" i="6" s="1"/>
  <c r="B901" i="6"/>
  <c r="C901" i="6" s="1"/>
  <c r="A901" i="6"/>
  <c r="H900" i="6"/>
  <c r="G900" i="6"/>
  <c r="F900" i="6"/>
  <c r="I900" i="6" s="1"/>
  <c r="E900" i="6"/>
  <c r="D900" i="6"/>
  <c r="J900" i="6" s="1"/>
  <c r="B900" i="6"/>
  <c r="C900" i="6" s="1"/>
  <c r="A900" i="6"/>
  <c r="H899" i="6"/>
  <c r="G899" i="6"/>
  <c r="F899" i="6"/>
  <c r="I899" i="6" s="1"/>
  <c r="E899" i="6"/>
  <c r="D899" i="6"/>
  <c r="J899" i="6" s="1"/>
  <c r="B899" i="6"/>
  <c r="C899" i="6" s="1"/>
  <c r="A899" i="6"/>
  <c r="H898" i="6"/>
  <c r="G898" i="6"/>
  <c r="F898" i="6"/>
  <c r="I898" i="6" s="1"/>
  <c r="E898" i="6"/>
  <c r="D898" i="6"/>
  <c r="J898" i="6" s="1"/>
  <c r="B898" i="6"/>
  <c r="C898" i="6" s="1"/>
  <c r="A898" i="6"/>
  <c r="H897" i="6"/>
  <c r="G897" i="6"/>
  <c r="F897" i="6"/>
  <c r="I897" i="6" s="1"/>
  <c r="E897" i="6"/>
  <c r="D897" i="6"/>
  <c r="J897" i="6" s="1"/>
  <c r="B897" i="6"/>
  <c r="C897" i="6" s="1"/>
  <c r="A897" i="6"/>
  <c r="H896" i="6"/>
  <c r="G896" i="6"/>
  <c r="F896" i="6"/>
  <c r="I896" i="6" s="1"/>
  <c r="E896" i="6"/>
  <c r="D896" i="6"/>
  <c r="J896" i="6" s="1"/>
  <c r="B896" i="6"/>
  <c r="C896" i="6" s="1"/>
  <c r="A896" i="6"/>
  <c r="H895" i="6"/>
  <c r="G895" i="6"/>
  <c r="F895" i="6"/>
  <c r="I895" i="6" s="1"/>
  <c r="E895" i="6"/>
  <c r="D895" i="6"/>
  <c r="J895" i="6" s="1"/>
  <c r="B895" i="6"/>
  <c r="C895" i="6" s="1"/>
  <c r="A895" i="6"/>
  <c r="H894" i="6"/>
  <c r="G894" i="6"/>
  <c r="F894" i="6"/>
  <c r="I894" i="6" s="1"/>
  <c r="E894" i="6"/>
  <c r="D894" i="6"/>
  <c r="J894" i="6" s="1"/>
  <c r="B894" i="6"/>
  <c r="C894" i="6" s="1"/>
  <c r="A894" i="6"/>
  <c r="H893" i="6"/>
  <c r="G893" i="6"/>
  <c r="F893" i="6"/>
  <c r="I893" i="6" s="1"/>
  <c r="E893" i="6"/>
  <c r="D893" i="6"/>
  <c r="J893" i="6" s="1"/>
  <c r="B893" i="6"/>
  <c r="C893" i="6" s="1"/>
  <c r="A893" i="6"/>
  <c r="H892" i="6"/>
  <c r="G892" i="6"/>
  <c r="F892" i="6"/>
  <c r="I892" i="6" s="1"/>
  <c r="E892" i="6"/>
  <c r="D892" i="6"/>
  <c r="J892" i="6" s="1"/>
  <c r="B892" i="6"/>
  <c r="C892" i="6" s="1"/>
  <c r="A892" i="6"/>
  <c r="H891" i="6"/>
  <c r="G891" i="6"/>
  <c r="F891" i="6"/>
  <c r="I891" i="6" s="1"/>
  <c r="E891" i="6"/>
  <c r="D891" i="6"/>
  <c r="J891" i="6" s="1"/>
  <c r="B891" i="6"/>
  <c r="C891" i="6" s="1"/>
  <c r="A891" i="6"/>
  <c r="H890" i="6"/>
  <c r="G890" i="6"/>
  <c r="F890" i="6"/>
  <c r="I890" i="6" s="1"/>
  <c r="E890" i="6"/>
  <c r="D890" i="6"/>
  <c r="J890" i="6" s="1"/>
  <c r="B890" i="6"/>
  <c r="C890" i="6" s="1"/>
  <c r="A890" i="6"/>
  <c r="H889" i="6"/>
  <c r="G889" i="6"/>
  <c r="F889" i="6"/>
  <c r="I889" i="6" s="1"/>
  <c r="E889" i="6"/>
  <c r="D889" i="6"/>
  <c r="J889" i="6" s="1"/>
  <c r="B889" i="6"/>
  <c r="C889" i="6" s="1"/>
  <c r="A889" i="6"/>
  <c r="H888" i="6"/>
  <c r="G888" i="6"/>
  <c r="F888" i="6"/>
  <c r="I888" i="6" s="1"/>
  <c r="E888" i="6"/>
  <c r="D888" i="6"/>
  <c r="J888" i="6" s="1"/>
  <c r="B888" i="6"/>
  <c r="C888" i="6" s="1"/>
  <c r="A888" i="6"/>
  <c r="H887" i="6"/>
  <c r="G887" i="6"/>
  <c r="F887" i="6"/>
  <c r="I887" i="6" s="1"/>
  <c r="E887" i="6"/>
  <c r="D887" i="6"/>
  <c r="J887" i="6" s="1"/>
  <c r="B887" i="6"/>
  <c r="C887" i="6" s="1"/>
  <c r="A887" i="6"/>
  <c r="H886" i="6"/>
  <c r="G886" i="6"/>
  <c r="F886" i="6"/>
  <c r="I886" i="6" s="1"/>
  <c r="E886" i="6"/>
  <c r="D886" i="6"/>
  <c r="J886" i="6" s="1"/>
  <c r="B886" i="6"/>
  <c r="C886" i="6" s="1"/>
  <c r="A886" i="6"/>
  <c r="H885" i="6"/>
  <c r="G885" i="6"/>
  <c r="F885" i="6"/>
  <c r="I885" i="6" s="1"/>
  <c r="E885" i="6"/>
  <c r="D885" i="6"/>
  <c r="J885" i="6" s="1"/>
  <c r="B885" i="6"/>
  <c r="C885" i="6" s="1"/>
  <c r="A885" i="6"/>
  <c r="H884" i="6"/>
  <c r="G884" i="6"/>
  <c r="F884" i="6"/>
  <c r="I884" i="6" s="1"/>
  <c r="E884" i="6"/>
  <c r="D884" i="6"/>
  <c r="J884" i="6" s="1"/>
  <c r="B884" i="6"/>
  <c r="C884" i="6" s="1"/>
  <c r="A884" i="6"/>
  <c r="H883" i="6"/>
  <c r="G883" i="6"/>
  <c r="F883" i="6"/>
  <c r="I883" i="6" s="1"/>
  <c r="E883" i="6"/>
  <c r="D883" i="6"/>
  <c r="J883" i="6" s="1"/>
  <c r="B883" i="6"/>
  <c r="C883" i="6" s="1"/>
  <c r="A883" i="6"/>
  <c r="H882" i="6"/>
  <c r="G882" i="6"/>
  <c r="F882" i="6"/>
  <c r="I882" i="6" s="1"/>
  <c r="E882" i="6"/>
  <c r="D882" i="6"/>
  <c r="J882" i="6" s="1"/>
  <c r="B882" i="6"/>
  <c r="C882" i="6" s="1"/>
  <c r="A882" i="6"/>
  <c r="H881" i="6"/>
  <c r="G881" i="6"/>
  <c r="F881" i="6"/>
  <c r="I881" i="6" s="1"/>
  <c r="E881" i="6"/>
  <c r="D881" i="6"/>
  <c r="J881" i="6" s="1"/>
  <c r="B881" i="6"/>
  <c r="C881" i="6" s="1"/>
  <c r="A881" i="6"/>
  <c r="H880" i="6"/>
  <c r="G880" i="6"/>
  <c r="F880" i="6"/>
  <c r="I880" i="6" s="1"/>
  <c r="E880" i="6"/>
  <c r="D880" i="6"/>
  <c r="J880" i="6" s="1"/>
  <c r="B880" i="6"/>
  <c r="C880" i="6" s="1"/>
  <c r="A880" i="6"/>
  <c r="H879" i="6"/>
  <c r="G879" i="6"/>
  <c r="F879" i="6"/>
  <c r="I879" i="6" s="1"/>
  <c r="E879" i="6"/>
  <c r="D879" i="6"/>
  <c r="J879" i="6" s="1"/>
  <c r="B879" i="6"/>
  <c r="C879" i="6" s="1"/>
  <c r="A879" i="6"/>
  <c r="H878" i="6"/>
  <c r="G878" i="6"/>
  <c r="F878" i="6"/>
  <c r="I878" i="6" s="1"/>
  <c r="E878" i="6"/>
  <c r="D878" i="6"/>
  <c r="J878" i="6" s="1"/>
  <c r="B878" i="6"/>
  <c r="C878" i="6" s="1"/>
  <c r="A878" i="6"/>
  <c r="H877" i="6"/>
  <c r="G877" i="6"/>
  <c r="F877" i="6"/>
  <c r="I877" i="6" s="1"/>
  <c r="E877" i="6"/>
  <c r="D877" i="6"/>
  <c r="J877" i="6" s="1"/>
  <c r="B877" i="6"/>
  <c r="C877" i="6" s="1"/>
  <c r="A877" i="6"/>
  <c r="H876" i="6"/>
  <c r="G876" i="6"/>
  <c r="F876" i="6"/>
  <c r="I876" i="6" s="1"/>
  <c r="E876" i="6"/>
  <c r="D876" i="6"/>
  <c r="J876" i="6" s="1"/>
  <c r="B876" i="6"/>
  <c r="C876" i="6" s="1"/>
  <c r="A876" i="6"/>
  <c r="H875" i="6"/>
  <c r="G875" i="6"/>
  <c r="F875" i="6"/>
  <c r="I875" i="6" s="1"/>
  <c r="E875" i="6"/>
  <c r="D875" i="6"/>
  <c r="J875" i="6" s="1"/>
  <c r="B875" i="6"/>
  <c r="C875" i="6" s="1"/>
  <c r="A875" i="6"/>
  <c r="H874" i="6"/>
  <c r="G874" i="6"/>
  <c r="F874" i="6"/>
  <c r="I874" i="6" s="1"/>
  <c r="E874" i="6"/>
  <c r="D874" i="6"/>
  <c r="J874" i="6" s="1"/>
  <c r="B874" i="6"/>
  <c r="C874" i="6" s="1"/>
  <c r="A874" i="6"/>
  <c r="H873" i="6"/>
  <c r="G873" i="6"/>
  <c r="F873" i="6"/>
  <c r="I873" i="6" s="1"/>
  <c r="E873" i="6"/>
  <c r="D873" i="6"/>
  <c r="J873" i="6" s="1"/>
  <c r="B873" i="6"/>
  <c r="C873" i="6" s="1"/>
  <c r="A873" i="6"/>
  <c r="H872" i="6"/>
  <c r="G872" i="6"/>
  <c r="F872" i="6"/>
  <c r="I872" i="6" s="1"/>
  <c r="E872" i="6"/>
  <c r="D872" i="6"/>
  <c r="J872" i="6" s="1"/>
  <c r="B872" i="6"/>
  <c r="C872" i="6" s="1"/>
  <c r="A872" i="6"/>
  <c r="H871" i="6"/>
  <c r="G871" i="6"/>
  <c r="F871" i="6"/>
  <c r="I871" i="6" s="1"/>
  <c r="E871" i="6"/>
  <c r="D871" i="6"/>
  <c r="J871" i="6" s="1"/>
  <c r="B871" i="6"/>
  <c r="C871" i="6" s="1"/>
  <c r="A871" i="6"/>
  <c r="H870" i="6"/>
  <c r="G870" i="6"/>
  <c r="F870" i="6"/>
  <c r="I870" i="6" s="1"/>
  <c r="E870" i="6"/>
  <c r="D870" i="6"/>
  <c r="J870" i="6" s="1"/>
  <c r="B870" i="6"/>
  <c r="C870" i="6" s="1"/>
  <c r="A870" i="6"/>
  <c r="H869" i="6"/>
  <c r="G869" i="6"/>
  <c r="F869" i="6"/>
  <c r="I869" i="6" s="1"/>
  <c r="E869" i="6"/>
  <c r="D869" i="6"/>
  <c r="J869" i="6" s="1"/>
  <c r="B869" i="6"/>
  <c r="C869" i="6" s="1"/>
  <c r="A869" i="6"/>
  <c r="H868" i="6"/>
  <c r="G868" i="6"/>
  <c r="F868" i="6"/>
  <c r="I868" i="6" s="1"/>
  <c r="E868" i="6"/>
  <c r="D868" i="6"/>
  <c r="J868" i="6" s="1"/>
  <c r="B868" i="6"/>
  <c r="C868" i="6" s="1"/>
  <c r="A868" i="6"/>
  <c r="H867" i="6"/>
  <c r="G867" i="6"/>
  <c r="F867" i="6"/>
  <c r="I867" i="6" s="1"/>
  <c r="E867" i="6"/>
  <c r="D867" i="6"/>
  <c r="J867" i="6" s="1"/>
  <c r="B867" i="6"/>
  <c r="C867" i="6" s="1"/>
  <c r="A867" i="6"/>
  <c r="H866" i="6"/>
  <c r="G866" i="6"/>
  <c r="F866" i="6"/>
  <c r="I866" i="6" s="1"/>
  <c r="E866" i="6"/>
  <c r="D866" i="6"/>
  <c r="J866" i="6" s="1"/>
  <c r="B866" i="6"/>
  <c r="C866" i="6" s="1"/>
  <c r="A866" i="6"/>
  <c r="H865" i="6"/>
  <c r="G865" i="6"/>
  <c r="F865" i="6"/>
  <c r="I865" i="6" s="1"/>
  <c r="E865" i="6"/>
  <c r="D865" i="6"/>
  <c r="J865" i="6" s="1"/>
  <c r="B865" i="6"/>
  <c r="C865" i="6" s="1"/>
  <c r="A865" i="6"/>
  <c r="H864" i="6"/>
  <c r="G864" i="6"/>
  <c r="F864" i="6"/>
  <c r="I864" i="6" s="1"/>
  <c r="E864" i="6"/>
  <c r="D864" i="6"/>
  <c r="J864" i="6" s="1"/>
  <c r="B864" i="6"/>
  <c r="C864" i="6" s="1"/>
  <c r="A864" i="6"/>
  <c r="H863" i="6"/>
  <c r="G863" i="6"/>
  <c r="F863" i="6"/>
  <c r="I863" i="6" s="1"/>
  <c r="E863" i="6"/>
  <c r="D863" i="6"/>
  <c r="J863" i="6" s="1"/>
  <c r="B863" i="6"/>
  <c r="C863" i="6" s="1"/>
  <c r="A863" i="6"/>
  <c r="H862" i="6"/>
  <c r="G862" i="6"/>
  <c r="F862" i="6"/>
  <c r="I862" i="6" s="1"/>
  <c r="E862" i="6"/>
  <c r="D862" i="6"/>
  <c r="J862" i="6" s="1"/>
  <c r="B862" i="6"/>
  <c r="C862" i="6" s="1"/>
  <c r="A862" i="6"/>
  <c r="H861" i="6"/>
  <c r="G861" i="6"/>
  <c r="F861" i="6"/>
  <c r="I861" i="6" s="1"/>
  <c r="E861" i="6"/>
  <c r="D861" i="6"/>
  <c r="J861" i="6" s="1"/>
  <c r="B861" i="6"/>
  <c r="C861" i="6" s="1"/>
  <c r="A861" i="6"/>
  <c r="H860" i="6"/>
  <c r="G860" i="6"/>
  <c r="F860" i="6"/>
  <c r="I860" i="6" s="1"/>
  <c r="E860" i="6"/>
  <c r="D860" i="6"/>
  <c r="J860" i="6" s="1"/>
  <c r="B860" i="6"/>
  <c r="C860" i="6" s="1"/>
  <c r="A860" i="6"/>
  <c r="H859" i="6"/>
  <c r="G859" i="6"/>
  <c r="F859" i="6"/>
  <c r="I859" i="6" s="1"/>
  <c r="E859" i="6"/>
  <c r="D859" i="6"/>
  <c r="J859" i="6" s="1"/>
  <c r="B859" i="6"/>
  <c r="C859" i="6" s="1"/>
  <c r="A859" i="6"/>
  <c r="H858" i="6"/>
  <c r="G858" i="6"/>
  <c r="F858" i="6"/>
  <c r="I858" i="6" s="1"/>
  <c r="E858" i="6"/>
  <c r="D858" i="6"/>
  <c r="J858" i="6" s="1"/>
  <c r="B858" i="6"/>
  <c r="C858" i="6" s="1"/>
  <c r="A858" i="6"/>
  <c r="H857" i="6"/>
  <c r="G857" i="6"/>
  <c r="F857" i="6"/>
  <c r="I857" i="6" s="1"/>
  <c r="E857" i="6"/>
  <c r="D857" i="6"/>
  <c r="J857" i="6" s="1"/>
  <c r="B857" i="6"/>
  <c r="C857" i="6" s="1"/>
  <c r="A857" i="6"/>
  <c r="H856" i="6"/>
  <c r="G856" i="6"/>
  <c r="F856" i="6"/>
  <c r="I856" i="6" s="1"/>
  <c r="E856" i="6"/>
  <c r="D856" i="6"/>
  <c r="J856" i="6" s="1"/>
  <c r="B856" i="6"/>
  <c r="C856" i="6" s="1"/>
  <c r="A856" i="6"/>
  <c r="H855" i="6"/>
  <c r="G855" i="6"/>
  <c r="F855" i="6"/>
  <c r="I855" i="6" s="1"/>
  <c r="E855" i="6"/>
  <c r="D855" i="6"/>
  <c r="J855" i="6" s="1"/>
  <c r="B855" i="6"/>
  <c r="C855" i="6" s="1"/>
  <c r="A855" i="6"/>
  <c r="H854" i="6"/>
  <c r="G854" i="6"/>
  <c r="F854" i="6"/>
  <c r="I854" i="6" s="1"/>
  <c r="E854" i="6"/>
  <c r="D854" i="6"/>
  <c r="J854" i="6" s="1"/>
  <c r="B854" i="6"/>
  <c r="C854" i="6" s="1"/>
  <c r="A854" i="6"/>
  <c r="H853" i="6"/>
  <c r="G853" i="6"/>
  <c r="F853" i="6"/>
  <c r="I853" i="6" s="1"/>
  <c r="E853" i="6"/>
  <c r="D853" i="6"/>
  <c r="J853" i="6" s="1"/>
  <c r="B853" i="6"/>
  <c r="C853" i="6" s="1"/>
  <c r="A853" i="6"/>
  <c r="H852" i="6"/>
  <c r="G852" i="6"/>
  <c r="F852" i="6"/>
  <c r="I852" i="6" s="1"/>
  <c r="E852" i="6"/>
  <c r="D852" i="6"/>
  <c r="J852" i="6" s="1"/>
  <c r="B852" i="6"/>
  <c r="C852" i="6" s="1"/>
  <c r="A852" i="6"/>
  <c r="H851" i="6"/>
  <c r="G851" i="6"/>
  <c r="F851" i="6"/>
  <c r="I851" i="6" s="1"/>
  <c r="E851" i="6"/>
  <c r="D851" i="6"/>
  <c r="J851" i="6" s="1"/>
  <c r="B851" i="6"/>
  <c r="C851" i="6" s="1"/>
  <c r="A851" i="6"/>
  <c r="H850" i="6"/>
  <c r="G850" i="6"/>
  <c r="F850" i="6"/>
  <c r="I850" i="6" s="1"/>
  <c r="E850" i="6"/>
  <c r="D850" i="6"/>
  <c r="J850" i="6" s="1"/>
  <c r="B850" i="6"/>
  <c r="C850" i="6" s="1"/>
  <c r="A850" i="6"/>
  <c r="H849" i="6"/>
  <c r="G849" i="6"/>
  <c r="F849" i="6"/>
  <c r="I849" i="6" s="1"/>
  <c r="E849" i="6"/>
  <c r="D849" i="6"/>
  <c r="J849" i="6" s="1"/>
  <c r="B849" i="6"/>
  <c r="C849" i="6" s="1"/>
  <c r="A849" i="6"/>
  <c r="H848" i="6"/>
  <c r="G848" i="6"/>
  <c r="F848" i="6"/>
  <c r="I848" i="6" s="1"/>
  <c r="E848" i="6"/>
  <c r="D848" i="6"/>
  <c r="J848" i="6" s="1"/>
  <c r="B848" i="6"/>
  <c r="C848" i="6" s="1"/>
  <c r="A848" i="6"/>
  <c r="H847" i="6"/>
  <c r="G847" i="6"/>
  <c r="F847" i="6"/>
  <c r="I847" i="6" s="1"/>
  <c r="E847" i="6"/>
  <c r="D847" i="6"/>
  <c r="J847" i="6" s="1"/>
  <c r="B847" i="6"/>
  <c r="C847" i="6" s="1"/>
  <c r="A847" i="6"/>
  <c r="H846" i="6"/>
  <c r="G846" i="6"/>
  <c r="F846" i="6"/>
  <c r="I846" i="6" s="1"/>
  <c r="E846" i="6"/>
  <c r="D846" i="6"/>
  <c r="J846" i="6" s="1"/>
  <c r="B846" i="6"/>
  <c r="C846" i="6" s="1"/>
  <c r="A846" i="6"/>
  <c r="H845" i="6"/>
  <c r="G845" i="6"/>
  <c r="F845" i="6"/>
  <c r="I845" i="6" s="1"/>
  <c r="E845" i="6"/>
  <c r="D845" i="6"/>
  <c r="J845" i="6" s="1"/>
  <c r="B845" i="6"/>
  <c r="C845" i="6" s="1"/>
  <c r="A845" i="6"/>
  <c r="H844" i="6"/>
  <c r="G844" i="6"/>
  <c r="F844" i="6"/>
  <c r="I844" i="6" s="1"/>
  <c r="E844" i="6"/>
  <c r="D844" i="6"/>
  <c r="J844" i="6" s="1"/>
  <c r="B844" i="6"/>
  <c r="C844" i="6" s="1"/>
  <c r="A844" i="6"/>
  <c r="H843" i="6"/>
  <c r="G843" i="6"/>
  <c r="F843" i="6"/>
  <c r="I843" i="6" s="1"/>
  <c r="E843" i="6"/>
  <c r="D843" i="6"/>
  <c r="J843" i="6" s="1"/>
  <c r="B843" i="6"/>
  <c r="C843" i="6" s="1"/>
  <c r="A843" i="6"/>
  <c r="H842" i="6"/>
  <c r="G842" i="6"/>
  <c r="F842" i="6"/>
  <c r="I842" i="6" s="1"/>
  <c r="E842" i="6"/>
  <c r="D842" i="6"/>
  <c r="J842" i="6" s="1"/>
  <c r="B842" i="6"/>
  <c r="C842" i="6" s="1"/>
  <c r="A842" i="6"/>
  <c r="H841" i="6"/>
  <c r="G841" i="6"/>
  <c r="F841" i="6"/>
  <c r="I841" i="6" s="1"/>
  <c r="E841" i="6"/>
  <c r="D841" i="6"/>
  <c r="J841" i="6" s="1"/>
  <c r="B841" i="6"/>
  <c r="C841" i="6" s="1"/>
  <c r="A841" i="6"/>
  <c r="H840" i="6"/>
  <c r="G840" i="6"/>
  <c r="F840" i="6"/>
  <c r="I840" i="6" s="1"/>
  <c r="E840" i="6"/>
  <c r="D840" i="6"/>
  <c r="J840" i="6" s="1"/>
  <c r="B840" i="6"/>
  <c r="C840" i="6" s="1"/>
  <c r="A840" i="6"/>
  <c r="H839" i="6"/>
  <c r="G839" i="6"/>
  <c r="F839" i="6"/>
  <c r="I839" i="6" s="1"/>
  <c r="E839" i="6"/>
  <c r="D839" i="6"/>
  <c r="J839" i="6" s="1"/>
  <c r="B839" i="6"/>
  <c r="C839" i="6" s="1"/>
  <c r="A839" i="6"/>
  <c r="H838" i="6"/>
  <c r="G838" i="6"/>
  <c r="F838" i="6"/>
  <c r="I838" i="6" s="1"/>
  <c r="E838" i="6"/>
  <c r="D838" i="6"/>
  <c r="J838" i="6" s="1"/>
  <c r="B838" i="6"/>
  <c r="C838" i="6" s="1"/>
  <c r="A838" i="6"/>
  <c r="H837" i="6"/>
  <c r="G837" i="6"/>
  <c r="F837" i="6"/>
  <c r="I837" i="6" s="1"/>
  <c r="E837" i="6"/>
  <c r="D837" i="6"/>
  <c r="J837" i="6" s="1"/>
  <c r="B837" i="6"/>
  <c r="C837" i="6" s="1"/>
  <c r="A837" i="6"/>
  <c r="H836" i="6"/>
  <c r="G836" i="6"/>
  <c r="F836" i="6"/>
  <c r="I836" i="6" s="1"/>
  <c r="E836" i="6"/>
  <c r="D836" i="6"/>
  <c r="J836" i="6" s="1"/>
  <c r="B836" i="6"/>
  <c r="C836" i="6" s="1"/>
  <c r="A836" i="6"/>
  <c r="H835" i="6"/>
  <c r="G835" i="6"/>
  <c r="F835" i="6"/>
  <c r="I835" i="6" s="1"/>
  <c r="E835" i="6"/>
  <c r="D835" i="6"/>
  <c r="J835" i="6" s="1"/>
  <c r="B835" i="6"/>
  <c r="C835" i="6" s="1"/>
  <c r="A835" i="6"/>
  <c r="H834" i="6"/>
  <c r="G834" i="6"/>
  <c r="F834" i="6"/>
  <c r="I834" i="6" s="1"/>
  <c r="E834" i="6"/>
  <c r="D834" i="6"/>
  <c r="J834" i="6" s="1"/>
  <c r="B834" i="6"/>
  <c r="C834" i="6" s="1"/>
  <c r="A834" i="6"/>
  <c r="H833" i="6"/>
  <c r="G833" i="6"/>
  <c r="F833" i="6"/>
  <c r="I833" i="6" s="1"/>
  <c r="E833" i="6"/>
  <c r="D833" i="6"/>
  <c r="J833" i="6" s="1"/>
  <c r="B833" i="6"/>
  <c r="C833" i="6" s="1"/>
  <c r="A833" i="6"/>
  <c r="H832" i="6"/>
  <c r="G832" i="6"/>
  <c r="F832" i="6"/>
  <c r="I832" i="6" s="1"/>
  <c r="E832" i="6"/>
  <c r="D832" i="6"/>
  <c r="J832" i="6" s="1"/>
  <c r="B832" i="6"/>
  <c r="C832" i="6" s="1"/>
  <c r="A832" i="6"/>
  <c r="H831" i="6"/>
  <c r="G831" i="6"/>
  <c r="F831" i="6"/>
  <c r="I831" i="6" s="1"/>
  <c r="E831" i="6"/>
  <c r="D831" i="6"/>
  <c r="J831" i="6" s="1"/>
  <c r="B831" i="6"/>
  <c r="C831" i="6" s="1"/>
  <c r="A831" i="6"/>
  <c r="H830" i="6"/>
  <c r="G830" i="6"/>
  <c r="F830" i="6"/>
  <c r="I830" i="6" s="1"/>
  <c r="E830" i="6"/>
  <c r="D830" i="6"/>
  <c r="J830" i="6" s="1"/>
  <c r="B830" i="6"/>
  <c r="C830" i="6" s="1"/>
  <c r="A830" i="6"/>
  <c r="H829" i="6"/>
  <c r="G829" i="6"/>
  <c r="F829" i="6"/>
  <c r="I829" i="6" s="1"/>
  <c r="E829" i="6"/>
  <c r="D829" i="6"/>
  <c r="J829" i="6" s="1"/>
  <c r="B829" i="6"/>
  <c r="C829" i="6" s="1"/>
  <c r="A829" i="6"/>
  <c r="H828" i="6"/>
  <c r="G828" i="6"/>
  <c r="F828" i="6"/>
  <c r="I828" i="6" s="1"/>
  <c r="E828" i="6"/>
  <c r="D828" i="6"/>
  <c r="J828" i="6" s="1"/>
  <c r="B828" i="6"/>
  <c r="C828" i="6" s="1"/>
  <c r="A828" i="6"/>
  <c r="H827" i="6"/>
  <c r="G827" i="6"/>
  <c r="F827" i="6"/>
  <c r="I827" i="6" s="1"/>
  <c r="E827" i="6"/>
  <c r="D827" i="6"/>
  <c r="J827" i="6" s="1"/>
  <c r="B827" i="6"/>
  <c r="C827" i="6" s="1"/>
  <c r="A827" i="6"/>
  <c r="H826" i="6"/>
  <c r="G826" i="6"/>
  <c r="F826" i="6"/>
  <c r="I826" i="6" s="1"/>
  <c r="E826" i="6"/>
  <c r="D826" i="6"/>
  <c r="J826" i="6" s="1"/>
  <c r="B826" i="6"/>
  <c r="C826" i="6" s="1"/>
  <c r="A826" i="6"/>
  <c r="H825" i="6"/>
  <c r="G825" i="6"/>
  <c r="F825" i="6"/>
  <c r="I825" i="6" s="1"/>
  <c r="E825" i="6"/>
  <c r="D825" i="6"/>
  <c r="J825" i="6" s="1"/>
  <c r="B825" i="6"/>
  <c r="C825" i="6" s="1"/>
  <c r="A825" i="6"/>
  <c r="H824" i="6"/>
  <c r="G824" i="6"/>
  <c r="F824" i="6"/>
  <c r="I824" i="6" s="1"/>
  <c r="E824" i="6"/>
  <c r="D824" i="6"/>
  <c r="J824" i="6" s="1"/>
  <c r="B824" i="6"/>
  <c r="C824" i="6" s="1"/>
  <c r="A824" i="6"/>
  <c r="H823" i="6"/>
  <c r="G823" i="6"/>
  <c r="F823" i="6"/>
  <c r="I823" i="6" s="1"/>
  <c r="E823" i="6"/>
  <c r="D823" i="6"/>
  <c r="J823" i="6" s="1"/>
  <c r="B823" i="6"/>
  <c r="C823" i="6" s="1"/>
  <c r="A823" i="6"/>
  <c r="H822" i="6"/>
  <c r="G822" i="6"/>
  <c r="F822" i="6"/>
  <c r="I822" i="6" s="1"/>
  <c r="E822" i="6"/>
  <c r="D822" i="6"/>
  <c r="J822" i="6" s="1"/>
  <c r="B822" i="6"/>
  <c r="C822" i="6" s="1"/>
  <c r="A822" i="6"/>
  <c r="H821" i="6"/>
  <c r="G821" i="6"/>
  <c r="F821" i="6"/>
  <c r="I821" i="6" s="1"/>
  <c r="E821" i="6"/>
  <c r="D821" i="6"/>
  <c r="J821" i="6" s="1"/>
  <c r="B821" i="6"/>
  <c r="C821" i="6" s="1"/>
  <c r="A821" i="6"/>
  <c r="H820" i="6"/>
  <c r="G820" i="6"/>
  <c r="F820" i="6"/>
  <c r="I820" i="6" s="1"/>
  <c r="E820" i="6"/>
  <c r="D820" i="6"/>
  <c r="J820" i="6" s="1"/>
  <c r="B820" i="6"/>
  <c r="C820" i="6" s="1"/>
  <c r="A820" i="6"/>
  <c r="H819" i="6"/>
  <c r="G819" i="6"/>
  <c r="F819" i="6"/>
  <c r="I819" i="6" s="1"/>
  <c r="E819" i="6"/>
  <c r="D819" i="6"/>
  <c r="J819" i="6" s="1"/>
  <c r="B819" i="6"/>
  <c r="C819" i="6" s="1"/>
  <c r="A819" i="6"/>
  <c r="H818" i="6"/>
  <c r="G818" i="6"/>
  <c r="F818" i="6"/>
  <c r="I818" i="6" s="1"/>
  <c r="E818" i="6"/>
  <c r="D818" i="6"/>
  <c r="J818" i="6" s="1"/>
  <c r="B818" i="6"/>
  <c r="C818" i="6" s="1"/>
  <c r="A818" i="6"/>
  <c r="H817" i="6"/>
  <c r="G817" i="6"/>
  <c r="F817" i="6"/>
  <c r="I817" i="6" s="1"/>
  <c r="E817" i="6"/>
  <c r="D817" i="6"/>
  <c r="J817" i="6" s="1"/>
  <c r="B817" i="6"/>
  <c r="C817" i="6" s="1"/>
  <c r="A817" i="6"/>
  <c r="H816" i="6"/>
  <c r="G816" i="6"/>
  <c r="F816" i="6"/>
  <c r="I816" i="6" s="1"/>
  <c r="E816" i="6"/>
  <c r="D816" i="6"/>
  <c r="J816" i="6" s="1"/>
  <c r="B816" i="6"/>
  <c r="C816" i="6" s="1"/>
  <c r="A816" i="6"/>
  <c r="H815" i="6"/>
  <c r="G815" i="6"/>
  <c r="F815" i="6"/>
  <c r="I815" i="6" s="1"/>
  <c r="E815" i="6"/>
  <c r="D815" i="6"/>
  <c r="J815" i="6" s="1"/>
  <c r="B815" i="6"/>
  <c r="C815" i="6" s="1"/>
  <c r="A815" i="6"/>
  <c r="H814" i="6"/>
  <c r="G814" i="6"/>
  <c r="F814" i="6"/>
  <c r="I814" i="6" s="1"/>
  <c r="E814" i="6"/>
  <c r="D814" i="6"/>
  <c r="J814" i="6" s="1"/>
  <c r="B814" i="6"/>
  <c r="C814" i="6" s="1"/>
  <c r="A814" i="6"/>
  <c r="H813" i="6"/>
  <c r="G813" i="6"/>
  <c r="F813" i="6"/>
  <c r="I813" i="6" s="1"/>
  <c r="E813" i="6"/>
  <c r="D813" i="6"/>
  <c r="J813" i="6" s="1"/>
  <c r="B813" i="6"/>
  <c r="C813" i="6" s="1"/>
  <c r="A813" i="6"/>
  <c r="H812" i="6"/>
  <c r="G812" i="6"/>
  <c r="F812" i="6"/>
  <c r="I812" i="6" s="1"/>
  <c r="E812" i="6"/>
  <c r="D812" i="6"/>
  <c r="J812" i="6" s="1"/>
  <c r="B812" i="6"/>
  <c r="C812" i="6" s="1"/>
  <c r="A812" i="6"/>
  <c r="H811" i="6"/>
  <c r="G811" i="6"/>
  <c r="F811" i="6"/>
  <c r="I811" i="6" s="1"/>
  <c r="E811" i="6"/>
  <c r="D811" i="6"/>
  <c r="J811" i="6" s="1"/>
  <c r="B811" i="6"/>
  <c r="C811" i="6" s="1"/>
  <c r="A811" i="6"/>
  <c r="H810" i="6"/>
  <c r="G810" i="6"/>
  <c r="F810" i="6"/>
  <c r="I810" i="6" s="1"/>
  <c r="E810" i="6"/>
  <c r="D810" i="6"/>
  <c r="J810" i="6" s="1"/>
  <c r="B810" i="6"/>
  <c r="C810" i="6" s="1"/>
  <c r="A810" i="6"/>
  <c r="H809" i="6"/>
  <c r="G809" i="6"/>
  <c r="F809" i="6"/>
  <c r="I809" i="6" s="1"/>
  <c r="E809" i="6"/>
  <c r="D809" i="6"/>
  <c r="J809" i="6" s="1"/>
  <c r="B809" i="6"/>
  <c r="C809" i="6" s="1"/>
  <c r="A809" i="6"/>
  <c r="H808" i="6"/>
  <c r="G808" i="6"/>
  <c r="F808" i="6"/>
  <c r="I808" i="6" s="1"/>
  <c r="E808" i="6"/>
  <c r="D808" i="6"/>
  <c r="J808" i="6" s="1"/>
  <c r="B808" i="6"/>
  <c r="C808" i="6" s="1"/>
  <c r="A808" i="6"/>
  <c r="H807" i="6"/>
  <c r="G807" i="6"/>
  <c r="F807" i="6"/>
  <c r="I807" i="6" s="1"/>
  <c r="E807" i="6"/>
  <c r="D807" i="6"/>
  <c r="J807" i="6" s="1"/>
  <c r="B807" i="6"/>
  <c r="C807" i="6" s="1"/>
  <c r="A807" i="6"/>
  <c r="H806" i="6"/>
  <c r="G806" i="6"/>
  <c r="F806" i="6"/>
  <c r="I806" i="6" s="1"/>
  <c r="E806" i="6"/>
  <c r="D806" i="6"/>
  <c r="J806" i="6" s="1"/>
  <c r="B806" i="6"/>
  <c r="C806" i="6" s="1"/>
  <c r="A806" i="6"/>
  <c r="H805" i="6"/>
  <c r="G805" i="6"/>
  <c r="F805" i="6"/>
  <c r="I805" i="6" s="1"/>
  <c r="E805" i="6"/>
  <c r="D805" i="6"/>
  <c r="J805" i="6" s="1"/>
  <c r="B805" i="6"/>
  <c r="C805" i="6" s="1"/>
  <c r="A805" i="6"/>
  <c r="H804" i="6"/>
  <c r="G804" i="6"/>
  <c r="F804" i="6"/>
  <c r="I804" i="6" s="1"/>
  <c r="E804" i="6"/>
  <c r="D804" i="6"/>
  <c r="J804" i="6" s="1"/>
  <c r="B804" i="6"/>
  <c r="C804" i="6" s="1"/>
  <c r="A804" i="6"/>
  <c r="H803" i="6"/>
  <c r="G803" i="6"/>
  <c r="F803" i="6"/>
  <c r="I803" i="6" s="1"/>
  <c r="E803" i="6"/>
  <c r="D803" i="6"/>
  <c r="J803" i="6" s="1"/>
  <c r="B803" i="6"/>
  <c r="C803" i="6" s="1"/>
  <c r="A803" i="6"/>
  <c r="H802" i="6"/>
  <c r="G802" i="6"/>
  <c r="F802" i="6"/>
  <c r="I802" i="6" s="1"/>
  <c r="E802" i="6"/>
  <c r="D802" i="6"/>
  <c r="J802" i="6" s="1"/>
  <c r="B802" i="6"/>
  <c r="C802" i="6" s="1"/>
  <c r="A802" i="6"/>
  <c r="H801" i="6"/>
  <c r="G801" i="6"/>
  <c r="F801" i="6"/>
  <c r="I801" i="6" s="1"/>
  <c r="E801" i="6"/>
  <c r="D801" i="6"/>
  <c r="J801" i="6" s="1"/>
  <c r="B801" i="6"/>
  <c r="C801" i="6" s="1"/>
  <c r="A801" i="6"/>
  <c r="H800" i="6"/>
  <c r="G800" i="6"/>
  <c r="F800" i="6"/>
  <c r="I800" i="6" s="1"/>
  <c r="E800" i="6"/>
  <c r="D800" i="6"/>
  <c r="J800" i="6" s="1"/>
  <c r="B800" i="6"/>
  <c r="C800" i="6" s="1"/>
  <c r="A800" i="6"/>
  <c r="H799" i="6"/>
  <c r="G799" i="6"/>
  <c r="F799" i="6"/>
  <c r="I799" i="6" s="1"/>
  <c r="E799" i="6"/>
  <c r="D799" i="6"/>
  <c r="J799" i="6" s="1"/>
  <c r="B799" i="6"/>
  <c r="C799" i="6" s="1"/>
  <c r="A799" i="6"/>
  <c r="H798" i="6"/>
  <c r="G798" i="6"/>
  <c r="F798" i="6"/>
  <c r="I798" i="6" s="1"/>
  <c r="E798" i="6"/>
  <c r="D798" i="6"/>
  <c r="J798" i="6" s="1"/>
  <c r="B798" i="6"/>
  <c r="C798" i="6" s="1"/>
  <c r="A798" i="6"/>
  <c r="H797" i="6"/>
  <c r="G797" i="6"/>
  <c r="F797" i="6"/>
  <c r="I797" i="6" s="1"/>
  <c r="E797" i="6"/>
  <c r="D797" i="6"/>
  <c r="J797" i="6" s="1"/>
  <c r="B797" i="6"/>
  <c r="C797" i="6" s="1"/>
  <c r="A797" i="6"/>
  <c r="H796" i="6"/>
  <c r="G796" i="6"/>
  <c r="F796" i="6"/>
  <c r="I796" i="6" s="1"/>
  <c r="E796" i="6"/>
  <c r="D796" i="6"/>
  <c r="J796" i="6" s="1"/>
  <c r="B796" i="6"/>
  <c r="C796" i="6" s="1"/>
  <c r="A796" i="6"/>
  <c r="H795" i="6"/>
  <c r="G795" i="6"/>
  <c r="F795" i="6"/>
  <c r="I795" i="6" s="1"/>
  <c r="E795" i="6"/>
  <c r="D795" i="6"/>
  <c r="J795" i="6" s="1"/>
  <c r="B795" i="6"/>
  <c r="C795" i="6" s="1"/>
  <c r="A795" i="6"/>
  <c r="H794" i="6"/>
  <c r="G794" i="6"/>
  <c r="F794" i="6"/>
  <c r="I794" i="6" s="1"/>
  <c r="E794" i="6"/>
  <c r="D794" i="6"/>
  <c r="J794" i="6" s="1"/>
  <c r="B794" i="6"/>
  <c r="C794" i="6" s="1"/>
  <c r="A794" i="6"/>
  <c r="H793" i="6"/>
  <c r="G793" i="6"/>
  <c r="F793" i="6"/>
  <c r="I793" i="6" s="1"/>
  <c r="E793" i="6"/>
  <c r="D793" i="6"/>
  <c r="J793" i="6" s="1"/>
  <c r="B793" i="6"/>
  <c r="C793" i="6" s="1"/>
  <c r="A793" i="6"/>
  <c r="H792" i="6"/>
  <c r="G792" i="6"/>
  <c r="F792" i="6"/>
  <c r="I792" i="6" s="1"/>
  <c r="E792" i="6"/>
  <c r="D792" i="6"/>
  <c r="J792" i="6" s="1"/>
  <c r="B792" i="6"/>
  <c r="C792" i="6" s="1"/>
  <c r="A792" i="6"/>
  <c r="H791" i="6"/>
  <c r="G791" i="6"/>
  <c r="F791" i="6"/>
  <c r="I791" i="6" s="1"/>
  <c r="E791" i="6"/>
  <c r="D791" i="6"/>
  <c r="J791" i="6" s="1"/>
  <c r="B791" i="6"/>
  <c r="C791" i="6" s="1"/>
  <c r="A791" i="6"/>
  <c r="H790" i="6"/>
  <c r="G790" i="6"/>
  <c r="F790" i="6"/>
  <c r="I790" i="6" s="1"/>
  <c r="E790" i="6"/>
  <c r="D790" i="6"/>
  <c r="J790" i="6" s="1"/>
  <c r="B790" i="6"/>
  <c r="C790" i="6" s="1"/>
  <c r="A790" i="6"/>
  <c r="H789" i="6"/>
  <c r="G789" i="6"/>
  <c r="F789" i="6"/>
  <c r="I789" i="6" s="1"/>
  <c r="E789" i="6"/>
  <c r="D789" i="6"/>
  <c r="J789" i="6" s="1"/>
  <c r="B789" i="6"/>
  <c r="C789" i="6" s="1"/>
  <c r="A789" i="6"/>
  <c r="H788" i="6"/>
  <c r="G788" i="6"/>
  <c r="F788" i="6"/>
  <c r="I788" i="6" s="1"/>
  <c r="E788" i="6"/>
  <c r="D788" i="6"/>
  <c r="J788" i="6" s="1"/>
  <c r="B788" i="6"/>
  <c r="C788" i="6" s="1"/>
  <c r="A788" i="6"/>
  <c r="H787" i="6"/>
  <c r="G787" i="6"/>
  <c r="F787" i="6"/>
  <c r="I787" i="6" s="1"/>
  <c r="E787" i="6"/>
  <c r="D787" i="6"/>
  <c r="J787" i="6" s="1"/>
  <c r="B787" i="6"/>
  <c r="C787" i="6" s="1"/>
  <c r="A787" i="6"/>
  <c r="H786" i="6"/>
  <c r="G786" i="6"/>
  <c r="F786" i="6"/>
  <c r="I786" i="6" s="1"/>
  <c r="E786" i="6"/>
  <c r="D786" i="6"/>
  <c r="J786" i="6" s="1"/>
  <c r="B786" i="6"/>
  <c r="C786" i="6" s="1"/>
  <c r="A786" i="6"/>
  <c r="H785" i="6"/>
  <c r="G785" i="6"/>
  <c r="F785" i="6"/>
  <c r="I785" i="6" s="1"/>
  <c r="E785" i="6"/>
  <c r="D785" i="6"/>
  <c r="J785" i="6" s="1"/>
  <c r="B785" i="6"/>
  <c r="C785" i="6" s="1"/>
  <c r="A785" i="6"/>
  <c r="H784" i="6"/>
  <c r="G784" i="6"/>
  <c r="F784" i="6"/>
  <c r="I784" i="6" s="1"/>
  <c r="E784" i="6"/>
  <c r="D784" i="6"/>
  <c r="J784" i="6" s="1"/>
  <c r="B784" i="6"/>
  <c r="C784" i="6" s="1"/>
  <c r="A784" i="6"/>
  <c r="H783" i="6"/>
  <c r="G783" i="6"/>
  <c r="F783" i="6"/>
  <c r="I783" i="6" s="1"/>
  <c r="E783" i="6"/>
  <c r="D783" i="6"/>
  <c r="J783" i="6" s="1"/>
  <c r="B783" i="6"/>
  <c r="C783" i="6" s="1"/>
  <c r="A783" i="6"/>
  <c r="H782" i="6"/>
  <c r="G782" i="6"/>
  <c r="F782" i="6"/>
  <c r="I782" i="6" s="1"/>
  <c r="E782" i="6"/>
  <c r="D782" i="6"/>
  <c r="J782" i="6" s="1"/>
  <c r="B782" i="6"/>
  <c r="C782" i="6" s="1"/>
  <c r="A782" i="6"/>
  <c r="H781" i="6"/>
  <c r="G781" i="6"/>
  <c r="F781" i="6"/>
  <c r="I781" i="6" s="1"/>
  <c r="E781" i="6"/>
  <c r="D781" i="6"/>
  <c r="J781" i="6" s="1"/>
  <c r="B781" i="6"/>
  <c r="C781" i="6" s="1"/>
  <c r="A781" i="6"/>
  <c r="H780" i="6"/>
  <c r="G780" i="6"/>
  <c r="F780" i="6"/>
  <c r="I780" i="6" s="1"/>
  <c r="E780" i="6"/>
  <c r="D780" i="6"/>
  <c r="J780" i="6" s="1"/>
  <c r="B780" i="6"/>
  <c r="C780" i="6" s="1"/>
  <c r="A780" i="6"/>
  <c r="H779" i="6"/>
  <c r="G779" i="6"/>
  <c r="F779" i="6"/>
  <c r="I779" i="6" s="1"/>
  <c r="E779" i="6"/>
  <c r="D779" i="6"/>
  <c r="J779" i="6" s="1"/>
  <c r="B779" i="6"/>
  <c r="C779" i="6" s="1"/>
  <c r="A779" i="6"/>
  <c r="H778" i="6"/>
  <c r="G778" i="6"/>
  <c r="F778" i="6"/>
  <c r="I778" i="6" s="1"/>
  <c r="E778" i="6"/>
  <c r="D778" i="6"/>
  <c r="J778" i="6" s="1"/>
  <c r="B778" i="6"/>
  <c r="C778" i="6" s="1"/>
  <c r="A778" i="6"/>
  <c r="H777" i="6"/>
  <c r="G777" i="6"/>
  <c r="F777" i="6"/>
  <c r="I777" i="6" s="1"/>
  <c r="E777" i="6"/>
  <c r="D777" i="6"/>
  <c r="J777" i="6" s="1"/>
  <c r="B777" i="6"/>
  <c r="C777" i="6" s="1"/>
  <c r="A777" i="6"/>
  <c r="H776" i="6"/>
  <c r="G776" i="6"/>
  <c r="F776" i="6"/>
  <c r="I776" i="6" s="1"/>
  <c r="E776" i="6"/>
  <c r="D776" i="6"/>
  <c r="J776" i="6" s="1"/>
  <c r="B776" i="6"/>
  <c r="C776" i="6" s="1"/>
  <c r="A776" i="6"/>
  <c r="H775" i="6"/>
  <c r="G775" i="6"/>
  <c r="F775" i="6"/>
  <c r="I775" i="6" s="1"/>
  <c r="E775" i="6"/>
  <c r="D775" i="6"/>
  <c r="J775" i="6" s="1"/>
  <c r="B775" i="6"/>
  <c r="C775" i="6" s="1"/>
  <c r="A775" i="6"/>
  <c r="H774" i="6"/>
  <c r="G774" i="6"/>
  <c r="F774" i="6"/>
  <c r="I774" i="6" s="1"/>
  <c r="E774" i="6"/>
  <c r="D774" i="6"/>
  <c r="J774" i="6" s="1"/>
  <c r="B774" i="6"/>
  <c r="C774" i="6" s="1"/>
  <c r="A774" i="6"/>
  <c r="H773" i="6"/>
  <c r="G773" i="6"/>
  <c r="F773" i="6"/>
  <c r="I773" i="6" s="1"/>
  <c r="E773" i="6"/>
  <c r="D773" i="6"/>
  <c r="J773" i="6" s="1"/>
  <c r="B773" i="6"/>
  <c r="C773" i="6" s="1"/>
  <c r="A773" i="6"/>
  <c r="H772" i="6"/>
  <c r="G772" i="6"/>
  <c r="F772" i="6"/>
  <c r="I772" i="6" s="1"/>
  <c r="E772" i="6"/>
  <c r="D772" i="6"/>
  <c r="J772" i="6" s="1"/>
  <c r="B772" i="6"/>
  <c r="C772" i="6" s="1"/>
  <c r="A772" i="6"/>
  <c r="H771" i="6"/>
  <c r="G771" i="6"/>
  <c r="F771" i="6"/>
  <c r="I771" i="6" s="1"/>
  <c r="E771" i="6"/>
  <c r="D771" i="6"/>
  <c r="J771" i="6" s="1"/>
  <c r="B771" i="6"/>
  <c r="C771" i="6" s="1"/>
  <c r="A771" i="6"/>
  <c r="H770" i="6"/>
  <c r="G770" i="6"/>
  <c r="F770" i="6"/>
  <c r="I770" i="6" s="1"/>
  <c r="E770" i="6"/>
  <c r="D770" i="6"/>
  <c r="J770" i="6" s="1"/>
  <c r="B770" i="6"/>
  <c r="C770" i="6" s="1"/>
  <c r="A770" i="6"/>
  <c r="H769" i="6"/>
  <c r="G769" i="6"/>
  <c r="F769" i="6"/>
  <c r="I769" i="6" s="1"/>
  <c r="E769" i="6"/>
  <c r="D769" i="6"/>
  <c r="J769" i="6" s="1"/>
  <c r="B769" i="6"/>
  <c r="C769" i="6" s="1"/>
  <c r="A769" i="6"/>
  <c r="H768" i="6"/>
  <c r="G768" i="6"/>
  <c r="F768" i="6"/>
  <c r="I768" i="6" s="1"/>
  <c r="E768" i="6"/>
  <c r="D768" i="6"/>
  <c r="J768" i="6" s="1"/>
  <c r="B768" i="6"/>
  <c r="C768" i="6" s="1"/>
  <c r="A768" i="6"/>
  <c r="H767" i="6"/>
  <c r="G767" i="6"/>
  <c r="F767" i="6"/>
  <c r="I767" i="6" s="1"/>
  <c r="E767" i="6"/>
  <c r="D767" i="6"/>
  <c r="J767" i="6" s="1"/>
  <c r="B767" i="6"/>
  <c r="C767" i="6" s="1"/>
  <c r="A767" i="6"/>
  <c r="H766" i="6"/>
  <c r="G766" i="6"/>
  <c r="F766" i="6"/>
  <c r="I766" i="6" s="1"/>
  <c r="E766" i="6"/>
  <c r="D766" i="6"/>
  <c r="J766" i="6" s="1"/>
  <c r="B766" i="6"/>
  <c r="C766" i="6" s="1"/>
  <c r="A766" i="6"/>
  <c r="H765" i="6"/>
  <c r="G765" i="6"/>
  <c r="F765" i="6"/>
  <c r="I765" i="6" s="1"/>
  <c r="E765" i="6"/>
  <c r="D765" i="6"/>
  <c r="J765" i="6" s="1"/>
  <c r="B765" i="6"/>
  <c r="C765" i="6" s="1"/>
  <c r="A765" i="6"/>
  <c r="H764" i="6"/>
  <c r="G764" i="6"/>
  <c r="F764" i="6"/>
  <c r="I764" i="6" s="1"/>
  <c r="E764" i="6"/>
  <c r="D764" i="6"/>
  <c r="J764" i="6" s="1"/>
  <c r="B764" i="6"/>
  <c r="C764" i="6" s="1"/>
  <c r="A764" i="6"/>
  <c r="H763" i="6"/>
  <c r="G763" i="6"/>
  <c r="F763" i="6"/>
  <c r="I763" i="6" s="1"/>
  <c r="E763" i="6"/>
  <c r="D763" i="6"/>
  <c r="J763" i="6" s="1"/>
  <c r="B763" i="6"/>
  <c r="C763" i="6" s="1"/>
  <c r="A763" i="6"/>
  <c r="H762" i="6"/>
  <c r="G762" i="6"/>
  <c r="F762" i="6"/>
  <c r="I762" i="6" s="1"/>
  <c r="E762" i="6"/>
  <c r="D762" i="6"/>
  <c r="J762" i="6" s="1"/>
  <c r="B762" i="6"/>
  <c r="C762" i="6" s="1"/>
  <c r="A762" i="6"/>
  <c r="H761" i="6"/>
  <c r="G761" i="6"/>
  <c r="F761" i="6"/>
  <c r="I761" i="6" s="1"/>
  <c r="E761" i="6"/>
  <c r="D761" i="6"/>
  <c r="J761" i="6" s="1"/>
  <c r="B761" i="6"/>
  <c r="C761" i="6" s="1"/>
  <c r="A761" i="6"/>
  <c r="H760" i="6"/>
  <c r="G760" i="6"/>
  <c r="F760" i="6"/>
  <c r="I760" i="6" s="1"/>
  <c r="E760" i="6"/>
  <c r="D760" i="6"/>
  <c r="J760" i="6" s="1"/>
  <c r="B760" i="6"/>
  <c r="C760" i="6" s="1"/>
  <c r="A760" i="6"/>
  <c r="H759" i="6"/>
  <c r="G759" i="6"/>
  <c r="F759" i="6"/>
  <c r="I759" i="6" s="1"/>
  <c r="E759" i="6"/>
  <c r="D759" i="6"/>
  <c r="J759" i="6" s="1"/>
  <c r="B759" i="6"/>
  <c r="C759" i="6" s="1"/>
  <c r="A759" i="6"/>
  <c r="H758" i="6"/>
  <c r="G758" i="6"/>
  <c r="F758" i="6"/>
  <c r="I758" i="6" s="1"/>
  <c r="E758" i="6"/>
  <c r="D758" i="6"/>
  <c r="J758" i="6" s="1"/>
  <c r="B758" i="6"/>
  <c r="C758" i="6" s="1"/>
  <c r="A758" i="6"/>
  <c r="H757" i="6"/>
  <c r="G757" i="6"/>
  <c r="F757" i="6"/>
  <c r="I757" i="6" s="1"/>
  <c r="E757" i="6"/>
  <c r="D757" i="6"/>
  <c r="J757" i="6" s="1"/>
  <c r="B757" i="6"/>
  <c r="C757" i="6" s="1"/>
  <c r="A757" i="6"/>
  <c r="H756" i="6"/>
  <c r="G756" i="6"/>
  <c r="F756" i="6"/>
  <c r="I756" i="6" s="1"/>
  <c r="E756" i="6"/>
  <c r="D756" i="6"/>
  <c r="J756" i="6" s="1"/>
  <c r="B756" i="6"/>
  <c r="C756" i="6" s="1"/>
  <c r="A756" i="6"/>
  <c r="H755" i="6"/>
  <c r="G755" i="6"/>
  <c r="F755" i="6"/>
  <c r="I755" i="6" s="1"/>
  <c r="E755" i="6"/>
  <c r="D755" i="6"/>
  <c r="J755" i="6" s="1"/>
  <c r="B755" i="6"/>
  <c r="C755" i="6" s="1"/>
  <c r="A755" i="6"/>
  <c r="H754" i="6"/>
  <c r="G754" i="6"/>
  <c r="F754" i="6"/>
  <c r="I754" i="6" s="1"/>
  <c r="E754" i="6"/>
  <c r="D754" i="6"/>
  <c r="J754" i="6" s="1"/>
  <c r="B754" i="6"/>
  <c r="C754" i="6" s="1"/>
  <c r="A754" i="6"/>
  <c r="H753" i="6"/>
  <c r="G753" i="6"/>
  <c r="F753" i="6"/>
  <c r="I753" i="6" s="1"/>
  <c r="E753" i="6"/>
  <c r="D753" i="6"/>
  <c r="J753" i="6" s="1"/>
  <c r="B753" i="6"/>
  <c r="C753" i="6" s="1"/>
  <c r="A753" i="6"/>
  <c r="H752" i="6"/>
  <c r="G752" i="6"/>
  <c r="F752" i="6"/>
  <c r="I752" i="6" s="1"/>
  <c r="E752" i="6"/>
  <c r="D752" i="6"/>
  <c r="J752" i="6" s="1"/>
  <c r="B752" i="6"/>
  <c r="C752" i="6" s="1"/>
  <c r="A752" i="6"/>
  <c r="H751" i="6"/>
  <c r="G751" i="6"/>
  <c r="F751" i="6"/>
  <c r="I751" i="6" s="1"/>
  <c r="E751" i="6"/>
  <c r="D751" i="6"/>
  <c r="J751" i="6" s="1"/>
  <c r="B751" i="6"/>
  <c r="C751" i="6" s="1"/>
  <c r="A751" i="6"/>
  <c r="H750" i="6"/>
  <c r="G750" i="6"/>
  <c r="F750" i="6"/>
  <c r="I750" i="6" s="1"/>
  <c r="E750" i="6"/>
  <c r="D750" i="6"/>
  <c r="J750" i="6" s="1"/>
  <c r="B750" i="6"/>
  <c r="C750" i="6" s="1"/>
  <c r="A750" i="6"/>
  <c r="H749" i="6"/>
  <c r="G749" i="6"/>
  <c r="F749" i="6"/>
  <c r="I749" i="6" s="1"/>
  <c r="E749" i="6"/>
  <c r="D749" i="6"/>
  <c r="J749" i="6" s="1"/>
  <c r="B749" i="6"/>
  <c r="C749" i="6" s="1"/>
  <c r="A749" i="6"/>
  <c r="H748" i="6"/>
  <c r="G748" i="6"/>
  <c r="F748" i="6"/>
  <c r="I748" i="6" s="1"/>
  <c r="E748" i="6"/>
  <c r="D748" i="6"/>
  <c r="J748" i="6" s="1"/>
  <c r="B748" i="6"/>
  <c r="C748" i="6" s="1"/>
  <c r="A748" i="6"/>
  <c r="H747" i="6"/>
  <c r="G747" i="6"/>
  <c r="F747" i="6"/>
  <c r="I747" i="6" s="1"/>
  <c r="E747" i="6"/>
  <c r="D747" i="6"/>
  <c r="J747" i="6" s="1"/>
  <c r="B747" i="6"/>
  <c r="C747" i="6" s="1"/>
  <c r="A747" i="6"/>
  <c r="H746" i="6"/>
  <c r="G746" i="6"/>
  <c r="F746" i="6"/>
  <c r="I746" i="6" s="1"/>
  <c r="E746" i="6"/>
  <c r="D746" i="6"/>
  <c r="J746" i="6" s="1"/>
  <c r="B746" i="6"/>
  <c r="C746" i="6" s="1"/>
  <c r="A746" i="6"/>
  <c r="H745" i="6"/>
  <c r="G745" i="6"/>
  <c r="F745" i="6"/>
  <c r="I745" i="6" s="1"/>
  <c r="E745" i="6"/>
  <c r="D745" i="6"/>
  <c r="J745" i="6" s="1"/>
  <c r="B745" i="6"/>
  <c r="C745" i="6" s="1"/>
  <c r="A745" i="6"/>
  <c r="H744" i="6"/>
  <c r="G744" i="6"/>
  <c r="F744" i="6"/>
  <c r="I744" i="6" s="1"/>
  <c r="E744" i="6"/>
  <c r="D744" i="6"/>
  <c r="J744" i="6" s="1"/>
  <c r="B744" i="6"/>
  <c r="C744" i="6" s="1"/>
  <c r="A744" i="6"/>
  <c r="H743" i="6"/>
  <c r="G743" i="6"/>
  <c r="F743" i="6"/>
  <c r="I743" i="6" s="1"/>
  <c r="E743" i="6"/>
  <c r="D743" i="6"/>
  <c r="J743" i="6" s="1"/>
  <c r="B743" i="6"/>
  <c r="C743" i="6" s="1"/>
  <c r="A743" i="6"/>
  <c r="H742" i="6"/>
  <c r="G742" i="6"/>
  <c r="F742" i="6"/>
  <c r="I742" i="6" s="1"/>
  <c r="E742" i="6"/>
  <c r="D742" i="6"/>
  <c r="J742" i="6" s="1"/>
  <c r="B742" i="6"/>
  <c r="C742" i="6" s="1"/>
  <c r="A742" i="6"/>
  <c r="H741" i="6"/>
  <c r="G741" i="6"/>
  <c r="F741" i="6"/>
  <c r="I741" i="6" s="1"/>
  <c r="E741" i="6"/>
  <c r="D741" i="6"/>
  <c r="J741" i="6" s="1"/>
  <c r="B741" i="6"/>
  <c r="C741" i="6" s="1"/>
  <c r="A741" i="6"/>
  <c r="H740" i="6"/>
  <c r="G740" i="6"/>
  <c r="F740" i="6"/>
  <c r="I740" i="6" s="1"/>
  <c r="E740" i="6"/>
  <c r="D740" i="6"/>
  <c r="J740" i="6" s="1"/>
  <c r="B740" i="6"/>
  <c r="C740" i="6" s="1"/>
  <c r="A740" i="6"/>
  <c r="H739" i="6"/>
  <c r="G739" i="6"/>
  <c r="F739" i="6"/>
  <c r="I739" i="6" s="1"/>
  <c r="E739" i="6"/>
  <c r="D739" i="6"/>
  <c r="J739" i="6" s="1"/>
  <c r="B739" i="6"/>
  <c r="C739" i="6" s="1"/>
  <c r="A739" i="6"/>
  <c r="H738" i="6"/>
  <c r="G738" i="6"/>
  <c r="F738" i="6"/>
  <c r="I738" i="6" s="1"/>
  <c r="E738" i="6"/>
  <c r="D738" i="6"/>
  <c r="J738" i="6" s="1"/>
  <c r="B738" i="6"/>
  <c r="C738" i="6" s="1"/>
  <c r="A738" i="6"/>
  <c r="H737" i="6"/>
  <c r="G737" i="6"/>
  <c r="F737" i="6"/>
  <c r="I737" i="6" s="1"/>
  <c r="E737" i="6"/>
  <c r="D737" i="6"/>
  <c r="J737" i="6" s="1"/>
  <c r="B737" i="6"/>
  <c r="C737" i="6" s="1"/>
  <c r="A737" i="6"/>
  <c r="H736" i="6"/>
  <c r="G736" i="6"/>
  <c r="F736" i="6"/>
  <c r="I736" i="6" s="1"/>
  <c r="E736" i="6"/>
  <c r="D736" i="6"/>
  <c r="J736" i="6" s="1"/>
  <c r="B736" i="6"/>
  <c r="C736" i="6" s="1"/>
  <c r="A736" i="6"/>
  <c r="H735" i="6"/>
  <c r="G735" i="6"/>
  <c r="F735" i="6"/>
  <c r="I735" i="6" s="1"/>
  <c r="E735" i="6"/>
  <c r="D735" i="6"/>
  <c r="J735" i="6" s="1"/>
  <c r="B735" i="6"/>
  <c r="C735" i="6" s="1"/>
  <c r="A735" i="6"/>
  <c r="H734" i="6"/>
  <c r="G734" i="6"/>
  <c r="F734" i="6"/>
  <c r="I734" i="6" s="1"/>
  <c r="E734" i="6"/>
  <c r="D734" i="6"/>
  <c r="J734" i="6" s="1"/>
  <c r="B734" i="6"/>
  <c r="C734" i="6" s="1"/>
  <c r="A734" i="6"/>
  <c r="H733" i="6"/>
  <c r="G733" i="6"/>
  <c r="F733" i="6"/>
  <c r="I733" i="6" s="1"/>
  <c r="E733" i="6"/>
  <c r="D733" i="6"/>
  <c r="J733" i="6" s="1"/>
  <c r="B733" i="6"/>
  <c r="C733" i="6" s="1"/>
  <c r="A733" i="6"/>
  <c r="H732" i="6"/>
  <c r="G732" i="6"/>
  <c r="F732" i="6"/>
  <c r="I732" i="6" s="1"/>
  <c r="E732" i="6"/>
  <c r="D732" i="6"/>
  <c r="J732" i="6" s="1"/>
  <c r="B732" i="6"/>
  <c r="C732" i="6" s="1"/>
  <c r="A732" i="6"/>
  <c r="H731" i="6"/>
  <c r="G731" i="6"/>
  <c r="F731" i="6"/>
  <c r="I731" i="6" s="1"/>
  <c r="E731" i="6"/>
  <c r="D731" i="6"/>
  <c r="J731" i="6" s="1"/>
  <c r="B731" i="6"/>
  <c r="C731" i="6" s="1"/>
  <c r="A731" i="6"/>
  <c r="H730" i="6"/>
  <c r="G730" i="6"/>
  <c r="F730" i="6"/>
  <c r="I730" i="6" s="1"/>
  <c r="E730" i="6"/>
  <c r="D730" i="6"/>
  <c r="J730" i="6" s="1"/>
  <c r="B730" i="6"/>
  <c r="C730" i="6" s="1"/>
  <c r="A730" i="6"/>
  <c r="H729" i="6"/>
  <c r="G729" i="6"/>
  <c r="F729" i="6"/>
  <c r="I729" i="6" s="1"/>
  <c r="E729" i="6"/>
  <c r="D729" i="6"/>
  <c r="J729" i="6" s="1"/>
  <c r="B729" i="6"/>
  <c r="C729" i="6" s="1"/>
  <c r="A729" i="6"/>
  <c r="H728" i="6"/>
  <c r="G728" i="6"/>
  <c r="F728" i="6"/>
  <c r="I728" i="6" s="1"/>
  <c r="E728" i="6"/>
  <c r="D728" i="6"/>
  <c r="J728" i="6" s="1"/>
  <c r="B728" i="6"/>
  <c r="C728" i="6" s="1"/>
  <c r="A728" i="6"/>
  <c r="H727" i="6"/>
  <c r="G727" i="6"/>
  <c r="F727" i="6"/>
  <c r="I727" i="6" s="1"/>
  <c r="E727" i="6"/>
  <c r="D727" i="6"/>
  <c r="J727" i="6" s="1"/>
  <c r="B727" i="6"/>
  <c r="C727" i="6" s="1"/>
  <c r="A727" i="6"/>
  <c r="H726" i="6"/>
  <c r="G726" i="6"/>
  <c r="F726" i="6"/>
  <c r="I726" i="6" s="1"/>
  <c r="E726" i="6"/>
  <c r="D726" i="6"/>
  <c r="J726" i="6" s="1"/>
  <c r="B726" i="6"/>
  <c r="C726" i="6" s="1"/>
  <c r="A726" i="6"/>
  <c r="H725" i="6"/>
  <c r="G725" i="6"/>
  <c r="F725" i="6"/>
  <c r="I725" i="6" s="1"/>
  <c r="E725" i="6"/>
  <c r="D725" i="6"/>
  <c r="J725" i="6" s="1"/>
  <c r="B725" i="6"/>
  <c r="C725" i="6" s="1"/>
  <c r="A725" i="6"/>
  <c r="H724" i="6"/>
  <c r="G724" i="6"/>
  <c r="F724" i="6"/>
  <c r="I724" i="6" s="1"/>
  <c r="E724" i="6"/>
  <c r="D724" i="6"/>
  <c r="J724" i="6" s="1"/>
  <c r="B724" i="6"/>
  <c r="C724" i="6" s="1"/>
  <c r="A724" i="6"/>
  <c r="H723" i="6"/>
  <c r="G723" i="6"/>
  <c r="F723" i="6"/>
  <c r="I723" i="6" s="1"/>
  <c r="E723" i="6"/>
  <c r="D723" i="6"/>
  <c r="J723" i="6" s="1"/>
  <c r="B723" i="6"/>
  <c r="C723" i="6" s="1"/>
  <c r="A723" i="6"/>
  <c r="H722" i="6"/>
  <c r="G722" i="6"/>
  <c r="F722" i="6"/>
  <c r="I722" i="6" s="1"/>
  <c r="E722" i="6"/>
  <c r="D722" i="6"/>
  <c r="J722" i="6" s="1"/>
  <c r="B722" i="6"/>
  <c r="C722" i="6" s="1"/>
  <c r="A722" i="6"/>
  <c r="H721" i="6"/>
  <c r="G721" i="6"/>
  <c r="F721" i="6"/>
  <c r="I721" i="6" s="1"/>
  <c r="E721" i="6"/>
  <c r="D721" i="6"/>
  <c r="J721" i="6" s="1"/>
  <c r="B721" i="6"/>
  <c r="C721" i="6" s="1"/>
  <c r="A721" i="6"/>
  <c r="H720" i="6"/>
  <c r="G720" i="6"/>
  <c r="F720" i="6"/>
  <c r="I720" i="6" s="1"/>
  <c r="E720" i="6"/>
  <c r="D720" i="6"/>
  <c r="J720" i="6" s="1"/>
  <c r="B720" i="6"/>
  <c r="C720" i="6" s="1"/>
  <c r="A720" i="6"/>
  <c r="H719" i="6"/>
  <c r="G719" i="6"/>
  <c r="F719" i="6"/>
  <c r="I719" i="6" s="1"/>
  <c r="E719" i="6"/>
  <c r="D719" i="6"/>
  <c r="J719" i="6" s="1"/>
  <c r="B719" i="6"/>
  <c r="C719" i="6" s="1"/>
  <c r="A719" i="6"/>
  <c r="H718" i="6"/>
  <c r="G718" i="6"/>
  <c r="F718" i="6"/>
  <c r="I718" i="6" s="1"/>
  <c r="E718" i="6"/>
  <c r="D718" i="6"/>
  <c r="J718" i="6" s="1"/>
  <c r="B718" i="6"/>
  <c r="C718" i="6" s="1"/>
  <c r="A718" i="6"/>
  <c r="H717" i="6"/>
  <c r="G717" i="6"/>
  <c r="F717" i="6"/>
  <c r="I717" i="6" s="1"/>
  <c r="E717" i="6"/>
  <c r="D717" i="6"/>
  <c r="J717" i="6" s="1"/>
  <c r="B717" i="6"/>
  <c r="C717" i="6" s="1"/>
  <c r="A717" i="6"/>
  <c r="H716" i="6"/>
  <c r="G716" i="6"/>
  <c r="F716" i="6"/>
  <c r="I716" i="6" s="1"/>
  <c r="E716" i="6"/>
  <c r="D716" i="6"/>
  <c r="J716" i="6" s="1"/>
  <c r="B716" i="6"/>
  <c r="C716" i="6" s="1"/>
  <c r="A716" i="6"/>
  <c r="H715" i="6"/>
  <c r="G715" i="6"/>
  <c r="F715" i="6"/>
  <c r="I715" i="6" s="1"/>
  <c r="E715" i="6"/>
  <c r="D715" i="6"/>
  <c r="J715" i="6" s="1"/>
  <c r="B715" i="6"/>
  <c r="C715" i="6" s="1"/>
  <c r="A715" i="6"/>
  <c r="H714" i="6"/>
  <c r="G714" i="6"/>
  <c r="F714" i="6"/>
  <c r="I714" i="6" s="1"/>
  <c r="E714" i="6"/>
  <c r="D714" i="6"/>
  <c r="J714" i="6" s="1"/>
  <c r="B714" i="6"/>
  <c r="C714" i="6" s="1"/>
  <c r="A714" i="6"/>
  <c r="H713" i="6"/>
  <c r="G713" i="6"/>
  <c r="F713" i="6"/>
  <c r="I713" i="6" s="1"/>
  <c r="E713" i="6"/>
  <c r="D713" i="6"/>
  <c r="J713" i="6" s="1"/>
  <c r="B713" i="6"/>
  <c r="C713" i="6" s="1"/>
  <c r="A713" i="6"/>
  <c r="H712" i="6"/>
  <c r="G712" i="6"/>
  <c r="F712" i="6"/>
  <c r="I712" i="6" s="1"/>
  <c r="E712" i="6"/>
  <c r="D712" i="6"/>
  <c r="J712" i="6" s="1"/>
  <c r="B712" i="6"/>
  <c r="C712" i="6" s="1"/>
  <c r="A712" i="6"/>
  <c r="H711" i="6"/>
  <c r="G711" i="6"/>
  <c r="F711" i="6"/>
  <c r="I711" i="6" s="1"/>
  <c r="E711" i="6"/>
  <c r="D711" i="6"/>
  <c r="J711" i="6" s="1"/>
  <c r="B711" i="6"/>
  <c r="C711" i="6" s="1"/>
  <c r="A711" i="6"/>
  <c r="H710" i="6"/>
  <c r="G710" i="6"/>
  <c r="F710" i="6"/>
  <c r="I710" i="6" s="1"/>
  <c r="E710" i="6"/>
  <c r="D710" i="6"/>
  <c r="J710" i="6" s="1"/>
  <c r="B710" i="6"/>
  <c r="C710" i="6" s="1"/>
  <c r="A710" i="6"/>
  <c r="H709" i="6"/>
  <c r="G709" i="6"/>
  <c r="F709" i="6"/>
  <c r="I709" i="6" s="1"/>
  <c r="E709" i="6"/>
  <c r="D709" i="6"/>
  <c r="J709" i="6" s="1"/>
  <c r="B709" i="6"/>
  <c r="C709" i="6" s="1"/>
  <c r="A709" i="6"/>
  <c r="H708" i="6"/>
  <c r="G708" i="6"/>
  <c r="F708" i="6"/>
  <c r="I708" i="6" s="1"/>
  <c r="E708" i="6"/>
  <c r="D708" i="6"/>
  <c r="J708" i="6" s="1"/>
  <c r="B708" i="6"/>
  <c r="C708" i="6" s="1"/>
  <c r="A708" i="6"/>
  <c r="H707" i="6"/>
  <c r="G707" i="6"/>
  <c r="F707" i="6"/>
  <c r="I707" i="6" s="1"/>
  <c r="E707" i="6"/>
  <c r="D707" i="6"/>
  <c r="J707" i="6" s="1"/>
  <c r="B707" i="6"/>
  <c r="C707" i="6" s="1"/>
  <c r="A707" i="6"/>
  <c r="H706" i="6"/>
  <c r="G706" i="6"/>
  <c r="F706" i="6"/>
  <c r="I706" i="6" s="1"/>
  <c r="E706" i="6"/>
  <c r="D706" i="6"/>
  <c r="J706" i="6" s="1"/>
  <c r="B706" i="6"/>
  <c r="C706" i="6" s="1"/>
  <c r="A706" i="6"/>
  <c r="H705" i="6"/>
  <c r="G705" i="6"/>
  <c r="F705" i="6"/>
  <c r="I705" i="6" s="1"/>
  <c r="E705" i="6"/>
  <c r="D705" i="6"/>
  <c r="J705" i="6" s="1"/>
  <c r="B705" i="6"/>
  <c r="C705" i="6" s="1"/>
  <c r="A705" i="6"/>
  <c r="H704" i="6"/>
  <c r="G704" i="6"/>
  <c r="F704" i="6"/>
  <c r="I704" i="6" s="1"/>
  <c r="E704" i="6"/>
  <c r="D704" i="6"/>
  <c r="J704" i="6" s="1"/>
  <c r="B704" i="6"/>
  <c r="C704" i="6" s="1"/>
  <c r="A704" i="6"/>
  <c r="H703" i="6"/>
  <c r="G703" i="6"/>
  <c r="F703" i="6"/>
  <c r="I703" i="6" s="1"/>
  <c r="E703" i="6"/>
  <c r="D703" i="6"/>
  <c r="J703" i="6" s="1"/>
  <c r="B703" i="6"/>
  <c r="C703" i="6" s="1"/>
  <c r="A703" i="6"/>
  <c r="H702" i="6"/>
  <c r="G702" i="6"/>
  <c r="F702" i="6"/>
  <c r="I702" i="6" s="1"/>
  <c r="E702" i="6"/>
  <c r="D702" i="6"/>
  <c r="J702" i="6" s="1"/>
  <c r="B702" i="6"/>
  <c r="C702" i="6" s="1"/>
  <c r="A702" i="6"/>
  <c r="H701" i="6"/>
  <c r="G701" i="6"/>
  <c r="F701" i="6"/>
  <c r="I701" i="6" s="1"/>
  <c r="E701" i="6"/>
  <c r="D701" i="6"/>
  <c r="J701" i="6" s="1"/>
  <c r="B701" i="6"/>
  <c r="C701" i="6" s="1"/>
  <c r="A701" i="6"/>
  <c r="H700" i="6"/>
  <c r="G700" i="6"/>
  <c r="F700" i="6"/>
  <c r="I700" i="6" s="1"/>
  <c r="E700" i="6"/>
  <c r="D700" i="6"/>
  <c r="J700" i="6" s="1"/>
  <c r="B700" i="6"/>
  <c r="C700" i="6" s="1"/>
  <c r="A700" i="6"/>
  <c r="H699" i="6"/>
  <c r="G699" i="6"/>
  <c r="F699" i="6"/>
  <c r="I699" i="6" s="1"/>
  <c r="E699" i="6"/>
  <c r="D699" i="6"/>
  <c r="J699" i="6" s="1"/>
  <c r="B699" i="6"/>
  <c r="C699" i="6" s="1"/>
  <c r="A699" i="6"/>
  <c r="H698" i="6"/>
  <c r="G698" i="6"/>
  <c r="F698" i="6"/>
  <c r="I698" i="6" s="1"/>
  <c r="E698" i="6"/>
  <c r="D698" i="6"/>
  <c r="J698" i="6" s="1"/>
  <c r="B698" i="6"/>
  <c r="C698" i="6" s="1"/>
  <c r="A698" i="6"/>
  <c r="H697" i="6"/>
  <c r="G697" i="6"/>
  <c r="F697" i="6"/>
  <c r="I697" i="6" s="1"/>
  <c r="E697" i="6"/>
  <c r="D697" i="6"/>
  <c r="J697" i="6" s="1"/>
  <c r="B697" i="6"/>
  <c r="C697" i="6" s="1"/>
  <c r="A697" i="6"/>
  <c r="H696" i="6"/>
  <c r="G696" i="6"/>
  <c r="F696" i="6"/>
  <c r="I696" i="6" s="1"/>
  <c r="E696" i="6"/>
  <c r="D696" i="6"/>
  <c r="J696" i="6" s="1"/>
  <c r="B696" i="6"/>
  <c r="C696" i="6" s="1"/>
  <c r="A696" i="6"/>
  <c r="H695" i="6"/>
  <c r="G695" i="6"/>
  <c r="F695" i="6"/>
  <c r="I695" i="6" s="1"/>
  <c r="E695" i="6"/>
  <c r="D695" i="6"/>
  <c r="J695" i="6" s="1"/>
  <c r="B695" i="6"/>
  <c r="C695" i="6" s="1"/>
  <c r="A695" i="6"/>
  <c r="H694" i="6"/>
  <c r="G694" i="6"/>
  <c r="F694" i="6"/>
  <c r="I694" i="6" s="1"/>
  <c r="E694" i="6"/>
  <c r="D694" i="6"/>
  <c r="J694" i="6" s="1"/>
  <c r="B694" i="6"/>
  <c r="C694" i="6" s="1"/>
  <c r="A694" i="6"/>
  <c r="H693" i="6"/>
  <c r="G693" i="6"/>
  <c r="F693" i="6"/>
  <c r="I693" i="6" s="1"/>
  <c r="E693" i="6"/>
  <c r="D693" i="6"/>
  <c r="J693" i="6" s="1"/>
  <c r="B693" i="6"/>
  <c r="C693" i="6" s="1"/>
  <c r="A693" i="6"/>
  <c r="H692" i="6"/>
  <c r="G692" i="6"/>
  <c r="F692" i="6"/>
  <c r="I692" i="6" s="1"/>
  <c r="E692" i="6"/>
  <c r="D692" i="6"/>
  <c r="J692" i="6" s="1"/>
  <c r="B692" i="6"/>
  <c r="C692" i="6" s="1"/>
  <c r="A692" i="6"/>
  <c r="H691" i="6"/>
  <c r="G691" i="6"/>
  <c r="F691" i="6"/>
  <c r="I691" i="6" s="1"/>
  <c r="E691" i="6"/>
  <c r="D691" i="6"/>
  <c r="J691" i="6" s="1"/>
  <c r="B691" i="6"/>
  <c r="C691" i="6" s="1"/>
  <c r="A691" i="6"/>
  <c r="H690" i="6"/>
  <c r="G690" i="6"/>
  <c r="F690" i="6"/>
  <c r="I690" i="6" s="1"/>
  <c r="E690" i="6"/>
  <c r="D690" i="6"/>
  <c r="J690" i="6" s="1"/>
  <c r="B690" i="6"/>
  <c r="C690" i="6" s="1"/>
  <c r="A690" i="6"/>
  <c r="H689" i="6"/>
  <c r="G689" i="6"/>
  <c r="F689" i="6"/>
  <c r="I689" i="6" s="1"/>
  <c r="E689" i="6"/>
  <c r="D689" i="6"/>
  <c r="J689" i="6" s="1"/>
  <c r="B689" i="6"/>
  <c r="C689" i="6" s="1"/>
  <c r="A689" i="6"/>
  <c r="H688" i="6"/>
  <c r="G688" i="6"/>
  <c r="F688" i="6"/>
  <c r="I688" i="6" s="1"/>
  <c r="E688" i="6"/>
  <c r="D688" i="6"/>
  <c r="J688" i="6" s="1"/>
  <c r="B688" i="6"/>
  <c r="C688" i="6" s="1"/>
  <c r="A688" i="6"/>
  <c r="H687" i="6"/>
  <c r="G687" i="6"/>
  <c r="F687" i="6"/>
  <c r="I687" i="6" s="1"/>
  <c r="E687" i="6"/>
  <c r="D687" i="6"/>
  <c r="J687" i="6" s="1"/>
  <c r="B687" i="6"/>
  <c r="C687" i="6" s="1"/>
  <c r="A687" i="6"/>
  <c r="H686" i="6"/>
  <c r="G686" i="6"/>
  <c r="F686" i="6"/>
  <c r="I686" i="6" s="1"/>
  <c r="E686" i="6"/>
  <c r="D686" i="6"/>
  <c r="J686" i="6" s="1"/>
  <c r="B686" i="6"/>
  <c r="C686" i="6" s="1"/>
  <c r="A686" i="6"/>
  <c r="H685" i="6"/>
  <c r="G685" i="6"/>
  <c r="F685" i="6"/>
  <c r="I685" i="6" s="1"/>
  <c r="E685" i="6"/>
  <c r="D685" i="6"/>
  <c r="J685" i="6" s="1"/>
  <c r="B685" i="6"/>
  <c r="C685" i="6" s="1"/>
  <c r="A685" i="6"/>
  <c r="H684" i="6"/>
  <c r="G684" i="6"/>
  <c r="F684" i="6"/>
  <c r="I684" i="6" s="1"/>
  <c r="E684" i="6"/>
  <c r="D684" i="6"/>
  <c r="J684" i="6" s="1"/>
  <c r="B684" i="6"/>
  <c r="C684" i="6" s="1"/>
  <c r="A684" i="6"/>
  <c r="H683" i="6"/>
  <c r="G683" i="6"/>
  <c r="F683" i="6"/>
  <c r="I683" i="6" s="1"/>
  <c r="E683" i="6"/>
  <c r="D683" i="6"/>
  <c r="J683" i="6" s="1"/>
  <c r="B683" i="6"/>
  <c r="C683" i="6" s="1"/>
  <c r="A683" i="6"/>
  <c r="H682" i="6"/>
  <c r="G682" i="6"/>
  <c r="F682" i="6"/>
  <c r="I682" i="6" s="1"/>
  <c r="E682" i="6"/>
  <c r="D682" i="6"/>
  <c r="J682" i="6" s="1"/>
  <c r="B682" i="6"/>
  <c r="C682" i="6" s="1"/>
  <c r="A682" i="6"/>
  <c r="H681" i="6"/>
  <c r="G681" i="6"/>
  <c r="F681" i="6"/>
  <c r="I681" i="6" s="1"/>
  <c r="E681" i="6"/>
  <c r="D681" i="6"/>
  <c r="J681" i="6" s="1"/>
  <c r="B681" i="6"/>
  <c r="C681" i="6" s="1"/>
  <c r="A681" i="6"/>
  <c r="H680" i="6"/>
  <c r="G680" i="6"/>
  <c r="F680" i="6"/>
  <c r="I680" i="6" s="1"/>
  <c r="E680" i="6"/>
  <c r="D680" i="6"/>
  <c r="J680" i="6" s="1"/>
  <c r="B680" i="6"/>
  <c r="C680" i="6" s="1"/>
  <c r="A680" i="6"/>
  <c r="H679" i="6"/>
  <c r="G679" i="6"/>
  <c r="F679" i="6"/>
  <c r="I679" i="6" s="1"/>
  <c r="E679" i="6"/>
  <c r="D679" i="6"/>
  <c r="J679" i="6" s="1"/>
  <c r="B679" i="6"/>
  <c r="C679" i="6" s="1"/>
  <c r="A679" i="6"/>
  <c r="H678" i="6"/>
  <c r="G678" i="6"/>
  <c r="F678" i="6"/>
  <c r="I678" i="6" s="1"/>
  <c r="E678" i="6"/>
  <c r="D678" i="6"/>
  <c r="J678" i="6" s="1"/>
  <c r="B678" i="6"/>
  <c r="C678" i="6" s="1"/>
  <c r="A678" i="6"/>
  <c r="H677" i="6"/>
  <c r="G677" i="6"/>
  <c r="F677" i="6"/>
  <c r="I677" i="6" s="1"/>
  <c r="E677" i="6"/>
  <c r="D677" i="6"/>
  <c r="J677" i="6" s="1"/>
  <c r="B677" i="6"/>
  <c r="C677" i="6" s="1"/>
  <c r="A677" i="6"/>
  <c r="H676" i="6"/>
  <c r="G676" i="6"/>
  <c r="F676" i="6"/>
  <c r="I676" i="6" s="1"/>
  <c r="E676" i="6"/>
  <c r="D676" i="6"/>
  <c r="J676" i="6" s="1"/>
  <c r="B676" i="6"/>
  <c r="C676" i="6" s="1"/>
  <c r="A676" i="6"/>
  <c r="H675" i="6"/>
  <c r="G675" i="6"/>
  <c r="F675" i="6"/>
  <c r="I675" i="6" s="1"/>
  <c r="E675" i="6"/>
  <c r="D675" i="6"/>
  <c r="J675" i="6" s="1"/>
  <c r="B675" i="6"/>
  <c r="C675" i="6" s="1"/>
  <c r="A675" i="6"/>
  <c r="H674" i="6"/>
  <c r="G674" i="6"/>
  <c r="F674" i="6"/>
  <c r="I674" i="6" s="1"/>
  <c r="E674" i="6"/>
  <c r="D674" i="6"/>
  <c r="J674" i="6" s="1"/>
  <c r="B674" i="6"/>
  <c r="C674" i="6" s="1"/>
  <c r="A674" i="6"/>
  <c r="H673" i="6"/>
  <c r="G673" i="6"/>
  <c r="F673" i="6"/>
  <c r="I673" i="6" s="1"/>
  <c r="E673" i="6"/>
  <c r="D673" i="6"/>
  <c r="J673" i="6" s="1"/>
  <c r="B673" i="6"/>
  <c r="C673" i="6" s="1"/>
  <c r="A673" i="6"/>
  <c r="H672" i="6"/>
  <c r="G672" i="6"/>
  <c r="F672" i="6"/>
  <c r="I672" i="6" s="1"/>
  <c r="E672" i="6"/>
  <c r="D672" i="6"/>
  <c r="J672" i="6" s="1"/>
  <c r="B672" i="6"/>
  <c r="C672" i="6" s="1"/>
  <c r="A672" i="6"/>
  <c r="H671" i="6"/>
  <c r="G671" i="6"/>
  <c r="F671" i="6"/>
  <c r="I671" i="6" s="1"/>
  <c r="E671" i="6"/>
  <c r="D671" i="6"/>
  <c r="J671" i="6" s="1"/>
  <c r="B671" i="6"/>
  <c r="C671" i="6" s="1"/>
  <c r="A671" i="6"/>
  <c r="H670" i="6"/>
  <c r="G670" i="6"/>
  <c r="F670" i="6"/>
  <c r="I670" i="6" s="1"/>
  <c r="E670" i="6"/>
  <c r="D670" i="6"/>
  <c r="J670" i="6" s="1"/>
  <c r="B670" i="6"/>
  <c r="C670" i="6" s="1"/>
  <c r="A670" i="6"/>
  <c r="H669" i="6"/>
  <c r="G669" i="6"/>
  <c r="F669" i="6"/>
  <c r="I669" i="6" s="1"/>
  <c r="E669" i="6"/>
  <c r="D669" i="6"/>
  <c r="J669" i="6" s="1"/>
  <c r="B669" i="6"/>
  <c r="C669" i="6" s="1"/>
  <c r="A669" i="6"/>
  <c r="H668" i="6"/>
  <c r="G668" i="6"/>
  <c r="F668" i="6"/>
  <c r="I668" i="6" s="1"/>
  <c r="E668" i="6"/>
  <c r="D668" i="6"/>
  <c r="J668" i="6" s="1"/>
  <c r="B668" i="6"/>
  <c r="C668" i="6" s="1"/>
  <c r="A668" i="6"/>
  <c r="H667" i="6"/>
  <c r="G667" i="6"/>
  <c r="F667" i="6"/>
  <c r="I667" i="6" s="1"/>
  <c r="E667" i="6"/>
  <c r="D667" i="6"/>
  <c r="J667" i="6" s="1"/>
  <c r="B667" i="6"/>
  <c r="C667" i="6" s="1"/>
  <c r="A667" i="6"/>
  <c r="H666" i="6"/>
  <c r="G666" i="6"/>
  <c r="F666" i="6"/>
  <c r="I666" i="6" s="1"/>
  <c r="E666" i="6"/>
  <c r="D666" i="6"/>
  <c r="J666" i="6" s="1"/>
  <c r="B666" i="6"/>
  <c r="C666" i="6" s="1"/>
  <c r="A666" i="6"/>
  <c r="H665" i="6"/>
  <c r="G665" i="6"/>
  <c r="F665" i="6"/>
  <c r="I665" i="6" s="1"/>
  <c r="E665" i="6"/>
  <c r="D665" i="6"/>
  <c r="J665" i="6" s="1"/>
  <c r="B665" i="6"/>
  <c r="C665" i="6" s="1"/>
  <c r="A665" i="6"/>
  <c r="H664" i="6"/>
  <c r="G664" i="6"/>
  <c r="F664" i="6"/>
  <c r="I664" i="6" s="1"/>
  <c r="E664" i="6"/>
  <c r="D664" i="6"/>
  <c r="J664" i="6" s="1"/>
  <c r="B664" i="6"/>
  <c r="C664" i="6" s="1"/>
  <c r="A664" i="6"/>
  <c r="H663" i="6"/>
  <c r="G663" i="6"/>
  <c r="F663" i="6"/>
  <c r="I663" i="6" s="1"/>
  <c r="E663" i="6"/>
  <c r="D663" i="6"/>
  <c r="J663" i="6" s="1"/>
  <c r="B663" i="6"/>
  <c r="C663" i="6" s="1"/>
  <c r="A663" i="6"/>
  <c r="H662" i="6"/>
  <c r="G662" i="6"/>
  <c r="F662" i="6"/>
  <c r="I662" i="6" s="1"/>
  <c r="E662" i="6"/>
  <c r="D662" i="6"/>
  <c r="J662" i="6" s="1"/>
  <c r="B662" i="6"/>
  <c r="C662" i="6" s="1"/>
  <c r="A662" i="6"/>
  <c r="H661" i="6"/>
  <c r="G661" i="6"/>
  <c r="F661" i="6"/>
  <c r="I661" i="6" s="1"/>
  <c r="E661" i="6"/>
  <c r="D661" i="6"/>
  <c r="J661" i="6" s="1"/>
  <c r="B661" i="6"/>
  <c r="C661" i="6" s="1"/>
  <c r="A661" i="6"/>
  <c r="H660" i="6"/>
  <c r="G660" i="6"/>
  <c r="F660" i="6"/>
  <c r="I660" i="6" s="1"/>
  <c r="E660" i="6"/>
  <c r="D660" i="6"/>
  <c r="J660" i="6" s="1"/>
  <c r="B660" i="6"/>
  <c r="C660" i="6" s="1"/>
  <c r="A660" i="6"/>
  <c r="H659" i="6"/>
  <c r="G659" i="6"/>
  <c r="F659" i="6"/>
  <c r="I659" i="6" s="1"/>
  <c r="E659" i="6"/>
  <c r="D659" i="6"/>
  <c r="J659" i="6" s="1"/>
  <c r="B659" i="6"/>
  <c r="C659" i="6" s="1"/>
  <c r="A659" i="6"/>
  <c r="H658" i="6"/>
  <c r="G658" i="6"/>
  <c r="F658" i="6"/>
  <c r="I658" i="6" s="1"/>
  <c r="E658" i="6"/>
  <c r="D658" i="6"/>
  <c r="J658" i="6" s="1"/>
  <c r="B658" i="6"/>
  <c r="C658" i="6" s="1"/>
  <c r="A658" i="6"/>
  <c r="H657" i="6"/>
  <c r="G657" i="6"/>
  <c r="F657" i="6"/>
  <c r="I657" i="6" s="1"/>
  <c r="E657" i="6"/>
  <c r="D657" i="6"/>
  <c r="J657" i="6" s="1"/>
  <c r="B657" i="6"/>
  <c r="C657" i="6" s="1"/>
  <c r="A657" i="6"/>
  <c r="H656" i="6"/>
  <c r="G656" i="6"/>
  <c r="F656" i="6"/>
  <c r="I656" i="6" s="1"/>
  <c r="E656" i="6"/>
  <c r="D656" i="6"/>
  <c r="J656" i="6" s="1"/>
  <c r="B656" i="6"/>
  <c r="C656" i="6" s="1"/>
  <c r="A656" i="6"/>
  <c r="H655" i="6"/>
  <c r="G655" i="6"/>
  <c r="F655" i="6"/>
  <c r="I655" i="6" s="1"/>
  <c r="E655" i="6"/>
  <c r="D655" i="6"/>
  <c r="J655" i="6" s="1"/>
  <c r="B655" i="6"/>
  <c r="C655" i="6" s="1"/>
  <c r="A655" i="6"/>
  <c r="H654" i="6"/>
  <c r="G654" i="6"/>
  <c r="F654" i="6"/>
  <c r="I654" i="6" s="1"/>
  <c r="E654" i="6"/>
  <c r="D654" i="6"/>
  <c r="J654" i="6" s="1"/>
  <c r="B654" i="6"/>
  <c r="C654" i="6" s="1"/>
  <c r="A654" i="6"/>
  <c r="H653" i="6"/>
  <c r="G653" i="6"/>
  <c r="F653" i="6"/>
  <c r="I653" i="6" s="1"/>
  <c r="E653" i="6"/>
  <c r="D653" i="6"/>
  <c r="J653" i="6" s="1"/>
  <c r="B653" i="6"/>
  <c r="C653" i="6" s="1"/>
  <c r="A653" i="6"/>
  <c r="H652" i="6"/>
  <c r="G652" i="6"/>
  <c r="F652" i="6"/>
  <c r="I652" i="6" s="1"/>
  <c r="E652" i="6"/>
  <c r="D652" i="6"/>
  <c r="J652" i="6" s="1"/>
  <c r="B652" i="6"/>
  <c r="C652" i="6" s="1"/>
  <c r="A652" i="6"/>
  <c r="H651" i="6"/>
  <c r="G651" i="6"/>
  <c r="F651" i="6"/>
  <c r="I651" i="6" s="1"/>
  <c r="E651" i="6"/>
  <c r="D651" i="6"/>
  <c r="J651" i="6" s="1"/>
  <c r="B651" i="6"/>
  <c r="C651" i="6" s="1"/>
  <c r="A651" i="6"/>
  <c r="H650" i="6"/>
  <c r="G650" i="6"/>
  <c r="F650" i="6"/>
  <c r="I650" i="6" s="1"/>
  <c r="E650" i="6"/>
  <c r="D650" i="6"/>
  <c r="J650" i="6" s="1"/>
  <c r="B650" i="6"/>
  <c r="C650" i="6" s="1"/>
  <c r="A650" i="6"/>
  <c r="H649" i="6"/>
  <c r="G649" i="6"/>
  <c r="F649" i="6"/>
  <c r="I649" i="6" s="1"/>
  <c r="E649" i="6"/>
  <c r="D649" i="6"/>
  <c r="J649" i="6" s="1"/>
  <c r="B649" i="6"/>
  <c r="C649" i="6" s="1"/>
  <c r="A649" i="6"/>
  <c r="H648" i="6"/>
  <c r="G648" i="6"/>
  <c r="F648" i="6"/>
  <c r="I648" i="6" s="1"/>
  <c r="E648" i="6"/>
  <c r="D648" i="6"/>
  <c r="J648" i="6" s="1"/>
  <c r="B648" i="6"/>
  <c r="C648" i="6" s="1"/>
  <c r="A648" i="6"/>
  <c r="H647" i="6"/>
  <c r="G647" i="6"/>
  <c r="F647" i="6"/>
  <c r="I647" i="6" s="1"/>
  <c r="E647" i="6"/>
  <c r="D647" i="6"/>
  <c r="J647" i="6" s="1"/>
  <c r="B647" i="6"/>
  <c r="C647" i="6" s="1"/>
  <c r="A647" i="6"/>
  <c r="H646" i="6"/>
  <c r="G646" i="6"/>
  <c r="F646" i="6"/>
  <c r="I646" i="6" s="1"/>
  <c r="E646" i="6"/>
  <c r="D646" i="6"/>
  <c r="J646" i="6" s="1"/>
  <c r="B646" i="6"/>
  <c r="C646" i="6" s="1"/>
  <c r="A646" i="6"/>
  <c r="H645" i="6"/>
  <c r="G645" i="6"/>
  <c r="F645" i="6"/>
  <c r="I645" i="6" s="1"/>
  <c r="E645" i="6"/>
  <c r="D645" i="6"/>
  <c r="J645" i="6" s="1"/>
  <c r="B645" i="6"/>
  <c r="C645" i="6" s="1"/>
  <c r="A645" i="6"/>
  <c r="H644" i="6"/>
  <c r="G644" i="6"/>
  <c r="F644" i="6"/>
  <c r="I644" i="6" s="1"/>
  <c r="E644" i="6"/>
  <c r="D644" i="6"/>
  <c r="J644" i="6" s="1"/>
  <c r="B644" i="6"/>
  <c r="C644" i="6" s="1"/>
  <c r="A644" i="6"/>
  <c r="H643" i="6"/>
  <c r="G643" i="6"/>
  <c r="F643" i="6"/>
  <c r="I643" i="6" s="1"/>
  <c r="E643" i="6"/>
  <c r="D643" i="6"/>
  <c r="J643" i="6" s="1"/>
  <c r="B643" i="6"/>
  <c r="C643" i="6" s="1"/>
  <c r="A643" i="6"/>
  <c r="H642" i="6"/>
  <c r="G642" i="6"/>
  <c r="F642" i="6"/>
  <c r="I642" i="6" s="1"/>
  <c r="E642" i="6"/>
  <c r="D642" i="6"/>
  <c r="J642" i="6" s="1"/>
  <c r="B642" i="6"/>
  <c r="C642" i="6" s="1"/>
  <c r="A642" i="6"/>
  <c r="H641" i="6"/>
  <c r="G641" i="6"/>
  <c r="F641" i="6"/>
  <c r="I641" i="6" s="1"/>
  <c r="E641" i="6"/>
  <c r="D641" i="6"/>
  <c r="J641" i="6" s="1"/>
  <c r="B641" i="6"/>
  <c r="C641" i="6" s="1"/>
  <c r="A641" i="6"/>
  <c r="H640" i="6"/>
  <c r="G640" i="6"/>
  <c r="F640" i="6"/>
  <c r="I640" i="6" s="1"/>
  <c r="E640" i="6"/>
  <c r="D640" i="6"/>
  <c r="J640" i="6" s="1"/>
  <c r="B640" i="6"/>
  <c r="C640" i="6" s="1"/>
  <c r="A640" i="6"/>
  <c r="H639" i="6"/>
  <c r="G639" i="6"/>
  <c r="F639" i="6"/>
  <c r="I639" i="6" s="1"/>
  <c r="E639" i="6"/>
  <c r="D639" i="6"/>
  <c r="J639" i="6" s="1"/>
  <c r="B639" i="6"/>
  <c r="C639" i="6" s="1"/>
  <c r="A639" i="6"/>
  <c r="H638" i="6"/>
  <c r="G638" i="6"/>
  <c r="F638" i="6"/>
  <c r="I638" i="6" s="1"/>
  <c r="E638" i="6"/>
  <c r="D638" i="6"/>
  <c r="J638" i="6" s="1"/>
  <c r="B638" i="6"/>
  <c r="C638" i="6" s="1"/>
  <c r="A638" i="6"/>
  <c r="H637" i="6"/>
  <c r="G637" i="6"/>
  <c r="F637" i="6"/>
  <c r="I637" i="6" s="1"/>
  <c r="E637" i="6"/>
  <c r="D637" i="6"/>
  <c r="J637" i="6" s="1"/>
  <c r="B637" i="6"/>
  <c r="C637" i="6" s="1"/>
  <c r="A637" i="6"/>
  <c r="H636" i="6"/>
  <c r="G636" i="6"/>
  <c r="F636" i="6"/>
  <c r="I636" i="6" s="1"/>
  <c r="E636" i="6"/>
  <c r="D636" i="6"/>
  <c r="J636" i="6" s="1"/>
  <c r="B636" i="6"/>
  <c r="C636" i="6" s="1"/>
  <c r="A636" i="6"/>
  <c r="H635" i="6"/>
  <c r="G635" i="6"/>
  <c r="F635" i="6"/>
  <c r="I635" i="6" s="1"/>
  <c r="E635" i="6"/>
  <c r="D635" i="6"/>
  <c r="J635" i="6" s="1"/>
  <c r="B635" i="6"/>
  <c r="C635" i="6" s="1"/>
  <c r="A635" i="6"/>
  <c r="H634" i="6"/>
  <c r="G634" i="6"/>
  <c r="F634" i="6"/>
  <c r="I634" i="6" s="1"/>
  <c r="E634" i="6"/>
  <c r="D634" i="6"/>
  <c r="J634" i="6" s="1"/>
  <c r="B634" i="6"/>
  <c r="C634" i="6" s="1"/>
  <c r="A634" i="6"/>
  <c r="H633" i="6"/>
  <c r="G633" i="6"/>
  <c r="F633" i="6"/>
  <c r="I633" i="6" s="1"/>
  <c r="E633" i="6"/>
  <c r="D633" i="6"/>
  <c r="J633" i="6" s="1"/>
  <c r="B633" i="6"/>
  <c r="C633" i="6" s="1"/>
  <c r="A633" i="6"/>
  <c r="H632" i="6"/>
  <c r="G632" i="6"/>
  <c r="F632" i="6"/>
  <c r="I632" i="6" s="1"/>
  <c r="E632" i="6"/>
  <c r="D632" i="6"/>
  <c r="J632" i="6" s="1"/>
  <c r="B632" i="6"/>
  <c r="C632" i="6" s="1"/>
  <c r="A632" i="6"/>
  <c r="H631" i="6"/>
  <c r="G631" i="6"/>
  <c r="F631" i="6"/>
  <c r="I631" i="6" s="1"/>
  <c r="E631" i="6"/>
  <c r="D631" i="6"/>
  <c r="J631" i="6" s="1"/>
  <c r="B631" i="6"/>
  <c r="C631" i="6" s="1"/>
  <c r="A631" i="6"/>
  <c r="H630" i="6"/>
  <c r="G630" i="6"/>
  <c r="F630" i="6"/>
  <c r="I630" i="6" s="1"/>
  <c r="E630" i="6"/>
  <c r="D630" i="6"/>
  <c r="J630" i="6" s="1"/>
  <c r="B630" i="6"/>
  <c r="C630" i="6" s="1"/>
  <c r="A630" i="6"/>
  <c r="H629" i="6"/>
  <c r="G629" i="6"/>
  <c r="F629" i="6"/>
  <c r="I629" i="6" s="1"/>
  <c r="E629" i="6"/>
  <c r="D629" i="6"/>
  <c r="J629" i="6" s="1"/>
  <c r="B629" i="6"/>
  <c r="C629" i="6" s="1"/>
  <c r="A629" i="6"/>
  <c r="H628" i="6"/>
  <c r="G628" i="6"/>
  <c r="F628" i="6"/>
  <c r="I628" i="6" s="1"/>
  <c r="E628" i="6"/>
  <c r="D628" i="6"/>
  <c r="J628" i="6" s="1"/>
  <c r="B628" i="6"/>
  <c r="C628" i="6" s="1"/>
  <c r="A628" i="6"/>
  <c r="H627" i="6"/>
  <c r="G627" i="6"/>
  <c r="F627" i="6"/>
  <c r="I627" i="6" s="1"/>
  <c r="E627" i="6"/>
  <c r="D627" i="6"/>
  <c r="J627" i="6" s="1"/>
  <c r="B627" i="6"/>
  <c r="C627" i="6" s="1"/>
  <c r="A627" i="6"/>
  <c r="H626" i="6"/>
  <c r="G626" i="6"/>
  <c r="F626" i="6"/>
  <c r="I626" i="6" s="1"/>
  <c r="E626" i="6"/>
  <c r="D626" i="6"/>
  <c r="J626" i="6" s="1"/>
  <c r="B626" i="6"/>
  <c r="C626" i="6" s="1"/>
  <c r="A626" i="6"/>
  <c r="H625" i="6"/>
  <c r="G625" i="6"/>
  <c r="F625" i="6"/>
  <c r="I625" i="6" s="1"/>
  <c r="E625" i="6"/>
  <c r="D625" i="6"/>
  <c r="J625" i="6" s="1"/>
  <c r="B625" i="6"/>
  <c r="C625" i="6" s="1"/>
  <c r="A625" i="6"/>
  <c r="H624" i="6"/>
  <c r="G624" i="6"/>
  <c r="F624" i="6"/>
  <c r="I624" i="6" s="1"/>
  <c r="E624" i="6"/>
  <c r="D624" i="6"/>
  <c r="J624" i="6" s="1"/>
  <c r="B624" i="6"/>
  <c r="C624" i="6" s="1"/>
  <c r="A624" i="6"/>
  <c r="H623" i="6"/>
  <c r="G623" i="6"/>
  <c r="F623" i="6"/>
  <c r="I623" i="6" s="1"/>
  <c r="E623" i="6"/>
  <c r="D623" i="6"/>
  <c r="J623" i="6" s="1"/>
  <c r="B623" i="6"/>
  <c r="C623" i="6" s="1"/>
  <c r="A623" i="6"/>
  <c r="H622" i="6"/>
  <c r="G622" i="6"/>
  <c r="F622" i="6"/>
  <c r="I622" i="6" s="1"/>
  <c r="E622" i="6"/>
  <c r="D622" i="6"/>
  <c r="J622" i="6" s="1"/>
  <c r="B622" i="6"/>
  <c r="C622" i="6" s="1"/>
  <c r="A622" i="6"/>
  <c r="H621" i="6"/>
  <c r="G621" i="6"/>
  <c r="F621" i="6"/>
  <c r="I621" i="6" s="1"/>
  <c r="E621" i="6"/>
  <c r="D621" i="6"/>
  <c r="J621" i="6" s="1"/>
  <c r="B621" i="6"/>
  <c r="C621" i="6" s="1"/>
  <c r="A621" i="6"/>
  <c r="H620" i="6"/>
  <c r="G620" i="6"/>
  <c r="F620" i="6"/>
  <c r="I620" i="6" s="1"/>
  <c r="E620" i="6"/>
  <c r="D620" i="6"/>
  <c r="J620" i="6" s="1"/>
  <c r="B620" i="6"/>
  <c r="C620" i="6" s="1"/>
  <c r="A620" i="6"/>
  <c r="H619" i="6"/>
  <c r="G619" i="6"/>
  <c r="F619" i="6"/>
  <c r="I619" i="6" s="1"/>
  <c r="E619" i="6"/>
  <c r="D619" i="6"/>
  <c r="J619" i="6" s="1"/>
  <c r="B619" i="6"/>
  <c r="C619" i="6" s="1"/>
  <c r="A619" i="6"/>
  <c r="H618" i="6"/>
  <c r="G618" i="6"/>
  <c r="F618" i="6"/>
  <c r="I618" i="6" s="1"/>
  <c r="E618" i="6"/>
  <c r="D618" i="6"/>
  <c r="J618" i="6" s="1"/>
  <c r="B618" i="6"/>
  <c r="C618" i="6" s="1"/>
  <c r="A618" i="6"/>
  <c r="H617" i="6"/>
  <c r="G617" i="6"/>
  <c r="F617" i="6"/>
  <c r="I617" i="6" s="1"/>
  <c r="E617" i="6"/>
  <c r="D617" i="6"/>
  <c r="J617" i="6" s="1"/>
  <c r="B617" i="6"/>
  <c r="C617" i="6" s="1"/>
  <c r="A617" i="6"/>
  <c r="H616" i="6"/>
  <c r="G616" i="6"/>
  <c r="F616" i="6"/>
  <c r="I616" i="6" s="1"/>
  <c r="E616" i="6"/>
  <c r="D616" i="6"/>
  <c r="J616" i="6" s="1"/>
  <c r="B616" i="6"/>
  <c r="C616" i="6" s="1"/>
  <c r="A616" i="6"/>
  <c r="H615" i="6"/>
  <c r="G615" i="6"/>
  <c r="F615" i="6"/>
  <c r="I615" i="6" s="1"/>
  <c r="E615" i="6"/>
  <c r="D615" i="6"/>
  <c r="J615" i="6" s="1"/>
  <c r="B615" i="6"/>
  <c r="C615" i="6" s="1"/>
  <c r="A615" i="6"/>
  <c r="H614" i="6"/>
  <c r="G614" i="6"/>
  <c r="F614" i="6"/>
  <c r="I614" i="6" s="1"/>
  <c r="E614" i="6"/>
  <c r="D614" i="6"/>
  <c r="J614" i="6" s="1"/>
  <c r="B614" i="6"/>
  <c r="C614" i="6" s="1"/>
  <c r="A614" i="6"/>
  <c r="H613" i="6"/>
  <c r="G613" i="6"/>
  <c r="F613" i="6"/>
  <c r="I613" i="6" s="1"/>
  <c r="E613" i="6"/>
  <c r="D613" i="6"/>
  <c r="J613" i="6" s="1"/>
  <c r="B613" i="6"/>
  <c r="C613" i="6" s="1"/>
  <c r="A613" i="6"/>
  <c r="H612" i="6"/>
  <c r="G612" i="6"/>
  <c r="F612" i="6"/>
  <c r="I612" i="6" s="1"/>
  <c r="E612" i="6"/>
  <c r="D612" i="6"/>
  <c r="J612" i="6" s="1"/>
  <c r="B612" i="6"/>
  <c r="C612" i="6" s="1"/>
  <c r="A612" i="6"/>
  <c r="H611" i="6"/>
  <c r="G611" i="6"/>
  <c r="F611" i="6"/>
  <c r="I611" i="6" s="1"/>
  <c r="E611" i="6"/>
  <c r="D611" i="6"/>
  <c r="J611" i="6" s="1"/>
  <c r="B611" i="6"/>
  <c r="C611" i="6" s="1"/>
  <c r="A611" i="6"/>
  <c r="H610" i="6"/>
  <c r="G610" i="6"/>
  <c r="F610" i="6"/>
  <c r="I610" i="6" s="1"/>
  <c r="E610" i="6"/>
  <c r="D610" i="6"/>
  <c r="J610" i="6" s="1"/>
  <c r="B610" i="6"/>
  <c r="C610" i="6" s="1"/>
  <c r="A610" i="6"/>
  <c r="H609" i="6"/>
  <c r="G609" i="6"/>
  <c r="F609" i="6"/>
  <c r="I609" i="6" s="1"/>
  <c r="E609" i="6"/>
  <c r="D609" i="6"/>
  <c r="J609" i="6" s="1"/>
  <c r="B609" i="6"/>
  <c r="C609" i="6" s="1"/>
  <c r="A609" i="6"/>
  <c r="H608" i="6"/>
  <c r="G608" i="6"/>
  <c r="F608" i="6"/>
  <c r="I608" i="6" s="1"/>
  <c r="E608" i="6"/>
  <c r="D608" i="6"/>
  <c r="J608" i="6" s="1"/>
  <c r="B608" i="6"/>
  <c r="C608" i="6" s="1"/>
  <c r="A608" i="6"/>
  <c r="H607" i="6"/>
  <c r="G607" i="6"/>
  <c r="F607" i="6"/>
  <c r="I607" i="6" s="1"/>
  <c r="E607" i="6"/>
  <c r="D607" i="6"/>
  <c r="J607" i="6" s="1"/>
  <c r="B607" i="6"/>
  <c r="C607" i="6" s="1"/>
  <c r="A607" i="6"/>
  <c r="H606" i="6"/>
  <c r="G606" i="6"/>
  <c r="F606" i="6"/>
  <c r="I606" i="6" s="1"/>
  <c r="E606" i="6"/>
  <c r="D606" i="6"/>
  <c r="J606" i="6" s="1"/>
  <c r="B606" i="6"/>
  <c r="C606" i="6" s="1"/>
  <c r="A606" i="6"/>
  <c r="H605" i="6"/>
  <c r="G605" i="6"/>
  <c r="F605" i="6"/>
  <c r="I605" i="6" s="1"/>
  <c r="E605" i="6"/>
  <c r="D605" i="6"/>
  <c r="J605" i="6" s="1"/>
  <c r="B605" i="6"/>
  <c r="C605" i="6" s="1"/>
  <c r="A605" i="6"/>
  <c r="H604" i="6"/>
  <c r="G604" i="6"/>
  <c r="F604" i="6"/>
  <c r="I604" i="6" s="1"/>
  <c r="E604" i="6"/>
  <c r="D604" i="6"/>
  <c r="J604" i="6" s="1"/>
  <c r="B604" i="6"/>
  <c r="C604" i="6" s="1"/>
  <c r="A604" i="6"/>
  <c r="H603" i="6"/>
  <c r="G603" i="6"/>
  <c r="F603" i="6"/>
  <c r="I603" i="6" s="1"/>
  <c r="E603" i="6"/>
  <c r="D603" i="6"/>
  <c r="J603" i="6" s="1"/>
  <c r="B603" i="6"/>
  <c r="C603" i="6" s="1"/>
  <c r="A603" i="6"/>
  <c r="H602" i="6"/>
  <c r="G602" i="6"/>
  <c r="F602" i="6"/>
  <c r="I602" i="6" s="1"/>
  <c r="E602" i="6"/>
  <c r="D602" i="6"/>
  <c r="J602" i="6" s="1"/>
  <c r="B602" i="6"/>
  <c r="C602" i="6" s="1"/>
  <c r="A602" i="6"/>
  <c r="H601" i="6"/>
  <c r="G601" i="6"/>
  <c r="F601" i="6"/>
  <c r="I601" i="6" s="1"/>
  <c r="E601" i="6"/>
  <c r="D601" i="6"/>
  <c r="J601" i="6" s="1"/>
  <c r="B601" i="6"/>
  <c r="C601" i="6" s="1"/>
  <c r="A601" i="6"/>
  <c r="H600" i="6"/>
  <c r="G600" i="6"/>
  <c r="F600" i="6"/>
  <c r="I600" i="6" s="1"/>
  <c r="E600" i="6"/>
  <c r="D600" i="6"/>
  <c r="J600" i="6" s="1"/>
  <c r="B600" i="6"/>
  <c r="C600" i="6" s="1"/>
  <c r="A600" i="6"/>
  <c r="H599" i="6"/>
  <c r="G599" i="6"/>
  <c r="F599" i="6"/>
  <c r="I599" i="6" s="1"/>
  <c r="E599" i="6"/>
  <c r="D599" i="6"/>
  <c r="J599" i="6" s="1"/>
  <c r="B599" i="6"/>
  <c r="C599" i="6" s="1"/>
  <c r="A599" i="6"/>
  <c r="H598" i="6"/>
  <c r="G598" i="6"/>
  <c r="F598" i="6"/>
  <c r="I598" i="6" s="1"/>
  <c r="E598" i="6"/>
  <c r="D598" i="6"/>
  <c r="J598" i="6" s="1"/>
  <c r="B598" i="6"/>
  <c r="C598" i="6" s="1"/>
  <c r="A598" i="6"/>
  <c r="H597" i="6"/>
  <c r="G597" i="6"/>
  <c r="F597" i="6"/>
  <c r="I597" i="6" s="1"/>
  <c r="E597" i="6"/>
  <c r="D597" i="6"/>
  <c r="J597" i="6" s="1"/>
  <c r="B597" i="6"/>
  <c r="C597" i="6" s="1"/>
  <c r="A597" i="6"/>
  <c r="H596" i="6"/>
  <c r="G596" i="6"/>
  <c r="F596" i="6"/>
  <c r="I596" i="6" s="1"/>
  <c r="E596" i="6"/>
  <c r="D596" i="6"/>
  <c r="J596" i="6" s="1"/>
  <c r="B596" i="6"/>
  <c r="C596" i="6" s="1"/>
  <c r="A596" i="6"/>
  <c r="H595" i="6"/>
  <c r="G595" i="6"/>
  <c r="F595" i="6"/>
  <c r="I595" i="6" s="1"/>
  <c r="E595" i="6"/>
  <c r="D595" i="6"/>
  <c r="J595" i="6" s="1"/>
  <c r="B595" i="6"/>
  <c r="C595" i="6" s="1"/>
  <c r="A595" i="6"/>
  <c r="H594" i="6"/>
  <c r="G594" i="6"/>
  <c r="F594" i="6"/>
  <c r="I594" i="6" s="1"/>
  <c r="E594" i="6"/>
  <c r="D594" i="6"/>
  <c r="J594" i="6" s="1"/>
  <c r="B594" i="6"/>
  <c r="C594" i="6" s="1"/>
  <c r="A594" i="6"/>
  <c r="H593" i="6"/>
  <c r="G593" i="6"/>
  <c r="F593" i="6"/>
  <c r="I593" i="6" s="1"/>
  <c r="E593" i="6"/>
  <c r="D593" i="6"/>
  <c r="J593" i="6" s="1"/>
  <c r="B593" i="6"/>
  <c r="C593" i="6" s="1"/>
  <c r="A593" i="6"/>
  <c r="H592" i="6"/>
  <c r="G592" i="6"/>
  <c r="F592" i="6"/>
  <c r="I592" i="6" s="1"/>
  <c r="E592" i="6"/>
  <c r="D592" i="6"/>
  <c r="J592" i="6" s="1"/>
  <c r="B592" i="6"/>
  <c r="C592" i="6" s="1"/>
  <c r="A592" i="6"/>
  <c r="H591" i="6"/>
  <c r="G591" i="6"/>
  <c r="F591" i="6"/>
  <c r="I591" i="6" s="1"/>
  <c r="E591" i="6"/>
  <c r="D591" i="6"/>
  <c r="J591" i="6" s="1"/>
  <c r="B591" i="6"/>
  <c r="C591" i="6" s="1"/>
  <c r="A591" i="6"/>
  <c r="H590" i="6"/>
  <c r="G590" i="6"/>
  <c r="F590" i="6"/>
  <c r="I590" i="6" s="1"/>
  <c r="E590" i="6"/>
  <c r="D590" i="6"/>
  <c r="J590" i="6" s="1"/>
  <c r="B590" i="6"/>
  <c r="C590" i="6" s="1"/>
  <c r="A590" i="6"/>
  <c r="H589" i="6"/>
  <c r="G589" i="6"/>
  <c r="F589" i="6"/>
  <c r="I589" i="6" s="1"/>
  <c r="E589" i="6"/>
  <c r="D589" i="6"/>
  <c r="J589" i="6" s="1"/>
  <c r="B589" i="6"/>
  <c r="C589" i="6" s="1"/>
  <c r="A589" i="6"/>
  <c r="H588" i="6"/>
  <c r="G588" i="6"/>
  <c r="F588" i="6"/>
  <c r="I588" i="6" s="1"/>
  <c r="E588" i="6"/>
  <c r="D588" i="6"/>
  <c r="J588" i="6" s="1"/>
  <c r="B588" i="6"/>
  <c r="C588" i="6" s="1"/>
  <c r="A588" i="6"/>
  <c r="H587" i="6"/>
  <c r="G587" i="6"/>
  <c r="F587" i="6"/>
  <c r="I587" i="6" s="1"/>
  <c r="E587" i="6"/>
  <c r="D587" i="6"/>
  <c r="J587" i="6" s="1"/>
  <c r="B587" i="6"/>
  <c r="C587" i="6" s="1"/>
  <c r="A587" i="6"/>
  <c r="H586" i="6"/>
  <c r="G586" i="6"/>
  <c r="F586" i="6"/>
  <c r="I586" i="6" s="1"/>
  <c r="E586" i="6"/>
  <c r="D586" i="6"/>
  <c r="J586" i="6" s="1"/>
  <c r="B586" i="6"/>
  <c r="C586" i="6" s="1"/>
  <c r="A586" i="6"/>
  <c r="H585" i="6"/>
  <c r="G585" i="6"/>
  <c r="F585" i="6"/>
  <c r="I585" i="6" s="1"/>
  <c r="E585" i="6"/>
  <c r="D585" i="6"/>
  <c r="J585" i="6" s="1"/>
  <c r="B585" i="6"/>
  <c r="C585" i="6" s="1"/>
  <c r="A585" i="6"/>
  <c r="H584" i="6"/>
  <c r="G584" i="6"/>
  <c r="F584" i="6"/>
  <c r="I584" i="6" s="1"/>
  <c r="E584" i="6"/>
  <c r="D584" i="6"/>
  <c r="J584" i="6" s="1"/>
  <c r="B584" i="6"/>
  <c r="C584" i="6" s="1"/>
  <c r="A584" i="6"/>
  <c r="H583" i="6"/>
  <c r="G583" i="6"/>
  <c r="F583" i="6"/>
  <c r="I583" i="6" s="1"/>
  <c r="E583" i="6"/>
  <c r="D583" i="6"/>
  <c r="J583" i="6" s="1"/>
  <c r="B583" i="6"/>
  <c r="C583" i="6" s="1"/>
  <c r="A583" i="6"/>
  <c r="H582" i="6"/>
  <c r="G582" i="6"/>
  <c r="F582" i="6"/>
  <c r="I582" i="6" s="1"/>
  <c r="E582" i="6"/>
  <c r="D582" i="6"/>
  <c r="J582" i="6" s="1"/>
  <c r="B582" i="6"/>
  <c r="C582" i="6" s="1"/>
  <c r="A582" i="6"/>
  <c r="H581" i="6"/>
  <c r="G581" i="6"/>
  <c r="F581" i="6"/>
  <c r="I581" i="6" s="1"/>
  <c r="E581" i="6"/>
  <c r="D581" i="6"/>
  <c r="J581" i="6" s="1"/>
  <c r="B581" i="6"/>
  <c r="C581" i="6" s="1"/>
  <c r="A581" i="6"/>
  <c r="H580" i="6"/>
  <c r="G580" i="6"/>
  <c r="F580" i="6"/>
  <c r="I580" i="6" s="1"/>
  <c r="E580" i="6"/>
  <c r="D580" i="6"/>
  <c r="J580" i="6" s="1"/>
  <c r="B580" i="6"/>
  <c r="C580" i="6" s="1"/>
  <c r="A580" i="6"/>
  <c r="H579" i="6"/>
  <c r="G579" i="6"/>
  <c r="F579" i="6"/>
  <c r="I579" i="6" s="1"/>
  <c r="E579" i="6"/>
  <c r="D579" i="6"/>
  <c r="J579" i="6" s="1"/>
  <c r="B579" i="6"/>
  <c r="C579" i="6" s="1"/>
  <c r="A579" i="6"/>
  <c r="H578" i="6"/>
  <c r="G578" i="6"/>
  <c r="F578" i="6"/>
  <c r="I578" i="6" s="1"/>
  <c r="E578" i="6"/>
  <c r="D578" i="6"/>
  <c r="J578" i="6" s="1"/>
  <c r="B578" i="6"/>
  <c r="C578" i="6" s="1"/>
  <c r="A578" i="6"/>
  <c r="H577" i="6"/>
  <c r="G577" i="6"/>
  <c r="F577" i="6"/>
  <c r="I577" i="6" s="1"/>
  <c r="E577" i="6"/>
  <c r="D577" i="6"/>
  <c r="J577" i="6" s="1"/>
  <c r="B577" i="6"/>
  <c r="C577" i="6" s="1"/>
  <c r="A577" i="6"/>
  <c r="H576" i="6"/>
  <c r="G576" i="6"/>
  <c r="F576" i="6"/>
  <c r="I576" i="6" s="1"/>
  <c r="E576" i="6"/>
  <c r="D576" i="6"/>
  <c r="J576" i="6" s="1"/>
  <c r="B576" i="6"/>
  <c r="C576" i="6" s="1"/>
  <c r="A576" i="6"/>
  <c r="H575" i="6"/>
  <c r="G575" i="6"/>
  <c r="F575" i="6"/>
  <c r="I575" i="6" s="1"/>
  <c r="E575" i="6"/>
  <c r="D575" i="6"/>
  <c r="J575" i="6" s="1"/>
  <c r="B575" i="6"/>
  <c r="C575" i="6" s="1"/>
  <c r="A575" i="6"/>
  <c r="H574" i="6"/>
  <c r="G574" i="6"/>
  <c r="F574" i="6"/>
  <c r="I574" i="6" s="1"/>
  <c r="E574" i="6"/>
  <c r="D574" i="6"/>
  <c r="J574" i="6" s="1"/>
  <c r="B574" i="6"/>
  <c r="C574" i="6" s="1"/>
  <c r="A574" i="6"/>
  <c r="H573" i="6"/>
  <c r="G573" i="6"/>
  <c r="F573" i="6"/>
  <c r="I573" i="6" s="1"/>
  <c r="E573" i="6"/>
  <c r="D573" i="6"/>
  <c r="J573" i="6" s="1"/>
  <c r="B573" i="6"/>
  <c r="C573" i="6" s="1"/>
  <c r="A573" i="6"/>
  <c r="H572" i="6"/>
  <c r="G572" i="6"/>
  <c r="F572" i="6"/>
  <c r="I572" i="6" s="1"/>
  <c r="E572" i="6"/>
  <c r="D572" i="6"/>
  <c r="J572" i="6" s="1"/>
  <c r="B572" i="6"/>
  <c r="C572" i="6" s="1"/>
  <c r="A572" i="6"/>
  <c r="H571" i="6"/>
  <c r="G571" i="6"/>
  <c r="F571" i="6"/>
  <c r="I571" i="6" s="1"/>
  <c r="E571" i="6"/>
  <c r="D571" i="6"/>
  <c r="J571" i="6" s="1"/>
  <c r="B571" i="6"/>
  <c r="C571" i="6" s="1"/>
  <c r="A571" i="6"/>
  <c r="H570" i="6"/>
  <c r="G570" i="6"/>
  <c r="F570" i="6"/>
  <c r="I570" i="6" s="1"/>
  <c r="E570" i="6"/>
  <c r="D570" i="6"/>
  <c r="J570" i="6" s="1"/>
  <c r="B570" i="6"/>
  <c r="C570" i="6" s="1"/>
  <c r="A570" i="6"/>
  <c r="H569" i="6"/>
  <c r="G569" i="6"/>
  <c r="F569" i="6"/>
  <c r="I569" i="6" s="1"/>
  <c r="E569" i="6"/>
  <c r="D569" i="6"/>
  <c r="J569" i="6" s="1"/>
  <c r="B569" i="6"/>
  <c r="C569" i="6" s="1"/>
  <c r="A569" i="6"/>
  <c r="H568" i="6"/>
  <c r="G568" i="6"/>
  <c r="F568" i="6"/>
  <c r="I568" i="6" s="1"/>
  <c r="E568" i="6"/>
  <c r="D568" i="6"/>
  <c r="J568" i="6" s="1"/>
  <c r="B568" i="6"/>
  <c r="C568" i="6" s="1"/>
  <c r="A568" i="6"/>
  <c r="H567" i="6"/>
  <c r="G567" i="6"/>
  <c r="F567" i="6"/>
  <c r="I567" i="6" s="1"/>
  <c r="E567" i="6"/>
  <c r="D567" i="6"/>
  <c r="J567" i="6" s="1"/>
  <c r="B567" i="6"/>
  <c r="C567" i="6" s="1"/>
  <c r="A567" i="6"/>
  <c r="H566" i="6"/>
  <c r="G566" i="6"/>
  <c r="F566" i="6"/>
  <c r="I566" i="6" s="1"/>
  <c r="E566" i="6"/>
  <c r="D566" i="6"/>
  <c r="J566" i="6" s="1"/>
  <c r="B566" i="6"/>
  <c r="C566" i="6" s="1"/>
  <c r="A566" i="6"/>
  <c r="H565" i="6"/>
  <c r="G565" i="6"/>
  <c r="F565" i="6"/>
  <c r="I565" i="6" s="1"/>
  <c r="E565" i="6"/>
  <c r="D565" i="6"/>
  <c r="J565" i="6" s="1"/>
  <c r="B565" i="6"/>
  <c r="C565" i="6" s="1"/>
  <c r="A565" i="6"/>
  <c r="H564" i="6"/>
  <c r="G564" i="6"/>
  <c r="F564" i="6"/>
  <c r="I564" i="6" s="1"/>
  <c r="E564" i="6"/>
  <c r="D564" i="6"/>
  <c r="J564" i="6" s="1"/>
  <c r="B564" i="6"/>
  <c r="C564" i="6" s="1"/>
  <c r="A564" i="6"/>
  <c r="H563" i="6"/>
  <c r="G563" i="6"/>
  <c r="F563" i="6"/>
  <c r="I563" i="6" s="1"/>
  <c r="E563" i="6"/>
  <c r="D563" i="6"/>
  <c r="J563" i="6" s="1"/>
  <c r="B563" i="6"/>
  <c r="C563" i="6" s="1"/>
  <c r="A563" i="6"/>
  <c r="H562" i="6"/>
  <c r="G562" i="6"/>
  <c r="F562" i="6"/>
  <c r="I562" i="6" s="1"/>
  <c r="E562" i="6"/>
  <c r="D562" i="6"/>
  <c r="J562" i="6" s="1"/>
  <c r="B562" i="6"/>
  <c r="C562" i="6" s="1"/>
  <c r="A562" i="6"/>
  <c r="H561" i="6"/>
  <c r="G561" i="6"/>
  <c r="F561" i="6"/>
  <c r="I561" i="6" s="1"/>
  <c r="E561" i="6"/>
  <c r="D561" i="6"/>
  <c r="J561" i="6" s="1"/>
  <c r="B561" i="6"/>
  <c r="C561" i="6" s="1"/>
  <c r="A561" i="6"/>
  <c r="H560" i="6"/>
  <c r="G560" i="6"/>
  <c r="F560" i="6"/>
  <c r="I560" i="6" s="1"/>
  <c r="E560" i="6"/>
  <c r="D560" i="6"/>
  <c r="J560" i="6" s="1"/>
  <c r="B560" i="6"/>
  <c r="C560" i="6" s="1"/>
  <c r="A560" i="6"/>
  <c r="H559" i="6"/>
  <c r="G559" i="6"/>
  <c r="F559" i="6"/>
  <c r="I559" i="6" s="1"/>
  <c r="E559" i="6"/>
  <c r="D559" i="6"/>
  <c r="J559" i="6" s="1"/>
  <c r="B559" i="6"/>
  <c r="C559" i="6" s="1"/>
  <c r="A559" i="6"/>
  <c r="H558" i="6"/>
  <c r="G558" i="6"/>
  <c r="F558" i="6"/>
  <c r="I558" i="6" s="1"/>
  <c r="E558" i="6"/>
  <c r="D558" i="6"/>
  <c r="J558" i="6" s="1"/>
  <c r="B558" i="6"/>
  <c r="C558" i="6" s="1"/>
  <c r="A558" i="6"/>
  <c r="H557" i="6"/>
  <c r="G557" i="6"/>
  <c r="F557" i="6"/>
  <c r="I557" i="6" s="1"/>
  <c r="E557" i="6"/>
  <c r="D557" i="6"/>
  <c r="J557" i="6" s="1"/>
  <c r="B557" i="6"/>
  <c r="C557" i="6" s="1"/>
  <c r="A557" i="6"/>
  <c r="H556" i="6"/>
  <c r="G556" i="6"/>
  <c r="F556" i="6"/>
  <c r="I556" i="6" s="1"/>
  <c r="E556" i="6"/>
  <c r="D556" i="6"/>
  <c r="J556" i="6" s="1"/>
  <c r="B556" i="6"/>
  <c r="C556" i="6" s="1"/>
  <c r="A556" i="6"/>
  <c r="H555" i="6"/>
  <c r="G555" i="6"/>
  <c r="F555" i="6"/>
  <c r="I555" i="6" s="1"/>
  <c r="E555" i="6"/>
  <c r="D555" i="6"/>
  <c r="J555" i="6" s="1"/>
  <c r="B555" i="6"/>
  <c r="C555" i="6" s="1"/>
  <c r="A555" i="6"/>
  <c r="H554" i="6"/>
  <c r="G554" i="6"/>
  <c r="F554" i="6"/>
  <c r="I554" i="6" s="1"/>
  <c r="E554" i="6"/>
  <c r="D554" i="6"/>
  <c r="J554" i="6" s="1"/>
  <c r="B554" i="6"/>
  <c r="C554" i="6" s="1"/>
  <c r="A554" i="6"/>
  <c r="H553" i="6"/>
  <c r="G553" i="6"/>
  <c r="F553" i="6"/>
  <c r="I553" i="6" s="1"/>
  <c r="E553" i="6"/>
  <c r="D553" i="6"/>
  <c r="J553" i="6" s="1"/>
  <c r="B553" i="6"/>
  <c r="C553" i="6" s="1"/>
  <c r="A553" i="6"/>
  <c r="H552" i="6"/>
  <c r="G552" i="6"/>
  <c r="F552" i="6"/>
  <c r="I552" i="6" s="1"/>
  <c r="E552" i="6"/>
  <c r="D552" i="6"/>
  <c r="J552" i="6" s="1"/>
  <c r="B552" i="6"/>
  <c r="C552" i="6" s="1"/>
  <c r="A552" i="6"/>
  <c r="H551" i="6"/>
  <c r="G551" i="6"/>
  <c r="F551" i="6"/>
  <c r="I551" i="6" s="1"/>
  <c r="E551" i="6"/>
  <c r="D551" i="6"/>
  <c r="J551" i="6" s="1"/>
  <c r="B551" i="6"/>
  <c r="C551" i="6" s="1"/>
  <c r="A551" i="6"/>
  <c r="H550" i="6"/>
  <c r="G550" i="6"/>
  <c r="F550" i="6"/>
  <c r="I550" i="6" s="1"/>
  <c r="E550" i="6"/>
  <c r="D550" i="6"/>
  <c r="J550" i="6" s="1"/>
  <c r="B550" i="6"/>
  <c r="C550" i="6" s="1"/>
  <c r="A550" i="6"/>
  <c r="H549" i="6"/>
  <c r="G549" i="6"/>
  <c r="F549" i="6"/>
  <c r="I549" i="6" s="1"/>
  <c r="E549" i="6"/>
  <c r="D549" i="6"/>
  <c r="J549" i="6" s="1"/>
  <c r="B549" i="6"/>
  <c r="C549" i="6" s="1"/>
  <c r="A549" i="6"/>
  <c r="H548" i="6"/>
  <c r="G548" i="6"/>
  <c r="F548" i="6"/>
  <c r="I548" i="6" s="1"/>
  <c r="E548" i="6"/>
  <c r="D548" i="6"/>
  <c r="J548" i="6" s="1"/>
  <c r="B548" i="6"/>
  <c r="C548" i="6" s="1"/>
  <c r="A548" i="6"/>
  <c r="H547" i="6"/>
  <c r="G547" i="6"/>
  <c r="F547" i="6"/>
  <c r="I547" i="6" s="1"/>
  <c r="E547" i="6"/>
  <c r="D547" i="6"/>
  <c r="J547" i="6" s="1"/>
  <c r="B547" i="6"/>
  <c r="C547" i="6" s="1"/>
  <c r="A547" i="6"/>
  <c r="H546" i="6"/>
  <c r="G546" i="6"/>
  <c r="F546" i="6"/>
  <c r="I546" i="6" s="1"/>
  <c r="E546" i="6"/>
  <c r="D546" i="6"/>
  <c r="J546" i="6" s="1"/>
  <c r="B546" i="6"/>
  <c r="C546" i="6" s="1"/>
  <c r="A546" i="6"/>
  <c r="H545" i="6"/>
  <c r="G545" i="6"/>
  <c r="F545" i="6"/>
  <c r="I545" i="6" s="1"/>
  <c r="E545" i="6"/>
  <c r="D545" i="6"/>
  <c r="J545" i="6" s="1"/>
  <c r="B545" i="6"/>
  <c r="C545" i="6" s="1"/>
  <c r="A545" i="6"/>
  <c r="H544" i="6"/>
  <c r="G544" i="6"/>
  <c r="F544" i="6"/>
  <c r="I544" i="6" s="1"/>
  <c r="E544" i="6"/>
  <c r="D544" i="6"/>
  <c r="J544" i="6" s="1"/>
  <c r="B544" i="6"/>
  <c r="C544" i="6" s="1"/>
  <c r="A544" i="6"/>
  <c r="H543" i="6"/>
  <c r="G543" i="6"/>
  <c r="F543" i="6"/>
  <c r="I543" i="6" s="1"/>
  <c r="E543" i="6"/>
  <c r="D543" i="6"/>
  <c r="J543" i="6" s="1"/>
  <c r="B543" i="6"/>
  <c r="C543" i="6" s="1"/>
  <c r="A543" i="6"/>
  <c r="H542" i="6"/>
  <c r="G542" i="6"/>
  <c r="F542" i="6"/>
  <c r="I542" i="6" s="1"/>
  <c r="E542" i="6"/>
  <c r="D542" i="6"/>
  <c r="J542" i="6" s="1"/>
  <c r="B542" i="6"/>
  <c r="C542" i="6" s="1"/>
  <c r="A542" i="6"/>
  <c r="H541" i="6"/>
  <c r="G541" i="6"/>
  <c r="F541" i="6"/>
  <c r="I541" i="6" s="1"/>
  <c r="E541" i="6"/>
  <c r="D541" i="6"/>
  <c r="J541" i="6" s="1"/>
  <c r="B541" i="6"/>
  <c r="C541" i="6" s="1"/>
  <c r="A541" i="6"/>
  <c r="H540" i="6"/>
  <c r="G540" i="6"/>
  <c r="F540" i="6"/>
  <c r="I540" i="6" s="1"/>
  <c r="E540" i="6"/>
  <c r="D540" i="6"/>
  <c r="J540" i="6" s="1"/>
  <c r="B540" i="6"/>
  <c r="C540" i="6" s="1"/>
  <c r="A540" i="6"/>
  <c r="H539" i="6"/>
  <c r="G539" i="6"/>
  <c r="F539" i="6"/>
  <c r="I539" i="6" s="1"/>
  <c r="E539" i="6"/>
  <c r="D539" i="6"/>
  <c r="J539" i="6" s="1"/>
  <c r="B539" i="6"/>
  <c r="C539" i="6" s="1"/>
  <c r="A539" i="6"/>
  <c r="H538" i="6"/>
  <c r="G538" i="6"/>
  <c r="F538" i="6"/>
  <c r="I538" i="6" s="1"/>
  <c r="E538" i="6"/>
  <c r="D538" i="6"/>
  <c r="J538" i="6" s="1"/>
  <c r="B538" i="6"/>
  <c r="C538" i="6" s="1"/>
  <c r="A538" i="6"/>
  <c r="H537" i="6"/>
  <c r="G537" i="6"/>
  <c r="F537" i="6"/>
  <c r="I537" i="6" s="1"/>
  <c r="E537" i="6"/>
  <c r="D537" i="6"/>
  <c r="J537" i="6" s="1"/>
  <c r="B537" i="6"/>
  <c r="C537" i="6" s="1"/>
  <c r="A537" i="6"/>
  <c r="H536" i="6"/>
  <c r="G536" i="6"/>
  <c r="F536" i="6"/>
  <c r="I536" i="6" s="1"/>
  <c r="E536" i="6"/>
  <c r="D536" i="6"/>
  <c r="J536" i="6" s="1"/>
  <c r="B536" i="6"/>
  <c r="C536" i="6" s="1"/>
  <c r="A536" i="6"/>
  <c r="H535" i="6"/>
  <c r="G535" i="6"/>
  <c r="F535" i="6"/>
  <c r="I535" i="6" s="1"/>
  <c r="E535" i="6"/>
  <c r="D535" i="6"/>
  <c r="J535" i="6" s="1"/>
  <c r="B535" i="6"/>
  <c r="C535" i="6" s="1"/>
  <c r="A535" i="6"/>
  <c r="H534" i="6"/>
  <c r="G534" i="6"/>
  <c r="F534" i="6"/>
  <c r="I534" i="6" s="1"/>
  <c r="E534" i="6"/>
  <c r="D534" i="6"/>
  <c r="J534" i="6" s="1"/>
  <c r="B534" i="6"/>
  <c r="C534" i="6" s="1"/>
  <c r="A534" i="6"/>
  <c r="H533" i="6"/>
  <c r="G533" i="6"/>
  <c r="F533" i="6"/>
  <c r="I533" i="6" s="1"/>
  <c r="E533" i="6"/>
  <c r="D533" i="6"/>
  <c r="J533" i="6" s="1"/>
  <c r="B533" i="6"/>
  <c r="C533" i="6" s="1"/>
  <c r="A533" i="6"/>
  <c r="H532" i="6"/>
  <c r="G532" i="6"/>
  <c r="F532" i="6"/>
  <c r="I532" i="6" s="1"/>
  <c r="E532" i="6"/>
  <c r="D532" i="6"/>
  <c r="J532" i="6" s="1"/>
  <c r="B532" i="6"/>
  <c r="C532" i="6" s="1"/>
  <c r="A532" i="6"/>
  <c r="H531" i="6"/>
  <c r="G531" i="6"/>
  <c r="F531" i="6"/>
  <c r="I531" i="6" s="1"/>
  <c r="E531" i="6"/>
  <c r="D531" i="6"/>
  <c r="J531" i="6" s="1"/>
  <c r="B531" i="6"/>
  <c r="C531" i="6" s="1"/>
  <c r="A531" i="6"/>
  <c r="H530" i="6"/>
  <c r="G530" i="6"/>
  <c r="F530" i="6"/>
  <c r="I530" i="6" s="1"/>
  <c r="E530" i="6"/>
  <c r="D530" i="6"/>
  <c r="J530" i="6" s="1"/>
  <c r="B530" i="6"/>
  <c r="C530" i="6" s="1"/>
  <c r="A530" i="6"/>
  <c r="H529" i="6"/>
  <c r="G529" i="6"/>
  <c r="F529" i="6"/>
  <c r="I529" i="6" s="1"/>
  <c r="E529" i="6"/>
  <c r="D529" i="6"/>
  <c r="J529" i="6" s="1"/>
  <c r="B529" i="6"/>
  <c r="C529" i="6" s="1"/>
  <c r="A529" i="6"/>
  <c r="H528" i="6"/>
  <c r="G528" i="6"/>
  <c r="F528" i="6"/>
  <c r="I528" i="6" s="1"/>
  <c r="E528" i="6"/>
  <c r="D528" i="6"/>
  <c r="J528" i="6" s="1"/>
  <c r="B528" i="6"/>
  <c r="C528" i="6" s="1"/>
  <c r="A528" i="6"/>
  <c r="H527" i="6"/>
  <c r="G527" i="6"/>
  <c r="F527" i="6"/>
  <c r="I527" i="6" s="1"/>
  <c r="E527" i="6"/>
  <c r="D527" i="6"/>
  <c r="J527" i="6" s="1"/>
  <c r="B527" i="6"/>
  <c r="C527" i="6" s="1"/>
  <c r="A527" i="6"/>
  <c r="H526" i="6"/>
  <c r="G526" i="6"/>
  <c r="F526" i="6"/>
  <c r="I526" i="6" s="1"/>
  <c r="E526" i="6"/>
  <c r="D526" i="6"/>
  <c r="J526" i="6" s="1"/>
  <c r="B526" i="6"/>
  <c r="C526" i="6" s="1"/>
  <c r="A526" i="6"/>
  <c r="H525" i="6"/>
  <c r="G525" i="6"/>
  <c r="F525" i="6"/>
  <c r="I525" i="6" s="1"/>
  <c r="E525" i="6"/>
  <c r="D525" i="6"/>
  <c r="J525" i="6" s="1"/>
  <c r="B525" i="6"/>
  <c r="C525" i="6" s="1"/>
  <c r="A525" i="6"/>
  <c r="H524" i="6"/>
  <c r="G524" i="6"/>
  <c r="F524" i="6"/>
  <c r="I524" i="6" s="1"/>
  <c r="E524" i="6"/>
  <c r="D524" i="6"/>
  <c r="J524" i="6" s="1"/>
  <c r="B524" i="6"/>
  <c r="C524" i="6" s="1"/>
  <c r="A524" i="6"/>
  <c r="H523" i="6"/>
  <c r="G523" i="6"/>
  <c r="F523" i="6"/>
  <c r="I523" i="6" s="1"/>
  <c r="E523" i="6"/>
  <c r="D523" i="6"/>
  <c r="J523" i="6" s="1"/>
  <c r="B523" i="6"/>
  <c r="C523" i="6" s="1"/>
  <c r="A523" i="6"/>
  <c r="H522" i="6"/>
  <c r="G522" i="6"/>
  <c r="F522" i="6"/>
  <c r="I522" i="6" s="1"/>
  <c r="E522" i="6"/>
  <c r="D522" i="6"/>
  <c r="J522" i="6" s="1"/>
  <c r="B522" i="6"/>
  <c r="C522" i="6" s="1"/>
  <c r="A522" i="6"/>
  <c r="H521" i="6"/>
  <c r="G521" i="6"/>
  <c r="F521" i="6"/>
  <c r="I521" i="6" s="1"/>
  <c r="E521" i="6"/>
  <c r="D521" i="6"/>
  <c r="J521" i="6" s="1"/>
  <c r="B521" i="6"/>
  <c r="C521" i="6" s="1"/>
  <c r="A521" i="6"/>
  <c r="H520" i="6"/>
  <c r="G520" i="6"/>
  <c r="F520" i="6"/>
  <c r="I520" i="6" s="1"/>
  <c r="E520" i="6"/>
  <c r="D520" i="6"/>
  <c r="J520" i="6" s="1"/>
  <c r="B520" i="6"/>
  <c r="C520" i="6" s="1"/>
  <c r="A520" i="6"/>
  <c r="H519" i="6"/>
  <c r="G519" i="6"/>
  <c r="F519" i="6"/>
  <c r="I519" i="6" s="1"/>
  <c r="E519" i="6"/>
  <c r="D519" i="6"/>
  <c r="J519" i="6" s="1"/>
  <c r="B519" i="6"/>
  <c r="C519" i="6" s="1"/>
  <c r="A519" i="6"/>
  <c r="H518" i="6"/>
  <c r="G518" i="6"/>
  <c r="F518" i="6"/>
  <c r="I518" i="6" s="1"/>
  <c r="E518" i="6"/>
  <c r="D518" i="6"/>
  <c r="J518" i="6" s="1"/>
  <c r="B518" i="6"/>
  <c r="C518" i="6" s="1"/>
  <c r="A518" i="6"/>
  <c r="H517" i="6"/>
  <c r="G517" i="6"/>
  <c r="F517" i="6"/>
  <c r="I517" i="6" s="1"/>
  <c r="E517" i="6"/>
  <c r="D517" i="6"/>
  <c r="J517" i="6" s="1"/>
  <c r="B517" i="6"/>
  <c r="C517" i="6" s="1"/>
  <c r="A517" i="6"/>
  <c r="H516" i="6"/>
  <c r="G516" i="6"/>
  <c r="F516" i="6"/>
  <c r="I516" i="6" s="1"/>
  <c r="E516" i="6"/>
  <c r="D516" i="6"/>
  <c r="J516" i="6" s="1"/>
  <c r="B516" i="6"/>
  <c r="C516" i="6" s="1"/>
  <c r="A516" i="6"/>
  <c r="H515" i="6"/>
  <c r="G515" i="6"/>
  <c r="F515" i="6"/>
  <c r="I515" i="6" s="1"/>
  <c r="E515" i="6"/>
  <c r="D515" i="6"/>
  <c r="J515" i="6" s="1"/>
  <c r="B515" i="6"/>
  <c r="C515" i="6" s="1"/>
  <c r="A515" i="6"/>
  <c r="H514" i="6"/>
  <c r="G514" i="6"/>
  <c r="F514" i="6"/>
  <c r="I514" i="6" s="1"/>
  <c r="E514" i="6"/>
  <c r="D514" i="6"/>
  <c r="J514" i="6" s="1"/>
  <c r="B514" i="6"/>
  <c r="C514" i="6" s="1"/>
  <c r="A514" i="6"/>
  <c r="H513" i="6"/>
  <c r="G513" i="6"/>
  <c r="F513" i="6"/>
  <c r="I513" i="6" s="1"/>
  <c r="E513" i="6"/>
  <c r="D513" i="6"/>
  <c r="J513" i="6" s="1"/>
  <c r="B513" i="6"/>
  <c r="C513" i="6" s="1"/>
  <c r="A513" i="6"/>
  <c r="H512" i="6"/>
  <c r="G512" i="6"/>
  <c r="F512" i="6"/>
  <c r="I512" i="6" s="1"/>
  <c r="E512" i="6"/>
  <c r="D512" i="6"/>
  <c r="J512" i="6" s="1"/>
  <c r="B512" i="6"/>
  <c r="C512" i="6" s="1"/>
  <c r="A512" i="6"/>
  <c r="H511" i="6"/>
  <c r="G511" i="6"/>
  <c r="F511" i="6"/>
  <c r="I511" i="6" s="1"/>
  <c r="E511" i="6"/>
  <c r="D511" i="6"/>
  <c r="J511" i="6" s="1"/>
  <c r="B511" i="6"/>
  <c r="C511" i="6" s="1"/>
  <c r="A511" i="6"/>
  <c r="H510" i="6"/>
  <c r="G510" i="6"/>
  <c r="F510" i="6"/>
  <c r="I510" i="6" s="1"/>
  <c r="E510" i="6"/>
  <c r="D510" i="6"/>
  <c r="J510" i="6" s="1"/>
  <c r="B510" i="6"/>
  <c r="C510" i="6" s="1"/>
  <c r="A510" i="6"/>
  <c r="H509" i="6"/>
  <c r="G509" i="6"/>
  <c r="F509" i="6"/>
  <c r="I509" i="6" s="1"/>
  <c r="E509" i="6"/>
  <c r="D509" i="6"/>
  <c r="J509" i="6" s="1"/>
  <c r="B509" i="6"/>
  <c r="C509" i="6" s="1"/>
  <c r="A509" i="6"/>
  <c r="H508" i="6"/>
  <c r="G508" i="6"/>
  <c r="F508" i="6"/>
  <c r="I508" i="6" s="1"/>
  <c r="E508" i="6"/>
  <c r="D508" i="6"/>
  <c r="J508" i="6" s="1"/>
  <c r="B508" i="6"/>
  <c r="C508" i="6" s="1"/>
  <c r="A508" i="6"/>
  <c r="H507" i="6"/>
  <c r="G507" i="6"/>
  <c r="F507" i="6"/>
  <c r="I507" i="6" s="1"/>
  <c r="E507" i="6"/>
  <c r="D507" i="6"/>
  <c r="J507" i="6" s="1"/>
  <c r="B507" i="6"/>
  <c r="C507" i="6" s="1"/>
  <c r="A507" i="6"/>
  <c r="H506" i="6"/>
  <c r="G506" i="6"/>
  <c r="F506" i="6"/>
  <c r="I506" i="6" s="1"/>
  <c r="E506" i="6"/>
  <c r="D506" i="6"/>
  <c r="J506" i="6" s="1"/>
  <c r="B506" i="6"/>
  <c r="C506" i="6" s="1"/>
  <c r="A506" i="6"/>
  <c r="H505" i="6"/>
  <c r="G505" i="6"/>
  <c r="F505" i="6"/>
  <c r="I505" i="6" s="1"/>
  <c r="E505" i="6"/>
  <c r="D505" i="6"/>
  <c r="J505" i="6" s="1"/>
  <c r="B505" i="6"/>
  <c r="C505" i="6" s="1"/>
  <c r="A505" i="6"/>
  <c r="H504" i="6"/>
  <c r="G504" i="6"/>
  <c r="F504" i="6"/>
  <c r="I504" i="6" s="1"/>
  <c r="E504" i="6"/>
  <c r="D504" i="6"/>
  <c r="J504" i="6" s="1"/>
  <c r="B504" i="6"/>
  <c r="C504" i="6" s="1"/>
  <c r="A504" i="6"/>
  <c r="H503" i="6"/>
  <c r="G503" i="6"/>
  <c r="F503" i="6"/>
  <c r="I503" i="6" s="1"/>
  <c r="E503" i="6"/>
  <c r="D503" i="6"/>
  <c r="J503" i="6" s="1"/>
  <c r="B503" i="6"/>
  <c r="C503" i="6" s="1"/>
  <c r="A503" i="6"/>
  <c r="H502" i="6"/>
  <c r="G502" i="6"/>
  <c r="F502" i="6"/>
  <c r="I502" i="6" s="1"/>
  <c r="E502" i="6"/>
  <c r="D502" i="6"/>
  <c r="J502" i="6" s="1"/>
  <c r="B502" i="6"/>
  <c r="C502" i="6" s="1"/>
  <c r="A502" i="6"/>
  <c r="H501" i="6"/>
  <c r="G501" i="6"/>
  <c r="F501" i="6"/>
  <c r="I501" i="6" s="1"/>
  <c r="E501" i="6"/>
  <c r="D501" i="6"/>
  <c r="J501" i="6" s="1"/>
  <c r="B501" i="6"/>
  <c r="C501" i="6" s="1"/>
  <c r="A501" i="6"/>
  <c r="H500" i="6"/>
  <c r="G500" i="6"/>
  <c r="F500" i="6"/>
  <c r="I500" i="6" s="1"/>
  <c r="E500" i="6"/>
  <c r="D500" i="6"/>
  <c r="J500" i="6" s="1"/>
  <c r="B500" i="6"/>
  <c r="C500" i="6" s="1"/>
  <c r="A500" i="6"/>
  <c r="H499" i="6"/>
  <c r="G499" i="6"/>
  <c r="F499" i="6"/>
  <c r="I499" i="6" s="1"/>
  <c r="E499" i="6"/>
  <c r="D499" i="6"/>
  <c r="J499" i="6" s="1"/>
  <c r="B499" i="6"/>
  <c r="C499" i="6" s="1"/>
  <c r="A499" i="6"/>
  <c r="H498" i="6"/>
  <c r="G498" i="6"/>
  <c r="F498" i="6"/>
  <c r="I498" i="6" s="1"/>
  <c r="E498" i="6"/>
  <c r="D498" i="6"/>
  <c r="J498" i="6" s="1"/>
  <c r="B498" i="6"/>
  <c r="C498" i="6" s="1"/>
  <c r="A498" i="6"/>
  <c r="H497" i="6"/>
  <c r="G497" i="6"/>
  <c r="F497" i="6"/>
  <c r="I497" i="6" s="1"/>
  <c r="E497" i="6"/>
  <c r="D497" i="6"/>
  <c r="J497" i="6" s="1"/>
  <c r="B497" i="6"/>
  <c r="C497" i="6" s="1"/>
  <c r="A497" i="6"/>
  <c r="H496" i="6"/>
  <c r="G496" i="6"/>
  <c r="F496" i="6"/>
  <c r="I496" i="6" s="1"/>
  <c r="E496" i="6"/>
  <c r="D496" i="6"/>
  <c r="J496" i="6" s="1"/>
  <c r="B496" i="6"/>
  <c r="C496" i="6" s="1"/>
  <c r="A496" i="6"/>
  <c r="H495" i="6"/>
  <c r="G495" i="6"/>
  <c r="F495" i="6"/>
  <c r="I495" i="6" s="1"/>
  <c r="E495" i="6"/>
  <c r="D495" i="6"/>
  <c r="J495" i="6" s="1"/>
  <c r="B495" i="6"/>
  <c r="C495" i="6" s="1"/>
  <c r="A495" i="6"/>
  <c r="H494" i="6"/>
  <c r="G494" i="6"/>
  <c r="F494" i="6"/>
  <c r="I494" i="6" s="1"/>
  <c r="E494" i="6"/>
  <c r="D494" i="6"/>
  <c r="J494" i="6" s="1"/>
  <c r="B494" i="6"/>
  <c r="C494" i="6" s="1"/>
  <c r="A494" i="6"/>
  <c r="H493" i="6"/>
  <c r="G493" i="6"/>
  <c r="F493" i="6"/>
  <c r="I493" i="6" s="1"/>
  <c r="E493" i="6"/>
  <c r="D493" i="6"/>
  <c r="J493" i="6" s="1"/>
  <c r="B493" i="6"/>
  <c r="C493" i="6" s="1"/>
  <c r="A493" i="6"/>
  <c r="H492" i="6"/>
  <c r="G492" i="6"/>
  <c r="F492" i="6"/>
  <c r="I492" i="6" s="1"/>
  <c r="E492" i="6"/>
  <c r="D492" i="6"/>
  <c r="J492" i="6" s="1"/>
  <c r="B492" i="6"/>
  <c r="C492" i="6" s="1"/>
  <c r="A492" i="6"/>
  <c r="H491" i="6"/>
  <c r="G491" i="6"/>
  <c r="F491" i="6"/>
  <c r="I491" i="6" s="1"/>
  <c r="E491" i="6"/>
  <c r="D491" i="6"/>
  <c r="J491" i="6" s="1"/>
  <c r="B491" i="6"/>
  <c r="C491" i="6" s="1"/>
  <c r="A491" i="6"/>
  <c r="H490" i="6"/>
  <c r="G490" i="6"/>
  <c r="F490" i="6"/>
  <c r="I490" i="6" s="1"/>
  <c r="E490" i="6"/>
  <c r="D490" i="6"/>
  <c r="J490" i="6" s="1"/>
  <c r="B490" i="6"/>
  <c r="C490" i="6" s="1"/>
  <c r="A490" i="6"/>
  <c r="H489" i="6"/>
  <c r="G489" i="6"/>
  <c r="F489" i="6"/>
  <c r="I489" i="6" s="1"/>
  <c r="E489" i="6"/>
  <c r="D489" i="6"/>
  <c r="J489" i="6" s="1"/>
  <c r="B489" i="6"/>
  <c r="C489" i="6" s="1"/>
  <c r="A489" i="6"/>
  <c r="H488" i="6"/>
  <c r="G488" i="6"/>
  <c r="F488" i="6"/>
  <c r="I488" i="6" s="1"/>
  <c r="E488" i="6"/>
  <c r="D488" i="6"/>
  <c r="J488" i="6" s="1"/>
  <c r="B488" i="6"/>
  <c r="C488" i="6" s="1"/>
  <c r="A488" i="6"/>
  <c r="H487" i="6"/>
  <c r="G487" i="6"/>
  <c r="F487" i="6"/>
  <c r="I487" i="6" s="1"/>
  <c r="E487" i="6"/>
  <c r="D487" i="6"/>
  <c r="J487" i="6" s="1"/>
  <c r="B487" i="6"/>
  <c r="C487" i="6" s="1"/>
  <c r="A487" i="6"/>
  <c r="H486" i="6"/>
  <c r="G486" i="6"/>
  <c r="F486" i="6"/>
  <c r="I486" i="6" s="1"/>
  <c r="E486" i="6"/>
  <c r="D486" i="6"/>
  <c r="J486" i="6" s="1"/>
  <c r="B486" i="6"/>
  <c r="C486" i="6" s="1"/>
  <c r="A486" i="6"/>
  <c r="H485" i="6"/>
  <c r="G485" i="6"/>
  <c r="F485" i="6"/>
  <c r="I485" i="6" s="1"/>
  <c r="E485" i="6"/>
  <c r="D485" i="6"/>
  <c r="J485" i="6" s="1"/>
  <c r="B485" i="6"/>
  <c r="C485" i="6" s="1"/>
  <c r="A485" i="6"/>
  <c r="H484" i="6"/>
  <c r="G484" i="6"/>
  <c r="F484" i="6"/>
  <c r="I484" i="6" s="1"/>
  <c r="E484" i="6"/>
  <c r="D484" i="6"/>
  <c r="J484" i="6" s="1"/>
  <c r="B484" i="6"/>
  <c r="C484" i="6" s="1"/>
  <c r="A484" i="6"/>
  <c r="H483" i="6"/>
  <c r="G483" i="6"/>
  <c r="F483" i="6"/>
  <c r="I483" i="6" s="1"/>
  <c r="E483" i="6"/>
  <c r="D483" i="6"/>
  <c r="J483" i="6" s="1"/>
  <c r="B483" i="6"/>
  <c r="C483" i="6" s="1"/>
  <c r="A483" i="6"/>
  <c r="H482" i="6"/>
  <c r="G482" i="6"/>
  <c r="F482" i="6"/>
  <c r="I482" i="6" s="1"/>
  <c r="E482" i="6"/>
  <c r="D482" i="6"/>
  <c r="J482" i="6" s="1"/>
  <c r="B482" i="6"/>
  <c r="C482" i="6" s="1"/>
  <c r="A482" i="6"/>
  <c r="H481" i="6"/>
  <c r="G481" i="6"/>
  <c r="F481" i="6"/>
  <c r="I481" i="6" s="1"/>
  <c r="E481" i="6"/>
  <c r="D481" i="6"/>
  <c r="J481" i="6" s="1"/>
  <c r="B481" i="6"/>
  <c r="C481" i="6" s="1"/>
  <c r="A481" i="6"/>
  <c r="H480" i="6"/>
  <c r="G480" i="6"/>
  <c r="F480" i="6"/>
  <c r="I480" i="6" s="1"/>
  <c r="E480" i="6"/>
  <c r="D480" i="6"/>
  <c r="J480" i="6" s="1"/>
  <c r="B480" i="6"/>
  <c r="C480" i="6" s="1"/>
  <c r="A480" i="6"/>
  <c r="H479" i="6"/>
  <c r="G479" i="6"/>
  <c r="F479" i="6"/>
  <c r="I479" i="6" s="1"/>
  <c r="E479" i="6"/>
  <c r="D479" i="6"/>
  <c r="J479" i="6" s="1"/>
  <c r="B479" i="6"/>
  <c r="C479" i="6" s="1"/>
  <c r="A479" i="6"/>
  <c r="H478" i="6"/>
  <c r="G478" i="6"/>
  <c r="F478" i="6"/>
  <c r="I478" i="6" s="1"/>
  <c r="E478" i="6"/>
  <c r="D478" i="6"/>
  <c r="J478" i="6" s="1"/>
  <c r="B478" i="6"/>
  <c r="C478" i="6" s="1"/>
  <c r="A478" i="6"/>
  <c r="H477" i="6"/>
  <c r="G477" i="6"/>
  <c r="F477" i="6"/>
  <c r="I477" i="6" s="1"/>
  <c r="E477" i="6"/>
  <c r="D477" i="6"/>
  <c r="J477" i="6" s="1"/>
  <c r="B477" i="6"/>
  <c r="C477" i="6" s="1"/>
  <c r="A477" i="6"/>
  <c r="H476" i="6"/>
  <c r="G476" i="6"/>
  <c r="F476" i="6"/>
  <c r="I476" i="6" s="1"/>
  <c r="E476" i="6"/>
  <c r="D476" i="6"/>
  <c r="J476" i="6" s="1"/>
  <c r="B476" i="6"/>
  <c r="C476" i="6" s="1"/>
  <c r="A476" i="6"/>
  <c r="H475" i="6"/>
  <c r="G475" i="6"/>
  <c r="F475" i="6"/>
  <c r="I475" i="6" s="1"/>
  <c r="E475" i="6"/>
  <c r="D475" i="6"/>
  <c r="J475" i="6" s="1"/>
  <c r="B475" i="6"/>
  <c r="C475" i="6" s="1"/>
  <c r="A475" i="6"/>
  <c r="H474" i="6"/>
  <c r="G474" i="6"/>
  <c r="F474" i="6"/>
  <c r="I474" i="6" s="1"/>
  <c r="E474" i="6"/>
  <c r="D474" i="6"/>
  <c r="J474" i="6" s="1"/>
  <c r="B474" i="6"/>
  <c r="C474" i="6" s="1"/>
  <c r="A474" i="6"/>
  <c r="H473" i="6"/>
  <c r="G473" i="6"/>
  <c r="F473" i="6"/>
  <c r="I473" i="6" s="1"/>
  <c r="E473" i="6"/>
  <c r="D473" i="6"/>
  <c r="J473" i="6" s="1"/>
  <c r="B473" i="6"/>
  <c r="C473" i="6" s="1"/>
  <c r="A473" i="6"/>
  <c r="H472" i="6"/>
  <c r="G472" i="6"/>
  <c r="F472" i="6"/>
  <c r="I472" i="6" s="1"/>
  <c r="E472" i="6"/>
  <c r="D472" i="6"/>
  <c r="J472" i="6" s="1"/>
  <c r="B472" i="6"/>
  <c r="C472" i="6" s="1"/>
  <c r="A472" i="6"/>
  <c r="H471" i="6"/>
  <c r="G471" i="6"/>
  <c r="F471" i="6"/>
  <c r="I471" i="6" s="1"/>
  <c r="E471" i="6"/>
  <c r="D471" i="6"/>
  <c r="J471" i="6" s="1"/>
  <c r="B471" i="6"/>
  <c r="C471" i="6" s="1"/>
  <c r="A471" i="6"/>
  <c r="H470" i="6"/>
  <c r="G470" i="6"/>
  <c r="F470" i="6"/>
  <c r="I470" i="6" s="1"/>
  <c r="E470" i="6"/>
  <c r="D470" i="6"/>
  <c r="J470" i="6" s="1"/>
  <c r="B470" i="6"/>
  <c r="C470" i="6" s="1"/>
  <c r="A470" i="6"/>
  <c r="H469" i="6"/>
  <c r="G469" i="6"/>
  <c r="F469" i="6"/>
  <c r="I469" i="6" s="1"/>
  <c r="E469" i="6"/>
  <c r="D469" i="6"/>
  <c r="J469" i="6" s="1"/>
  <c r="B469" i="6"/>
  <c r="C469" i="6" s="1"/>
  <c r="A469" i="6"/>
  <c r="H468" i="6"/>
  <c r="G468" i="6"/>
  <c r="F468" i="6"/>
  <c r="I468" i="6" s="1"/>
  <c r="E468" i="6"/>
  <c r="D468" i="6"/>
  <c r="J468" i="6" s="1"/>
  <c r="B468" i="6"/>
  <c r="C468" i="6" s="1"/>
  <c r="A468" i="6"/>
  <c r="H467" i="6"/>
  <c r="G467" i="6"/>
  <c r="F467" i="6"/>
  <c r="I467" i="6" s="1"/>
  <c r="E467" i="6"/>
  <c r="D467" i="6"/>
  <c r="J467" i="6" s="1"/>
  <c r="B467" i="6"/>
  <c r="C467" i="6" s="1"/>
  <c r="A467" i="6"/>
  <c r="H466" i="6"/>
  <c r="G466" i="6"/>
  <c r="F466" i="6"/>
  <c r="I466" i="6" s="1"/>
  <c r="E466" i="6"/>
  <c r="D466" i="6"/>
  <c r="J466" i="6" s="1"/>
  <c r="B466" i="6"/>
  <c r="C466" i="6" s="1"/>
  <c r="A466" i="6"/>
  <c r="H465" i="6"/>
  <c r="G465" i="6"/>
  <c r="F465" i="6"/>
  <c r="I465" i="6" s="1"/>
  <c r="E465" i="6"/>
  <c r="D465" i="6"/>
  <c r="J465" i="6" s="1"/>
  <c r="B465" i="6"/>
  <c r="C465" i="6" s="1"/>
  <c r="A465" i="6"/>
  <c r="H464" i="6"/>
  <c r="G464" i="6"/>
  <c r="F464" i="6"/>
  <c r="I464" i="6" s="1"/>
  <c r="E464" i="6"/>
  <c r="D464" i="6"/>
  <c r="J464" i="6" s="1"/>
  <c r="B464" i="6"/>
  <c r="C464" i="6" s="1"/>
  <c r="A464" i="6"/>
  <c r="H463" i="6"/>
  <c r="G463" i="6"/>
  <c r="F463" i="6"/>
  <c r="I463" i="6" s="1"/>
  <c r="E463" i="6"/>
  <c r="D463" i="6"/>
  <c r="J463" i="6" s="1"/>
  <c r="B463" i="6"/>
  <c r="C463" i="6" s="1"/>
  <c r="A463" i="6"/>
  <c r="H462" i="6"/>
  <c r="G462" i="6"/>
  <c r="F462" i="6"/>
  <c r="I462" i="6" s="1"/>
  <c r="E462" i="6"/>
  <c r="D462" i="6"/>
  <c r="J462" i="6" s="1"/>
  <c r="B462" i="6"/>
  <c r="C462" i="6" s="1"/>
  <c r="A462" i="6"/>
  <c r="H461" i="6"/>
  <c r="G461" i="6"/>
  <c r="F461" i="6"/>
  <c r="I461" i="6" s="1"/>
  <c r="E461" i="6"/>
  <c r="D461" i="6"/>
  <c r="J461" i="6" s="1"/>
  <c r="B461" i="6"/>
  <c r="C461" i="6" s="1"/>
  <c r="A461" i="6"/>
  <c r="H460" i="6"/>
  <c r="G460" i="6"/>
  <c r="F460" i="6"/>
  <c r="I460" i="6" s="1"/>
  <c r="E460" i="6"/>
  <c r="D460" i="6"/>
  <c r="J460" i="6" s="1"/>
  <c r="B460" i="6"/>
  <c r="C460" i="6" s="1"/>
  <c r="A460" i="6"/>
  <c r="H459" i="6"/>
  <c r="G459" i="6"/>
  <c r="F459" i="6"/>
  <c r="I459" i="6" s="1"/>
  <c r="E459" i="6"/>
  <c r="D459" i="6"/>
  <c r="J459" i="6" s="1"/>
  <c r="B459" i="6"/>
  <c r="C459" i="6" s="1"/>
  <c r="A459" i="6"/>
  <c r="H458" i="6"/>
  <c r="G458" i="6"/>
  <c r="F458" i="6"/>
  <c r="I458" i="6" s="1"/>
  <c r="E458" i="6"/>
  <c r="D458" i="6"/>
  <c r="J458" i="6" s="1"/>
  <c r="B458" i="6"/>
  <c r="C458" i="6" s="1"/>
  <c r="A458" i="6"/>
  <c r="H457" i="6"/>
  <c r="G457" i="6"/>
  <c r="F457" i="6"/>
  <c r="I457" i="6" s="1"/>
  <c r="E457" i="6"/>
  <c r="D457" i="6"/>
  <c r="J457" i="6" s="1"/>
  <c r="B457" i="6"/>
  <c r="C457" i="6" s="1"/>
  <c r="A457" i="6"/>
  <c r="H456" i="6"/>
  <c r="G456" i="6"/>
  <c r="F456" i="6"/>
  <c r="I456" i="6" s="1"/>
  <c r="E456" i="6"/>
  <c r="D456" i="6"/>
  <c r="J456" i="6" s="1"/>
  <c r="B456" i="6"/>
  <c r="C456" i="6" s="1"/>
  <c r="A456" i="6"/>
  <c r="H455" i="6"/>
  <c r="G455" i="6"/>
  <c r="F455" i="6"/>
  <c r="I455" i="6" s="1"/>
  <c r="E455" i="6"/>
  <c r="D455" i="6"/>
  <c r="J455" i="6" s="1"/>
  <c r="B455" i="6"/>
  <c r="C455" i="6" s="1"/>
  <c r="A455" i="6"/>
  <c r="H454" i="6"/>
  <c r="G454" i="6"/>
  <c r="F454" i="6"/>
  <c r="I454" i="6" s="1"/>
  <c r="E454" i="6"/>
  <c r="D454" i="6"/>
  <c r="J454" i="6" s="1"/>
  <c r="B454" i="6"/>
  <c r="C454" i="6" s="1"/>
  <c r="A454" i="6"/>
  <c r="H453" i="6"/>
  <c r="G453" i="6"/>
  <c r="F453" i="6"/>
  <c r="I453" i="6" s="1"/>
  <c r="E453" i="6"/>
  <c r="D453" i="6"/>
  <c r="J453" i="6" s="1"/>
  <c r="B453" i="6"/>
  <c r="C453" i="6" s="1"/>
  <c r="A453" i="6"/>
  <c r="H452" i="6"/>
  <c r="G452" i="6"/>
  <c r="F452" i="6"/>
  <c r="I452" i="6" s="1"/>
  <c r="E452" i="6"/>
  <c r="D452" i="6"/>
  <c r="J452" i="6" s="1"/>
  <c r="B452" i="6"/>
  <c r="C452" i="6" s="1"/>
  <c r="A452" i="6"/>
  <c r="H451" i="6"/>
  <c r="G451" i="6"/>
  <c r="F451" i="6"/>
  <c r="I451" i="6" s="1"/>
  <c r="E451" i="6"/>
  <c r="D451" i="6"/>
  <c r="J451" i="6" s="1"/>
  <c r="B451" i="6"/>
  <c r="C451" i="6" s="1"/>
  <c r="A451" i="6"/>
  <c r="H450" i="6"/>
  <c r="G450" i="6"/>
  <c r="F450" i="6"/>
  <c r="I450" i="6" s="1"/>
  <c r="E450" i="6"/>
  <c r="D450" i="6"/>
  <c r="J450" i="6" s="1"/>
  <c r="B450" i="6"/>
  <c r="C450" i="6" s="1"/>
  <c r="A450" i="6"/>
  <c r="H449" i="6"/>
  <c r="G449" i="6"/>
  <c r="F449" i="6"/>
  <c r="I449" i="6" s="1"/>
  <c r="E449" i="6"/>
  <c r="D449" i="6"/>
  <c r="J449" i="6" s="1"/>
  <c r="B449" i="6"/>
  <c r="C449" i="6" s="1"/>
  <c r="A449" i="6"/>
  <c r="H448" i="6"/>
  <c r="G448" i="6"/>
  <c r="F448" i="6"/>
  <c r="I448" i="6" s="1"/>
  <c r="E448" i="6"/>
  <c r="D448" i="6"/>
  <c r="J448" i="6" s="1"/>
  <c r="B448" i="6"/>
  <c r="C448" i="6" s="1"/>
  <c r="A448" i="6"/>
  <c r="H447" i="6"/>
  <c r="G447" i="6"/>
  <c r="F447" i="6"/>
  <c r="I447" i="6" s="1"/>
  <c r="E447" i="6"/>
  <c r="D447" i="6"/>
  <c r="J447" i="6" s="1"/>
  <c r="B447" i="6"/>
  <c r="C447" i="6" s="1"/>
  <c r="A447" i="6"/>
  <c r="H446" i="6"/>
  <c r="G446" i="6"/>
  <c r="F446" i="6"/>
  <c r="I446" i="6" s="1"/>
  <c r="E446" i="6"/>
  <c r="D446" i="6"/>
  <c r="J446" i="6" s="1"/>
  <c r="B446" i="6"/>
  <c r="C446" i="6" s="1"/>
  <c r="A446" i="6"/>
  <c r="H445" i="6"/>
  <c r="G445" i="6"/>
  <c r="F445" i="6"/>
  <c r="I445" i="6" s="1"/>
  <c r="E445" i="6"/>
  <c r="D445" i="6"/>
  <c r="J445" i="6" s="1"/>
  <c r="B445" i="6"/>
  <c r="C445" i="6" s="1"/>
  <c r="A445" i="6"/>
  <c r="H444" i="6"/>
  <c r="G444" i="6"/>
  <c r="F444" i="6"/>
  <c r="I444" i="6" s="1"/>
  <c r="E444" i="6"/>
  <c r="D444" i="6"/>
  <c r="J444" i="6" s="1"/>
  <c r="B444" i="6"/>
  <c r="C444" i="6" s="1"/>
  <c r="A444" i="6"/>
  <c r="H443" i="6"/>
  <c r="G443" i="6"/>
  <c r="F443" i="6"/>
  <c r="I443" i="6" s="1"/>
  <c r="E443" i="6"/>
  <c r="D443" i="6"/>
  <c r="J443" i="6" s="1"/>
  <c r="B443" i="6"/>
  <c r="C443" i="6" s="1"/>
  <c r="A443" i="6"/>
  <c r="H442" i="6"/>
  <c r="G442" i="6"/>
  <c r="F442" i="6"/>
  <c r="I442" i="6" s="1"/>
  <c r="E442" i="6"/>
  <c r="D442" i="6"/>
  <c r="J442" i="6" s="1"/>
  <c r="B442" i="6"/>
  <c r="C442" i="6" s="1"/>
  <c r="A442" i="6"/>
  <c r="H441" i="6"/>
  <c r="G441" i="6"/>
  <c r="F441" i="6"/>
  <c r="I441" i="6" s="1"/>
  <c r="E441" i="6"/>
  <c r="D441" i="6"/>
  <c r="J441" i="6" s="1"/>
  <c r="B441" i="6"/>
  <c r="C441" i="6" s="1"/>
  <c r="A441" i="6"/>
  <c r="H440" i="6"/>
  <c r="G440" i="6"/>
  <c r="F440" i="6"/>
  <c r="I440" i="6" s="1"/>
  <c r="E440" i="6"/>
  <c r="D440" i="6"/>
  <c r="J440" i="6" s="1"/>
  <c r="B440" i="6"/>
  <c r="C440" i="6" s="1"/>
  <c r="A440" i="6"/>
  <c r="H439" i="6"/>
  <c r="G439" i="6"/>
  <c r="F439" i="6"/>
  <c r="I439" i="6" s="1"/>
  <c r="E439" i="6"/>
  <c r="D439" i="6"/>
  <c r="J439" i="6" s="1"/>
  <c r="B439" i="6"/>
  <c r="C439" i="6" s="1"/>
  <c r="A439" i="6"/>
  <c r="H438" i="6"/>
  <c r="G438" i="6"/>
  <c r="F438" i="6"/>
  <c r="I438" i="6" s="1"/>
  <c r="E438" i="6"/>
  <c r="D438" i="6"/>
  <c r="J438" i="6" s="1"/>
  <c r="B438" i="6"/>
  <c r="C438" i="6" s="1"/>
  <c r="A438" i="6"/>
  <c r="H437" i="6"/>
  <c r="G437" i="6"/>
  <c r="F437" i="6"/>
  <c r="I437" i="6" s="1"/>
  <c r="E437" i="6"/>
  <c r="D437" i="6"/>
  <c r="J437" i="6" s="1"/>
  <c r="B437" i="6"/>
  <c r="C437" i="6" s="1"/>
  <c r="A437" i="6"/>
  <c r="H436" i="6"/>
  <c r="G436" i="6"/>
  <c r="F436" i="6"/>
  <c r="I436" i="6" s="1"/>
  <c r="E436" i="6"/>
  <c r="D436" i="6"/>
  <c r="J436" i="6" s="1"/>
  <c r="B436" i="6"/>
  <c r="C436" i="6" s="1"/>
  <c r="A436" i="6"/>
  <c r="H435" i="6"/>
  <c r="G435" i="6"/>
  <c r="F435" i="6"/>
  <c r="I435" i="6" s="1"/>
  <c r="E435" i="6"/>
  <c r="D435" i="6"/>
  <c r="J435" i="6" s="1"/>
  <c r="B435" i="6"/>
  <c r="C435" i="6" s="1"/>
  <c r="A435" i="6"/>
  <c r="H434" i="6"/>
  <c r="G434" i="6"/>
  <c r="F434" i="6"/>
  <c r="I434" i="6" s="1"/>
  <c r="E434" i="6"/>
  <c r="D434" i="6"/>
  <c r="J434" i="6" s="1"/>
  <c r="B434" i="6"/>
  <c r="C434" i="6" s="1"/>
  <c r="A434" i="6"/>
  <c r="H433" i="6"/>
  <c r="G433" i="6"/>
  <c r="F433" i="6"/>
  <c r="I433" i="6" s="1"/>
  <c r="E433" i="6"/>
  <c r="D433" i="6"/>
  <c r="J433" i="6" s="1"/>
  <c r="B433" i="6"/>
  <c r="C433" i="6" s="1"/>
  <c r="A433" i="6"/>
  <c r="H432" i="6"/>
  <c r="G432" i="6"/>
  <c r="F432" i="6"/>
  <c r="I432" i="6" s="1"/>
  <c r="E432" i="6"/>
  <c r="D432" i="6"/>
  <c r="J432" i="6" s="1"/>
  <c r="B432" i="6"/>
  <c r="C432" i="6" s="1"/>
  <c r="A432" i="6"/>
  <c r="H431" i="6"/>
  <c r="G431" i="6"/>
  <c r="F431" i="6"/>
  <c r="I431" i="6" s="1"/>
  <c r="E431" i="6"/>
  <c r="D431" i="6"/>
  <c r="J431" i="6" s="1"/>
  <c r="B431" i="6"/>
  <c r="C431" i="6" s="1"/>
  <c r="A431" i="6"/>
  <c r="H430" i="6"/>
  <c r="G430" i="6"/>
  <c r="F430" i="6"/>
  <c r="I430" i="6" s="1"/>
  <c r="E430" i="6"/>
  <c r="D430" i="6"/>
  <c r="J430" i="6" s="1"/>
  <c r="B430" i="6"/>
  <c r="C430" i="6" s="1"/>
  <c r="A430" i="6"/>
  <c r="H429" i="6"/>
  <c r="G429" i="6"/>
  <c r="F429" i="6"/>
  <c r="I429" i="6" s="1"/>
  <c r="E429" i="6"/>
  <c r="D429" i="6"/>
  <c r="J429" i="6" s="1"/>
  <c r="B429" i="6"/>
  <c r="C429" i="6" s="1"/>
  <c r="A429" i="6"/>
  <c r="H428" i="6"/>
  <c r="G428" i="6"/>
  <c r="F428" i="6"/>
  <c r="I428" i="6" s="1"/>
  <c r="E428" i="6"/>
  <c r="D428" i="6"/>
  <c r="J428" i="6" s="1"/>
  <c r="B428" i="6"/>
  <c r="C428" i="6" s="1"/>
  <c r="A428" i="6"/>
  <c r="H427" i="6"/>
  <c r="G427" i="6"/>
  <c r="F427" i="6"/>
  <c r="I427" i="6" s="1"/>
  <c r="E427" i="6"/>
  <c r="D427" i="6"/>
  <c r="J427" i="6" s="1"/>
  <c r="B427" i="6"/>
  <c r="C427" i="6" s="1"/>
  <c r="A427" i="6"/>
  <c r="H426" i="6"/>
  <c r="G426" i="6"/>
  <c r="F426" i="6"/>
  <c r="I426" i="6" s="1"/>
  <c r="E426" i="6"/>
  <c r="D426" i="6"/>
  <c r="J426" i="6" s="1"/>
  <c r="B426" i="6"/>
  <c r="C426" i="6" s="1"/>
  <c r="A426" i="6"/>
  <c r="H425" i="6"/>
  <c r="G425" i="6"/>
  <c r="F425" i="6"/>
  <c r="I425" i="6" s="1"/>
  <c r="E425" i="6"/>
  <c r="D425" i="6"/>
  <c r="J425" i="6" s="1"/>
  <c r="B425" i="6"/>
  <c r="C425" i="6" s="1"/>
  <c r="A425" i="6"/>
  <c r="H424" i="6"/>
  <c r="G424" i="6"/>
  <c r="F424" i="6"/>
  <c r="I424" i="6" s="1"/>
  <c r="E424" i="6"/>
  <c r="D424" i="6"/>
  <c r="J424" i="6" s="1"/>
  <c r="B424" i="6"/>
  <c r="C424" i="6" s="1"/>
  <c r="A424" i="6"/>
  <c r="H423" i="6"/>
  <c r="G423" i="6"/>
  <c r="F423" i="6"/>
  <c r="I423" i="6" s="1"/>
  <c r="E423" i="6"/>
  <c r="D423" i="6"/>
  <c r="J423" i="6" s="1"/>
  <c r="B423" i="6"/>
  <c r="C423" i="6" s="1"/>
  <c r="A423" i="6"/>
  <c r="H422" i="6"/>
  <c r="G422" i="6"/>
  <c r="F422" i="6"/>
  <c r="I422" i="6" s="1"/>
  <c r="E422" i="6"/>
  <c r="D422" i="6"/>
  <c r="J422" i="6" s="1"/>
  <c r="B422" i="6"/>
  <c r="C422" i="6" s="1"/>
  <c r="A422" i="6"/>
  <c r="H421" i="6"/>
  <c r="G421" i="6"/>
  <c r="F421" i="6"/>
  <c r="I421" i="6" s="1"/>
  <c r="E421" i="6"/>
  <c r="D421" i="6"/>
  <c r="J421" i="6" s="1"/>
  <c r="B421" i="6"/>
  <c r="C421" i="6" s="1"/>
  <c r="A421" i="6"/>
  <c r="H420" i="6"/>
  <c r="G420" i="6"/>
  <c r="F420" i="6"/>
  <c r="I420" i="6" s="1"/>
  <c r="E420" i="6"/>
  <c r="D420" i="6"/>
  <c r="J420" i="6" s="1"/>
  <c r="B420" i="6"/>
  <c r="C420" i="6" s="1"/>
  <c r="A420" i="6"/>
  <c r="H419" i="6"/>
  <c r="G419" i="6"/>
  <c r="F419" i="6"/>
  <c r="I419" i="6" s="1"/>
  <c r="E419" i="6"/>
  <c r="D419" i="6"/>
  <c r="J419" i="6" s="1"/>
  <c r="B419" i="6"/>
  <c r="C419" i="6" s="1"/>
  <c r="A419" i="6"/>
  <c r="H418" i="6"/>
  <c r="G418" i="6"/>
  <c r="F418" i="6"/>
  <c r="I418" i="6" s="1"/>
  <c r="E418" i="6"/>
  <c r="D418" i="6"/>
  <c r="J418" i="6" s="1"/>
  <c r="B418" i="6"/>
  <c r="C418" i="6" s="1"/>
  <c r="A418" i="6"/>
  <c r="H417" i="6"/>
  <c r="G417" i="6"/>
  <c r="F417" i="6"/>
  <c r="I417" i="6" s="1"/>
  <c r="E417" i="6"/>
  <c r="D417" i="6"/>
  <c r="J417" i="6" s="1"/>
  <c r="B417" i="6"/>
  <c r="C417" i="6" s="1"/>
  <c r="A417" i="6"/>
  <c r="H416" i="6"/>
  <c r="G416" i="6"/>
  <c r="F416" i="6"/>
  <c r="I416" i="6" s="1"/>
  <c r="E416" i="6"/>
  <c r="D416" i="6"/>
  <c r="J416" i="6" s="1"/>
  <c r="B416" i="6"/>
  <c r="C416" i="6" s="1"/>
  <c r="A416" i="6"/>
  <c r="H415" i="6"/>
  <c r="G415" i="6"/>
  <c r="F415" i="6"/>
  <c r="I415" i="6" s="1"/>
  <c r="E415" i="6"/>
  <c r="D415" i="6"/>
  <c r="J415" i="6" s="1"/>
  <c r="B415" i="6"/>
  <c r="C415" i="6" s="1"/>
  <c r="A415" i="6"/>
  <c r="H414" i="6"/>
  <c r="G414" i="6"/>
  <c r="F414" i="6"/>
  <c r="I414" i="6" s="1"/>
  <c r="E414" i="6"/>
  <c r="D414" i="6"/>
  <c r="J414" i="6" s="1"/>
  <c r="B414" i="6"/>
  <c r="C414" i="6" s="1"/>
  <c r="A414" i="6"/>
  <c r="H413" i="6"/>
  <c r="G413" i="6"/>
  <c r="F413" i="6"/>
  <c r="I413" i="6" s="1"/>
  <c r="E413" i="6"/>
  <c r="D413" i="6"/>
  <c r="J413" i="6" s="1"/>
  <c r="B413" i="6"/>
  <c r="C413" i="6" s="1"/>
  <c r="A413" i="6"/>
  <c r="H412" i="6"/>
  <c r="G412" i="6"/>
  <c r="F412" i="6"/>
  <c r="I412" i="6" s="1"/>
  <c r="E412" i="6"/>
  <c r="D412" i="6"/>
  <c r="J412" i="6" s="1"/>
  <c r="B412" i="6"/>
  <c r="C412" i="6" s="1"/>
  <c r="A412" i="6"/>
  <c r="H411" i="6"/>
  <c r="G411" i="6"/>
  <c r="F411" i="6"/>
  <c r="I411" i="6" s="1"/>
  <c r="E411" i="6"/>
  <c r="D411" i="6"/>
  <c r="J411" i="6" s="1"/>
  <c r="B411" i="6"/>
  <c r="C411" i="6" s="1"/>
  <c r="A411" i="6"/>
  <c r="H410" i="6"/>
  <c r="G410" i="6"/>
  <c r="F410" i="6"/>
  <c r="I410" i="6" s="1"/>
  <c r="E410" i="6"/>
  <c r="D410" i="6"/>
  <c r="J410" i="6" s="1"/>
  <c r="B410" i="6"/>
  <c r="C410" i="6" s="1"/>
  <c r="A410" i="6"/>
  <c r="H409" i="6"/>
  <c r="G409" i="6"/>
  <c r="F409" i="6"/>
  <c r="I409" i="6" s="1"/>
  <c r="E409" i="6"/>
  <c r="D409" i="6"/>
  <c r="J409" i="6" s="1"/>
  <c r="B409" i="6"/>
  <c r="C409" i="6" s="1"/>
  <c r="A409" i="6"/>
  <c r="H408" i="6"/>
  <c r="G408" i="6"/>
  <c r="F408" i="6"/>
  <c r="I408" i="6" s="1"/>
  <c r="E408" i="6"/>
  <c r="D408" i="6"/>
  <c r="J408" i="6" s="1"/>
  <c r="B408" i="6"/>
  <c r="C408" i="6" s="1"/>
  <c r="A408" i="6"/>
  <c r="H407" i="6"/>
  <c r="G407" i="6"/>
  <c r="F407" i="6"/>
  <c r="I407" i="6" s="1"/>
  <c r="E407" i="6"/>
  <c r="D407" i="6"/>
  <c r="J407" i="6" s="1"/>
  <c r="B407" i="6"/>
  <c r="C407" i="6" s="1"/>
  <c r="A407" i="6"/>
  <c r="H406" i="6"/>
  <c r="G406" i="6"/>
  <c r="F406" i="6"/>
  <c r="I406" i="6" s="1"/>
  <c r="E406" i="6"/>
  <c r="D406" i="6"/>
  <c r="J406" i="6" s="1"/>
  <c r="B406" i="6"/>
  <c r="C406" i="6" s="1"/>
  <c r="A406" i="6"/>
  <c r="H405" i="6"/>
  <c r="G405" i="6"/>
  <c r="F405" i="6"/>
  <c r="I405" i="6" s="1"/>
  <c r="E405" i="6"/>
  <c r="D405" i="6"/>
  <c r="J405" i="6" s="1"/>
  <c r="B405" i="6"/>
  <c r="C405" i="6" s="1"/>
  <c r="A405" i="6"/>
  <c r="H404" i="6"/>
  <c r="G404" i="6"/>
  <c r="F404" i="6"/>
  <c r="I404" i="6" s="1"/>
  <c r="E404" i="6"/>
  <c r="D404" i="6"/>
  <c r="J404" i="6" s="1"/>
  <c r="B404" i="6"/>
  <c r="C404" i="6" s="1"/>
  <c r="A404" i="6"/>
  <c r="H403" i="6"/>
  <c r="G403" i="6"/>
  <c r="F403" i="6"/>
  <c r="I403" i="6" s="1"/>
  <c r="E403" i="6"/>
  <c r="D403" i="6"/>
  <c r="J403" i="6" s="1"/>
  <c r="B403" i="6"/>
  <c r="C403" i="6" s="1"/>
  <c r="A403" i="6"/>
  <c r="H402" i="6"/>
  <c r="G402" i="6"/>
  <c r="F402" i="6"/>
  <c r="I402" i="6" s="1"/>
  <c r="E402" i="6"/>
  <c r="D402" i="6"/>
  <c r="J402" i="6" s="1"/>
  <c r="B402" i="6"/>
  <c r="C402" i="6" s="1"/>
  <c r="A402" i="6"/>
  <c r="H401" i="6"/>
  <c r="G401" i="6"/>
  <c r="F401" i="6"/>
  <c r="I401" i="6" s="1"/>
  <c r="E401" i="6"/>
  <c r="D401" i="6"/>
  <c r="J401" i="6" s="1"/>
  <c r="B401" i="6"/>
  <c r="C401" i="6" s="1"/>
  <c r="A401" i="6"/>
  <c r="H400" i="6"/>
  <c r="G400" i="6"/>
  <c r="F400" i="6"/>
  <c r="I400" i="6" s="1"/>
  <c r="E400" i="6"/>
  <c r="D400" i="6"/>
  <c r="J400" i="6" s="1"/>
  <c r="B400" i="6"/>
  <c r="C400" i="6" s="1"/>
  <c r="A400" i="6"/>
  <c r="H399" i="6"/>
  <c r="G399" i="6"/>
  <c r="F399" i="6"/>
  <c r="I399" i="6" s="1"/>
  <c r="E399" i="6"/>
  <c r="D399" i="6"/>
  <c r="J399" i="6" s="1"/>
  <c r="B399" i="6"/>
  <c r="C399" i="6" s="1"/>
  <c r="A399" i="6"/>
  <c r="H398" i="6"/>
  <c r="G398" i="6"/>
  <c r="F398" i="6"/>
  <c r="I398" i="6" s="1"/>
  <c r="E398" i="6"/>
  <c r="D398" i="6"/>
  <c r="J398" i="6" s="1"/>
  <c r="B398" i="6"/>
  <c r="C398" i="6" s="1"/>
  <c r="A398" i="6"/>
  <c r="H397" i="6"/>
  <c r="G397" i="6"/>
  <c r="F397" i="6"/>
  <c r="I397" i="6" s="1"/>
  <c r="E397" i="6"/>
  <c r="D397" i="6"/>
  <c r="J397" i="6" s="1"/>
  <c r="B397" i="6"/>
  <c r="C397" i="6" s="1"/>
  <c r="A397" i="6"/>
  <c r="H396" i="6"/>
  <c r="G396" i="6"/>
  <c r="F396" i="6"/>
  <c r="I396" i="6" s="1"/>
  <c r="E396" i="6"/>
  <c r="D396" i="6"/>
  <c r="J396" i="6" s="1"/>
  <c r="B396" i="6"/>
  <c r="C396" i="6" s="1"/>
  <c r="A396" i="6"/>
  <c r="H395" i="6"/>
  <c r="G395" i="6"/>
  <c r="F395" i="6"/>
  <c r="I395" i="6" s="1"/>
  <c r="E395" i="6"/>
  <c r="D395" i="6"/>
  <c r="J395" i="6" s="1"/>
  <c r="B395" i="6"/>
  <c r="C395" i="6" s="1"/>
  <c r="A395" i="6"/>
  <c r="H394" i="6"/>
  <c r="G394" i="6"/>
  <c r="F394" i="6"/>
  <c r="I394" i="6" s="1"/>
  <c r="E394" i="6"/>
  <c r="D394" i="6"/>
  <c r="J394" i="6" s="1"/>
  <c r="B394" i="6"/>
  <c r="C394" i="6" s="1"/>
  <c r="A394" i="6"/>
  <c r="H393" i="6"/>
  <c r="G393" i="6"/>
  <c r="F393" i="6"/>
  <c r="I393" i="6" s="1"/>
  <c r="E393" i="6"/>
  <c r="D393" i="6"/>
  <c r="J393" i="6" s="1"/>
  <c r="B393" i="6"/>
  <c r="C393" i="6" s="1"/>
  <c r="A393" i="6"/>
  <c r="H392" i="6"/>
  <c r="G392" i="6"/>
  <c r="F392" i="6"/>
  <c r="I392" i="6" s="1"/>
  <c r="E392" i="6"/>
  <c r="D392" i="6"/>
  <c r="J392" i="6" s="1"/>
  <c r="B392" i="6"/>
  <c r="C392" i="6" s="1"/>
  <c r="A392" i="6"/>
  <c r="H391" i="6"/>
  <c r="G391" i="6"/>
  <c r="F391" i="6"/>
  <c r="I391" i="6" s="1"/>
  <c r="E391" i="6"/>
  <c r="D391" i="6"/>
  <c r="J391" i="6" s="1"/>
  <c r="B391" i="6"/>
  <c r="C391" i="6" s="1"/>
  <c r="A391" i="6"/>
  <c r="H390" i="6"/>
  <c r="G390" i="6"/>
  <c r="F390" i="6"/>
  <c r="I390" i="6" s="1"/>
  <c r="E390" i="6"/>
  <c r="D390" i="6"/>
  <c r="J390" i="6" s="1"/>
  <c r="B390" i="6"/>
  <c r="C390" i="6" s="1"/>
  <c r="A390" i="6"/>
  <c r="H389" i="6"/>
  <c r="G389" i="6"/>
  <c r="F389" i="6"/>
  <c r="I389" i="6" s="1"/>
  <c r="E389" i="6"/>
  <c r="D389" i="6"/>
  <c r="J389" i="6" s="1"/>
  <c r="B389" i="6"/>
  <c r="C389" i="6" s="1"/>
  <c r="A389" i="6"/>
  <c r="H388" i="6"/>
  <c r="G388" i="6"/>
  <c r="F388" i="6"/>
  <c r="I388" i="6" s="1"/>
  <c r="E388" i="6"/>
  <c r="D388" i="6"/>
  <c r="J388" i="6" s="1"/>
  <c r="B388" i="6"/>
  <c r="C388" i="6" s="1"/>
  <c r="A388" i="6"/>
  <c r="H387" i="6"/>
  <c r="G387" i="6"/>
  <c r="F387" i="6"/>
  <c r="I387" i="6" s="1"/>
  <c r="E387" i="6"/>
  <c r="D387" i="6"/>
  <c r="J387" i="6" s="1"/>
  <c r="B387" i="6"/>
  <c r="C387" i="6" s="1"/>
  <c r="A387" i="6"/>
  <c r="H386" i="6"/>
  <c r="G386" i="6"/>
  <c r="F386" i="6"/>
  <c r="I386" i="6" s="1"/>
  <c r="E386" i="6"/>
  <c r="D386" i="6"/>
  <c r="J386" i="6" s="1"/>
  <c r="B386" i="6"/>
  <c r="C386" i="6" s="1"/>
  <c r="A386" i="6"/>
  <c r="H385" i="6"/>
  <c r="G385" i="6"/>
  <c r="F385" i="6"/>
  <c r="I385" i="6" s="1"/>
  <c r="E385" i="6"/>
  <c r="D385" i="6"/>
  <c r="J385" i="6" s="1"/>
  <c r="B385" i="6"/>
  <c r="C385" i="6" s="1"/>
  <c r="A385" i="6"/>
  <c r="H384" i="6"/>
  <c r="G384" i="6"/>
  <c r="F384" i="6"/>
  <c r="I384" i="6" s="1"/>
  <c r="E384" i="6"/>
  <c r="D384" i="6"/>
  <c r="J384" i="6" s="1"/>
  <c r="B384" i="6"/>
  <c r="C384" i="6" s="1"/>
  <c r="A384" i="6"/>
  <c r="H383" i="6"/>
  <c r="G383" i="6"/>
  <c r="F383" i="6"/>
  <c r="I383" i="6" s="1"/>
  <c r="E383" i="6"/>
  <c r="D383" i="6"/>
  <c r="J383" i="6" s="1"/>
  <c r="B383" i="6"/>
  <c r="C383" i="6" s="1"/>
  <c r="A383" i="6"/>
  <c r="H382" i="6"/>
  <c r="G382" i="6"/>
  <c r="F382" i="6"/>
  <c r="I382" i="6" s="1"/>
  <c r="E382" i="6"/>
  <c r="D382" i="6"/>
  <c r="J382" i="6" s="1"/>
  <c r="B382" i="6"/>
  <c r="C382" i="6" s="1"/>
  <c r="A382" i="6"/>
  <c r="H381" i="6"/>
  <c r="G381" i="6"/>
  <c r="F381" i="6"/>
  <c r="I381" i="6" s="1"/>
  <c r="E381" i="6"/>
  <c r="D381" i="6"/>
  <c r="J381" i="6" s="1"/>
  <c r="B381" i="6"/>
  <c r="C381" i="6" s="1"/>
  <c r="A381" i="6"/>
  <c r="H380" i="6"/>
  <c r="G380" i="6"/>
  <c r="F380" i="6"/>
  <c r="I380" i="6" s="1"/>
  <c r="E380" i="6"/>
  <c r="D380" i="6"/>
  <c r="J380" i="6" s="1"/>
  <c r="B380" i="6"/>
  <c r="C380" i="6" s="1"/>
  <c r="A380" i="6"/>
  <c r="H379" i="6"/>
  <c r="G379" i="6"/>
  <c r="F379" i="6"/>
  <c r="I379" i="6" s="1"/>
  <c r="E379" i="6"/>
  <c r="D379" i="6"/>
  <c r="J379" i="6" s="1"/>
  <c r="B379" i="6"/>
  <c r="C379" i="6" s="1"/>
  <c r="A379" i="6"/>
  <c r="H378" i="6"/>
  <c r="G378" i="6"/>
  <c r="F378" i="6"/>
  <c r="I378" i="6" s="1"/>
  <c r="E378" i="6"/>
  <c r="D378" i="6"/>
  <c r="J378" i="6" s="1"/>
  <c r="B378" i="6"/>
  <c r="C378" i="6" s="1"/>
  <c r="A378" i="6"/>
  <c r="H377" i="6"/>
  <c r="G377" i="6"/>
  <c r="F377" i="6"/>
  <c r="I377" i="6" s="1"/>
  <c r="E377" i="6"/>
  <c r="D377" i="6"/>
  <c r="J377" i="6" s="1"/>
  <c r="B377" i="6"/>
  <c r="C377" i="6" s="1"/>
  <c r="A377" i="6"/>
  <c r="H376" i="6"/>
  <c r="G376" i="6"/>
  <c r="F376" i="6"/>
  <c r="I376" i="6" s="1"/>
  <c r="E376" i="6"/>
  <c r="D376" i="6"/>
  <c r="J376" i="6" s="1"/>
  <c r="B376" i="6"/>
  <c r="C376" i="6" s="1"/>
  <c r="A376" i="6"/>
  <c r="H375" i="6"/>
  <c r="G375" i="6"/>
  <c r="F375" i="6"/>
  <c r="I375" i="6" s="1"/>
  <c r="E375" i="6"/>
  <c r="D375" i="6"/>
  <c r="J375" i="6" s="1"/>
  <c r="B375" i="6"/>
  <c r="C375" i="6" s="1"/>
  <c r="A375" i="6"/>
  <c r="H374" i="6"/>
  <c r="G374" i="6"/>
  <c r="F374" i="6"/>
  <c r="I374" i="6" s="1"/>
  <c r="E374" i="6"/>
  <c r="D374" i="6"/>
  <c r="J374" i="6" s="1"/>
  <c r="B374" i="6"/>
  <c r="C374" i="6" s="1"/>
  <c r="A374" i="6"/>
  <c r="H373" i="6"/>
  <c r="G373" i="6"/>
  <c r="F373" i="6"/>
  <c r="I373" i="6" s="1"/>
  <c r="E373" i="6"/>
  <c r="D373" i="6"/>
  <c r="J373" i="6" s="1"/>
  <c r="B373" i="6"/>
  <c r="C373" i="6" s="1"/>
  <c r="A373" i="6"/>
  <c r="H372" i="6"/>
  <c r="G372" i="6"/>
  <c r="F372" i="6"/>
  <c r="I372" i="6" s="1"/>
  <c r="E372" i="6"/>
  <c r="D372" i="6"/>
  <c r="J372" i="6" s="1"/>
  <c r="B372" i="6"/>
  <c r="C372" i="6" s="1"/>
  <c r="A372" i="6"/>
  <c r="H371" i="6"/>
  <c r="G371" i="6"/>
  <c r="F371" i="6"/>
  <c r="I371" i="6" s="1"/>
  <c r="E371" i="6"/>
  <c r="D371" i="6"/>
  <c r="J371" i="6" s="1"/>
  <c r="B371" i="6"/>
  <c r="C371" i="6" s="1"/>
  <c r="A371" i="6"/>
  <c r="H370" i="6"/>
  <c r="G370" i="6"/>
  <c r="F370" i="6"/>
  <c r="I370" i="6" s="1"/>
  <c r="E370" i="6"/>
  <c r="D370" i="6"/>
  <c r="J370" i="6" s="1"/>
  <c r="B370" i="6"/>
  <c r="C370" i="6" s="1"/>
  <c r="A370" i="6"/>
  <c r="H369" i="6"/>
  <c r="G369" i="6"/>
  <c r="F369" i="6"/>
  <c r="I369" i="6" s="1"/>
  <c r="E369" i="6"/>
  <c r="D369" i="6"/>
  <c r="J369" i="6" s="1"/>
  <c r="B369" i="6"/>
  <c r="C369" i="6" s="1"/>
  <c r="A369" i="6"/>
  <c r="H368" i="6"/>
  <c r="G368" i="6"/>
  <c r="F368" i="6"/>
  <c r="I368" i="6" s="1"/>
  <c r="E368" i="6"/>
  <c r="D368" i="6"/>
  <c r="J368" i="6" s="1"/>
  <c r="B368" i="6"/>
  <c r="C368" i="6" s="1"/>
  <c r="A368" i="6"/>
  <c r="H367" i="6"/>
  <c r="G367" i="6"/>
  <c r="F367" i="6"/>
  <c r="I367" i="6" s="1"/>
  <c r="E367" i="6"/>
  <c r="D367" i="6"/>
  <c r="J367" i="6" s="1"/>
  <c r="B367" i="6"/>
  <c r="C367" i="6" s="1"/>
  <c r="A367" i="6"/>
  <c r="H366" i="6"/>
  <c r="G366" i="6"/>
  <c r="F366" i="6"/>
  <c r="I366" i="6" s="1"/>
  <c r="E366" i="6"/>
  <c r="D366" i="6"/>
  <c r="J366" i="6" s="1"/>
  <c r="B366" i="6"/>
  <c r="C366" i="6" s="1"/>
  <c r="A366" i="6"/>
  <c r="H365" i="6"/>
  <c r="G365" i="6"/>
  <c r="F365" i="6"/>
  <c r="I365" i="6" s="1"/>
  <c r="E365" i="6"/>
  <c r="D365" i="6"/>
  <c r="J365" i="6" s="1"/>
  <c r="B365" i="6"/>
  <c r="C365" i="6" s="1"/>
  <c r="A365" i="6"/>
  <c r="H364" i="6"/>
  <c r="G364" i="6"/>
  <c r="F364" i="6"/>
  <c r="I364" i="6" s="1"/>
  <c r="E364" i="6"/>
  <c r="D364" i="6"/>
  <c r="J364" i="6" s="1"/>
  <c r="B364" i="6"/>
  <c r="C364" i="6" s="1"/>
  <c r="A364" i="6"/>
  <c r="H363" i="6"/>
  <c r="G363" i="6"/>
  <c r="F363" i="6"/>
  <c r="I363" i="6" s="1"/>
  <c r="E363" i="6"/>
  <c r="D363" i="6"/>
  <c r="J363" i="6" s="1"/>
  <c r="B363" i="6"/>
  <c r="C363" i="6" s="1"/>
  <c r="A363" i="6"/>
  <c r="H362" i="6"/>
  <c r="G362" i="6"/>
  <c r="F362" i="6"/>
  <c r="I362" i="6" s="1"/>
  <c r="E362" i="6"/>
  <c r="D362" i="6"/>
  <c r="J362" i="6" s="1"/>
  <c r="B362" i="6"/>
  <c r="C362" i="6" s="1"/>
  <c r="A362" i="6"/>
  <c r="H361" i="6"/>
  <c r="G361" i="6"/>
  <c r="F361" i="6"/>
  <c r="I361" i="6" s="1"/>
  <c r="E361" i="6"/>
  <c r="D361" i="6"/>
  <c r="J361" i="6" s="1"/>
  <c r="B361" i="6"/>
  <c r="C361" i="6" s="1"/>
  <c r="A361" i="6"/>
  <c r="H360" i="6"/>
  <c r="G360" i="6"/>
  <c r="F360" i="6"/>
  <c r="I360" i="6" s="1"/>
  <c r="E360" i="6"/>
  <c r="D360" i="6"/>
  <c r="J360" i="6" s="1"/>
  <c r="B360" i="6"/>
  <c r="C360" i="6" s="1"/>
  <c r="A360" i="6"/>
  <c r="H359" i="6"/>
  <c r="G359" i="6"/>
  <c r="F359" i="6"/>
  <c r="I359" i="6" s="1"/>
  <c r="E359" i="6"/>
  <c r="D359" i="6"/>
  <c r="J359" i="6" s="1"/>
  <c r="B359" i="6"/>
  <c r="C359" i="6" s="1"/>
  <c r="A359" i="6"/>
  <c r="H358" i="6"/>
  <c r="G358" i="6"/>
  <c r="F358" i="6"/>
  <c r="I358" i="6" s="1"/>
  <c r="E358" i="6"/>
  <c r="D358" i="6"/>
  <c r="J358" i="6" s="1"/>
  <c r="B358" i="6"/>
  <c r="C358" i="6" s="1"/>
  <c r="A358" i="6"/>
  <c r="H357" i="6"/>
  <c r="G357" i="6"/>
  <c r="F357" i="6"/>
  <c r="I357" i="6" s="1"/>
  <c r="E357" i="6"/>
  <c r="D357" i="6"/>
  <c r="J357" i="6" s="1"/>
  <c r="B357" i="6"/>
  <c r="C357" i="6" s="1"/>
  <c r="A357" i="6"/>
  <c r="H356" i="6"/>
  <c r="G356" i="6"/>
  <c r="F356" i="6"/>
  <c r="I356" i="6" s="1"/>
  <c r="E356" i="6"/>
  <c r="D356" i="6"/>
  <c r="J356" i="6" s="1"/>
  <c r="B356" i="6"/>
  <c r="C356" i="6" s="1"/>
  <c r="A356" i="6"/>
  <c r="H355" i="6"/>
  <c r="G355" i="6"/>
  <c r="F355" i="6"/>
  <c r="I355" i="6" s="1"/>
  <c r="E355" i="6"/>
  <c r="D355" i="6"/>
  <c r="J355" i="6" s="1"/>
  <c r="B355" i="6"/>
  <c r="C355" i="6" s="1"/>
  <c r="A355" i="6"/>
  <c r="H354" i="6"/>
  <c r="G354" i="6"/>
  <c r="F354" i="6"/>
  <c r="I354" i="6" s="1"/>
  <c r="E354" i="6"/>
  <c r="D354" i="6"/>
  <c r="J354" i="6" s="1"/>
  <c r="B354" i="6"/>
  <c r="C354" i="6" s="1"/>
  <c r="A354" i="6"/>
  <c r="H353" i="6"/>
  <c r="G353" i="6"/>
  <c r="F353" i="6"/>
  <c r="I353" i="6" s="1"/>
  <c r="E353" i="6"/>
  <c r="D353" i="6"/>
  <c r="J353" i="6" s="1"/>
  <c r="B353" i="6"/>
  <c r="C353" i="6" s="1"/>
  <c r="A353" i="6"/>
  <c r="H352" i="6"/>
  <c r="G352" i="6"/>
  <c r="F352" i="6"/>
  <c r="I352" i="6" s="1"/>
  <c r="E352" i="6"/>
  <c r="D352" i="6"/>
  <c r="J352" i="6" s="1"/>
  <c r="B352" i="6"/>
  <c r="C352" i="6" s="1"/>
  <c r="A352" i="6"/>
  <c r="H351" i="6"/>
  <c r="G351" i="6"/>
  <c r="F351" i="6"/>
  <c r="I351" i="6" s="1"/>
  <c r="E351" i="6"/>
  <c r="D351" i="6"/>
  <c r="J351" i="6" s="1"/>
  <c r="B351" i="6"/>
  <c r="C351" i="6" s="1"/>
  <c r="A351" i="6"/>
  <c r="H350" i="6"/>
  <c r="G350" i="6"/>
  <c r="F350" i="6"/>
  <c r="I350" i="6" s="1"/>
  <c r="E350" i="6"/>
  <c r="D350" i="6"/>
  <c r="J350" i="6" s="1"/>
  <c r="B350" i="6"/>
  <c r="C350" i="6" s="1"/>
  <c r="A350" i="6"/>
  <c r="H349" i="6"/>
  <c r="G349" i="6"/>
  <c r="F349" i="6"/>
  <c r="I349" i="6" s="1"/>
  <c r="E349" i="6"/>
  <c r="D349" i="6"/>
  <c r="J349" i="6" s="1"/>
  <c r="B349" i="6"/>
  <c r="C349" i="6" s="1"/>
  <c r="A349" i="6"/>
  <c r="H348" i="6"/>
  <c r="G348" i="6"/>
  <c r="F348" i="6"/>
  <c r="I348" i="6" s="1"/>
  <c r="E348" i="6"/>
  <c r="D348" i="6"/>
  <c r="J348" i="6" s="1"/>
  <c r="B348" i="6"/>
  <c r="C348" i="6" s="1"/>
  <c r="A348" i="6"/>
  <c r="H347" i="6"/>
  <c r="G347" i="6"/>
  <c r="F347" i="6"/>
  <c r="I347" i="6" s="1"/>
  <c r="E347" i="6"/>
  <c r="D347" i="6"/>
  <c r="J347" i="6" s="1"/>
  <c r="B347" i="6"/>
  <c r="C347" i="6" s="1"/>
  <c r="A347" i="6"/>
  <c r="H346" i="6"/>
  <c r="G346" i="6"/>
  <c r="F346" i="6"/>
  <c r="I346" i="6" s="1"/>
  <c r="E346" i="6"/>
  <c r="D346" i="6"/>
  <c r="J346" i="6" s="1"/>
  <c r="B346" i="6"/>
  <c r="C346" i="6" s="1"/>
  <c r="A346" i="6"/>
  <c r="H345" i="6"/>
  <c r="G345" i="6"/>
  <c r="F345" i="6"/>
  <c r="I345" i="6" s="1"/>
  <c r="E345" i="6"/>
  <c r="D345" i="6"/>
  <c r="J345" i="6" s="1"/>
  <c r="B345" i="6"/>
  <c r="C345" i="6" s="1"/>
  <c r="A345" i="6"/>
  <c r="H344" i="6"/>
  <c r="G344" i="6"/>
  <c r="F344" i="6"/>
  <c r="I344" i="6" s="1"/>
  <c r="E344" i="6"/>
  <c r="D344" i="6"/>
  <c r="J344" i="6" s="1"/>
  <c r="B344" i="6"/>
  <c r="C344" i="6" s="1"/>
  <c r="A344" i="6"/>
  <c r="H343" i="6"/>
  <c r="G343" i="6"/>
  <c r="F343" i="6"/>
  <c r="I343" i="6" s="1"/>
  <c r="E343" i="6"/>
  <c r="D343" i="6"/>
  <c r="J343" i="6" s="1"/>
  <c r="B343" i="6"/>
  <c r="C343" i="6" s="1"/>
  <c r="A343" i="6"/>
  <c r="H342" i="6"/>
  <c r="G342" i="6"/>
  <c r="F342" i="6"/>
  <c r="I342" i="6" s="1"/>
  <c r="E342" i="6"/>
  <c r="D342" i="6"/>
  <c r="J342" i="6" s="1"/>
  <c r="B342" i="6"/>
  <c r="C342" i="6" s="1"/>
  <c r="A342" i="6"/>
  <c r="H341" i="6"/>
  <c r="G341" i="6"/>
  <c r="F341" i="6"/>
  <c r="I341" i="6" s="1"/>
  <c r="E341" i="6"/>
  <c r="D341" i="6"/>
  <c r="J341" i="6" s="1"/>
  <c r="B341" i="6"/>
  <c r="C341" i="6" s="1"/>
  <c r="A341" i="6"/>
  <c r="H340" i="6"/>
  <c r="G340" i="6"/>
  <c r="F340" i="6"/>
  <c r="I340" i="6" s="1"/>
  <c r="E340" i="6"/>
  <c r="D340" i="6"/>
  <c r="J340" i="6" s="1"/>
  <c r="B340" i="6"/>
  <c r="C340" i="6" s="1"/>
  <c r="A340" i="6"/>
  <c r="H339" i="6"/>
  <c r="G339" i="6"/>
  <c r="F339" i="6"/>
  <c r="I339" i="6" s="1"/>
  <c r="E339" i="6"/>
  <c r="D339" i="6"/>
  <c r="J339" i="6" s="1"/>
  <c r="B339" i="6"/>
  <c r="C339" i="6" s="1"/>
  <c r="A339" i="6"/>
  <c r="H338" i="6"/>
  <c r="G338" i="6"/>
  <c r="F338" i="6"/>
  <c r="I338" i="6" s="1"/>
  <c r="E338" i="6"/>
  <c r="D338" i="6"/>
  <c r="J338" i="6" s="1"/>
  <c r="B338" i="6"/>
  <c r="C338" i="6" s="1"/>
  <c r="A338" i="6"/>
  <c r="H337" i="6"/>
  <c r="G337" i="6"/>
  <c r="F337" i="6"/>
  <c r="I337" i="6" s="1"/>
  <c r="E337" i="6"/>
  <c r="D337" i="6"/>
  <c r="J337" i="6" s="1"/>
  <c r="B337" i="6"/>
  <c r="C337" i="6" s="1"/>
  <c r="A337" i="6"/>
  <c r="H336" i="6"/>
  <c r="G336" i="6"/>
  <c r="F336" i="6"/>
  <c r="I336" i="6" s="1"/>
  <c r="E336" i="6"/>
  <c r="D336" i="6"/>
  <c r="J336" i="6" s="1"/>
  <c r="B336" i="6"/>
  <c r="C336" i="6" s="1"/>
  <c r="A336" i="6"/>
  <c r="H335" i="6"/>
  <c r="G335" i="6"/>
  <c r="F335" i="6"/>
  <c r="I335" i="6" s="1"/>
  <c r="E335" i="6"/>
  <c r="D335" i="6"/>
  <c r="J335" i="6" s="1"/>
  <c r="B335" i="6"/>
  <c r="C335" i="6" s="1"/>
  <c r="A335" i="6"/>
  <c r="H334" i="6"/>
  <c r="G334" i="6"/>
  <c r="F334" i="6"/>
  <c r="I334" i="6" s="1"/>
  <c r="E334" i="6"/>
  <c r="D334" i="6"/>
  <c r="J334" i="6" s="1"/>
  <c r="B334" i="6"/>
  <c r="C334" i="6" s="1"/>
  <c r="A334" i="6"/>
  <c r="H333" i="6"/>
  <c r="G333" i="6"/>
  <c r="F333" i="6"/>
  <c r="I333" i="6" s="1"/>
  <c r="E333" i="6"/>
  <c r="D333" i="6"/>
  <c r="J333" i="6" s="1"/>
  <c r="B333" i="6"/>
  <c r="C333" i="6" s="1"/>
  <c r="A333" i="6"/>
  <c r="H332" i="6"/>
  <c r="G332" i="6"/>
  <c r="F332" i="6"/>
  <c r="I332" i="6" s="1"/>
  <c r="E332" i="6"/>
  <c r="D332" i="6"/>
  <c r="J332" i="6" s="1"/>
  <c r="B332" i="6"/>
  <c r="C332" i="6" s="1"/>
  <c r="A332" i="6"/>
  <c r="H331" i="6"/>
  <c r="G331" i="6"/>
  <c r="F331" i="6"/>
  <c r="I331" i="6" s="1"/>
  <c r="E331" i="6"/>
  <c r="D331" i="6"/>
  <c r="J331" i="6" s="1"/>
  <c r="B331" i="6"/>
  <c r="C331" i="6" s="1"/>
  <c r="A331" i="6"/>
  <c r="H330" i="6"/>
  <c r="G330" i="6"/>
  <c r="F330" i="6"/>
  <c r="I330" i="6" s="1"/>
  <c r="E330" i="6"/>
  <c r="D330" i="6"/>
  <c r="J330" i="6" s="1"/>
  <c r="B330" i="6"/>
  <c r="C330" i="6" s="1"/>
  <c r="A330" i="6"/>
  <c r="H329" i="6"/>
  <c r="G329" i="6"/>
  <c r="F329" i="6"/>
  <c r="I329" i="6" s="1"/>
  <c r="E329" i="6"/>
  <c r="D329" i="6"/>
  <c r="J329" i="6" s="1"/>
  <c r="B329" i="6"/>
  <c r="C329" i="6" s="1"/>
  <c r="A329" i="6"/>
  <c r="H328" i="6"/>
  <c r="G328" i="6"/>
  <c r="F328" i="6"/>
  <c r="I328" i="6" s="1"/>
  <c r="E328" i="6"/>
  <c r="D328" i="6"/>
  <c r="J328" i="6" s="1"/>
  <c r="B328" i="6"/>
  <c r="C328" i="6" s="1"/>
  <c r="A328" i="6"/>
  <c r="H327" i="6"/>
  <c r="G327" i="6"/>
  <c r="F327" i="6"/>
  <c r="I327" i="6" s="1"/>
  <c r="E327" i="6"/>
  <c r="D327" i="6"/>
  <c r="J327" i="6" s="1"/>
  <c r="B327" i="6"/>
  <c r="C327" i="6" s="1"/>
  <c r="A327" i="6"/>
  <c r="H326" i="6"/>
  <c r="G326" i="6"/>
  <c r="F326" i="6"/>
  <c r="I326" i="6" s="1"/>
  <c r="E326" i="6"/>
  <c r="D326" i="6"/>
  <c r="J326" i="6" s="1"/>
  <c r="B326" i="6"/>
  <c r="C326" i="6" s="1"/>
  <c r="A326" i="6"/>
  <c r="H325" i="6"/>
  <c r="G325" i="6"/>
  <c r="F325" i="6"/>
  <c r="I325" i="6" s="1"/>
  <c r="E325" i="6"/>
  <c r="D325" i="6"/>
  <c r="J325" i="6" s="1"/>
  <c r="B325" i="6"/>
  <c r="C325" i="6" s="1"/>
  <c r="A325" i="6"/>
  <c r="H324" i="6"/>
  <c r="G324" i="6"/>
  <c r="F324" i="6"/>
  <c r="I324" i="6" s="1"/>
  <c r="E324" i="6"/>
  <c r="D324" i="6"/>
  <c r="J324" i="6" s="1"/>
  <c r="B324" i="6"/>
  <c r="C324" i="6" s="1"/>
  <c r="A324" i="6"/>
  <c r="H323" i="6"/>
  <c r="G323" i="6"/>
  <c r="F323" i="6"/>
  <c r="I323" i="6" s="1"/>
  <c r="E323" i="6"/>
  <c r="D323" i="6"/>
  <c r="J323" i="6" s="1"/>
  <c r="B323" i="6"/>
  <c r="C323" i="6" s="1"/>
  <c r="A323" i="6"/>
  <c r="H322" i="6"/>
  <c r="G322" i="6"/>
  <c r="F322" i="6"/>
  <c r="I322" i="6" s="1"/>
  <c r="E322" i="6"/>
  <c r="D322" i="6"/>
  <c r="J322" i="6" s="1"/>
  <c r="B322" i="6"/>
  <c r="C322" i="6" s="1"/>
  <c r="A322" i="6"/>
  <c r="H321" i="6"/>
  <c r="G321" i="6"/>
  <c r="F321" i="6"/>
  <c r="I321" i="6" s="1"/>
  <c r="E321" i="6"/>
  <c r="D321" i="6"/>
  <c r="J321" i="6" s="1"/>
  <c r="B321" i="6"/>
  <c r="C321" i="6" s="1"/>
  <c r="A321" i="6"/>
  <c r="H320" i="6"/>
  <c r="G320" i="6"/>
  <c r="F320" i="6"/>
  <c r="I320" i="6" s="1"/>
  <c r="E320" i="6"/>
  <c r="D320" i="6"/>
  <c r="J320" i="6" s="1"/>
  <c r="B320" i="6"/>
  <c r="C320" i="6" s="1"/>
  <c r="A320" i="6"/>
  <c r="H319" i="6"/>
  <c r="G319" i="6"/>
  <c r="F319" i="6"/>
  <c r="I319" i="6" s="1"/>
  <c r="E319" i="6"/>
  <c r="D319" i="6"/>
  <c r="J319" i="6" s="1"/>
  <c r="B319" i="6"/>
  <c r="C319" i="6" s="1"/>
  <c r="A319" i="6"/>
  <c r="H318" i="6"/>
  <c r="G318" i="6"/>
  <c r="F318" i="6"/>
  <c r="I318" i="6" s="1"/>
  <c r="E318" i="6"/>
  <c r="D318" i="6"/>
  <c r="J318" i="6" s="1"/>
  <c r="B318" i="6"/>
  <c r="C318" i="6" s="1"/>
  <c r="A318" i="6"/>
  <c r="H317" i="6"/>
  <c r="G317" i="6"/>
  <c r="F317" i="6"/>
  <c r="I317" i="6" s="1"/>
  <c r="E317" i="6"/>
  <c r="D317" i="6"/>
  <c r="J317" i="6" s="1"/>
  <c r="B317" i="6"/>
  <c r="C317" i="6" s="1"/>
  <c r="A317" i="6"/>
  <c r="H316" i="6"/>
  <c r="G316" i="6"/>
  <c r="F316" i="6"/>
  <c r="I316" i="6" s="1"/>
  <c r="E316" i="6"/>
  <c r="D316" i="6"/>
  <c r="J316" i="6" s="1"/>
  <c r="B316" i="6"/>
  <c r="C316" i="6" s="1"/>
  <c r="A316" i="6"/>
  <c r="H315" i="6"/>
  <c r="G315" i="6"/>
  <c r="F315" i="6"/>
  <c r="I315" i="6" s="1"/>
  <c r="E315" i="6"/>
  <c r="D315" i="6"/>
  <c r="J315" i="6" s="1"/>
  <c r="B315" i="6"/>
  <c r="C315" i="6" s="1"/>
  <c r="A315" i="6"/>
  <c r="H314" i="6"/>
  <c r="G314" i="6"/>
  <c r="F314" i="6"/>
  <c r="I314" i="6" s="1"/>
  <c r="E314" i="6"/>
  <c r="D314" i="6"/>
  <c r="J314" i="6" s="1"/>
  <c r="B314" i="6"/>
  <c r="C314" i="6" s="1"/>
  <c r="A314" i="6"/>
  <c r="H313" i="6"/>
  <c r="G313" i="6"/>
  <c r="F313" i="6"/>
  <c r="I313" i="6" s="1"/>
  <c r="E313" i="6"/>
  <c r="D313" i="6"/>
  <c r="J313" i="6" s="1"/>
  <c r="B313" i="6"/>
  <c r="C313" i="6" s="1"/>
  <c r="A313" i="6"/>
  <c r="H312" i="6"/>
  <c r="G312" i="6"/>
  <c r="F312" i="6"/>
  <c r="I312" i="6" s="1"/>
  <c r="E312" i="6"/>
  <c r="D312" i="6"/>
  <c r="J312" i="6" s="1"/>
  <c r="B312" i="6"/>
  <c r="C312" i="6" s="1"/>
  <c r="A312" i="6"/>
  <c r="H311" i="6"/>
  <c r="G311" i="6"/>
  <c r="F311" i="6"/>
  <c r="I311" i="6" s="1"/>
  <c r="E311" i="6"/>
  <c r="D311" i="6"/>
  <c r="J311" i="6" s="1"/>
  <c r="B311" i="6"/>
  <c r="C311" i="6" s="1"/>
  <c r="A311" i="6"/>
  <c r="H310" i="6"/>
  <c r="G310" i="6"/>
  <c r="F310" i="6"/>
  <c r="I310" i="6" s="1"/>
  <c r="E310" i="6"/>
  <c r="D310" i="6"/>
  <c r="J310" i="6" s="1"/>
  <c r="B310" i="6"/>
  <c r="C310" i="6" s="1"/>
  <c r="A310" i="6"/>
  <c r="H309" i="6"/>
  <c r="G309" i="6"/>
  <c r="F309" i="6"/>
  <c r="I309" i="6" s="1"/>
  <c r="E309" i="6"/>
  <c r="D309" i="6"/>
  <c r="J309" i="6" s="1"/>
  <c r="B309" i="6"/>
  <c r="C309" i="6" s="1"/>
  <c r="A309" i="6"/>
  <c r="H308" i="6"/>
  <c r="G308" i="6"/>
  <c r="F308" i="6"/>
  <c r="I308" i="6" s="1"/>
  <c r="E308" i="6"/>
  <c r="D308" i="6"/>
  <c r="J308" i="6" s="1"/>
  <c r="B308" i="6"/>
  <c r="C308" i="6" s="1"/>
  <c r="A308" i="6"/>
  <c r="H307" i="6"/>
  <c r="G307" i="6"/>
  <c r="F307" i="6"/>
  <c r="I307" i="6" s="1"/>
  <c r="E307" i="6"/>
  <c r="D307" i="6"/>
  <c r="J307" i="6" s="1"/>
  <c r="B307" i="6"/>
  <c r="C307" i="6" s="1"/>
  <c r="A307" i="6"/>
  <c r="H306" i="6"/>
  <c r="G306" i="6"/>
  <c r="F306" i="6"/>
  <c r="I306" i="6" s="1"/>
  <c r="E306" i="6"/>
  <c r="D306" i="6"/>
  <c r="J306" i="6" s="1"/>
  <c r="B306" i="6"/>
  <c r="C306" i="6" s="1"/>
  <c r="A306" i="6"/>
  <c r="H305" i="6"/>
  <c r="G305" i="6"/>
  <c r="F305" i="6"/>
  <c r="I305" i="6" s="1"/>
  <c r="E305" i="6"/>
  <c r="D305" i="6"/>
  <c r="J305" i="6" s="1"/>
  <c r="B305" i="6"/>
  <c r="C305" i="6" s="1"/>
  <c r="A305" i="6"/>
  <c r="H304" i="6"/>
  <c r="G304" i="6"/>
  <c r="F304" i="6"/>
  <c r="I304" i="6" s="1"/>
  <c r="E304" i="6"/>
  <c r="D304" i="6"/>
  <c r="J304" i="6" s="1"/>
  <c r="B304" i="6"/>
  <c r="C304" i="6" s="1"/>
  <c r="A304" i="6"/>
  <c r="H303" i="6"/>
  <c r="G303" i="6"/>
  <c r="F303" i="6"/>
  <c r="I303" i="6" s="1"/>
  <c r="E303" i="6"/>
  <c r="D303" i="6"/>
  <c r="J303" i="6" s="1"/>
  <c r="B303" i="6"/>
  <c r="C303" i="6" s="1"/>
  <c r="A303" i="6"/>
  <c r="H302" i="6"/>
  <c r="G302" i="6"/>
  <c r="F302" i="6"/>
  <c r="I302" i="6" s="1"/>
  <c r="E302" i="6"/>
  <c r="D302" i="6"/>
  <c r="J302" i="6" s="1"/>
  <c r="B302" i="6"/>
  <c r="C302" i="6" s="1"/>
  <c r="A302" i="6"/>
  <c r="H301" i="6"/>
  <c r="G301" i="6"/>
  <c r="F301" i="6"/>
  <c r="I301" i="6" s="1"/>
  <c r="E301" i="6"/>
  <c r="D301" i="6"/>
  <c r="J301" i="6" s="1"/>
  <c r="B301" i="6"/>
  <c r="C301" i="6" s="1"/>
  <c r="A301" i="6"/>
  <c r="H300" i="6"/>
  <c r="G300" i="6"/>
  <c r="F300" i="6"/>
  <c r="I300" i="6" s="1"/>
  <c r="E300" i="6"/>
  <c r="D300" i="6"/>
  <c r="J300" i="6" s="1"/>
  <c r="B300" i="6"/>
  <c r="C300" i="6" s="1"/>
  <c r="A300" i="6"/>
  <c r="H299" i="6"/>
  <c r="G299" i="6"/>
  <c r="F299" i="6"/>
  <c r="I299" i="6" s="1"/>
  <c r="E299" i="6"/>
  <c r="D299" i="6"/>
  <c r="J299" i="6" s="1"/>
  <c r="B299" i="6"/>
  <c r="C299" i="6" s="1"/>
  <c r="A299" i="6"/>
  <c r="H298" i="6"/>
  <c r="G298" i="6"/>
  <c r="F298" i="6"/>
  <c r="I298" i="6" s="1"/>
  <c r="E298" i="6"/>
  <c r="D298" i="6"/>
  <c r="J298" i="6" s="1"/>
  <c r="B298" i="6"/>
  <c r="C298" i="6" s="1"/>
  <c r="A298" i="6"/>
  <c r="H297" i="6"/>
  <c r="G297" i="6"/>
  <c r="F297" i="6"/>
  <c r="I297" i="6" s="1"/>
  <c r="E297" i="6"/>
  <c r="D297" i="6"/>
  <c r="J297" i="6" s="1"/>
  <c r="B297" i="6"/>
  <c r="C297" i="6" s="1"/>
  <c r="A297" i="6"/>
  <c r="H296" i="6"/>
  <c r="G296" i="6"/>
  <c r="F296" i="6"/>
  <c r="I296" i="6" s="1"/>
  <c r="E296" i="6"/>
  <c r="D296" i="6"/>
  <c r="J296" i="6" s="1"/>
  <c r="B296" i="6"/>
  <c r="C296" i="6" s="1"/>
  <c r="A296" i="6"/>
  <c r="H295" i="6"/>
  <c r="G295" i="6"/>
  <c r="F295" i="6"/>
  <c r="I295" i="6" s="1"/>
  <c r="E295" i="6"/>
  <c r="D295" i="6"/>
  <c r="J295" i="6" s="1"/>
  <c r="B295" i="6"/>
  <c r="C295" i="6" s="1"/>
  <c r="A295" i="6"/>
  <c r="H294" i="6"/>
  <c r="G294" i="6"/>
  <c r="F294" i="6"/>
  <c r="I294" i="6" s="1"/>
  <c r="E294" i="6"/>
  <c r="D294" i="6"/>
  <c r="J294" i="6" s="1"/>
  <c r="B294" i="6"/>
  <c r="C294" i="6" s="1"/>
  <c r="A294" i="6"/>
  <c r="H293" i="6"/>
  <c r="G293" i="6"/>
  <c r="F293" i="6"/>
  <c r="I293" i="6" s="1"/>
  <c r="E293" i="6"/>
  <c r="D293" i="6"/>
  <c r="J293" i="6" s="1"/>
  <c r="B293" i="6"/>
  <c r="C293" i="6" s="1"/>
  <c r="A293" i="6"/>
  <c r="H292" i="6"/>
  <c r="G292" i="6"/>
  <c r="F292" i="6"/>
  <c r="I292" i="6" s="1"/>
  <c r="E292" i="6"/>
  <c r="D292" i="6"/>
  <c r="J292" i="6" s="1"/>
  <c r="B292" i="6"/>
  <c r="C292" i="6" s="1"/>
  <c r="A292" i="6"/>
  <c r="H291" i="6"/>
  <c r="G291" i="6"/>
  <c r="F291" i="6"/>
  <c r="I291" i="6" s="1"/>
  <c r="E291" i="6"/>
  <c r="D291" i="6"/>
  <c r="J291" i="6" s="1"/>
  <c r="B291" i="6"/>
  <c r="C291" i="6" s="1"/>
  <c r="A291" i="6"/>
  <c r="H290" i="6"/>
  <c r="G290" i="6"/>
  <c r="F290" i="6"/>
  <c r="I290" i="6" s="1"/>
  <c r="E290" i="6"/>
  <c r="D290" i="6"/>
  <c r="J290" i="6" s="1"/>
  <c r="B290" i="6"/>
  <c r="C290" i="6" s="1"/>
  <c r="A290" i="6"/>
  <c r="H289" i="6"/>
  <c r="G289" i="6"/>
  <c r="F289" i="6"/>
  <c r="I289" i="6" s="1"/>
  <c r="E289" i="6"/>
  <c r="D289" i="6"/>
  <c r="J289" i="6" s="1"/>
  <c r="B289" i="6"/>
  <c r="C289" i="6" s="1"/>
  <c r="A289" i="6"/>
  <c r="H288" i="6"/>
  <c r="G288" i="6"/>
  <c r="F288" i="6"/>
  <c r="I288" i="6" s="1"/>
  <c r="E288" i="6"/>
  <c r="D288" i="6"/>
  <c r="J288" i="6" s="1"/>
  <c r="B288" i="6"/>
  <c r="C288" i="6" s="1"/>
  <c r="A288" i="6"/>
  <c r="H287" i="6"/>
  <c r="G287" i="6"/>
  <c r="F287" i="6"/>
  <c r="I287" i="6" s="1"/>
  <c r="E287" i="6"/>
  <c r="D287" i="6"/>
  <c r="J287" i="6" s="1"/>
  <c r="B287" i="6"/>
  <c r="C287" i="6" s="1"/>
  <c r="A287" i="6"/>
  <c r="H286" i="6"/>
  <c r="G286" i="6"/>
  <c r="F286" i="6"/>
  <c r="I286" i="6" s="1"/>
  <c r="E286" i="6"/>
  <c r="D286" i="6"/>
  <c r="J286" i="6" s="1"/>
  <c r="B286" i="6"/>
  <c r="C286" i="6" s="1"/>
  <c r="A286" i="6"/>
  <c r="H285" i="6"/>
  <c r="G285" i="6"/>
  <c r="F285" i="6"/>
  <c r="I285" i="6" s="1"/>
  <c r="E285" i="6"/>
  <c r="D285" i="6"/>
  <c r="J285" i="6" s="1"/>
  <c r="B285" i="6"/>
  <c r="C285" i="6" s="1"/>
  <c r="A285" i="6"/>
  <c r="H284" i="6"/>
  <c r="G284" i="6"/>
  <c r="F284" i="6"/>
  <c r="I284" i="6" s="1"/>
  <c r="E284" i="6"/>
  <c r="D284" i="6"/>
  <c r="J284" i="6" s="1"/>
  <c r="B284" i="6"/>
  <c r="C284" i="6" s="1"/>
  <c r="A284" i="6"/>
  <c r="H283" i="6"/>
  <c r="G283" i="6"/>
  <c r="F283" i="6"/>
  <c r="I283" i="6" s="1"/>
  <c r="E283" i="6"/>
  <c r="D283" i="6"/>
  <c r="J283" i="6" s="1"/>
  <c r="B283" i="6"/>
  <c r="C283" i="6" s="1"/>
  <c r="A283" i="6"/>
  <c r="H282" i="6"/>
  <c r="G282" i="6"/>
  <c r="F282" i="6"/>
  <c r="I282" i="6" s="1"/>
  <c r="E282" i="6"/>
  <c r="D282" i="6"/>
  <c r="J282" i="6" s="1"/>
  <c r="B282" i="6"/>
  <c r="C282" i="6" s="1"/>
  <c r="A282" i="6"/>
  <c r="H281" i="6"/>
  <c r="G281" i="6"/>
  <c r="F281" i="6"/>
  <c r="I281" i="6" s="1"/>
  <c r="E281" i="6"/>
  <c r="D281" i="6"/>
  <c r="J281" i="6" s="1"/>
  <c r="B281" i="6"/>
  <c r="C281" i="6" s="1"/>
  <c r="A281" i="6"/>
  <c r="H280" i="6"/>
  <c r="G280" i="6"/>
  <c r="F280" i="6"/>
  <c r="I280" i="6" s="1"/>
  <c r="E280" i="6"/>
  <c r="D280" i="6"/>
  <c r="J280" i="6" s="1"/>
  <c r="B280" i="6"/>
  <c r="C280" i="6" s="1"/>
  <c r="A280" i="6"/>
  <c r="H279" i="6"/>
  <c r="G279" i="6"/>
  <c r="F279" i="6"/>
  <c r="I279" i="6" s="1"/>
  <c r="E279" i="6"/>
  <c r="D279" i="6"/>
  <c r="J279" i="6" s="1"/>
  <c r="B279" i="6"/>
  <c r="C279" i="6" s="1"/>
  <c r="A279" i="6"/>
  <c r="H278" i="6"/>
  <c r="G278" i="6"/>
  <c r="F278" i="6"/>
  <c r="I278" i="6" s="1"/>
  <c r="E278" i="6"/>
  <c r="D278" i="6"/>
  <c r="J278" i="6" s="1"/>
  <c r="B278" i="6"/>
  <c r="C278" i="6" s="1"/>
  <c r="A278" i="6"/>
  <c r="H277" i="6"/>
  <c r="G277" i="6"/>
  <c r="F277" i="6"/>
  <c r="I277" i="6" s="1"/>
  <c r="E277" i="6"/>
  <c r="D277" i="6"/>
  <c r="J277" i="6" s="1"/>
  <c r="B277" i="6"/>
  <c r="C277" i="6" s="1"/>
  <c r="A277" i="6"/>
  <c r="H276" i="6"/>
  <c r="G276" i="6"/>
  <c r="F276" i="6"/>
  <c r="I276" i="6" s="1"/>
  <c r="E276" i="6"/>
  <c r="D276" i="6"/>
  <c r="J276" i="6" s="1"/>
  <c r="B276" i="6"/>
  <c r="C276" i="6" s="1"/>
  <c r="A276" i="6"/>
  <c r="H275" i="6"/>
  <c r="G275" i="6"/>
  <c r="F275" i="6"/>
  <c r="I275" i="6" s="1"/>
  <c r="E275" i="6"/>
  <c r="D275" i="6"/>
  <c r="J275" i="6" s="1"/>
  <c r="B275" i="6"/>
  <c r="C275" i="6" s="1"/>
  <c r="A275" i="6"/>
  <c r="H274" i="6"/>
  <c r="G274" i="6"/>
  <c r="F274" i="6"/>
  <c r="I274" i="6" s="1"/>
  <c r="E274" i="6"/>
  <c r="D274" i="6"/>
  <c r="J274" i="6" s="1"/>
  <c r="B274" i="6"/>
  <c r="C274" i="6" s="1"/>
  <c r="A274" i="6"/>
  <c r="H273" i="6"/>
  <c r="G273" i="6"/>
  <c r="F273" i="6"/>
  <c r="I273" i="6" s="1"/>
  <c r="E273" i="6"/>
  <c r="D273" i="6"/>
  <c r="J273" i="6" s="1"/>
  <c r="B273" i="6"/>
  <c r="C273" i="6" s="1"/>
  <c r="A273" i="6"/>
  <c r="H272" i="6"/>
  <c r="G272" i="6"/>
  <c r="F272" i="6"/>
  <c r="I272" i="6" s="1"/>
  <c r="E272" i="6"/>
  <c r="D272" i="6"/>
  <c r="J272" i="6" s="1"/>
  <c r="B272" i="6"/>
  <c r="C272" i="6" s="1"/>
  <c r="A272" i="6"/>
  <c r="H271" i="6"/>
  <c r="G271" i="6"/>
  <c r="F271" i="6"/>
  <c r="I271" i="6" s="1"/>
  <c r="E271" i="6"/>
  <c r="D271" i="6"/>
  <c r="J271" i="6" s="1"/>
  <c r="B271" i="6"/>
  <c r="C271" i="6" s="1"/>
  <c r="A271" i="6"/>
  <c r="H270" i="6"/>
  <c r="G270" i="6"/>
  <c r="F270" i="6"/>
  <c r="I270" i="6" s="1"/>
  <c r="E270" i="6"/>
  <c r="D270" i="6"/>
  <c r="J270" i="6" s="1"/>
  <c r="B270" i="6"/>
  <c r="C270" i="6" s="1"/>
  <c r="A270" i="6"/>
  <c r="H269" i="6"/>
  <c r="G269" i="6"/>
  <c r="F269" i="6"/>
  <c r="I269" i="6" s="1"/>
  <c r="E269" i="6"/>
  <c r="D269" i="6"/>
  <c r="J269" i="6" s="1"/>
  <c r="B269" i="6"/>
  <c r="C269" i="6" s="1"/>
  <c r="A269" i="6"/>
  <c r="H268" i="6"/>
  <c r="G268" i="6"/>
  <c r="F268" i="6"/>
  <c r="I268" i="6" s="1"/>
  <c r="E268" i="6"/>
  <c r="D268" i="6"/>
  <c r="J268" i="6" s="1"/>
  <c r="B268" i="6"/>
  <c r="C268" i="6" s="1"/>
  <c r="A268" i="6"/>
  <c r="H267" i="6"/>
  <c r="G267" i="6"/>
  <c r="F267" i="6"/>
  <c r="I267" i="6" s="1"/>
  <c r="E267" i="6"/>
  <c r="D267" i="6"/>
  <c r="J267" i="6" s="1"/>
  <c r="B267" i="6"/>
  <c r="C267" i="6" s="1"/>
  <c r="A267" i="6"/>
  <c r="H266" i="6"/>
  <c r="G266" i="6"/>
  <c r="F266" i="6"/>
  <c r="I266" i="6" s="1"/>
  <c r="E266" i="6"/>
  <c r="D266" i="6"/>
  <c r="J266" i="6" s="1"/>
  <c r="B266" i="6"/>
  <c r="C266" i="6" s="1"/>
  <c r="A266" i="6"/>
  <c r="H265" i="6"/>
  <c r="G265" i="6"/>
  <c r="F265" i="6"/>
  <c r="I265" i="6" s="1"/>
  <c r="E265" i="6"/>
  <c r="D265" i="6"/>
  <c r="J265" i="6" s="1"/>
  <c r="B265" i="6"/>
  <c r="C265" i="6" s="1"/>
  <c r="A265" i="6"/>
  <c r="H264" i="6"/>
  <c r="G264" i="6"/>
  <c r="F264" i="6"/>
  <c r="I264" i="6" s="1"/>
  <c r="E264" i="6"/>
  <c r="D264" i="6"/>
  <c r="J264" i="6" s="1"/>
  <c r="B264" i="6"/>
  <c r="C264" i="6" s="1"/>
  <c r="A264" i="6"/>
  <c r="H263" i="6"/>
  <c r="G263" i="6"/>
  <c r="F263" i="6"/>
  <c r="I263" i="6" s="1"/>
  <c r="E263" i="6"/>
  <c r="D263" i="6"/>
  <c r="J263" i="6" s="1"/>
  <c r="B263" i="6"/>
  <c r="C263" i="6" s="1"/>
  <c r="A263" i="6"/>
  <c r="H262" i="6"/>
  <c r="G262" i="6"/>
  <c r="F262" i="6"/>
  <c r="I262" i="6" s="1"/>
  <c r="E262" i="6"/>
  <c r="D262" i="6"/>
  <c r="J262" i="6" s="1"/>
  <c r="B262" i="6"/>
  <c r="C262" i="6" s="1"/>
  <c r="A262" i="6"/>
  <c r="H261" i="6"/>
  <c r="G261" i="6"/>
  <c r="F261" i="6"/>
  <c r="I261" i="6" s="1"/>
  <c r="E261" i="6"/>
  <c r="D261" i="6"/>
  <c r="J261" i="6" s="1"/>
  <c r="B261" i="6"/>
  <c r="C261" i="6" s="1"/>
  <c r="A261" i="6"/>
  <c r="H260" i="6"/>
  <c r="G260" i="6"/>
  <c r="F260" i="6"/>
  <c r="I260" i="6" s="1"/>
  <c r="E260" i="6"/>
  <c r="D260" i="6"/>
  <c r="J260" i="6" s="1"/>
  <c r="B260" i="6"/>
  <c r="C260" i="6" s="1"/>
  <c r="A260" i="6"/>
  <c r="H259" i="6"/>
  <c r="G259" i="6"/>
  <c r="F259" i="6"/>
  <c r="I259" i="6" s="1"/>
  <c r="E259" i="6"/>
  <c r="D259" i="6"/>
  <c r="J259" i="6" s="1"/>
  <c r="B259" i="6"/>
  <c r="C259" i="6" s="1"/>
  <c r="A259" i="6"/>
  <c r="H258" i="6"/>
  <c r="G258" i="6"/>
  <c r="F258" i="6"/>
  <c r="I258" i="6" s="1"/>
  <c r="E258" i="6"/>
  <c r="D258" i="6"/>
  <c r="J258" i="6" s="1"/>
  <c r="B258" i="6"/>
  <c r="C258" i="6" s="1"/>
  <c r="A258" i="6"/>
  <c r="H257" i="6"/>
  <c r="G257" i="6"/>
  <c r="F257" i="6"/>
  <c r="I257" i="6" s="1"/>
  <c r="E257" i="6"/>
  <c r="D257" i="6"/>
  <c r="J257" i="6" s="1"/>
  <c r="B257" i="6"/>
  <c r="C257" i="6" s="1"/>
  <c r="A257" i="6"/>
  <c r="H256" i="6"/>
  <c r="G256" i="6"/>
  <c r="F256" i="6"/>
  <c r="I256" i="6" s="1"/>
  <c r="E256" i="6"/>
  <c r="D256" i="6"/>
  <c r="J256" i="6" s="1"/>
  <c r="B256" i="6"/>
  <c r="C256" i="6" s="1"/>
  <c r="A256" i="6"/>
  <c r="H255" i="6"/>
  <c r="G255" i="6"/>
  <c r="F255" i="6"/>
  <c r="I255" i="6" s="1"/>
  <c r="E255" i="6"/>
  <c r="D255" i="6"/>
  <c r="J255" i="6" s="1"/>
  <c r="B255" i="6"/>
  <c r="C255" i="6" s="1"/>
  <c r="A255" i="6"/>
  <c r="H254" i="6"/>
  <c r="G254" i="6"/>
  <c r="F254" i="6"/>
  <c r="I254" i="6" s="1"/>
  <c r="E254" i="6"/>
  <c r="D254" i="6"/>
  <c r="J254" i="6" s="1"/>
  <c r="B254" i="6"/>
  <c r="C254" i="6" s="1"/>
  <c r="A254" i="6"/>
  <c r="H253" i="6"/>
  <c r="G253" i="6"/>
  <c r="F253" i="6"/>
  <c r="I253" i="6" s="1"/>
  <c r="E253" i="6"/>
  <c r="D253" i="6"/>
  <c r="J253" i="6" s="1"/>
  <c r="B253" i="6"/>
  <c r="C253" i="6" s="1"/>
  <c r="A253" i="6"/>
  <c r="H252" i="6"/>
  <c r="G252" i="6"/>
  <c r="F252" i="6"/>
  <c r="I252" i="6" s="1"/>
  <c r="E252" i="6"/>
  <c r="D252" i="6"/>
  <c r="J252" i="6" s="1"/>
  <c r="B252" i="6"/>
  <c r="C252" i="6" s="1"/>
  <c r="A252" i="6"/>
  <c r="H251" i="6"/>
  <c r="G251" i="6"/>
  <c r="F251" i="6"/>
  <c r="I251" i="6" s="1"/>
  <c r="E251" i="6"/>
  <c r="D251" i="6"/>
  <c r="J251" i="6" s="1"/>
  <c r="B251" i="6"/>
  <c r="C251" i="6" s="1"/>
  <c r="A251" i="6"/>
  <c r="H250" i="6"/>
  <c r="G250" i="6"/>
  <c r="F250" i="6"/>
  <c r="I250" i="6" s="1"/>
  <c r="E250" i="6"/>
  <c r="D250" i="6"/>
  <c r="J250" i="6" s="1"/>
  <c r="B250" i="6"/>
  <c r="C250" i="6" s="1"/>
  <c r="A250" i="6"/>
  <c r="H249" i="6"/>
  <c r="G249" i="6"/>
  <c r="F249" i="6"/>
  <c r="I249" i="6" s="1"/>
  <c r="E249" i="6"/>
  <c r="D249" i="6"/>
  <c r="J249" i="6" s="1"/>
  <c r="B249" i="6"/>
  <c r="C249" i="6" s="1"/>
  <c r="A249" i="6"/>
  <c r="H248" i="6"/>
  <c r="G248" i="6"/>
  <c r="F248" i="6"/>
  <c r="I248" i="6" s="1"/>
  <c r="E248" i="6"/>
  <c r="D248" i="6"/>
  <c r="J248" i="6" s="1"/>
  <c r="B248" i="6"/>
  <c r="C248" i="6" s="1"/>
  <c r="A248" i="6"/>
  <c r="H247" i="6"/>
  <c r="G247" i="6"/>
  <c r="F247" i="6"/>
  <c r="I247" i="6" s="1"/>
  <c r="E247" i="6"/>
  <c r="D247" i="6"/>
  <c r="J247" i="6" s="1"/>
  <c r="B247" i="6"/>
  <c r="C247" i="6" s="1"/>
  <c r="A247" i="6"/>
  <c r="H246" i="6"/>
  <c r="G246" i="6"/>
  <c r="F246" i="6"/>
  <c r="I246" i="6" s="1"/>
  <c r="E246" i="6"/>
  <c r="D246" i="6"/>
  <c r="J246" i="6" s="1"/>
  <c r="B246" i="6"/>
  <c r="C246" i="6" s="1"/>
  <c r="A246" i="6"/>
  <c r="H245" i="6"/>
  <c r="G245" i="6"/>
  <c r="F245" i="6"/>
  <c r="I245" i="6" s="1"/>
  <c r="E245" i="6"/>
  <c r="D245" i="6"/>
  <c r="J245" i="6" s="1"/>
  <c r="B245" i="6"/>
  <c r="C245" i="6" s="1"/>
  <c r="A245" i="6"/>
  <c r="H244" i="6"/>
  <c r="G244" i="6"/>
  <c r="F244" i="6"/>
  <c r="I244" i="6" s="1"/>
  <c r="E244" i="6"/>
  <c r="D244" i="6"/>
  <c r="J244" i="6" s="1"/>
  <c r="B244" i="6"/>
  <c r="C244" i="6" s="1"/>
  <c r="A244" i="6"/>
  <c r="H243" i="6"/>
  <c r="G243" i="6"/>
  <c r="F243" i="6"/>
  <c r="I243" i="6" s="1"/>
  <c r="E243" i="6"/>
  <c r="D243" i="6"/>
  <c r="J243" i="6" s="1"/>
  <c r="B243" i="6"/>
  <c r="C243" i="6" s="1"/>
  <c r="A243" i="6"/>
  <c r="H242" i="6"/>
  <c r="G242" i="6"/>
  <c r="F242" i="6"/>
  <c r="I242" i="6" s="1"/>
  <c r="E242" i="6"/>
  <c r="D242" i="6"/>
  <c r="J242" i="6" s="1"/>
  <c r="B242" i="6"/>
  <c r="C242" i="6" s="1"/>
  <c r="A242" i="6"/>
  <c r="H241" i="6"/>
  <c r="G241" i="6"/>
  <c r="F241" i="6"/>
  <c r="I241" i="6" s="1"/>
  <c r="E241" i="6"/>
  <c r="D241" i="6"/>
  <c r="J241" i="6" s="1"/>
  <c r="B241" i="6"/>
  <c r="C241" i="6" s="1"/>
  <c r="A241" i="6"/>
  <c r="H240" i="6"/>
  <c r="G240" i="6"/>
  <c r="F240" i="6"/>
  <c r="I240" i="6" s="1"/>
  <c r="E240" i="6"/>
  <c r="D240" i="6"/>
  <c r="J240" i="6" s="1"/>
  <c r="B240" i="6"/>
  <c r="C240" i="6" s="1"/>
  <c r="A240" i="6"/>
  <c r="H239" i="6"/>
  <c r="G239" i="6"/>
  <c r="F239" i="6"/>
  <c r="I239" i="6" s="1"/>
  <c r="E239" i="6"/>
  <c r="D239" i="6"/>
  <c r="J239" i="6" s="1"/>
  <c r="B239" i="6"/>
  <c r="C239" i="6" s="1"/>
  <c r="A239" i="6"/>
  <c r="H238" i="6"/>
  <c r="G238" i="6"/>
  <c r="F238" i="6"/>
  <c r="I238" i="6" s="1"/>
  <c r="E238" i="6"/>
  <c r="D238" i="6"/>
  <c r="J238" i="6" s="1"/>
  <c r="B238" i="6"/>
  <c r="C238" i="6" s="1"/>
  <c r="A238" i="6"/>
  <c r="H237" i="6"/>
  <c r="G237" i="6"/>
  <c r="F237" i="6"/>
  <c r="I237" i="6" s="1"/>
  <c r="E237" i="6"/>
  <c r="D237" i="6"/>
  <c r="J237" i="6" s="1"/>
  <c r="B237" i="6"/>
  <c r="C237" i="6" s="1"/>
  <c r="A237" i="6"/>
  <c r="H236" i="6"/>
  <c r="G236" i="6"/>
  <c r="F236" i="6"/>
  <c r="I236" i="6" s="1"/>
  <c r="E236" i="6"/>
  <c r="D236" i="6"/>
  <c r="J236" i="6" s="1"/>
  <c r="B236" i="6"/>
  <c r="C236" i="6" s="1"/>
  <c r="A236" i="6"/>
  <c r="H235" i="6"/>
  <c r="G235" i="6"/>
  <c r="F235" i="6"/>
  <c r="I235" i="6" s="1"/>
  <c r="E235" i="6"/>
  <c r="D235" i="6"/>
  <c r="J235" i="6" s="1"/>
  <c r="B235" i="6"/>
  <c r="C235" i="6" s="1"/>
  <c r="A235" i="6"/>
  <c r="H234" i="6"/>
  <c r="G234" i="6"/>
  <c r="F234" i="6"/>
  <c r="I234" i="6" s="1"/>
  <c r="E234" i="6"/>
  <c r="D234" i="6"/>
  <c r="J234" i="6" s="1"/>
  <c r="B234" i="6"/>
  <c r="C234" i="6" s="1"/>
  <c r="A234" i="6"/>
  <c r="H233" i="6"/>
  <c r="G233" i="6"/>
  <c r="F233" i="6"/>
  <c r="I233" i="6" s="1"/>
  <c r="E233" i="6"/>
  <c r="D233" i="6"/>
  <c r="J233" i="6" s="1"/>
  <c r="B233" i="6"/>
  <c r="C233" i="6" s="1"/>
  <c r="A233" i="6"/>
  <c r="H232" i="6"/>
  <c r="G232" i="6"/>
  <c r="F232" i="6"/>
  <c r="I232" i="6" s="1"/>
  <c r="E232" i="6"/>
  <c r="D232" i="6"/>
  <c r="J232" i="6" s="1"/>
  <c r="B232" i="6"/>
  <c r="C232" i="6" s="1"/>
  <c r="A232" i="6"/>
  <c r="H231" i="6"/>
  <c r="G231" i="6"/>
  <c r="F231" i="6"/>
  <c r="I231" i="6" s="1"/>
  <c r="E231" i="6"/>
  <c r="D231" i="6"/>
  <c r="J231" i="6" s="1"/>
  <c r="B231" i="6"/>
  <c r="C231" i="6" s="1"/>
  <c r="A231" i="6"/>
  <c r="H230" i="6"/>
  <c r="G230" i="6"/>
  <c r="F230" i="6"/>
  <c r="I230" i="6" s="1"/>
  <c r="E230" i="6"/>
  <c r="D230" i="6"/>
  <c r="J230" i="6" s="1"/>
  <c r="B230" i="6"/>
  <c r="C230" i="6" s="1"/>
  <c r="A230" i="6"/>
  <c r="H229" i="6"/>
  <c r="G229" i="6"/>
  <c r="F229" i="6"/>
  <c r="I229" i="6" s="1"/>
  <c r="E229" i="6"/>
  <c r="D229" i="6"/>
  <c r="J229" i="6" s="1"/>
  <c r="B229" i="6"/>
  <c r="C229" i="6" s="1"/>
  <c r="A229" i="6"/>
  <c r="H228" i="6"/>
  <c r="G228" i="6"/>
  <c r="F228" i="6"/>
  <c r="I228" i="6" s="1"/>
  <c r="E228" i="6"/>
  <c r="D228" i="6"/>
  <c r="J228" i="6" s="1"/>
  <c r="B228" i="6"/>
  <c r="C228" i="6" s="1"/>
  <c r="A228" i="6"/>
  <c r="H227" i="6"/>
  <c r="G227" i="6"/>
  <c r="F227" i="6"/>
  <c r="I227" i="6" s="1"/>
  <c r="E227" i="6"/>
  <c r="D227" i="6"/>
  <c r="J227" i="6" s="1"/>
  <c r="B227" i="6"/>
  <c r="C227" i="6" s="1"/>
  <c r="A227" i="6"/>
  <c r="H226" i="6"/>
  <c r="G226" i="6"/>
  <c r="F226" i="6"/>
  <c r="I226" i="6" s="1"/>
  <c r="E226" i="6"/>
  <c r="D226" i="6"/>
  <c r="J226" i="6" s="1"/>
  <c r="B226" i="6"/>
  <c r="C226" i="6" s="1"/>
  <c r="A226" i="6"/>
  <c r="H225" i="6"/>
  <c r="G225" i="6"/>
  <c r="F225" i="6"/>
  <c r="I225" i="6" s="1"/>
  <c r="E225" i="6"/>
  <c r="D225" i="6"/>
  <c r="J225" i="6" s="1"/>
  <c r="B225" i="6"/>
  <c r="C225" i="6" s="1"/>
  <c r="A225" i="6"/>
  <c r="H224" i="6"/>
  <c r="G224" i="6"/>
  <c r="F224" i="6"/>
  <c r="I224" i="6" s="1"/>
  <c r="E224" i="6"/>
  <c r="D224" i="6"/>
  <c r="J224" i="6" s="1"/>
  <c r="B224" i="6"/>
  <c r="C224" i="6" s="1"/>
  <c r="A224" i="6"/>
  <c r="H223" i="6"/>
  <c r="G223" i="6"/>
  <c r="F223" i="6"/>
  <c r="I223" i="6" s="1"/>
  <c r="E223" i="6"/>
  <c r="D223" i="6"/>
  <c r="J223" i="6" s="1"/>
  <c r="B223" i="6"/>
  <c r="C223" i="6" s="1"/>
  <c r="A223" i="6"/>
  <c r="H222" i="6"/>
  <c r="G222" i="6"/>
  <c r="F222" i="6"/>
  <c r="I222" i="6" s="1"/>
  <c r="E222" i="6"/>
  <c r="D222" i="6"/>
  <c r="J222" i="6" s="1"/>
  <c r="B222" i="6"/>
  <c r="C222" i="6" s="1"/>
  <c r="A222" i="6"/>
  <c r="H221" i="6"/>
  <c r="G221" i="6"/>
  <c r="F221" i="6"/>
  <c r="I221" i="6" s="1"/>
  <c r="E221" i="6"/>
  <c r="D221" i="6"/>
  <c r="J221" i="6" s="1"/>
  <c r="B221" i="6"/>
  <c r="C221" i="6" s="1"/>
  <c r="A221" i="6"/>
  <c r="H220" i="6"/>
  <c r="G220" i="6"/>
  <c r="F220" i="6"/>
  <c r="I220" i="6" s="1"/>
  <c r="E220" i="6"/>
  <c r="D220" i="6"/>
  <c r="J220" i="6" s="1"/>
  <c r="B220" i="6"/>
  <c r="C220" i="6" s="1"/>
  <c r="A220" i="6"/>
  <c r="H219" i="6"/>
  <c r="G219" i="6"/>
  <c r="F219" i="6"/>
  <c r="I219" i="6" s="1"/>
  <c r="E219" i="6"/>
  <c r="D219" i="6"/>
  <c r="J219" i="6" s="1"/>
  <c r="B219" i="6"/>
  <c r="C219" i="6" s="1"/>
  <c r="A219" i="6"/>
  <c r="H218" i="6"/>
  <c r="G218" i="6"/>
  <c r="F218" i="6"/>
  <c r="I218" i="6" s="1"/>
  <c r="E218" i="6"/>
  <c r="D218" i="6"/>
  <c r="J218" i="6" s="1"/>
  <c r="B218" i="6"/>
  <c r="C218" i="6" s="1"/>
  <c r="A218" i="6"/>
  <c r="H217" i="6"/>
  <c r="G217" i="6"/>
  <c r="F217" i="6"/>
  <c r="I217" i="6" s="1"/>
  <c r="E217" i="6"/>
  <c r="D217" i="6"/>
  <c r="J217" i="6" s="1"/>
  <c r="B217" i="6"/>
  <c r="C217" i="6" s="1"/>
  <c r="A217" i="6"/>
  <c r="H216" i="6"/>
  <c r="G216" i="6"/>
  <c r="F216" i="6"/>
  <c r="I216" i="6" s="1"/>
  <c r="E216" i="6"/>
  <c r="D216" i="6"/>
  <c r="J216" i="6" s="1"/>
  <c r="B216" i="6"/>
  <c r="C216" i="6" s="1"/>
  <c r="A216" i="6"/>
  <c r="H215" i="6"/>
  <c r="G215" i="6"/>
  <c r="F215" i="6"/>
  <c r="I215" i="6" s="1"/>
  <c r="E215" i="6"/>
  <c r="D215" i="6"/>
  <c r="J215" i="6" s="1"/>
  <c r="B215" i="6"/>
  <c r="C215" i="6" s="1"/>
  <c r="A215" i="6"/>
  <c r="H214" i="6"/>
  <c r="G214" i="6"/>
  <c r="F214" i="6"/>
  <c r="I214" i="6" s="1"/>
  <c r="E214" i="6"/>
  <c r="D214" i="6"/>
  <c r="J214" i="6" s="1"/>
  <c r="B214" i="6"/>
  <c r="C214" i="6" s="1"/>
  <c r="A214" i="6"/>
  <c r="H213" i="6"/>
  <c r="G213" i="6"/>
  <c r="F213" i="6"/>
  <c r="I213" i="6" s="1"/>
  <c r="E213" i="6"/>
  <c r="D213" i="6"/>
  <c r="J213" i="6" s="1"/>
  <c r="B213" i="6"/>
  <c r="C213" i="6" s="1"/>
  <c r="A213" i="6"/>
  <c r="H212" i="6"/>
  <c r="G212" i="6"/>
  <c r="F212" i="6"/>
  <c r="I212" i="6" s="1"/>
  <c r="E212" i="6"/>
  <c r="D212" i="6"/>
  <c r="J212" i="6" s="1"/>
  <c r="B212" i="6"/>
  <c r="C212" i="6" s="1"/>
  <c r="A212" i="6"/>
  <c r="H211" i="6"/>
  <c r="G211" i="6"/>
  <c r="F211" i="6"/>
  <c r="I211" i="6" s="1"/>
  <c r="E211" i="6"/>
  <c r="D211" i="6"/>
  <c r="J211" i="6" s="1"/>
  <c r="B211" i="6"/>
  <c r="C211" i="6" s="1"/>
  <c r="A211" i="6"/>
  <c r="H210" i="6"/>
  <c r="G210" i="6"/>
  <c r="F210" i="6"/>
  <c r="I210" i="6" s="1"/>
  <c r="E210" i="6"/>
  <c r="D210" i="6"/>
  <c r="J210" i="6" s="1"/>
  <c r="B210" i="6"/>
  <c r="C210" i="6" s="1"/>
  <c r="A210" i="6"/>
  <c r="H209" i="6"/>
  <c r="G209" i="6"/>
  <c r="F209" i="6"/>
  <c r="I209" i="6" s="1"/>
  <c r="E209" i="6"/>
  <c r="D209" i="6"/>
  <c r="J209" i="6" s="1"/>
  <c r="B209" i="6"/>
  <c r="C209" i="6" s="1"/>
  <c r="A209" i="6"/>
  <c r="H208" i="6"/>
  <c r="G208" i="6"/>
  <c r="F208" i="6"/>
  <c r="I208" i="6" s="1"/>
  <c r="E208" i="6"/>
  <c r="D208" i="6"/>
  <c r="J208" i="6" s="1"/>
  <c r="B208" i="6"/>
  <c r="C208" i="6" s="1"/>
  <c r="A208" i="6"/>
  <c r="H207" i="6"/>
  <c r="G207" i="6"/>
  <c r="F207" i="6"/>
  <c r="I207" i="6" s="1"/>
  <c r="E207" i="6"/>
  <c r="D207" i="6"/>
  <c r="J207" i="6" s="1"/>
  <c r="B207" i="6"/>
  <c r="C207" i="6" s="1"/>
  <c r="A207" i="6"/>
  <c r="H206" i="6"/>
  <c r="G206" i="6"/>
  <c r="F206" i="6"/>
  <c r="I206" i="6" s="1"/>
  <c r="E206" i="6"/>
  <c r="D206" i="6"/>
  <c r="J206" i="6" s="1"/>
  <c r="B206" i="6"/>
  <c r="C206" i="6" s="1"/>
  <c r="A206" i="6"/>
  <c r="H205" i="6"/>
  <c r="G205" i="6"/>
  <c r="F205" i="6"/>
  <c r="I205" i="6" s="1"/>
  <c r="E205" i="6"/>
  <c r="D205" i="6"/>
  <c r="J205" i="6" s="1"/>
  <c r="B205" i="6"/>
  <c r="C205" i="6" s="1"/>
  <c r="A205" i="6"/>
  <c r="H204" i="6"/>
  <c r="G204" i="6"/>
  <c r="F204" i="6"/>
  <c r="I204" i="6" s="1"/>
  <c r="E204" i="6"/>
  <c r="D204" i="6"/>
  <c r="J204" i="6" s="1"/>
  <c r="B204" i="6"/>
  <c r="C204" i="6" s="1"/>
  <c r="A204" i="6"/>
  <c r="H203" i="6"/>
  <c r="G203" i="6"/>
  <c r="F203" i="6"/>
  <c r="I203" i="6" s="1"/>
  <c r="E203" i="6"/>
  <c r="D203" i="6"/>
  <c r="J203" i="6" s="1"/>
  <c r="B203" i="6"/>
  <c r="C203" i="6" s="1"/>
  <c r="A203" i="6"/>
  <c r="H202" i="6"/>
  <c r="G202" i="6"/>
  <c r="F202" i="6"/>
  <c r="I202" i="6" s="1"/>
  <c r="E202" i="6"/>
  <c r="D202" i="6"/>
  <c r="J202" i="6" s="1"/>
  <c r="B202" i="6"/>
  <c r="C202" i="6" s="1"/>
  <c r="A202" i="6"/>
  <c r="H201" i="6"/>
  <c r="G201" i="6"/>
  <c r="F201" i="6"/>
  <c r="I201" i="6" s="1"/>
  <c r="E201" i="6"/>
  <c r="D201" i="6"/>
  <c r="J201" i="6" s="1"/>
  <c r="B201" i="6"/>
  <c r="C201" i="6" s="1"/>
  <c r="A201" i="6"/>
  <c r="H200" i="6"/>
  <c r="G200" i="6"/>
  <c r="F200" i="6"/>
  <c r="I200" i="6" s="1"/>
  <c r="E200" i="6"/>
  <c r="D200" i="6"/>
  <c r="J200" i="6" s="1"/>
  <c r="B200" i="6"/>
  <c r="C200" i="6" s="1"/>
  <c r="A200" i="6"/>
  <c r="H199" i="6"/>
  <c r="G199" i="6"/>
  <c r="F199" i="6"/>
  <c r="I199" i="6" s="1"/>
  <c r="E199" i="6"/>
  <c r="D199" i="6"/>
  <c r="J199" i="6" s="1"/>
  <c r="B199" i="6"/>
  <c r="C199" i="6" s="1"/>
  <c r="A199" i="6"/>
  <c r="H198" i="6"/>
  <c r="G198" i="6"/>
  <c r="F198" i="6"/>
  <c r="I198" i="6" s="1"/>
  <c r="E198" i="6"/>
  <c r="D198" i="6"/>
  <c r="J198" i="6" s="1"/>
  <c r="B198" i="6"/>
  <c r="C198" i="6" s="1"/>
  <c r="A198" i="6"/>
  <c r="H197" i="6"/>
  <c r="G197" i="6"/>
  <c r="F197" i="6"/>
  <c r="I197" i="6" s="1"/>
  <c r="E197" i="6"/>
  <c r="D197" i="6"/>
  <c r="J197" i="6" s="1"/>
  <c r="B197" i="6"/>
  <c r="C197" i="6" s="1"/>
  <c r="A197" i="6"/>
  <c r="H196" i="6"/>
  <c r="G196" i="6"/>
  <c r="F196" i="6"/>
  <c r="I196" i="6" s="1"/>
  <c r="E196" i="6"/>
  <c r="D196" i="6"/>
  <c r="J196" i="6" s="1"/>
  <c r="B196" i="6"/>
  <c r="C196" i="6" s="1"/>
  <c r="A196" i="6"/>
  <c r="H195" i="6"/>
  <c r="G195" i="6"/>
  <c r="F195" i="6"/>
  <c r="I195" i="6" s="1"/>
  <c r="E195" i="6"/>
  <c r="D195" i="6"/>
  <c r="J195" i="6" s="1"/>
  <c r="B195" i="6"/>
  <c r="C195" i="6" s="1"/>
  <c r="A195" i="6"/>
  <c r="H194" i="6"/>
  <c r="G194" i="6"/>
  <c r="F194" i="6"/>
  <c r="I194" i="6" s="1"/>
  <c r="E194" i="6"/>
  <c r="D194" i="6"/>
  <c r="J194" i="6" s="1"/>
  <c r="B194" i="6"/>
  <c r="C194" i="6" s="1"/>
  <c r="A194" i="6"/>
  <c r="H193" i="6"/>
  <c r="G193" i="6"/>
  <c r="F193" i="6"/>
  <c r="I193" i="6" s="1"/>
  <c r="E193" i="6"/>
  <c r="D193" i="6"/>
  <c r="J193" i="6" s="1"/>
  <c r="B193" i="6"/>
  <c r="C193" i="6" s="1"/>
  <c r="A193" i="6"/>
  <c r="H192" i="6"/>
  <c r="G192" i="6"/>
  <c r="F192" i="6"/>
  <c r="I192" i="6" s="1"/>
  <c r="E192" i="6"/>
  <c r="D192" i="6"/>
  <c r="J192" i="6" s="1"/>
  <c r="B192" i="6"/>
  <c r="C192" i="6" s="1"/>
  <c r="A192" i="6"/>
  <c r="H191" i="6"/>
  <c r="G191" i="6"/>
  <c r="F191" i="6"/>
  <c r="I191" i="6" s="1"/>
  <c r="E191" i="6"/>
  <c r="D191" i="6"/>
  <c r="J191" i="6" s="1"/>
  <c r="B191" i="6"/>
  <c r="C191" i="6" s="1"/>
  <c r="A191" i="6"/>
  <c r="H190" i="6"/>
  <c r="G190" i="6"/>
  <c r="F190" i="6"/>
  <c r="I190" i="6" s="1"/>
  <c r="E190" i="6"/>
  <c r="D190" i="6"/>
  <c r="J190" i="6" s="1"/>
  <c r="B190" i="6"/>
  <c r="C190" i="6" s="1"/>
  <c r="A190" i="6"/>
  <c r="H189" i="6"/>
  <c r="G189" i="6"/>
  <c r="F189" i="6"/>
  <c r="I189" i="6" s="1"/>
  <c r="E189" i="6"/>
  <c r="D189" i="6"/>
  <c r="J189" i="6" s="1"/>
  <c r="B189" i="6"/>
  <c r="C189" i="6" s="1"/>
  <c r="A189" i="6"/>
  <c r="H188" i="6"/>
  <c r="G188" i="6"/>
  <c r="F188" i="6"/>
  <c r="I188" i="6" s="1"/>
  <c r="E188" i="6"/>
  <c r="D188" i="6"/>
  <c r="J188" i="6" s="1"/>
  <c r="B188" i="6"/>
  <c r="C188" i="6" s="1"/>
  <c r="A188" i="6"/>
  <c r="H187" i="6"/>
  <c r="G187" i="6"/>
  <c r="F187" i="6"/>
  <c r="I187" i="6" s="1"/>
  <c r="E187" i="6"/>
  <c r="D187" i="6"/>
  <c r="J187" i="6" s="1"/>
  <c r="B187" i="6"/>
  <c r="C187" i="6" s="1"/>
  <c r="A187" i="6"/>
  <c r="H186" i="6"/>
  <c r="G186" i="6"/>
  <c r="F186" i="6"/>
  <c r="I186" i="6" s="1"/>
  <c r="E186" i="6"/>
  <c r="D186" i="6"/>
  <c r="J186" i="6" s="1"/>
  <c r="B186" i="6"/>
  <c r="C186" i="6" s="1"/>
  <c r="A186" i="6"/>
  <c r="H185" i="6"/>
  <c r="G185" i="6"/>
  <c r="F185" i="6"/>
  <c r="I185" i="6" s="1"/>
  <c r="E185" i="6"/>
  <c r="D185" i="6"/>
  <c r="J185" i="6" s="1"/>
  <c r="B185" i="6"/>
  <c r="C185" i="6" s="1"/>
  <c r="A185" i="6"/>
  <c r="H184" i="6"/>
  <c r="G184" i="6"/>
  <c r="F184" i="6"/>
  <c r="I184" i="6" s="1"/>
  <c r="E184" i="6"/>
  <c r="D184" i="6"/>
  <c r="J184" i="6" s="1"/>
  <c r="B184" i="6"/>
  <c r="C184" i="6" s="1"/>
  <c r="A184" i="6"/>
  <c r="H183" i="6"/>
  <c r="G183" i="6"/>
  <c r="F183" i="6"/>
  <c r="I183" i="6" s="1"/>
  <c r="E183" i="6"/>
  <c r="D183" i="6"/>
  <c r="J183" i="6" s="1"/>
  <c r="B183" i="6"/>
  <c r="C183" i="6" s="1"/>
  <c r="A183" i="6"/>
  <c r="H182" i="6"/>
  <c r="G182" i="6"/>
  <c r="F182" i="6"/>
  <c r="I182" i="6" s="1"/>
  <c r="E182" i="6"/>
  <c r="D182" i="6"/>
  <c r="J182" i="6" s="1"/>
  <c r="B182" i="6"/>
  <c r="C182" i="6" s="1"/>
  <c r="A182" i="6"/>
  <c r="H181" i="6"/>
  <c r="G181" i="6"/>
  <c r="F181" i="6"/>
  <c r="I181" i="6" s="1"/>
  <c r="E181" i="6"/>
  <c r="D181" i="6"/>
  <c r="J181" i="6" s="1"/>
  <c r="B181" i="6"/>
  <c r="C181" i="6" s="1"/>
  <c r="A181" i="6"/>
  <c r="H180" i="6"/>
  <c r="G180" i="6"/>
  <c r="F180" i="6"/>
  <c r="I180" i="6" s="1"/>
  <c r="E180" i="6"/>
  <c r="D180" i="6"/>
  <c r="J180" i="6" s="1"/>
  <c r="B180" i="6"/>
  <c r="C180" i="6" s="1"/>
  <c r="A180" i="6"/>
  <c r="H179" i="6"/>
  <c r="G179" i="6"/>
  <c r="F179" i="6"/>
  <c r="I179" i="6" s="1"/>
  <c r="E179" i="6"/>
  <c r="D179" i="6"/>
  <c r="J179" i="6" s="1"/>
  <c r="B179" i="6"/>
  <c r="C179" i="6" s="1"/>
  <c r="A179" i="6"/>
  <c r="H178" i="6"/>
  <c r="G178" i="6"/>
  <c r="F178" i="6"/>
  <c r="I178" i="6" s="1"/>
  <c r="E178" i="6"/>
  <c r="D178" i="6"/>
  <c r="J178" i="6" s="1"/>
  <c r="B178" i="6"/>
  <c r="C178" i="6" s="1"/>
  <c r="A178" i="6"/>
  <c r="H177" i="6"/>
  <c r="G177" i="6"/>
  <c r="F177" i="6"/>
  <c r="I177" i="6" s="1"/>
  <c r="E177" i="6"/>
  <c r="D177" i="6"/>
  <c r="J177" i="6" s="1"/>
  <c r="B177" i="6"/>
  <c r="C177" i="6" s="1"/>
  <c r="A177" i="6"/>
  <c r="H176" i="6"/>
  <c r="G176" i="6"/>
  <c r="F176" i="6"/>
  <c r="I176" i="6" s="1"/>
  <c r="E176" i="6"/>
  <c r="D176" i="6"/>
  <c r="J176" i="6" s="1"/>
  <c r="B176" i="6"/>
  <c r="C176" i="6" s="1"/>
  <c r="A176" i="6"/>
  <c r="H175" i="6"/>
  <c r="G175" i="6"/>
  <c r="F175" i="6"/>
  <c r="I175" i="6" s="1"/>
  <c r="E175" i="6"/>
  <c r="D175" i="6"/>
  <c r="J175" i="6" s="1"/>
  <c r="B175" i="6"/>
  <c r="C175" i="6" s="1"/>
  <c r="A175" i="6"/>
  <c r="H174" i="6"/>
  <c r="G174" i="6"/>
  <c r="F174" i="6"/>
  <c r="I174" i="6" s="1"/>
  <c r="E174" i="6"/>
  <c r="D174" i="6"/>
  <c r="J174" i="6" s="1"/>
  <c r="B174" i="6"/>
  <c r="C174" i="6" s="1"/>
  <c r="A174" i="6"/>
  <c r="H173" i="6"/>
  <c r="G173" i="6"/>
  <c r="F173" i="6"/>
  <c r="I173" i="6" s="1"/>
  <c r="E173" i="6"/>
  <c r="D173" i="6"/>
  <c r="J173" i="6" s="1"/>
  <c r="B173" i="6"/>
  <c r="C173" i="6" s="1"/>
  <c r="A173" i="6"/>
  <c r="H172" i="6"/>
  <c r="G172" i="6"/>
  <c r="F172" i="6"/>
  <c r="I172" i="6" s="1"/>
  <c r="E172" i="6"/>
  <c r="D172" i="6"/>
  <c r="J172" i="6" s="1"/>
  <c r="B172" i="6"/>
  <c r="C172" i="6" s="1"/>
  <c r="A172" i="6"/>
  <c r="H171" i="6"/>
  <c r="G171" i="6"/>
  <c r="F171" i="6"/>
  <c r="I171" i="6" s="1"/>
  <c r="E171" i="6"/>
  <c r="D171" i="6"/>
  <c r="J171" i="6" s="1"/>
  <c r="B171" i="6"/>
  <c r="C171" i="6" s="1"/>
  <c r="A171" i="6"/>
  <c r="H170" i="6"/>
  <c r="G170" i="6"/>
  <c r="F170" i="6"/>
  <c r="I170" i="6" s="1"/>
  <c r="E170" i="6"/>
  <c r="D170" i="6"/>
  <c r="J170" i="6" s="1"/>
  <c r="B170" i="6"/>
  <c r="C170" i="6" s="1"/>
  <c r="A170" i="6"/>
  <c r="H169" i="6"/>
  <c r="G169" i="6"/>
  <c r="F169" i="6"/>
  <c r="I169" i="6" s="1"/>
  <c r="E169" i="6"/>
  <c r="D169" i="6"/>
  <c r="J169" i="6" s="1"/>
  <c r="B169" i="6"/>
  <c r="C169" i="6" s="1"/>
  <c r="A169" i="6"/>
  <c r="H168" i="6"/>
  <c r="G168" i="6"/>
  <c r="F168" i="6"/>
  <c r="I168" i="6" s="1"/>
  <c r="E168" i="6"/>
  <c r="D168" i="6"/>
  <c r="J168" i="6" s="1"/>
  <c r="B168" i="6"/>
  <c r="C168" i="6" s="1"/>
  <c r="A168" i="6"/>
  <c r="H167" i="6"/>
  <c r="G167" i="6"/>
  <c r="F167" i="6"/>
  <c r="I167" i="6" s="1"/>
  <c r="E167" i="6"/>
  <c r="D167" i="6"/>
  <c r="J167" i="6" s="1"/>
  <c r="B167" i="6"/>
  <c r="C167" i="6" s="1"/>
  <c r="A167" i="6"/>
  <c r="H166" i="6"/>
  <c r="G166" i="6"/>
  <c r="F166" i="6"/>
  <c r="I166" i="6" s="1"/>
  <c r="E166" i="6"/>
  <c r="D166" i="6"/>
  <c r="J166" i="6" s="1"/>
  <c r="B166" i="6"/>
  <c r="C166" i="6" s="1"/>
  <c r="A166" i="6"/>
  <c r="H165" i="6"/>
  <c r="G165" i="6"/>
  <c r="F165" i="6"/>
  <c r="I165" i="6" s="1"/>
  <c r="E165" i="6"/>
  <c r="D165" i="6"/>
  <c r="J165" i="6" s="1"/>
  <c r="B165" i="6"/>
  <c r="C165" i="6" s="1"/>
  <c r="A165" i="6"/>
  <c r="H164" i="6"/>
  <c r="G164" i="6"/>
  <c r="F164" i="6"/>
  <c r="I164" i="6" s="1"/>
  <c r="E164" i="6"/>
  <c r="D164" i="6"/>
  <c r="J164" i="6" s="1"/>
  <c r="B164" i="6"/>
  <c r="C164" i="6" s="1"/>
  <c r="A164" i="6"/>
  <c r="H163" i="6"/>
  <c r="G163" i="6"/>
  <c r="F163" i="6"/>
  <c r="I163" i="6" s="1"/>
  <c r="E163" i="6"/>
  <c r="D163" i="6"/>
  <c r="J163" i="6" s="1"/>
  <c r="B163" i="6"/>
  <c r="C163" i="6" s="1"/>
  <c r="A163" i="6"/>
  <c r="H162" i="6"/>
  <c r="G162" i="6"/>
  <c r="F162" i="6"/>
  <c r="I162" i="6" s="1"/>
  <c r="E162" i="6"/>
  <c r="D162" i="6"/>
  <c r="J162" i="6" s="1"/>
  <c r="B162" i="6"/>
  <c r="C162" i="6" s="1"/>
  <c r="A162" i="6"/>
  <c r="H161" i="6"/>
  <c r="G161" i="6"/>
  <c r="F161" i="6"/>
  <c r="I161" i="6" s="1"/>
  <c r="E161" i="6"/>
  <c r="D161" i="6"/>
  <c r="J161" i="6" s="1"/>
  <c r="B161" i="6"/>
  <c r="C161" i="6" s="1"/>
  <c r="A161" i="6"/>
  <c r="H160" i="6"/>
  <c r="G160" i="6"/>
  <c r="F160" i="6"/>
  <c r="I160" i="6" s="1"/>
  <c r="E160" i="6"/>
  <c r="D160" i="6"/>
  <c r="J160" i="6" s="1"/>
  <c r="B160" i="6"/>
  <c r="C160" i="6" s="1"/>
  <c r="A160" i="6"/>
  <c r="H159" i="6"/>
  <c r="G159" i="6"/>
  <c r="F159" i="6"/>
  <c r="I159" i="6" s="1"/>
  <c r="E159" i="6"/>
  <c r="D159" i="6"/>
  <c r="J159" i="6" s="1"/>
  <c r="B159" i="6"/>
  <c r="C159" i="6" s="1"/>
  <c r="A159" i="6"/>
  <c r="H158" i="6"/>
  <c r="G158" i="6"/>
  <c r="F158" i="6"/>
  <c r="I158" i="6" s="1"/>
  <c r="E158" i="6"/>
  <c r="D158" i="6"/>
  <c r="J158" i="6" s="1"/>
  <c r="B158" i="6"/>
  <c r="C158" i="6" s="1"/>
  <c r="A158" i="6"/>
  <c r="H157" i="6"/>
  <c r="G157" i="6"/>
  <c r="F157" i="6"/>
  <c r="I157" i="6" s="1"/>
  <c r="E157" i="6"/>
  <c r="D157" i="6"/>
  <c r="J157" i="6" s="1"/>
  <c r="B157" i="6"/>
  <c r="C157" i="6" s="1"/>
  <c r="A157" i="6"/>
  <c r="H156" i="6"/>
  <c r="G156" i="6"/>
  <c r="F156" i="6"/>
  <c r="I156" i="6" s="1"/>
  <c r="E156" i="6"/>
  <c r="D156" i="6"/>
  <c r="J156" i="6" s="1"/>
  <c r="B156" i="6"/>
  <c r="C156" i="6" s="1"/>
  <c r="A156" i="6"/>
  <c r="H155" i="6"/>
  <c r="G155" i="6"/>
  <c r="F155" i="6"/>
  <c r="I155" i="6" s="1"/>
  <c r="E155" i="6"/>
  <c r="D155" i="6"/>
  <c r="J155" i="6" s="1"/>
  <c r="B155" i="6"/>
  <c r="C155" i="6" s="1"/>
  <c r="A155" i="6"/>
  <c r="H154" i="6"/>
  <c r="G154" i="6"/>
  <c r="F154" i="6"/>
  <c r="I154" i="6" s="1"/>
  <c r="E154" i="6"/>
  <c r="D154" i="6"/>
  <c r="J154" i="6" s="1"/>
  <c r="B154" i="6"/>
  <c r="C154" i="6" s="1"/>
  <c r="A154" i="6"/>
  <c r="H153" i="6"/>
  <c r="G153" i="6"/>
  <c r="F153" i="6"/>
  <c r="I153" i="6" s="1"/>
  <c r="E153" i="6"/>
  <c r="D153" i="6"/>
  <c r="J153" i="6" s="1"/>
  <c r="B153" i="6"/>
  <c r="C153" i="6" s="1"/>
  <c r="A153" i="6"/>
  <c r="H152" i="6"/>
  <c r="G152" i="6"/>
  <c r="F152" i="6"/>
  <c r="I152" i="6" s="1"/>
  <c r="E152" i="6"/>
  <c r="D152" i="6"/>
  <c r="J152" i="6" s="1"/>
  <c r="B152" i="6"/>
  <c r="C152" i="6" s="1"/>
  <c r="A152" i="6"/>
  <c r="H151" i="6"/>
  <c r="G151" i="6"/>
  <c r="F151" i="6"/>
  <c r="I151" i="6" s="1"/>
  <c r="E151" i="6"/>
  <c r="D151" i="6"/>
  <c r="J151" i="6" s="1"/>
  <c r="B151" i="6"/>
  <c r="C151" i="6" s="1"/>
  <c r="A151" i="6"/>
  <c r="H150" i="6"/>
  <c r="G150" i="6"/>
  <c r="F150" i="6"/>
  <c r="I150" i="6" s="1"/>
  <c r="E150" i="6"/>
  <c r="D150" i="6"/>
  <c r="J150" i="6" s="1"/>
  <c r="B150" i="6"/>
  <c r="C150" i="6" s="1"/>
  <c r="A150" i="6"/>
  <c r="H149" i="6"/>
  <c r="G149" i="6"/>
  <c r="F149" i="6"/>
  <c r="I149" i="6" s="1"/>
  <c r="E149" i="6"/>
  <c r="D149" i="6"/>
  <c r="J149" i="6" s="1"/>
  <c r="B149" i="6"/>
  <c r="C149" i="6" s="1"/>
  <c r="A149" i="6"/>
  <c r="H148" i="6"/>
  <c r="G148" i="6"/>
  <c r="F148" i="6"/>
  <c r="I148" i="6" s="1"/>
  <c r="E148" i="6"/>
  <c r="D148" i="6"/>
  <c r="J148" i="6" s="1"/>
  <c r="B148" i="6"/>
  <c r="C148" i="6" s="1"/>
  <c r="A148" i="6"/>
  <c r="H147" i="6"/>
  <c r="G147" i="6"/>
  <c r="F147" i="6"/>
  <c r="I147" i="6" s="1"/>
  <c r="E147" i="6"/>
  <c r="D147" i="6"/>
  <c r="J147" i="6" s="1"/>
  <c r="B147" i="6"/>
  <c r="C147" i="6" s="1"/>
  <c r="A147" i="6"/>
  <c r="H146" i="6"/>
  <c r="G146" i="6"/>
  <c r="F146" i="6"/>
  <c r="I146" i="6" s="1"/>
  <c r="E146" i="6"/>
  <c r="D146" i="6"/>
  <c r="J146" i="6" s="1"/>
  <c r="B146" i="6"/>
  <c r="C146" i="6" s="1"/>
  <c r="A146" i="6"/>
  <c r="H145" i="6"/>
  <c r="G145" i="6"/>
  <c r="F145" i="6"/>
  <c r="I145" i="6" s="1"/>
  <c r="E145" i="6"/>
  <c r="D145" i="6"/>
  <c r="J145" i="6" s="1"/>
  <c r="B145" i="6"/>
  <c r="C145" i="6" s="1"/>
  <c r="A145" i="6"/>
  <c r="H144" i="6"/>
  <c r="G144" i="6"/>
  <c r="F144" i="6"/>
  <c r="I144" i="6" s="1"/>
  <c r="E144" i="6"/>
  <c r="D144" i="6"/>
  <c r="J144" i="6" s="1"/>
  <c r="B144" i="6"/>
  <c r="C144" i="6" s="1"/>
  <c r="A144" i="6"/>
  <c r="H143" i="6"/>
  <c r="G143" i="6"/>
  <c r="F143" i="6"/>
  <c r="I143" i="6" s="1"/>
  <c r="E143" i="6"/>
  <c r="D143" i="6"/>
  <c r="J143" i="6" s="1"/>
  <c r="B143" i="6"/>
  <c r="C143" i="6" s="1"/>
  <c r="A143" i="6"/>
  <c r="H142" i="6"/>
  <c r="G142" i="6"/>
  <c r="F142" i="6"/>
  <c r="I142" i="6" s="1"/>
  <c r="E142" i="6"/>
  <c r="D142" i="6"/>
  <c r="J142" i="6" s="1"/>
  <c r="B142" i="6"/>
  <c r="C142" i="6" s="1"/>
  <c r="A142" i="6"/>
  <c r="H141" i="6"/>
  <c r="G141" i="6"/>
  <c r="F141" i="6"/>
  <c r="I141" i="6" s="1"/>
  <c r="E141" i="6"/>
  <c r="D141" i="6"/>
  <c r="J141" i="6" s="1"/>
  <c r="B141" i="6"/>
  <c r="C141" i="6" s="1"/>
  <c r="A141" i="6"/>
  <c r="H140" i="6"/>
  <c r="G140" i="6"/>
  <c r="F140" i="6"/>
  <c r="I140" i="6" s="1"/>
  <c r="E140" i="6"/>
  <c r="D140" i="6"/>
  <c r="J140" i="6" s="1"/>
  <c r="B140" i="6"/>
  <c r="C140" i="6" s="1"/>
  <c r="A140" i="6"/>
  <c r="H139" i="6"/>
  <c r="G139" i="6"/>
  <c r="F139" i="6"/>
  <c r="I139" i="6" s="1"/>
  <c r="E139" i="6"/>
  <c r="D139" i="6"/>
  <c r="J139" i="6" s="1"/>
  <c r="B139" i="6"/>
  <c r="C139" i="6" s="1"/>
  <c r="A139" i="6"/>
  <c r="H138" i="6"/>
  <c r="G138" i="6"/>
  <c r="F138" i="6"/>
  <c r="I138" i="6" s="1"/>
  <c r="E138" i="6"/>
  <c r="D138" i="6"/>
  <c r="J138" i="6" s="1"/>
  <c r="B138" i="6"/>
  <c r="C138" i="6" s="1"/>
  <c r="A138" i="6"/>
  <c r="H137" i="6"/>
  <c r="G137" i="6"/>
  <c r="F137" i="6"/>
  <c r="I137" i="6" s="1"/>
  <c r="E137" i="6"/>
  <c r="D137" i="6"/>
  <c r="J137" i="6" s="1"/>
  <c r="B137" i="6"/>
  <c r="C137" i="6" s="1"/>
  <c r="A137" i="6"/>
  <c r="H136" i="6"/>
  <c r="G136" i="6"/>
  <c r="F136" i="6"/>
  <c r="I136" i="6" s="1"/>
  <c r="E136" i="6"/>
  <c r="D136" i="6"/>
  <c r="J136" i="6" s="1"/>
  <c r="B136" i="6"/>
  <c r="C136" i="6" s="1"/>
  <c r="A136" i="6"/>
  <c r="H135" i="6"/>
  <c r="G135" i="6"/>
  <c r="F135" i="6"/>
  <c r="I135" i="6" s="1"/>
  <c r="E135" i="6"/>
  <c r="D135" i="6"/>
  <c r="J135" i="6" s="1"/>
  <c r="B135" i="6"/>
  <c r="C135" i="6" s="1"/>
  <c r="A135" i="6"/>
  <c r="H134" i="6"/>
  <c r="G134" i="6"/>
  <c r="F134" i="6"/>
  <c r="I134" i="6" s="1"/>
  <c r="E134" i="6"/>
  <c r="D134" i="6"/>
  <c r="J134" i="6" s="1"/>
  <c r="B134" i="6"/>
  <c r="C134" i="6" s="1"/>
  <c r="A134" i="6"/>
  <c r="H133" i="6"/>
  <c r="G133" i="6"/>
  <c r="F133" i="6"/>
  <c r="I133" i="6" s="1"/>
  <c r="E133" i="6"/>
  <c r="D133" i="6"/>
  <c r="J133" i="6" s="1"/>
  <c r="B133" i="6"/>
  <c r="C133" i="6" s="1"/>
  <c r="A133" i="6"/>
  <c r="H132" i="6"/>
  <c r="G132" i="6"/>
  <c r="F132" i="6"/>
  <c r="I132" i="6" s="1"/>
  <c r="E132" i="6"/>
  <c r="D132" i="6"/>
  <c r="J132" i="6" s="1"/>
  <c r="B132" i="6"/>
  <c r="C132" i="6" s="1"/>
  <c r="A132" i="6"/>
  <c r="H131" i="6"/>
  <c r="G131" i="6"/>
  <c r="F131" i="6"/>
  <c r="I131" i="6" s="1"/>
  <c r="E131" i="6"/>
  <c r="D131" i="6"/>
  <c r="J131" i="6" s="1"/>
  <c r="B131" i="6"/>
  <c r="C131" i="6" s="1"/>
  <c r="A131" i="6"/>
  <c r="H130" i="6"/>
  <c r="G130" i="6"/>
  <c r="F130" i="6"/>
  <c r="I130" i="6" s="1"/>
  <c r="E130" i="6"/>
  <c r="D130" i="6"/>
  <c r="J130" i="6" s="1"/>
  <c r="B130" i="6"/>
  <c r="C130" i="6" s="1"/>
  <c r="A130" i="6"/>
  <c r="H129" i="6"/>
  <c r="G129" i="6"/>
  <c r="F129" i="6"/>
  <c r="I129" i="6" s="1"/>
  <c r="E129" i="6"/>
  <c r="D129" i="6"/>
  <c r="J129" i="6" s="1"/>
  <c r="B129" i="6"/>
  <c r="C129" i="6" s="1"/>
  <c r="A129" i="6"/>
  <c r="H128" i="6"/>
  <c r="G128" i="6"/>
  <c r="F128" i="6"/>
  <c r="I128" i="6" s="1"/>
  <c r="E128" i="6"/>
  <c r="D128" i="6"/>
  <c r="J128" i="6" s="1"/>
  <c r="B128" i="6"/>
  <c r="C128" i="6" s="1"/>
  <c r="A128" i="6"/>
  <c r="H127" i="6"/>
  <c r="G127" i="6"/>
  <c r="F127" i="6"/>
  <c r="I127" i="6" s="1"/>
  <c r="E127" i="6"/>
  <c r="D127" i="6"/>
  <c r="J127" i="6" s="1"/>
  <c r="B127" i="6"/>
  <c r="C127" i="6" s="1"/>
  <c r="A127" i="6"/>
  <c r="H126" i="6"/>
  <c r="G126" i="6"/>
  <c r="F126" i="6"/>
  <c r="I126" i="6" s="1"/>
  <c r="E126" i="6"/>
  <c r="D126" i="6"/>
  <c r="J126" i="6" s="1"/>
  <c r="B126" i="6"/>
  <c r="C126" i="6" s="1"/>
  <c r="A126" i="6"/>
  <c r="H125" i="6"/>
  <c r="G125" i="6"/>
  <c r="F125" i="6"/>
  <c r="I125" i="6" s="1"/>
  <c r="E125" i="6"/>
  <c r="D125" i="6"/>
  <c r="J125" i="6" s="1"/>
  <c r="B125" i="6"/>
  <c r="C125" i="6" s="1"/>
  <c r="A125" i="6"/>
  <c r="H124" i="6"/>
  <c r="G124" i="6"/>
  <c r="F124" i="6"/>
  <c r="I124" i="6" s="1"/>
  <c r="E124" i="6"/>
  <c r="D124" i="6"/>
  <c r="J124" i="6" s="1"/>
  <c r="B124" i="6"/>
  <c r="C124" i="6" s="1"/>
  <c r="A124" i="6"/>
  <c r="H123" i="6"/>
  <c r="G123" i="6"/>
  <c r="F123" i="6"/>
  <c r="I123" i="6" s="1"/>
  <c r="E123" i="6"/>
  <c r="D123" i="6"/>
  <c r="J123" i="6" s="1"/>
  <c r="B123" i="6"/>
  <c r="C123" i="6" s="1"/>
  <c r="A123" i="6"/>
  <c r="H122" i="6"/>
  <c r="G122" i="6"/>
  <c r="F122" i="6"/>
  <c r="I122" i="6" s="1"/>
  <c r="E122" i="6"/>
  <c r="D122" i="6"/>
  <c r="J122" i="6" s="1"/>
  <c r="B122" i="6"/>
  <c r="C122" i="6" s="1"/>
  <c r="A122" i="6"/>
  <c r="H121" i="6"/>
  <c r="G121" i="6"/>
  <c r="F121" i="6"/>
  <c r="I121" i="6" s="1"/>
  <c r="E121" i="6"/>
  <c r="D121" i="6"/>
  <c r="J121" i="6" s="1"/>
  <c r="B121" i="6"/>
  <c r="C121" i="6" s="1"/>
  <c r="A121" i="6"/>
  <c r="H120" i="6"/>
  <c r="G120" i="6"/>
  <c r="F120" i="6"/>
  <c r="I120" i="6" s="1"/>
  <c r="E120" i="6"/>
  <c r="D120" i="6"/>
  <c r="J120" i="6" s="1"/>
  <c r="B120" i="6"/>
  <c r="C120" i="6" s="1"/>
  <c r="A120" i="6"/>
  <c r="H119" i="6"/>
  <c r="G119" i="6"/>
  <c r="F119" i="6"/>
  <c r="I119" i="6" s="1"/>
  <c r="E119" i="6"/>
  <c r="D119" i="6"/>
  <c r="J119" i="6" s="1"/>
  <c r="B119" i="6"/>
  <c r="C119" i="6" s="1"/>
  <c r="A119" i="6"/>
  <c r="H118" i="6"/>
  <c r="G118" i="6"/>
  <c r="F118" i="6"/>
  <c r="I118" i="6" s="1"/>
  <c r="E118" i="6"/>
  <c r="D118" i="6"/>
  <c r="J118" i="6" s="1"/>
  <c r="B118" i="6"/>
  <c r="C118" i="6" s="1"/>
  <c r="A118" i="6"/>
  <c r="H117" i="6"/>
  <c r="G117" i="6"/>
  <c r="F117" i="6"/>
  <c r="I117" i="6" s="1"/>
  <c r="E117" i="6"/>
  <c r="D117" i="6"/>
  <c r="J117" i="6" s="1"/>
  <c r="B117" i="6"/>
  <c r="C117" i="6" s="1"/>
  <c r="A117" i="6"/>
  <c r="H116" i="6"/>
  <c r="G116" i="6"/>
  <c r="F116" i="6"/>
  <c r="I116" i="6" s="1"/>
  <c r="E116" i="6"/>
  <c r="D116" i="6"/>
  <c r="J116" i="6" s="1"/>
  <c r="B116" i="6"/>
  <c r="C116" i="6" s="1"/>
  <c r="A116" i="6"/>
  <c r="H115" i="6"/>
  <c r="G115" i="6"/>
  <c r="F115" i="6"/>
  <c r="I115" i="6" s="1"/>
  <c r="E115" i="6"/>
  <c r="D115" i="6"/>
  <c r="J115" i="6" s="1"/>
  <c r="B115" i="6"/>
  <c r="C115" i="6" s="1"/>
  <c r="A115" i="6"/>
  <c r="H114" i="6"/>
  <c r="G114" i="6"/>
  <c r="F114" i="6"/>
  <c r="I114" i="6" s="1"/>
  <c r="E114" i="6"/>
  <c r="D114" i="6"/>
  <c r="J114" i="6" s="1"/>
  <c r="B114" i="6"/>
  <c r="C114" i="6" s="1"/>
  <c r="A114" i="6"/>
  <c r="H113" i="6"/>
  <c r="G113" i="6"/>
  <c r="F113" i="6"/>
  <c r="I113" i="6" s="1"/>
  <c r="E113" i="6"/>
  <c r="D113" i="6"/>
  <c r="J113" i="6" s="1"/>
  <c r="B113" i="6"/>
  <c r="C113" i="6" s="1"/>
  <c r="A113" i="6"/>
  <c r="H112" i="6"/>
  <c r="G112" i="6"/>
  <c r="F112" i="6"/>
  <c r="I112" i="6" s="1"/>
  <c r="E112" i="6"/>
  <c r="D112" i="6"/>
  <c r="J112" i="6" s="1"/>
  <c r="B112" i="6"/>
  <c r="C112" i="6" s="1"/>
  <c r="A112" i="6"/>
  <c r="H111" i="6"/>
  <c r="G111" i="6"/>
  <c r="F111" i="6"/>
  <c r="I111" i="6" s="1"/>
  <c r="E111" i="6"/>
  <c r="D111" i="6"/>
  <c r="J111" i="6" s="1"/>
  <c r="B111" i="6"/>
  <c r="C111" i="6" s="1"/>
  <c r="A111" i="6"/>
  <c r="H110" i="6"/>
  <c r="G110" i="6"/>
  <c r="F110" i="6"/>
  <c r="I110" i="6" s="1"/>
  <c r="E110" i="6"/>
  <c r="D110" i="6"/>
  <c r="J110" i="6" s="1"/>
  <c r="B110" i="6"/>
  <c r="C110" i="6" s="1"/>
  <c r="A110" i="6"/>
  <c r="H109" i="6"/>
  <c r="G109" i="6"/>
  <c r="F109" i="6"/>
  <c r="I109" i="6" s="1"/>
  <c r="E109" i="6"/>
  <c r="D109" i="6"/>
  <c r="J109" i="6" s="1"/>
  <c r="B109" i="6"/>
  <c r="C109" i="6" s="1"/>
  <c r="A109" i="6"/>
  <c r="H108" i="6"/>
  <c r="G108" i="6"/>
  <c r="F108" i="6"/>
  <c r="I108" i="6" s="1"/>
  <c r="E108" i="6"/>
  <c r="D108" i="6"/>
  <c r="J108" i="6" s="1"/>
  <c r="B108" i="6"/>
  <c r="C108" i="6" s="1"/>
  <c r="A108" i="6"/>
  <c r="H107" i="6"/>
  <c r="G107" i="6"/>
  <c r="F107" i="6"/>
  <c r="I107" i="6" s="1"/>
  <c r="E107" i="6"/>
  <c r="D107" i="6"/>
  <c r="J107" i="6" s="1"/>
  <c r="B107" i="6"/>
  <c r="C107" i="6" s="1"/>
  <c r="A107" i="6"/>
  <c r="H106" i="6"/>
  <c r="G106" i="6"/>
  <c r="F106" i="6"/>
  <c r="I106" i="6" s="1"/>
  <c r="E106" i="6"/>
  <c r="D106" i="6"/>
  <c r="J106" i="6" s="1"/>
  <c r="B106" i="6"/>
  <c r="C106" i="6" s="1"/>
  <c r="A106" i="6"/>
  <c r="H105" i="6"/>
  <c r="G105" i="6"/>
  <c r="F105" i="6"/>
  <c r="I105" i="6" s="1"/>
  <c r="E105" i="6"/>
  <c r="D105" i="6"/>
  <c r="J105" i="6" s="1"/>
  <c r="B105" i="6"/>
  <c r="C105" i="6" s="1"/>
  <c r="A105" i="6"/>
  <c r="H104" i="6"/>
  <c r="G104" i="6"/>
  <c r="F104" i="6"/>
  <c r="I104" i="6" s="1"/>
  <c r="E104" i="6"/>
  <c r="D104" i="6"/>
  <c r="J104" i="6" s="1"/>
  <c r="B104" i="6"/>
  <c r="C104" i="6" s="1"/>
  <c r="A104" i="6"/>
  <c r="H103" i="6"/>
  <c r="G103" i="6"/>
  <c r="F103" i="6"/>
  <c r="I103" i="6" s="1"/>
  <c r="E103" i="6"/>
  <c r="D103" i="6"/>
  <c r="J103" i="6" s="1"/>
  <c r="B103" i="6"/>
  <c r="C103" i="6" s="1"/>
  <c r="A103" i="6"/>
  <c r="H102" i="6"/>
  <c r="G102" i="6"/>
  <c r="F102" i="6"/>
  <c r="I102" i="6" s="1"/>
  <c r="E102" i="6"/>
  <c r="D102" i="6"/>
  <c r="J102" i="6" s="1"/>
  <c r="B102" i="6"/>
  <c r="C102" i="6" s="1"/>
  <c r="A102" i="6"/>
  <c r="H101" i="6"/>
  <c r="G101" i="6"/>
  <c r="F101" i="6"/>
  <c r="I101" i="6" s="1"/>
  <c r="E101" i="6"/>
  <c r="D101" i="6"/>
  <c r="J101" i="6" s="1"/>
  <c r="B101" i="6"/>
  <c r="C101" i="6" s="1"/>
  <c r="A101" i="6"/>
  <c r="H100" i="6"/>
  <c r="G100" i="6"/>
  <c r="F100" i="6"/>
  <c r="I100" i="6" s="1"/>
  <c r="E100" i="6"/>
  <c r="D100" i="6"/>
  <c r="J100" i="6" s="1"/>
  <c r="B100" i="6"/>
  <c r="C100" i="6" s="1"/>
  <c r="A100" i="6"/>
  <c r="H99" i="6"/>
  <c r="G99" i="6"/>
  <c r="F99" i="6"/>
  <c r="I99" i="6" s="1"/>
  <c r="E99" i="6"/>
  <c r="D99" i="6"/>
  <c r="J99" i="6" s="1"/>
  <c r="B99" i="6"/>
  <c r="C99" i="6" s="1"/>
  <c r="A99" i="6"/>
  <c r="H98" i="6"/>
  <c r="G98" i="6"/>
  <c r="F98" i="6"/>
  <c r="I98" i="6" s="1"/>
  <c r="E98" i="6"/>
  <c r="D98" i="6"/>
  <c r="J98" i="6" s="1"/>
  <c r="B98" i="6"/>
  <c r="C98" i="6" s="1"/>
  <c r="A98" i="6"/>
  <c r="H97" i="6"/>
  <c r="G97" i="6"/>
  <c r="F97" i="6"/>
  <c r="I97" i="6" s="1"/>
  <c r="E97" i="6"/>
  <c r="D97" i="6"/>
  <c r="J97" i="6" s="1"/>
  <c r="B97" i="6"/>
  <c r="C97" i="6" s="1"/>
  <c r="A97" i="6"/>
  <c r="H96" i="6"/>
  <c r="G96" i="6"/>
  <c r="F96" i="6"/>
  <c r="I96" i="6" s="1"/>
  <c r="E96" i="6"/>
  <c r="D96" i="6"/>
  <c r="J96" i="6" s="1"/>
  <c r="B96" i="6"/>
  <c r="C96" i="6" s="1"/>
  <c r="A96" i="6"/>
  <c r="H95" i="6"/>
  <c r="G95" i="6"/>
  <c r="F95" i="6"/>
  <c r="I95" i="6" s="1"/>
  <c r="E95" i="6"/>
  <c r="D95" i="6"/>
  <c r="J95" i="6" s="1"/>
  <c r="B95" i="6"/>
  <c r="C95" i="6" s="1"/>
  <c r="A95" i="6"/>
  <c r="H94" i="6"/>
  <c r="G94" i="6"/>
  <c r="F94" i="6"/>
  <c r="I94" i="6" s="1"/>
  <c r="E94" i="6"/>
  <c r="D94" i="6"/>
  <c r="J94" i="6" s="1"/>
  <c r="B94" i="6"/>
  <c r="C94" i="6" s="1"/>
  <c r="A94" i="6"/>
  <c r="H93" i="6"/>
  <c r="G93" i="6"/>
  <c r="F93" i="6"/>
  <c r="I93" i="6" s="1"/>
  <c r="E93" i="6"/>
  <c r="D93" i="6"/>
  <c r="J93" i="6" s="1"/>
  <c r="B93" i="6"/>
  <c r="C93" i="6" s="1"/>
  <c r="A93" i="6"/>
  <c r="H92" i="6"/>
  <c r="G92" i="6"/>
  <c r="F92" i="6"/>
  <c r="I92" i="6" s="1"/>
  <c r="E92" i="6"/>
  <c r="D92" i="6"/>
  <c r="J92" i="6" s="1"/>
  <c r="B92" i="6"/>
  <c r="C92" i="6" s="1"/>
  <c r="A92" i="6"/>
  <c r="H91" i="6"/>
  <c r="G91" i="6"/>
  <c r="F91" i="6"/>
  <c r="I91" i="6" s="1"/>
  <c r="E91" i="6"/>
  <c r="D91" i="6"/>
  <c r="J91" i="6" s="1"/>
  <c r="B91" i="6"/>
  <c r="C91" i="6" s="1"/>
  <c r="A91" i="6"/>
  <c r="H90" i="6"/>
  <c r="G90" i="6"/>
  <c r="F90" i="6"/>
  <c r="I90" i="6" s="1"/>
  <c r="E90" i="6"/>
  <c r="D90" i="6"/>
  <c r="J90" i="6" s="1"/>
  <c r="B90" i="6"/>
  <c r="C90" i="6" s="1"/>
  <c r="A90" i="6"/>
  <c r="H89" i="6"/>
  <c r="G89" i="6"/>
  <c r="F89" i="6"/>
  <c r="I89" i="6" s="1"/>
  <c r="E89" i="6"/>
  <c r="D89" i="6"/>
  <c r="J89" i="6" s="1"/>
  <c r="B89" i="6"/>
  <c r="C89" i="6" s="1"/>
  <c r="A89" i="6"/>
  <c r="H88" i="6"/>
  <c r="G88" i="6"/>
  <c r="F88" i="6"/>
  <c r="I88" i="6" s="1"/>
  <c r="E88" i="6"/>
  <c r="D88" i="6"/>
  <c r="J88" i="6" s="1"/>
  <c r="B88" i="6"/>
  <c r="C88" i="6" s="1"/>
  <c r="A88" i="6"/>
  <c r="H87" i="6"/>
  <c r="G87" i="6"/>
  <c r="F87" i="6"/>
  <c r="I87" i="6" s="1"/>
  <c r="E87" i="6"/>
  <c r="D87" i="6"/>
  <c r="J87" i="6" s="1"/>
  <c r="B87" i="6"/>
  <c r="C87" i="6" s="1"/>
  <c r="A87" i="6"/>
  <c r="H86" i="6"/>
  <c r="G86" i="6"/>
  <c r="F86" i="6"/>
  <c r="I86" i="6" s="1"/>
  <c r="E86" i="6"/>
  <c r="D86" i="6"/>
  <c r="J86" i="6" s="1"/>
  <c r="B86" i="6"/>
  <c r="C86" i="6" s="1"/>
  <c r="A86" i="6"/>
  <c r="H85" i="6"/>
  <c r="G85" i="6"/>
  <c r="F85" i="6"/>
  <c r="I85" i="6" s="1"/>
  <c r="E85" i="6"/>
  <c r="D85" i="6"/>
  <c r="J85" i="6" s="1"/>
  <c r="B85" i="6"/>
  <c r="C85" i="6" s="1"/>
  <c r="A85" i="6"/>
  <c r="H84" i="6"/>
  <c r="G84" i="6"/>
  <c r="F84" i="6"/>
  <c r="I84" i="6" s="1"/>
  <c r="E84" i="6"/>
  <c r="D84" i="6"/>
  <c r="J84" i="6" s="1"/>
  <c r="B84" i="6"/>
  <c r="C84" i="6" s="1"/>
  <c r="A84" i="6"/>
  <c r="H83" i="6"/>
  <c r="G83" i="6"/>
  <c r="F83" i="6"/>
  <c r="I83" i="6" s="1"/>
  <c r="E83" i="6"/>
  <c r="D83" i="6"/>
  <c r="J83" i="6" s="1"/>
  <c r="B83" i="6"/>
  <c r="C83" i="6" s="1"/>
  <c r="A83" i="6"/>
  <c r="H82" i="6"/>
  <c r="G82" i="6"/>
  <c r="F82" i="6"/>
  <c r="I82" i="6" s="1"/>
  <c r="E82" i="6"/>
  <c r="D82" i="6"/>
  <c r="J82" i="6" s="1"/>
  <c r="B82" i="6"/>
  <c r="C82" i="6" s="1"/>
  <c r="A82" i="6"/>
  <c r="H81" i="6"/>
  <c r="G81" i="6"/>
  <c r="F81" i="6"/>
  <c r="I81" i="6" s="1"/>
  <c r="E81" i="6"/>
  <c r="D81" i="6"/>
  <c r="J81" i="6" s="1"/>
  <c r="B81" i="6"/>
  <c r="C81" i="6" s="1"/>
  <c r="A81" i="6"/>
  <c r="H80" i="6"/>
  <c r="G80" i="6"/>
  <c r="F80" i="6"/>
  <c r="I80" i="6" s="1"/>
  <c r="E80" i="6"/>
  <c r="D80" i="6"/>
  <c r="J80" i="6" s="1"/>
  <c r="B80" i="6"/>
  <c r="C80" i="6" s="1"/>
  <c r="A80" i="6"/>
  <c r="H79" i="6"/>
  <c r="G79" i="6"/>
  <c r="F79" i="6"/>
  <c r="I79" i="6" s="1"/>
  <c r="E79" i="6"/>
  <c r="D79" i="6"/>
  <c r="J79" i="6" s="1"/>
  <c r="B79" i="6"/>
  <c r="C79" i="6" s="1"/>
  <c r="A79" i="6"/>
  <c r="H78" i="6"/>
  <c r="G78" i="6"/>
  <c r="F78" i="6"/>
  <c r="I78" i="6" s="1"/>
  <c r="E78" i="6"/>
  <c r="D78" i="6"/>
  <c r="J78" i="6" s="1"/>
  <c r="B78" i="6"/>
  <c r="C78" i="6" s="1"/>
  <c r="A78" i="6"/>
  <c r="H77" i="6"/>
  <c r="G77" i="6"/>
  <c r="F77" i="6"/>
  <c r="I77" i="6" s="1"/>
  <c r="E77" i="6"/>
  <c r="D77" i="6"/>
  <c r="J77" i="6" s="1"/>
  <c r="B77" i="6"/>
  <c r="C77" i="6" s="1"/>
  <c r="A77" i="6"/>
  <c r="H76" i="6"/>
  <c r="G76" i="6"/>
  <c r="F76" i="6"/>
  <c r="I76" i="6" s="1"/>
  <c r="E76" i="6"/>
  <c r="D76" i="6"/>
  <c r="J76" i="6" s="1"/>
  <c r="B76" i="6"/>
  <c r="C76" i="6" s="1"/>
  <c r="A76" i="6"/>
  <c r="H75" i="6"/>
  <c r="G75" i="6"/>
  <c r="F75" i="6"/>
  <c r="I75" i="6" s="1"/>
  <c r="E75" i="6"/>
  <c r="D75" i="6"/>
  <c r="J75" i="6" s="1"/>
  <c r="B75" i="6"/>
  <c r="C75" i="6" s="1"/>
  <c r="A75" i="6"/>
  <c r="H74" i="6"/>
  <c r="G74" i="6"/>
  <c r="F74" i="6"/>
  <c r="I74" i="6" s="1"/>
  <c r="E74" i="6"/>
  <c r="D74" i="6"/>
  <c r="J74" i="6" s="1"/>
  <c r="B74" i="6"/>
  <c r="C74" i="6" s="1"/>
  <c r="A74" i="6"/>
  <c r="H73" i="6"/>
  <c r="G73" i="6"/>
  <c r="F73" i="6"/>
  <c r="I73" i="6" s="1"/>
  <c r="E73" i="6"/>
  <c r="D73" i="6"/>
  <c r="J73" i="6" s="1"/>
  <c r="B73" i="6"/>
  <c r="C73" i="6" s="1"/>
  <c r="A73" i="6"/>
  <c r="H72" i="6"/>
  <c r="G72" i="6"/>
  <c r="F72" i="6"/>
  <c r="I72" i="6" s="1"/>
  <c r="E72" i="6"/>
  <c r="D72" i="6"/>
  <c r="J72" i="6" s="1"/>
  <c r="B72" i="6"/>
  <c r="C72" i="6" s="1"/>
  <c r="A72" i="6"/>
  <c r="H71" i="6"/>
  <c r="G71" i="6"/>
  <c r="F71" i="6"/>
  <c r="I71" i="6" s="1"/>
  <c r="E71" i="6"/>
  <c r="D71" i="6"/>
  <c r="J71" i="6" s="1"/>
  <c r="B71" i="6"/>
  <c r="C71" i="6" s="1"/>
  <c r="A71" i="6"/>
  <c r="H70" i="6"/>
  <c r="G70" i="6"/>
  <c r="F70" i="6"/>
  <c r="I70" i="6" s="1"/>
  <c r="E70" i="6"/>
  <c r="D70" i="6"/>
  <c r="J70" i="6" s="1"/>
  <c r="B70" i="6"/>
  <c r="C70" i="6" s="1"/>
  <c r="A70" i="6"/>
  <c r="H69" i="6"/>
  <c r="G69" i="6"/>
  <c r="F69" i="6"/>
  <c r="I69" i="6" s="1"/>
  <c r="E69" i="6"/>
  <c r="D69" i="6"/>
  <c r="J69" i="6" s="1"/>
  <c r="B69" i="6"/>
  <c r="C69" i="6" s="1"/>
  <c r="A69" i="6"/>
  <c r="H68" i="6"/>
  <c r="G68" i="6"/>
  <c r="F68" i="6"/>
  <c r="I68" i="6" s="1"/>
  <c r="E68" i="6"/>
  <c r="D68" i="6"/>
  <c r="J68" i="6" s="1"/>
  <c r="B68" i="6"/>
  <c r="C68" i="6" s="1"/>
  <c r="A68" i="6"/>
  <c r="H67" i="6"/>
  <c r="G67" i="6"/>
  <c r="F67" i="6"/>
  <c r="I67" i="6" s="1"/>
  <c r="E67" i="6"/>
  <c r="D67" i="6"/>
  <c r="J67" i="6" s="1"/>
  <c r="B67" i="6"/>
  <c r="C67" i="6" s="1"/>
  <c r="A67" i="6"/>
  <c r="H66" i="6"/>
  <c r="G66" i="6"/>
  <c r="F66" i="6"/>
  <c r="I66" i="6" s="1"/>
  <c r="E66" i="6"/>
  <c r="D66" i="6"/>
  <c r="J66" i="6" s="1"/>
  <c r="B66" i="6"/>
  <c r="C66" i="6" s="1"/>
  <c r="A66" i="6"/>
  <c r="H65" i="6"/>
  <c r="G65" i="6"/>
  <c r="F65" i="6"/>
  <c r="I65" i="6" s="1"/>
  <c r="E65" i="6"/>
  <c r="D65" i="6"/>
  <c r="J65" i="6" s="1"/>
  <c r="B65" i="6"/>
  <c r="C65" i="6" s="1"/>
  <c r="A65" i="6"/>
  <c r="H64" i="6"/>
  <c r="G64" i="6"/>
  <c r="F64" i="6"/>
  <c r="I64" i="6" s="1"/>
  <c r="E64" i="6"/>
  <c r="D64" i="6"/>
  <c r="J64" i="6" s="1"/>
  <c r="B64" i="6"/>
  <c r="C64" i="6" s="1"/>
  <c r="A64" i="6"/>
  <c r="H63" i="6"/>
  <c r="G63" i="6"/>
  <c r="F63" i="6"/>
  <c r="I63" i="6" s="1"/>
  <c r="E63" i="6"/>
  <c r="D63" i="6"/>
  <c r="J63" i="6" s="1"/>
  <c r="B63" i="6"/>
  <c r="C63" i="6" s="1"/>
  <c r="A63" i="6"/>
  <c r="H62" i="6"/>
  <c r="G62" i="6"/>
  <c r="F62" i="6"/>
  <c r="I62" i="6" s="1"/>
  <c r="E62" i="6"/>
  <c r="D62" i="6"/>
  <c r="J62" i="6" s="1"/>
  <c r="B62" i="6"/>
  <c r="C62" i="6" s="1"/>
  <c r="A62" i="6"/>
  <c r="H61" i="6"/>
  <c r="G61" i="6"/>
  <c r="F61" i="6"/>
  <c r="I61" i="6" s="1"/>
  <c r="E61" i="6"/>
  <c r="D61" i="6"/>
  <c r="J61" i="6" s="1"/>
  <c r="B61" i="6"/>
  <c r="C61" i="6" s="1"/>
  <c r="A61" i="6"/>
  <c r="H60" i="6"/>
  <c r="G60" i="6"/>
  <c r="F60" i="6"/>
  <c r="I60" i="6" s="1"/>
  <c r="E60" i="6"/>
  <c r="D60" i="6"/>
  <c r="J60" i="6" s="1"/>
  <c r="B60" i="6"/>
  <c r="C60" i="6" s="1"/>
  <c r="A60" i="6"/>
  <c r="H59" i="6"/>
  <c r="G59" i="6"/>
  <c r="F59" i="6"/>
  <c r="I59" i="6" s="1"/>
  <c r="E59" i="6"/>
  <c r="D59" i="6"/>
  <c r="J59" i="6" s="1"/>
  <c r="B59" i="6"/>
  <c r="C59" i="6" s="1"/>
  <c r="A59" i="6"/>
  <c r="H58" i="6"/>
  <c r="G58" i="6"/>
  <c r="F58" i="6"/>
  <c r="I58" i="6" s="1"/>
  <c r="E58" i="6"/>
  <c r="D58" i="6"/>
  <c r="J58" i="6" s="1"/>
  <c r="B58" i="6"/>
  <c r="C58" i="6" s="1"/>
  <c r="A58" i="6"/>
  <c r="H57" i="6"/>
  <c r="G57" i="6"/>
  <c r="F57" i="6"/>
  <c r="I57" i="6" s="1"/>
  <c r="E57" i="6"/>
  <c r="D57" i="6"/>
  <c r="J57" i="6" s="1"/>
  <c r="B57" i="6"/>
  <c r="C57" i="6" s="1"/>
  <c r="A57" i="6"/>
  <c r="H56" i="6"/>
  <c r="G56" i="6"/>
  <c r="F56" i="6"/>
  <c r="I56" i="6" s="1"/>
  <c r="E56" i="6"/>
  <c r="D56" i="6"/>
  <c r="J56" i="6" s="1"/>
  <c r="B56" i="6"/>
  <c r="C56" i="6" s="1"/>
  <c r="A56" i="6"/>
  <c r="H55" i="6"/>
  <c r="G55" i="6"/>
  <c r="F55" i="6"/>
  <c r="I55" i="6" s="1"/>
  <c r="E55" i="6"/>
  <c r="D55" i="6"/>
  <c r="J55" i="6" s="1"/>
  <c r="B55" i="6"/>
  <c r="C55" i="6" s="1"/>
  <c r="A55" i="6"/>
  <c r="H54" i="6"/>
  <c r="G54" i="6"/>
  <c r="F54" i="6"/>
  <c r="I54" i="6" s="1"/>
  <c r="E54" i="6"/>
  <c r="D54" i="6"/>
  <c r="J54" i="6" s="1"/>
  <c r="B54" i="6"/>
  <c r="C54" i="6" s="1"/>
  <c r="A54" i="6"/>
  <c r="H53" i="6"/>
  <c r="G53" i="6"/>
  <c r="F53" i="6"/>
  <c r="I53" i="6" s="1"/>
  <c r="E53" i="6"/>
  <c r="D53" i="6"/>
  <c r="J53" i="6" s="1"/>
  <c r="B53" i="6"/>
  <c r="C53" i="6" s="1"/>
  <c r="A53" i="6"/>
  <c r="H52" i="6"/>
  <c r="G52" i="6"/>
  <c r="F52" i="6"/>
  <c r="I52" i="6" s="1"/>
  <c r="E52" i="6"/>
  <c r="D52" i="6"/>
  <c r="J52" i="6" s="1"/>
  <c r="B52" i="6"/>
  <c r="C52" i="6" s="1"/>
  <c r="A52" i="6"/>
  <c r="H51" i="6"/>
  <c r="G51" i="6"/>
  <c r="F51" i="6"/>
  <c r="I51" i="6" s="1"/>
  <c r="E51" i="6"/>
  <c r="D51" i="6"/>
  <c r="J51" i="6" s="1"/>
  <c r="B51" i="6"/>
  <c r="C51" i="6" s="1"/>
  <c r="A51" i="6"/>
  <c r="H50" i="6"/>
  <c r="G50" i="6"/>
  <c r="F50" i="6"/>
  <c r="I50" i="6" s="1"/>
  <c r="E50" i="6"/>
  <c r="D50" i="6"/>
  <c r="J50" i="6" s="1"/>
  <c r="B50" i="6"/>
  <c r="C50" i="6" s="1"/>
  <c r="A50" i="6"/>
  <c r="H49" i="6"/>
  <c r="G49" i="6"/>
  <c r="F49" i="6"/>
  <c r="I49" i="6" s="1"/>
  <c r="E49" i="6"/>
  <c r="D49" i="6"/>
  <c r="J49" i="6" s="1"/>
  <c r="B49" i="6"/>
  <c r="C49" i="6" s="1"/>
  <c r="A49" i="6"/>
  <c r="H48" i="6"/>
  <c r="G48" i="6"/>
  <c r="F48" i="6"/>
  <c r="I48" i="6" s="1"/>
  <c r="E48" i="6"/>
  <c r="D48" i="6"/>
  <c r="J48" i="6" s="1"/>
  <c r="B48" i="6"/>
  <c r="C48" i="6" s="1"/>
  <c r="A48" i="6"/>
  <c r="H47" i="6"/>
  <c r="G47" i="6"/>
  <c r="F47" i="6"/>
  <c r="I47" i="6" s="1"/>
  <c r="E47" i="6"/>
  <c r="D47" i="6"/>
  <c r="J47" i="6" s="1"/>
  <c r="B47" i="6"/>
  <c r="C47" i="6" s="1"/>
  <c r="A47" i="6"/>
  <c r="H46" i="6"/>
  <c r="G46" i="6"/>
  <c r="F46" i="6"/>
  <c r="I46" i="6" s="1"/>
  <c r="E46" i="6"/>
  <c r="D46" i="6"/>
  <c r="J46" i="6" s="1"/>
  <c r="B46" i="6"/>
  <c r="C46" i="6" s="1"/>
  <c r="A46" i="6"/>
  <c r="H45" i="6"/>
  <c r="G45" i="6"/>
  <c r="F45" i="6"/>
  <c r="I45" i="6" s="1"/>
  <c r="E45" i="6"/>
  <c r="D45" i="6"/>
  <c r="J45" i="6" s="1"/>
  <c r="B45" i="6"/>
  <c r="C45" i="6" s="1"/>
  <c r="A45" i="6"/>
  <c r="H44" i="6"/>
  <c r="G44" i="6"/>
  <c r="F44" i="6"/>
  <c r="I44" i="6" s="1"/>
  <c r="E44" i="6"/>
  <c r="D44" i="6"/>
  <c r="J44" i="6" s="1"/>
  <c r="B44" i="6"/>
  <c r="C44" i="6" s="1"/>
  <c r="A44" i="6"/>
  <c r="H43" i="6"/>
  <c r="G43" i="6"/>
  <c r="F43" i="6"/>
  <c r="I43" i="6" s="1"/>
  <c r="E43" i="6"/>
  <c r="D43" i="6"/>
  <c r="J43" i="6" s="1"/>
  <c r="B43" i="6"/>
  <c r="C43" i="6" s="1"/>
  <c r="A43" i="6"/>
  <c r="H42" i="6"/>
  <c r="G42" i="6"/>
  <c r="F42" i="6"/>
  <c r="I42" i="6" s="1"/>
  <c r="E42" i="6"/>
  <c r="D42" i="6"/>
  <c r="J42" i="6" s="1"/>
  <c r="B42" i="6"/>
  <c r="C42" i="6" s="1"/>
  <c r="A42" i="6"/>
  <c r="H41" i="6"/>
  <c r="G41" i="6"/>
  <c r="F41" i="6"/>
  <c r="I41" i="6" s="1"/>
  <c r="E41" i="6"/>
  <c r="D41" i="6"/>
  <c r="J41" i="6" s="1"/>
  <c r="B41" i="6"/>
  <c r="C41" i="6" s="1"/>
  <c r="A41" i="6"/>
  <c r="H40" i="6"/>
  <c r="G40" i="6"/>
  <c r="F40" i="6"/>
  <c r="I40" i="6" s="1"/>
  <c r="E40" i="6"/>
  <c r="D40" i="6"/>
  <c r="J40" i="6" s="1"/>
  <c r="B40" i="6"/>
  <c r="C40" i="6" s="1"/>
  <c r="A40" i="6"/>
  <c r="H39" i="6"/>
  <c r="G39" i="6"/>
  <c r="F39" i="6"/>
  <c r="I39" i="6" s="1"/>
  <c r="E39" i="6"/>
  <c r="D39" i="6"/>
  <c r="J39" i="6" s="1"/>
  <c r="B39" i="6"/>
  <c r="C39" i="6" s="1"/>
  <c r="A39" i="6"/>
  <c r="H38" i="6"/>
  <c r="G38" i="6"/>
  <c r="F38" i="6"/>
  <c r="I38" i="6" s="1"/>
  <c r="E38" i="6"/>
  <c r="D38" i="6"/>
  <c r="J38" i="6" s="1"/>
  <c r="B38" i="6"/>
  <c r="C38" i="6" s="1"/>
  <c r="A38" i="6"/>
  <c r="H37" i="6"/>
  <c r="G37" i="6"/>
  <c r="F37" i="6"/>
  <c r="I37" i="6" s="1"/>
  <c r="E37" i="6"/>
  <c r="D37" i="6"/>
  <c r="J37" i="6" s="1"/>
  <c r="B37" i="6"/>
  <c r="C37" i="6" s="1"/>
  <c r="A37" i="6"/>
  <c r="H36" i="6"/>
  <c r="G36" i="6"/>
  <c r="F36" i="6"/>
  <c r="I36" i="6" s="1"/>
  <c r="E36" i="6"/>
  <c r="D36" i="6"/>
  <c r="J36" i="6" s="1"/>
  <c r="B36" i="6"/>
  <c r="C36" i="6" s="1"/>
  <c r="A36" i="6"/>
  <c r="H35" i="6"/>
  <c r="G35" i="6"/>
  <c r="F35" i="6"/>
  <c r="I35" i="6" s="1"/>
  <c r="E35" i="6"/>
  <c r="D35" i="6"/>
  <c r="J35" i="6" s="1"/>
  <c r="B35" i="6"/>
  <c r="C35" i="6" s="1"/>
  <c r="A35" i="6"/>
  <c r="H34" i="6"/>
  <c r="G34" i="6"/>
  <c r="F34" i="6"/>
  <c r="I34" i="6" s="1"/>
  <c r="E34" i="6"/>
  <c r="D34" i="6"/>
  <c r="J34" i="6" s="1"/>
  <c r="B34" i="6"/>
  <c r="C34" i="6" s="1"/>
  <c r="A34" i="6"/>
  <c r="H33" i="6"/>
  <c r="G33" i="6"/>
  <c r="F33" i="6"/>
  <c r="I33" i="6" s="1"/>
  <c r="E33" i="6"/>
  <c r="D33" i="6"/>
  <c r="J33" i="6" s="1"/>
  <c r="B33" i="6"/>
  <c r="C33" i="6" s="1"/>
  <c r="A33" i="6"/>
  <c r="H32" i="6"/>
  <c r="G32" i="6"/>
  <c r="F32" i="6"/>
  <c r="I32" i="6" s="1"/>
  <c r="E32" i="6"/>
  <c r="D32" i="6"/>
  <c r="J32" i="6" s="1"/>
  <c r="B32" i="6"/>
  <c r="C32" i="6" s="1"/>
  <c r="A32" i="6"/>
  <c r="H31" i="6"/>
  <c r="G31" i="6"/>
  <c r="F31" i="6"/>
  <c r="I31" i="6" s="1"/>
  <c r="E31" i="6"/>
  <c r="D31" i="6"/>
  <c r="J31" i="6" s="1"/>
  <c r="B31" i="6"/>
  <c r="C31" i="6" s="1"/>
  <c r="A31" i="6"/>
  <c r="H30" i="6"/>
  <c r="G30" i="6"/>
  <c r="F30" i="6"/>
  <c r="I30" i="6" s="1"/>
  <c r="E30" i="6"/>
  <c r="D30" i="6"/>
  <c r="J30" i="6" s="1"/>
  <c r="B30" i="6"/>
  <c r="C30" i="6" s="1"/>
  <c r="A30" i="6"/>
  <c r="H29" i="6"/>
  <c r="G29" i="6"/>
  <c r="F29" i="6"/>
  <c r="I29" i="6" s="1"/>
  <c r="E29" i="6"/>
  <c r="D29" i="6"/>
  <c r="J29" i="6" s="1"/>
  <c r="B29" i="6"/>
  <c r="C29" i="6" s="1"/>
  <c r="A29" i="6"/>
  <c r="H28" i="6"/>
  <c r="G28" i="6"/>
  <c r="F28" i="6"/>
  <c r="I28" i="6" s="1"/>
  <c r="E28" i="6"/>
  <c r="D28" i="6"/>
  <c r="J28" i="6" s="1"/>
  <c r="B28" i="6"/>
  <c r="C28" i="6" s="1"/>
  <c r="A28" i="6"/>
  <c r="H27" i="6"/>
  <c r="G27" i="6"/>
  <c r="F27" i="6"/>
  <c r="I27" i="6" s="1"/>
  <c r="E27" i="6"/>
  <c r="D27" i="6"/>
  <c r="J27" i="6" s="1"/>
  <c r="B27" i="6"/>
  <c r="C27" i="6" s="1"/>
  <c r="A27" i="6"/>
  <c r="H26" i="6"/>
  <c r="G26" i="6"/>
  <c r="F26" i="6"/>
  <c r="I26" i="6" s="1"/>
  <c r="E26" i="6"/>
  <c r="D26" i="6"/>
  <c r="B26" i="6"/>
  <c r="C26" i="6" s="1"/>
  <c r="A26" i="6"/>
  <c r="H25" i="6"/>
  <c r="G25" i="6"/>
  <c r="F25" i="6"/>
  <c r="I25" i="6" s="1"/>
  <c r="E25" i="6"/>
  <c r="D25" i="6"/>
  <c r="J25" i="6" s="1"/>
  <c r="B25" i="6"/>
  <c r="C25" i="6" s="1"/>
  <c r="A25" i="6"/>
  <c r="H24" i="6"/>
  <c r="G24" i="6"/>
  <c r="F24" i="6"/>
  <c r="I24" i="6" s="1"/>
  <c r="E24" i="6"/>
  <c r="D24" i="6"/>
  <c r="J24" i="6" s="1"/>
  <c r="B24" i="6"/>
  <c r="C24" i="6" s="1"/>
  <c r="A24" i="6"/>
  <c r="H23" i="6"/>
  <c r="G23" i="6"/>
  <c r="F23" i="6"/>
  <c r="I23" i="6" s="1"/>
  <c r="E23" i="6"/>
  <c r="D23" i="6"/>
  <c r="J23" i="6" s="1"/>
  <c r="B23" i="6"/>
  <c r="C23" i="6" s="1"/>
  <c r="A23" i="6"/>
  <c r="H22" i="6"/>
  <c r="G22" i="6"/>
  <c r="F22" i="6"/>
  <c r="I22" i="6" s="1"/>
  <c r="E22" i="6"/>
  <c r="D22" i="6"/>
  <c r="J22" i="6" s="1"/>
  <c r="B22" i="6"/>
  <c r="C22" i="6" s="1"/>
  <c r="A22" i="6"/>
  <c r="H21" i="6"/>
  <c r="G21" i="6"/>
  <c r="F21" i="6"/>
  <c r="I21" i="6" s="1"/>
  <c r="E21" i="6"/>
  <c r="D21" i="6"/>
  <c r="B21" i="6"/>
  <c r="C21" i="6" s="1"/>
  <c r="A21" i="6"/>
  <c r="H20" i="6"/>
  <c r="G20" i="6"/>
  <c r="F20" i="6"/>
  <c r="I20" i="6" s="1"/>
  <c r="E20" i="6"/>
  <c r="D20" i="6"/>
  <c r="B20" i="6"/>
  <c r="C20" i="6" s="1"/>
  <c r="A20" i="6"/>
  <c r="H19" i="6"/>
  <c r="G19" i="6"/>
  <c r="F19" i="6"/>
  <c r="I19" i="6" s="1"/>
  <c r="E19" i="6"/>
  <c r="D19" i="6"/>
  <c r="J19" i="6" s="1"/>
  <c r="B19" i="6"/>
  <c r="C19" i="6" s="1"/>
  <c r="A19" i="6"/>
  <c r="H18" i="6"/>
  <c r="G18" i="6"/>
  <c r="F18" i="6"/>
  <c r="I18" i="6" s="1"/>
  <c r="E18" i="6"/>
  <c r="D18" i="6"/>
  <c r="J18" i="6" s="1"/>
  <c r="B18" i="6"/>
  <c r="C18" i="6" s="1"/>
  <c r="A18" i="6"/>
  <c r="H17" i="6"/>
  <c r="G17" i="6"/>
  <c r="F17" i="6"/>
  <c r="I17" i="6" s="1"/>
  <c r="E17" i="6"/>
  <c r="D17" i="6"/>
  <c r="B17" i="6"/>
  <c r="C17" i="6" s="1"/>
  <c r="A17" i="6"/>
  <c r="H16" i="6"/>
  <c r="G16" i="6"/>
  <c r="F16" i="6"/>
  <c r="I16" i="6" s="1"/>
  <c r="E16" i="6"/>
  <c r="D16" i="6"/>
  <c r="B16" i="6"/>
  <c r="C16" i="6" s="1"/>
  <c r="A16" i="6"/>
  <c r="H15" i="6"/>
  <c r="G15" i="6"/>
  <c r="F15" i="6"/>
  <c r="I15" i="6" s="1"/>
  <c r="E15" i="6"/>
  <c r="D15" i="6"/>
  <c r="J15" i="6" s="1"/>
  <c r="B15" i="6"/>
  <c r="C15" i="6" s="1"/>
  <c r="A15" i="6"/>
  <c r="H14" i="6"/>
  <c r="G14" i="6"/>
  <c r="F14" i="6"/>
  <c r="I14" i="6" s="1"/>
  <c r="E14" i="6"/>
  <c r="D14" i="6"/>
  <c r="B14" i="6"/>
  <c r="C14" i="6" s="1"/>
  <c r="A14" i="6"/>
  <c r="H13" i="6"/>
  <c r="G13" i="6"/>
  <c r="F13" i="6"/>
  <c r="I13" i="6" s="1"/>
  <c r="E13" i="6"/>
  <c r="D13" i="6"/>
  <c r="B13" i="6"/>
  <c r="C13" i="6" s="1"/>
  <c r="A13" i="6"/>
  <c r="H12" i="6"/>
  <c r="G12" i="6"/>
  <c r="F12" i="6"/>
  <c r="I12" i="6" s="1"/>
  <c r="E12" i="6"/>
  <c r="D12" i="6"/>
  <c r="B12" i="6"/>
  <c r="C12" i="6" s="1"/>
  <c r="A12" i="6"/>
  <c r="H11" i="6"/>
  <c r="G11" i="6"/>
  <c r="F11" i="6"/>
  <c r="I11" i="6" s="1"/>
  <c r="E11" i="6"/>
  <c r="D11" i="6"/>
  <c r="B11" i="6"/>
  <c r="C11" i="6" s="1"/>
  <c r="A11" i="6"/>
  <c r="H10" i="6"/>
  <c r="G10" i="6"/>
  <c r="F10" i="6"/>
  <c r="I10" i="6" s="1"/>
  <c r="E10" i="6"/>
  <c r="D10" i="6"/>
  <c r="B10" i="6"/>
  <c r="C10" i="6" s="1"/>
  <c r="A10" i="6"/>
  <c r="H9" i="6"/>
  <c r="G9" i="6"/>
  <c r="F9" i="6"/>
  <c r="I9" i="6" s="1"/>
  <c r="E9" i="6"/>
  <c r="D9" i="6"/>
  <c r="J9" i="6" s="1"/>
  <c r="B9" i="6"/>
  <c r="C9" i="6" s="1"/>
  <c r="A9" i="6"/>
  <c r="H8" i="6"/>
  <c r="G8" i="6"/>
  <c r="F8" i="6"/>
  <c r="I8" i="6" s="1"/>
  <c r="E8" i="6"/>
  <c r="D8" i="6"/>
  <c r="B8" i="6"/>
  <c r="C8" i="6" s="1"/>
  <c r="A8" i="6"/>
  <c r="H7" i="6"/>
  <c r="G7" i="6"/>
  <c r="F7" i="6"/>
  <c r="I7" i="6" s="1"/>
  <c r="E7" i="6"/>
  <c r="D7" i="6"/>
  <c r="B7" i="6"/>
  <c r="C7" i="6" s="1"/>
  <c r="A7" i="6"/>
  <c r="H6" i="6"/>
  <c r="G6" i="6"/>
  <c r="F6" i="6"/>
  <c r="I6" i="6" s="1"/>
  <c r="E6" i="6"/>
  <c r="D6" i="6"/>
  <c r="J6" i="6" s="1"/>
  <c r="B6" i="6"/>
  <c r="C6" i="6" s="1"/>
  <c r="A6" i="6"/>
  <c r="H5" i="6"/>
  <c r="G5" i="6"/>
  <c r="F5" i="6"/>
  <c r="I5" i="6" s="1"/>
  <c r="E5" i="6"/>
  <c r="D5" i="6"/>
  <c r="B5" i="6"/>
  <c r="C5" i="6" s="1"/>
  <c r="A5" i="6"/>
  <c r="H4" i="6"/>
  <c r="G4" i="6"/>
  <c r="F4" i="6"/>
  <c r="I4" i="6" s="1"/>
  <c r="E4" i="6"/>
  <c r="D4" i="6"/>
  <c r="J4" i="6" s="1"/>
  <c r="B4" i="6"/>
  <c r="C4" i="6" s="1"/>
  <c r="A4" i="6"/>
  <c r="B10" i="5"/>
  <c r="B15" i="1"/>
  <c r="J26" i="6" l="1"/>
  <c r="O1422" i="6"/>
  <c r="J14" i="6"/>
  <c r="J13" i="6"/>
  <c r="J16" i="6"/>
  <c r="K1754" i="6"/>
  <c r="J20" i="6"/>
  <c r="B6" i="8"/>
  <c r="J10" i="6"/>
  <c r="J11" i="6"/>
  <c r="J8" i="6"/>
  <c r="J7" i="6"/>
  <c r="J12" i="6"/>
  <c r="J17" i="6"/>
  <c r="B5" i="8"/>
  <c r="B15" i="8" s="1"/>
  <c r="J5" i="6"/>
  <c r="J21" i="6"/>
  <c r="J39" i="8"/>
  <c r="B15" i="9"/>
  <c r="B32" i="1" s="1"/>
  <c r="K39" i="8"/>
  <c r="K15" i="9" s="1"/>
  <c r="B14" i="9"/>
  <c r="B31" i="1" s="1"/>
  <c r="K38" i="8"/>
  <c r="K14" i="9" s="1"/>
  <c r="J38" i="8"/>
  <c r="B13" i="9"/>
  <c r="B30" i="1" s="1"/>
  <c r="J37" i="8"/>
  <c r="K37" i="8"/>
  <c r="K13" i="9" s="1"/>
  <c r="K36" i="8"/>
  <c r="K12" i="9" s="1"/>
  <c r="J36" i="8"/>
  <c r="B12" i="9"/>
  <c r="B29" i="1" s="1"/>
  <c r="B11" i="9"/>
  <c r="B28" i="1" s="1"/>
  <c r="K35" i="8"/>
  <c r="K11" i="9" s="1"/>
  <c r="J35" i="8"/>
  <c r="K34" i="8"/>
  <c r="K10" i="9" s="1"/>
  <c r="B10" i="9"/>
  <c r="B27" i="1" s="1"/>
  <c r="J34" i="8"/>
  <c r="B9" i="9"/>
  <c r="B26" i="1" s="1"/>
  <c r="K33" i="8"/>
  <c r="K9" i="9" s="1"/>
  <c r="J33" i="8"/>
  <c r="B8" i="9"/>
  <c r="B25" i="1" s="1"/>
  <c r="J32" i="8"/>
  <c r="K32" i="8"/>
  <c r="K8" i="9" s="1"/>
  <c r="B7" i="9"/>
  <c r="B24" i="1" s="1"/>
  <c r="K31" i="8"/>
  <c r="K7" i="9" s="1"/>
  <c r="J31" i="8"/>
  <c r="B6" i="9"/>
  <c r="B23" i="1" s="1"/>
  <c r="J30" i="8"/>
  <c r="E23" i="1" s="1"/>
  <c r="K30" i="8"/>
  <c r="K6" i="9" s="1"/>
  <c r="J29" i="8"/>
  <c r="K29" i="8"/>
  <c r="K5" i="9" s="1"/>
  <c r="B5" i="9"/>
  <c r="B22" i="1" s="1"/>
  <c r="C4" i="9"/>
  <c r="C21" i="1" s="1"/>
  <c r="B19" i="8"/>
  <c r="B66" i="8"/>
  <c r="B6" i="12"/>
  <c r="B4" i="9"/>
  <c r="B21" i="1" s="1"/>
  <c r="K28" i="8"/>
  <c r="J28" i="8"/>
  <c r="O5000" i="6"/>
  <c r="N5000" i="6"/>
  <c r="M5000" i="6"/>
  <c r="K5000" i="6"/>
  <c r="O4999" i="6"/>
  <c r="K4999" i="6"/>
  <c r="M4999" i="6"/>
  <c r="N4999" i="6"/>
  <c r="O4998" i="6"/>
  <c r="M4998" i="6"/>
  <c r="N4998" i="6"/>
  <c r="K4998" i="6"/>
  <c r="O4997" i="6"/>
  <c r="M4997" i="6"/>
  <c r="N4997" i="6"/>
  <c r="K4997" i="6"/>
  <c r="N4996" i="6"/>
  <c r="K4996" i="6"/>
  <c r="O4996" i="6"/>
  <c r="M4996" i="6"/>
  <c r="K4995" i="6"/>
  <c r="O4995" i="6"/>
  <c r="M4995" i="6"/>
  <c r="N4995" i="6"/>
  <c r="M4994" i="6"/>
  <c r="O4994" i="6"/>
  <c r="K4994" i="6"/>
  <c r="N4994" i="6"/>
  <c r="M4993" i="6"/>
  <c r="O4993" i="6"/>
  <c r="N4993" i="6"/>
  <c r="K4993" i="6"/>
  <c r="M4992" i="6"/>
  <c r="O4992" i="6"/>
  <c r="N4992" i="6"/>
  <c r="K4992" i="6"/>
  <c r="N4991" i="6"/>
  <c r="O4991" i="6"/>
  <c r="M4991" i="6"/>
  <c r="K4991" i="6"/>
  <c r="M4990" i="6"/>
  <c r="O4990" i="6"/>
  <c r="K4990" i="6"/>
  <c r="N4990" i="6"/>
  <c r="O4989" i="6"/>
  <c r="K4989" i="6"/>
  <c r="M4989" i="6"/>
  <c r="N4989" i="6"/>
  <c r="O4988" i="6"/>
  <c r="M4988" i="6"/>
  <c r="N4988" i="6"/>
  <c r="K4988" i="6"/>
  <c r="O4987" i="6"/>
  <c r="N4987" i="6"/>
  <c r="K4987" i="6"/>
  <c r="M4987" i="6"/>
  <c r="O4986" i="6"/>
  <c r="M4986" i="6"/>
  <c r="K4986" i="6"/>
  <c r="N4986" i="6"/>
  <c r="M4985" i="6"/>
  <c r="K4985" i="6"/>
  <c r="O4985" i="6"/>
  <c r="N4985" i="6"/>
  <c r="M4984" i="6"/>
  <c r="O4984" i="6"/>
  <c r="K4984" i="6"/>
  <c r="N4984" i="6"/>
  <c r="M4983" i="6"/>
  <c r="O4983" i="6"/>
  <c r="N4983" i="6"/>
  <c r="K4983" i="6"/>
  <c r="N4982" i="6"/>
  <c r="M4982" i="6"/>
  <c r="O4982" i="6"/>
  <c r="K4982" i="6"/>
  <c r="M4981" i="6"/>
  <c r="K4981" i="6"/>
  <c r="O4981" i="6"/>
  <c r="N4981" i="6"/>
  <c r="O4980" i="6"/>
  <c r="M4980" i="6"/>
  <c r="K4980" i="6"/>
  <c r="N4980" i="6"/>
  <c r="O4979" i="6"/>
  <c r="M4979" i="6"/>
  <c r="K4979" i="6"/>
  <c r="N4979" i="6"/>
  <c r="K4978" i="6"/>
  <c r="M4978" i="6"/>
  <c r="O4978" i="6"/>
  <c r="N4978" i="6"/>
  <c r="N4977" i="6"/>
  <c r="O4977" i="6"/>
  <c r="K4977" i="6"/>
  <c r="M4977" i="6"/>
  <c r="K4976" i="6"/>
  <c r="O4976" i="6"/>
  <c r="N4976" i="6"/>
  <c r="M4976" i="6"/>
  <c r="M4975" i="6"/>
  <c r="K4975" i="6"/>
  <c r="N4975" i="6"/>
  <c r="O4975" i="6"/>
  <c r="M4974" i="6"/>
  <c r="K4974" i="6"/>
  <c r="N4974" i="6"/>
  <c r="O4974" i="6"/>
  <c r="O4973" i="6"/>
  <c r="N4973" i="6"/>
  <c r="M4973" i="6"/>
  <c r="K4973" i="6"/>
  <c r="O4972" i="6"/>
  <c r="K4972" i="6"/>
  <c r="M4972" i="6"/>
  <c r="N4972" i="6"/>
  <c r="K4971" i="6"/>
  <c r="M4971" i="6"/>
  <c r="O4971" i="6"/>
  <c r="N4971" i="6"/>
  <c r="K4970" i="6"/>
  <c r="M4970" i="6"/>
  <c r="N4970" i="6"/>
  <c r="O4970" i="6"/>
  <c r="M4969" i="6"/>
  <c r="O4969" i="6"/>
  <c r="N4969" i="6"/>
  <c r="K4969" i="6"/>
  <c r="K4968" i="6"/>
  <c r="O4968" i="6"/>
  <c r="M4968" i="6"/>
  <c r="N4968" i="6"/>
  <c r="O4967" i="6"/>
  <c r="N4967" i="6"/>
  <c r="M4967" i="6"/>
  <c r="K4967" i="6"/>
  <c r="O4966" i="6"/>
  <c r="M4966" i="6"/>
  <c r="N4966" i="6"/>
  <c r="K4966" i="6"/>
  <c r="N4965" i="6"/>
  <c r="M4965" i="6"/>
  <c r="K4965" i="6"/>
  <c r="O4965" i="6"/>
  <c r="N4964" i="6"/>
  <c r="O4964" i="6"/>
  <c r="M4964" i="6"/>
  <c r="K4964" i="6"/>
  <c r="N4963" i="6"/>
  <c r="O4963" i="6"/>
  <c r="K4963" i="6"/>
  <c r="M4963" i="6"/>
  <c r="M4962" i="6"/>
  <c r="N4962" i="6"/>
  <c r="O4962" i="6"/>
  <c r="K4962" i="6"/>
  <c r="K4961" i="6"/>
  <c r="O4961" i="6"/>
  <c r="M4961" i="6"/>
  <c r="N4961" i="6"/>
  <c r="N4960" i="6"/>
  <c r="O4960" i="6"/>
  <c r="M4960" i="6"/>
  <c r="K4960" i="6"/>
  <c r="K4959" i="6"/>
  <c r="N4959" i="6"/>
  <c r="M4959" i="6"/>
  <c r="O4959" i="6"/>
  <c r="N4958" i="6"/>
  <c r="O4958" i="6"/>
  <c r="K4958" i="6"/>
  <c r="M4958" i="6"/>
  <c r="K4957" i="6"/>
  <c r="O4957" i="6"/>
  <c r="M4957" i="6"/>
  <c r="N4957" i="6"/>
  <c r="N4956" i="6"/>
  <c r="M4956" i="6"/>
  <c r="O4956" i="6"/>
  <c r="K4956" i="6"/>
  <c r="N4955" i="6"/>
  <c r="O4955" i="6"/>
  <c r="M4955" i="6"/>
  <c r="K4955" i="6"/>
  <c r="O4954" i="6"/>
  <c r="N4954" i="6"/>
  <c r="M4954" i="6"/>
  <c r="K4954" i="6"/>
  <c r="N4953" i="6"/>
  <c r="M4953" i="6"/>
  <c r="K4953" i="6"/>
  <c r="O4953" i="6"/>
  <c r="K4952" i="6"/>
  <c r="M4952" i="6"/>
  <c r="O4952" i="6"/>
  <c r="N4952" i="6"/>
  <c r="M4951" i="6"/>
  <c r="K4951" i="6"/>
  <c r="O4951" i="6"/>
  <c r="N4951" i="6"/>
  <c r="O4950" i="6"/>
  <c r="M4950" i="6"/>
  <c r="N4950" i="6"/>
  <c r="K4950" i="6"/>
  <c r="M4949" i="6"/>
  <c r="K4949" i="6"/>
  <c r="O4949" i="6"/>
  <c r="N4949" i="6"/>
  <c r="O4948" i="6"/>
  <c r="M4948" i="6"/>
  <c r="K4948" i="6"/>
  <c r="N4948" i="6"/>
  <c r="K4947" i="6"/>
  <c r="M4947" i="6"/>
  <c r="N4947" i="6"/>
  <c r="O4947" i="6"/>
  <c r="K4946" i="6"/>
  <c r="M4946" i="6"/>
  <c r="O4946" i="6"/>
  <c r="N4946" i="6"/>
  <c r="O4945" i="6"/>
  <c r="K4945" i="6"/>
  <c r="N4945" i="6"/>
  <c r="M4945" i="6"/>
  <c r="M4944" i="6"/>
  <c r="K4944" i="6"/>
  <c r="O4944" i="6"/>
  <c r="N4944" i="6"/>
  <c r="M4943" i="6"/>
  <c r="O4943" i="6"/>
  <c r="N4943" i="6"/>
  <c r="K4943" i="6"/>
  <c r="K4942" i="6"/>
  <c r="N4942" i="6"/>
  <c r="O4942" i="6"/>
  <c r="M4942" i="6"/>
  <c r="N4941" i="6"/>
  <c r="O4941" i="6"/>
  <c r="K4941" i="6"/>
  <c r="M4941" i="6"/>
  <c r="O4940" i="6"/>
  <c r="M4940" i="6"/>
  <c r="K4940" i="6"/>
  <c r="N4940" i="6"/>
  <c r="K4939" i="6"/>
  <c r="N4939" i="6"/>
  <c r="M4939" i="6"/>
  <c r="O4939" i="6"/>
  <c r="M4938" i="6"/>
  <c r="N4938" i="6"/>
  <c r="K4938" i="6"/>
  <c r="O4938" i="6"/>
  <c r="K4937" i="6"/>
  <c r="M4937" i="6"/>
  <c r="N4937" i="6"/>
  <c r="O4937" i="6"/>
  <c r="O4936" i="6"/>
  <c r="M4936" i="6"/>
  <c r="K4936" i="6"/>
  <c r="N4936" i="6"/>
  <c r="O4935" i="6"/>
  <c r="N4935" i="6"/>
  <c r="M4935" i="6"/>
  <c r="K4935" i="6"/>
  <c r="N4934" i="6"/>
  <c r="O4934" i="6"/>
  <c r="K4934" i="6"/>
  <c r="M4934" i="6"/>
  <c r="M4933" i="6"/>
  <c r="N4933" i="6"/>
  <c r="O4933" i="6"/>
  <c r="K4933" i="6"/>
  <c r="O4932" i="6"/>
  <c r="M4932" i="6"/>
  <c r="K4932" i="6"/>
  <c r="N4932" i="6"/>
  <c r="K4931" i="6"/>
  <c r="M4931" i="6"/>
  <c r="O4931" i="6"/>
  <c r="N4931" i="6"/>
  <c r="K4930" i="6"/>
  <c r="N4930" i="6"/>
  <c r="O4930" i="6"/>
  <c r="M4930" i="6"/>
  <c r="O4929" i="6"/>
  <c r="N4929" i="6"/>
  <c r="K4929" i="6"/>
  <c r="M4929" i="6"/>
  <c r="N4928" i="6"/>
  <c r="O4928" i="6"/>
  <c r="M4928" i="6"/>
  <c r="K4928" i="6"/>
  <c r="K4927" i="6"/>
  <c r="N4927" i="6"/>
  <c r="O4927" i="6"/>
  <c r="M4927" i="6"/>
  <c r="O4926" i="6"/>
  <c r="N4926" i="6"/>
  <c r="K4926" i="6"/>
  <c r="M4926" i="6"/>
  <c r="K4925" i="6"/>
  <c r="M4925" i="6"/>
  <c r="O4925" i="6"/>
  <c r="N4925" i="6"/>
  <c r="O4924" i="6"/>
  <c r="M4924" i="6"/>
  <c r="K4924" i="6"/>
  <c r="N4924" i="6"/>
  <c r="N4923" i="6"/>
  <c r="M4923" i="6"/>
  <c r="K4923" i="6"/>
  <c r="O4923" i="6"/>
  <c r="M4922" i="6"/>
  <c r="N4922" i="6"/>
  <c r="K4922" i="6"/>
  <c r="O4922" i="6"/>
  <c r="M4921" i="6"/>
  <c r="K4921" i="6"/>
  <c r="N4921" i="6"/>
  <c r="O4921" i="6"/>
  <c r="M4920" i="6"/>
  <c r="O4920" i="6"/>
  <c r="N4920" i="6"/>
  <c r="K4920" i="6"/>
  <c r="K4919" i="6"/>
  <c r="N4919" i="6"/>
  <c r="M4919" i="6"/>
  <c r="O4919" i="6"/>
  <c r="K4918" i="6"/>
  <c r="N4918" i="6"/>
  <c r="M4918" i="6"/>
  <c r="O4918" i="6"/>
  <c r="K4917" i="6"/>
  <c r="N4917" i="6"/>
  <c r="O4917" i="6"/>
  <c r="M4917" i="6"/>
  <c r="N4916" i="6"/>
  <c r="K4916" i="6"/>
  <c r="M4916" i="6"/>
  <c r="O4916" i="6"/>
  <c r="O4915" i="6"/>
  <c r="K4915" i="6"/>
  <c r="M4915" i="6"/>
  <c r="N4915" i="6"/>
  <c r="N4914" i="6"/>
  <c r="M4914" i="6"/>
  <c r="O4914" i="6"/>
  <c r="K4914" i="6"/>
  <c r="N4913" i="6"/>
  <c r="O4913" i="6"/>
  <c r="K4913" i="6"/>
  <c r="M4913" i="6"/>
  <c r="K4912" i="6"/>
  <c r="M4912" i="6"/>
  <c r="N4912" i="6"/>
  <c r="O4912" i="6"/>
  <c r="O4911" i="6"/>
  <c r="M4911" i="6"/>
  <c r="N4911" i="6"/>
  <c r="K4911" i="6"/>
  <c r="K4910" i="6"/>
  <c r="M4910" i="6"/>
  <c r="O4910" i="6"/>
  <c r="N4910" i="6"/>
  <c r="O4909" i="6"/>
  <c r="N4909" i="6"/>
  <c r="M4909" i="6"/>
  <c r="K4909" i="6"/>
  <c r="K4908" i="6"/>
  <c r="O4908" i="6"/>
  <c r="N4908" i="6"/>
  <c r="M4908" i="6"/>
  <c r="N4907" i="6"/>
  <c r="K4907" i="6"/>
  <c r="M4907" i="6"/>
  <c r="O4907" i="6"/>
  <c r="K4906" i="6"/>
  <c r="M4906" i="6"/>
  <c r="N4906" i="6"/>
  <c r="O4906" i="6"/>
  <c r="O4905" i="6"/>
  <c r="M4905" i="6"/>
  <c r="N4905" i="6"/>
  <c r="K4905" i="6"/>
  <c r="O4904" i="6"/>
  <c r="K4904" i="6"/>
  <c r="M4904" i="6"/>
  <c r="N4904" i="6"/>
  <c r="K4903" i="6"/>
  <c r="M4903" i="6"/>
  <c r="O4903" i="6"/>
  <c r="N4903" i="6"/>
  <c r="O4902" i="6"/>
  <c r="K4902" i="6"/>
  <c r="M4902" i="6"/>
  <c r="N4902" i="6"/>
  <c r="N4901" i="6"/>
  <c r="K4901" i="6"/>
  <c r="M4901" i="6"/>
  <c r="O4901" i="6"/>
  <c r="K4900" i="6"/>
  <c r="N4900" i="6"/>
  <c r="O4900" i="6"/>
  <c r="M4900" i="6"/>
  <c r="M4899" i="6"/>
  <c r="O4899" i="6"/>
  <c r="K4899" i="6"/>
  <c r="N4899" i="6"/>
  <c r="N4898" i="6"/>
  <c r="O4898" i="6"/>
  <c r="K4898" i="6"/>
  <c r="M4898" i="6"/>
  <c r="K4897" i="6"/>
  <c r="N4897" i="6"/>
  <c r="O4897" i="6"/>
  <c r="M4897" i="6"/>
  <c r="K4896" i="6"/>
  <c r="M4896" i="6"/>
  <c r="O4896" i="6"/>
  <c r="N4896" i="6"/>
  <c r="N4895" i="6"/>
  <c r="O4895" i="6"/>
  <c r="K4895" i="6"/>
  <c r="K4894" i="6"/>
  <c r="M4894" i="6"/>
  <c r="N4894" i="6"/>
  <c r="O4894" i="6"/>
  <c r="N4893" i="6"/>
  <c r="M4893" i="6"/>
  <c r="K4893" i="6"/>
  <c r="O4893" i="6"/>
  <c r="O4892" i="6"/>
  <c r="M4892" i="6"/>
  <c r="K4892" i="6"/>
  <c r="N4892" i="6"/>
  <c r="M4891" i="6"/>
  <c r="K4891" i="6"/>
  <c r="N4891" i="6"/>
  <c r="O4891" i="6"/>
  <c r="O4890" i="6"/>
  <c r="N4890" i="6"/>
  <c r="M4890" i="6"/>
  <c r="K4890" i="6"/>
  <c r="O4889" i="6"/>
  <c r="N4889" i="6"/>
  <c r="M4889" i="6"/>
  <c r="K4889" i="6"/>
  <c r="K4888" i="6"/>
  <c r="M4888" i="6"/>
  <c r="N4888" i="6"/>
  <c r="O4888" i="6"/>
  <c r="M4887" i="6"/>
  <c r="K4887" i="6"/>
  <c r="O4887" i="6"/>
  <c r="N4887" i="6"/>
  <c r="N4886" i="6"/>
  <c r="O4886" i="6"/>
  <c r="K4886" i="6"/>
  <c r="M4886" i="6"/>
  <c r="K4885" i="6"/>
  <c r="M4885" i="6"/>
  <c r="N4885" i="6"/>
  <c r="O4885" i="6"/>
  <c r="N4884" i="6"/>
  <c r="M4884" i="6"/>
  <c r="K4884" i="6"/>
  <c r="O4884" i="6"/>
  <c r="K4883" i="6"/>
  <c r="M4883" i="6"/>
  <c r="N4883" i="6"/>
  <c r="O4883" i="6"/>
  <c r="O4882" i="6"/>
  <c r="N4882" i="6"/>
  <c r="M4882" i="6"/>
  <c r="K4882" i="6"/>
  <c r="O4881" i="6"/>
  <c r="N4881" i="6"/>
  <c r="M4881" i="6"/>
  <c r="K4881" i="6"/>
  <c r="O4880" i="6"/>
  <c r="N4880" i="6"/>
  <c r="M4880" i="6"/>
  <c r="K4880" i="6"/>
  <c r="O4879" i="6"/>
  <c r="N4879" i="6"/>
  <c r="M4879" i="6"/>
  <c r="K4879" i="6"/>
  <c r="O4878" i="6"/>
  <c r="N4878" i="6"/>
  <c r="M4878" i="6"/>
  <c r="K4878" i="6"/>
  <c r="O4877" i="6"/>
  <c r="N4877" i="6"/>
  <c r="M4877" i="6"/>
  <c r="K4877" i="6"/>
  <c r="O4876" i="6"/>
  <c r="N4876" i="6"/>
  <c r="M4876" i="6"/>
  <c r="K4876" i="6"/>
  <c r="O4875" i="6"/>
  <c r="N4875" i="6"/>
  <c r="M4875" i="6"/>
  <c r="K4875" i="6"/>
  <c r="O4874" i="6"/>
  <c r="N4874" i="6"/>
  <c r="M4874" i="6"/>
  <c r="K4874" i="6"/>
  <c r="O4873" i="6"/>
  <c r="N4873" i="6"/>
  <c r="M4873" i="6"/>
  <c r="K4873" i="6"/>
  <c r="O4872" i="6"/>
  <c r="N4872" i="6"/>
  <c r="M4872" i="6"/>
  <c r="K4872" i="6"/>
  <c r="O4871" i="6"/>
  <c r="N4871" i="6"/>
  <c r="M4871" i="6"/>
  <c r="K4871" i="6"/>
  <c r="O4870" i="6"/>
  <c r="N4870" i="6"/>
  <c r="M4870" i="6"/>
  <c r="K4870" i="6"/>
  <c r="O4869" i="6"/>
  <c r="N4869" i="6"/>
  <c r="M4869" i="6"/>
  <c r="K4869" i="6"/>
  <c r="O4868" i="6"/>
  <c r="N4868" i="6"/>
  <c r="M4868" i="6"/>
  <c r="K4868" i="6"/>
  <c r="O4867" i="6"/>
  <c r="N4867" i="6"/>
  <c r="M4867" i="6"/>
  <c r="K4867" i="6"/>
  <c r="O4866" i="6"/>
  <c r="N4866" i="6"/>
  <c r="M4866" i="6"/>
  <c r="K4866" i="6"/>
  <c r="O4865" i="6"/>
  <c r="N4865" i="6"/>
  <c r="M4865" i="6"/>
  <c r="K4865" i="6"/>
  <c r="O4864" i="6"/>
  <c r="N4864" i="6"/>
  <c r="M4864" i="6"/>
  <c r="K4864" i="6"/>
  <c r="O4863" i="6"/>
  <c r="N4863" i="6"/>
  <c r="M4863" i="6"/>
  <c r="K4863" i="6"/>
  <c r="O4862" i="6"/>
  <c r="N4862" i="6"/>
  <c r="M4862" i="6"/>
  <c r="K4862" i="6"/>
  <c r="O4861" i="6"/>
  <c r="N4861" i="6"/>
  <c r="M4861" i="6"/>
  <c r="K4861" i="6"/>
  <c r="O4860" i="6"/>
  <c r="N4860" i="6"/>
  <c r="M4860" i="6"/>
  <c r="K4860" i="6"/>
  <c r="O4859" i="6"/>
  <c r="N4859" i="6"/>
  <c r="M4859" i="6"/>
  <c r="K4859" i="6"/>
  <c r="O4858" i="6"/>
  <c r="N4858" i="6"/>
  <c r="M4858" i="6"/>
  <c r="K4858" i="6"/>
  <c r="O4857" i="6"/>
  <c r="N4857" i="6"/>
  <c r="M4857" i="6"/>
  <c r="K4857" i="6"/>
  <c r="O4856" i="6"/>
  <c r="N4856" i="6"/>
  <c r="M4856" i="6"/>
  <c r="K4856" i="6"/>
  <c r="O4855" i="6"/>
  <c r="N4855" i="6"/>
  <c r="M4855" i="6"/>
  <c r="K4855" i="6"/>
  <c r="O4854" i="6"/>
  <c r="N4854" i="6"/>
  <c r="M4854" i="6"/>
  <c r="K4854" i="6"/>
  <c r="O4853" i="6"/>
  <c r="N4853" i="6"/>
  <c r="M4853" i="6"/>
  <c r="K4853" i="6"/>
  <c r="O4852" i="6"/>
  <c r="N4852" i="6"/>
  <c r="M4852" i="6"/>
  <c r="K4852" i="6"/>
  <c r="O4851" i="6"/>
  <c r="N4851" i="6"/>
  <c r="M4851" i="6"/>
  <c r="K4851" i="6"/>
  <c r="O4850" i="6"/>
  <c r="N4850" i="6"/>
  <c r="M4850" i="6"/>
  <c r="K4850" i="6"/>
  <c r="O4849" i="6"/>
  <c r="N4849" i="6"/>
  <c r="M4849" i="6"/>
  <c r="K4849" i="6"/>
  <c r="O4848" i="6"/>
  <c r="N4848" i="6"/>
  <c r="M4848" i="6"/>
  <c r="K4848" i="6"/>
  <c r="O4847" i="6"/>
  <c r="N4847" i="6"/>
  <c r="M4847" i="6"/>
  <c r="K4847" i="6"/>
  <c r="O4846" i="6"/>
  <c r="N4846" i="6"/>
  <c r="M4846" i="6"/>
  <c r="K4846" i="6"/>
  <c r="O4845" i="6"/>
  <c r="N4845" i="6"/>
  <c r="M4845" i="6"/>
  <c r="K4845" i="6"/>
  <c r="O4844" i="6"/>
  <c r="N4844" i="6"/>
  <c r="M4844" i="6"/>
  <c r="K4844" i="6"/>
  <c r="O4843" i="6"/>
  <c r="N4843" i="6"/>
  <c r="M4843" i="6"/>
  <c r="K4843" i="6"/>
  <c r="O4842" i="6"/>
  <c r="N4842" i="6"/>
  <c r="M4842" i="6"/>
  <c r="K4842" i="6"/>
  <c r="O4841" i="6"/>
  <c r="N4841" i="6"/>
  <c r="M4841" i="6"/>
  <c r="K4841" i="6"/>
  <c r="O4840" i="6"/>
  <c r="N4840" i="6"/>
  <c r="M4840" i="6"/>
  <c r="K4840" i="6"/>
  <c r="O4839" i="6"/>
  <c r="N4839" i="6"/>
  <c r="M4839" i="6"/>
  <c r="K4839" i="6"/>
  <c r="O4838" i="6"/>
  <c r="N4838" i="6"/>
  <c r="M4838" i="6"/>
  <c r="K4838" i="6"/>
  <c r="O4837" i="6"/>
  <c r="N4837" i="6"/>
  <c r="M4837" i="6"/>
  <c r="K4837" i="6"/>
  <c r="O4836" i="6"/>
  <c r="N4836" i="6"/>
  <c r="M4836" i="6"/>
  <c r="K4836" i="6"/>
  <c r="O4835" i="6"/>
  <c r="N4835" i="6"/>
  <c r="M4835" i="6"/>
  <c r="K4835" i="6"/>
  <c r="O4834" i="6"/>
  <c r="N4834" i="6"/>
  <c r="M4834" i="6"/>
  <c r="K4834" i="6"/>
  <c r="O4833" i="6"/>
  <c r="N4833" i="6"/>
  <c r="M4833" i="6"/>
  <c r="K4833" i="6"/>
  <c r="O4832" i="6"/>
  <c r="N4832" i="6"/>
  <c r="M4832" i="6"/>
  <c r="K4832" i="6"/>
  <c r="O4831" i="6"/>
  <c r="N4831" i="6"/>
  <c r="M4831" i="6"/>
  <c r="K4831" i="6"/>
  <c r="O4830" i="6"/>
  <c r="N4830" i="6"/>
  <c r="M4830" i="6"/>
  <c r="K4830" i="6"/>
  <c r="O4829" i="6"/>
  <c r="N4829" i="6"/>
  <c r="M4829" i="6"/>
  <c r="K4829" i="6"/>
  <c r="O4828" i="6"/>
  <c r="N4828" i="6"/>
  <c r="M4828" i="6"/>
  <c r="K4828" i="6"/>
  <c r="O4827" i="6"/>
  <c r="N4827" i="6"/>
  <c r="M4827" i="6"/>
  <c r="K4827" i="6"/>
  <c r="N4826" i="6"/>
  <c r="K4826" i="6"/>
  <c r="M4826" i="6"/>
  <c r="O4826" i="6"/>
  <c r="N4825" i="6"/>
  <c r="M4825" i="6"/>
  <c r="K4825" i="6"/>
  <c r="O4825" i="6"/>
  <c r="N4824" i="6"/>
  <c r="M4824" i="6"/>
  <c r="K4824" i="6"/>
  <c r="O4824" i="6"/>
  <c r="M4823" i="6"/>
  <c r="N4823" i="6"/>
  <c r="O4823" i="6"/>
  <c r="K4823" i="6"/>
  <c r="N4822" i="6"/>
  <c r="M4822" i="6"/>
  <c r="K4822" i="6"/>
  <c r="O4822" i="6"/>
  <c r="O4821" i="6"/>
  <c r="N4821" i="6"/>
  <c r="M4821" i="6"/>
  <c r="K4821" i="6"/>
  <c r="O4820" i="6"/>
  <c r="N4820" i="6"/>
  <c r="M4820" i="6"/>
  <c r="K4820" i="6"/>
  <c r="O4819" i="6"/>
  <c r="N4819" i="6"/>
  <c r="M4819" i="6"/>
  <c r="K4819" i="6"/>
  <c r="O4818" i="6"/>
  <c r="K4818" i="6"/>
  <c r="N4818" i="6"/>
  <c r="M4818" i="6"/>
  <c r="K4817" i="6"/>
  <c r="M4817" i="6"/>
  <c r="N4817" i="6"/>
  <c r="O4817" i="6"/>
  <c r="O4816" i="6"/>
  <c r="N4816" i="6"/>
  <c r="M4816" i="6"/>
  <c r="K4816" i="6"/>
  <c r="O4815" i="6"/>
  <c r="M4815" i="6"/>
  <c r="N4815" i="6"/>
  <c r="K4815" i="6"/>
  <c r="M4814" i="6"/>
  <c r="K4814" i="6"/>
  <c r="O4814" i="6"/>
  <c r="N4814" i="6"/>
  <c r="K4813" i="6"/>
  <c r="M4813" i="6"/>
  <c r="N4813" i="6"/>
  <c r="O4813" i="6"/>
  <c r="K4812" i="6"/>
  <c r="M4812" i="6"/>
  <c r="N4812" i="6"/>
  <c r="O4812" i="6"/>
  <c r="M4811" i="6"/>
  <c r="O4811" i="6"/>
  <c r="N4811" i="6"/>
  <c r="K4811" i="6"/>
  <c r="O4810" i="6"/>
  <c r="N4810" i="6"/>
  <c r="M4810" i="6"/>
  <c r="K4810" i="6"/>
  <c r="N4809" i="6"/>
  <c r="O4809" i="6"/>
  <c r="K4809" i="6"/>
  <c r="M4809" i="6"/>
  <c r="O4808" i="6"/>
  <c r="N4808" i="6"/>
  <c r="M4808" i="6"/>
  <c r="K4808" i="6"/>
  <c r="O4807" i="6"/>
  <c r="N4807" i="6"/>
  <c r="M4807" i="6"/>
  <c r="K4807" i="6"/>
  <c r="O4806" i="6"/>
  <c r="N4806" i="6"/>
  <c r="M4806" i="6"/>
  <c r="K4806" i="6"/>
  <c r="K4805" i="6"/>
  <c r="O4805" i="6"/>
  <c r="N4805" i="6"/>
  <c r="M4805" i="6"/>
  <c r="M4804" i="6"/>
  <c r="N4804" i="6"/>
  <c r="O4804" i="6"/>
  <c r="K4804" i="6"/>
  <c r="K4803" i="6"/>
  <c r="M4803" i="6"/>
  <c r="N4803" i="6"/>
  <c r="O4803" i="6"/>
  <c r="O4802" i="6"/>
  <c r="N4802" i="6"/>
  <c r="M4802" i="6"/>
  <c r="K4802" i="6"/>
  <c r="M4801" i="6"/>
  <c r="K4801" i="6"/>
  <c r="O4801" i="6"/>
  <c r="N4801" i="6"/>
  <c r="O4800" i="6"/>
  <c r="N4800" i="6"/>
  <c r="M4800" i="6"/>
  <c r="K4800" i="6"/>
  <c r="O4799" i="6"/>
  <c r="K4799" i="6"/>
  <c r="N4799" i="6"/>
  <c r="M4799" i="6"/>
  <c r="M4798" i="6"/>
  <c r="N4798" i="6"/>
  <c r="O4798" i="6"/>
  <c r="K4798" i="6"/>
  <c r="K4797" i="6"/>
  <c r="M4797" i="6"/>
  <c r="N4797" i="6"/>
  <c r="O4797" i="6"/>
  <c r="M4796" i="6"/>
  <c r="K4796" i="6"/>
  <c r="O4796" i="6"/>
  <c r="N4796" i="6"/>
  <c r="O4795" i="6"/>
  <c r="N4795" i="6"/>
  <c r="M4795" i="6"/>
  <c r="K4795" i="6"/>
  <c r="O4794" i="6"/>
  <c r="N4794" i="6"/>
  <c r="M4794" i="6"/>
  <c r="K4794" i="6"/>
  <c r="K4793" i="6"/>
  <c r="M4793" i="6"/>
  <c r="N4793" i="6"/>
  <c r="O4793" i="6"/>
  <c r="K4792" i="6"/>
  <c r="M4792" i="6"/>
  <c r="N4792" i="6"/>
  <c r="O4792" i="6"/>
  <c r="O4791" i="6"/>
  <c r="N4791" i="6"/>
  <c r="M4791" i="6"/>
  <c r="K4791" i="6"/>
  <c r="N4790" i="6"/>
  <c r="M4790" i="6"/>
  <c r="K4790" i="6"/>
  <c r="O4790" i="6"/>
  <c r="O4789" i="6"/>
  <c r="N4789" i="6"/>
  <c r="M4789" i="6"/>
  <c r="K4789" i="6"/>
  <c r="O4788" i="6"/>
  <c r="N4788" i="6"/>
  <c r="M4788" i="6"/>
  <c r="K4788" i="6"/>
  <c r="O4787" i="6"/>
  <c r="N4787" i="6"/>
  <c r="M4787" i="6"/>
  <c r="K4787" i="6"/>
  <c r="O4786" i="6"/>
  <c r="N4786" i="6"/>
  <c r="M4786" i="6"/>
  <c r="K4786" i="6"/>
  <c r="O4785" i="6"/>
  <c r="N4785" i="6"/>
  <c r="M4785" i="6"/>
  <c r="K4785" i="6"/>
  <c r="O4784" i="6"/>
  <c r="N4784" i="6"/>
  <c r="M4784" i="6"/>
  <c r="K4784" i="6"/>
  <c r="O4783" i="6"/>
  <c r="N4783" i="6"/>
  <c r="M4783" i="6"/>
  <c r="K4783" i="6"/>
  <c r="O4782" i="6"/>
  <c r="N4782" i="6"/>
  <c r="M4782" i="6"/>
  <c r="K4782" i="6"/>
  <c r="O4781" i="6"/>
  <c r="N4781" i="6"/>
  <c r="M4781" i="6"/>
  <c r="K4781" i="6"/>
  <c r="N4780" i="6"/>
  <c r="M4780" i="6"/>
  <c r="K4780" i="6"/>
  <c r="O4780" i="6"/>
  <c r="K4779" i="6"/>
  <c r="O4779" i="6"/>
  <c r="N4779" i="6"/>
  <c r="M4779" i="6"/>
  <c r="O4778" i="6"/>
  <c r="N4778" i="6"/>
  <c r="M4778" i="6"/>
  <c r="K4778" i="6"/>
  <c r="K4777" i="6"/>
  <c r="O4777" i="6"/>
  <c r="N4777" i="6"/>
  <c r="M4777" i="6"/>
  <c r="O4776" i="6"/>
  <c r="N4776" i="6"/>
  <c r="M4776" i="6"/>
  <c r="K4776" i="6"/>
  <c r="O4775" i="6"/>
  <c r="N4775" i="6"/>
  <c r="M4775" i="6"/>
  <c r="K4775" i="6"/>
  <c r="O4774" i="6"/>
  <c r="N4774" i="6"/>
  <c r="M4774" i="6"/>
  <c r="K4774" i="6"/>
  <c r="O4773" i="6"/>
  <c r="N4773" i="6"/>
  <c r="M4773" i="6"/>
  <c r="K4773" i="6"/>
  <c r="O4772" i="6"/>
  <c r="N4772" i="6"/>
  <c r="M4772" i="6"/>
  <c r="K4772" i="6"/>
  <c r="O4771" i="6"/>
  <c r="N4771" i="6"/>
  <c r="M4771" i="6"/>
  <c r="K4771" i="6"/>
  <c r="O4770" i="6"/>
  <c r="N4770" i="6"/>
  <c r="M4770" i="6"/>
  <c r="K4770" i="6"/>
  <c r="O4769" i="6"/>
  <c r="N4769" i="6"/>
  <c r="M4769" i="6"/>
  <c r="K4769" i="6"/>
  <c r="O4768" i="6"/>
  <c r="N4768" i="6"/>
  <c r="M4768" i="6"/>
  <c r="K4768" i="6"/>
  <c r="O4767" i="6"/>
  <c r="N4767" i="6"/>
  <c r="K4767" i="6"/>
  <c r="M4767" i="6"/>
  <c r="N4766" i="6"/>
  <c r="M4766" i="6"/>
  <c r="K4766" i="6"/>
  <c r="O4766" i="6"/>
  <c r="K4765" i="6"/>
  <c r="O4765" i="6"/>
  <c r="N4765" i="6"/>
  <c r="M4765" i="6"/>
  <c r="N4764" i="6"/>
  <c r="M4764" i="6"/>
  <c r="K4764" i="6"/>
  <c r="O4764" i="6"/>
  <c r="O4763" i="6"/>
  <c r="N4763" i="6"/>
  <c r="M4763" i="6"/>
  <c r="K4763" i="6"/>
  <c r="O4762" i="6"/>
  <c r="N4762" i="6"/>
  <c r="M4762" i="6"/>
  <c r="K4762" i="6"/>
  <c r="O4761" i="6"/>
  <c r="M4761" i="6"/>
  <c r="K4761" i="6"/>
  <c r="N4761" i="6"/>
  <c r="K4760" i="6"/>
  <c r="O4760" i="6"/>
  <c r="N4760" i="6"/>
  <c r="M4760" i="6"/>
  <c r="N4759" i="6"/>
  <c r="O4759" i="6"/>
  <c r="M4759" i="6"/>
  <c r="K4759" i="6"/>
  <c r="N4758" i="6"/>
  <c r="O4758" i="6"/>
  <c r="K4758" i="6"/>
  <c r="M4758" i="6"/>
  <c r="N4757" i="6"/>
  <c r="K4757" i="6"/>
  <c r="M4757" i="6"/>
  <c r="O4757" i="6"/>
  <c r="K4756" i="6"/>
  <c r="M4756" i="6"/>
  <c r="O4756" i="6"/>
  <c r="N4756" i="6"/>
  <c r="M4755" i="6"/>
  <c r="N4755" i="6"/>
  <c r="O4755" i="6"/>
  <c r="K4755" i="6"/>
  <c r="K4754" i="6"/>
  <c r="M4754" i="6"/>
  <c r="O4754" i="6"/>
  <c r="N4754" i="6"/>
  <c r="K4753" i="6"/>
  <c r="M4753" i="6"/>
  <c r="N4753" i="6"/>
  <c r="O4753" i="6"/>
  <c r="O4752" i="6"/>
  <c r="M4752" i="6"/>
  <c r="K4752" i="6"/>
  <c r="N4752" i="6"/>
  <c r="O4751" i="6"/>
  <c r="N4751" i="6"/>
  <c r="M4751" i="6"/>
  <c r="K4751" i="6"/>
  <c r="N4750" i="6"/>
  <c r="M4750" i="6"/>
  <c r="O4750" i="6"/>
  <c r="K4750" i="6"/>
  <c r="O4749" i="6"/>
  <c r="N4749" i="6"/>
  <c r="M4749" i="6"/>
  <c r="K4749" i="6"/>
  <c r="K4748" i="6"/>
  <c r="M4748" i="6"/>
  <c r="N4748" i="6"/>
  <c r="O4748" i="6"/>
  <c r="N4747" i="6"/>
  <c r="M4747" i="6"/>
  <c r="K4747" i="6"/>
  <c r="O4747" i="6"/>
  <c r="O4746" i="6"/>
  <c r="M4746" i="6"/>
  <c r="K4746" i="6"/>
  <c r="N4746" i="6"/>
  <c r="O4745" i="6"/>
  <c r="N4745" i="6"/>
  <c r="M4745" i="6"/>
  <c r="K4745" i="6"/>
  <c r="O4744" i="6"/>
  <c r="M4744" i="6"/>
  <c r="K4744" i="6"/>
  <c r="N4744" i="6"/>
  <c r="M4743" i="6"/>
  <c r="K4743" i="6"/>
  <c r="O4743" i="6"/>
  <c r="N4743" i="6"/>
  <c r="O4742" i="6"/>
  <c r="N4742" i="6"/>
  <c r="M4742" i="6"/>
  <c r="K4742" i="6"/>
  <c r="N4741" i="6"/>
  <c r="M4741" i="6"/>
  <c r="K4741" i="6"/>
  <c r="O4741" i="6"/>
  <c r="N4740" i="6"/>
  <c r="M4740" i="6"/>
  <c r="K4740" i="6"/>
  <c r="O4740" i="6"/>
  <c r="K4739" i="6"/>
  <c r="M4739" i="6"/>
  <c r="N4739" i="6"/>
  <c r="O4739" i="6"/>
  <c r="K4738" i="6"/>
  <c r="N4738" i="6"/>
  <c r="O4738" i="6"/>
  <c r="M4738" i="6"/>
  <c r="K4737" i="6"/>
  <c r="N4737" i="6"/>
  <c r="O4737" i="6"/>
  <c r="M4737" i="6"/>
  <c r="O4736" i="6"/>
  <c r="N4736" i="6"/>
  <c r="M4736" i="6"/>
  <c r="K4736" i="6"/>
  <c r="K4735" i="6"/>
  <c r="M4735" i="6"/>
  <c r="N4735" i="6"/>
  <c r="O4735" i="6"/>
  <c r="M4734" i="6"/>
  <c r="N4734" i="6"/>
  <c r="O4734" i="6"/>
  <c r="N4733" i="6"/>
  <c r="M4733" i="6"/>
  <c r="K4733" i="6"/>
  <c r="O4733" i="6"/>
  <c r="K4732" i="6"/>
  <c r="M4732" i="6"/>
  <c r="N4732" i="6"/>
  <c r="O4732" i="6"/>
  <c r="K4731" i="6"/>
  <c r="O4731" i="6"/>
  <c r="N4731" i="6"/>
  <c r="M4731" i="6"/>
  <c r="O4730" i="6"/>
  <c r="N4730" i="6"/>
  <c r="M4730" i="6"/>
  <c r="K4730" i="6"/>
  <c r="O4729" i="6"/>
  <c r="N4729" i="6"/>
  <c r="M4729" i="6"/>
  <c r="K4729" i="6"/>
  <c r="N4728" i="6"/>
  <c r="K4728" i="6"/>
  <c r="M4728" i="6"/>
  <c r="O4728" i="6"/>
  <c r="K4727" i="6"/>
  <c r="M4727" i="6"/>
  <c r="N4727" i="6"/>
  <c r="O4727" i="6"/>
  <c r="N4726" i="6"/>
  <c r="O4726" i="6"/>
  <c r="K4726" i="6"/>
  <c r="M4726" i="6"/>
  <c r="K4725" i="6"/>
  <c r="M4725" i="6"/>
  <c r="N4725" i="6"/>
  <c r="O4725" i="6"/>
  <c r="O4724" i="6"/>
  <c r="N4724" i="6"/>
  <c r="M4724" i="6"/>
  <c r="K4724" i="6"/>
  <c r="O4723" i="6"/>
  <c r="N4723" i="6"/>
  <c r="M4723" i="6"/>
  <c r="K4723" i="6"/>
  <c r="N4722" i="6"/>
  <c r="K4722" i="6"/>
  <c r="M4722" i="6"/>
  <c r="O4722" i="6"/>
  <c r="K4721" i="6"/>
  <c r="M4721" i="6"/>
  <c r="N4721" i="6"/>
  <c r="O4721" i="6"/>
  <c r="O4720" i="6"/>
  <c r="N4720" i="6"/>
  <c r="M4720" i="6"/>
  <c r="K4720" i="6"/>
  <c r="O4719" i="6"/>
  <c r="M4719" i="6"/>
  <c r="N4719" i="6"/>
  <c r="K4719" i="6"/>
  <c r="N4718" i="6"/>
  <c r="K4718" i="6"/>
  <c r="M4718" i="6"/>
  <c r="O4718" i="6"/>
  <c r="K4717" i="6"/>
  <c r="M4717" i="6"/>
  <c r="N4717" i="6"/>
  <c r="O4717" i="6"/>
  <c r="K4716" i="6"/>
  <c r="M4716" i="6"/>
  <c r="N4716" i="6"/>
  <c r="O4716" i="6"/>
  <c r="K4715" i="6"/>
  <c r="N4715" i="6"/>
  <c r="O4715" i="6"/>
  <c r="M4715" i="6"/>
  <c r="M4714" i="6"/>
  <c r="N4714" i="6"/>
  <c r="O4714" i="6"/>
  <c r="K4714" i="6"/>
  <c r="K4713" i="6"/>
  <c r="M4713" i="6"/>
  <c r="N4713" i="6"/>
  <c r="O4713" i="6"/>
  <c r="O4712" i="6"/>
  <c r="N4712" i="6"/>
  <c r="M4712" i="6"/>
  <c r="K4712" i="6"/>
  <c r="O4711" i="6"/>
  <c r="M4711" i="6"/>
  <c r="K4711" i="6"/>
  <c r="N4711" i="6"/>
  <c r="K4710" i="6"/>
  <c r="M4710" i="6"/>
  <c r="N4710" i="6"/>
  <c r="O4710" i="6"/>
  <c r="K4709" i="6"/>
  <c r="N4709" i="6"/>
  <c r="O4709" i="6"/>
  <c r="M4709" i="6"/>
  <c r="N4708" i="6"/>
  <c r="M4708" i="6"/>
  <c r="K4708" i="6"/>
  <c r="O4708" i="6"/>
  <c r="N4707" i="6"/>
  <c r="M4707" i="6"/>
  <c r="K4707" i="6"/>
  <c r="O4707" i="6"/>
  <c r="K4706" i="6"/>
  <c r="M4706" i="6"/>
  <c r="N4706" i="6"/>
  <c r="O4706" i="6"/>
  <c r="O4705" i="6"/>
  <c r="N4705" i="6"/>
  <c r="M4705" i="6"/>
  <c r="K4705" i="6"/>
  <c r="K4704" i="6"/>
  <c r="O4704" i="6"/>
  <c r="N4704" i="6"/>
  <c r="M4704" i="6"/>
  <c r="K4703" i="6"/>
  <c r="M4703" i="6"/>
  <c r="N4703" i="6"/>
  <c r="O4703" i="6"/>
  <c r="K4702" i="6"/>
  <c r="M4702" i="6"/>
  <c r="N4702" i="6"/>
  <c r="O4702" i="6"/>
  <c r="K4701" i="6"/>
  <c r="M4701" i="6"/>
  <c r="N4701" i="6"/>
  <c r="O4701" i="6"/>
  <c r="O4700" i="6"/>
  <c r="N4700" i="6"/>
  <c r="K4700" i="6"/>
  <c r="M4700" i="6"/>
  <c r="K4699" i="6"/>
  <c r="M4699" i="6"/>
  <c r="O4699" i="6"/>
  <c r="N4699" i="6"/>
  <c r="N4698" i="6"/>
  <c r="O4698" i="6"/>
  <c r="M4698" i="6"/>
  <c r="K4698" i="6"/>
  <c r="O4697" i="6"/>
  <c r="N4697" i="6"/>
  <c r="M4697" i="6"/>
  <c r="K4697" i="6"/>
  <c r="M4696" i="6"/>
  <c r="N4696" i="6"/>
  <c r="O4696" i="6"/>
  <c r="K4696" i="6"/>
  <c r="O4695" i="6"/>
  <c r="N4695" i="6"/>
  <c r="M4695" i="6"/>
  <c r="K4695" i="6"/>
  <c r="O4694" i="6"/>
  <c r="N4694" i="6"/>
  <c r="M4694" i="6"/>
  <c r="K4694" i="6"/>
  <c r="O4693" i="6"/>
  <c r="M4693" i="6"/>
  <c r="K4693" i="6"/>
  <c r="N4693" i="6"/>
  <c r="O4692" i="6"/>
  <c r="N4692" i="6"/>
  <c r="M4692" i="6"/>
  <c r="K4692" i="6"/>
  <c r="O4691" i="6"/>
  <c r="N4691" i="6"/>
  <c r="M4691" i="6"/>
  <c r="K4691" i="6"/>
  <c r="K4690" i="6"/>
  <c r="M4690" i="6"/>
  <c r="N4690" i="6"/>
  <c r="O4690" i="6"/>
  <c r="O4689" i="6"/>
  <c r="M4689" i="6"/>
  <c r="N4689" i="6"/>
  <c r="K4689" i="6"/>
  <c r="O4688" i="6"/>
  <c r="N4688" i="6"/>
  <c r="M4688" i="6"/>
  <c r="K4688" i="6"/>
  <c r="K4687" i="6"/>
  <c r="M4687" i="6"/>
  <c r="N4687" i="6"/>
  <c r="O4687" i="6"/>
  <c r="N4686" i="6"/>
  <c r="O4686" i="6"/>
  <c r="K4686" i="6"/>
  <c r="M4686" i="6"/>
  <c r="M4685" i="6"/>
  <c r="O4685" i="6"/>
  <c r="N4685" i="6"/>
  <c r="K4685" i="6"/>
  <c r="K4684" i="6"/>
  <c r="N4684" i="6"/>
  <c r="O4684" i="6"/>
  <c r="M4684" i="6"/>
  <c r="N4683" i="6"/>
  <c r="M4683" i="6"/>
  <c r="K4683" i="6"/>
  <c r="O4683" i="6"/>
  <c r="M4682" i="6"/>
  <c r="O4682" i="6"/>
  <c r="N4682" i="6"/>
  <c r="K4682" i="6"/>
  <c r="O4681" i="6"/>
  <c r="K4681" i="6"/>
  <c r="M4681" i="6"/>
  <c r="N4681" i="6"/>
  <c r="O4680" i="6"/>
  <c r="N4680" i="6"/>
  <c r="M4680" i="6"/>
  <c r="K4680" i="6"/>
  <c r="O4679" i="6"/>
  <c r="M4679" i="6"/>
  <c r="K4679" i="6"/>
  <c r="N4679" i="6"/>
  <c r="N4678" i="6"/>
  <c r="M4678" i="6"/>
  <c r="K4678" i="6"/>
  <c r="O4678" i="6"/>
  <c r="K4677" i="6"/>
  <c r="O4677" i="6"/>
  <c r="N4677" i="6"/>
  <c r="M4677" i="6"/>
  <c r="O4676" i="6"/>
  <c r="N4676" i="6"/>
  <c r="M4676" i="6"/>
  <c r="K4676" i="6"/>
  <c r="O4675" i="6"/>
  <c r="N4675" i="6"/>
  <c r="M4675" i="6"/>
  <c r="K4675" i="6"/>
  <c r="O4674" i="6"/>
  <c r="N4674" i="6"/>
  <c r="M4674" i="6"/>
  <c r="K4674" i="6"/>
  <c r="O4673" i="6"/>
  <c r="N4673" i="6"/>
  <c r="M4673" i="6"/>
  <c r="K4673" i="6"/>
  <c r="M4672" i="6"/>
  <c r="O4672" i="6"/>
  <c r="N4672" i="6"/>
  <c r="K4672" i="6"/>
  <c r="K4671" i="6"/>
  <c r="O4671" i="6"/>
  <c r="N4671" i="6"/>
  <c r="M4671" i="6"/>
  <c r="O4670" i="6"/>
  <c r="N4670" i="6"/>
  <c r="M4670" i="6"/>
  <c r="K4670" i="6"/>
  <c r="O4669" i="6"/>
  <c r="N4669" i="6"/>
  <c r="M4669" i="6"/>
  <c r="K4669" i="6"/>
  <c r="O4668" i="6"/>
  <c r="N4668" i="6"/>
  <c r="M4668" i="6"/>
  <c r="K4668" i="6"/>
  <c r="O4667" i="6"/>
  <c r="M4667" i="6"/>
  <c r="K4667" i="6"/>
  <c r="N4667" i="6"/>
  <c r="M4666" i="6"/>
  <c r="O4666" i="6"/>
  <c r="N4666" i="6"/>
  <c r="K4666" i="6"/>
  <c r="K4665" i="6"/>
  <c r="M4665" i="6"/>
  <c r="N4665" i="6"/>
  <c r="O4665" i="6"/>
  <c r="K4664" i="6"/>
  <c r="M4664" i="6"/>
  <c r="O4664" i="6"/>
  <c r="N4664" i="6"/>
  <c r="N4663" i="6"/>
  <c r="M4663" i="6"/>
  <c r="K4663" i="6"/>
  <c r="O4663" i="6"/>
  <c r="O4662" i="6"/>
  <c r="N4662" i="6"/>
  <c r="M4662" i="6"/>
  <c r="K4662" i="6"/>
  <c r="N4661" i="6"/>
  <c r="M4661" i="6"/>
  <c r="K4661" i="6"/>
  <c r="O4661" i="6"/>
  <c r="N4660" i="6"/>
  <c r="K4660" i="6"/>
  <c r="O4660" i="6"/>
  <c r="M4660" i="6"/>
  <c r="O4659" i="6"/>
  <c r="N4659" i="6"/>
  <c r="M4659" i="6"/>
  <c r="K4659" i="6"/>
  <c r="K4658" i="6"/>
  <c r="O4658" i="6"/>
  <c r="N4658" i="6"/>
  <c r="M4658" i="6"/>
  <c r="O4657" i="6"/>
  <c r="N4657" i="6"/>
  <c r="M4657" i="6"/>
  <c r="K4657" i="6"/>
  <c r="M4656" i="6"/>
  <c r="K4656" i="6"/>
  <c r="O4656" i="6"/>
  <c r="N4656" i="6"/>
  <c r="K4655" i="6"/>
  <c r="O4655" i="6"/>
  <c r="N4655" i="6"/>
  <c r="M4655" i="6"/>
  <c r="K4654" i="6"/>
  <c r="O4654" i="6"/>
  <c r="N4654" i="6"/>
  <c r="M4654" i="6"/>
  <c r="K4653" i="6"/>
  <c r="O4653" i="6"/>
  <c r="N4653" i="6"/>
  <c r="M4653" i="6"/>
  <c r="O4652" i="6"/>
  <c r="N4652" i="6"/>
  <c r="M4652" i="6"/>
  <c r="K4652" i="6"/>
  <c r="O4651" i="6"/>
  <c r="K4651" i="6"/>
  <c r="M4651" i="6"/>
  <c r="N4651" i="6"/>
  <c r="O4650" i="6"/>
  <c r="N4650" i="6"/>
  <c r="K4650" i="6"/>
  <c r="M4650" i="6"/>
  <c r="K4649" i="6"/>
  <c r="M4649" i="6"/>
  <c r="N4649" i="6"/>
  <c r="O4649" i="6"/>
  <c r="O4648" i="6"/>
  <c r="K4648" i="6"/>
  <c r="M4648" i="6"/>
  <c r="N4648" i="6"/>
  <c r="M4647" i="6"/>
  <c r="K4647" i="6"/>
  <c r="O4647" i="6"/>
  <c r="N4647" i="6"/>
  <c r="M4646" i="6"/>
  <c r="N4646" i="6"/>
  <c r="K4646" i="6"/>
  <c r="O4646" i="6"/>
  <c r="O4645" i="6"/>
  <c r="M4645" i="6"/>
  <c r="N4645" i="6"/>
  <c r="K4645" i="6"/>
  <c r="K4644" i="6"/>
  <c r="M4644" i="6"/>
  <c r="N4644" i="6"/>
  <c r="O4644" i="6"/>
  <c r="N4643" i="6"/>
  <c r="O4643" i="6"/>
  <c r="M4643" i="6"/>
  <c r="K4643" i="6"/>
  <c r="M4642" i="6"/>
  <c r="K4642" i="6"/>
  <c r="N4642" i="6"/>
  <c r="O4642" i="6"/>
  <c r="O4641" i="6"/>
  <c r="N4641" i="6"/>
  <c r="M4641" i="6"/>
  <c r="K4641" i="6"/>
  <c r="O4640" i="6"/>
  <c r="N4640" i="6"/>
  <c r="M4640" i="6"/>
  <c r="K4640" i="6"/>
  <c r="K4639" i="6"/>
  <c r="O4639" i="6"/>
  <c r="N4639" i="6"/>
  <c r="M4639" i="6"/>
  <c r="N4638" i="6"/>
  <c r="O4638" i="6"/>
  <c r="K4638" i="6"/>
  <c r="M4638" i="6"/>
  <c r="K4637" i="6"/>
  <c r="N4637" i="6"/>
  <c r="O4637" i="6"/>
  <c r="M4637" i="6"/>
  <c r="M4636" i="6"/>
  <c r="N4636" i="6"/>
  <c r="O4636" i="6"/>
  <c r="K4636" i="6"/>
  <c r="K4635" i="6"/>
  <c r="M4635" i="6"/>
  <c r="N4635" i="6"/>
  <c r="O4635" i="6"/>
  <c r="N4634" i="6"/>
  <c r="O4634" i="6"/>
  <c r="M4634" i="6"/>
  <c r="K4634" i="6"/>
  <c r="O4633" i="6"/>
  <c r="N4633" i="6"/>
  <c r="K4633" i="6"/>
  <c r="M4633" i="6"/>
  <c r="M4632" i="6"/>
  <c r="K4632" i="6"/>
  <c r="O4632" i="6"/>
  <c r="N4632" i="6"/>
  <c r="M4631" i="6"/>
  <c r="O4631" i="6"/>
  <c r="K4631" i="6"/>
  <c r="N4631" i="6"/>
  <c r="N4630" i="6"/>
  <c r="O4630" i="6"/>
  <c r="M4630" i="6"/>
  <c r="K4630" i="6"/>
  <c r="K4629" i="6"/>
  <c r="M4629" i="6"/>
  <c r="N4629" i="6"/>
  <c r="O4629" i="6"/>
  <c r="N4628" i="6"/>
  <c r="K4628" i="6"/>
  <c r="O4628" i="6"/>
  <c r="M4628" i="6"/>
  <c r="O4627" i="6"/>
  <c r="N4627" i="6"/>
  <c r="M4627" i="6"/>
  <c r="K4627" i="6"/>
  <c r="O4626" i="6"/>
  <c r="N4626" i="6"/>
  <c r="M4626" i="6"/>
  <c r="K4626" i="6"/>
  <c r="K4625" i="6"/>
  <c r="M4625" i="6"/>
  <c r="N4625" i="6"/>
  <c r="O4625" i="6"/>
  <c r="K4624" i="6"/>
  <c r="M4624" i="6"/>
  <c r="O4624" i="6"/>
  <c r="N4624" i="6"/>
  <c r="O4623" i="6"/>
  <c r="M4623" i="6"/>
  <c r="K4623" i="6"/>
  <c r="N4623" i="6"/>
  <c r="O4622" i="6"/>
  <c r="N4622" i="6"/>
  <c r="M4622" i="6"/>
  <c r="K4622" i="6"/>
  <c r="O4621" i="6"/>
  <c r="N4621" i="6"/>
  <c r="M4621" i="6"/>
  <c r="K4621" i="6"/>
  <c r="N4620" i="6"/>
  <c r="O4620" i="6"/>
  <c r="K4620" i="6"/>
  <c r="M4620" i="6"/>
  <c r="O4619" i="6"/>
  <c r="N4619" i="6"/>
  <c r="M4619" i="6"/>
  <c r="K4619" i="6"/>
  <c r="M4618" i="6"/>
  <c r="K4618" i="6"/>
  <c r="O4618" i="6"/>
  <c r="N4618" i="6"/>
  <c r="O4617" i="6"/>
  <c r="N4617" i="6"/>
  <c r="K4617" i="6"/>
  <c r="M4617" i="6"/>
  <c r="O4616" i="6"/>
  <c r="N4616" i="6"/>
  <c r="K4616" i="6"/>
  <c r="M4616" i="6"/>
  <c r="N4615" i="6"/>
  <c r="O4615" i="6"/>
  <c r="K4615" i="6"/>
  <c r="M4615" i="6"/>
  <c r="O4614" i="6"/>
  <c r="N4614" i="6"/>
  <c r="M4614" i="6"/>
  <c r="K4614" i="6"/>
  <c r="N4613" i="6"/>
  <c r="M4613" i="6"/>
  <c r="K4613" i="6"/>
  <c r="O4613" i="6"/>
  <c r="O4612" i="6"/>
  <c r="N4612" i="6"/>
  <c r="K4612" i="6"/>
  <c r="M4612" i="6"/>
  <c r="M4611" i="6"/>
  <c r="N4611" i="6"/>
  <c r="O4611" i="6"/>
  <c r="K4611" i="6"/>
  <c r="K4610" i="6"/>
  <c r="O4610" i="6"/>
  <c r="N4610" i="6"/>
  <c r="M4610" i="6"/>
  <c r="M4609" i="6"/>
  <c r="O4609" i="6"/>
  <c r="N4609" i="6"/>
  <c r="K4609" i="6"/>
  <c r="O4608" i="6"/>
  <c r="N4608" i="6"/>
  <c r="M4608" i="6"/>
  <c r="K4608" i="6"/>
  <c r="K4607" i="6"/>
  <c r="O4607" i="6"/>
  <c r="N4607" i="6"/>
  <c r="M4607" i="6"/>
  <c r="M4606" i="6"/>
  <c r="O4606" i="6"/>
  <c r="K4606" i="6"/>
  <c r="N4606" i="6"/>
  <c r="K4605" i="6"/>
  <c r="M4605" i="6"/>
  <c r="N4605" i="6"/>
  <c r="O4605" i="6"/>
  <c r="K4604" i="6"/>
  <c r="O4604" i="6"/>
  <c r="N4604" i="6"/>
  <c r="M4604" i="6"/>
  <c r="O4603" i="6"/>
  <c r="K4603" i="6"/>
  <c r="M4603" i="6"/>
  <c r="N4603" i="6"/>
  <c r="K4602" i="6"/>
  <c r="M4602" i="6"/>
  <c r="N4602" i="6"/>
  <c r="O4602" i="6"/>
  <c r="K4601" i="6"/>
  <c r="M4601" i="6"/>
  <c r="N4601" i="6"/>
  <c r="O4601" i="6"/>
  <c r="K4600" i="6"/>
  <c r="M4600" i="6"/>
  <c r="N4600" i="6"/>
  <c r="O4600" i="6"/>
  <c r="M4599" i="6"/>
  <c r="N4599" i="6"/>
  <c r="K4599" i="6"/>
  <c r="O4599" i="6"/>
  <c r="K4598" i="6"/>
  <c r="M4598" i="6"/>
  <c r="N4598" i="6"/>
  <c r="O4598" i="6"/>
  <c r="N4597" i="6"/>
  <c r="O4597" i="6"/>
  <c r="K4597" i="6"/>
  <c r="M4597" i="6"/>
  <c r="O4596" i="6"/>
  <c r="N4596" i="6"/>
  <c r="M4596" i="6"/>
  <c r="K4596" i="6"/>
  <c r="M4595" i="6"/>
  <c r="K4595" i="6"/>
  <c r="O4595" i="6"/>
  <c r="N4595" i="6"/>
  <c r="O4594" i="6"/>
  <c r="N4594" i="6"/>
  <c r="M4594" i="6"/>
  <c r="K4594" i="6"/>
  <c r="N4593" i="6"/>
  <c r="O4593" i="6"/>
  <c r="K4593" i="6"/>
  <c r="M4593" i="6"/>
  <c r="O4592" i="6"/>
  <c r="N4592" i="6"/>
  <c r="M4592" i="6"/>
  <c r="K4592" i="6"/>
  <c r="O4591" i="6"/>
  <c r="N4591" i="6"/>
  <c r="M4591" i="6"/>
  <c r="K4591" i="6"/>
  <c r="N4590" i="6"/>
  <c r="M4590" i="6"/>
  <c r="K4590" i="6"/>
  <c r="O4590" i="6"/>
  <c r="O4589" i="6"/>
  <c r="N4589" i="6"/>
  <c r="M4589" i="6"/>
  <c r="K4589" i="6"/>
  <c r="M4588" i="6"/>
  <c r="K4588" i="6"/>
  <c r="O4588" i="6"/>
  <c r="N4588" i="6"/>
  <c r="K4587" i="6"/>
  <c r="M4587" i="6"/>
  <c r="N4587" i="6"/>
  <c r="O4587" i="6"/>
  <c r="M4586" i="6"/>
  <c r="K4586" i="6"/>
  <c r="N4586" i="6"/>
  <c r="O4586" i="6"/>
  <c r="O4585" i="6"/>
  <c r="N4585" i="6"/>
  <c r="K4585" i="6"/>
  <c r="M4585" i="6"/>
  <c r="N4584" i="6"/>
  <c r="O4584" i="6"/>
  <c r="M4584" i="6"/>
  <c r="K4584" i="6"/>
  <c r="O4583" i="6"/>
  <c r="N4583" i="6"/>
  <c r="M4583" i="6"/>
  <c r="K4583" i="6"/>
  <c r="M4582" i="6"/>
  <c r="O4582" i="6"/>
  <c r="K4582" i="6"/>
  <c r="N4582" i="6"/>
  <c r="K4581" i="6"/>
  <c r="M4581" i="6"/>
  <c r="N4581" i="6"/>
  <c r="O4581" i="6"/>
  <c r="O4580" i="6"/>
  <c r="N4580" i="6"/>
  <c r="M4580" i="6"/>
  <c r="K4580" i="6"/>
  <c r="K4579" i="6"/>
  <c r="O4579" i="6"/>
  <c r="N4579" i="6"/>
  <c r="M4579" i="6"/>
  <c r="O4578" i="6"/>
  <c r="N4578" i="6"/>
  <c r="M4578" i="6"/>
  <c r="K4578" i="6"/>
  <c r="O4577" i="6"/>
  <c r="M4577" i="6"/>
  <c r="K4577" i="6"/>
  <c r="N4577" i="6"/>
  <c r="M4576" i="6"/>
  <c r="K4576" i="6"/>
  <c r="N4576" i="6"/>
  <c r="O4576" i="6"/>
  <c r="K4575" i="6"/>
  <c r="M4575" i="6"/>
  <c r="N4575" i="6"/>
  <c r="O4575" i="6"/>
  <c r="O4574" i="6"/>
  <c r="N4574" i="6"/>
  <c r="M4574" i="6"/>
  <c r="K4574" i="6"/>
  <c r="K4573" i="6"/>
  <c r="N4573" i="6"/>
  <c r="O4573" i="6"/>
  <c r="M4573" i="6"/>
  <c r="O4572" i="6"/>
  <c r="N4572" i="6"/>
  <c r="M4572" i="6"/>
  <c r="K4572" i="6"/>
  <c r="N4571" i="6"/>
  <c r="M4571" i="6"/>
  <c r="K4571" i="6"/>
  <c r="O4571" i="6"/>
  <c r="M4570" i="6"/>
  <c r="K4570" i="6"/>
  <c r="O4570" i="6"/>
  <c r="N4570" i="6"/>
  <c r="O4569" i="6"/>
  <c r="K4569" i="6"/>
  <c r="N4569" i="6"/>
  <c r="M4569" i="6"/>
  <c r="O4568" i="6"/>
  <c r="N4568" i="6"/>
  <c r="M4568" i="6"/>
  <c r="K4568" i="6"/>
  <c r="O4567" i="6"/>
  <c r="N4567" i="6"/>
  <c r="M4567" i="6"/>
  <c r="K4567" i="6"/>
  <c r="O4566" i="6"/>
  <c r="N4566" i="6"/>
  <c r="M4566" i="6"/>
  <c r="K4566" i="6"/>
  <c r="O4565" i="6"/>
  <c r="N4565" i="6"/>
  <c r="M4565" i="6"/>
  <c r="K4565" i="6"/>
  <c r="K4564" i="6"/>
  <c r="O4564" i="6"/>
  <c r="N4564" i="6"/>
  <c r="M4564" i="6"/>
  <c r="K4563" i="6"/>
  <c r="M4563" i="6"/>
  <c r="N4563" i="6"/>
  <c r="O4563" i="6"/>
  <c r="K4562" i="6"/>
  <c r="M4562" i="6"/>
  <c r="N4562" i="6"/>
  <c r="O4562" i="6"/>
  <c r="K4561" i="6"/>
  <c r="M4561" i="6"/>
  <c r="N4561" i="6"/>
  <c r="O4561" i="6"/>
  <c r="M4560" i="6"/>
  <c r="O4560" i="6"/>
  <c r="N4560" i="6"/>
  <c r="K4560" i="6"/>
  <c r="K4559" i="6"/>
  <c r="N4559" i="6"/>
  <c r="O4559" i="6"/>
  <c r="M4559" i="6"/>
  <c r="N4558" i="6"/>
  <c r="O4558" i="6"/>
  <c r="K4558" i="6"/>
  <c r="M4558" i="6"/>
  <c r="O4557" i="6"/>
  <c r="N4557" i="6"/>
  <c r="M4557" i="6"/>
  <c r="K4557" i="6"/>
  <c r="M4556" i="6"/>
  <c r="K4556" i="6"/>
  <c r="O4556" i="6"/>
  <c r="N4556" i="6"/>
  <c r="O4555" i="6"/>
  <c r="M4555" i="6"/>
  <c r="K4555" i="6"/>
  <c r="N4555" i="6"/>
  <c r="N4554" i="6"/>
  <c r="M4554" i="6"/>
  <c r="K4554" i="6"/>
  <c r="O4554" i="6"/>
  <c r="K4553" i="6"/>
  <c r="M4553" i="6"/>
  <c r="N4553" i="6"/>
  <c r="O4553" i="6"/>
  <c r="O4552" i="6"/>
  <c r="N4552" i="6"/>
  <c r="M4552" i="6"/>
  <c r="K4552" i="6"/>
  <c r="O4551" i="6"/>
  <c r="N4551" i="6"/>
  <c r="M4551" i="6"/>
  <c r="K4551" i="6"/>
  <c r="N4550" i="6"/>
  <c r="O4550" i="6"/>
  <c r="M4550" i="6"/>
  <c r="K4550" i="6"/>
  <c r="O4549" i="6"/>
  <c r="N4549" i="6"/>
  <c r="M4549" i="6"/>
  <c r="K4549" i="6"/>
  <c r="K4548" i="6"/>
  <c r="M4548" i="6"/>
  <c r="N4548" i="6"/>
  <c r="O4548" i="6"/>
  <c r="M4547" i="6"/>
  <c r="N4547" i="6"/>
  <c r="O4547" i="6"/>
  <c r="K4547" i="6"/>
  <c r="O4546" i="6"/>
  <c r="N4546" i="6"/>
  <c r="M4546" i="6"/>
  <c r="K4546" i="6"/>
  <c r="O4545" i="6"/>
  <c r="N4545" i="6"/>
  <c r="M4545" i="6"/>
  <c r="K4545" i="6"/>
  <c r="M4544" i="6"/>
  <c r="O4544" i="6"/>
  <c r="N4544" i="6"/>
  <c r="K4544" i="6"/>
  <c r="K4543" i="6"/>
  <c r="O4543" i="6"/>
  <c r="N4543" i="6"/>
  <c r="M4543" i="6"/>
  <c r="M4542" i="6"/>
  <c r="O4542" i="6"/>
  <c r="N4542" i="6"/>
  <c r="K4542" i="6"/>
  <c r="K4541" i="6"/>
  <c r="M4541" i="6"/>
  <c r="N4541" i="6"/>
  <c r="O4541" i="6"/>
  <c r="N4540" i="6"/>
  <c r="K4540" i="6"/>
  <c r="O4540" i="6"/>
  <c r="M4540" i="6"/>
  <c r="O4539" i="6"/>
  <c r="N4539" i="6"/>
  <c r="M4539" i="6"/>
  <c r="K4539" i="6"/>
  <c r="O4538" i="6"/>
  <c r="N4538" i="6"/>
  <c r="M4538" i="6"/>
  <c r="K4538" i="6"/>
  <c r="O4537" i="6"/>
  <c r="N4537" i="6"/>
  <c r="K4537" i="6"/>
  <c r="M4537" i="6"/>
  <c r="O4536" i="6"/>
  <c r="N4536" i="6"/>
  <c r="M4536" i="6"/>
  <c r="K4536" i="6"/>
  <c r="N4535" i="6"/>
  <c r="K4535" i="6"/>
  <c r="M4535" i="6"/>
  <c r="O4535" i="6"/>
  <c r="O4534" i="6"/>
  <c r="N4534" i="6"/>
  <c r="M4534" i="6"/>
  <c r="K4534" i="6"/>
  <c r="K4533" i="6"/>
  <c r="N4533" i="6"/>
  <c r="O4533" i="6"/>
  <c r="M4533" i="6"/>
  <c r="O4532" i="6"/>
  <c r="N4532" i="6"/>
  <c r="M4532" i="6"/>
  <c r="K4532" i="6"/>
  <c r="O4531" i="6"/>
  <c r="N4531" i="6"/>
  <c r="M4531" i="6"/>
  <c r="K4531" i="6"/>
  <c r="O4530" i="6"/>
  <c r="N4530" i="6"/>
  <c r="M4530" i="6"/>
  <c r="K4530" i="6"/>
  <c r="O4529" i="6"/>
  <c r="N4529" i="6"/>
  <c r="K4529" i="6"/>
  <c r="M4529" i="6"/>
  <c r="O4528" i="6"/>
  <c r="M4528" i="6"/>
  <c r="N4528" i="6"/>
  <c r="K4528" i="6"/>
  <c r="O4527" i="6"/>
  <c r="N4527" i="6"/>
  <c r="K4527" i="6"/>
  <c r="M4527" i="6"/>
  <c r="O4526" i="6"/>
  <c r="N4526" i="6"/>
  <c r="M4526" i="6"/>
  <c r="K4526" i="6"/>
  <c r="O4525" i="6"/>
  <c r="N4525" i="6"/>
  <c r="M4525" i="6"/>
  <c r="K4525" i="6"/>
  <c r="O4524" i="6"/>
  <c r="N4524" i="6"/>
  <c r="M4524" i="6"/>
  <c r="K4524" i="6"/>
  <c r="O4523" i="6"/>
  <c r="N4523" i="6"/>
  <c r="M4523" i="6"/>
  <c r="K4523" i="6"/>
  <c r="O4522" i="6"/>
  <c r="N4522" i="6"/>
  <c r="M4522" i="6"/>
  <c r="K4522" i="6"/>
  <c r="O4521" i="6"/>
  <c r="N4521" i="6"/>
  <c r="M4521" i="6"/>
  <c r="K4521" i="6"/>
  <c r="O4520" i="6"/>
  <c r="N4520" i="6"/>
  <c r="M4520" i="6"/>
  <c r="K4520" i="6"/>
  <c r="O4519" i="6"/>
  <c r="N4519" i="6"/>
  <c r="M4519" i="6"/>
  <c r="K4519" i="6"/>
  <c r="O4518" i="6"/>
  <c r="N4518" i="6"/>
  <c r="M4518" i="6"/>
  <c r="K4518" i="6"/>
  <c r="O4517" i="6"/>
  <c r="N4517" i="6"/>
  <c r="M4517" i="6"/>
  <c r="K4517" i="6"/>
  <c r="O4516" i="6"/>
  <c r="N4516" i="6"/>
  <c r="M4516" i="6"/>
  <c r="K4516" i="6"/>
  <c r="O4515" i="6"/>
  <c r="N4515" i="6"/>
  <c r="M4515" i="6"/>
  <c r="K4515" i="6"/>
  <c r="K4514" i="6"/>
  <c r="O4514" i="6"/>
  <c r="N4514" i="6"/>
  <c r="M4514" i="6"/>
  <c r="O4513" i="6"/>
  <c r="N4513" i="6"/>
  <c r="M4513" i="6"/>
  <c r="K4513" i="6"/>
  <c r="N4512" i="6"/>
  <c r="M4512" i="6"/>
  <c r="K4512" i="6"/>
  <c r="O4512" i="6"/>
  <c r="M4511" i="6"/>
  <c r="N4511" i="6"/>
  <c r="O4511" i="6"/>
  <c r="K4511" i="6"/>
  <c r="O4510" i="6"/>
  <c r="N4510" i="6"/>
  <c r="M4510" i="6"/>
  <c r="K4510" i="6"/>
  <c r="K4509" i="6"/>
  <c r="M4509" i="6"/>
  <c r="N4509" i="6"/>
  <c r="O4509" i="6"/>
  <c r="K4508" i="6"/>
  <c r="M4508" i="6"/>
  <c r="N4508" i="6"/>
  <c r="O4508" i="6"/>
  <c r="O4507" i="6"/>
  <c r="N4507" i="6"/>
  <c r="K4507" i="6"/>
  <c r="M4507" i="6"/>
  <c r="O4506" i="6"/>
  <c r="K4506" i="6"/>
  <c r="M4506" i="6"/>
  <c r="N4506" i="6"/>
  <c r="M4505" i="6"/>
  <c r="N4505" i="6"/>
  <c r="K4505" i="6"/>
  <c r="O4505" i="6"/>
  <c r="O4504" i="6"/>
  <c r="N4504" i="6"/>
  <c r="M4504" i="6"/>
  <c r="K4504" i="6"/>
  <c r="O4503" i="6"/>
  <c r="N4503" i="6"/>
  <c r="M4503" i="6"/>
  <c r="K4503" i="6"/>
  <c r="M4502" i="6"/>
  <c r="N4502" i="6"/>
  <c r="O4502" i="6"/>
  <c r="K4502" i="6"/>
  <c r="O4501" i="6"/>
  <c r="N4501" i="6"/>
  <c r="M4501" i="6"/>
  <c r="K4501" i="6"/>
  <c r="O4500" i="6"/>
  <c r="N4500" i="6"/>
  <c r="K4500" i="6"/>
  <c r="M4500" i="6"/>
  <c r="O4499" i="6"/>
  <c r="N4499" i="6"/>
  <c r="M4499" i="6"/>
  <c r="K4499" i="6"/>
  <c r="K4498" i="6"/>
  <c r="O4498" i="6"/>
  <c r="N4498" i="6"/>
  <c r="M4498" i="6"/>
  <c r="M4497" i="6"/>
  <c r="K4497" i="6"/>
  <c r="O4497" i="6"/>
  <c r="N4497" i="6"/>
  <c r="O4496" i="6"/>
  <c r="N4496" i="6"/>
  <c r="M4496" i="6"/>
  <c r="K4496" i="6"/>
  <c r="M4495" i="6"/>
  <c r="O4495" i="6"/>
  <c r="N4495" i="6"/>
  <c r="K4495" i="6"/>
  <c r="K4494" i="6"/>
  <c r="M4494" i="6"/>
  <c r="O4494" i="6"/>
  <c r="N4494" i="6"/>
  <c r="N4493" i="6"/>
  <c r="M4493" i="6"/>
  <c r="K4493" i="6"/>
  <c r="O4493" i="6"/>
  <c r="K4492" i="6"/>
  <c r="M4492" i="6"/>
  <c r="O4492" i="6"/>
  <c r="N4492" i="6"/>
  <c r="K4491" i="6"/>
  <c r="M4491" i="6"/>
  <c r="N4491" i="6"/>
  <c r="O4491" i="6"/>
  <c r="O4490" i="6"/>
  <c r="N4490" i="6"/>
  <c r="M4490" i="6"/>
  <c r="K4490" i="6"/>
  <c r="K4489" i="6"/>
  <c r="N4489" i="6"/>
  <c r="O4489" i="6"/>
  <c r="M4489" i="6"/>
  <c r="K4488" i="6"/>
  <c r="M4488" i="6"/>
  <c r="N4488" i="6"/>
  <c r="O4488" i="6"/>
  <c r="M4487" i="6"/>
  <c r="N4487" i="6"/>
  <c r="O4487" i="6"/>
  <c r="K4487" i="6"/>
  <c r="K4486" i="6"/>
  <c r="M4486" i="6"/>
  <c r="N4486" i="6"/>
  <c r="O4486" i="6"/>
  <c r="N4485" i="6"/>
  <c r="M4485" i="6"/>
  <c r="K4485" i="6"/>
  <c r="O4485" i="6"/>
  <c r="O4484" i="6"/>
  <c r="K4484" i="6"/>
  <c r="M4484" i="6"/>
  <c r="N4484" i="6"/>
  <c r="O4483" i="6"/>
  <c r="N4483" i="6"/>
  <c r="M4483" i="6"/>
  <c r="K4483" i="6"/>
  <c r="N4482" i="6"/>
  <c r="K4482" i="6"/>
  <c r="M4482" i="6"/>
  <c r="O4482" i="6"/>
  <c r="O4481" i="6"/>
  <c r="N4481" i="6"/>
  <c r="M4481" i="6"/>
  <c r="K4481" i="6"/>
  <c r="O4480" i="6"/>
  <c r="M4480" i="6"/>
  <c r="N4480" i="6"/>
  <c r="K4480" i="6"/>
  <c r="K4479" i="6"/>
  <c r="M4479" i="6"/>
  <c r="N4479" i="6"/>
  <c r="O4479" i="6"/>
  <c r="O4478" i="6"/>
  <c r="M4478" i="6"/>
  <c r="K4478" i="6"/>
  <c r="N4478" i="6"/>
  <c r="K4477" i="6"/>
  <c r="N4477" i="6"/>
  <c r="O4477" i="6"/>
  <c r="M4477" i="6"/>
  <c r="O4476" i="6"/>
  <c r="N4476" i="6"/>
  <c r="M4476" i="6"/>
  <c r="K4476" i="6"/>
  <c r="O4475" i="6"/>
  <c r="N4475" i="6"/>
  <c r="M4475" i="6"/>
  <c r="K4475" i="6"/>
  <c r="N4474" i="6"/>
  <c r="O4474" i="6"/>
  <c r="M4474" i="6"/>
  <c r="K4474" i="6"/>
  <c r="M4473" i="6"/>
  <c r="N4473" i="6"/>
  <c r="K4473" i="6"/>
  <c r="O4473" i="6"/>
  <c r="O4472" i="6"/>
  <c r="N4472" i="6"/>
  <c r="M4472" i="6"/>
  <c r="K4472" i="6"/>
  <c r="N4471" i="6"/>
  <c r="O4471" i="6"/>
  <c r="M4471" i="6"/>
  <c r="K4471" i="6"/>
  <c r="K4470" i="6"/>
  <c r="O4470" i="6"/>
  <c r="M4470" i="6"/>
  <c r="N4470" i="6"/>
  <c r="M4469" i="6"/>
  <c r="N4469" i="6"/>
  <c r="O4469" i="6"/>
  <c r="K4469" i="6"/>
  <c r="O4468" i="6"/>
  <c r="N4468" i="6"/>
  <c r="M4468" i="6"/>
  <c r="K4468" i="6"/>
  <c r="O4467" i="6"/>
  <c r="M4467" i="6"/>
  <c r="K4467" i="6"/>
  <c r="N4467" i="6"/>
  <c r="O4466" i="6"/>
  <c r="N4466" i="6"/>
  <c r="M4466" i="6"/>
  <c r="K4466" i="6"/>
  <c r="K4465" i="6"/>
  <c r="O4465" i="6"/>
  <c r="N4465" i="6"/>
  <c r="M4465" i="6"/>
  <c r="K4464" i="6"/>
  <c r="M4464" i="6"/>
  <c r="N4464" i="6"/>
  <c r="O4464" i="6"/>
  <c r="K4463" i="6"/>
  <c r="M4463" i="6"/>
  <c r="N4463" i="6"/>
  <c r="O4463" i="6"/>
  <c r="O4462" i="6"/>
  <c r="N4462" i="6"/>
  <c r="M4462" i="6"/>
  <c r="K4462" i="6"/>
  <c r="O4461" i="6"/>
  <c r="N4461" i="6"/>
  <c r="M4461" i="6"/>
  <c r="K4461" i="6"/>
  <c r="O4460" i="6"/>
  <c r="N4460" i="6"/>
  <c r="M4460" i="6"/>
  <c r="K4460" i="6"/>
  <c r="N4459" i="6"/>
  <c r="M4459" i="6"/>
  <c r="K4459" i="6"/>
  <c r="O4459" i="6"/>
  <c r="M4458" i="6"/>
  <c r="K4458" i="6"/>
  <c r="O4458" i="6"/>
  <c r="N4458" i="6"/>
  <c r="O4457" i="6"/>
  <c r="M4457" i="6"/>
  <c r="N4457" i="6"/>
  <c r="K4457" i="6"/>
  <c r="O4456" i="6"/>
  <c r="K4456" i="6"/>
  <c r="N4456" i="6"/>
  <c r="M4456" i="6"/>
  <c r="M4455" i="6"/>
  <c r="K4455" i="6"/>
  <c r="N4455" i="6"/>
  <c r="O4455" i="6"/>
  <c r="K4454" i="6"/>
  <c r="M4454" i="6"/>
  <c r="N4454" i="6"/>
  <c r="O4454" i="6"/>
  <c r="M4453" i="6"/>
  <c r="K4453" i="6"/>
  <c r="N4453" i="6"/>
  <c r="O4453" i="6"/>
  <c r="N4452" i="6"/>
  <c r="K4452" i="6"/>
  <c r="M4452" i="6"/>
  <c r="O4452" i="6"/>
  <c r="M4451" i="6"/>
  <c r="K4451" i="6"/>
  <c r="N4451" i="6"/>
  <c r="O4451" i="6"/>
  <c r="K4450" i="6"/>
  <c r="M4450" i="6"/>
  <c r="N4450" i="6"/>
  <c r="O4450" i="6"/>
  <c r="K4449" i="6"/>
  <c r="O4449" i="6"/>
  <c r="M4449" i="6"/>
  <c r="N4449" i="6"/>
  <c r="O4448" i="6"/>
  <c r="N4448" i="6"/>
  <c r="K4448" i="6"/>
  <c r="M4448" i="6"/>
  <c r="K4447" i="6"/>
  <c r="M4447" i="6"/>
  <c r="O4447" i="6"/>
  <c r="N4447" i="6"/>
  <c r="O4446" i="6"/>
  <c r="K4446" i="6"/>
  <c r="M4446" i="6"/>
  <c r="N4446" i="6"/>
  <c r="O4445" i="6"/>
  <c r="N4445" i="6"/>
  <c r="M4445" i="6"/>
  <c r="K4445" i="6"/>
  <c r="M4444" i="6"/>
  <c r="N4444" i="6"/>
  <c r="K4444" i="6"/>
  <c r="O4444" i="6"/>
  <c r="O4443" i="6"/>
  <c r="N4443" i="6"/>
  <c r="M4443" i="6"/>
  <c r="K4443" i="6"/>
  <c r="K4442" i="6"/>
  <c r="M4442" i="6"/>
  <c r="N4442" i="6"/>
  <c r="O4442" i="6"/>
  <c r="N4441" i="6"/>
  <c r="M4441" i="6"/>
  <c r="K4441" i="6"/>
  <c r="O4441" i="6"/>
  <c r="K4440" i="6"/>
  <c r="O4440" i="6"/>
  <c r="N4440" i="6"/>
  <c r="M4440" i="6"/>
  <c r="N4439" i="6"/>
  <c r="M4439" i="6"/>
  <c r="K4439" i="6"/>
  <c r="O4439" i="6"/>
  <c r="O4438" i="6"/>
  <c r="N4438" i="6"/>
  <c r="M4438" i="6"/>
  <c r="K4438" i="6"/>
  <c r="K4437" i="6"/>
  <c r="O4437" i="6"/>
  <c r="N4437" i="6"/>
  <c r="M4437" i="6"/>
  <c r="O4436" i="6"/>
  <c r="N4436" i="6"/>
  <c r="M4436" i="6"/>
  <c r="K4436" i="6"/>
  <c r="N4435" i="6"/>
  <c r="M4435" i="6"/>
  <c r="K4435" i="6"/>
  <c r="O4435" i="6"/>
  <c r="N4434" i="6"/>
  <c r="M4434" i="6"/>
  <c r="K4434" i="6"/>
  <c r="O4434" i="6"/>
  <c r="O4433" i="6"/>
  <c r="N4433" i="6"/>
  <c r="M4433" i="6"/>
  <c r="K4433" i="6"/>
  <c r="O4432" i="6"/>
  <c r="N4432" i="6"/>
  <c r="M4432" i="6"/>
  <c r="K4432" i="6"/>
  <c r="O4431" i="6"/>
  <c r="N4431" i="6"/>
  <c r="M4431" i="6"/>
  <c r="K4431" i="6"/>
  <c r="O4430" i="6"/>
  <c r="M4430" i="6"/>
  <c r="N4430" i="6"/>
  <c r="K4430" i="6"/>
  <c r="O4429" i="6"/>
  <c r="N4429" i="6"/>
  <c r="M4429" i="6"/>
  <c r="K4429" i="6"/>
  <c r="O4428" i="6"/>
  <c r="K4428" i="6"/>
  <c r="M4428" i="6"/>
  <c r="N4428" i="6"/>
  <c r="N4427" i="6"/>
  <c r="K4427" i="6"/>
  <c r="M4427" i="6"/>
  <c r="O4427" i="6"/>
  <c r="N4426" i="6"/>
  <c r="M4426" i="6"/>
  <c r="O4426" i="6"/>
  <c r="K4426" i="6"/>
  <c r="K4425" i="6"/>
  <c r="M4425" i="6"/>
  <c r="O4425" i="6"/>
  <c r="N4425" i="6"/>
  <c r="N4424" i="6"/>
  <c r="M4424" i="6"/>
  <c r="O4424" i="6"/>
  <c r="K4424" i="6"/>
  <c r="M4423" i="6"/>
  <c r="O4423" i="6"/>
  <c r="N4423" i="6"/>
  <c r="K4423" i="6"/>
  <c r="M4422" i="6"/>
  <c r="K4422" i="6"/>
  <c r="O4422" i="6"/>
  <c r="N4422" i="6"/>
  <c r="K4421" i="6"/>
  <c r="M4421" i="6"/>
  <c r="O4421" i="6"/>
  <c r="N4421" i="6"/>
  <c r="M4420" i="6"/>
  <c r="O4420" i="6"/>
  <c r="K4420" i="6"/>
  <c r="N4420" i="6"/>
  <c r="O4419" i="6"/>
  <c r="M4419" i="6"/>
  <c r="K4419" i="6"/>
  <c r="N4419" i="6"/>
  <c r="O4418" i="6"/>
  <c r="K4418" i="6"/>
  <c r="M4418" i="6"/>
  <c r="N4418" i="6"/>
  <c r="O4417" i="6"/>
  <c r="N4417" i="6"/>
  <c r="M4417" i="6"/>
  <c r="K4417" i="6"/>
  <c r="K4416" i="6"/>
  <c r="M4416" i="6"/>
  <c r="O4416" i="6"/>
  <c r="N4416" i="6"/>
  <c r="O4415" i="6"/>
  <c r="N4415" i="6"/>
  <c r="M4415" i="6"/>
  <c r="K4415" i="6"/>
  <c r="O4414" i="6"/>
  <c r="K4414" i="6"/>
  <c r="M4414" i="6"/>
  <c r="N4414" i="6"/>
  <c r="O4413" i="6"/>
  <c r="N4413" i="6"/>
  <c r="M4413" i="6"/>
  <c r="K4413" i="6"/>
  <c r="M4412" i="6"/>
  <c r="K4412" i="6"/>
  <c r="N4412" i="6"/>
  <c r="O4412" i="6"/>
  <c r="O4411" i="6"/>
  <c r="N4411" i="6"/>
  <c r="M4411" i="6"/>
  <c r="K4411" i="6"/>
  <c r="O4410" i="6"/>
  <c r="N4410" i="6"/>
  <c r="M4410" i="6"/>
  <c r="K4410" i="6"/>
  <c r="K4409" i="6"/>
  <c r="O4409" i="6"/>
  <c r="N4409" i="6"/>
  <c r="M4409" i="6"/>
  <c r="O4408" i="6"/>
  <c r="K4408" i="6"/>
  <c r="M4408" i="6"/>
  <c r="N4408" i="6"/>
  <c r="O4407" i="6"/>
  <c r="K4407" i="6"/>
  <c r="M4407" i="6"/>
  <c r="N4407" i="6"/>
  <c r="N4406" i="6"/>
  <c r="O4406" i="6"/>
  <c r="K4406" i="6"/>
  <c r="M4406" i="6"/>
  <c r="O4405" i="6"/>
  <c r="M4405" i="6"/>
  <c r="K4405" i="6"/>
  <c r="N4405" i="6"/>
  <c r="N4404" i="6"/>
  <c r="M4404" i="6"/>
  <c r="K4404" i="6"/>
  <c r="O4404" i="6"/>
  <c r="O4403" i="6"/>
  <c r="N4403" i="6"/>
  <c r="K4403" i="6"/>
  <c r="M4403" i="6"/>
  <c r="O4402" i="6"/>
  <c r="N4402" i="6"/>
  <c r="K4402" i="6"/>
  <c r="M4402" i="6"/>
  <c r="O4401" i="6"/>
  <c r="N4401" i="6"/>
  <c r="M4401" i="6"/>
  <c r="K4401" i="6"/>
  <c r="O4400" i="6"/>
  <c r="N4400" i="6"/>
  <c r="M4400" i="6"/>
  <c r="K4400" i="6"/>
  <c r="M4399" i="6"/>
  <c r="O4399" i="6"/>
  <c r="N4399" i="6"/>
  <c r="K4399" i="6"/>
  <c r="O4398" i="6"/>
  <c r="N4398" i="6"/>
  <c r="M4398" i="6"/>
  <c r="K4398" i="6"/>
  <c r="O4397" i="6"/>
  <c r="N4397" i="6"/>
  <c r="K4397" i="6"/>
  <c r="M4397" i="6"/>
  <c r="M4396" i="6"/>
  <c r="O4396" i="6"/>
  <c r="N4396" i="6"/>
  <c r="K4396" i="6"/>
  <c r="O4395" i="6"/>
  <c r="N4395" i="6"/>
  <c r="M4395" i="6"/>
  <c r="K4395" i="6"/>
  <c r="O4394" i="6"/>
  <c r="N4394" i="6"/>
  <c r="M4394" i="6"/>
  <c r="K4394" i="6"/>
  <c r="O4393" i="6"/>
  <c r="N4393" i="6"/>
  <c r="M4393" i="6"/>
  <c r="K4393" i="6"/>
  <c r="K4392" i="6"/>
  <c r="O4392" i="6"/>
  <c r="N4392" i="6"/>
  <c r="M4392" i="6"/>
  <c r="M4391" i="6"/>
  <c r="N4391" i="6"/>
  <c r="O4391" i="6"/>
  <c r="K4391" i="6"/>
  <c r="O4390" i="6"/>
  <c r="N4390" i="6"/>
  <c r="M4390" i="6"/>
  <c r="K4390" i="6"/>
  <c r="O4389" i="6"/>
  <c r="K4389" i="6"/>
  <c r="N4389" i="6"/>
  <c r="M4389" i="6"/>
  <c r="N4388" i="6"/>
  <c r="O4388" i="6"/>
  <c r="K4388" i="6"/>
  <c r="M4388" i="6"/>
  <c r="K4387" i="6"/>
  <c r="M4387" i="6"/>
  <c r="N4387" i="6"/>
  <c r="O4387" i="6"/>
  <c r="N4386" i="6"/>
  <c r="K4386" i="6"/>
  <c r="M4386" i="6"/>
  <c r="O4386" i="6"/>
  <c r="K4385" i="6"/>
  <c r="M4385" i="6"/>
  <c r="O4385" i="6"/>
  <c r="N4385" i="6"/>
  <c r="O4384" i="6"/>
  <c r="N4384" i="6"/>
  <c r="M4384" i="6"/>
  <c r="K4384" i="6"/>
  <c r="O4383" i="6"/>
  <c r="N4383" i="6"/>
  <c r="M4383" i="6"/>
  <c r="K4383" i="6"/>
  <c r="O4382" i="6"/>
  <c r="N4382" i="6"/>
  <c r="M4382" i="6"/>
  <c r="K4382" i="6"/>
  <c r="O4381" i="6"/>
  <c r="N4381" i="6"/>
  <c r="M4381" i="6"/>
  <c r="K4381" i="6"/>
  <c r="K4380" i="6"/>
  <c r="O4380" i="6"/>
  <c r="N4380" i="6"/>
  <c r="M4380" i="6"/>
  <c r="O4379" i="6"/>
  <c r="N4379" i="6"/>
  <c r="M4379" i="6"/>
  <c r="K4379" i="6"/>
  <c r="O4378" i="6"/>
  <c r="N4378" i="6"/>
  <c r="M4378" i="6"/>
  <c r="K4378" i="6"/>
  <c r="O4377" i="6"/>
  <c r="N4377" i="6"/>
  <c r="M4377" i="6"/>
  <c r="K4377" i="6"/>
  <c r="K4376" i="6"/>
  <c r="M4376" i="6"/>
  <c r="N4376" i="6"/>
  <c r="O4376" i="6"/>
  <c r="K4375" i="6"/>
  <c r="M4375" i="6"/>
  <c r="O4375" i="6"/>
  <c r="N4375" i="6"/>
  <c r="M4374" i="6"/>
  <c r="K4374" i="6"/>
  <c r="N4374" i="6"/>
  <c r="O4374" i="6"/>
  <c r="K4373" i="6"/>
  <c r="N4373" i="6"/>
  <c r="O4373" i="6"/>
  <c r="M4373" i="6"/>
  <c r="K4372" i="6"/>
  <c r="M4372" i="6"/>
  <c r="N4372" i="6"/>
  <c r="O4372" i="6"/>
  <c r="O4371" i="6"/>
  <c r="K4371" i="6"/>
  <c r="N4371" i="6"/>
  <c r="M4371" i="6"/>
  <c r="M4370" i="6"/>
  <c r="K4370" i="6"/>
  <c r="N4370" i="6"/>
  <c r="O4370" i="6"/>
  <c r="O4369" i="6"/>
  <c r="N4369" i="6"/>
  <c r="K4369" i="6"/>
  <c r="M4369" i="6"/>
  <c r="O4368" i="6"/>
  <c r="N4368" i="6"/>
  <c r="M4368" i="6"/>
  <c r="K4368" i="6"/>
  <c r="K4367" i="6"/>
  <c r="M4367" i="6"/>
  <c r="N4367" i="6"/>
  <c r="O4367" i="6"/>
  <c r="M4366" i="6"/>
  <c r="N4366" i="6"/>
  <c r="O4366" i="6"/>
  <c r="K4366" i="6"/>
  <c r="K4365" i="6"/>
  <c r="M4365" i="6"/>
  <c r="O4365" i="6"/>
  <c r="N4365" i="6"/>
  <c r="O4364" i="6"/>
  <c r="K4364" i="6"/>
  <c r="M4364" i="6"/>
  <c r="N4364" i="6"/>
  <c r="N4363" i="6"/>
  <c r="K4363" i="6"/>
  <c r="M4363" i="6"/>
  <c r="O4363" i="6"/>
  <c r="N4362" i="6"/>
  <c r="K4362" i="6"/>
  <c r="O4362" i="6"/>
  <c r="M4362" i="6"/>
  <c r="O4361" i="6"/>
  <c r="N4361" i="6"/>
  <c r="M4361" i="6"/>
  <c r="K4361" i="6"/>
  <c r="K4360" i="6"/>
  <c r="M4360" i="6"/>
  <c r="N4360" i="6"/>
  <c r="O4360" i="6"/>
  <c r="K4359" i="6"/>
  <c r="N4359" i="6"/>
  <c r="M4359" i="6"/>
  <c r="O4359" i="6"/>
  <c r="K4358" i="6"/>
  <c r="M4358" i="6"/>
  <c r="N4358" i="6"/>
  <c r="O4358" i="6"/>
  <c r="N4357" i="6"/>
  <c r="M4357" i="6"/>
  <c r="K4357" i="6"/>
  <c r="O4357" i="6"/>
  <c r="O4356" i="6"/>
  <c r="N4356" i="6"/>
  <c r="M4356" i="6"/>
  <c r="K4356" i="6"/>
  <c r="N4355" i="6"/>
  <c r="O4355" i="6"/>
  <c r="M4355" i="6"/>
  <c r="K4355" i="6"/>
  <c r="O4354" i="6"/>
  <c r="N4354" i="6"/>
  <c r="M4354" i="6"/>
  <c r="K4354" i="6"/>
  <c r="O4353" i="6"/>
  <c r="N4353" i="6"/>
  <c r="M4353" i="6"/>
  <c r="K4353" i="6"/>
  <c r="N4352" i="6"/>
  <c r="O4352" i="6"/>
  <c r="M4352" i="6"/>
  <c r="K4352" i="6"/>
  <c r="O4351" i="6"/>
  <c r="N4351" i="6"/>
  <c r="M4351" i="6"/>
  <c r="K4351" i="6"/>
  <c r="K4350" i="6"/>
  <c r="M4350" i="6"/>
  <c r="N4350" i="6"/>
  <c r="O4350" i="6"/>
  <c r="O4349" i="6"/>
  <c r="N4349" i="6"/>
  <c r="M4349" i="6"/>
  <c r="K4349" i="6"/>
  <c r="O4348" i="6"/>
  <c r="N4348" i="6"/>
  <c r="M4348" i="6"/>
  <c r="K4348" i="6"/>
  <c r="M4347" i="6"/>
  <c r="N4347" i="6"/>
  <c r="O4347" i="6"/>
  <c r="K4347" i="6"/>
  <c r="O4346" i="6"/>
  <c r="K4346" i="6"/>
  <c r="M4346" i="6"/>
  <c r="N4346" i="6"/>
  <c r="M4345" i="6"/>
  <c r="K4345" i="6"/>
  <c r="O4345" i="6"/>
  <c r="N4345" i="6"/>
  <c r="O4344" i="6"/>
  <c r="N4344" i="6"/>
  <c r="M4344" i="6"/>
  <c r="K4344" i="6"/>
  <c r="K4343" i="6"/>
  <c r="O4343" i="6"/>
  <c r="N4343" i="6"/>
  <c r="M4343" i="6"/>
  <c r="O4342" i="6"/>
  <c r="N4342" i="6"/>
  <c r="K4342" i="6"/>
  <c r="M4342" i="6"/>
  <c r="K4341" i="6"/>
  <c r="N4341" i="6"/>
  <c r="O4341" i="6"/>
  <c r="M4341" i="6"/>
  <c r="O4340" i="6"/>
  <c r="K4340" i="6"/>
  <c r="N4340" i="6"/>
  <c r="M4340" i="6"/>
  <c r="N4339" i="6"/>
  <c r="O4339" i="6"/>
  <c r="M4339" i="6"/>
  <c r="K4339" i="6"/>
  <c r="M4338" i="6"/>
  <c r="K4338" i="6"/>
  <c r="O4338" i="6"/>
  <c r="N4338" i="6"/>
  <c r="O4337" i="6"/>
  <c r="N4337" i="6"/>
  <c r="K4337" i="6"/>
  <c r="M4337" i="6"/>
  <c r="N4336" i="6"/>
  <c r="O4336" i="6"/>
  <c r="K4336" i="6"/>
  <c r="M4336" i="6"/>
  <c r="K4335" i="6"/>
  <c r="O4335" i="6"/>
  <c r="N4335" i="6"/>
  <c r="M4335" i="6"/>
  <c r="K4334" i="6"/>
  <c r="M4334" i="6"/>
  <c r="O4334" i="6"/>
  <c r="N4334" i="6"/>
  <c r="O4333" i="6"/>
  <c r="M4333" i="6"/>
  <c r="K4333" i="6"/>
  <c r="N4333" i="6"/>
  <c r="K4332" i="6"/>
  <c r="O4332" i="6"/>
  <c r="N4332" i="6"/>
  <c r="M4332" i="6"/>
  <c r="K4331" i="6"/>
  <c r="M4331" i="6"/>
  <c r="N4331" i="6"/>
  <c r="O4331" i="6"/>
  <c r="O4330" i="6"/>
  <c r="K4330" i="6"/>
  <c r="M4330" i="6"/>
  <c r="N4330" i="6"/>
  <c r="M4329" i="6"/>
  <c r="K4329" i="6"/>
  <c r="N4329" i="6"/>
  <c r="O4329" i="6"/>
  <c r="O4328" i="6"/>
  <c r="N4328" i="6"/>
  <c r="M4328" i="6"/>
  <c r="K4328" i="6"/>
  <c r="N4327" i="6"/>
  <c r="K4327" i="6"/>
  <c r="M4327" i="6"/>
  <c r="O4327" i="6"/>
  <c r="K4326" i="6"/>
  <c r="O4326" i="6"/>
  <c r="N4326" i="6"/>
  <c r="M4326" i="6"/>
  <c r="K4325" i="6"/>
  <c r="O4325" i="6"/>
  <c r="N4325" i="6"/>
  <c r="M4325" i="6"/>
  <c r="O4324" i="6"/>
  <c r="N4324" i="6"/>
  <c r="M4324" i="6"/>
  <c r="K4324" i="6"/>
  <c r="K4323" i="6"/>
  <c r="N4323" i="6"/>
  <c r="M4323" i="6"/>
  <c r="O4323" i="6"/>
  <c r="O4322" i="6"/>
  <c r="N4322" i="6"/>
  <c r="M4322" i="6"/>
  <c r="K4322" i="6"/>
  <c r="O4321" i="6"/>
  <c r="K4321" i="6"/>
  <c r="M4321" i="6"/>
  <c r="N4321" i="6"/>
  <c r="K4320" i="6"/>
  <c r="M4320" i="6"/>
  <c r="N4320" i="6"/>
  <c r="O4320" i="6"/>
  <c r="O4319" i="6"/>
  <c r="N4319" i="6"/>
  <c r="K4319" i="6"/>
  <c r="M4319" i="6"/>
  <c r="O4318" i="6"/>
  <c r="N4318" i="6"/>
  <c r="M4318" i="6"/>
  <c r="K4318" i="6"/>
  <c r="O4317" i="6"/>
  <c r="N4317" i="6"/>
  <c r="M4317" i="6"/>
  <c r="K4317" i="6"/>
  <c r="K4316" i="6"/>
  <c r="O4316" i="6"/>
  <c r="N4316" i="6"/>
  <c r="M4316" i="6"/>
  <c r="O4315" i="6"/>
  <c r="N4315" i="6"/>
  <c r="K4315" i="6"/>
  <c r="M4315" i="6"/>
  <c r="O4314" i="6"/>
  <c r="N4314" i="6"/>
  <c r="M4314" i="6"/>
  <c r="K4314" i="6"/>
  <c r="M4313" i="6"/>
  <c r="O4313" i="6"/>
  <c r="N4313" i="6"/>
  <c r="K4313" i="6"/>
  <c r="N4312" i="6"/>
  <c r="M4312" i="6"/>
  <c r="K4312" i="6"/>
  <c r="O4312" i="6"/>
  <c r="K4311" i="6"/>
  <c r="M4311" i="6"/>
  <c r="N4311" i="6"/>
  <c r="O4311" i="6"/>
  <c r="N4310" i="6"/>
  <c r="M4310" i="6"/>
  <c r="K4310" i="6"/>
  <c r="O4310" i="6"/>
  <c r="O4309" i="6"/>
  <c r="N4309" i="6"/>
  <c r="M4309" i="6"/>
  <c r="K4309" i="6"/>
  <c r="M4308" i="6"/>
  <c r="O4308" i="6"/>
  <c r="N4308" i="6"/>
  <c r="K4308" i="6"/>
  <c r="M4307" i="6"/>
  <c r="K4307" i="6"/>
  <c r="N4307" i="6"/>
  <c r="O4307" i="6"/>
  <c r="K4306" i="6"/>
  <c r="M4306" i="6"/>
  <c r="N4306" i="6"/>
  <c r="O4306" i="6"/>
  <c r="K4305" i="6"/>
  <c r="M4305" i="6"/>
  <c r="N4305" i="6"/>
  <c r="O4305" i="6"/>
  <c r="O4304" i="6"/>
  <c r="N4304" i="6"/>
  <c r="K4304" i="6"/>
  <c r="M4304" i="6"/>
  <c r="M4303" i="6"/>
  <c r="K4303" i="6"/>
  <c r="N4303" i="6"/>
  <c r="O4302" i="6"/>
  <c r="N4302" i="6"/>
  <c r="K4302" i="6"/>
  <c r="M4302" i="6"/>
  <c r="K4301" i="6"/>
  <c r="N4301" i="6"/>
  <c r="M4301" i="6"/>
  <c r="O4301" i="6"/>
  <c r="N4300" i="6"/>
  <c r="M4300" i="6"/>
  <c r="K4300" i="6"/>
  <c r="O4300" i="6"/>
  <c r="O4299" i="6"/>
  <c r="M4299" i="6"/>
  <c r="N4299" i="6"/>
  <c r="K4299" i="6"/>
  <c r="K4298" i="6"/>
  <c r="M4298" i="6"/>
  <c r="N4298" i="6"/>
  <c r="O4298" i="6"/>
  <c r="K4297" i="6"/>
  <c r="O4297" i="6"/>
  <c r="M4297" i="6"/>
  <c r="N4297" i="6"/>
  <c r="N4296" i="6"/>
  <c r="K4296" i="6"/>
  <c r="O4296" i="6"/>
  <c r="M4296" i="6"/>
  <c r="K4295" i="6"/>
  <c r="M4295" i="6"/>
  <c r="O4295" i="6"/>
  <c r="N4295" i="6"/>
  <c r="O4294" i="6"/>
  <c r="M4294" i="6"/>
  <c r="K4294" i="6"/>
  <c r="N4294" i="6"/>
  <c r="M4293" i="6"/>
  <c r="O4293" i="6"/>
  <c r="K4293" i="6"/>
  <c r="N4293" i="6"/>
  <c r="K4292" i="6"/>
  <c r="O4292" i="6"/>
  <c r="M4292" i="6"/>
  <c r="N4292" i="6"/>
  <c r="K4291" i="6"/>
  <c r="N4291" i="6"/>
  <c r="M4291" i="6"/>
  <c r="O4291" i="6"/>
  <c r="N4290" i="6"/>
  <c r="K4290" i="6"/>
  <c r="O4290" i="6"/>
  <c r="M4290" i="6"/>
  <c r="O4289" i="6"/>
  <c r="M4289" i="6"/>
  <c r="K4289" i="6"/>
  <c r="N4289" i="6"/>
  <c r="M4288" i="6"/>
  <c r="K4288" i="6"/>
  <c r="N4288" i="6"/>
  <c r="O4288" i="6"/>
  <c r="M4287" i="6"/>
  <c r="N4287" i="6"/>
  <c r="O4287" i="6"/>
  <c r="K4287" i="6"/>
  <c r="N4286" i="6"/>
  <c r="M4286" i="6"/>
  <c r="O4286" i="6"/>
  <c r="K4286" i="6"/>
  <c r="O4285" i="6"/>
  <c r="M4285" i="6"/>
  <c r="N4285" i="6"/>
  <c r="K4285" i="6"/>
  <c r="O4284" i="6"/>
  <c r="K4284" i="6"/>
  <c r="M4284" i="6"/>
  <c r="N4284" i="6"/>
  <c r="M4283" i="6"/>
  <c r="O4283" i="6"/>
  <c r="N4283" i="6"/>
  <c r="K4283" i="6"/>
  <c r="N4282" i="6"/>
  <c r="K4282" i="6"/>
  <c r="M4282" i="6"/>
  <c r="O4282" i="6"/>
  <c r="O4281" i="6"/>
  <c r="N4281" i="6"/>
  <c r="K4281" i="6"/>
  <c r="M4281" i="6"/>
  <c r="O4280" i="6"/>
  <c r="N4280" i="6"/>
  <c r="K4280" i="6"/>
  <c r="M4280" i="6"/>
  <c r="M4279" i="6"/>
  <c r="O4279" i="6"/>
  <c r="K4279" i="6"/>
  <c r="N4279" i="6"/>
  <c r="M4278" i="6"/>
  <c r="O4278" i="6"/>
  <c r="N4278" i="6"/>
  <c r="K4278" i="6"/>
  <c r="N4277" i="6"/>
  <c r="M4277" i="6"/>
  <c r="O4277" i="6"/>
  <c r="K4277" i="6"/>
  <c r="N4276" i="6"/>
  <c r="K4276" i="6"/>
  <c r="M4276" i="6"/>
  <c r="O4276" i="6"/>
  <c r="K4275" i="6"/>
  <c r="O4275" i="6"/>
  <c r="N4275" i="6"/>
  <c r="M4275" i="6"/>
  <c r="K4274" i="6"/>
  <c r="N4274" i="6"/>
  <c r="M4274" i="6"/>
  <c r="O4274" i="6"/>
  <c r="M4273" i="6"/>
  <c r="N4273" i="6"/>
  <c r="K4273" i="6"/>
  <c r="O4273" i="6"/>
  <c r="M4272" i="6"/>
  <c r="O4272" i="6"/>
  <c r="N4272" i="6"/>
  <c r="K4272" i="6"/>
  <c r="M4271" i="6"/>
  <c r="N4271" i="6"/>
  <c r="K4271" i="6"/>
  <c r="O4271" i="6"/>
  <c r="N4270" i="6"/>
  <c r="K4270" i="6"/>
  <c r="O4270" i="6"/>
  <c r="M4270" i="6"/>
  <c r="O4269" i="6"/>
  <c r="N4269" i="6"/>
  <c r="K4269" i="6"/>
  <c r="M4269" i="6"/>
  <c r="N4268" i="6"/>
  <c r="K4268" i="6"/>
  <c r="M4268" i="6"/>
  <c r="O4268" i="6"/>
  <c r="K4267" i="6"/>
  <c r="M4267" i="6"/>
  <c r="O4267" i="6"/>
  <c r="N4267" i="6"/>
  <c r="K4266" i="6"/>
  <c r="N4266" i="6"/>
  <c r="O4266" i="6"/>
  <c r="M4266" i="6"/>
  <c r="K4265" i="6"/>
  <c r="N4265" i="6"/>
  <c r="O4265" i="6"/>
  <c r="M4265" i="6"/>
  <c r="O4264" i="6"/>
  <c r="K4264" i="6"/>
  <c r="M4264" i="6"/>
  <c r="N4264" i="6"/>
  <c r="K4263" i="6"/>
  <c r="O4263" i="6"/>
  <c r="M4263" i="6"/>
  <c r="N4263" i="6"/>
  <c r="O4262" i="6"/>
  <c r="M4262" i="6"/>
  <c r="K4262" i="6"/>
  <c r="N4262" i="6"/>
  <c r="N4261" i="6"/>
  <c r="K4261" i="6"/>
  <c r="M4261" i="6"/>
  <c r="O4261" i="6"/>
  <c r="M4260" i="6"/>
  <c r="N4260" i="6"/>
  <c r="O4260" i="6"/>
  <c r="K4260" i="6"/>
  <c r="K4259" i="6"/>
  <c r="O4259" i="6"/>
  <c r="N4259" i="6"/>
  <c r="M4259" i="6"/>
  <c r="M4258" i="6"/>
  <c r="K4258" i="6"/>
  <c r="O4258" i="6"/>
  <c r="N4258" i="6"/>
  <c r="M4257" i="6"/>
  <c r="K4257" i="6"/>
  <c r="O4257" i="6"/>
  <c r="N4257" i="6"/>
  <c r="K4256" i="6"/>
  <c r="M4256" i="6"/>
  <c r="N4256" i="6"/>
  <c r="O4256" i="6"/>
  <c r="K4255" i="6"/>
  <c r="M4255" i="6"/>
  <c r="N4255" i="6"/>
  <c r="O4255" i="6"/>
  <c r="N4254" i="6"/>
  <c r="O4254" i="6"/>
  <c r="M4254" i="6"/>
  <c r="K4254" i="6"/>
  <c r="O4253" i="6"/>
  <c r="M4253" i="6"/>
  <c r="N4253" i="6"/>
  <c r="K4253" i="6"/>
  <c r="K4252" i="6"/>
  <c r="O4252" i="6"/>
  <c r="N4252" i="6"/>
  <c r="M4252" i="6"/>
  <c r="O4251" i="6"/>
  <c r="M4251" i="6"/>
  <c r="K4251" i="6"/>
  <c r="N4251" i="6"/>
  <c r="O4250" i="6"/>
  <c r="N4250" i="6"/>
  <c r="M4250" i="6"/>
  <c r="K4250" i="6"/>
  <c r="K4249" i="6"/>
  <c r="M4249" i="6"/>
  <c r="N4249" i="6"/>
  <c r="O4249" i="6"/>
  <c r="N4248" i="6"/>
  <c r="M4248" i="6"/>
  <c r="K4248" i="6"/>
  <c r="O4248" i="6"/>
  <c r="O4247" i="6"/>
  <c r="N4247" i="6"/>
  <c r="M4247" i="6"/>
  <c r="K4247" i="6"/>
  <c r="O4246" i="6"/>
  <c r="N4246" i="6"/>
  <c r="M4246" i="6"/>
  <c r="K4246" i="6"/>
  <c r="M4245" i="6"/>
  <c r="O4245" i="6"/>
  <c r="N4245" i="6"/>
  <c r="K4245" i="6"/>
  <c r="N4244" i="6"/>
  <c r="K4244" i="6"/>
  <c r="M4244" i="6"/>
  <c r="O4244" i="6"/>
  <c r="O4243" i="6"/>
  <c r="N4243" i="6"/>
  <c r="M4243" i="6"/>
  <c r="K4243" i="6"/>
  <c r="K4242" i="6"/>
  <c r="M4242" i="6"/>
  <c r="N4242" i="6"/>
  <c r="O4242" i="6"/>
  <c r="K4241" i="6"/>
  <c r="N4241" i="6"/>
  <c r="O4241" i="6"/>
  <c r="M4241" i="6"/>
  <c r="K4240" i="6"/>
  <c r="M4240" i="6"/>
  <c r="N4240" i="6"/>
  <c r="O4240" i="6"/>
  <c r="M4239" i="6"/>
  <c r="N4239" i="6"/>
  <c r="O4239" i="6"/>
  <c r="K4239" i="6"/>
  <c r="K4238" i="6"/>
  <c r="O4238" i="6"/>
  <c r="N4238" i="6"/>
  <c r="M4238" i="6"/>
  <c r="O4237" i="6"/>
  <c r="N4237" i="6"/>
  <c r="K4237" i="6"/>
  <c r="M4237" i="6"/>
  <c r="O4236" i="6"/>
  <c r="N4236" i="6"/>
  <c r="M4236" i="6"/>
  <c r="K4236" i="6"/>
  <c r="K4235" i="6"/>
  <c r="M4235" i="6"/>
  <c r="N4235" i="6"/>
  <c r="O4235" i="6"/>
  <c r="N4234" i="6"/>
  <c r="M4234" i="6"/>
  <c r="K4234" i="6"/>
  <c r="O4234" i="6"/>
  <c r="O4233" i="6"/>
  <c r="N4233" i="6"/>
  <c r="M4233" i="6"/>
  <c r="K4233" i="6"/>
  <c r="O4232" i="6"/>
  <c r="N4232" i="6"/>
  <c r="K4232" i="6"/>
  <c r="M4232" i="6"/>
  <c r="M4231" i="6"/>
  <c r="N4231" i="6"/>
  <c r="O4231" i="6"/>
  <c r="K4231" i="6"/>
  <c r="N4230" i="6"/>
  <c r="M4230" i="6"/>
  <c r="O4230" i="6"/>
  <c r="K4230" i="6"/>
  <c r="O4229" i="6"/>
  <c r="N4229" i="6"/>
  <c r="K4229" i="6"/>
  <c r="M4229" i="6"/>
  <c r="O4228" i="6"/>
  <c r="N4228" i="6"/>
  <c r="M4228" i="6"/>
  <c r="K4228" i="6"/>
  <c r="N4227" i="6"/>
  <c r="M4227" i="6"/>
  <c r="K4227" i="6"/>
  <c r="O4227" i="6"/>
  <c r="O4226" i="6"/>
  <c r="K4226" i="6"/>
  <c r="N4226" i="6"/>
  <c r="M4226" i="6"/>
  <c r="N4225" i="6"/>
  <c r="K4225" i="6"/>
  <c r="M4225" i="6"/>
  <c r="O4225" i="6"/>
  <c r="K4224" i="6"/>
  <c r="M4224" i="6"/>
  <c r="N4224" i="6"/>
  <c r="O4224" i="6"/>
  <c r="O4223" i="6"/>
  <c r="N4223" i="6"/>
  <c r="M4223" i="6"/>
  <c r="K4223" i="6"/>
  <c r="O4222" i="6"/>
  <c r="N4222" i="6"/>
  <c r="M4222" i="6"/>
  <c r="K4222" i="6"/>
  <c r="O4221" i="6"/>
  <c r="K4221" i="6"/>
  <c r="M4221" i="6"/>
  <c r="N4221" i="6"/>
  <c r="N4220" i="6"/>
  <c r="O4220" i="6"/>
  <c r="M4220" i="6"/>
  <c r="K4220" i="6"/>
  <c r="O4219" i="6"/>
  <c r="N4219" i="6"/>
  <c r="M4219" i="6"/>
  <c r="K4219" i="6"/>
  <c r="K4218" i="6"/>
  <c r="O4218" i="6"/>
  <c r="N4218" i="6"/>
  <c r="M4218" i="6"/>
  <c r="O4217" i="6"/>
  <c r="M4217" i="6"/>
  <c r="K4217" i="6"/>
  <c r="N4217" i="6"/>
  <c r="N4216" i="6"/>
  <c r="O4216" i="6"/>
  <c r="M4216" i="6"/>
  <c r="K4216" i="6"/>
  <c r="O4215" i="6"/>
  <c r="N4215" i="6"/>
  <c r="M4215" i="6"/>
  <c r="K4215" i="6"/>
  <c r="M4214" i="6"/>
  <c r="K4214" i="6"/>
  <c r="O4214" i="6"/>
  <c r="N4214" i="6"/>
  <c r="K4213" i="6"/>
  <c r="M4213" i="6"/>
  <c r="N4213" i="6"/>
  <c r="O4213" i="6"/>
  <c r="O4212" i="6"/>
  <c r="K4212" i="6"/>
  <c r="M4212" i="6"/>
  <c r="N4212" i="6"/>
  <c r="N4211" i="6"/>
  <c r="O4211" i="6"/>
  <c r="K4211" i="6"/>
  <c r="M4211" i="6"/>
  <c r="N4210" i="6"/>
  <c r="M4210" i="6"/>
  <c r="K4210" i="6"/>
  <c r="O4210" i="6"/>
  <c r="O4209" i="6"/>
  <c r="N4209" i="6"/>
  <c r="M4209" i="6"/>
  <c r="K4209" i="6"/>
  <c r="O4208" i="6"/>
  <c r="N4208" i="6"/>
  <c r="M4208" i="6"/>
  <c r="K4208" i="6"/>
  <c r="N4207" i="6"/>
  <c r="M4207" i="6"/>
  <c r="K4207" i="6"/>
  <c r="O4207" i="6"/>
  <c r="M4206" i="6"/>
  <c r="K4206" i="6"/>
  <c r="O4206" i="6"/>
  <c r="N4206" i="6"/>
  <c r="O4205" i="6"/>
  <c r="M4205" i="6"/>
  <c r="K4205" i="6"/>
  <c r="N4205" i="6"/>
  <c r="N4204" i="6"/>
  <c r="M4204" i="6"/>
  <c r="K4204" i="6"/>
  <c r="O4204" i="6"/>
  <c r="O4203" i="6"/>
  <c r="N4203" i="6"/>
  <c r="M4203" i="6"/>
  <c r="K4203" i="6"/>
  <c r="O4202" i="6"/>
  <c r="N4202" i="6"/>
  <c r="M4202" i="6"/>
  <c r="K4202" i="6"/>
  <c r="O4201" i="6"/>
  <c r="N4201" i="6"/>
  <c r="M4201" i="6"/>
  <c r="K4201" i="6"/>
  <c r="O4200" i="6"/>
  <c r="N4200" i="6"/>
  <c r="M4200" i="6"/>
  <c r="K4200" i="6"/>
  <c r="O4199" i="6"/>
  <c r="N4199" i="6"/>
  <c r="M4199" i="6"/>
  <c r="K4199" i="6"/>
  <c r="O4198" i="6"/>
  <c r="N4198" i="6"/>
  <c r="M4198" i="6"/>
  <c r="K4198" i="6"/>
  <c r="O4197" i="6"/>
  <c r="N4197" i="6"/>
  <c r="M4197" i="6"/>
  <c r="K4197" i="6"/>
  <c r="O4196" i="6"/>
  <c r="N4196" i="6"/>
  <c r="M4196" i="6"/>
  <c r="K4196" i="6"/>
  <c r="O4195" i="6"/>
  <c r="N4195" i="6"/>
  <c r="K4195" i="6"/>
  <c r="M4195" i="6"/>
  <c r="M4194" i="6"/>
  <c r="O4194" i="6"/>
  <c r="N4194" i="6"/>
  <c r="K4194" i="6"/>
  <c r="O4193" i="6"/>
  <c r="N4193" i="6"/>
  <c r="M4193" i="6"/>
  <c r="K4193" i="6"/>
  <c r="M4192" i="6"/>
  <c r="K4192" i="6"/>
  <c r="O4192" i="6"/>
  <c r="N4192" i="6"/>
  <c r="O4191" i="6"/>
  <c r="N4191" i="6"/>
  <c r="M4191" i="6"/>
  <c r="K4191" i="6"/>
  <c r="O4190" i="6"/>
  <c r="N4190" i="6"/>
  <c r="K4190" i="6"/>
  <c r="M4190" i="6"/>
  <c r="N4189" i="6"/>
  <c r="M4189" i="6"/>
  <c r="K4189" i="6"/>
  <c r="O4189" i="6"/>
  <c r="N4188" i="6"/>
  <c r="K4188" i="6"/>
  <c r="M4188" i="6"/>
  <c r="O4188" i="6"/>
  <c r="M4187" i="6"/>
  <c r="O4187" i="6"/>
  <c r="N4187" i="6"/>
  <c r="K4187" i="6"/>
  <c r="M4186" i="6"/>
  <c r="K4186" i="6"/>
  <c r="N4186" i="6"/>
  <c r="O4186" i="6"/>
  <c r="K4185" i="6"/>
  <c r="M4185" i="6"/>
  <c r="N4185" i="6"/>
  <c r="O4185" i="6"/>
  <c r="K4184" i="6"/>
  <c r="O4184" i="6"/>
  <c r="N4184" i="6"/>
  <c r="M4184" i="6"/>
  <c r="K4183" i="6"/>
  <c r="O4183" i="6"/>
  <c r="N4183" i="6"/>
  <c r="M4183" i="6"/>
  <c r="O4182" i="6"/>
  <c r="N4182" i="6"/>
  <c r="K4182" i="6"/>
  <c r="M4182" i="6"/>
  <c r="M4181" i="6"/>
  <c r="N4181" i="6"/>
  <c r="K4181" i="6"/>
  <c r="O4181" i="6"/>
  <c r="O4180" i="6"/>
  <c r="N4180" i="6"/>
  <c r="M4180" i="6"/>
  <c r="K4180" i="6"/>
  <c r="O4179" i="6"/>
  <c r="M4179" i="6"/>
  <c r="K4179" i="6"/>
  <c r="N4179" i="6"/>
  <c r="O4178" i="6"/>
  <c r="N4178" i="6"/>
  <c r="M4178" i="6"/>
  <c r="K4178" i="6"/>
  <c r="O4177" i="6"/>
  <c r="N4177" i="6"/>
  <c r="M4177" i="6"/>
  <c r="K4177" i="6"/>
  <c r="O4176" i="6"/>
  <c r="N4176" i="6"/>
  <c r="M4176" i="6"/>
  <c r="K4176" i="6"/>
  <c r="O4175" i="6"/>
  <c r="M4175" i="6"/>
  <c r="K4175" i="6"/>
  <c r="N4175" i="6"/>
  <c r="O4174" i="6"/>
  <c r="N4174" i="6"/>
  <c r="M4174" i="6"/>
  <c r="K4174" i="6"/>
  <c r="O4173" i="6"/>
  <c r="N4173" i="6"/>
  <c r="M4173" i="6"/>
  <c r="K4173" i="6"/>
  <c r="O4172" i="6"/>
  <c r="N4172" i="6"/>
  <c r="K4172" i="6"/>
  <c r="M4172" i="6"/>
  <c r="O4171" i="6"/>
  <c r="N4171" i="6"/>
  <c r="M4171" i="6"/>
  <c r="K4171" i="6"/>
  <c r="N4170" i="6"/>
  <c r="O4170" i="6"/>
  <c r="K4170" i="6"/>
  <c r="M4170" i="6"/>
  <c r="N4169" i="6"/>
  <c r="O4169" i="6"/>
  <c r="M4169" i="6"/>
  <c r="K4169" i="6"/>
  <c r="O4168" i="6"/>
  <c r="N4168" i="6"/>
  <c r="K4168" i="6"/>
  <c r="M4168" i="6"/>
  <c r="K4167" i="6"/>
  <c r="M4167" i="6"/>
  <c r="N4167" i="6"/>
  <c r="O4167" i="6"/>
  <c r="O4166" i="6"/>
  <c r="N4166" i="6"/>
  <c r="M4166" i="6"/>
  <c r="K4166" i="6"/>
  <c r="N4165" i="6"/>
  <c r="M4165" i="6"/>
  <c r="K4165" i="6"/>
  <c r="O4165" i="6"/>
  <c r="N4164" i="6"/>
  <c r="O4164" i="6"/>
  <c r="K4164" i="6"/>
  <c r="M4164" i="6"/>
  <c r="K4163" i="6"/>
  <c r="M4163" i="6"/>
  <c r="N4163" i="6"/>
  <c r="O4163" i="6"/>
  <c r="O4162" i="6"/>
  <c r="M4162" i="6"/>
  <c r="K4162" i="6"/>
  <c r="N4162" i="6"/>
  <c r="K4161" i="6"/>
  <c r="M4161" i="6"/>
  <c r="N4161" i="6"/>
  <c r="O4161" i="6"/>
  <c r="K4160" i="6"/>
  <c r="M4160" i="6"/>
  <c r="N4160" i="6"/>
  <c r="O4160" i="6"/>
  <c r="K4159" i="6"/>
  <c r="O4159" i="6"/>
  <c r="N4159" i="6"/>
  <c r="M4159" i="6"/>
  <c r="O4158" i="6"/>
  <c r="N4158" i="6"/>
  <c r="M4158" i="6"/>
  <c r="K4158" i="6"/>
  <c r="K4157" i="6"/>
  <c r="N4157" i="6"/>
  <c r="O4157" i="6"/>
  <c r="M4157" i="6"/>
  <c r="O4156" i="6"/>
  <c r="N4156" i="6"/>
  <c r="M4156" i="6"/>
  <c r="K4156" i="6"/>
  <c r="O4155" i="6"/>
  <c r="N4155" i="6"/>
  <c r="M4155" i="6"/>
  <c r="K4155" i="6"/>
  <c r="O4154" i="6"/>
  <c r="N4154" i="6"/>
  <c r="K4154" i="6"/>
  <c r="M4154" i="6"/>
  <c r="M4153" i="6"/>
  <c r="N4153" i="6"/>
  <c r="O4153" i="6"/>
  <c r="K4153" i="6"/>
  <c r="O4152" i="6"/>
  <c r="M4152" i="6"/>
  <c r="N4152" i="6"/>
  <c r="K4152" i="6"/>
  <c r="K4151" i="6"/>
  <c r="O4151" i="6"/>
  <c r="M4151" i="6"/>
  <c r="N4151" i="6"/>
  <c r="O4150" i="6"/>
  <c r="N4150" i="6"/>
  <c r="M4150" i="6"/>
  <c r="K4150" i="6"/>
  <c r="O4149" i="6"/>
  <c r="M4149" i="6"/>
  <c r="K4149" i="6"/>
  <c r="N4149" i="6"/>
  <c r="N4148" i="6"/>
  <c r="O4148" i="6"/>
  <c r="K4148" i="6"/>
  <c r="M4148" i="6"/>
  <c r="M4147" i="6"/>
  <c r="N4147" i="6"/>
  <c r="K4147" i="6"/>
  <c r="O4147" i="6"/>
  <c r="O4146" i="6"/>
  <c r="N4146" i="6"/>
  <c r="M4146" i="6"/>
  <c r="K4146" i="6"/>
  <c r="N4145" i="6"/>
  <c r="M4145" i="6"/>
  <c r="K4145" i="6"/>
  <c r="O4145" i="6"/>
  <c r="O4144" i="6"/>
  <c r="K4144" i="6"/>
  <c r="N4144" i="6"/>
  <c r="M4144" i="6"/>
  <c r="N4143" i="6"/>
  <c r="K4143" i="6"/>
  <c r="O4143" i="6"/>
  <c r="M4143" i="6"/>
  <c r="O4142" i="6"/>
  <c r="K4142" i="6"/>
  <c r="M4142" i="6"/>
  <c r="N4142" i="6"/>
  <c r="O4141" i="6"/>
  <c r="K4141" i="6"/>
  <c r="M4141" i="6"/>
  <c r="N4141" i="6"/>
  <c r="N4140" i="6"/>
  <c r="O4140" i="6"/>
  <c r="K4140" i="6"/>
  <c r="M4140" i="6"/>
  <c r="M4139" i="6"/>
  <c r="N4139" i="6"/>
  <c r="K4139" i="6"/>
  <c r="O4139" i="6"/>
  <c r="N4138" i="6"/>
  <c r="K4138" i="6"/>
  <c r="M4138" i="6"/>
  <c r="O4138" i="6"/>
  <c r="M4137" i="6"/>
  <c r="N4137" i="6"/>
  <c r="O4137" i="6"/>
  <c r="K4137" i="6"/>
  <c r="K4136" i="6"/>
  <c r="N4136" i="6"/>
  <c r="O4136" i="6"/>
  <c r="M4136" i="6"/>
  <c r="N4135" i="6"/>
  <c r="K4135" i="6"/>
  <c r="O4135" i="6"/>
  <c r="M4135" i="6"/>
  <c r="O4134" i="6"/>
  <c r="M4134" i="6"/>
  <c r="K4134" i="6"/>
  <c r="N4134" i="6"/>
  <c r="M4133" i="6"/>
  <c r="O4133" i="6"/>
  <c r="N4133" i="6"/>
  <c r="K4133" i="6"/>
  <c r="N4132" i="6"/>
  <c r="M4132" i="6"/>
  <c r="O4132" i="6"/>
  <c r="K4132" i="6"/>
  <c r="N4131" i="6"/>
  <c r="K4131" i="6"/>
  <c r="O4131" i="6"/>
  <c r="M4131" i="6"/>
  <c r="M4130" i="6"/>
  <c r="N4130" i="6"/>
  <c r="K4130" i="6"/>
  <c r="O4130" i="6"/>
  <c r="N4129" i="6"/>
  <c r="M4129" i="6"/>
  <c r="O4129" i="6"/>
  <c r="K4129" i="6"/>
  <c r="O4128" i="6"/>
  <c r="M4128" i="6"/>
  <c r="N4128" i="6"/>
  <c r="K4128" i="6"/>
  <c r="K4127" i="6"/>
  <c r="M4127" i="6"/>
  <c r="O4127" i="6"/>
  <c r="N4127" i="6"/>
  <c r="N4126" i="6"/>
  <c r="K4126" i="6"/>
  <c r="M4126" i="6"/>
  <c r="O4126" i="6"/>
  <c r="O4125" i="6"/>
  <c r="M4125" i="6"/>
  <c r="N4125" i="6"/>
  <c r="K4125" i="6"/>
  <c r="N4124" i="6"/>
  <c r="K4124" i="6"/>
  <c r="O4124" i="6"/>
  <c r="M4124" i="6"/>
  <c r="M4123" i="6"/>
  <c r="N4123" i="6"/>
  <c r="K4123" i="6"/>
  <c r="O4123" i="6"/>
  <c r="N4122" i="6"/>
  <c r="K4122" i="6"/>
  <c r="O4122" i="6"/>
  <c r="M4122" i="6"/>
  <c r="K4121" i="6"/>
  <c r="N4121" i="6"/>
  <c r="O4121" i="6"/>
  <c r="M4121" i="6"/>
  <c r="N4120" i="6"/>
  <c r="M4120" i="6"/>
  <c r="O4120" i="6"/>
  <c r="K4120" i="6"/>
  <c r="O4119" i="6"/>
  <c r="K4119" i="6"/>
  <c r="M4119" i="6"/>
  <c r="N4119" i="6"/>
  <c r="M4118" i="6"/>
  <c r="O4118" i="6"/>
  <c r="K4118" i="6"/>
  <c r="N4118" i="6"/>
  <c r="N4117" i="6"/>
  <c r="O4117" i="6"/>
  <c r="K4117" i="6"/>
  <c r="M4117" i="6"/>
  <c r="M4116" i="6"/>
  <c r="K4116" i="6"/>
  <c r="O4116" i="6"/>
  <c r="N4116" i="6"/>
  <c r="N4115" i="6"/>
  <c r="O4115" i="6"/>
  <c r="K4115" i="6"/>
  <c r="M4115" i="6"/>
  <c r="N4114" i="6"/>
  <c r="M4114" i="6"/>
  <c r="K4114" i="6"/>
  <c r="O4114" i="6"/>
  <c r="K4113" i="6"/>
  <c r="O4113" i="6"/>
  <c r="N4113" i="6"/>
  <c r="M4113" i="6"/>
  <c r="K4112" i="6"/>
  <c r="M4112" i="6"/>
  <c r="N4112" i="6"/>
  <c r="O4112" i="6"/>
  <c r="O4111" i="6"/>
  <c r="N4111" i="6"/>
  <c r="M4111" i="6"/>
  <c r="K4111" i="6"/>
  <c r="O4110" i="6"/>
  <c r="M4110" i="6"/>
  <c r="K4110" i="6"/>
  <c r="N4110" i="6"/>
  <c r="N4109" i="6"/>
  <c r="O4109" i="6"/>
  <c r="M4109" i="6"/>
  <c r="K4109" i="6"/>
  <c r="M4108" i="6"/>
  <c r="O4108" i="6"/>
  <c r="N4108" i="6"/>
  <c r="K4108" i="6"/>
  <c r="N4107" i="6"/>
  <c r="K4107" i="6"/>
  <c r="M4107" i="6"/>
  <c r="O4107" i="6"/>
  <c r="N4106" i="6"/>
  <c r="M4106" i="6"/>
  <c r="O4106" i="6"/>
  <c r="K4106" i="6"/>
  <c r="N4105" i="6"/>
  <c r="K4105" i="6"/>
  <c r="O4105" i="6"/>
  <c r="M4105" i="6"/>
  <c r="N4104" i="6"/>
  <c r="K4104" i="6"/>
  <c r="M4104" i="6"/>
  <c r="O4104" i="6"/>
  <c r="N4103" i="6"/>
  <c r="K4103" i="6"/>
  <c r="M4103" i="6"/>
  <c r="O4102" i="6"/>
  <c r="N4102" i="6"/>
  <c r="M4102" i="6"/>
  <c r="K4102" i="6"/>
  <c r="M4101" i="6"/>
  <c r="K4101" i="6"/>
  <c r="N4101" i="6"/>
  <c r="O4101" i="6"/>
  <c r="K4100" i="6"/>
  <c r="N4100" i="6"/>
  <c r="O4100" i="6"/>
  <c r="M4100" i="6"/>
  <c r="N4099" i="6"/>
  <c r="M4099" i="6"/>
  <c r="K4099" i="6"/>
  <c r="O4099" i="6"/>
  <c r="O4098" i="6"/>
  <c r="K4098" i="6"/>
  <c r="M4098" i="6"/>
  <c r="N4098" i="6"/>
  <c r="K4097" i="6"/>
  <c r="M4097" i="6"/>
  <c r="N4097" i="6"/>
  <c r="O4097" i="6"/>
  <c r="N4096" i="6"/>
  <c r="O4096" i="6"/>
  <c r="M4096" i="6"/>
  <c r="K4096" i="6"/>
  <c r="K4095" i="6"/>
  <c r="M4095" i="6"/>
  <c r="N4095" i="6"/>
  <c r="O4095" i="6"/>
  <c r="O4094" i="6"/>
  <c r="K4094" i="6"/>
  <c r="M4094" i="6"/>
  <c r="N4094" i="6"/>
  <c r="K4093" i="6"/>
  <c r="N4093" i="6"/>
  <c r="O4093" i="6"/>
  <c r="M4093" i="6"/>
  <c r="O4092" i="6"/>
  <c r="N4092" i="6"/>
  <c r="M4092" i="6"/>
  <c r="K4092" i="6"/>
  <c r="O4091" i="6"/>
  <c r="N4091" i="6"/>
  <c r="M4091" i="6"/>
  <c r="K4091" i="6"/>
  <c r="O4090" i="6"/>
  <c r="N4090" i="6"/>
  <c r="K4090" i="6"/>
  <c r="M4090" i="6"/>
  <c r="O4089" i="6"/>
  <c r="N4089" i="6"/>
  <c r="M4089" i="6"/>
  <c r="K4089" i="6"/>
  <c r="O4088" i="6"/>
  <c r="N4088" i="6"/>
  <c r="M4088" i="6"/>
  <c r="K4088" i="6"/>
  <c r="O4087" i="6"/>
  <c r="N4087" i="6"/>
  <c r="K4087" i="6"/>
  <c r="M4087" i="6"/>
  <c r="K4086" i="6"/>
  <c r="M4086" i="6"/>
  <c r="N4086" i="6"/>
  <c r="O4086" i="6"/>
  <c r="O4085" i="6"/>
  <c r="K4085" i="6"/>
  <c r="M4085" i="6"/>
  <c r="N4085" i="6"/>
  <c r="N4084" i="6"/>
  <c r="K4084" i="6"/>
  <c r="M4084" i="6"/>
  <c r="O4084" i="6"/>
  <c r="M4083" i="6"/>
  <c r="K4083" i="6"/>
  <c r="N4083" i="6"/>
  <c r="O4083" i="6"/>
  <c r="N4082" i="6"/>
  <c r="O4082" i="6"/>
  <c r="K4082" i="6"/>
  <c r="M4082" i="6"/>
  <c r="K4081" i="6"/>
  <c r="M4081" i="6"/>
  <c r="N4081" i="6"/>
  <c r="O4081" i="6"/>
  <c r="O4080" i="6"/>
  <c r="N4080" i="6"/>
  <c r="M4080" i="6"/>
  <c r="K4080" i="6"/>
  <c r="O4079" i="6"/>
  <c r="N4079" i="6"/>
  <c r="M4079" i="6"/>
  <c r="K4079" i="6"/>
  <c r="K4078" i="6"/>
  <c r="M4078" i="6"/>
  <c r="N4078" i="6"/>
  <c r="O4078" i="6"/>
  <c r="N4077" i="6"/>
  <c r="M4077" i="6"/>
  <c r="K4077" i="6"/>
  <c r="O4077" i="6"/>
  <c r="K4076" i="6"/>
  <c r="M4076" i="6"/>
  <c r="N4076" i="6"/>
  <c r="O4076" i="6"/>
  <c r="K4075" i="6"/>
  <c r="M4075" i="6"/>
  <c r="N4075" i="6"/>
  <c r="O4075" i="6"/>
  <c r="O4074" i="6"/>
  <c r="N4074" i="6"/>
  <c r="M4074" i="6"/>
  <c r="K4074" i="6"/>
  <c r="O4073" i="6"/>
  <c r="M4073" i="6"/>
  <c r="N4073" i="6"/>
  <c r="K4073" i="6"/>
  <c r="O4072" i="6"/>
  <c r="N4072" i="6"/>
  <c r="M4072" i="6"/>
  <c r="K4072" i="6"/>
  <c r="N4071" i="6"/>
  <c r="O4071" i="6"/>
  <c r="M4071" i="6"/>
  <c r="K4071" i="6"/>
  <c r="O4070" i="6"/>
  <c r="N4070" i="6"/>
  <c r="K4070" i="6"/>
  <c r="M4070" i="6"/>
  <c r="O4069" i="6"/>
  <c r="N4069" i="6"/>
  <c r="M4069" i="6"/>
  <c r="K4069" i="6"/>
  <c r="O4068" i="6"/>
  <c r="M4068" i="6"/>
  <c r="K4068" i="6"/>
  <c r="N4068" i="6"/>
  <c r="K4067" i="6"/>
  <c r="M4067" i="6"/>
  <c r="N4067" i="6"/>
  <c r="O4067" i="6"/>
  <c r="K4066" i="6"/>
  <c r="M4066" i="6"/>
  <c r="O4066" i="6"/>
  <c r="N4066" i="6"/>
  <c r="N4065" i="6"/>
  <c r="O4065" i="6"/>
  <c r="K4065" i="6"/>
  <c r="M4065" i="6"/>
  <c r="K4064" i="6"/>
  <c r="N4064" i="6"/>
  <c r="O4064" i="6"/>
  <c r="M4064" i="6"/>
  <c r="O4063" i="6"/>
  <c r="N4063" i="6"/>
  <c r="M4063" i="6"/>
  <c r="K4063" i="6"/>
  <c r="O4062" i="6"/>
  <c r="N4062" i="6"/>
  <c r="M4062" i="6"/>
  <c r="K4062" i="6"/>
  <c r="O4061" i="6"/>
  <c r="N4061" i="6"/>
  <c r="M4061" i="6"/>
  <c r="K4061" i="6"/>
  <c r="O4060" i="6"/>
  <c r="N4060" i="6"/>
  <c r="M4060" i="6"/>
  <c r="K4060" i="6"/>
  <c r="O4059" i="6"/>
  <c r="N4059" i="6"/>
  <c r="M4059" i="6"/>
  <c r="K4059" i="6"/>
  <c r="O4058" i="6"/>
  <c r="N4058" i="6"/>
  <c r="M4058" i="6"/>
  <c r="K4058" i="6"/>
  <c r="M4057" i="6"/>
  <c r="N4057" i="6"/>
  <c r="O4057" i="6"/>
  <c r="K4057" i="6"/>
  <c r="O4056" i="6"/>
  <c r="N4056" i="6"/>
  <c r="M4056" i="6"/>
  <c r="K4056" i="6"/>
  <c r="O4055" i="6"/>
  <c r="N4055" i="6"/>
  <c r="M4055" i="6"/>
  <c r="K4055" i="6"/>
  <c r="N4054" i="6"/>
  <c r="M4054" i="6"/>
  <c r="K4054" i="6"/>
  <c r="O4054" i="6"/>
  <c r="O4053" i="6"/>
  <c r="N4053" i="6"/>
  <c r="M4053" i="6"/>
  <c r="K4053" i="6"/>
  <c r="N4052" i="6"/>
  <c r="K4052" i="6"/>
  <c r="M4052" i="6"/>
  <c r="O4052" i="6"/>
  <c r="K4051" i="6"/>
  <c r="M4051" i="6"/>
  <c r="N4051" i="6"/>
  <c r="O4051" i="6"/>
  <c r="K4050" i="6"/>
  <c r="N4050" i="6"/>
  <c r="O4050" i="6"/>
  <c r="M4050" i="6"/>
  <c r="O4049" i="6"/>
  <c r="N4049" i="6"/>
  <c r="M4049" i="6"/>
  <c r="K4049" i="6"/>
  <c r="K4048" i="6"/>
  <c r="M4048" i="6"/>
  <c r="N4048" i="6"/>
  <c r="O4048" i="6"/>
  <c r="M4047" i="6"/>
  <c r="K4047" i="6"/>
  <c r="O4047" i="6"/>
  <c r="N4047" i="6"/>
  <c r="O4046" i="6"/>
  <c r="N4046" i="6"/>
  <c r="K4046" i="6"/>
  <c r="M4046" i="6"/>
  <c r="K4045" i="6"/>
  <c r="M4045" i="6"/>
  <c r="N4045" i="6"/>
  <c r="O4045" i="6"/>
  <c r="O4044" i="6"/>
  <c r="K4044" i="6"/>
  <c r="M4044" i="6"/>
  <c r="N4044" i="6"/>
  <c r="O4043" i="6"/>
  <c r="N4043" i="6"/>
  <c r="K4043" i="6"/>
  <c r="M4043" i="6"/>
  <c r="O4042" i="6"/>
  <c r="N4042" i="6"/>
  <c r="K4042" i="6"/>
  <c r="M4042" i="6"/>
  <c r="N4041" i="6"/>
  <c r="K4041" i="6"/>
  <c r="M4041" i="6"/>
  <c r="O4041" i="6"/>
  <c r="O4040" i="6"/>
  <c r="N4040" i="6"/>
  <c r="M4040" i="6"/>
  <c r="K4040" i="6"/>
  <c r="M4039" i="6"/>
  <c r="K4039" i="6"/>
  <c r="O4039" i="6"/>
  <c r="N4039" i="6"/>
  <c r="K4038" i="6"/>
  <c r="O4038" i="6"/>
  <c r="N4038" i="6"/>
  <c r="M4038" i="6"/>
  <c r="K4037" i="6"/>
  <c r="N4037" i="6"/>
  <c r="M4037" i="6"/>
  <c r="O4037" i="6"/>
  <c r="O4036" i="6"/>
  <c r="K4036" i="6"/>
  <c r="M4036" i="6"/>
  <c r="N4036" i="6"/>
  <c r="M4035" i="6"/>
  <c r="N4035" i="6"/>
  <c r="O4035" i="6"/>
  <c r="K4035" i="6"/>
  <c r="K4034" i="6"/>
  <c r="M4034" i="6"/>
  <c r="N4034" i="6"/>
  <c r="O4034" i="6"/>
  <c r="O4033" i="6"/>
  <c r="N4033" i="6"/>
  <c r="M4033" i="6"/>
  <c r="K4033" i="6"/>
  <c r="M4032" i="6"/>
  <c r="N4032" i="6"/>
  <c r="O4032" i="6"/>
  <c r="K4032" i="6"/>
  <c r="O4031" i="6"/>
  <c r="N4031" i="6"/>
  <c r="M4031" i="6"/>
  <c r="K4031" i="6"/>
  <c r="O4030" i="6"/>
  <c r="N4030" i="6"/>
  <c r="M4030" i="6"/>
  <c r="K4030" i="6"/>
  <c r="O4029" i="6"/>
  <c r="N4029" i="6"/>
  <c r="M4029" i="6"/>
  <c r="K4029" i="6"/>
  <c r="N4028" i="6"/>
  <c r="O4028" i="6"/>
  <c r="M4028" i="6"/>
  <c r="K4028" i="6"/>
  <c r="O4027" i="6"/>
  <c r="N4027" i="6"/>
  <c r="M4027" i="6"/>
  <c r="K4027" i="6"/>
  <c r="O4026" i="6"/>
  <c r="N4026" i="6"/>
  <c r="M4026" i="6"/>
  <c r="K4026" i="6"/>
  <c r="O4025" i="6"/>
  <c r="N4025" i="6"/>
  <c r="M4025" i="6"/>
  <c r="K4025" i="6"/>
  <c r="O4024" i="6"/>
  <c r="N4024" i="6"/>
  <c r="M4024" i="6"/>
  <c r="K4024" i="6"/>
  <c r="N4023" i="6"/>
  <c r="O4023" i="6"/>
  <c r="K4023" i="6"/>
  <c r="M4023" i="6"/>
  <c r="O4022" i="6"/>
  <c r="N4022" i="6"/>
  <c r="M4022" i="6"/>
  <c r="K4022" i="6"/>
  <c r="K4021" i="6"/>
  <c r="M4021" i="6"/>
  <c r="N4021" i="6"/>
  <c r="O4021" i="6"/>
  <c r="K4020" i="6"/>
  <c r="M4020" i="6"/>
  <c r="N4020" i="6"/>
  <c r="O4020" i="6"/>
  <c r="K4019" i="6"/>
  <c r="M4019" i="6"/>
  <c r="O4019" i="6"/>
  <c r="N4019" i="6"/>
  <c r="N4018" i="6"/>
  <c r="M4018" i="6"/>
  <c r="K4018" i="6"/>
  <c r="O4018" i="6"/>
  <c r="O4017" i="6"/>
  <c r="N4017" i="6"/>
  <c r="M4017" i="6"/>
  <c r="K4017" i="6"/>
  <c r="O4016" i="6"/>
  <c r="N4016" i="6"/>
  <c r="M4016" i="6"/>
  <c r="K4016" i="6"/>
  <c r="O4015" i="6"/>
  <c r="N4015" i="6"/>
  <c r="M4015" i="6"/>
  <c r="K4015" i="6"/>
  <c r="O4014" i="6"/>
  <c r="N4014" i="6"/>
  <c r="M4014" i="6"/>
  <c r="K4014" i="6"/>
  <c r="O4013" i="6"/>
  <c r="N4013" i="6"/>
  <c r="M4013" i="6"/>
  <c r="K4013" i="6"/>
  <c r="O4012" i="6"/>
  <c r="N4012" i="6"/>
  <c r="M4012" i="6"/>
  <c r="K4012" i="6"/>
  <c r="O4011" i="6"/>
  <c r="N4011" i="6"/>
  <c r="M4011" i="6"/>
  <c r="K4011" i="6"/>
  <c r="O4010" i="6"/>
  <c r="N4010" i="6"/>
  <c r="M4010" i="6"/>
  <c r="K4010" i="6"/>
  <c r="O4009" i="6"/>
  <c r="N4009" i="6"/>
  <c r="M4009" i="6"/>
  <c r="K4009" i="6"/>
  <c r="O4008" i="6"/>
  <c r="N4008" i="6"/>
  <c r="M4008" i="6"/>
  <c r="K4008" i="6"/>
  <c r="O4007" i="6"/>
  <c r="N4007" i="6"/>
  <c r="M4007" i="6"/>
  <c r="K4007" i="6"/>
  <c r="O4006" i="6"/>
  <c r="N4006" i="6"/>
  <c r="M4006" i="6"/>
  <c r="K4006" i="6"/>
  <c r="O4005" i="6"/>
  <c r="N4005" i="6"/>
  <c r="M4005" i="6"/>
  <c r="K4005" i="6"/>
  <c r="K4004" i="6"/>
  <c r="O4004" i="6"/>
  <c r="N4004" i="6"/>
  <c r="M4004" i="6"/>
  <c r="M4003" i="6"/>
  <c r="O4003" i="6"/>
  <c r="N4003" i="6"/>
  <c r="K4003" i="6"/>
  <c r="M4002" i="6"/>
  <c r="O4002" i="6"/>
  <c r="N4002" i="6"/>
  <c r="K4002" i="6"/>
  <c r="K4001" i="6"/>
  <c r="M4001" i="6"/>
  <c r="O4001" i="6"/>
  <c r="N4001" i="6"/>
  <c r="K4000" i="6"/>
  <c r="M4000" i="6"/>
  <c r="N4000" i="6"/>
  <c r="O4000" i="6"/>
  <c r="O3999" i="6"/>
  <c r="N3999" i="6"/>
  <c r="M3999" i="6"/>
  <c r="K3999" i="6"/>
  <c r="K3998" i="6"/>
  <c r="M3998" i="6"/>
  <c r="N3998" i="6"/>
  <c r="O3998" i="6"/>
  <c r="K3997" i="6"/>
  <c r="M3997" i="6"/>
  <c r="N3997" i="6"/>
  <c r="O3997" i="6"/>
  <c r="N3996" i="6"/>
  <c r="O3996" i="6"/>
  <c r="M3996" i="6"/>
  <c r="K3996" i="6"/>
  <c r="N3995" i="6"/>
  <c r="O3995" i="6"/>
  <c r="K3995" i="6"/>
  <c r="M3995" i="6"/>
  <c r="N3994" i="6"/>
  <c r="M3994" i="6"/>
  <c r="K3994" i="6"/>
  <c r="O3994" i="6"/>
  <c r="K3993" i="6"/>
  <c r="M3993" i="6"/>
  <c r="N3993" i="6"/>
  <c r="O3993" i="6"/>
  <c r="N3992" i="6"/>
  <c r="O3992" i="6"/>
  <c r="K3992" i="6"/>
  <c r="M3992" i="6"/>
  <c r="K3991" i="6"/>
  <c r="M3991" i="6"/>
  <c r="N3991" i="6"/>
  <c r="O3991" i="6"/>
  <c r="M3990" i="6"/>
  <c r="K3990" i="6"/>
  <c r="N3990" i="6"/>
  <c r="O3990" i="6"/>
  <c r="K3989" i="6"/>
  <c r="O3989" i="6"/>
  <c r="N3989" i="6"/>
  <c r="M3989" i="6"/>
  <c r="M3988" i="6"/>
  <c r="N3988" i="6"/>
  <c r="O3988" i="6"/>
  <c r="K3988" i="6"/>
  <c r="K3987" i="6"/>
  <c r="M3987" i="6"/>
  <c r="N3987" i="6"/>
  <c r="O3987" i="6"/>
  <c r="M3986" i="6"/>
  <c r="N3986" i="6"/>
  <c r="O3986" i="6"/>
  <c r="K3986" i="6"/>
  <c r="O3985" i="6"/>
  <c r="K3985" i="6"/>
  <c r="M3985" i="6"/>
  <c r="N3985" i="6"/>
  <c r="O3984" i="6"/>
  <c r="N3984" i="6"/>
  <c r="M3984" i="6"/>
  <c r="K3984" i="6"/>
  <c r="O3983" i="6"/>
  <c r="N3983" i="6"/>
  <c r="M3983" i="6"/>
  <c r="K3983" i="6"/>
  <c r="K3982" i="6"/>
  <c r="M3982" i="6"/>
  <c r="N3982" i="6"/>
  <c r="O3982" i="6"/>
  <c r="O3981" i="6"/>
  <c r="N3981" i="6"/>
  <c r="M3981" i="6"/>
  <c r="K3981" i="6"/>
  <c r="M3980" i="6"/>
  <c r="O3980" i="6"/>
  <c r="N3980" i="6"/>
  <c r="K3980" i="6"/>
  <c r="M3979" i="6"/>
  <c r="K3979" i="6"/>
  <c r="O3979" i="6"/>
  <c r="N3979" i="6"/>
  <c r="N3978" i="6"/>
  <c r="K3978" i="6"/>
  <c r="M3978" i="6"/>
  <c r="O3978" i="6"/>
  <c r="O3977" i="6"/>
  <c r="N3977" i="6"/>
  <c r="M3977" i="6"/>
  <c r="K3977" i="6"/>
  <c r="O3976" i="6"/>
  <c r="N3976" i="6"/>
  <c r="K3976" i="6"/>
  <c r="M3976" i="6"/>
  <c r="K3975" i="6"/>
  <c r="N3975" i="6"/>
  <c r="M3975" i="6"/>
  <c r="O3975" i="6"/>
  <c r="N3974" i="6"/>
  <c r="M3974" i="6"/>
  <c r="K3974" i="6"/>
  <c r="O3974" i="6"/>
  <c r="N3973" i="6"/>
  <c r="K3973" i="6"/>
  <c r="M3973" i="6"/>
  <c r="O3973" i="6"/>
  <c r="K3972" i="6"/>
  <c r="O3972" i="6"/>
  <c r="N3972" i="6"/>
  <c r="M3972" i="6"/>
  <c r="O3971" i="6"/>
  <c r="M3971" i="6"/>
  <c r="K3971" i="6"/>
  <c r="N3971" i="6"/>
  <c r="N3970" i="6"/>
  <c r="O3970" i="6"/>
  <c r="M3970" i="6"/>
  <c r="K3970" i="6"/>
  <c r="K3969" i="6"/>
  <c r="M3969" i="6"/>
  <c r="N3969" i="6"/>
  <c r="O3969" i="6"/>
  <c r="O3968" i="6"/>
  <c r="N3968" i="6"/>
  <c r="M3968" i="6"/>
  <c r="K3968" i="6"/>
  <c r="O3967" i="6"/>
  <c r="N3967" i="6"/>
  <c r="M3967" i="6"/>
  <c r="K3967" i="6"/>
  <c r="K3966" i="6"/>
  <c r="M3966" i="6"/>
  <c r="N3966" i="6"/>
  <c r="O3966" i="6"/>
  <c r="O3965" i="6"/>
  <c r="N3965" i="6"/>
  <c r="M3965" i="6"/>
  <c r="K3965" i="6"/>
  <c r="M3964" i="6"/>
  <c r="K3964" i="6"/>
  <c r="N3964" i="6"/>
  <c r="O3964" i="6"/>
  <c r="O3963" i="6"/>
  <c r="K3963" i="6"/>
  <c r="M3963" i="6"/>
  <c r="N3963" i="6"/>
  <c r="O3962" i="6"/>
  <c r="K3962" i="6"/>
  <c r="M3962" i="6"/>
  <c r="N3962" i="6"/>
  <c r="M3961" i="6"/>
  <c r="N3961" i="6"/>
  <c r="O3961" i="6"/>
  <c r="K3961" i="6"/>
  <c r="K3960" i="6"/>
  <c r="M3960" i="6"/>
  <c r="N3960" i="6"/>
  <c r="O3960" i="6"/>
  <c r="K3959" i="6"/>
  <c r="M3959" i="6"/>
  <c r="N3959" i="6"/>
  <c r="O3959" i="6"/>
  <c r="M3958" i="6"/>
  <c r="O3958" i="6"/>
  <c r="N3958" i="6"/>
  <c r="K3958" i="6"/>
  <c r="K3957" i="6"/>
  <c r="M3957" i="6"/>
  <c r="O3957" i="6"/>
  <c r="N3957" i="6"/>
  <c r="M3956" i="6"/>
  <c r="K3956" i="6"/>
  <c r="O3956" i="6"/>
  <c r="N3956" i="6"/>
  <c r="N3955" i="6"/>
  <c r="O3955" i="6"/>
  <c r="M3955" i="6"/>
  <c r="K3955" i="6"/>
  <c r="O3954" i="6"/>
  <c r="K3954" i="6"/>
  <c r="N3954" i="6"/>
  <c r="M3954" i="6"/>
  <c r="O3953" i="6"/>
  <c r="N3953" i="6"/>
  <c r="M3953" i="6"/>
  <c r="K3953" i="6"/>
  <c r="O3952" i="6"/>
  <c r="N3952" i="6"/>
  <c r="M3952" i="6"/>
  <c r="K3952" i="6"/>
  <c r="O3951" i="6"/>
  <c r="N3951" i="6"/>
  <c r="M3951" i="6"/>
  <c r="K3951" i="6"/>
  <c r="K3950" i="6"/>
  <c r="M3950" i="6"/>
  <c r="N3950" i="6"/>
  <c r="O3950" i="6"/>
  <c r="O3949" i="6"/>
  <c r="K3949" i="6"/>
  <c r="M3949" i="6"/>
  <c r="N3949" i="6"/>
  <c r="K3948" i="6"/>
  <c r="O3948" i="6"/>
  <c r="M3948" i="6"/>
  <c r="N3948" i="6"/>
  <c r="K3947" i="6"/>
  <c r="M3947" i="6"/>
  <c r="N3947" i="6"/>
  <c r="O3947" i="6"/>
  <c r="O3946" i="6"/>
  <c r="N3946" i="6"/>
  <c r="K3946" i="6"/>
  <c r="M3946" i="6"/>
  <c r="O3945" i="6"/>
  <c r="N3945" i="6"/>
  <c r="K3945" i="6"/>
  <c r="M3945" i="6"/>
  <c r="M3944" i="6"/>
  <c r="N3944" i="6"/>
  <c r="O3944" i="6"/>
  <c r="K3944" i="6"/>
  <c r="N3943" i="6"/>
  <c r="M3943" i="6"/>
  <c r="K3943" i="6"/>
  <c r="O3943" i="6"/>
  <c r="O3942" i="6"/>
  <c r="M3942" i="6"/>
  <c r="N3942" i="6"/>
  <c r="K3942" i="6"/>
  <c r="O3941" i="6"/>
  <c r="M3941" i="6"/>
  <c r="K3941" i="6"/>
  <c r="N3941" i="6"/>
  <c r="O3940" i="6"/>
  <c r="N3940" i="6"/>
  <c r="M3940" i="6"/>
  <c r="K3940" i="6"/>
  <c r="N3939" i="6"/>
  <c r="O3939" i="6"/>
  <c r="M3939" i="6"/>
  <c r="K3939" i="6"/>
  <c r="K3938" i="6"/>
  <c r="M3938" i="6"/>
  <c r="N3938" i="6"/>
  <c r="O3938" i="6"/>
  <c r="N3937" i="6"/>
  <c r="O3937" i="6"/>
  <c r="M3937" i="6"/>
  <c r="K3937" i="6"/>
  <c r="O3936" i="6"/>
  <c r="M3936" i="6"/>
  <c r="K3936" i="6"/>
  <c r="N3936" i="6"/>
  <c r="N3935" i="6"/>
  <c r="O3935" i="6"/>
  <c r="M3935" i="6"/>
  <c r="K3935" i="6"/>
  <c r="O3934" i="6"/>
  <c r="N3934" i="6"/>
  <c r="M3934" i="6"/>
  <c r="K3934" i="6"/>
  <c r="O3933" i="6"/>
  <c r="K3933" i="6"/>
  <c r="N3933" i="6"/>
  <c r="M3933" i="6"/>
  <c r="O3932" i="6"/>
  <c r="N3932" i="6"/>
  <c r="M3932" i="6"/>
  <c r="K3932" i="6"/>
  <c r="O3931" i="6"/>
  <c r="K3931" i="6"/>
  <c r="M3931" i="6"/>
  <c r="N3931" i="6"/>
  <c r="K3930" i="6"/>
  <c r="M3930" i="6"/>
  <c r="N3930" i="6"/>
  <c r="O3930" i="6"/>
  <c r="K3929" i="6"/>
  <c r="M3929" i="6"/>
  <c r="N3929" i="6"/>
  <c r="O3929" i="6"/>
  <c r="K3928" i="6"/>
  <c r="M3928" i="6"/>
  <c r="N3928" i="6"/>
  <c r="O3928" i="6"/>
  <c r="K3927" i="6"/>
  <c r="O3927" i="6"/>
  <c r="N3927" i="6"/>
  <c r="M3927" i="6"/>
  <c r="N3926" i="6"/>
  <c r="O3926" i="6"/>
  <c r="K3926" i="6"/>
  <c r="M3926" i="6"/>
  <c r="N3925" i="6"/>
  <c r="M3925" i="6"/>
  <c r="K3925" i="6"/>
  <c r="O3925" i="6"/>
  <c r="M3924" i="6"/>
  <c r="O3924" i="6"/>
  <c r="K3924" i="6"/>
  <c r="N3924" i="6"/>
  <c r="O3923" i="6"/>
  <c r="N3923" i="6"/>
  <c r="M3923" i="6"/>
  <c r="K3923" i="6"/>
  <c r="K3922" i="6"/>
  <c r="M3922" i="6"/>
  <c r="N3922" i="6"/>
  <c r="O3922" i="6"/>
  <c r="M3921" i="6"/>
  <c r="O3921" i="6"/>
  <c r="K3921" i="6"/>
  <c r="N3921" i="6"/>
  <c r="N3920" i="6"/>
  <c r="O3920" i="6"/>
  <c r="M3920" i="6"/>
  <c r="K3920" i="6"/>
  <c r="N3919" i="6"/>
  <c r="M3919" i="6"/>
  <c r="K3919" i="6"/>
  <c r="O3919" i="6"/>
  <c r="K3918" i="6"/>
  <c r="M3918" i="6"/>
  <c r="N3918" i="6"/>
  <c r="O3918" i="6"/>
  <c r="M3917" i="6"/>
  <c r="K3917" i="6"/>
  <c r="O3917" i="6"/>
  <c r="N3917" i="6"/>
  <c r="N3916" i="6"/>
  <c r="M3916" i="6"/>
  <c r="K3916" i="6"/>
  <c r="O3916" i="6"/>
  <c r="K3915" i="6"/>
  <c r="O3915" i="6"/>
  <c r="N3915" i="6"/>
  <c r="M3915" i="6"/>
  <c r="O3914" i="6"/>
  <c r="N3914" i="6"/>
  <c r="K3914" i="6"/>
  <c r="M3914" i="6"/>
  <c r="M3913" i="6"/>
  <c r="K3913" i="6"/>
  <c r="N3913" i="6"/>
  <c r="O3913" i="6"/>
  <c r="O3912" i="6"/>
  <c r="N3912" i="6"/>
  <c r="K3912" i="6"/>
  <c r="M3912" i="6"/>
  <c r="M3911" i="6"/>
  <c r="O3911" i="6"/>
  <c r="N3911" i="6"/>
  <c r="K3911" i="6"/>
  <c r="O3910" i="6"/>
  <c r="N3910" i="6"/>
  <c r="M3910" i="6"/>
  <c r="K3910" i="6"/>
  <c r="K3909" i="6"/>
  <c r="O3909" i="6"/>
  <c r="M3909" i="6"/>
  <c r="N3909" i="6"/>
  <c r="K3908" i="6"/>
  <c r="M3908" i="6"/>
  <c r="N3908" i="6"/>
  <c r="O3908" i="6"/>
  <c r="K3907" i="6"/>
  <c r="M3907" i="6"/>
  <c r="N3907" i="6"/>
  <c r="O3907" i="6"/>
  <c r="O3906" i="6"/>
  <c r="N3906" i="6"/>
  <c r="M3906" i="6"/>
  <c r="K3906" i="6"/>
  <c r="O3905" i="6"/>
  <c r="N3905" i="6"/>
  <c r="M3905" i="6"/>
  <c r="K3905" i="6"/>
  <c r="N3904" i="6"/>
  <c r="M3904" i="6"/>
  <c r="O3904" i="6"/>
  <c r="K3904" i="6"/>
  <c r="M3903" i="6"/>
  <c r="K3903" i="6"/>
  <c r="N3903" i="6"/>
  <c r="O3903" i="6"/>
  <c r="K3902" i="6"/>
  <c r="M3902" i="6"/>
  <c r="N3902" i="6"/>
  <c r="O3902" i="6"/>
  <c r="N3901" i="6"/>
  <c r="O3901" i="6"/>
  <c r="M3901" i="6"/>
  <c r="K3901" i="6"/>
  <c r="O3900" i="6"/>
  <c r="N3900" i="6"/>
  <c r="M3900" i="6"/>
  <c r="K3900" i="6"/>
  <c r="O3899" i="6"/>
  <c r="N3899" i="6"/>
  <c r="M3899" i="6"/>
  <c r="K3899" i="6"/>
  <c r="M3898" i="6"/>
  <c r="N3898" i="6"/>
  <c r="O3898" i="6"/>
  <c r="K3898" i="6"/>
  <c r="O3897" i="6"/>
  <c r="N3897" i="6"/>
  <c r="M3897" i="6"/>
  <c r="K3897" i="6"/>
  <c r="K3896" i="6"/>
  <c r="M3896" i="6"/>
  <c r="N3896" i="6"/>
  <c r="O3896" i="6"/>
  <c r="K3895" i="6"/>
  <c r="O3895" i="6"/>
  <c r="N3895" i="6"/>
  <c r="M3895" i="6"/>
  <c r="M3894" i="6"/>
  <c r="O3894" i="6"/>
  <c r="N3894" i="6"/>
  <c r="K3894" i="6"/>
  <c r="K3893" i="6"/>
  <c r="M3893" i="6"/>
  <c r="N3893" i="6"/>
  <c r="O3893" i="6"/>
  <c r="K3892" i="6"/>
  <c r="O3892" i="6"/>
  <c r="N3892" i="6"/>
  <c r="M3892" i="6"/>
  <c r="O3891" i="6"/>
  <c r="N3891" i="6"/>
  <c r="K3891" i="6"/>
  <c r="M3891" i="6"/>
  <c r="O3890" i="6"/>
  <c r="N3890" i="6"/>
  <c r="M3890" i="6"/>
  <c r="K3890" i="6"/>
  <c r="K3889" i="6"/>
  <c r="M3889" i="6"/>
  <c r="N3889" i="6"/>
  <c r="O3889" i="6"/>
  <c r="O3888" i="6"/>
  <c r="M3888" i="6"/>
  <c r="K3888" i="6"/>
  <c r="N3888" i="6"/>
  <c r="N3887" i="6"/>
  <c r="O3887" i="6"/>
  <c r="K3887" i="6"/>
  <c r="M3887" i="6"/>
  <c r="O3886" i="6"/>
  <c r="N3886" i="6"/>
  <c r="M3886" i="6"/>
  <c r="K3886" i="6"/>
  <c r="O3885" i="6"/>
  <c r="N3885" i="6"/>
  <c r="M3885" i="6"/>
  <c r="K3885" i="6"/>
  <c r="O3884" i="6"/>
  <c r="N3884" i="6"/>
  <c r="K3884" i="6"/>
  <c r="M3884" i="6"/>
  <c r="N3883" i="6"/>
  <c r="M3883" i="6"/>
  <c r="K3883" i="6"/>
  <c r="O3883" i="6"/>
  <c r="K3882" i="6"/>
  <c r="O3882" i="6"/>
  <c r="M3882" i="6"/>
  <c r="N3882" i="6"/>
  <c r="O3881" i="6"/>
  <c r="N3881" i="6"/>
  <c r="M3881" i="6"/>
  <c r="K3881" i="6"/>
  <c r="K3880" i="6"/>
  <c r="M3880" i="6"/>
  <c r="N3880" i="6"/>
  <c r="O3880" i="6"/>
  <c r="O3879" i="6"/>
  <c r="N3879" i="6"/>
  <c r="M3879" i="6"/>
  <c r="K3879" i="6"/>
  <c r="M3878" i="6"/>
  <c r="O3878" i="6"/>
  <c r="N3878" i="6"/>
  <c r="K3878" i="6"/>
  <c r="O3877" i="6"/>
  <c r="M3877" i="6"/>
  <c r="K3877" i="6"/>
  <c r="N3877" i="6"/>
  <c r="K3876" i="6"/>
  <c r="M3876" i="6"/>
  <c r="N3876" i="6"/>
  <c r="O3876" i="6"/>
  <c r="N3875" i="6"/>
  <c r="M3875" i="6"/>
  <c r="K3875" i="6"/>
  <c r="O3875" i="6"/>
  <c r="O3874" i="6"/>
  <c r="M3874" i="6"/>
  <c r="N3874" i="6"/>
  <c r="K3874" i="6"/>
  <c r="K3873" i="6"/>
  <c r="M3873" i="6"/>
  <c r="N3873" i="6"/>
  <c r="O3873" i="6"/>
  <c r="O3872" i="6"/>
  <c r="N3872" i="6"/>
  <c r="M3872" i="6"/>
  <c r="K3872" i="6"/>
  <c r="N3871" i="6"/>
  <c r="K3871" i="6"/>
  <c r="M3871" i="6"/>
  <c r="O3871" i="6"/>
  <c r="K3870" i="6"/>
  <c r="M3870" i="6"/>
  <c r="N3870" i="6"/>
  <c r="O3870" i="6"/>
  <c r="K3869" i="6"/>
  <c r="N3869" i="6"/>
  <c r="M3869" i="6"/>
  <c r="O3869" i="6"/>
  <c r="K3868" i="6"/>
  <c r="N3868" i="6"/>
  <c r="O3868" i="6"/>
  <c r="M3868" i="6"/>
  <c r="N3867" i="6"/>
  <c r="K3867" i="6"/>
  <c r="M3867" i="6"/>
  <c r="O3867" i="6"/>
  <c r="O3866" i="6"/>
  <c r="N3866" i="6"/>
  <c r="M3866" i="6"/>
  <c r="K3866" i="6"/>
  <c r="O3865" i="6"/>
  <c r="K3865" i="6"/>
  <c r="N3865" i="6"/>
  <c r="M3865" i="6"/>
  <c r="O3864" i="6"/>
  <c r="N3864" i="6"/>
  <c r="M3864" i="6"/>
  <c r="K3864" i="6"/>
  <c r="K3863" i="6"/>
  <c r="M3863" i="6"/>
  <c r="N3863" i="6"/>
  <c r="O3863" i="6"/>
  <c r="O3862" i="6"/>
  <c r="N3862" i="6"/>
  <c r="M3862" i="6"/>
  <c r="K3862" i="6"/>
  <c r="O3861" i="6"/>
  <c r="N3861" i="6"/>
  <c r="M3861" i="6"/>
  <c r="K3861" i="6"/>
  <c r="O3860" i="6"/>
  <c r="N3860" i="6"/>
  <c r="M3860" i="6"/>
  <c r="K3860" i="6"/>
  <c r="O3859" i="6"/>
  <c r="N3859" i="6"/>
  <c r="M3859" i="6"/>
  <c r="K3859" i="6"/>
  <c r="O3858" i="6"/>
  <c r="N3858" i="6"/>
  <c r="M3858" i="6"/>
  <c r="K3858" i="6"/>
  <c r="O3857" i="6"/>
  <c r="N3857" i="6"/>
  <c r="M3857" i="6"/>
  <c r="K3857" i="6"/>
  <c r="O3856" i="6"/>
  <c r="N3856" i="6"/>
  <c r="M3856" i="6"/>
  <c r="K3856" i="6"/>
  <c r="O3855" i="6"/>
  <c r="N3855" i="6"/>
  <c r="M3855" i="6"/>
  <c r="K3855" i="6"/>
  <c r="O3854" i="6"/>
  <c r="N3854" i="6"/>
  <c r="M3854" i="6"/>
  <c r="K3854" i="6"/>
  <c r="O3853" i="6"/>
  <c r="N3853" i="6"/>
  <c r="M3853" i="6"/>
  <c r="K3853" i="6"/>
  <c r="O3852" i="6"/>
  <c r="N3852" i="6"/>
  <c r="M3852" i="6"/>
  <c r="K3852" i="6"/>
  <c r="O3851" i="6"/>
  <c r="N3851" i="6"/>
  <c r="M3851" i="6"/>
  <c r="K3851" i="6"/>
  <c r="O3850" i="6"/>
  <c r="N3850" i="6"/>
  <c r="M3850" i="6"/>
  <c r="K3850" i="6"/>
  <c r="O3849" i="6"/>
  <c r="N3849" i="6"/>
  <c r="M3849" i="6"/>
  <c r="K3849" i="6"/>
  <c r="O3848" i="6"/>
  <c r="N3848" i="6"/>
  <c r="M3848" i="6"/>
  <c r="K3848" i="6"/>
  <c r="O3847" i="6"/>
  <c r="N3847" i="6"/>
  <c r="K3847" i="6"/>
  <c r="M3847" i="6"/>
  <c r="K3846" i="6"/>
  <c r="N3846" i="6"/>
  <c r="O3846" i="6"/>
  <c r="M3846" i="6"/>
  <c r="K3845" i="6"/>
  <c r="M3845" i="6"/>
  <c r="N3845" i="6"/>
  <c r="O3845" i="6"/>
  <c r="O3844" i="6"/>
  <c r="N3844" i="6"/>
  <c r="M3844" i="6"/>
  <c r="K3844" i="6"/>
  <c r="O3843" i="6"/>
  <c r="N3843" i="6"/>
  <c r="M3843" i="6"/>
  <c r="K3843" i="6"/>
  <c r="M3842" i="6"/>
  <c r="O3842" i="6"/>
  <c r="K3842" i="6"/>
  <c r="N3842" i="6"/>
  <c r="K3841" i="6"/>
  <c r="M3841" i="6"/>
  <c r="N3841" i="6"/>
  <c r="O3841" i="6"/>
  <c r="N3840" i="6"/>
  <c r="M3840" i="6"/>
  <c r="K3840" i="6"/>
  <c r="O3840" i="6"/>
  <c r="O3839" i="6"/>
  <c r="N3839" i="6"/>
  <c r="M3839" i="6"/>
  <c r="K3839" i="6"/>
  <c r="O3838" i="6"/>
  <c r="N3838" i="6"/>
  <c r="M3838" i="6"/>
  <c r="K3838" i="6"/>
  <c r="O3837" i="6"/>
  <c r="M3837" i="6"/>
  <c r="K3837" i="6"/>
  <c r="N3837" i="6"/>
  <c r="N3836" i="6"/>
  <c r="O3836" i="6"/>
  <c r="K3836" i="6"/>
  <c r="M3836" i="6"/>
  <c r="O3835" i="6"/>
  <c r="N3835" i="6"/>
  <c r="M3835" i="6"/>
  <c r="K3835" i="6"/>
  <c r="O3834" i="6"/>
  <c r="N3834" i="6"/>
  <c r="M3834" i="6"/>
  <c r="K3834" i="6"/>
  <c r="O3833" i="6"/>
  <c r="N3833" i="6"/>
  <c r="M3833" i="6"/>
  <c r="K3833" i="6"/>
  <c r="K3832" i="6"/>
  <c r="N3832" i="6"/>
  <c r="O3832" i="6"/>
  <c r="M3832" i="6"/>
  <c r="O3831" i="6"/>
  <c r="N3831" i="6"/>
  <c r="M3831" i="6"/>
  <c r="K3831" i="6"/>
  <c r="O3830" i="6"/>
  <c r="K3830" i="6"/>
  <c r="M3830" i="6"/>
  <c r="N3830" i="6"/>
  <c r="O3829" i="6"/>
  <c r="N3829" i="6"/>
  <c r="M3829" i="6"/>
  <c r="K3829" i="6"/>
  <c r="K3828" i="6"/>
  <c r="M3828" i="6"/>
  <c r="N3828" i="6"/>
  <c r="O3828" i="6"/>
  <c r="N3827" i="6"/>
  <c r="M3827" i="6"/>
  <c r="O3827" i="6"/>
  <c r="K3827" i="6"/>
  <c r="K3826" i="6"/>
  <c r="M3826" i="6"/>
  <c r="N3826" i="6"/>
  <c r="O3826" i="6"/>
  <c r="K3825" i="6"/>
  <c r="O3825" i="6"/>
  <c r="N3825" i="6"/>
  <c r="M3825" i="6"/>
  <c r="O3824" i="6"/>
  <c r="N3824" i="6"/>
  <c r="M3824" i="6"/>
  <c r="K3824" i="6"/>
  <c r="O3823" i="6"/>
  <c r="N3823" i="6"/>
  <c r="K3823" i="6"/>
  <c r="M3823" i="6"/>
  <c r="O3822" i="6"/>
  <c r="N3822" i="6"/>
  <c r="M3822" i="6"/>
  <c r="K3822" i="6"/>
  <c r="K3821" i="6"/>
  <c r="M3821" i="6"/>
  <c r="N3821" i="6"/>
  <c r="O3821" i="6"/>
  <c r="K3820" i="6"/>
  <c r="M3820" i="6"/>
  <c r="N3820" i="6"/>
  <c r="O3820" i="6"/>
  <c r="K3819" i="6"/>
  <c r="O3819" i="6"/>
  <c r="N3819" i="6"/>
  <c r="M3819" i="6"/>
  <c r="M3818" i="6"/>
  <c r="O3818" i="6"/>
  <c r="N3818" i="6"/>
  <c r="K3818" i="6"/>
  <c r="K3817" i="6"/>
  <c r="M3817" i="6"/>
  <c r="N3817" i="6"/>
  <c r="O3817" i="6"/>
  <c r="K3816" i="6"/>
  <c r="M3816" i="6"/>
  <c r="N3816" i="6"/>
  <c r="O3816" i="6"/>
  <c r="K3815" i="6"/>
  <c r="O3815" i="6"/>
  <c r="N3815" i="6"/>
  <c r="M3815" i="6"/>
  <c r="O3814" i="6"/>
  <c r="M3814" i="6"/>
  <c r="K3814" i="6"/>
  <c r="N3814" i="6"/>
  <c r="O3813" i="6"/>
  <c r="N3813" i="6"/>
  <c r="M3813" i="6"/>
  <c r="K3813" i="6"/>
  <c r="M3812" i="6"/>
  <c r="O3812" i="6"/>
  <c r="K3812" i="6"/>
  <c r="N3812" i="6"/>
  <c r="N3811" i="6"/>
  <c r="K3811" i="6"/>
  <c r="O3811" i="6"/>
  <c r="M3811" i="6"/>
  <c r="M3810" i="6"/>
  <c r="N3810" i="6"/>
  <c r="O3810" i="6"/>
  <c r="K3810" i="6"/>
  <c r="O3809" i="6"/>
  <c r="N3809" i="6"/>
  <c r="M3809" i="6"/>
  <c r="K3809" i="6"/>
  <c r="O3808" i="6"/>
  <c r="K3808" i="6"/>
  <c r="M3808" i="6"/>
  <c r="N3808" i="6"/>
  <c r="M3807" i="6"/>
  <c r="K3807" i="6"/>
  <c r="N3807" i="6"/>
  <c r="O3807" i="6"/>
  <c r="O3806" i="6"/>
  <c r="K3806" i="6"/>
  <c r="M3806" i="6"/>
  <c r="N3806" i="6"/>
  <c r="O3805" i="6"/>
  <c r="N3805" i="6"/>
  <c r="M3805" i="6"/>
  <c r="K3805" i="6"/>
  <c r="K3804" i="6"/>
  <c r="M3804" i="6"/>
  <c r="O3804" i="6"/>
  <c r="N3804" i="6"/>
  <c r="N3803" i="6"/>
  <c r="M3803" i="6"/>
  <c r="K3803" i="6"/>
  <c r="O3803" i="6"/>
  <c r="O3802" i="6"/>
  <c r="N3802" i="6"/>
  <c r="M3802" i="6"/>
  <c r="K3802" i="6"/>
  <c r="O3801" i="6"/>
  <c r="M3801" i="6"/>
  <c r="N3801" i="6"/>
  <c r="K3801" i="6"/>
  <c r="K3800" i="6"/>
  <c r="M3800" i="6"/>
  <c r="N3800" i="6"/>
  <c r="O3800" i="6"/>
  <c r="O3799" i="6"/>
  <c r="M3799" i="6"/>
  <c r="K3799" i="6"/>
  <c r="N3799" i="6"/>
  <c r="N3798" i="6"/>
  <c r="M3798" i="6"/>
  <c r="O3798" i="6"/>
  <c r="K3798" i="6"/>
  <c r="N3797" i="6"/>
  <c r="K3797" i="6"/>
  <c r="M3797" i="6"/>
  <c r="O3797" i="6"/>
  <c r="K3796" i="6"/>
  <c r="N3796" i="6"/>
  <c r="O3796" i="6"/>
  <c r="M3796" i="6"/>
  <c r="K3795" i="6"/>
  <c r="N3795" i="6"/>
  <c r="O3795" i="6"/>
  <c r="M3795" i="6"/>
  <c r="O3794" i="6"/>
  <c r="K3794" i="6"/>
  <c r="M3794" i="6"/>
  <c r="N3794" i="6"/>
  <c r="K3793" i="6"/>
  <c r="M3793" i="6"/>
  <c r="N3793" i="6"/>
  <c r="O3793" i="6"/>
  <c r="N3792" i="6"/>
  <c r="O3792" i="6"/>
  <c r="K3792" i="6"/>
  <c r="M3792" i="6"/>
  <c r="K3791" i="6"/>
  <c r="M3791" i="6"/>
  <c r="N3791" i="6"/>
  <c r="O3791" i="6"/>
  <c r="K3790" i="6"/>
  <c r="M3790" i="6"/>
  <c r="N3790" i="6"/>
  <c r="O3790" i="6"/>
  <c r="O3789" i="6"/>
  <c r="K3789" i="6"/>
  <c r="M3789" i="6"/>
  <c r="N3789" i="6"/>
  <c r="M3788" i="6"/>
  <c r="N3788" i="6"/>
  <c r="O3788" i="6"/>
  <c r="K3788" i="6"/>
  <c r="K3787" i="6"/>
  <c r="M3787" i="6"/>
  <c r="O3787" i="6"/>
  <c r="N3787" i="6"/>
  <c r="K3786" i="6"/>
  <c r="M3786" i="6"/>
  <c r="N3786" i="6"/>
  <c r="O3786" i="6"/>
  <c r="M3785" i="6"/>
  <c r="K3785" i="6"/>
  <c r="O3785" i="6"/>
  <c r="N3785" i="6"/>
  <c r="O3784" i="6"/>
  <c r="N3784" i="6"/>
  <c r="M3784" i="6"/>
  <c r="K3784" i="6"/>
  <c r="O3783" i="6"/>
  <c r="N3783" i="6"/>
  <c r="M3783" i="6"/>
  <c r="K3783" i="6"/>
  <c r="O3782" i="6"/>
  <c r="N3782" i="6"/>
  <c r="M3782" i="6"/>
  <c r="K3782" i="6"/>
  <c r="O3781" i="6"/>
  <c r="N3781" i="6"/>
  <c r="K3781" i="6"/>
  <c r="M3781" i="6"/>
  <c r="O3780" i="6"/>
  <c r="N3780" i="6"/>
  <c r="M3780" i="6"/>
  <c r="K3780" i="6"/>
  <c r="O3779" i="6"/>
  <c r="N3779" i="6"/>
  <c r="M3779" i="6"/>
  <c r="K3779" i="6"/>
  <c r="K3778" i="6"/>
  <c r="M3778" i="6"/>
  <c r="N3778" i="6"/>
  <c r="O3778" i="6"/>
  <c r="M3777" i="6"/>
  <c r="K3777" i="6"/>
  <c r="N3777" i="6"/>
  <c r="O3777" i="6"/>
  <c r="M3776" i="6"/>
  <c r="K3776" i="6"/>
  <c r="N3776" i="6"/>
  <c r="O3776" i="6"/>
  <c r="O3775" i="6"/>
  <c r="N3775" i="6"/>
  <c r="M3775" i="6"/>
  <c r="K3775" i="6"/>
  <c r="M3774" i="6"/>
  <c r="K3774" i="6"/>
  <c r="N3774" i="6"/>
  <c r="O3774" i="6"/>
  <c r="K3773" i="6"/>
  <c r="M3773" i="6"/>
  <c r="N3773" i="6"/>
  <c r="O3773" i="6"/>
  <c r="K3772" i="6"/>
  <c r="O3772" i="6"/>
  <c r="N3772" i="6"/>
  <c r="M3772" i="6"/>
  <c r="O3771" i="6"/>
  <c r="K3771" i="6"/>
  <c r="M3771" i="6"/>
  <c r="N3771" i="6"/>
  <c r="M3770" i="6"/>
  <c r="N3770" i="6"/>
  <c r="O3770" i="6"/>
  <c r="K3770" i="6"/>
  <c r="M3769" i="6"/>
  <c r="K3769" i="6"/>
  <c r="O3769" i="6"/>
  <c r="N3769" i="6"/>
  <c r="O3768" i="6"/>
  <c r="N3768" i="6"/>
  <c r="M3768" i="6"/>
  <c r="K3768" i="6"/>
  <c r="M3767" i="6"/>
  <c r="K3767" i="6"/>
  <c r="O3767" i="6"/>
  <c r="N3767" i="6"/>
  <c r="O3766" i="6"/>
  <c r="N3766" i="6"/>
  <c r="M3766" i="6"/>
  <c r="K3766" i="6"/>
  <c r="M3765" i="6"/>
  <c r="O3765" i="6"/>
  <c r="N3765" i="6"/>
  <c r="K3765" i="6"/>
  <c r="O3764" i="6"/>
  <c r="M3764" i="6"/>
  <c r="N3764" i="6"/>
  <c r="K3764" i="6"/>
  <c r="O3763" i="6"/>
  <c r="N3763" i="6"/>
  <c r="M3763" i="6"/>
  <c r="K3763" i="6"/>
  <c r="K3762" i="6"/>
  <c r="N3762" i="6"/>
  <c r="O3762" i="6"/>
  <c r="M3762" i="6"/>
  <c r="K3761" i="6"/>
  <c r="M3761" i="6"/>
  <c r="N3761" i="6"/>
  <c r="O3761" i="6"/>
  <c r="M3760" i="6"/>
  <c r="N3760" i="6"/>
  <c r="O3760" i="6"/>
  <c r="K3760" i="6"/>
  <c r="K3759" i="6"/>
  <c r="M3759" i="6"/>
  <c r="O3759" i="6"/>
  <c r="N3759" i="6"/>
  <c r="K3758" i="6"/>
  <c r="O3758" i="6"/>
  <c r="N3758" i="6"/>
  <c r="M3758" i="6"/>
  <c r="N3757" i="6"/>
  <c r="M3757" i="6"/>
  <c r="K3757" i="6"/>
  <c r="O3757" i="6"/>
  <c r="O3756" i="6"/>
  <c r="N3756" i="6"/>
  <c r="M3756" i="6"/>
  <c r="K3756" i="6"/>
  <c r="O3755" i="6"/>
  <c r="N3755" i="6"/>
  <c r="M3755" i="6"/>
  <c r="K3755" i="6"/>
  <c r="O3754" i="6"/>
  <c r="N3754" i="6"/>
  <c r="M3754" i="6"/>
  <c r="K3754" i="6"/>
  <c r="O3753" i="6"/>
  <c r="N3753" i="6"/>
  <c r="M3753" i="6"/>
  <c r="K3753" i="6"/>
  <c r="O3752" i="6"/>
  <c r="N3752" i="6"/>
  <c r="M3752" i="6"/>
  <c r="K3752" i="6"/>
  <c r="O3751" i="6"/>
  <c r="N3751" i="6"/>
  <c r="M3751" i="6"/>
  <c r="K3751" i="6"/>
  <c r="O3750" i="6"/>
  <c r="N3750" i="6"/>
  <c r="M3750" i="6"/>
  <c r="K3750" i="6"/>
  <c r="M3749" i="6"/>
  <c r="K3749" i="6"/>
  <c r="N3749" i="6"/>
  <c r="O3749" i="6"/>
  <c r="N3748" i="6"/>
  <c r="O3748" i="6"/>
  <c r="M3748" i="6"/>
  <c r="K3748" i="6"/>
  <c r="M3747" i="6"/>
  <c r="K3747" i="6"/>
  <c r="N3747" i="6"/>
  <c r="O3747" i="6"/>
  <c r="M3746" i="6"/>
  <c r="K3746" i="6"/>
  <c r="N3746" i="6"/>
  <c r="O3746" i="6"/>
  <c r="K3745" i="6"/>
  <c r="M3745" i="6"/>
  <c r="O3745" i="6"/>
  <c r="N3745" i="6"/>
  <c r="N3744" i="6"/>
  <c r="M3744" i="6"/>
  <c r="K3744" i="6"/>
  <c r="O3744" i="6"/>
  <c r="O3743" i="6"/>
  <c r="N3743" i="6"/>
  <c r="M3743" i="6"/>
  <c r="K3743" i="6"/>
  <c r="O3742" i="6"/>
  <c r="K3742" i="6"/>
  <c r="M3742" i="6"/>
  <c r="N3742" i="6"/>
  <c r="M3741" i="6"/>
  <c r="K3741" i="6"/>
  <c r="N3741" i="6"/>
  <c r="O3741" i="6"/>
  <c r="N3740" i="6"/>
  <c r="O3740" i="6"/>
  <c r="M3740" i="6"/>
  <c r="K3740" i="6"/>
  <c r="K3739" i="6"/>
  <c r="O3739" i="6"/>
  <c r="M3739" i="6"/>
  <c r="N3739" i="6"/>
  <c r="K3738" i="6"/>
  <c r="M3738" i="6"/>
  <c r="O3738" i="6"/>
  <c r="N3738" i="6"/>
  <c r="N3737" i="6"/>
  <c r="M3737" i="6"/>
  <c r="K3737" i="6"/>
  <c r="O3737" i="6"/>
  <c r="K3736" i="6"/>
  <c r="O3736" i="6"/>
  <c r="N3736" i="6"/>
  <c r="M3736" i="6"/>
  <c r="N3735" i="6"/>
  <c r="M3735" i="6"/>
  <c r="K3735" i="6"/>
  <c r="O3735" i="6"/>
  <c r="M3734" i="6"/>
  <c r="K3734" i="6"/>
  <c r="N3734" i="6"/>
  <c r="O3734" i="6"/>
  <c r="O3733" i="6"/>
  <c r="N3733" i="6"/>
  <c r="M3733" i="6"/>
  <c r="K3733" i="6"/>
  <c r="N3732" i="6"/>
  <c r="O3732" i="6"/>
  <c r="K3732" i="6"/>
  <c r="M3732" i="6"/>
  <c r="O3731" i="6"/>
  <c r="M3731" i="6"/>
  <c r="K3731" i="6"/>
  <c r="N3731" i="6"/>
  <c r="O3730" i="6"/>
  <c r="M3730" i="6"/>
  <c r="K3730" i="6"/>
  <c r="N3730" i="6"/>
  <c r="K3729" i="6"/>
  <c r="M3729" i="6"/>
  <c r="N3729" i="6"/>
  <c r="O3729" i="6"/>
  <c r="N3728" i="6"/>
  <c r="O3728" i="6"/>
  <c r="K3728" i="6"/>
  <c r="M3728" i="6"/>
  <c r="M3727" i="6"/>
  <c r="K3727" i="6"/>
  <c r="O3727" i="6"/>
  <c r="N3727" i="6"/>
  <c r="O3726" i="6"/>
  <c r="M3726" i="6"/>
  <c r="N3726" i="6"/>
  <c r="K3726" i="6"/>
  <c r="K3725" i="6"/>
  <c r="M3725" i="6"/>
  <c r="N3725" i="6"/>
  <c r="O3725" i="6"/>
  <c r="K3724" i="6"/>
  <c r="M3724" i="6"/>
  <c r="N3724" i="6"/>
  <c r="O3724" i="6"/>
  <c r="O3723" i="6"/>
  <c r="K3723" i="6"/>
  <c r="M3723" i="6"/>
  <c r="N3723" i="6"/>
  <c r="M3722" i="6"/>
  <c r="K3722" i="6"/>
  <c r="O3722" i="6"/>
  <c r="N3722" i="6"/>
  <c r="N3721" i="6"/>
  <c r="O3721" i="6"/>
  <c r="K3721" i="6"/>
  <c r="M3721" i="6"/>
  <c r="O3720" i="6"/>
  <c r="N3720" i="6"/>
  <c r="M3720" i="6"/>
  <c r="K3720" i="6"/>
  <c r="K3719" i="6"/>
  <c r="M3719" i="6"/>
  <c r="N3719" i="6"/>
  <c r="O3719" i="6"/>
  <c r="O3718" i="6"/>
  <c r="N3718" i="6"/>
  <c r="M3718" i="6"/>
  <c r="K3718" i="6"/>
  <c r="K3717" i="6"/>
  <c r="M3717" i="6"/>
  <c r="N3717" i="6"/>
  <c r="O3717" i="6"/>
  <c r="O3716" i="6"/>
  <c r="N3716" i="6"/>
  <c r="M3716" i="6"/>
  <c r="K3716" i="6"/>
  <c r="K3715" i="6"/>
  <c r="M3715" i="6"/>
  <c r="N3715" i="6"/>
  <c r="O3715" i="6"/>
  <c r="K3714" i="6"/>
  <c r="M3714" i="6"/>
  <c r="N3714" i="6"/>
  <c r="O3714" i="6"/>
  <c r="K3713" i="6"/>
  <c r="M3713" i="6"/>
  <c r="N3713" i="6"/>
  <c r="O3713" i="6"/>
  <c r="K3712" i="6"/>
  <c r="M3712" i="6"/>
  <c r="N3712" i="6"/>
  <c r="O3712" i="6"/>
  <c r="K3711" i="6"/>
  <c r="M3711" i="6"/>
  <c r="O3711" i="6"/>
  <c r="N3711" i="6"/>
  <c r="N3710" i="6"/>
  <c r="O3710" i="6"/>
  <c r="K3710" i="6"/>
  <c r="M3710" i="6"/>
  <c r="K3709" i="6"/>
  <c r="M3709" i="6"/>
  <c r="N3709" i="6"/>
  <c r="O3709" i="6"/>
  <c r="O3708" i="6"/>
  <c r="N3708" i="6"/>
  <c r="M3708" i="6"/>
  <c r="K3708" i="6"/>
  <c r="O3707" i="6"/>
  <c r="N3707" i="6"/>
  <c r="K3707" i="6"/>
  <c r="M3707" i="6"/>
  <c r="O3706" i="6"/>
  <c r="N3706" i="6"/>
  <c r="M3706" i="6"/>
  <c r="K3706" i="6"/>
  <c r="O3705" i="6"/>
  <c r="N3705" i="6"/>
  <c r="M3705" i="6"/>
  <c r="K3705" i="6"/>
  <c r="O3704" i="6"/>
  <c r="N3704" i="6"/>
  <c r="K3704" i="6"/>
  <c r="M3704" i="6"/>
  <c r="O3703" i="6"/>
  <c r="N3703" i="6"/>
  <c r="M3703" i="6"/>
  <c r="K3703" i="6"/>
  <c r="N3702" i="6"/>
  <c r="O3702" i="6"/>
  <c r="K3702" i="6"/>
  <c r="M3702" i="6"/>
  <c r="K3701" i="6"/>
  <c r="M3701" i="6"/>
  <c r="N3701" i="6"/>
  <c r="O3701" i="6"/>
  <c r="N3700" i="6"/>
  <c r="K3700" i="6"/>
  <c r="M3700" i="6"/>
  <c r="O3700" i="6"/>
  <c r="M3699" i="6"/>
  <c r="O3699" i="6"/>
  <c r="K3699" i="6"/>
  <c r="N3699" i="6"/>
  <c r="M3698" i="6"/>
  <c r="K3698" i="6"/>
  <c r="O3698" i="6"/>
  <c r="N3698" i="6"/>
  <c r="O3697" i="6"/>
  <c r="M3697" i="6"/>
  <c r="K3697" i="6"/>
  <c r="N3697" i="6"/>
  <c r="N3696" i="6"/>
  <c r="M3696" i="6"/>
  <c r="K3696" i="6"/>
  <c r="O3696" i="6"/>
  <c r="O3695" i="6"/>
  <c r="N3695" i="6"/>
  <c r="M3695" i="6"/>
  <c r="K3695" i="6"/>
  <c r="O3694" i="6"/>
  <c r="N3694" i="6"/>
  <c r="M3694" i="6"/>
  <c r="K3694" i="6"/>
  <c r="O3693" i="6"/>
  <c r="N3693" i="6"/>
  <c r="M3693" i="6"/>
  <c r="K3693" i="6"/>
  <c r="O3692" i="6"/>
  <c r="N3692" i="6"/>
  <c r="M3692" i="6"/>
  <c r="K3692" i="6"/>
  <c r="O3691" i="6"/>
  <c r="N3691" i="6"/>
  <c r="M3691" i="6"/>
  <c r="K3691" i="6"/>
  <c r="O3690" i="6"/>
  <c r="N3690" i="6"/>
  <c r="M3690" i="6"/>
  <c r="K3690" i="6"/>
  <c r="O3689" i="6"/>
  <c r="N3689" i="6"/>
  <c r="M3689" i="6"/>
  <c r="K3689" i="6"/>
  <c r="O3688" i="6"/>
  <c r="N3688" i="6"/>
  <c r="M3688" i="6"/>
  <c r="K3688" i="6"/>
  <c r="O3687" i="6"/>
  <c r="N3687" i="6"/>
  <c r="M3687" i="6"/>
  <c r="K3687" i="6"/>
  <c r="N3686" i="6"/>
  <c r="O3686" i="6"/>
  <c r="K3686" i="6"/>
  <c r="M3686" i="6"/>
  <c r="O3685" i="6"/>
  <c r="M3685" i="6"/>
  <c r="K3685" i="6"/>
  <c r="N3685" i="6"/>
  <c r="N3684" i="6"/>
  <c r="O3684" i="6"/>
  <c r="K3684" i="6"/>
  <c r="M3684" i="6"/>
  <c r="O3683" i="6"/>
  <c r="M3683" i="6"/>
  <c r="K3683" i="6"/>
  <c r="N3683" i="6"/>
  <c r="K3682" i="6"/>
  <c r="O3682" i="6"/>
  <c r="N3682" i="6"/>
  <c r="M3682" i="6"/>
  <c r="O3681" i="6"/>
  <c r="M3681" i="6"/>
  <c r="K3681" i="6"/>
  <c r="N3681" i="6"/>
  <c r="M3680" i="6"/>
  <c r="K3680" i="6"/>
  <c r="N3680" i="6"/>
  <c r="O3680" i="6"/>
  <c r="K3679" i="6"/>
  <c r="N3679" i="6"/>
  <c r="M3679" i="6"/>
  <c r="O3679" i="6"/>
  <c r="N3678" i="6"/>
  <c r="M3678" i="6"/>
  <c r="K3678" i="6"/>
  <c r="O3678" i="6"/>
  <c r="N3677" i="6"/>
  <c r="O3677" i="6"/>
  <c r="M3677" i="6"/>
  <c r="K3677" i="6"/>
  <c r="N3676" i="6"/>
  <c r="O3676" i="6"/>
  <c r="M3676" i="6"/>
  <c r="K3676" i="6"/>
  <c r="O3675" i="6"/>
  <c r="M3675" i="6"/>
  <c r="K3675" i="6"/>
  <c r="N3675" i="6"/>
  <c r="O3674" i="6"/>
  <c r="K3674" i="6"/>
  <c r="M3674" i="6"/>
  <c r="N3674" i="6"/>
  <c r="N3673" i="6"/>
  <c r="M3673" i="6"/>
  <c r="O3673" i="6"/>
  <c r="K3673" i="6"/>
  <c r="N3672" i="6"/>
  <c r="K3672" i="6"/>
  <c r="M3672" i="6"/>
  <c r="O3672" i="6"/>
  <c r="O3671" i="6"/>
  <c r="M3671" i="6"/>
  <c r="K3671" i="6"/>
  <c r="N3671" i="6"/>
  <c r="N3670" i="6"/>
  <c r="M3670" i="6"/>
  <c r="K3670" i="6"/>
  <c r="O3670" i="6"/>
  <c r="O3669" i="6"/>
  <c r="N3669" i="6"/>
  <c r="M3669" i="6"/>
  <c r="K3669" i="6"/>
  <c r="O3668" i="6"/>
  <c r="N3668" i="6"/>
  <c r="K3668" i="6"/>
  <c r="M3668" i="6"/>
  <c r="K3667" i="6"/>
  <c r="M3667" i="6"/>
  <c r="O3667" i="6"/>
  <c r="N3667" i="6"/>
  <c r="K3666" i="6"/>
  <c r="M3666" i="6"/>
  <c r="O3666" i="6"/>
  <c r="N3666" i="6"/>
  <c r="O3665" i="6"/>
  <c r="N3665" i="6"/>
  <c r="M3665" i="6"/>
  <c r="K3665" i="6"/>
  <c r="O3664" i="6"/>
  <c r="K3664" i="6"/>
  <c r="N3664" i="6"/>
  <c r="M3664" i="6"/>
  <c r="N3663" i="6"/>
  <c r="O3663" i="6"/>
  <c r="M3663" i="6"/>
  <c r="K3663" i="6"/>
  <c r="M3662" i="6"/>
  <c r="K3662" i="6"/>
  <c r="O3662" i="6"/>
  <c r="N3662" i="6"/>
  <c r="K3661" i="6"/>
  <c r="M3661" i="6"/>
  <c r="N3661" i="6"/>
  <c r="O3661" i="6"/>
  <c r="O3660" i="6"/>
  <c r="N3660" i="6"/>
  <c r="K3660" i="6"/>
  <c r="M3660" i="6"/>
  <c r="O3659" i="6"/>
  <c r="N3659" i="6"/>
  <c r="M3659" i="6"/>
  <c r="K3659" i="6"/>
  <c r="K3658" i="6"/>
  <c r="M3658" i="6"/>
  <c r="O3658" i="6"/>
  <c r="N3658" i="6"/>
  <c r="O3657" i="6"/>
  <c r="K3657" i="6"/>
  <c r="M3657" i="6"/>
  <c r="N3657" i="6"/>
  <c r="O3656" i="6"/>
  <c r="N3656" i="6"/>
  <c r="K3656" i="6"/>
  <c r="M3656" i="6"/>
  <c r="O3655" i="6"/>
  <c r="M3655" i="6"/>
  <c r="N3655" i="6"/>
  <c r="K3655" i="6"/>
  <c r="K3654" i="6"/>
  <c r="N3654" i="6"/>
  <c r="O3654" i="6"/>
  <c r="M3654" i="6"/>
  <c r="N3653" i="6"/>
  <c r="K3653" i="6"/>
  <c r="M3653" i="6"/>
  <c r="O3653" i="6"/>
  <c r="K3652" i="6"/>
  <c r="M3652" i="6"/>
  <c r="O3652" i="6"/>
  <c r="N3652" i="6"/>
  <c r="N3651" i="6"/>
  <c r="M3651" i="6"/>
  <c r="O3651" i="6"/>
  <c r="K3651" i="6"/>
  <c r="N3650" i="6"/>
  <c r="K3650" i="6"/>
  <c r="O3650" i="6"/>
  <c r="M3650" i="6"/>
  <c r="N3649" i="6"/>
  <c r="M3649" i="6"/>
  <c r="K3649" i="6"/>
  <c r="O3649" i="6"/>
  <c r="M3648" i="6"/>
  <c r="O3648" i="6"/>
  <c r="K3648" i="6"/>
  <c r="N3648" i="6"/>
  <c r="K3647" i="6"/>
  <c r="O3647" i="6"/>
  <c r="M3647" i="6"/>
  <c r="N3647" i="6"/>
  <c r="K3646" i="6"/>
  <c r="M3646" i="6"/>
  <c r="O3646" i="6"/>
  <c r="N3646" i="6"/>
  <c r="N3645" i="6"/>
  <c r="K3645" i="6"/>
  <c r="M3645" i="6"/>
  <c r="O3645" i="6"/>
  <c r="O3644" i="6"/>
  <c r="M3644" i="6"/>
  <c r="K3644" i="6"/>
  <c r="N3644" i="6"/>
  <c r="M3643" i="6"/>
  <c r="K3643" i="6"/>
  <c r="O3643" i="6"/>
  <c r="N3643" i="6"/>
  <c r="O3642" i="6"/>
  <c r="M3642" i="6"/>
  <c r="K3642" i="6"/>
  <c r="N3642" i="6"/>
  <c r="N3641" i="6"/>
  <c r="O3641" i="6"/>
  <c r="M3641" i="6"/>
  <c r="K3641" i="6"/>
  <c r="N3640" i="6"/>
  <c r="M3640" i="6"/>
  <c r="K3640" i="6"/>
  <c r="O3640" i="6"/>
  <c r="K3639" i="6"/>
  <c r="M3639" i="6"/>
  <c r="N3639" i="6"/>
  <c r="O3639" i="6"/>
  <c r="K3638" i="6"/>
  <c r="M3638" i="6"/>
  <c r="O3638" i="6"/>
  <c r="N3638" i="6"/>
  <c r="K3637" i="6"/>
  <c r="N3637" i="6"/>
  <c r="O3637" i="6"/>
  <c r="M3637" i="6"/>
  <c r="O3636" i="6"/>
  <c r="M3636" i="6"/>
  <c r="N3636" i="6"/>
  <c r="K3636" i="6"/>
  <c r="O3635" i="6"/>
  <c r="M3635" i="6"/>
  <c r="K3635" i="6"/>
  <c r="N3635" i="6"/>
  <c r="K3634" i="6"/>
  <c r="O3634" i="6"/>
  <c r="M3634" i="6"/>
  <c r="N3634" i="6"/>
  <c r="O3633" i="6"/>
  <c r="N3633" i="6"/>
  <c r="K3633" i="6"/>
  <c r="M3633" i="6"/>
  <c r="N3632" i="6"/>
  <c r="O3632" i="6"/>
  <c r="M3632" i="6"/>
  <c r="K3632" i="6"/>
  <c r="O3631" i="6"/>
  <c r="N3631" i="6"/>
  <c r="M3631" i="6"/>
  <c r="K3631" i="6"/>
  <c r="M3630" i="6"/>
  <c r="O3630" i="6"/>
  <c r="N3630" i="6"/>
  <c r="O3629" i="6"/>
  <c r="K3629" i="6"/>
  <c r="N3629" i="6"/>
  <c r="M3629" i="6"/>
  <c r="O3628" i="6"/>
  <c r="M3628" i="6"/>
  <c r="N3628" i="6"/>
  <c r="K3628" i="6"/>
  <c r="N3627" i="6"/>
  <c r="M3627" i="6"/>
  <c r="K3627" i="6"/>
  <c r="O3627" i="6"/>
  <c r="K3626" i="6"/>
  <c r="N3626" i="6"/>
  <c r="O3626" i="6"/>
  <c r="M3626" i="6"/>
  <c r="N3625" i="6"/>
  <c r="K3625" i="6"/>
  <c r="M3625" i="6"/>
  <c r="O3625" i="6"/>
  <c r="N3624" i="6"/>
  <c r="O3624" i="6"/>
  <c r="K3624" i="6"/>
  <c r="M3624" i="6"/>
  <c r="N3623" i="6"/>
  <c r="O3623" i="6"/>
  <c r="M3623" i="6"/>
  <c r="K3623" i="6"/>
  <c r="K3622" i="6"/>
  <c r="O3622" i="6"/>
  <c r="N3622" i="6"/>
  <c r="M3622" i="6"/>
  <c r="O3621" i="6"/>
  <c r="N3621" i="6"/>
  <c r="M3621" i="6"/>
  <c r="K3621" i="6"/>
  <c r="O3620" i="6"/>
  <c r="N3620" i="6"/>
  <c r="M3620" i="6"/>
  <c r="K3620" i="6"/>
  <c r="O3619" i="6"/>
  <c r="N3619" i="6"/>
  <c r="M3619" i="6"/>
  <c r="K3619" i="6"/>
  <c r="O3618" i="6"/>
  <c r="N3618" i="6"/>
  <c r="M3618" i="6"/>
  <c r="K3618" i="6"/>
  <c r="O3617" i="6"/>
  <c r="N3617" i="6"/>
  <c r="M3617" i="6"/>
  <c r="K3617" i="6"/>
  <c r="O3616" i="6"/>
  <c r="N3616" i="6"/>
  <c r="M3616" i="6"/>
  <c r="K3616" i="6"/>
  <c r="O3615" i="6"/>
  <c r="N3615" i="6"/>
  <c r="M3615" i="6"/>
  <c r="K3615" i="6"/>
  <c r="O3614" i="6"/>
  <c r="N3614" i="6"/>
  <c r="M3614" i="6"/>
  <c r="K3614" i="6"/>
  <c r="O3613" i="6"/>
  <c r="N3613" i="6"/>
  <c r="M3613" i="6"/>
  <c r="K3613" i="6"/>
  <c r="O3612" i="6"/>
  <c r="N3612" i="6"/>
  <c r="M3612" i="6"/>
  <c r="K3612" i="6"/>
  <c r="O3611" i="6"/>
  <c r="N3611" i="6"/>
  <c r="M3611" i="6"/>
  <c r="K3611" i="6"/>
  <c r="O3610" i="6"/>
  <c r="N3610" i="6"/>
  <c r="M3610" i="6"/>
  <c r="K3610" i="6"/>
  <c r="O3609" i="6"/>
  <c r="N3609" i="6"/>
  <c r="M3609" i="6"/>
  <c r="K3609" i="6"/>
  <c r="O3608" i="6"/>
  <c r="N3608" i="6"/>
  <c r="M3608" i="6"/>
  <c r="K3608" i="6"/>
  <c r="O3607" i="6"/>
  <c r="N3607" i="6"/>
  <c r="M3607" i="6"/>
  <c r="K3607" i="6"/>
  <c r="O3606" i="6"/>
  <c r="N3606" i="6"/>
  <c r="M3606" i="6"/>
  <c r="K3606" i="6"/>
  <c r="O3605" i="6"/>
  <c r="N3605" i="6"/>
  <c r="M3605" i="6"/>
  <c r="K3605" i="6"/>
  <c r="O3604" i="6"/>
  <c r="N3604" i="6"/>
  <c r="M3604" i="6"/>
  <c r="K3604" i="6"/>
  <c r="O3603" i="6"/>
  <c r="N3603" i="6"/>
  <c r="M3603" i="6"/>
  <c r="K3603" i="6"/>
  <c r="O3602" i="6"/>
  <c r="N3602" i="6"/>
  <c r="M3602" i="6"/>
  <c r="K3602" i="6"/>
  <c r="O3601" i="6"/>
  <c r="N3601" i="6"/>
  <c r="M3601" i="6"/>
  <c r="K3601" i="6"/>
  <c r="O3600" i="6"/>
  <c r="N3600" i="6"/>
  <c r="M3600" i="6"/>
  <c r="K3600" i="6"/>
  <c r="O3599" i="6"/>
  <c r="N3599" i="6"/>
  <c r="M3599" i="6"/>
  <c r="K3599" i="6"/>
  <c r="O3598" i="6"/>
  <c r="N3598" i="6"/>
  <c r="M3598" i="6"/>
  <c r="K3598" i="6"/>
  <c r="O3597" i="6"/>
  <c r="N3597" i="6"/>
  <c r="M3597" i="6"/>
  <c r="K3597" i="6"/>
  <c r="O3596" i="6"/>
  <c r="N3596" i="6"/>
  <c r="M3596" i="6"/>
  <c r="K3596" i="6"/>
  <c r="O3595" i="6"/>
  <c r="N3595" i="6"/>
  <c r="M3595" i="6"/>
  <c r="K3595" i="6"/>
  <c r="O3594" i="6"/>
  <c r="N3594" i="6"/>
  <c r="M3594" i="6"/>
  <c r="K3594" i="6"/>
  <c r="O3593" i="6"/>
  <c r="N3593" i="6"/>
  <c r="M3593" i="6"/>
  <c r="K3593" i="6"/>
  <c r="O3592" i="6"/>
  <c r="N3592" i="6"/>
  <c r="M3592" i="6"/>
  <c r="K3592" i="6"/>
  <c r="O3591" i="6"/>
  <c r="N3591" i="6"/>
  <c r="M3591" i="6"/>
  <c r="K3591" i="6"/>
  <c r="O3590" i="6"/>
  <c r="N3590" i="6"/>
  <c r="M3590" i="6"/>
  <c r="K3590" i="6"/>
  <c r="O3589" i="6"/>
  <c r="N3589" i="6"/>
  <c r="M3589" i="6"/>
  <c r="K3589" i="6"/>
  <c r="O3588" i="6"/>
  <c r="N3588" i="6"/>
  <c r="M3588" i="6"/>
  <c r="K3588" i="6"/>
  <c r="O3587" i="6"/>
  <c r="N3587" i="6"/>
  <c r="M3587" i="6"/>
  <c r="K3587" i="6"/>
  <c r="O3586" i="6"/>
  <c r="N3586" i="6"/>
  <c r="M3586" i="6"/>
  <c r="K3586" i="6"/>
  <c r="O3585" i="6"/>
  <c r="N3585" i="6"/>
  <c r="M3585" i="6"/>
  <c r="K3585" i="6"/>
  <c r="O3584" i="6"/>
  <c r="N3584" i="6"/>
  <c r="M3584" i="6"/>
  <c r="K3584" i="6"/>
  <c r="O3583" i="6"/>
  <c r="N3583" i="6"/>
  <c r="M3583" i="6"/>
  <c r="K3583" i="6"/>
  <c r="O3582" i="6"/>
  <c r="N3582" i="6"/>
  <c r="M3582" i="6"/>
  <c r="K3582" i="6"/>
  <c r="O3581" i="6"/>
  <c r="N3581" i="6"/>
  <c r="M3581" i="6"/>
  <c r="K3581" i="6"/>
  <c r="O3580" i="6"/>
  <c r="N3580" i="6"/>
  <c r="M3580" i="6"/>
  <c r="K3580" i="6"/>
  <c r="O3579" i="6"/>
  <c r="N3579" i="6"/>
  <c r="M3579" i="6"/>
  <c r="K3579" i="6"/>
  <c r="O3578" i="6"/>
  <c r="N3578" i="6"/>
  <c r="M3578" i="6"/>
  <c r="K3578" i="6"/>
  <c r="O3577" i="6"/>
  <c r="N3577" i="6"/>
  <c r="M3577" i="6"/>
  <c r="K3577" i="6"/>
  <c r="O3576" i="6"/>
  <c r="N3576" i="6"/>
  <c r="M3576" i="6"/>
  <c r="K3576" i="6"/>
  <c r="O3575" i="6"/>
  <c r="N3575" i="6"/>
  <c r="M3575" i="6"/>
  <c r="K3575" i="6"/>
  <c r="O3574" i="6"/>
  <c r="N3574" i="6"/>
  <c r="M3574" i="6"/>
  <c r="K3574" i="6"/>
  <c r="O3573" i="6"/>
  <c r="N3573" i="6"/>
  <c r="M3573" i="6"/>
  <c r="K3573" i="6"/>
  <c r="O3572" i="6"/>
  <c r="N3572" i="6"/>
  <c r="M3572" i="6"/>
  <c r="K3572" i="6"/>
  <c r="O3571" i="6"/>
  <c r="N3571" i="6"/>
  <c r="M3571" i="6"/>
  <c r="K3571" i="6"/>
  <c r="O3570" i="6"/>
  <c r="N3570" i="6"/>
  <c r="M3570" i="6"/>
  <c r="K3570" i="6"/>
  <c r="O3569" i="6"/>
  <c r="N3569" i="6"/>
  <c r="M3569" i="6"/>
  <c r="K3569" i="6"/>
  <c r="O3568" i="6"/>
  <c r="N3568" i="6"/>
  <c r="M3568" i="6"/>
  <c r="K3568" i="6"/>
  <c r="O3567" i="6"/>
  <c r="N3567" i="6"/>
  <c r="M3567" i="6"/>
  <c r="K3567" i="6"/>
  <c r="O3566" i="6"/>
  <c r="N3566" i="6"/>
  <c r="M3566" i="6"/>
  <c r="K3566" i="6"/>
  <c r="O3565" i="6"/>
  <c r="N3565" i="6"/>
  <c r="M3565" i="6"/>
  <c r="K3565" i="6"/>
  <c r="O3564" i="6"/>
  <c r="N3564" i="6"/>
  <c r="M3564" i="6"/>
  <c r="K3564" i="6"/>
  <c r="O3563" i="6"/>
  <c r="N3563" i="6"/>
  <c r="M3563" i="6"/>
  <c r="K3563" i="6"/>
  <c r="O3562" i="6"/>
  <c r="N3562" i="6"/>
  <c r="M3562" i="6"/>
  <c r="K3562" i="6"/>
  <c r="O3561" i="6"/>
  <c r="N3561" i="6"/>
  <c r="M3561" i="6"/>
  <c r="K3561" i="6"/>
  <c r="O3560" i="6"/>
  <c r="N3560" i="6"/>
  <c r="M3560" i="6"/>
  <c r="K3560" i="6"/>
  <c r="O3559" i="6"/>
  <c r="N3559" i="6"/>
  <c r="M3559" i="6"/>
  <c r="K3559" i="6"/>
  <c r="O3558" i="6"/>
  <c r="N3558" i="6"/>
  <c r="M3558" i="6"/>
  <c r="K3558" i="6"/>
  <c r="O3557" i="6"/>
  <c r="N3557" i="6"/>
  <c r="M3557" i="6"/>
  <c r="K3557" i="6"/>
  <c r="O3556" i="6"/>
  <c r="N3556" i="6"/>
  <c r="M3556" i="6"/>
  <c r="K3556" i="6"/>
  <c r="O3555" i="6"/>
  <c r="N3555" i="6"/>
  <c r="M3555" i="6"/>
  <c r="K3555" i="6"/>
  <c r="O3554" i="6"/>
  <c r="N3554" i="6"/>
  <c r="M3554" i="6"/>
  <c r="K3554" i="6"/>
  <c r="O3553" i="6"/>
  <c r="N3553" i="6"/>
  <c r="M3553" i="6"/>
  <c r="K3553" i="6"/>
  <c r="O3552" i="6"/>
  <c r="N3552" i="6"/>
  <c r="M3552" i="6"/>
  <c r="K3552" i="6"/>
  <c r="O3551" i="6"/>
  <c r="N3551" i="6"/>
  <c r="M3551" i="6"/>
  <c r="K3551" i="6"/>
  <c r="O3550" i="6"/>
  <c r="N3550" i="6"/>
  <c r="M3550" i="6"/>
  <c r="K3550" i="6"/>
  <c r="O3549" i="6"/>
  <c r="N3549" i="6"/>
  <c r="M3549" i="6"/>
  <c r="K3549" i="6"/>
  <c r="O3548" i="6"/>
  <c r="N3548" i="6"/>
  <c r="M3548" i="6"/>
  <c r="K3548" i="6"/>
  <c r="O3547" i="6"/>
  <c r="N3547" i="6"/>
  <c r="M3547" i="6"/>
  <c r="K3547" i="6"/>
  <c r="O3546" i="6"/>
  <c r="N3546" i="6"/>
  <c r="M3546" i="6"/>
  <c r="K3546" i="6"/>
  <c r="M3545" i="6"/>
  <c r="N3545" i="6"/>
  <c r="O3545" i="6"/>
  <c r="K3545" i="6"/>
  <c r="K3544" i="6"/>
  <c r="O3544" i="6"/>
  <c r="N3544" i="6"/>
  <c r="M3544" i="6"/>
  <c r="M3543" i="6"/>
  <c r="N3543" i="6"/>
  <c r="K3543" i="6"/>
  <c r="O3543" i="6"/>
  <c r="K3542" i="6"/>
  <c r="M3542" i="6"/>
  <c r="N3542" i="6"/>
  <c r="O3542" i="6"/>
  <c r="O3541" i="6"/>
  <c r="N3541" i="6"/>
  <c r="M3541" i="6"/>
  <c r="K3541" i="6"/>
  <c r="K3540" i="6"/>
  <c r="M3540" i="6"/>
  <c r="N3540" i="6"/>
  <c r="O3540" i="6"/>
  <c r="O3539" i="6"/>
  <c r="N3539" i="6"/>
  <c r="M3539" i="6"/>
  <c r="K3539" i="6"/>
  <c r="O3538" i="6"/>
  <c r="N3538" i="6"/>
  <c r="M3538" i="6"/>
  <c r="K3538" i="6"/>
  <c r="O3537" i="6"/>
  <c r="N3537" i="6"/>
  <c r="M3537" i="6"/>
  <c r="K3537" i="6"/>
  <c r="O3536" i="6"/>
  <c r="K3536" i="6"/>
  <c r="N3536" i="6"/>
  <c r="M3536" i="6"/>
  <c r="O3535" i="6"/>
  <c r="N3535" i="6"/>
  <c r="M3535" i="6"/>
  <c r="K3535" i="6"/>
  <c r="M3534" i="6"/>
  <c r="K3534" i="6"/>
  <c r="N3534" i="6"/>
  <c r="O3534" i="6"/>
  <c r="M3533" i="6"/>
  <c r="K3533" i="6"/>
  <c r="O3533" i="6"/>
  <c r="N3533" i="6"/>
  <c r="O3532" i="6"/>
  <c r="N3532" i="6"/>
  <c r="M3532" i="6"/>
  <c r="K3532" i="6"/>
  <c r="O3531" i="6"/>
  <c r="N3531" i="6"/>
  <c r="M3531" i="6"/>
  <c r="K3531" i="6"/>
  <c r="M3530" i="6"/>
  <c r="N3530" i="6"/>
  <c r="O3530" i="6"/>
  <c r="K3530" i="6"/>
  <c r="M3529" i="6"/>
  <c r="N3529" i="6"/>
  <c r="O3529" i="6"/>
  <c r="K3529" i="6"/>
  <c r="O3528" i="6"/>
  <c r="N3528" i="6"/>
  <c r="M3528" i="6"/>
  <c r="K3528" i="6"/>
  <c r="O3527" i="6"/>
  <c r="K3527" i="6"/>
  <c r="M3527" i="6"/>
  <c r="N3527" i="6"/>
  <c r="O3526" i="6"/>
  <c r="N3526" i="6"/>
  <c r="M3526" i="6"/>
  <c r="K3526" i="6"/>
  <c r="O3525" i="6"/>
  <c r="M3525" i="6"/>
  <c r="K3525" i="6"/>
  <c r="N3525" i="6"/>
  <c r="O3524" i="6"/>
  <c r="M3524" i="6"/>
  <c r="K3524" i="6"/>
  <c r="N3524" i="6"/>
  <c r="O3523" i="6"/>
  <c r="N3523" i="6"/>
  <c r="M3523" i="6"/>
  <c r="K3523" i="6"/>
  <c r="O3522" i="6"/>
  <c r="N3522" i="6"/>
  <c r="M3522" i="6"/>
  <c r="K3522" i="6"/>
  <c r="O3521" i="6"/>
  <c r="M3521" i="6"/>
  <c r="K3521" i="6"/>
  <c r="N3521" i="6"/>
  <c r="O3520" i="6"/>
  <c r="N3520" i="6"/>
  <c r="M3520" i="6"/>
  <c r="K3520" i="6"/>
  <c r="O3519" i="6"/>
  <c r="N3519" i="6"/>
  <c r="M3519" i="6"/>
  <c r="K3519" i="6"/>
  <c r="O3518" i="6"/>
  <c r="N3518" i="6"/>
  <c r="M3518" i="6"/>
  <c r="K3518" i="6"/>
  <c r="O3517" i="6"/>
  <c r="M3517" i="6"/>
  <c r="K3517" i="6"/>
  <c r="N3517" i="6"/>
  <c r="O3516" i="6"/>
  <c r="N3516" i="6"/>
  <c r="M3516" i="6"/>
  <c r="K3516" i="6"/>
  <c r="O3515" i="6"/>
  <c r="M3515" i="6"/>
  <c r="K3515" i="6"/>
  <c r="N3515" i="6"/>
  <c r="O3514" i="6"/>
  <c r="N3514" i="6"/>
  <c r="M3514" i="6"/>
  <c r="K3514" i="6"/>
  <c r="K3513" i="6"/>
  <c r="O3513" i="6"/>
  <c r="N3513" i="6"/>
  <c r="M3513" i="6"/>
  <c r="N3512" i="6"/>
  <c r="K3512" i="6"/>
  <c r="M3512" i="6"/>
  <c r="O3512" i="6"/>
  <c r="K3511" i="6"/>
  <c r="M3511" i="6"/>
  <c r="N3511" i="6"/>
  <c r="O3511" i="6"/>
  <c r="M3510" i="6"/>
  <c r="K3510" i="6"/>
  <c r="O3510" i="6"/>
  <c r="N3510" i="6"/>
  <c r="O3509" i="6"/>
  <c r="K3509" i="6"/>
  <c r="N3509" i="6"/>
  <c r="M3509" i="6"/>
  <c r="K3508" i="6"/>
  <c r="O3508" i="6"/>
  <c r="N3508" i="6"/>
  <c r="M3508" i="6"/>
  <c r="K3507" i="6"/>
  <c r="O3507" i="6"/>
  <c r="N3507" i="6"/>
  <c r="M3507" i="6"/>
  <c r="K3506" i="6"/>
  <c r="O3506" i="6"/>
  <c r="N3506" i="6"/>
  <c r="M3506" i="6"/>
  <c r="M3505" i="6"/>
  <c r="K3505" i="6"/>
  <c r="O3505" i="6"/>
  <c r="N3505" i="6"/>
  <c r="K3504" i="6"/>
  <c r="N3504" i="6"/>
  <c r="O3504" i="6"/>
  <c r="M3504" i="6"/>
  <c r="N3503" i="6"/>
  <c r="O3503" i="6"/>
  <c r="K3503" i="6"/>
  <c r="M3503" i="6"/>
  <c r="O3502" i="6"/>
  <c r="N3502" i="6"/>
  <c r="K3502" i="6"/>
  <c r="M3502" i="6"/>
  <c r="K3501" i="6"/>
  <c r="M3501" i="6"/>
  <c r="N3501" i="6"/>
  <c r="O3501" i="6"/>
  <c r="K3500" i="6"/>
  <c r="M3500" i="6"/>
  <c r="N3500" i="6"/>
  <c r="O3500" i="6"/>
  <c r="M3499" i="6"/>
  <c r="N3499" i="6"/>
  <c r="K3499" i="6"/>
  <c r="O3499" i="6"/>
  <c r="O3498" i="6"/>
  <c r="N3498" i="6"/>
  <c r="M3498" i="6"/>
  <c r="K3498" i="6"/>
  <c r="K3497" i="6"/>
  <c r="O3497" i="6"/>
  <c r="N3497" i="6"/>
  <c r="M3497" i="6"/>
  <c r="O3496" i="6"/>
  <c r="N3496" i="6"/>
  <c r="M3496" i="6"/>
  <c r="K3496" i="6"/>
  <c r="O3495" i="6"/>
  <c r="N3495" i="6"/>
  <c r="M3495" i="6"/>
  <c r="K3495" i="6"/>
  <c r="N3494" i="6"/>
  <c r="M3494" i="6"/>
  <c r="K3494" i="6"/>
  <c r="O3494" i="6"/>
  <c r="K3493" i="6"/>
  <c r="M3493" i="6"/>
  <c r="N3493" i="6"/>
  <c r="O3493" i="6"/>
  <c r="K3492" i="6"/>
  <c r="M3492" i="6"/>
  <c r="N3492" i="6"/>
  <c r="O3492" i="6"/>
  <c r="O3491" i="6"/>
  <c r="N3491" i="6"/>
  <c r="M3491" i="6"/>
  <c r="K3491" i="6"/>
  <c r="N3490" i="6"/>
  <c r="M3490" i="6"/>
  <c r="K3490" i="6"/>
  <c r="O3490" i="6"/>
  <c r="K3489" i="6"/>
  <c r="M3489" i="6"/>
  <c r="N3489" i="6"/>
  <c r="O3489" i="6"/>
  <c r="K3488" i="6"/>
  <c r="M3488" i="6"/>
  <c r="N3488" i="6"/>
  <c r="O3488" i="6"/>
  <c r="N3487" i="6"/>
  <c r="K3487" i="6"/>
  <c r="M3487" i="6"/>
  <c r="O3487" i="6"/>
  <c r="K3486" i="6"/>
  <c r="M3486" i="6"/>
  <c r="N3486" i="6"/>
  <c r="O3486" i="6"/>
  <c r="M3485" i="6"/>
  <c r="O3485" i="6"/>
  <c r="N3485" i="6"/>
  <c r="K3485" i="6"/>
  <c r="K3484" i="6"/>
  <c r="N3484" i="6"/>
  <c r="O3484" i="6"/>
  <c r="M3484" i="6"/>
  <c r="M3483" i="6"/>
  <c r="K3483" i="6"/>
  <c r="N3483" i="6"/>
  <c r="O3483" i="6"/>
  <c r="N3482" i="6"/>
  <c r="M3482" i="6"/>
  <c r="K3482" i="6"/>
  <c r="O3482" i="6"/>
  <c r="N3481" i="6"/>
  <c r="M3481" i="6"/>
  <c r="K3481" i="6"/>
  <c r="O3481" i="6"/>
  <c r="O3480" i="6"/>
  <c r="N3480" i="6"/>
  <c r="M3480" i="6"/>
  <c r="K3480" i="6"/>
  <c r="M3479" i="6"/>
  <c r="K3479" i="6"/>
  <c r="O3479" i="6"/>
  <c r="N3479" i="6"/>
  <c r="M3478" i="6"/>
  <c r="O3478" i="6"/>
  <c r="N3478" i="6"/>
  <c r="K3478" i="6"/>
  <c r="K3477" i="6"/>
  <c r="O3477" i="6"/>
  <c r="N3477" i="6"/>
  <c r="M3477" i="6"/>
  <c r="K3476" i="6"/>
  <c r="M3476" i="6"/>
  <c r="N3476" i="6"/>
  <c r="O3476" i="6"/>
  <c r="K3475" i="6"/>
  <c r="M3475" i="6"/>
  <c r="N3475" i="6"/>
  <c r="O3475" i="6"/>
  <c r="N3474" i="6"/>
  <c r="O3474" i="6"/>
  <c r="M3474" i="6"/>
  <c r="K3474" i="6"/>
  <c r="O3473" i="6"/>
  <c r="N3473" i="6"/>
  <c r="M3473" i="6"/>
  <c r="K3473" i="6"/>
  <c r="K3472" i="6"/>
  <c r="M3472" i="6"/>
  <c r="N3472" i="6"/>
  <c r="O3472" i="6"/>
  <c r="K3471" i="6"/>
  <c r="M3471" i="6"/>
  <c r="N3471" i="6"/>
  <c r="O3471" i="6"/>
  <c r="N3470" i="6"/>
  <c r="O3470" i="6"/>
  <c r="K3470" i="6"/>
  <c r="M3470" i="6"/>
  <c r="O3469" i="6"/>
  <c r="M3469" i="6"/>
  <c r="K3469" i="6"/>
  <c r="N3469" i="6"/>
  <c r="M3468" i="6"/>
  <c r="K3468" i="6"/>
  <c r="N3468" i="6"/>
  <c r="O3468" i="6"/>
  <c r="N3467" i="6"/>
  <c r="O3467" i="6"/>
  <c r="M3467" i="6"/>
  <c r="K3467" i="6"/>
  <c r="K3466" i="6"/>
  <c r="N3466" i="6"/>
  <c r="M3466" i="6"/>
  <c r="O3466" i="6"/>
  <c r="O3465" i="6"/>
  <c r="N3465" i="6"/>
  <c r="M3465" i="6"/>
  <c r="K3465" i="6"/>
  <c r="N3464" i="6"/>
  <c r="M3464" i="6"/>
  <c r="K3464" i="6"/>
  <c r="O3464" i="6"/>
  <c r="N3463" i="6"/>
  <c r="M3463" i="6"/>
  <c r="K3463" i="6"/>
  <c r="O3463" i="6"/>
  <c r="O3462" i="6"/>
  <c r="N3462" i="6"/>
  <c r="M3462" i="6"/>
  <c r="K3462" i="6"/>
  <c r="K3461" i="6"/>
  <c r="M3461" i="6"/>
  <c r="N3461" i="6"/>
  <c r="O3461" i="6"/>
  <c r="K3460" i="6"/>
  <c r="N3460" i="6"/>
  <c r="M3460" i="6"/>
  <c r="O3460" i="6"/>
  <c r="O3459" i="6"/>
  <c r="N3459" i="6"/>
  <c r="M3459" i="6"/>
  <c r="K3459" i="6"/>
  <c r="O3458" i="6"/>
  <c r="N3458" i="6"/>
  <c r="M3458" i="6"/>
  <c r="K3458" i="6"/>
  <c r="O3457" i="6"/>
  <c r="N3457" i="6"/>
  <c r="M3457" i="6"/>
  <c r="K3457" i="6"/>
  <c r="O3456" i="6"/>
  <c r="N3456" i="6"/>
  <c r="M3456" i="6"/>
  <c r="K3456" i="6"/>
  <c r="M3455" i="6"/>
  <c r="K3455" i="6"/>
  <c r="N3455" i="6"/>
  <c r="O3455" i="6"/>
  <c r="N3454" i="6"/>
  <c r="M3454" i="6"/>
  <c r="K3454" i="6"/>
  <c r="O3454" i="6"/>
  <c r="K3453" i="6"/>
  <c r="O3453" i="6"/>
  <c r="N3453" i="6"/>
  <c r="M3453" i="6"/>
  <c r="O3452" i="6"/>
  <c r="N3452" i="6"/>
  <c r="M3452" i="6"/>
  <c r="K3452" i="6"/>
  <c r="O3451" i="6"/>
  <c r="M3451" i="6"/>
  <c r="K3451" i="6"/>
  <c r="N3451" i="6"/>
  <c r="K3450" i="6"/>
  <c r="M3450" i="6"/>
  <c r="N3450" i="6"/>
  <c r="O3450" i="6"/>
  <c r="K3449" i="6"/>
  <c r="M3449" i="6"/>
  <c r="O3449" i="6"/>
  <c r="N3449" i="6"/>
  <c r="O3448" i="6"/>
  <c r="N3448" i="6"/>
  <c r="M3448" i="6"/>
  <c r="K3448" i="6"/>
  <c r="O3447" i="6"/>
  <c r="N3447" i="6"/>
  <c r="K3447" i="6"/>
  <c r="M3447" i="6"/>
  <c r="O3446" i="6"/>
  <c r="N3446" i="6"/>
  <c r="K3446" i="6"/>
  <c r="M3446" i="6"/>
  <c r="O3445" i="6"/>
  <c r="N3445" i="6"/>
  <c r="M3445" i="6"/>
  <c r="K3445" i="6"/>
  <c r="O3444" i="6"/>
  <c r="N3444" i="6"/>
  <c r="M3444" i="6"/>
  <c r="K3444" i="6"/>
  <c r="K3443" i="6"/>
  <c r="N3443" i="6"/>
  <c r="O3443" i="6"/>
  <c r="M3443" i="6"/>
  <c r="O3442" i="6"/>
  <c r="N3442" i="6"/>
  <c r="M3442" i="6"/>
  <c r="K3442" i="6"/>
  <c r="N3441" i="6"/>
  <c r="O3441" i="6"/>
  <c r="M3441" i="6"/>
  <c r="K3441" i="6"/>
  <c r="M3440" i="6"/>
  <c r="O3440" i="6"/>
  <c r="N3440" i="6"/>
  <c r="K3440" i="6"/>
  <c r="O3439" i="6"/>
  <c r="N3439" i="6"/>
  <c r="M3439" i="6"/>
  <c r="K3439" i="6"/>
  <c r="K3438" i="6"/>
  <c r="O3438" i="6"/>
  <c r="N3438" i="6"/>
  <c r="M3438" i="6"/>
  <c r="O3437" i="6"/>
  <c r="N3437" i="6"/>
  <c r="M3437" i="6"/>
  <c r="K3437" i="6"/>
  <c r="O3436" i="6"/>
  <c r="N3436" i="6"/>
  <c r="M3436" i="6"/>
  <c r="K3436" i="6"/>
  <c r="N3435" i="6"/>
  <c r="M3435" i="6"/>
  <c r="K3435" i="6"/>
  <c r="O3435" i="6"/>
  <c r="O3434" i="6"/>
  <c r="N3434" i="6"/>
  <c r="M3434" i="6"/>
  <c r="K3434" i="6"/>
  <c r="K3433" i="6"/>
  <c r="N3433" i="6"/>
  <c r="O3433" i="6"/>
  <c r="M3433" i="6"/>
  <c r="O3432" i="6"/>
  <c r="N3432" i="6"/>
  <c r="K3432" i="6"/>
  <c r="M3432" i="6"/>
  <c r="N3431" i="6"/>
  <c r="O3431" i="6"/>
  <c r="K3431" i="6"/>
  <c r="M3431" i="6"/>
  <c r="K3430" i="6"/>
  <c r="M3430" i="6"/>
  <c r="N3430" i="6"/>
  <c r="O3430" i="6"/>
  <c r="M3429" i="6"/>
  <c r="N3429" i="6"/>
  <c r="O3429" i="6"/>
  <c r="K3429" i="6"/>
  <c r="O3428" i="6"/>
  <c r="N3428" i="6"/>
  <c r="M3428" i="6"/>
  <c r="K3428" i="6"/>
  <c r="M3427" i="6"/>
  <c r="K3427" i="6"/>
  <c r="O3427" i="6"/>
  <c r="N3427" i="6"/>
  <c r="K3426" i="6"/>
  <c r="M3426" i="6"/>
  <c r="N3426" i="6"/>
  <c r="O3426" i="6"/>
  <c r="M3425" i="6"/>
  <c r="N3425" i="6"/>
  <c r="O3425" i="6"/>
  <c r="K3425" i="6"/>
  <c r="N3424" i="6"/>
  <c r="M3424" i="6"/>
  <c r="O3424" i="6"/>
  <c r="K3424" i="6"/>
  <c r="O3423" i="6"/>
  <c r="K3423" i="6"/>
  <c r="M3423" i="6"/>
  <c r="N3423" i="6"/>
  <c r="O3422" i="6"/>
  <c r="K3422" i="6"/>
  <c r="M3422" i="6"/>
  <c r="N3422" i="6"/>
  <c r="N3421" i="6"/>
  <c r="K3421" i="6"/>
  <c r="M3421" i="6"/>
  <c r="O3421" i="6"/>
  <c r="N3420" i="6"/>
  <c r="M3420" i="6"/>
  <c r="K3420" i="6"/>
  <c r="O3420" i="6"/>
  <c r="K3419" i="6"/>
  <c r="O3419" i="6"/>
  <c r="N3419" i="6"/>
  <c r="M3419" i="6"/>
  <c r="M3418" i="6"/>
  <c r="N3418" i="6"/>
  <c r="O3418" i="6"/>
  <c r="K3418" i="6"/>
  <c r="O3417" i="6"/>
  <c r="N3417" i="6"/>
  <c r="M3417" i="6"/>
  <c r="K3417" i="6"/>
  <c r="O3416" i="6"/>
  <c r="N3416" i="6"/>
  <c r="M3416" i="6"/>
  <c r="K3416" i="6"/>
  <c r="K3415" i="6"/>
  <c r="M3415" i="6"/>
  <c r="N3415" i="6"/>
  <c r="O3415" i="6"/>
  <c r="K3414" i="6"/>
  <c r="M3414" i="6"/>
  <c r="N3414" i="6"/>
  <c r="O3414" i="6"/>
  <c r="O3413" i="6"/>
  <c r="N3413" i="6"/>
  <c r="M3413" i="6"/>
  <c r="K3413" i="6"/>
  <c r="K3412" i="6"/>
  <c r="O3412" i="6"/>
  <c r="N3412" i="6"/>
  <c r="M3412" i="6"/>
  <c r="M3411" i="6"/>
  <c r="K3411" i="6"/>
  <c r="O3411" i="6"/>
  <c r="N3411" i="6"/>
  <c r="K3410" i="6"/>
  <c r="M3410" i="6"/>
  <c r="O3410" i="6"/>
  <c r="N3410" i="6"/>
  <c r="O3409" i="6"/>
  <c r="N3409" i="6"/>
  <c r="M3409" i="6"/>
  <c r="K3409" i="6"/>
  <c r="O3408" i="6"/>
  <c r="N3408" i="6"/>
  <c r="M3408" i="6"/>
  <c r="K3408" i="6"/>
  <c r="O3407" i="6"/>
  <c r="M3407" i="6"/>
  <c r="N3407" i="6"/>
  <c r="K3407" i="6"/>
  <c r="K3406" i="6"/>
  <c r="O3406" i="6"/>
  <c r="N3406" i="6"/>
  <c r="M3406" i="6"/>
  <c r="N3405" i="6"/>
  <c r="M3405" i="6"/>
  <c r="K3405" i="6"/>
  <c r="O3405" i="6"/>
  <c r="K3404" i="6"/>
  <c r="M3404" i="6"/>
  <c r="N3404" i="6"/>
  <c r="O3404" i="6"/>
  <c r="K3403" i="6"/>
  <c r="M3403" i="6"/>
  <c r="N3403" i="6"/>
  <c r="O3403" i="6"/>
  <c r="M3402" i="6"/>
  <c r="N3402" i="6"/>
  <c r="O3402" i="6"/>
  <c r="K3402" i="6"/>
  <c r="N3401" i="6"/>
  <c r="O3401" i="6"/>
  <c r="M3401" i="6"/>
  <c r="K3401" i="6"/>
  <c r="M3400" i="6"/>
  <c r="O3400" i="6"/>
  <c r="K3400" i="6"/>
  <c r="N3400" i="6"/>
  <c r="K3399" i="6"/>
  <c r="N3399" i="6"/>
  <c r="M3399" i="6"/>
  <c r="O3399" i="6"/>
  <c r="M3398" i="6"/>
  <c r="O3398" i="6"/>
  <c r="N3398" i="6"/>
  <c r="K3398" i="6"/>
  <c r="M3397" i="6"/>
  <c r="K3397" i="6"/>
  <c r="O3397" i="6"/>
  <c r="N3397" i="6"/>
  <c r="O3396" i="6"/>
  <c r="K3396" i="6"/>
  <c r="M3396" i="6"/>
  <c r="N3396" i="6"/>
  <c r="M3395" i="6"/>
  <c r="K3395" i="6"/>
  <c r="N3395" i="6"/>
  <c r="O3395" i="6"/>
  <c r="O3394" i="6"/>
  <c r="N3394" i="6"/>
  <c r="M3394" i="6"/>
  <c r="K3394" i="6"/>
  <c r="O3393" i="6"/>
  <c r="N3393" i="6"/>
  <c r="M3393" i="6"/>
  <c r="K3393" i="6"/>
  <c r="O3392" i="6"/>
  <c r="M3392" i="6"/>
  <c r="K3392" i="6"/>
  <c r="N3392" i="6"/>
  <c r="O3391" i="6"/>
  <c r="K3391" i="6"/>
  <c r="M3391" i="6"/>
  <c r="N3391" i="6"/>
  <c r="O3390" i="6"/>
  <c r="K3390" i="6"/>
  <c r="M3390" i="6"/>
  <c r="N3390" i="6"/>
  <c r="O3389" i="6"/>
  <c r="K3389" i="6"/>
  <c r="M3389" i="6"/>
  <c r="N3389" i="6"/>
  <c r="O3388" i="6"/>
  <c r="N3388" i="6"/>
  <c r="K3388" i="6"/>
  <c r="M3388" i="6"/>
  <c r="K3387" i="6"/>
  <c r="M3387" i="6"/>
  <c r="N3387" i="6"/>
  <c r="O3387" i="6"/>
  <c r="O3386" i="6"/>
  <c r="K3386" i="6"/>
  <c r="M3386" i="6"/>
  <c r="N3386" i="6"/>
  <c r="M3385" i="6"/>
  <c r="N3385" i="6"/>
  <c r="O3385" i="6"/>
  <c r="K3385" i="6"/>
  <c r="O3384" i="6"/>
  <c r="N3384" i="6"/>
  <c r="M3384" i="6"/>
  <c r="K3384" i="6"/>
  <c r="O3383" i="6"/>
  <c r="N3383" i="6"/>
  <c r="M3383" i="6"/>
  <c r="K3383" i="6"/>
  <c r="N3382" i="6"/>
  <c r="O3382" i="6"/>
  <c r="M3382" i="6"/>
  <c r="K3382" i="6"/>
  <c r="N3381" i="6"/>
  <c r="O3381" i="6"/>
  <c r="M3381" i="6"/>
  <c r="K3381" i="6"/>
  <c r="K3380" i="6"/>
  <c r="M3380" i="6"/>
  <c r="N3380" i="6"/>
  <c r="O3380" i="6"/>
  <c r="O3379" i="6"/>
  <c r="K3379" i="6"/>
  <c r="M3379" i="6"/>
  <c r="N3379" i="6"/>
  <c r="K3378" i="6"/>
  <c r="M3378" i="6"/>
  <c r="O3378" i="6"/>
  <c r="N3378" i="6"/>
  <c r="O3377" i="6"/>
  <c r="M3377" i="6"/>
  <c r="K3377" i="6"/>
  <c r="N3377" i="6"/>
  <c r="M3376" i="6"/>
  <c r="N3376" i="6"/>
  <c r="O3376" i="6"/>
  <c r="K3376" i="6"/>
  <c r="K3375" i="6"/>
  <c r="M3375" i="6"/>
  <c r="N3375" i="6"/>
  <c r="O3375" i="6"/>
  <c r="O3374" i="6"/>
  <c r="K3374" i="6"/>
  <c r="M3374" i="6"/>
  <c r="N3374" i="6"/>
  <c r="N3373" i="6"/>
  <c r="M3373" i="6"/>
  <c r="O3373" i="6"/>
  <c r="K3373" i="6"/>
  <c r="K3372" i="6"/>
  <c r="M3372" i="6"/>
  <c r="O3372" i="6"/>
  <c r="N3372" i="6"/>
  <c r="K3371" i="6"/>
  <c r="M3371" i="6"/>
  <c r="N3371" i="6"/>
  <c r="O3371" i="6"/>
  <c r="O3370" i="6"/>
  <c r="N3370" i="6"/>
  <c r="M3370" i="6"/>
  <c r="K3370" i="6"/>
  <c r="K3369" i="6"/>
  <c r="M3369" i="6"/>
  <c r="N3369" i="6"/>
  <c r="O3369" i="6"/>
  <c r="O3368" i="6"/>
  <c r="N3368" i="6"/>
  <c r="M3368" i="6"/>
  <c r="K3368" i="6"/>
  <c r="O3367" i="6"/>
  <c r="N3367" i="6"/>
  <c r="M3367" i="6"/>
  <c r="K3367" i="6"/>
  <c r="M3366" i="6"/>
  <c r="K3366" i="6"/>
  <c r="O3366" i="6"/>
  <c r="N3366" i="6"/>
  <c r="O3365" i="6"/>
  <c r="N3365" i="6"/>
  <c r="M3365" i="6"/>
  <c r="K3365" i="6"/>
  <c r="O3364" i="6"/>
  <c r="M3364" i="6"/>
  <c r="K3364" i="6"/>
  <c r="N3364" i="6"/>
  <c r="O3363" i="6"/>
  <c r="K3363" i="6"/>
  <c r="M3363" i="6"/>
  <c r="N3363" i="6"/>
  <c r="M3362" i="6"/>
  <c r="K3362" i="6"/>
  <c r="O3362" i="6"/>
  <c r="N3362" i="6"/>
  <c r="K3361" i="6"/>
  <c r="M3361" i="6"/>
  <c r="O3361" i="6"/>
  <c r="N3361" i="6"/>
  <c r="O3360" i="6"/>
  <c r="K3360" i="6"/>
  <c r="M3360" i="6"/>
  <c r="N3360" i="6"/>
  <c r="K3359" i="6"/>
  <c r="M3359" i="6"/>
  <c r="N3359" i="6"/>
  <c r="O3359" i="6"/>
  <c r="N3358" i="6"/>
  <c r="O3358" i="6"/>
  <c r="M3358" i="6"/>
  <c r="K3358" i="6"/>
  <c r="K3357" i="6"/>
  <c r="M3357" i="6"/>
  <c r="O3357" i="6"/>
  <c r="N3357" i="6"/>
  <c r="O3356" i="6"/>
  <c r="N3356" i="6"/>
  <c r="K3356" i="6"/>
  <c r="M3356" i="6"/>
  <c r="N3355" i="6"/>
  <c r="M3355" i="6"/>
  <c r="O3355" i="6"/>
  <c r="K3355" i="6"/>
  <c r="M3354" i="6"/>
  <c r="K3354" i="6"/>
  <c r="O3354" i="6"/>
  <c r="N3354" i="6"/>
  <c r="N3353" i="6"/>
  <c r="O3353" i="6"/>
  <c r="M3353" i="6"/>
  <c r="K3353" i="6"/>
  <c r="K3352" i="6"/>
  <c r="N3352" i="6"/>
  <c r="O3352" i="6"/>
  <c r="M3352" i="6"/>
  <c r="O3351" i="6"/>
  <c r="K3351" i="6"/>
  <c r="M3351" i="6"/>
  <c r="N3351" i="6"/>
  <c r="O3350" i="6"/>
  <c r="M3350" i="6"/>
  <c r="N3350" i="6"/>
  <c r="K3350" i="6"/>
  <c r="M3349" i="6"/>
  <c r="K3349" i="6"/>
  <c r="O3349" i="6"/>
  <c r="N3349" i="6"/>
  <c r="O3348" i="6"/>
  <c r="M3348" i="6"/>
  <c r="K3348" i="6"/>
  <c r="N3348" i="6"/>
  <c r="O3347" i="6"/>
  <c r="M3347" i="6"/>
  <c r="N3347" i="6"/>
  <c r="K3347" i="6"/>
  <c r="K3346" i="6"/>
  <c r="N3346" i="6"/>
  <c r="O3346" i="6"/>
  <c r="M3346" i="6"/>
  <c r="K3345" i="6"/>
  <c r="N3345" i="6"/>
  <c r="M3345" i="6"/>
  <c r="O3345" i="6"/>
  <c r="M3344" i="6"/>
  <c r="N3344" i="6"/>
  <c r="O3344" i="6"/>
  <c r="K3344" i="6"/>
  <c r="K3343" i="6"/>
  <c r="N3343" i="6"/>
  <c r="O3343" i="6"/>
  <c r="M3343" i="6"/>
  <c r="N3342" i="6"/>
  <c r="K3342" i="6"/>
  <c r="M3342" i="6"/>
  <c r="O3342" i="6"/>
  <c r="K3341" i="6"/>
  <c r="O3341" i="6"/>
  <c r="M3341" i="6"/>
  <c r="N3341" i="6"/>
  <c r="N3340" i="6"/>
  <c r="O3340" i="6"/>
  <c r="K3340" i="6"/>
  <c r="M3340" i="6"/>
  <c r="K3339" i="6"/>
  <c r="O3339" i="6"/>
  <c r="M3339" i="6"/>
  <c r="N3339" i="6"/>
  <c r="O3338" i="6"/>
  <c r="N3338" i="6"/>
  <c r="K3338" i="6"/>
  <c r="M3338" i="6"/>
  <c r="O3337" i="6"/>
  <c r="K3337" i="6"/>
  <c r="N3337" i="6"/>
  <c r="M3337" i="6"/>
  <c r="K3336" i="6"/>
  <c r="M3336" i="6"/>
  <c r="N3336" i="6"/>
  <c r="O3336" i="6"/>
  <c r="O3335" i="6"/>
  <c r="K3335" i="6"/>
  <c r="N3335" i="6"/>
  <c r="M3335" i="6"/>
  <c r="M3334" i="6"/>
  <c r="O3334" i="6"/>
  <c r="K3334" i="6"/>
  <c r="N3334" i="6"/>
  <c r="O3333" i="6"/>
  <c r="M3333" i="6"/>
  <c r="N3333" i="6"/>
  <c r="K3333" i="6"/>
  <c r="N3332" i="6"/>
  <c r="M3332" i="6"/>
  <c r="O3332" i="6"/>
  <c r="K3332" i="6"/>
  <c r="K3331" i="6"/>
  <c r="O3331" i="6"/>
  <c r="N3331" i="6"/>
  <c r="M3331" i="6"/>
  <c r="N3330" i="6"/>
  <c r="M3330" i="6"/>
  <c r="O3330" i="6"/>
  <c r="K3330" i="6"/>
  <c r="N3329" i="6"/>
  <c r="O3329" i="6"/>
  <c r="M3329" i="6"/>
  <c r="K3329" i="6"/>
  <c r="K3328" i="6"/>
  <c r="N3328" i="6"/>
  <c r="O3328" i="6"/>
  <c r="M3328" i="6"/>
  <c r="N3327" i="6"/>
  <c r="K3327" i="6"/>
  <c r="O3327" i="6"/>
  <c r="M3327" i="6"/>
  <c r="K3326" i="6"/>
  <c r="N3326" i="6"/>
  <c r="O3326" i="6"/>
  <c r="M3326" i="6"/>
  <c r="M3325" i="6"/>
  <c r="K3325" i="6"/>
  <c r="N3325" i="6"/>
  <c r="O3325" i="6"/>
  <c r="N3324" i="6"/>
  <c r="K3324" i="6"/>
  <c r="O3324" i="6"/>
  <c r="M3324" i="6"/>
  <c r="K3323" i="6"/>
  <c r="N3323" i="6"/>
  <c r="O3323" i="6"/>
  <c r="M3323" i="6"/>
  <c r="K3322" i="6"/>
  <c r="O3322" i="6"/>
  <c r="M3322" i="6"/>
  <c r="N3322" i="6"/>
  <c r="N3321" i="6"/>
  <c r="K3321" i="6"/>
  <c r="O3321" i="6"/>
  <c r="M3321" i="6"/>
  <c r="O3320" i="6"/>
  <c r="N3320" i="6"/>
  <c r="M3320" i="6"/>
  <c r="K3320" i="6"/>
  <c r="M3319" i="6"/>
  <c r="K3319" i="6"/>
  <c r="O3319" i="6"/>
  <c r="N3319" i="6"/>
  <c r="O3318" i="6"/>
  <c r="K3318" i="6"/>
  <c r="N3318" i="6"/>
  <c r="M3318" i="6"/>
  <c r="M3317" i="6"/>
  <c r="O3317" i="6"/>
  <c r="K3317" i="6"/>
  <c r="N3317" i="6"/>
  <c r="K3316" i="6"/>
  <c r="M3316" i="6"/>
  <c r="O3316" i="6"/>
  <c r="N3316" i="6"/>
  <c r="M3315" i="6"/>
  <c r="O3315" i="6"/>
  <c r="N3315" i="6"/>
  <c r="K3315" i="6"/>
  <c r="N3314" i="6"/>
  <c r="M3314" i="6"/>
  <c r="K3314" i="6"/>
  <c r="O3314" i="6"/>
  <c r="N3313" i="6"/>
  <c r="M3313" i="6"/>
  <c r="K3313" i="6"/>
  <c r="O3313" i="6"/>
  <c r="O3312" i="6"/>
  <c r="N3312" i="6"/>
  <c r="K3312" i="6"/>
  <c r="M3312" i="6"/>
  <c r="N3311" i="6"/>
  <c r="O3311" i="6"/>
  <c r="M3311" i="6"/>
  <c r="K3311" i="6"/>
  <c r="K3310" i="6"/>
  <c r="M3310" i="6"/>
  <c r="O3310" i="6"/>
  <c r="N3310" i="6"/>
  <c r="N3309" i="6"/>
  <c r="M3309" i="6"/>
  <c r="K3309" i="6"/>
  <c r="O3309" i="6"/>
  <c r="K3308" i="6"/>
  <c r="N3308" i="6"/>
  <c r="O3308" i="6"/>
  <c r="M3308" i="6"/>
  <c r="O3307" i="6"/>
  <c r="K3307" i="6"/>
  <c r="N3307" i="6"/>
  <c r="M3307" i="6"/>
  <c r="N3306" i="6"/>
  <c r="M3306" i="6"/>
  <c r="O3306" i="6"/>
  <c r="K3306" i="6"/>
  <c r="N3305" i="6"/>
  <c r="O3305" i="6"/>
  <c r="M3305" i="6"/>
  <c r="K3305" i="6"/>
  <c r="N3304" i="6"/>
  <c r="O3304" i="6"/>
  <c r="M3304" i="6"/>
  <c r="K3304" i="6"/>
  <c r="O3303" i="6"/>
  <c r="N3303" i="6"/>
  <c r="M3303" i="6"/>
  <c r="K3303" i="6"/>
  <c r="M3302" i="6"/>
  <c r="O3302" i="6"/>
  <c r="N3302" i="6"/>
  <c r="K3302" i="6"/>
  <c r="N3301" i="6"/>
  <c r="M3301" i="6"/>
  <c r="K3301" i="6"/>
  <c r="O3301" i="6"/>
  <c r="O3300" i="6"/>
  <c r="N3300" i="6"/>
  <c r="M3300" i="6"/>
  <c r="K3300" i="6"/>
  <c r="K3299" i="6"/>
  <c r="O3299" i="6"/>
  <c r="N3299" i="6"/>
  <c r="M3299" i="6"/>
  <c r="O3298" i="6"/>
  <c r="M3298" i="6"/>
  <c r="K3298" i="6"/>
  <c r="N3298" i="6"/>
  <c r="N3297" i="6"/>
  <c r="M3297" i="6"/>
  <c r="K3297" i="6"/>
  <c r="O3297" i="6"/>
  <c r="M3296" i="6"/>
  <c r="K3296" i="6"/>
  <c r="O3296" i="6"/>
  <c r="N3296" i="6"/>
  <c r="K3295" i="6"/>
  <c r="O3295" i="6"/>
  <c r="M3295" i="6"/>
  <c r="N3295" i="6"/>
  <c r="O3294" i="6"/>
  <c r="M3294" i="6"/>
  <c r="K3294" i="6"/>
  <c r="N3294" i="6"/>
  <c r="K3293" i="6"/>
  <c r="O3293" i="6"/>
  <c r="N3293" i="6"/>
  <c r="M3293" i="6"/>
  <c r="M3292" i="6"/>
  <c r="K3292" i="6"/>
  <c r="N3292" i="6"/>
  <c r="O3292" i="6"/>
  <c r="K3291" i="6"/>
  <c r="M3291" i="6"/>
  <c r="N3291" i="6"/>
  <c r="O3291" i="6"/>
  <c r="K3290" i="6"/>
  <c r="M3290" i="6"/>
  <c r="N3290" i="6"/>
  <c r="O3290" i="6"/>
  <c r="O3289" i="6"/>
  <c r="N3289" i="6"/>
  <c r="K3289" i="6"/>
  <c r="M3289" i="6"/>
  <c r="K3288" i="6"/>
  <c r="M3288" i="6"/>
  <c r="N3288" i="6"/>
  <c r="O3288" i="6"/>
  <c r="K3287" i="6"/>
  <c r="N3287" i="6"/>
  <c r="O3287" i="6"/>
  <c r="M3287" i="6"/>
  <c r="M3286" i="6"/>
  <c r="K3286" i="6"/>
  <c r="N3286" i="6"/>
  <c r="O3286" i="6"/>
  <c r="K3285" i="6"/>
  <c r="M3285" i="6"/>
  <c r="N3285" i="6"/>
  <c r="O3285" i="6"/>
  <c r="K3284" i="6"/>
  <c r="M3284" i="6"/>
  <c r="N3284" i="6"/>
  <c r="O3284" i="6"/>
  <c r="K3283" i="6"/>
  <c r="M3283" i="6"/>
  <c r="N3283" i="6"/>
  <c r="O3283" i="6"/>
  <c r="O3282" i="6"/>
  <c r="N3282" i="6"/>
  <c r="K3282" i="6"/>
  <c r="M3282" i="6"/>
  <c r="K3281" i="6"/>
  <c r="M3281" i="6"/>
  <c r="N3281" i="6"/>
  <c r="O3281" i="6"/>
  <c r="K3280" i="6"/>
  <c r="O3280" i="6"/>
  <c r="N3280" i="6"/>
  <c r="M3280" i="6"/>
  <c r="N3279" i="6"/>
  <c r="M3279" i="6"/>
  <c r="K3279" i="6"/>
  <c r="O3279" i="6"/>
  <c r="O3278" i="6"/>
  <c r="M3278" i="6"/>
  <c r="N3278" i="6"/>
  <c r="K3278" i="6"/>
  <c r="M3277" i="6"/>
  <c r="O3277" i="6"/>
  <c r="N3277" i="6"/>
  <c r="K3277" i="6"/>
  <c r="K3276" i="6"/>
  <c r="M3276" i="6"/>
  <c r="N3276" i="6"/>
  <c r="O3276" i="6"/>
  <c r="M3275" i="6"/>
  <c r="N3275" i="6"/>
  <c r="O3275" i="6"/>
  <c r="K3275" i="6"/>
  <c r="N3274" i="6"/>
  <c r="K3274" i="6"/>
  <c r="M3274" i="6"/>
  <c r="O3274" i="6"/>
  <c r="M3273" i="6"/>
  <c r="O3273" i="6"/>
  <c r="N3273" i="6"/>
  <c r="K3273" i="6"/>
  <c r="K3272" i="6"/>
  <c r="N3272" i="6"/>
  <c r="O3272" i="6"/>
  <c r="M3272" i="6"/>
  <c r="O3271" i="6"/>
  <c r="N3271" i="6"/>
  <c r="M3271" i="6"/>
  <c r="K3271" i="6"/>
  <c r="O3270" i="6"/>
  <c r="N3270" i="6"/>
  <c r="M3270" i="6"/>
  <c r="K3270" i="6"/>
  <c r="M3269" i="6"/>
  <c r="N3269" i="6"/>
  <c r="O3269" i="6"/>
  <c r="K3269" i="6"/>
  <c r="N3268" i="6"/>
  <c r="O3268" i="6"/>
  <c r="K3268" i="6"/>
  <c r="M3268" i="6"/>
  <c r="O3267" i="6"/>
  <c r="K3267" i="6"/>
  <c r="M3267" i="6"/>
  <c r="N3267" i="6"/>
  <c r="N3266" i="6"/>
  <c r="M3266" i="6"/>
  <c r="K3266" i="6"/>
  <c r="O3266" i="6"/>
  <c r="K3265" i="6"/>
  <c r="M3265" i="6"/>
  <c r="N3265" i="6"/>
  <c r="O3265" i="6"/>
  <c r="M3264" i="6"/>
  <c r="N3264" i="6"/>
  <c r="O3264" i="6"/>
  <c r="K3264" i="6"/>
  <c r="O3263" i="6"/>
  <c r="N3263" i="6"/>
  <c r="M3263" i="6"/>
  <c r="K3263" i="6"/>
  <c r="K3262" i="6"/>
  <c r="M3262" i="6"/>
  <c r="N3262" i="6"/>
  <c r="O3262" i="6"/>
  <c r="O3261" i="6"/>
  <c r="N3261" i="6"/>
  <c r="M3261" i="6"/>
  <c r="K3261" i="6"/>
  <c r="M3260" i="6"/>
  <c r="O3260" i="6"/>
  <c r="K3260" i="6"/>
  <c r="N3260" i="6"/>
  <c r="K3259" i="6"/>
  <c r="M3259" i="6"/>
  <c r="N3259" i="6"/>
  <c r="O3259" i="6"/>
  <c r="K3258" i="6"/>
  <c r="N3258" i="6"/>
  <c r="O3258" i="6"/>
  <c r="M3258" i="6"/>
  <c r="O3257" i="6"/>
  <c r="N3257" i="6"/>
  <c r="M3257" i="6"/>
  <c r="K3257" i="6"/>
  <c r="K3256" i="6"/>
  <c r="O3256" i="6"/>
  <c r="N3256" i="6"/>
  <c r="M3256" i="6"/>
  <c r="O3255" i="6"/>
  <c r="N3255" i="6"/>
  <c r="M3255" i="6"/>
  <c r="K3255" i="6"/>
  <c r="K3254" i="6"/>
  <c r="M3254" i="6"/>
  <c r="N3254" i="6"/>
  <c r="O3254" i="6"/>
  <c r="M3253" i="6"/>
  <c r="O3253" i="6"/>
  <c r="K3253" i="6"/>
  <c r="N3253" i="6"/>
  <c r="K3252" i="6"/>
  <c r="M3252" i="6"/>
  <c r="N3252" i="6"/>
  <c r="O3252" i="6"/>
  <c r="O3251" i="6"/>
  <c r="N3251" i="6"/>
  <c r="M3251" i="6"/>
  <c r="K3251" i="6"/>
  <c r="K3250" i="6"/>
  <c r="O3250" i="6"/>
  <c r="M3250" i="6"/>
  <c r="N3250" i="6"/>
  <c r="M3249" i="6"/>
  <c r="N3249" i="6"/>
  <c r="O3249" i="6"/>
  <c r="K3249" i="6"/>
  <c r="K3248" i="6"/>
  <c r="M3248" i="6"/>
  <c r="N3248" i="6"/>
  <c r="O3248" i="6"/>
  <c r="O3247" i="6"/>
  <c r="N3247" i="6"/>
  <c r="M3247" i="6"/>
  <c r="K3247" i="6"/>
  <c r="K3246" i="6"/>
  <c r="M3246" i="6"/>
  <c r="N3246" i="6"/>
  <c r="O3246" i="6"/>
  <c r="K3245" i="6"/>
  <c r="M3245" i="6"/>
  <c r="N3245" i="6"/>
  <c r="O3245" i="6"/>
  <c r="N3244" i="6"/>
  <c r="O3244" i="6"/>
  <c r="K3244" i="6"/>
  <c r="M3244" i="6"/>
  <c r="O3243" i="6"/>
  <c r="N3243" i="6"/>
  <c r="M3243" i="6"/>
  <c r="K3243" i="6"/>
  <c r="K3242" i="6"/>
  <c r="O3242" i="6"/>
  <c r="N3242" i="6"/>
  <c r="M3242" i="6"/>
  <c r="K3241" i="6"/>
  <c r="M3241" i="6"/>
  <c r="N3241" i="6"/>
  <c r="O3241" i="6"/>
  <c r="K3240" i="6"/>
  <c r="M3240" i="6"/>
  <c r="N3240" i="6"/>
  <c r="O3240" i="6"/>
  <c r="O3239" i="6"/>
  <c r="K3239" i="6"/>
  <c r="N3239" i="6"/>
  <c r="M3239" i="6"/>
  <c r="N3238" i="6"/>
  <c r="O3238" i="6"/>
  <c r="K3238" i="6"/>
  <c r="M3238" i="6"/>
  <c r="N3237" i="6"/>
  <c r="K3237" i="6"/>
  <c r="M3237" i="6"/>
  <c r="O3237" i="6"/>
  <c r="O3236" i="6"/>
  <c r="N3236" i="6"/>
  <c r="M3236" i="6"/>
  <c r="K3236" i="6"/>
  <c r="O3235" i="6"/>
  <c r="N3235" i="6"/>
  <c r="M3235" i="6"/>
  <c r="K3235" i="6"/>
  <c r="K3234" i="6"/>
  <c r="O3234" i="6"/>
  <c r="N3234" i="6"/>
  <c r="M3234" i="6"/>
  <c r="O3233" i="6"/>
  <c r="N3233" i="6"/>
  <c r="M3233" i="6"/>
  <c r="K3233" i="6"/>
  <c r="M3232" i="6"/>
  <c r="N3232" i="6"/>
  <c r="K3232" i="6"/>
  <c r="O3232" i="6"/>
  <c r="O3231" i="6"/>
  <c r="K3231" i="6"/>
  <c r="M3231" i="6"/>
  <c r="N3231" i="6"/>
  <c r="O3230" i="6"/>
  <c r="K3230" i="6"/>
  <c r="M3230" i="6"/>
  <c r="N3230" i="6"/>
  <c r="K3229" i="6"/>
  <c r="M3229" i="6"/>
  <c r="N3229" i="6"/>
  <c r="O3229" i="6"/>
  <c r="N3228" i="6"/>
  <c r="K3228" i="6"/>
  <c r="M3228" i="6"/>
  <c r="O3228" i="6"/>
  <c r="N3227" i="6"/>
  <c r="K3227" i="6"/>
  <c r="M3227" i="6"/>
  <c r="O3227" i="6"/>
  <c r="K3226" i="6"/>
  <c r="M3226" i="6"/>
  <c r="O3226" i="6"/>
  <c r="N3226" i="6"/>
  <c r="K3225" i="6"/>
  <c r="O3225" i="6"/>
  <c r="N3225" i="6"/>
  <c r="M3225" i="6"/>
  <c r="O3224" i="6"/>
  <c r="K3224" i="6"/>
  <c r="M3224" i="6"/>
  <c r="N3224" i="6"/>
  <c r="K3223" i="6"/>
  <c r="M3223" i="6"/>
  <c r="N3223" i="6"/>
  <c r="O3223" i="6"/>
  <c r="K3222" i="6"/>
  <c r="M3222" i="6"/>
  <c r="N3222" i="6"/>
  <c r="O3222" i="6"/>
  <c r="O3221" i="6"/>
  <c r="N3221" i="6"/>
  <c r="M3221" i="6"/>
  <c r="K3221" i="6"/>
  <c r="O3220" i="6"/>
  <c r="K3220" i="6"/>
  <c r="M3220" i="6"/>
  <c r="N3220" i="6"/>
  <c r="M3219" i="6"/>
  <c r="N3219" i="6"/>
  <c r="O3219" i="6"/>
  <c r="K3219" i="6"/>
  <c r="N3218" i="6"/>
  <c r="M3218" i="6"/>
  <c r="K3218" i="6"/>
  <c r="O3218" i="6"/>
  <c r="N3217" i="6"/>
  <c r="O3217" i="6"/>
  <c r="M3217" i="6"/>
  <c r="K3217" i="6"/>
  <c r="M3216" i="6"/>
  <c r="K3216" i="6"/>
  <c r="O3216" i="6"/>
  <c r="N3216" i="6"/>
  <c r="O3215" i="6"/>
  <c r="N3215" i="6"/>
  <c r="M3215" i="6"/>
  <c r="K3215" i="6"/>
  <c r="O3214" i="6"/>
  <c r="N3214" i="6"/>
  <c r="M3214" i="6"/>
  <c r="K3214" i="6"/>
  <c r="O3213" i="6"/>
  <c r="N3213" i="6"/>
  <c r="M3213" i="6"/>
  <c r="K3213" i="6"/>
  <c r="K3212" i="6"/>
  <c r="M3212" i="6"/>
  <c r="O3212" i="6"/>
  <c r="N3212" i="6"/>
  <c r="N3211" i="6"/>
  <c r="O3211" i="6"/>
  <c r="K3211" i="6"/>
  <c r="M3211" i="6"/>
  <c r="K3210" i="6"/>
  <c r="M3210" i="6"/>
  <c r="N3210" i="6"/>
  <c r="O3210" i="6"/>
  <c r="N3209" i="6"/>
  <c r="M3209" i="6"/>
  <c r="K3209" i="6"/>
  <c r="O3209" i="6"/>
  <c r="N3208" i="6"/>
  <c r="M3208" i="6"/>
  <c r="K3208" i="6"/>
  <c r="O3208" i="6"/>
  <c r="O3207" i="6"/>
  <c r="N3207" i="6"/>
  <c r="M3207" i="6"/>
  <c r="K3207" i="6"/>
  <c r="O3206" i="6"/>
  <c r="N3206" i="6"/>
  <c r="M3206" i="6"/>
  <c r="K3206" i="6"/>
  <c r="K3205" i="6"/>
  <c r="O3205" i="6"/>
  <c r="N3205" i="6"/>
  <c r="M3205" i="6"/>
  <c r="K3204" i="6"/>
  <c r="M3204" i="6"/>
  <c r="N3204" i="6"/>
  <c r="O3204" i="6"/>
  <c r="M3203" i="6"/>
  <c r="N3203" i="6"/>
  <c r="K3203" i="6"/>
  <c r="O3203" i="6"/>
  <c r="M3202" i="6"/>
  <c r="K3202" i="6"/>
  <c r="O3202" i="6"/>
  <c r="N3202" i="6"/>
  <c r="N3201" i="6"/>
  <c r="M3201" i="6"/>
  <c r="K3201" i="6"/>
  <c r="O3201" i="6"/>
  <c r="K3200" i="6"/>
  <c r="M3200" i="6"/>
  <c r="N3200" i="6"/>
  <c r="O3200" i="6"/>
  <c r="M3199" i="6"/>
  <c r="N3199" i="6"/>
  <c r="O3199" i="6"/>
  <c r="K3199" i="6"/>
  <c r="N3198" i="6"/>
  <c r="K3198" i="6"/>
  <c r="M3198" i="6"/>
  <c r="O3198" i="6"/>
  <c r="K3197" i="6"/>
  <c r="O3197" i="6"/>
  <c r="N3197" i="6"/>
  <c r="M3197" i="6"/>
  <c r="O3196" i="6"/>
  <c r="N3196" i="6"/>
  <c r="K3196" i="6"/>
  <c r="M3196" i="6"/>
  <c r="M3195" i="6"/>
  <c r="N3195" i="6"/>
  <c r="O3195" i="6"/>
  <c r="K3195" i="6"/>
  <c r="O3194" i="6"/>
  <c r="N3194" i="6"/>
  <c r="M3194" i="6"/>
  <c r="K3194" i="6"/>
  <c r="N3193" i="6"/>
  <c r="K3193" i="6"/>
  <c r="M3193" i="6"/>
  <c r="O3193" i="6"/>
  <c r="O3192" i="6"/>
  <c r="N3192" i="6"/>
  <c r="M3192" i="6"/>
  <c r="K3192" i="6"/>
  <c r="K3191" i="6"/>
  <c r="N3191" i="6"/>
  <c r="O3191" i="6"/>
  <c r="M3191" i="6"/>
  <c r="M3190" i="6"/>
  <c r="K3190" i="6"/>
  <c r="N3190" i="6"/>
  <c r="O3190" i="6"/>
  <c r="M3189" i="6"/>
  <c r="N3189" i="6"/>
  <c r="O3189" i="6"/>
  <c r="K3189" i="6"/>
  <c r="M3188" i="6"/>
  <c r="N3188" i="6"/>
  <c r="O3188" i="6"/>
  <c r="K3188" i="6"/>
  <c r="M3187" i="6"/>
  <c r="K3187" i="6"/>
  <c r="O3187" i="6"/>
  <c r="N3187" i="6"/>
  <c r="O3186" i="6"/>
  <c r="N3186" i="6"/>
  <c r="M3186" i="6"/>
  <c r="K3186" i="6"/>
  <c r="O3185" i="6"/>
  <c r="N3185" i="6"/>
  <c r="M3185" i="6"/>
  <c r="K3185" i="6"/>
  <c r="M3184" i="6"/>
  <c r="O3184" i="6"/>
  <c r="N3184" i="6"/>
  <c r="K3184" i="6"/>
  <c r="N3183" i="6"/>
  <c r="M3183" i="6"/>
  <c r="K3183" i="6"/>
  <c r="O3183" i="6"/>
  <c r="N3182" i="6"/>
  <c r="O3182" i="6"/>
  <c r="M3182" i="6"/>
  <c r="K3182" i="6"/>
  <c r="O3181" i="6"/>
  <c r="N3181" i="6"/>
  <c r="M3181" i="6"/>
  <c r="K3181" i="6"/>
  <c r="O3180" i="6"/>
  <c r="M3180" i="6"/>
  <c r="K3180" i="6"/>
  <c r="N3180" i="6"/>
  <c r="O3179" i="6"/>
  <c r="N3179" i="6"/>
  <c r="M3179" i="6"/>
  <c r="K3179" i="6"/>
  <c r="O3178" i="6"/>
  <c r="N3178" i="6"/>
  <c r="K3178" i="6"/>
  <c r="M3178" i="6"/>
  <c r="M3177" i="6"/>
  <c r="N3177" i="6"/>
  <c r="K3177" i="6"/>
  <c r="O3177" i="6"/>
  <c r="M3176" i="6"/>
  <c r="K3176" i="6"/>
  <c r="N3176" i="6"/>
  <c r="O3176" i="6"/>
  <c r="K3175" i="6"/>
  <c r="O3175" i="6"/>
  <c r="N3175" i="6"/>
  <c r="M3175" i="6"/>
  <c r="O3174" i="6"/>
  <c r="N3174" i="6"/>
  <c r="K3174" i="6"/>
  <c r="M3174" i="6"/>
  <c r="K3173" i="6"/>
  <c r="M3173" i="6"/>
  <c r="O3173" i="6"/>
  <c r="N3173" i="6"/>
  <c r="O3172" i="6"/>
  <c r="N3172" i="6"/>
  <c r="M3172" i="6"/>
  <c r="K3172" i="6"/>
  <c r="M3171" i="6"/>
  <c r="O3171" i="6"/>
  <c r="N3171" i="6"/>
  <c r="K3171" i="6"/>
  <c r="K3170" i="6"/>
  <c r="M3170" i="6"/>
  <c r="N3170" i="6"/>
  <c r="O3170" i="6"/>
  <c r="M3169" i="6"/>
  <c r="N3169" i="6"/>
  <c r="O3169" i="6"/>
  <c r="K3169" i="6"/>
  <c r="K3168" i="6"/>
  <c r="M3168" i="6"/>
  <c r="O3168" i="6"/>
  <c r="N3168" i="6"/>
  <c r="M3167" i="6"/>
  <c r="N3167" i="6"/>
  <c r="K3167" i="6"/>
  <c r="O3167" i="6"/>
  <c r="N3166" i="6"/>
  <c r="K3166" i="6"/>
  <c r="M3166" i="6"/>
  <c r="O3166" i="6"/>
  <c r="K3165" i="6"/>
  <c r="M3165" i="6"/>
  <c r="O3165" i="6"/>
  <c r="N3165" i="6"/>
  <c r="O3164" i="6"/>
  <c r="K3164" i="6"/>
  <c r="M3164" i="6"/>
  <c r="N3164" i="6"/>
  <c r="M3163" i="6"/>
  <c r="K3163" i="6"/>
  <c r="N3163" i="6"/>
  <c r="O3163" i="6"/>
  <c r="M3162" i="6"/>
  <c r="O3162" i="6"/>
  <c r="N3162" i="6"/>
  <c r="K3162" i="6"/>
  <c r="O3161" i="6"/>
  <c r="N3161" i="6"/>
  <c r="M3161" i="6"/>
  <c r="K3161" i="6"/>
  <c r="O3160" i="6"/>
  <c r="N3160" i="6"/>
  <c r="M3160" i="6"/>
  <c r="K3160" i="6"/>
  <c r="O3159" i="6"/>
  <c r="N3159" i="6"/>
  <c r="M3159" i="6"/>
  <c r="K3159" i="6"/>
  <c r="O3158" i="6"/>
  <c r="N3158" i="6"/>
  <c r="M3158" i="6"/>
  <c r="K3158" i="6"/>
  <c r="K3157" i="6"/>
  <c r="M3157" i="6"/>
  <c r="N3157" i="6"/>
  <c r="O3157" i="6"/>
  <c r="K3156" i="6"/>
  <c r="M3156" i="6"/>
  <c r="N3156" i="6"/>
  <c r="O3156" i="6"/>
  <c r="K3155" i="6"/>
  <c r="M3155" i="6"/>
  <c r="N3155" i="6"/>
  <c r="O3155" i="6"/>
  <c r="N3154" i="6"/>
  <c r="K3154" i="6"/>
  <c r="M3154" i="6"/>
  <c r="O3154" i="6"/>
  <c r="M3153" i="6"/>
  <c r="K3153" i="6"/>
  <c r="N3153" i="6"/>
  <c r="O3153" i="6"/>
  <c r="M3152" i="6"/>
  <c r="K3152" i="6"/>
  <c r="O3152" i="6"/>
  <c r="N3152" i="6"/>
  <c r="O3151" i="6"/>
  <c r="K3151" i="6"/>
  <c r="M3151" i="6"/>
  <c r="N3151" i="6"/>
  <c r="O3150" i="6"/>
  <c r="N3150" i="6"/>
  <c r="M3150" i="6"/>
  <c r="K3150" i="6"/>
  <c r="N3149" i="6"/>
  <c r="O3149" i="6"/>
  <c r="M3149" i="6"/>
  <c r="K3149" i="6"/>
  <c r="O3148" i="6"/>
  <c r="N3148" i="6"/>
  <c r="M3148" i="6"/>
  <c r="K3148" i="6"/>
  <c r="O3147" i="6"/>
  <c r="N3147" i="6"/>
  <c r="M3147" i="6"/>
  <c r="K3147" i="6"/>
  <c r="M3146" i="6"/>
  <c r="O3146" i="6"/>
  <c r="N3146" i="6"/>
  <c r="K3146" i="6"/>
  <c r="M3145" i="6"/>
  <c r="N3145" i="6"/>
  <c r="O3145" i="6"/>
  <c r="K3145" i="6"/>
  <c r="N3144" i="6"/>
  <c r="M3144" i="6"/>
  <c r="K3144" i="6"/>
  <c r="O3144" i="6"/>
  <c r="O3143" i="6"/>
  <c r="M3143" i="6"/>
  <c r="K3143" i="6"/>
  <c r="N3143" i="6"/>
  <c r="K3142" i="6"/>
  <c r="M3142" i="6"/>
  <c r="N3142" i="6"/>
  <c r="O3142" i="6"/>
  <c r="O3141" i="6"/>
  <c r="K3141" i="6"/>
  <c r="M3141" i="6"/>
  <c r="N3141" i="6"/>
  <c r="O3140" i="6"/>
  <c r="N3140" i="6"/>
  <c r="M3140" i="6"/>
  <c r="K3140" i="6"/>
  <c r="M3139" i="6"/>
  <c r="O3139" i="6"/>
  <c r="N3139" i="6"/>
  <c r="K3139" i="6"/>
  <c r="K3138" i="6"/>
  <c r="O3138" i="6"/>
  <c r="N3138" i="6"/>
  <c r="M3138" i="6"/>
  <c r="O3137" i="6"/>
  <c r="M3137" i="6"/>
  <c r="K3137" i="6"/>
  <c r="N3137" i="6"/>
  <c r="O3136" i="6"/>
  <c r="K3136" i="6"/>
  <c r="M3136" i="6"/>
  <c r="N3136" i="6"/>
  <c r="O3135" i="6"/>
  <c r="N3135" i="6"/>
  <c r="M3135" i="6"/>
  <c r="K3135" i="6"/>
  <c r="O3134" i="6"/>
  <c r="N3134" i="6"/>
  <c r="M3134" i="6"/>
  <c r="K3134" i="6"/>
  <c r="O3133" i="6"/>
  <c r="N3133" i="6"/>
  <c r="M3133" i="6"/>
  <c r="K3133" i="6"/>
  <c r="O3132" i="6"/>
  <c r="N3132" i="6"/>
  <c r="M3132" i="6"/>
  <c r="K3132" i="6"/>
  <c r="O3131" i="6"/>
  <c r="N3131" i="6"/>
  <c r="M3131" i="6"/>
  <c r="K3131" i="6"/>
  <c r="O3130" i="6"/>
  <c r="N3130" i="6"/>
  <c r="M3130" i="6"/>
  <c r="K3130" i="6"/>
  <c r="O3129" i="6"/>
  <c r="N3129" i="6"/>
  <c r="M3129" i="6"/>
  <c r="K3129" i="6"/>
  <c r="K3128" i="6"/>
  <c r="O3128" i="6"/>
  <c r="N3128" i="6"/>
  <c r="M3128" i="6"/>
  <c r="M3127" i="6"/>
  <c r="O3127" i="6"/>
  <c r="N3127" i="6"/>
  <c r="K3127" i="6"/>
  <c r="O3126" i="6"/>
  <c r="N3126" i="6"/>
  <c r="M3126" i="6"/>
  <c r="K3126" i="6"/>
  <c r="O3125" i="6"/>
  <c r="N3125" i="6"/>
  <c r="M3125" i="6"/>
  <c r="K3125" i="6"/>
  <c r="O3124" i="6"/>
  <c r="N3124" i="6"/>
  <c r="M3124" i="6"/>
  <c r="K3124" i="6"/>
  <c r="O3123" i="6"/>
  <c r="M3123" i="6"/>
  <c r="K3123" i="6"/>
  <c r="N3123" i="6"/>
  <c r="K3122" i="6"/>
  <c r="N3122" i="6"/>
  <c r="M3122" i="6"/>
  <c r="O3122" i="6"/>
  <c r="O3121" i="6"/>
  <c r="N3121" i="6"/>
  <c r="K3121" i="6"/>
  <c r="M3121" i="6"/>
  <c r="O3120" i="6"/>
  <c r="N3120" i="6"/>
  <c r="M3120" i="6"/>
  <c r="K3120" i="6"/>
  <c r="O3119" i="6"/>
  <c r="K3119" i="6"/>
  <c r="M3119" i="6"/>
  <c r="N3119" i="6"/>
  <c r="M3118" i="6"/>
  <c r="N3118" i="6"/>
  <c r="O3118" i="6"/>
  <c r="K3118" i="6"/>
  <c r="O3117" i="6"/>
  <c r="N3117" i="6"/>
  <c r="M3117" i="6"/>
  <c r="K3117" i="6"/>
  <c r="N3116" i="6"/>
  <c r="M3116" i="6"/>
  <c r="O3116" i="6"/>
  <c r="K3116" i="6"/>
  <c r="K3115" i="6"/>
  <c r="O3115" i="6"/>
  <c r="M3115" i="6"/>
  <c r="N3115" i="6"/>
  <c r="O3114" i="6"/>
  <c r="N3114" i="6"/>
  <c r="M3114" i="6"/>
  <c r="K3114" i="6"/>
  <c r="N3113" i="6"/>
  <c r="K3113" i="6"/>
  <c r="O3113" i="6"/>
  <c r="M3113" i="6"/>
  <c r="O3112" i="6"/>
  <c r="M3112" i="6"/>
  <c r="K3112" i="6"/>
  <c r="N3112" i="6"/>
  <c r="N3111" i="6"/>
  <c r="M3111" i="6"/>
  <c r="K3111" i="6"/>
  <c r="O3111" i="6"/>
  <c r="O3110" i="6"/>
  <c r="M3110" i="6"/>
  <c r="K3110" i="6"/>
  <c r="N3110" i="6"/>
  <c r="K3109" i="6"/>
  <c r="M3109" i="6"/>
  <c r="O3109" i="6"/>
  <c r="N3109" i="6"/>
  <c r="O3108" i="6"/>
  <c r="N3108" i="6"/>
  <c r="M3108" i="6"/>
  <c r="K3108" i="6"/>
  <c r="M3107" i="6"/>
  <c r="K3107" i="6"/>
  <c r="N3107" i="6"/>
  <c r="O3107" i="6"/>
  <c r="K3106" i="6"/>
  <c r="M3106" i="6"/>
  <c r="N3106" i="6"/>
  <c r="O3106" i="6"/>
  <c r="K3105" i="6"/>
  <c r="M3105" i="6"/>
  <c r="N3105" i="6"/>
  <c r="O3105" i="6"/>
  <c r="O3104" i="6"/>
  <c r="N3104" i="6"/>
  <c r="M3104" i="6"/>
  <c r="K3104" i="6"/>
  <c r="O3103" i="6"/>
  <c r="N3103" i="6"/>
  <c r="M3103" i="6"/>
  <c r="K3103" i="6"/>
  <c r="O3102" i="6"/>
  <c r="N3102" i="6"/>
  <c r="M3102" i="6"/>
  <c r="K3102" i="6"/>
  <c r="K3101" i="6"/>
  <c r="N3101" i="6"/>
  <c r="O3101" i="6"/>
  <c r="M3101" i="6"/>
  <c r="O3100" i="6"/>
  <c r="N3100" i="6"/>
  <c r="M3100" i="6"/>
  <c r="K3100" i="6"/>
  <c r="O3099" i="6"/>
  <c r="N3099" i="6"/>
  <c r="M3099" i="6"/>
  <c r="K3099" i="6"/>
  <c r="K3098" i="6"/>
  <c r="M3098" i="6"/>
  <c r="N3098" i="6"/>
  <c r="O3098" i="6"/>
  <c r="M3097" i="6"/>
  <c r="K3097" i="6"/>
  <c r="N3097" i="6"/>
  <c r="O3097" i="6"/>
  <c r="K3096" i="6"/>
  <c r="N3096" i="6"/>
  <c r="O3096" i="6"/>
  <c r="M3096" i="6"/>
  <c r="O3095" i="6"/>
  <c r="N3095" i="6"/>
  <c r="M3095" i="6"/>
  <c r="K3095" i="6"/>
  <c r="N3094" i="6"/>
  <c r="O3094" i="6"/>
  <c r="M3094" i="6"/>
  <c r="K3094" i="6"/>
  <c r="O3093" i="6"/>
  <c r="M3093" i="6"/>
  <c r="N3093" i="6"/>
  <c r="K3093" i="6"/>
  <c r="O3092" i="6"/>
  <c r="N3092" i="6"/>
  <c r="M3092" i="6"/>
  <c r="K3092" i="6"/>
  <c r="K3091" i="6"/>
  <c r="M3091" i="6"/>
  <c r="N3091" i="6"/>
  <c r="O3091" i="6"/>
  <c r="M3090" i="6"/>
  <c r="N3090" i="6"/>
  <c r="O3090" i="6"/>
  <c r="K3090" i="6"/>
  <c r="M3089" i="6"/>
  <c r="N3089" i="6"/>
  <c r="O3089" i="6"/>
  <c r="K3089" i="6"/>
  <c r="O3088" i="6"/>
  <c r="N3088" i="6"/>
  <c r="M3088" i="6"/>
  <c r="K3088" i="6"/>
  <c r="O3087" i="6"/>
  <c r="N3087" i="6"/>
  <c r="M3087" i="6"/>
  <c r="K3087" i="6"/>
  <c r="O3086" i="6"/>
  <c r="N3086" i="6"/>
  <c r="M3086" i="6"/>
  <c r="K3086" i="6"/>
  <c r="K3085" i="6"/>
  <c r="N3085" i="6"/>
  <c r="M3085" i="6"/>
  <c r="O3085" i="6"/>
  <c r="K3084" i="6"/>
  <c r="M3084" i="6"/>
  <c r="N3084" i="6"/>
  <c r="O3084" i="6"/>
  <c r="K3083" i="6"/>
  <c r="O3083" i="6"/>
  <c r="N3083" i="6"/>
  <c r="M3083" i="6"/>
  <c r="K3082" i="6"/>
  <c r="N3082" i="6"/>
  <c r="M3082" i="6"/>
  <c r="O3082" i="6"/>
  <c r="K3081" i="6"/>
  <c r="M3081" i="6"/>
  <c r="N3081" i="6"/>
  <c r="O3081" i="6"/>
  <c r="N3080" i="6"/>
  <c r="O3080" i="6"/>
  <c r="M3080" i="6"/>
  <c r="K3080" i="6"/>
  <c r="O3079" i="6"/>
  <c r="N3079" i="6"/>
  <c r="M3079" i="6"/>
  <c r="K3079" i="6"/>
  <c r="O3078" i="6"/>
  <c r="N3078" i="6"/>
  <c r="M3078" i="6"/>
  <c r="K3078" i="6"/>
  <c r="M3077" i="6"/>
  <c r="N3077" i="6"/>
  <c r="O3077" i="6"/>
  <c r="K3077" i="6"/>
  <c r="O3076" i="6"/>
  <c r="K3076" i="6"/>
  <c r="M3076" i="6"/>
  <c r="N3076" i="6"/>
  <c r="N3075" i="6"/>
  <c r="O3075" i="6"/>
  <c r="K3075" i="6"/>
  <c r="M3075" i="6"/>
  <c r="M3074" i="6"/>
  <c r="N3074" i="6"/>
  <c r="O3074" i="6"/>
  <c r="K3074" i="6"/>
  <c r="N3073" i="6"/>
  <c r="M3073" i="6"/>
  <c r="K3073" i="6"/>
  <c r="O3073" i="6"/>
  <c r="N3072" i="6"/>
  <c r="O3072" i="6"/>
  <c r="M3072" i="6"/>
  <c r="K3072" i="6"/>
  <c r="O3071" i="6"/>
  <c r="K3071" i="6"/>
  <c r="M3071" i="6"/>
  <c r="N3071" i="6"/>
  <c r="K3070" i="6"/>
  <c r="O3070" i="6"/>
  <c r="N3070" i="6"/>
  <c r="M3070" i="6"/>
  <c r="O3069" i="6"/>
  <c r="N3069" i="6"/>
  <c r="M3069" i="6"/>
  <c r="K3069" i="6"/>
  <c r="M3068" i="6"/>
  <c r="K3068" i="6"/>
  <c r="N3068" i="6"/>
  <c r="O3068" i="6"/>
  <c r="O3067" i="6"/>
  <c r="N3067" i="6"/>
  <c r="K3067" i="6"/>
  <c r="M3067" i="6"/>
  <c r="O3066" i="6"/>
  <c r="K3066" i="6"/>
  <c r="M3066" i="6"/>
  <c r="N3066" i="6"/>
  <c r="O3065" i="6"/>
  <c r="N3065" i="6"/>
  <c r="M3065" i="6"/>
  <c r="K3065" i="6"/>
  <c r="O3064" i="6"/>
  <c r="N3064" i="6"/>
  <c r="M3064" i="6"/>
  <c r="K3064" i="6"/>
  <c r="O3063" i="6"/>
  <c r="N3063" i="6"/>
  <c r="M3063" i="6"/>
  <c r="K3063" i="6"/>
  <c r="K3062" i="6"/>
  <c r="M3062" i="6"/>
  <c r="O3062" i="6"/>
  <c r="N3062" i="6"/>
  <c r="K3061" i="6"/>
  <c r="M3061" i="6"/>
  <c r="O3061" i="6"/>
  <c r="N3061" i="6"/>
  <c r="K3060" i="6"/>
  <c r="M3060" i="6"/>
  <c r="N3060" i="6"/>
  <c r="O3060" i="6"/>
  <c r="K3059" i="6"/>
  <c r="O3059" i="6"/>
  <c r="N3059" i="6"/>
  <c r="M3059" i="6"/>
  <c r="M3058" i="6"/>
  <c r="O3058" i="6"/>
  <c r="K3058" i="6"/>
  <c r="N3058" i="6"/>
  <c r="K3057" i="6"/>
  <c r="M3057" i="6"/>
  <c r="N3057" i="6"/>
  <c r="O3057" i="6"/>
  <c r="O3056" i="6"/>
  <c r="M3056" i="6"/>
  <c r="K3056" i="6"/>
  <c r="N3056" i="6"/>
  <c r="M3055" i="6"/>
  <c r="N3055" i="6"/>
  <c r="K3055" i="6"/>
  <c r="O3055" i="6"/>
  <c r="K3054" i="6"/>
  <c r="M3054" i="6"/>
  <c r="O3054" i="6"/>
  <c r="N3054" i="6"/>
  <c r="K3053" i="6"/>
  <c r="M3053" i="6"/>
  <c r="O3053" i="6"/>
  <c r="N3053" i="6"/>
  <c r="M3052" i="6"/>
  <c r="N3052" i="6"/>
  <c r="O3052" i="6"/>
  <c r="K3052" i="6"/>
  <c r="K3051" i="6"/>
  <c r="M3051" i="6"/>
  <c r="N3051" i="6"/>
  <c r="O3051" i="6"/>
  <c r="K3050" i="6"/>
  <c r="M3050" i="6"/>
  <c r="N3050" i="6"/>
  <c r="O3050" i="6"/>
  <c r="M3049" i="6"/>
  <c r="O3049" i="6"/>
  <c r="K3049" i="6"/>
  <c r="N3049" i="6"/>
  <c r="O3048" i="6"/>
  <c r="N3048" i="6"/>
  <c r="M3048" i="6"/>
  <c r="K3048" i="6"/>
  <c r="O3047" i="6"/>
  <c r="N3047" i="6"/>
  <c r="K3047" i="6"/>
  <c r="M3047" i="6"/>
  <c r="O3046" i="6"/>
  <c r="N3046" i="6"/>
  <c r="M3046" i="6"/>
  <c r="K3046" i="6"/>
  <c r="O3045" i="6"/>
  <c r="M3045" i="6"/>
  <c r="K3045" i="6"/>
  <c r="N3045" i="6"/>
  <c r="O3044" i="6"/>
  <c r="K3044" i="6"/>
  <c r="M3044" i="6"/>
  <c r="N3044" i="6"/>
  <c r="K3043" i="6"/>
  <c r="M3043" i="6"/>
  <c r="N3043" i="6"/>
  <c r="O3043" i="6"/>
  <c r="N3042" i="6"/>
  <c r="M3042" i="6"/>
  <c r="K3042" i="6"/>
  <c r="O3042" i="6"/>
  <c r="O3041" i="6"/>
  <c r="N3041" i="6"/>
  <c r="M3041" i="6"/>
  <c r="K3041" i="6"/>
  <c r="O3040" i="6"/>
  <c r="N3040" i="6"/>
  <c r="M3040" i="6"/>
  <c r="K3040" i="6"/>
  <c r="N3039" i="6"/>
  <c r="M3039" i="6"/>
  <c r="K3039" i="6"/>
  <c r="O3039" i="6"/>
  <c r="O3038" i="6"/>
  <c r="N3038" i="6"/>
  <c r="M3038" i="6"/>
  <c r="K3038" i="6"/>
  <c r="O3037" i="6"/>
  <c r="N3037" i="6"/>
  <c r="M3037" i="6"/>
  <c r="K3037" i="6"/>
  <c r="M3036" i="6"/>
  <c r="O3036" i="6"/>
  <c r="N3036" i="6"/>
  <c r="K3036" i="6"/>
  <c r="O3035" i="6"/>
  <c r="N3035" i="6"/>
  <c r="M3035" i="6"/>
  <c r="K3035" i="6"/>
  <c r="K3034" i="6"/>
  <c r="M3034" i="6"/>
  <c r="N3034" i="6"/>
  <c r="O3034" i="6"/>
  <c r="K3033" i="6"/>
  <c r="M3033" i="6"/>
  <c r="O3033" i="6"/>
  <c r="N3033" i="6"/>
  <c r="K3032" i="6"/>
  <c r="M3032" i="6"/>
  <c r="N3032" i="6"/>
  <c r="O3032" i="6"/>
  <c r="O3031" i="6"/>
  <c r="N3031" i="6"/>
  <c r="M3031" i="6"/>
  <c r="K3031" i="6"/>
  <c r="K3030" i="6"/>
  <c r="N3030" i="6"/>
  <c r="M3030" i="6"/>
  <c r="O3030" i="6"/>
  <c r="N3029" i="6"/>
  <c r="O3029" i="6"/>
  <c r="M3029" i="6"/>
  <c r="K3029" i="6"/>
  <c r="O3028" i="6"/>
  <c r="M3028" i="6"/>
  <c r="K3028" i="6"/>
  <c r="N3028" i="6"/>
  <c r="K3027" i="6"/>
  <c r="O3027" i="6"/>
  <c r="N3027" i="6"/>
  <c r="M3027" i="6"/>
  <c r="O3026" i="6"/>
  <c r="N3026" i="6"/>
  <c r="M3026" i="6"/>
  <c r="K3026" i="6"/>
  <c r="K3025" i="6"/>
  <c r="M3025" i="6"/>
  <c r="N3025" i="6"/>
  <c r="O3025" i="6"/>
  <c r="O3024" i="6"/>
  <c r="M3024" i="6"/>
  <c r="K3024" i="6"/>
  <c r="N3024" i="6"/>
  <c r="O3023" i="6"/>
  <c r="N3023" i="6"/>
  <c r="M3023" i="6"/>
  <c r="K3023" i="6"/>
  <c r="O3022" i="6"/>
  <c r="N3022" i="6"/>
  <c r="M3022" i="6"/>
  <c r="K3022" i="6"/>
  <c r="O3021" i="6"/>
  <c r="N3021" i="6"/>
  <c r="M3021" i="6"/>
  <c r="K3021" i="6"/>
  <c r="O3020" i="6"/>
  <c r="N3020" i="6"/>
  <c r="M3020" i="6"/>
  <c r="K3020" i="6"/>
  <c r="O3019" i="6"/>
  <c r="N3019" i="6"/>
  <c r="M3019" i="6"/>
  <c r="K3019" i="6"/>
  <c r="O3018" i="6"/>
  <c r="N3018" i="6"/>
  <c r="M3018" i="6"/>
  <c r="K3018" i="6"/>
  <c r="O3017" i="6"/>
  <c r="N3017" i="6"/>
  <c r="M3017" i="6"/>
  <c r="K3017" i="6"/>
  <c r="O3016" i="6"/>
  <c r="N3016" i="6"/>
  <c r="M3016" i="6"/>
  <c r="K3016" i="6"/>
  <c r="O3015" i="6"/>
  <c r="N3015" i="6"/>
  <c r="M3015" i="6"/>
  <c r="K3015" i="6"/>
  <c r="O3014" i="6"/>
  <c r="N3014" i="6"/>
  <c r="M3014" i="6"/>
  <c r="K3014" i="6"/>
  <c r="O3013" i="6"/>
  <c r="N3013" i="6"/>
  <c r="M3013" i="6"/>
  <c r="K3013" i="6"/>
  <c r="O3012" i="6"/>
  <c r="M3012" i="6"/>
  <c r="K3012" i="6"/>
  <c r="N3012" i="6"/>
  <c r="M3011" i="6"/>
  <c r="O3011" i="6"/>
  <c r="K3011" i="6"/>
  <c r="N3011" i="6"/>
  <c r="M3010" i="6"/>
  <c r="O3010" i="6"/>
  <c r="K3010" i="6"/>
  <c r="N3010" i="6"/>
  <c r="M3009" i="6"/>
  <c r="N3009" i="6"/>
  <c r="O3009" i="6"/>
  <c r="K3009" i="6"/>
  <c r="N3008" i="6"/>
  <c r="O3008" i="6"/>
  <c r="M3008" i="6"/>
  <c r="K3008" i="6"/>
  <c r="N3007" i="6"/>
  <c r="O3007" i="6"/>
  <c r="M3007" i="6"/>
  <c r="K3007" i="6"/>
  <c r="N3006" i="6"/>
  <c r="K3006" i="6"/>
  <c r="M3006" i="6"/>
  <c r="O3006" i="6"/>
  <c r="K3005" i="6"/>
  <c r="M3005" i="6"/>
  <c r="O3005" i="6"/>
  <c r="N3005" i="6"/>
  <c r="M3004" i="6"/>
  <c r="K3004" i="6"/>
  <c r="N3004" i="6"/>
  <c r="O3004" i="6"/>
  <c r="N3003" i="6"/>
  <c r="O3003" i="6"/>
  <c r="M3003" i="6"/>
  <c r="K3003" i="6"/>
  <c r="M3002" i="6"/>
  <c r="O3002" i="6"/>
  <c r="K3002" i="6"/>
  <c r="N3002" i="6"/>
  <c r="N3001" i="6"/>
  <c r="K3001" i="6"/>
  <c r="O3001" i="6"/>
  <c r="M3001" i="6"/>
  <c r="K3000" i="6"/>
  <c r="M3000" i="6"/>
  <c r="O3000" i="6"/>
  <c r="N3000" i="6"/>
  <c r="M2999" i="6"/>
  <c r="N2999" i="6"/>
  <c r="O2999" i="6"/>
  <c r="K2999" i="6"/>
  <c r="M2998" i="6"/>
  <c r="O2998" i="6"/>
  <c r="N2998" i="6"/>
  <c r="K2998" i="6"/>
  <c r="O2997" i="6"/>
  <c r="M2997" i="6"/>
  <c r="N2997" i="6"/>
  <c r="K2997" i="6"/>
  <c r="O2996" i="6"/>
  <c r="N2996" i="6"/>
  <c r="M2996" i="6"/>
  <c r="K2996" i="6"/>
  <c r="O2995" i="6"/>
  <c r="N2995" i="6"/>
  <c r="M2995" i="6"/>
  <c r="K2995" i="6"/>
  <c r="O2994" i="6"/>
  <c r="N2994" i="6"/>
  <c r="M2994" i="6"/>
  <c r="K2994" i="6"/>
  <c r="K2993" i="6"/>
  <c r="M2993" i="6"/>
  <c r="N2993" i="6"/>
  <c r="O2993" i="6"/>
  <c r="O2992" i="6"/>
  <c r="K2992" i="6"/>
  <c r="N2992" i="6"/>
  <c r="M2992" i="6"/>
  <c r="N2991" i="6"/>
  <c r="M2991" i="6"/>
  <c r="K2991" i="6"/>
  <c r="O2991" i="6"/>
  <c r="O2990" i="6"/>
  <c r="N2990" i="6"/>
  <c r="M2990" i="6"/>
  <c r="K2990" i="6"/>
  <c r="K2989" i="6"/>
  <c r="M2989" i="6"/>
  <c r="O2989" i="6"/>
  <c r="N2989" i="6"/>
  <c r="O2988" i="6"/>
  <c r="N2988" i="6"/>
  <c r="M2988" i="6"/>
  <c r="K2988" i="6"/>
  <c r="O2987" i="6"/>
  <c r="N2987" i="6"/>
  <c r="M2987" i="6"/>
  <c r="K2987" i="6"/>
  <c r="O2986" i="6"/>
  <c r="N2986" i="6"/>
  <c r="M2986" i="6"/>
  <c r="K2986" i="6"/>
  <c r="O2985" i="6"/>
  <c r="K2985" i="6"/>
  <c r="M2985" i="6"/>
  <c r="N2985" i="6"/>
  <c r="K2984" i="6"/>
  <c r="M2984" i="6"/>
  <c r="N2984" i="6"/>
  <c r="O2984" i="6"/>
  <c r="O2983" i="6"/>
  <c r="N2983" i="6"/>
  <c r="M2983" i="6"/>
  <c r="K2983" i="6"/>
  <c r="N2982" i="6"/>
  <c r="M2982" i="6"/>
  <c r="K2982" i="6"/>
  <c r="O2982" i="6"/>
  <c r="K2981" i="6"/>
  <c r="M2981" i="6"/>
  <c r="N2981" i="6"/>
  <c r="O2981" i="6"/>
  <c r="O2980" i="6"/>
  <c r="N2980" i="6"/>
  <c r="M2980" i="6"/>
  <c r="K2980" i="6"/>
  <c r="M2979" i="6"/>
  <c r="K2979" i="6"/>
  <c r="O2979" i="6"/>
  <c r="N2979" i="6"/>
  <c r="O2978" i="6"/>
  <c r="N2978" i="6"/>
  <c r="K2978" i="6"/>
  <c r="M2978" i="6"/>
  <c r="M2977" i="6"/>
  <c r="K2977" i="6"/>
  <c r="N2977" i="6"/>
  <c r="O2977" i="6"/>
  <c r="N2976" i="6"/>
  <c r="K2976" i="6"/>
  <c r="M2976" i="6"/>
  <c r="O2976" i="6"/>
  <c r="M2975" i="6"/>
  <c r="K2975" i="6"/>
  <c r="O2975" i="6"/>
  <c r="N2975" i="6"/>
  <c r="O2974" i="6"/>
  <c r="N2974" i="6"/>
  <c r="K2974" i="6"/>
  <c r="M2974" i="6"/>
  <c r="K2973" i="6"/>
  <c r="N2973" i="6"/>
  <c r="M2973" i="6"/>
  <c r="O2973" i="6"/>
  <c r="M2972" i="6"/>
  <c r="K2972" i="6"/>
  <c r="O2972" i="6"/>
  <c r="N2972" i="6"/>
  <c r="K2971" i="6"/>
  <c r="M2971" i="6"/>
  <c r="N2971" i="6"/>
  <c r="O2971" i="6"/>
  <c r="O2970" i="6"/>
  <c r="K2970" i="6"/>
  <c r="M2970" i="6"/>
  <c r="N2970" i="6"/>
  <c r="K2969" i="6"/>
  <c r="M2969" i="6"/>
  <c r="O2969" i="6"/>
  <c r="N2969" i="6"/>
  <c r="O2968" i="6"/>
  <c r="N2968" i="6"/>
  <c r="M2968" i="6"/>
  <c r="K2968" i="6"/>
  <c r="K2967" i="6"/>
  <c r="N2967" i="6"/>
  <c r="O2967" i="6"/>
  <c r="M2967" i="6"/>
  <c r="O2966" i="6"/>
  <c r="N2966" i="6"/>
  <c r="M2966" i="6"/>
  <c r="K2966" i="6"/>
  <c r="K2965" i="6"/>
  <c r="M2965" i="6"/>
  <c r="N2965" i="6"/>
  <c r="O2965" i="6"/>
  <c r="K2964" i="6"/>
  <c r="O2964" i="6"/>
  <c r="N2964" i="6"/>
  <c r="M2964" i="6"/>
  <c r="O2963" i="6"/>
  <c r="M2963" i="6"/>
  <c r="K2963" i="6"/>
  <c r="N2963" i="6"/>
  <c r="O2962" i="6"/>
  <c r="N2962" i="6"/>
  <c r="M2962" i="6"/>
  <c r="K2962" i="6"/>
  <c r="O2961" i="6"/>
  <c r="N2961" i="6"/>
  <c r="M2961" i="6"/>
  <c r="K2961" i="6"/>
  <c r="O2960" i="6"/>
  <c r="N2960" i="6"/>
  <c r="M2960" i="6"/>
  <c r="K2960" i="6"/>
  <c r="O2959" i="6"/>
  <c r="N2959" i="6"/>
  <c r="M2959" i="6"/>
  <c r="K2959" i="6"/>
  <c r="O2958" i="6"/>
  <c r="K2958" i="6"/>
  <c r="M2958" i="6"/>
  <c r="N2958" i="6"/>
  <c r="K2957" i="6"/>
  <c r="M2957" i="6"/>
  <c r="N2957" i="6"/>
  <c r="O2957" i="6"/>
  <c r="K2956" i="6"/>
  <c r="N2956" i="6"/>
  <c r="O2956" i="6"/>
  <c r="M2956" i="6"/>
  <c r="O2955" i="6"/>
  <c r="M2955" i="6"/>
  <c r="N2955" i="6"/>
  <c r="K2955" i="6"/>
  <c r="N2954" i="6"/>
  <c r="K2954" i="6"/>
  <c r="O2954" i="6"/>
  <c r="M2954" i="6"/>
  <c r="O2953" i="6"/>
  <c r="N2953" i="6"/>
  <c r="M2953" i="6"/>
  <c r="K2953" i="6"/>
  <c r="O2952" i="6"/>
  <c r="N2952" i="6"/>
  <c r="M2952" i="6"/>
  <c r="K2952" i="6"/>
  <c r="M2951" i="6"/>
  <c r="N2951" i="6"/>
  <c r="O2951" i="6"/>
  <c r="K2951" i="6"/>
  <c r="K2950" i="6"/>
  <c r="M2950" i="6"/>
  <c r="N2950" i="6"/>
  <c r="O2950" i="6"/>
  <c r="K2949" i="6"/>
  <c r="M2949" i="6"/>
  <c r="N2949" i="6"/>
  <c r="O2949" i="6"/>
  <c r="N2948" i="6"/>
  <c r="K2948" i="6"/>
  <c r="M2948" i="6"/>
  <c r="O2948" i="6"/>
  <c r="N2947" i="6"/>
  <c r="O2947" i="6"/>
  <c r="M2947" i="6"/>
  <c r="K2947" i="6"/>
  <c r="O2946" i="6"/>
  <c r="N2946" i="6"/>
  <c r="M2946" i="6"/>
  <c r="K2946" i="6"/>
  <c r="O2945" i="6"/>
  <c r="N2945" i="6"/>
  <c r="M2945" i="6"/>
  <c r="K2945" i="6"/>
  <c r="K2944" i="6"/>
  <c r="N2944" i="6"/>
  <c r="M2944" i="6"/>
  <c r="O2944" i="6"/>
  <c r="O2943" i="6"/>
  <c r="N2943" i="6"/>
  <c r="M2943" i="6"/>
  <c r="K2943" i="6"/>
  <c r="O2942" i="6"/>
  <c r="N2942" i="6"/>
  <c r="M2942" i="6"/>
  <c r="K2942" i="6"/>
  <c r="M2941" i="6"/>
  <c r="O2941" i="6"/>
  <c r="N2941" i="6"/>
  <c r="K2941" i="6"/>
  <c r="O2940" i="6"/>
  <c r="N2940" i="6"/>
  <c r="M2940" i="6"/>
  <c r="K2940" i="6"/>
  <c r="O2939" i="6"/>
  <c r="N2939" i="6"/>
  <c r="M2939" i="6"/>
  <c r="K2939" i="6"/>
  <c r="M2938" i="6"/>
  <c r="K2938" i="6"/>
  <c r="N2938" i="6"/>
  <c r="O2938" i="6"/>
  <c r="K2937" i="6"/>
  <c r="M2937" i="6"/>
  <c r="N2937" i="6"/>
  <c r="O2937" i="6"/>
  <c r="O2936" i="6"/>
  <c r="N2936" i="6"/>
  <c r="M2936" i="6"/>
  <c r="K2936" i="6"/>
  <c r="M2935" i="6"/>
  <c r="N2935" i="6"/>
  <c r="O2935" i="6"/>
  <c r="K2935" i="6"/>
  <c r="O2934" i="6"/>
  <c r="K2934" i="6"/>
  <c r="M2934" i="6"/>
  <c r="N2934" i="6"/>
  <c r="N2933" i="6"/>
  <c r="O2933" i="6"/>
  <c r="K2933" i="6"/>
  <c r="M2933" i="6"/>
  <c r="K2932" i="6"/>
  <c r="M2932" i="6"/>
  <c r="N2932" i="6"/>
  <c r="O2932" i="6"/>
  <c r="O2931" i="6"/>
  <c r="N2931" i="6"/>
  <c r="M2931" i="6"/>
  <c r="K2931" i="6"/>
  <c r="K2930" i="6"/>
  <c r="O2930" i="6"/>
  <c r="N2930" i="6"/>
  <c r="M2930" i="6"/>
  <c r="O2929" i="6"/>
  <c r="N2929" i="6"/>
  <c r="M2929" i="6"/>
  <c r="K2929" i="6"/>
  <c r="O2928" i="6"/>
  <c r="M2928" i="6"/>
  <c r="K2928" i="6"/>
  <c r="N2928" i="6"/>
  <c r="O2927" i="6"/>
  <c r="N2927" i="6"/>
  <c r="M2927" i="6"/>
  <c r="K2927" i="6"/>
  <c r="O2926" i="6"/>
  <c r="N2926" i="6"/>
  <c r="M2926" i="6"/>
  <c r="K2926" i="6"/>
  <c r="O2925" i="6"/>
  <c r="N2925" i="6"/>
  <c r="M2925" i="6"/>
  <c r="K2925" i="6"/>
  <c r="O2924" i="6"/>
  <c r="N2924" i="6"/>
  <c r="M2924" i="6"/>
  <c r="K2924" i="6"/>
  <c r="O2923" i="6"/>
  <c r="N2923" i="6"/>
  <c r="M2923" i="6"/>
  <c r="K2923" i="6"/>
  <c r="O2922" i="6"/>
  <c r="N2922" i="6"/>
  <c r="M2922" i="6"/>
  <c r="K2922" i="6"/>
  <c r="O2921" i="6"/>
  <c r="N2921" i="6"/>
  <c r="M2921" i="6"/>
  <c r="K2921" i="6"/>
  <c r="O2920" i="6"/>
  <c r="N2920" i="6"/>
  <c r="M2920" i="6"/>
  <c r="K2920" i="6"/>
  <c r="K2919" i="6"/>
  <c r="O2919" i="6"/>
  <c r="N2919" i="6"/>
  <c r="M2919" i="6"/>
  <c r="O2918" i="6"/>
  <c r="N2918" i="6"/>
  <c r="M2918" i="6"/>
  <c r="K2918" i="6"/>
  <c r="K2917" i="6"/>
  <c r="O2917" i="6"/>
  <c r="M2917" i="6"/>
  <c r="N2917" i="6"/>
  <c r="M2916" i="6"/>
  <c r="N2916" i="6"/>
  <c r="O2916" i="6"/>
  <c r="K2916" i="6"/>
  <c r="K2915" i="6"/>
  <c r="M2915" i="6"/>
  <c r="N2915" i="6"/>
  <c r="O2915" i="6"/>
  <c r="O2914" i="6"/>
  <c r="N2914" i="6"/>
  <c r="M2914" i="6"/>
  <c r="K2914" i="6"/>
  <c r="O2913" i="6"/>
  <c r="N2913" i="6"/>
  <c r="M2913" i="6"/>
  <c r="K2913" i="6"/>
  <c r="O2912" i="6"/>
  <c r="K2912" i="6"/>
  <c r="M2912" i="6"/>
  <c r="N2912" i="6"/>
  <c r="K2911" i="6"/>
  <c r="N2911" i="6"/>
  <c r="O2911" i="6"/>
  <c r="M2911" i="6"/>
  <c r="N2910" i="6"/>
  <c r="M2910" i="6"/>
  <c r="K2910" i="6"/>
  <c r="O2910" i="6"/>
  <c r="N2909" i="6"/>
  <c r="M2909" i="6"/>
  <c r="K2909" i="6"/>
  <c r="O2909" i="6"/>
  <c r="K2908" i="6"/>
  <c r="M2908" i="6"/>
  <c r="N2908" i="6"/>
  <c r="O2908" i="6"/>
  <c r="O2907" i="6"/>
  <c r="N2907" i="6"/>
  <c r="K2907" i="6"/>
  <c r="M2907" i="6"/>
  <c r="M2906" i="6"/>
  <c r="K2906" i="6"/>
  <c r="N2906" i="6"/>
  <c r="O2906" i="6"/>
  <c r="M2905" i="6"/>
  <c r="K2905" i="6"/>
  <c r="O2905" i="6"/>
  <c r="N2905" i="6"/>
  <c r="K2904" i="6"/>
  <c r="M2904" i="6"/>
  <c r="N2904" i="6"/>
  <c r="O2904" i="6"/>
  <c r="O2903" i="6"/>
  <c r="N2903" i="6"/>
  <c r="M2903" i="6"/>
  <c r="K2903" i="6"/>
  <c r="O2902" i="6"/>
  <c r="N2902" i="6"/>
  <c r="K2902" i="6"/>
  <c r="M2902" i="6"/>
  <c r="K2901" i="6"/>
  <c r="M2901" i="6"/>
  <c r="N2901" i="6"/>
  <c r="O2901" i="6"/>
  <c r="K2900" i="6"/>
  <c r="N2900" i="6"/>
  <c r="O2900" i="6"/>
  <c r="M2900" i="6"/>
  <c r="K2899" i="6"/>
  <c r="M2899" i="6"/>
  <c r="N2899" i="6"/>
  <c r="O2899" i="6"/>
  <c r="O2898" i="6"/>
  <c r="M2898" i="6"/>
  <c r="N2898" i="6"/>
  <c r="K2898" i="6"/>
  <c r="M2897" i="6"/>
  <c r="K2897" i="6"/>
  <c r="N2897" i="6"/>
  <c r="O2897" i="6"/>
  <c r="M2896" i="6"/>
  <c r="N2896" i="6"/>
  <c r="O2896" i="6"/>
  <c r="K2896" i="6"/>
  <c r="N2895" i="6"/>
  <c r="O2895" i="6"/>
  <c r="K2895" i="6"/>
  <c r="M2895" i="6"/>
  <c r="N2894" i="6"/>
  <c r="O2894" i="6"/>
  <c r="M2894" i="6"/>
  <c r="K2894" i="6"/>
  <c r="K2893" i="6"/>
  <c r="O2893" i="6"/>
  <c r="N2893" i="6"/>
  <c r="M2893" i="6"/>
  <c r="O2892" i="6"/>
  <c r="K2892" i="6"/>
  <c r="M2892" i="6"/>
  <c r="N2892" i="6"/>
  <c r="K2891" i="6"/>
  <c r="M2891" i="6"/>
  <c r="N2891" i="6"/>
  <c r="O2891" i="6"/>
  <c r="M2890" i="6"/>
  <c r="N2890" i="6"/>
  <c r="K2890" i="6"/>
  <c r="O2890" i="6"/>
  <c r="K2889" i="6"/>
  <c r="O2889" i="6"/>
  <c r="N2889" i="6"/>
  <c r="M2889" i="6"/>
  <c r="K2888" i="6"/>
  <c r="M2888" i="6"/>
  <c r="N2888" i="6"/>
  <c r="O2888" i="6"/>
  <c r="O2887" i="6"/>
  <c r="N2887" i="6"/>
  <c r="M2887" i="6"/>
  <c r="K2887" i="6"/>
  <c r="N2886" i="6"/>
  <c r="O2886" i="6"/>
  <c r="K2886" i="6"/>
  <c r="M2886" i="6"/>
  <c r="O2885" i="6"/>
  <c r="N2885" i="6"/>
  <c r="M2885" i="6"/>
  <c r="K2885" i="6"/>
  <c r="M2884" i="6"/>
  <c r="K2884" i="6"/>
  <c r="O2884" i="6"/>
  <c r="N2884" i="6"/>
  <c r="M2883" i="6"/>
  <c r="N2883" i="6"/>
  <c r="K2883" i="6"/>
  <c r="O2883" i="6"/>
  <c r="N2882" i="6"/>
  <c r="O2882" i="6"/>
  <c r="M2882" i="6"/>
  <c r="K2882" i="6"/>
  <c r="O2881" i="6"/>
  <c r="N2881" i="6"/>
  <c r="M2881" i="6"/>
  <c r="K2881" i="6"/>
  <c r="M2880" i="6"/>
  <c r="K2880" i="6"/>
  <c r="O2880" i="6"/>
  <c r="N2880" i="6"/>
  <c r="N2879" i="6"/>
  <c r="M2879" i="6"/>
  <c r="K2879" i="6"/>
  <c r="O2879" i="6"/>
  <c r="K2878" i="6"/>
  <c r="O2878" i="6"/>
  <c r="N2878" i="6"/>
  <c r="M2878" i="6"/>
  <c r="O2877" i="6"/>
  <c r="N2877" i="6"/>
  <c r="M2877" i="6"/>
  <c r="K2877" i="6"/>
  <c r="O2876" i="6"/>
  <c r="N2876" i="6"/>
  <c r="M2876" i="6"/>
  <c r="K2876" i="6"/>
  <c r="N2875" i="6"/>
  <c r="O2875" i="6"/>
  <c r="M2875" i="6"/>
  <c r="K2875" i="6"/>
  <c r="K2874" i="6"/>
  <c r="M2874" i="6"/>
  <c r="N2874" i="6"/>
  <c r="O2874" i="6"/>
  <c r="K2873" i="6"/>
  <c r="M2873" i="6"/>
  <c r="N2873" i="6"/>
  <c r="O2873" i="6"/>
  <c r="M2872" i="6"/>
  <c r="O2872" i="6"/>
  <c r="N2872" i="6"/>
  <c r="K2872" i="6"/>
  <c r="K2871" i="6"/>
  <c r="O2871" i="6"/>
  <c r="M2871" i="6"/>
  <c r="N2871" i="6"/>
  <c r="K2870" i="6"/>
  <c r="M2870" i="6"/>
  <c r="N2870" i="6"/>
  <c r="O2870" i="6"/>
  <c r="O2869" i="6"/>
  <c r="K2869" i="6"/>
  <c r="M2869" i="6"/>
  <c r="N2869" i="6"/>
  <c r="M2868" i="6"/>
  <c r="N2868" i="6"/>
  <c r="O2868" i="6"/>
  <c r="K2868" i="6"/>
  <c r="K2867" i="6"/>
  <c r="M2867" i="6"/>
  <c r="N2867" i="6"/>
  <c r="O2867" i="6"/>
  <c r="K2866" i="6"/>
  <c r="M2866" i="6"/>
  <c r="N2866" i="6"/>
  <c r="O2866" i="6"/>
  <c r="O2865" i="6"/>
  <c r="N2865" i="6"/>
  <c r="M2865" i="6"/>
  <c r="K2865" i="6"/>
  <c r="O2864" i="6"/>
  <c r="N2864" i="6"/>
  <c r="M2864" i="6"/>
  <c r="K2864" i="6"/>
  <c r="O2863" i="6"/>
  <c r="M2863" i="6"/>
  <c r="K2863" i="6"/>
  <c r="N2863" i="6"/>
  <c r="K2862" i="6"/>
  <c r="N2862" i="6"/>
  <c r="M2862" i="6"/>
  <c r="O2862" i="6"/>
  <c r="M2861" i="6"/>
  <c r="K2861" i="6"/>
  <c r="O2861" i="6"/>
  <c r="N2861" i="6"/>
  <c r="N2860" i="6"/>
  <c r="O2860" i="6"/>
  <c r="M2860" i="6"/>
  <c r="K2860" i="6"/>
  <c r="O2859" i="6"/>
  <c r="N2859" i="6"/>
  <c r="M2859" i="6"/>
  <c r="K2859" i="6"/>
  <c r="N2858" i="6"/>
  <c r="O2858" i="6"/>
  <c r="M2858" i="6"/>
  <c r="K2858" i="6"/>
  <c r="O2857" i="6"/>
  <c r="N2857" i="6"/>
  <c r="M2857" i="6"/>
  <c r="K2857" i="6"/>
  <c r="M2856" i="6"/>
  <c r="K2856" i="6"/>
  <c r="O2856" i="6"/>
  <c r="N2856" i="6"/>
  <c r="N2855" i="6"/>
  <c r="M2855" i="6"/>
  <c r="K2855" i="6"/>
  <c r="O2855" i="6"/>
  <c r="O2854" i="6"/>
  <c r="K2854" i="6"/>
  <c r="M2854" i="6"/>
  <c r="N2854" i="6"/>
  <c r="O2853" i="6"/>
  <c r="K2853" i="6"/>
  <c r="M2853" i="6"/>
  <c r="N2853" i="6"/>
  <c r="O2852" i="6"/>
  <c r="N2852" i="6"/>
  <c r="K2852" i="6"/>
  <c r="M2852" i="6"/>
  <c r="O2851" i="6"/>
  <c r="M2851" i="6"/>
  <c r="K2851" i="6"/>
  <c r="N2851" i="6"/>
  <c r="N2850" i="6"/>
  <c r="O2850" i="6"/>
  <c r="K2850" i="6"/>
  <c r="M2850" i="6"/>
  <c r="O2849" i="6"/>
  <c r="K2849" i="6"/>
  <c r="N2849" i="6"/>
  <c r="M2849" i="6"/>
  <c r="N2848" i="6"/>
  <c r="K2848" i="6"/>
  <c r="M2848" i="6"/>
  <c r="O2848" i="6"/>
  <c r="M2847" i="6"/>
  <c r="K2847" i="6"/>
  <c r="N2847" i="6"/>
  <c r="O2847" i="6"/>
  <c r="K2846" i="6"/>
  <c r="O2846" i="6"/>
  <c r="N2846" i="6"/>
  <c r="M2846" i="6"/>
  <c r="N2845" i="6"/>
  <c r="K2845" i="6"/>
  <c r="M2845" i="6"/>
  <c r="O2845" i="6"/>
  <c r="O2844" i="6"/>
  <c r="M2844" i="6"/>
  <c r="N2844" i="6"/>
  <c r="K2844" i="6"/>
  <c r="N2843" i="6"/>
  <c r="M2843" i="6"/>
  <c r="O2843" i="6"/>
  <c r="K2843" i="6"/>
  <c r="O2842" i="6"/>
  <c r="M2842" i="6"/>
  <c r="K2842" i="6"/>
  <c r="N2842" i="6"/>
  <c r="O2841" i="6"/>
  <c r="N2841" i="6"/>
  <c r="M2841" i="6"/>
  <c r="K2841" i="6"/>
  <c r="N2840" i="6"/>
  <c r="O2840" i="6"/>
  <c r="M2840" i="6"/>
  <c r="K2840" i="6"/>
  <c r="K2839" i="6"/>
  <c r="M2839" i="6"/>
  <c r="N2839" i="6"/>
  <c r="O2839" i="6"/>
  <c r="M2838" i="6"/>
  <c r="K2838" i="6"/>
  <c r="N2838" i="6"/>
  <c r="O2838" i="6"/>
  <c r="O2837" i="6"/>
  <c r="N2837" i="6"/>
  <c r="K2837" i="6"/>
  <c r="M2837" i="6"/>
  <c r="M2836" i="6"/>
  <c r="N2836" i="6"/>
  <c r="O2836" i="6"/>
  <c r="K2836" i="6"/>
  <c r="K2835" i="6"/>
  <c r="M2835" i="6"/>
  <c r="N2835" i="6"/>
  <c r="O2835" i="6"/>
  <c r="N2834" i="6"/>
  <c r="K2834" i="6"/>
  <c r="M2834" i="6"/>
  <c r="O2834" i="6"/>
  <c r="M2833" i="6"/>
  <c r="N2833" i="6"/>
  <c r="O2833" i="6"/>
  <c r="K2833" i="6"/>
  <c r="O2832" i="6"/>
  <c r="N2832" i="6"/>
  <c r="K2832" i="6"/>
  <c r="M2832" i="6"/>
  <c r="K2831" i="6"/>
  <c r="M2831" i="6"/>
  <c r="N2831" i="6"/>
  <c r="O2831" i="6"/>
  <c r="N2830" i="6"/>
  <c r="M2830" i="6"/>
  <c r="K2830" i="6"/>
  <c r="O2830" i="6"/>
  <c r="K2829" i="6"/>
  <c r="O2829" i="6"/>
  <c r="N2829" i="6"/>
  <c r="M2829" i="6"/>
  <c r="O2828" i="6"/>
  <c r="M2828" i="6"/>
  <c r="K2828" i="6"/>
  <c r="N2828" i="6"/>
  <c r="O2827" i="6"/>
  <c r="M2827" i="6"/>
  <c r="K2827" i="6"/>
  <c r="N2827" i="6"/>
  <c r="K2826" i="6"/>
  <c r="M2826" i="6"/>
  <c r="N2826" i="6"/>
  <c r="O2826" i="6"/>
  <c r="M2825" i="6"/>
  <c r="N2825" i="6"/>
  <c r="O2825" i="6"/>
  <c r="K2825" i="6"/>
  <c r="N2824" i="6"/>
  <c r="O2824" i="6"/>
  <c r="K2824" i="6"/>
  <c r="M2824" i="6"/>
  <c r="N2823" i="6"/>
  <c r="M2823" i="6"/>
  <c r="K2823" i="6"/>
  <c r="O2823" i="6"/>
  <c r="O2822" i="6"/>
  <c r="N2822" i="6"/>
  <c r="M2822" i="6"/>
  <c r="K2822" i="6"/>
  <c r="O2821" i="6"/>
  <c r="N2821" i="6"/>
  <c r="M2821" i="6"/>
  <c r="K2821" i="6"/>
  <c r="K2820" i="6"/>
  <c r="M2820" i="6"/>
  <c r="N2820" i="6"/>
  <c r="O2820" i="6"/>
  <c r="K2819" i="6"/>
  <c r="N2819" i="6"/>
  <c r="O2819" i="6"/>
  <c r="M2819" i="6"/>
  <c r="K2818" i="6"/>
  <c r="O2818" i="6"/>
  <c r="N2818" i="6"/>
  <c r="M2818" i="6"/>
  <c r="K2817" i="6"/>
  <c r="M2817" i="6"/>
  <c r="N2817" i="6"/>
  <c r="O2817" i="6"/>
  <c r="K2816" i="6"/>
  <c r="N2816" i="6"/>
  <c r="O2816" i="6"/>
  <c r="M2816" i="6"/>
  <c r="K2815" i="6"/>
  <c r="M2815" i="6"/>
  <c r="N2815" i="6"/>
  <c r="O2815" i="6"/>
  <c r="K2814" i="6"/>
  <c r="N2814" i="6"/>
  <c r="O2814" i="6"/>
  <c r="M2814" i="6"/>
  <c r="K2813" i="6"/>
  <c r="N2813" i="6"/>
  <c r="M2813" i="6"/>
  <c r="O2813" i="6"/>
  <c r="O2812" i="6"/>
  <c r="N2812" i="6"/>
  <c r="M2812" i="6"/>
  <c r="K2812" i="6"/>
  <c r="K2811" i="6"/>
  <c r="M2811" i="6"/>
  <c r="N2811" i="6"/>
  <c r="O2811" i="6"/>
  <c r="N2810" i="6"/>
  <c r="K2810" i="6"/>
  <c r="O2810" i="6"/>
  <c r="M2810" i="6"/>
  <c r="N2809" i="6"/>
  <c r="M2809" i="6"/>
  <c r="K2809" i="6"/>
  <c r="O2809" i="6"/>
  <c r="N2808" i="6"/>
  <c r="O2808" i="6"/>
  <c r="M2808" i="6"/>
  <c r="K2808" i="6"/>
  <c r="O2807" i="6"/>
  <c r="N2807" i="6"/>
  <c r="M2807" i="6"/>
  <c r="K2807" i="6"/>
  <c r="M2806" i="6"/>
  <c r="N2806" i="6"/>
  <c r="O2806" i="6"/>
  <c r="K2806" i="6"/>
  <c r="K2805" i="6"/>
  <c r="M2805" i="6"/>
  <c r="O2805" i="6"/>
  <c r="N2805" i="6"/>
  <c r="M2804" i="6"/>
  <c r="N2804" i="6"/>
  <c r="K2804" i="6"/>
  <c r="O2804" i="6"/>
  <c r="K2803" i="6"/>
  <c r="M2803" i="6"/>
  <c r="O2803" i="6"/>
  <c r="N2803" i="6"/>
  <c r="O2802" i="6"/>
  <c r="N2802" i="6"/>
  <c r="M2802" i="6"/>
  <c r="K2802" i="6"/>
  <c r="O2801" i="6"/>
  <c r="N2801" i="6"/>
  <c r="M2801" i="6"/>
  <c r="K2801" i="6"/>
  <c r="M2800" i="6"/>
  <c r="N2800" i="6"/>
  <c r="O2800" i="6"/>
  <c r="K2800" i="6"/>
  <c r="M2799" i="6"/>
  <c r="N2799" i="6"/>
  <c r="O2799" i="6"/>
  <c r="K2799" i="6"/>
  <c r="O2798" i="6"/>
  <c r="M2798" i="6"/>
  <c r="K2798" i="6"/>
  <c r="N2798" i="6"/>
  <c r="K2797" i="6"/>
  <c r="O2797" i="6"/>
  <c r="N2797" i="6"/>
  <c r="M2797" i="6"/>
  <c r="O2796" i="6"/>
  <c r="N2796" i="6"/>
  <c r="M2796" i="6"/>
  <c r="K2796" i="6"/>
  <c r="O2795" i="6"/>
  <c r="M2795" i="6"/>
  <c r="K2795" i="6"/>
  <c r="N2795" i="6"/>
  <c r="K2794" i="6"/>
  <c r="M2794" i="6"/>
  <c r="N2794" i="6"/>
  <c r="O2794" i="6"/>
  <c r="O2793" i="6"/>
  <c r="N2793" i="6"/>
  <c r="M2793" i="6"/>
  <c r="K2793" i="6"/>
  <c r="O2792" i="6"/>
  <c r="N2792" i="6"/>
  <c r="M2792" i="6"/>
  <c r="K2792" i="6"/>
  <c r="K2791" i="6"/>
  <c r="M2791" i="6"/>
  <c r="N2791" i="6"/>
  <c r="O2791" i="6"/>
  <c r="K2790" i="6"/>
  <c r="M2790" i="6"/>
  <c r="N2790" i="6"/>
  <c r="O2790" i="6"/>
  <c r="K2789" i="6"/>
  <c r="N2789" i="6"/>
  <c r="O2789" i="6"/>
  <c r="M2789" i="6"/>
  <c r="K2788" i="6"/>
  <c r="N2788" i="6"/>
  <c r="O2788" i="6"/>
  <c r="M2788" i="6"/>
  <c r="K2787" i="6"/>
  <c r="O2787" i="6"/>
  <c r="N2787" i="6"/>
  <c r="M2787" i="6"/>
  <c r="O2786" i="6"/>
  <c r="N2786" i="6"/>
  <c r="M2786" i="6"/>
  <c r="K2786" i="6"/>
  <c r="O2785" i="6"/>
  <c r="N2785" i="6"/>
  <c r="M2785" i="6"/>
  <c r="K2785" i="6"/>
  <c r="O2784" i="6"/>
  <c r="N2784" i="6"/>
  <c r="M2784" i="6"/>
  <c r="K2784" i="6"/>
  <c r="O2783" i="6"/>
  <c r="N2783" i="6"/>
  <c r="M2783" i="6"/>
  <c r="K2783" i="6"/>
  <c r="O2782" i="6"/>
  <c r="N2782" i="6"/>
  <c r="M2782" i="6"/>
  <c r="K2782" i="6"/>
  <c r="O2781" i="6"/>
  <c r="M2781" i="6"/>
  <c r="N2781" i="6"/>
  <c r="K2781" i="6"/>
  <c r="O2780" i="6"/>
  <c r="N2780" i="6"/>
  <c r="M2780" i="6"/>
  <c r="K2780" i="6"/>
  <c r="K2779" i="6"/>
  <c r="O2779" i="6"/>
  <c r="N2779" i="6"/>
  <c r="M2779" i="6"/>
  <c r="K2778" i="6"/>
  <c r="O2778" i="6"/>
  <c r="N2778" i="6"/>
  <c r="M2778" i="6"/>
  <c r="M2777" i="6"/>
  <c r="O2777" i="6"/>
  <c r="N2777" i="6"/>
  <c r="K2777" i="6"/>
  <c r="M2776" i="6"/>
  <c r="O2776" i="6"/>
  <c r="N2776" i="6"/>
  <c r="K2776" i="6"/>
  <c r="M2775" i="6"/>
  <c r="O2775" i="6"/>
  <c r="N2775" i="6"/>
  <c r="K2775" i="6"/>
  <c r="M2774" i="6"/>
  <c r="K2774" i="6"/>
  <c r="N2774" i="6"/>
  <c r="O2774" i="6"/>
  <c r="M2773" i="6"/>
  <c r="K2773" i="6"/>
  <c r="N2773" i="6"/>
  <c r="O2773" i="6"/>
  <c r="K2772" i="6"/>
  <c r="M2772" i="6"/>
  <c r="N2772" i="6"/>
  <c r="O2772" i="6"/>
  <c r="N2771" i="6"/>
  <c r="O2771" i="6"/>
  <c r="M2771" i="6"/>
  <c r="K2771" i="6"/>
  <c r="O2770" i="6"/>
  <c r="N2770" i="6"/>
  <c r="K2770" i="6"/>
  <c r="M2770" i="6"/>
  <c r="O2769" i="6"/>
  <c r="N2769" i="6"/>
  <c r="M2769" i="6"/>
  <c r="K2769" i="6"/>
  <c r="K2768" i="6"/>
  <c r="O2768" i="6"/>
  <c r="N2768" i="6"/>
  <c r="M2768" i="6"/>
  <c r="O2767" i="6"/>
  <c r="N2767" i="6"/>
  <c r="M2767" i="6"/>
  <c r="K2767" i="6"/>
  <c r="K2766" i="6"/>
  <c r="M2766" i="6"/>
  <c r="N2766" i="6"/>
  <c r="O2766" i="6"/>
  <c r="K2765" i="6"/>
  <c r="M2765" i="6"/>
  <c r="N2765" i="6"/>
  <c r="O2765" i="6"/>
  <c r="K2764" i="6"/>
  <c r="M2764" i="6"/>
  <c r="N2764" i="6"/>
  <c r="O2764" i="6"/>
  <c r="N2763" i="6"/>
  <c r="O2763" i="6"/>
  <c r="M2763" i="6"/>
  <c r="K2763" i="6"/>
  <c r="O2762" i="6"/>
  <c r="M2762" i="6"/>
  <c r="K2762" i="6"/>
  <c r="N2762" i="6"/>
  <c r="N2761" i="6"/>
  <c r="M2761" i="6"/>
  <c r="K2761" i="6"/>
  <c r="O2761" i="6"/>
  <c r="O2760" i="6"/>
  <c r="N2760" i="6"/>
  <c r="M2760" i="6"/>
  <c r="K2760" i="6"/>
  <c r="N2759" i="6"/>
  <c r="M2759" i="6"/>
  <c r="K2759" i="6"/>
  <c r="O2759" i="6"/>
  <c r="K2758" i="6"/>
  <c r="O2758" i="6"/>
  <c r="N2758" i="6"/>
  <c r="M2758" i="6"/>
  <c r="N2757" i="6"/>
  <c r="M2757" i="6"/>
  <c r="K2757" i="6"/>
  <c r="O2757" i="6"/>
  <c r="N2756" i="6"/>
  <c r="O2756" i="6"/>
  <c r="M2756" i="6"/>
  <c r="K2756" i="6"/>
  <c r="K2755" i="6"/>
  <c r="M2755" i="6"/>
  <c r="N2755" i="6"/>
  <c r="O2755" i="6"/>
  <c r="O2754" i="6"/>
  <c r="K2754" i="6"/>
  <c r="M2754" i="6"/>
  <c r="N2754" i="6"/>
  <c r="O2753" i="6"/>
  <c r="N2753" i="6"/>
  <c r="K2753" i="6"/>
  <c r="M2753" i="6"/>
  <c r="N2752" i="6"/>
  <c r="O2752" i="6"/>
  <c r="M2752" i="6"/>
  <c r="K2752" i="6"/>
  <c r="M2751" i="6"/>
  <c r="K2751" i="6"/>
  <c r="N2751" i="6"/>
  <c r="O2751" i="6"/>
  <c r="K2750" i="6"/>
  <c r="M2750" i="6"/>
  <c r="N2750" i="6"/>
  <c r="O2750" i="6"/>
  <c r="K2749" i="6"/>
  <c r="M2749" i="6"/>
  <c r="N2749" i="6"/>
  <c r="O2749" i="6"/>
  <c r="M2748" i="6"/>
  <c r="N2748" i="6"/>
  <c r="O2748" i="6"/>
  <c r="K2748" i="6"/>
  <c r="O2747" i="6"/>
  <c r="K2747" i="6"/>
  <c r="M2747" i="6"/>
  <c r="N2747" i="6"/>
  <c r="M2746" i="6"/>
  <c r="K2746" i="6"/>
  <c r="N2746" i="6"/>
  <c r="O2746" i="6"/>
  <c r="N2745" i="6"/>
  <c r="O2745" i="6"/>
  <c r="M2745" i="6"/>
  <c r="K2745" i="6"/>
  <c r="K2744" i="6"/>
  <c r="M2744" i="6"/>
  <c r="O2744" i="6"/>
  <c r="N2744" i="6"/>
  <c r="M2743" i="6"/>
  <c r="K2743" i="6"/>
  <c r="O2743" i="6"/>
  <c r="N2743" i="6"/>
  <c r="O2742" i="6"/>
  <c r="N2742" i="6"/>
  <c r="M2742" i="6"/>
  <c r="K2742" i="6"/>
  <c r="N2741" i="6"/>
  <c r="O2741" i="6"/>
  <c r="K2741" i="6"/>
  <c r="M2741" i="6"/>
  <c r="O2740" i="6"/>
  <c r="N2740" i="6"/>
  <c r="K2740" i="6"/>
  <c r="M2740" i="6"/>
  <c r="K2739" i="6"/>
  <c r="M2739" i="6"/>
  <c r="O2739" i="6"/>
  <c r="N2739" i="6"/>
  <c r="N2738" i="6"/>
  <c r="O2738" i="6"/>
  <c r="K2738" i="6"/>
  <c r="M2738" i="6"/>
  <c r="N2737" i="6"/>
  <c r="O2737" i="6"/>
  <c r="K2737" i="6"/>
  <c r="M2737" i="6"/>
  <c r="O2736" i="6"/>
  <c r="N2736" i="6"/>
  <c r="M2736" i="6"/>
  <c r="K2736" i="6"/>
  <c r="K2735" i="6"/>
  <c r="M2735" i="6"/>
  <c r="N2735" i="6"/>
  <c r="O2735" i="6"/>
  <c r="K2734" i="6"/>
  <c r="M2734" i="6"/>
  <c r="N2734" i="6"/>
  <c r="O2734" i="6"/>
  <c r="K2733" i="6"/>
  <c r="O2733" i="6"/>
  <c r="N2733" i="6"/>
  <c r="M2733" i="6"/>
  <c r="N2732" i="6"/>
  <c r="M2732" i="6"/>
  <c r="K2732" i="6"/>
  <c r="O2732" i="6"/>
  <c r="K2731" i="6"/>
  <c r="O2731" i="6"/>
  <c r="N2731" i="6"/>
  <c r="M2731" i="6"/>
  <c r="M2730" i="6"/>
  <c r="K2730" i="6"/>
  <c r="N2730" i="6"/>
  <c r="O2730" i="6"/>
  <c r="O2729" i="6"/>
  <c r="N2729" i="6"/>
  <c r="M2729" i="6"/>
  <c r="K2729" i="6"/>
  <c r="M2728" i="6"/>
  <c r="N2728" i="6"/>
  <c r="O2728" i="6"/>
  <c r="K2728" i="6"/>
  <c r="O2727" i="6"/>
  <c r="M2727" i="6"/>
  <c r="K2727" i="6"/>
  <c r="N2727" i="6"/>
  <c r="K2726" i="6"/>
  <c r="O2726" i="6"/>
  <c r="N2726" i="6"/>
  <c r="M2726" i="6"/>
  <c r="N2725" i="6"/>
  <c r="O2725" i="6"/>
  <c r="K2725" i="6"/>
  <c r="M2725" i="6"/>
  <c r="O2724" i="6"/>
  <c r="K2724" i="6"/>
  <c r="M2724" i="6"/>
  <c r="N2724" i="6"/>
  <c r="O2723" i="6"/>
  <c r="N2723" i="6"/>
  <c r="M2723" i="6"/>
  <c r="K2723" i="6"/>
  <c r="K2722" i="6"/>
  <c r="M2722" i="6"/>
  <c r="O2722" i="6"/>
  <c r="N2722" i="6"/>
  <c r="O2721" i="6"/>
  <c r="K2721" i="6"/>
  <c r="N2721" i="6"/>
  <c r="M2721" i="6"/>
  <c r="O2720" i="6"/>
  <c r="N2720" i="6"/>
  <c r="M2720" i="6"/>
  <c r="K2720" i="6"/>
  <c r="K2719" i="6"/>
  <c r="O2719" i="6"/>
  <c r="N2719" i="6"/>
  <c r="M2719" i="6"/>
  <c r="N2718" i="6"/>
  <c r="K2718" i="6"/>
  <c r="M2718" i="6"/>
  <c r="O2718" i="6"/>
  <c r="M2717" i="6"/>
  <c r="N2717" i="6"/>
  <c r="O2717" i="6"/>
  <c r="K2717" i="6"/>
  <c r="K2716" i="6"/>
  <c r="N2716" i="6"/>
  <c r="O2716" i="6"/>
  <c r="M2716" i="6"/>
  <c r="O2715" i="6"/>
  <c r="M2715" i="6"/>
  <c r="K2715" i="6"/>
  <c r="N2715" i="6"/>
  <c r="M2714" i="6"/>
  <c r="O2714" i="6"/>
  <c r="K2714" i="6"/>
  <c r="N2714" i="6"/>
  <c r="N2713" i="6"/>
  <c r="O2713" i="6"/>
  <c r="M2713" i="6"/>
  <c r="K2713" i="6"/>
  <c r="N2712" i="6"/>
  <c r="K2712" i="6"/>
  <c r="M2712" i="6"/>
  <c r="O2712" i="6"/>
  <c r="M2711" i="6"/>
  <c r="N2711" i="6"/>
  <c r="O2711" i="6"/>
  <c r="K2711" i="6"/>
  <c r="O2710" i="6"/>
  <c r="K2710" i="6"/>
  <c r="N2710" i="6"/>
  <c r="M2710" i="6"/>
  <c r="N2709" i="6"/>
  <c r="O2709" i="6"/>
  <c r="K2709" i="6"/>
  <c r="M2709" i="6"/>
  <c r="O2708" i="6"/>
  <c r="N2708" i="6"/>
  <c r="M2708" i="6"/>
  <c r="K2708" i="6"/>
  <c r="N2707" i="6"/>
  <c r="K2707" i="6"/>
  <c r="O2707" i="6"/>
  <c r="M2707" i="6"/>
  <c r="M2706" i="6"/>
  <c r="O2706" i="6"/>
  <c r="N2706" i="6"/>
  <c r="K2706" i="6"/>
  <c r="N2705" i="6"/>
  <c r="K2705" i="6"/>
  <c r="M2705" i="6"/>
  <c r="O2705" i="6"/>
  <c r="M2704" i="6"/>
  <c r="K2704" i="6"/>
  <c r="O2704" i="6"/>
  <c r="N2704" i="6"/>
  <c r="M2703" i="6"/>
  <c r="N2703" i="6"/>
  <c r="O2703" i="6"/>
  <c r="K2703" i="6"/>
  <c r="K2702" i="6"/>
  <c r="O2702" i="6"/>
  <c r="N2702" i="6"/>
  <c r="M2702" i="6"/>
  <c r="N2701" i="6"/>
  <c r="M2701" i="6"/>
  <c r="O2701" i="6"/>
  <c r="K2701" i="6"/>
  <c r="N2700" i="6"/>
  <c r="O2700" i="6"/>
  <c r="K2700" i="6"/>
  <c r="M2700" i="6"/>
  <c r="K2699" i="6"/>
  <c r="N2699" i="6"/>
  <c r="M2699" i="6"/>
  <c r="O2699" i="6"/>
  <c r="O2698" i="6"/>
  <c r="M2698" i="6"/>
  <c r="K2698" i="6"/>
  <c r="N2698" i="6"/>
  <c r="M2697" i="6"/>
  <c r="O2697" i="6"/>
  <c r="K2697" i="6"/>
  <c r="N2697" i="6"/>
  <c r="N2696" i="6"/>
  <c r="M2696" i="6"/>
  <c r="O2696" i="6"/>
  <c r="K2696" i="6"/>
  <c r="M2695" i="6"/>
  <c r="N2695" i="6"/>
  <c r="K2695" i="6"/>
  <c r="O2695" i="6"/>
  <c r="K2694" i="6"/>
  <c r="M2694" i="6"/>
  <c r="O2694" i="6"/>
  <c r="N2694" i="6"/>
  <c r="M2693" i="6"/>
  <c r="K2693" i="6"/>
  <c r="O2693" i="6"/>
  <c r="N2693" i="6"/>
  <c r="N2692" i="6"/>
  <c r="O2692" i="6"/>
  <c r="M2692" i="6"/>
  <c r="K2692" i="6"/>
  <c r="O2691" i="6"/>
  <c r="M2691" i="6"/>
  <c r="K2691" i="6"/>
  <c r="N2691" i="6"/>
  <c r="M2690" i="6"/>
  <c r="K2690" i="6"/>
  <c r="N2690" i="6"/>
  <c r="O2690" i="6"/>
  <c r="O2689" i="6"/>
  <c r="K2689" i="6"/>
  <c r="M2689" i="6"/>
  <c r="N2689" i="6"/>
  <c r="O2688" i="6"/>
  <c r="K2688" i="6"/>
  <c r="M2688" i="6"/>
  <c r="N2688" i="6"/>
  <c r="M2687" i="6"/>
  <c r="K2687" i="6"/>
  <c r="O2687" i="6"/>
  <c r="N2687" i="6"/>
  <c r="O2686" i="6"/>
  <c r="M2686" i="6"/>
  <c r="K2686" i="6"/>
  <c r="N2686" i="6"/>
  <c r="N2685" i="6"/>
  <c r="K2685" i="6"/>
  <c r="M2685" i="6"/>
  <c r="O2685" i="6"/>
  <c r="K2684" i="6"/>
  <c r="M2684" i="6"/>
  <c r="O2684" i="6"/>
  <c r="N2684" i="6"/>
  <c r="K2683" i="6"/>
  <c r="M2683" i="6"/>
  <c r="N2683" i="6"/>
  <c r="O2683" i="6"/>
  <c r="M2682" i="6"/>
  <c r="N2682" i="6"/>
  <c r="O2682" i="6"/>
  <c r="K2682" i="6"/>
  <c r="M2681" i="6"/>
  <c r="K2681" i="6"/>
  <c r="N2681" i="6"/>
  <c r="O2681" i="6"/>
  <c r="K2680" i="6"/>
  <c r="M2680" i="6"/>
  <c r="N2680" i="6"/>
  <c r="O2680" i="6"/>
  <c r="M2679" i="6"/>
  <c r="K2679" i="6"/>
  <c r="O2679" i="6"/>
  <c r="N2679" i="6"/>
  <c r="O2678" i="6"/>
  <c r="N2678" i="6"/>
  <c r="M2678" i="6"/>
  <c r="K2678" i="6"/>
  <c r="K2677" i="6"/>
  <c r="O2677" i="6"/>
  <c r="N2677" i="6"/>
  <c r="M2677" i="6"/>
  <c r="M2676" i="6"/>
  <c r="K2676" i="6"/>
  <c r="O2676" i="6"/>
  <c r="N2676" i="6"/>
  <c r="M2675" i="6"/>
  <c r="O2675" i="6"/>
  <c r="N2675" i="6"/>
  <c r="K2675" i="6"/>
  <c r="M2674" i="6"/>
  <c r="K2674" i="6"/>
  <c r="O2674" i="6"/>
  <c r="N2674" i="6"/>
  <c r="M2673" i="6"/>
  <c r="O2673" i="6"/>
  <c r="N2673" i="6"/>
  <c r="K2673" i="6"/>
  <c r="K2672" i="6"/>
  <c r="M2672" i="6"/>
  <c r="N2672" i="6"/>
  <c r="O2672" i="6"/>
  <c r="O2671" i="6"/>
  <c r="N2671" i="6"/>
  <c r="K2671" i="6"/>
  <c r="M2671" i="6"/>
  <c r="N2670" i="6"/>
  <c r="O2670" i="6"/>
  <c r="M2670" i="6"/>
  <c r="K2670" i="6"/>
  <c r="K2669" i="6"/>
  <c r="M2669" i="6"/>
  <c r="N2669" i="6"/>
  <c r="O2669" i="6"/>
  <c r="O2668" i="6"/>
  <c r="N2668" i="6"/>
  <c r="K2668" i="6"/>
  <c r="M2668" i="6"/>
  <c r="K2667" i="6"/>
  <c r="M2667" i="6"/>
  <c r="N2667" i="6"/>
  <c r="O2667" i="6"/>
  <c r="O2666" i="6"/>
  <c r="N2666" i="6"/>
  <c r="K2666" i="6"/>
  <c r="M2666" i="6"/>
  <c r="M2665" i="6"/>
  <c r="O2665" i="6"/>
  <c r="N2665" i="6"/>
  <c r="K2665" i="6"/>
  <c r="M2664" i="6"/>
  <c r="K2664" i="6"/>
  <c r="N2664" i="6"/>
  <c r="O2664" i="6"/>
  <c r="O2663" i="6"/>
  <c r="N2663" i="6"/>
  <c r="M2663" i="6"/>
  <c r="K2663" i="6"/>
  <c r="K2662" i="6"/>
  <c r="O2662" i="6"/>
  <c r="N2662" i="6"/>
  <c r="M2662" i="6"/>
  <c r="K2661" i="6"/>
  <c r="O2661" i="6"/>
  <c r="N2661" i="6"/>
  <c r="M2661" i="6"/>
  <c r="O2660" i="6"/>
  <c r="K2660" i="6"/>
  <c r="M2660" i="6"/>
  <c r="N2660" i="6"/>
  <c r="K2659" i="6"/>
  <c r="M2659" i="6"/>
  <c r="N2659" i="6"/>
  <c r="O2659" i="6"/>
  <c r="K2658" i="6"/>
  <c r="M2658" i="6"/>
  <c r="N2658" i="6"/>
  <c r="O2658" i="6"/>
  <c r="M2657" i="6"/>
  <c r="O2657" i="6"/>
  <c r="K2657" i="6"/>
  <c r="N2657" i="6"/>
  <c r="K2656" i="6"/>
  <c r="M2656" i="6"/>
  <c r="N2656" i="6"/>
  <c r="O2656" i="6"/>
  <c r="N2655" i="6"/>
  <c r="K2655" i="6"/>
  <c r="M2655" i="6"/>
  <c r="O2655" i="6"/>
  <c r="O2654" i="6"/>
  <c r="N2654" i="6"/>
  <c r="M2654" i="6"/>
  <c r="K2654" i="6"/>
  <c r="K2653" i="6"/>
  <c r="M2653" i="6"/>
  <c r="N2653" i="6"/>
  <c r="O2653" i="6"/>
  <c r="O2652" i="6"/>
  <c r="N2652" i="6"/>
  <c r="M2652" i="6"/>
  <c r="K2652" i="6"/>
  <c r="M2651" i="6"/>
  <c r="O2651" i="6"/>
  <c r="N2651" i="6"/>
  <c r="K2651" i="6"/>
  <c r="M2650" i="6"/>
  <c r="K2650" i="6"/>
  <c r="O2650" i="6"/>
  <c r="N2650" i="6"/>
  <c r="M2649" i="6"/>
  <c r="K2649" i="6"/>
  <c r="N2649" i="6"/>
  <c r="O2649" i="6"/>
  <c r="O2648" i="6"/>
  <c r="N2648" i="6"/>
  <c r="M2648" i="6"/>
  <c r="K2648" i="6"/>
  <c r="O2647" i="6"/>
  <c r="N2647" i="6"/>
  <c r="M2647" i="6"/>
  <c r="K2647" i="6"/>
  <c r="O2646" i="6"/>
  <c r="N2646" i="6"/>
  <c r="M2646" i="6"/>
  <c r="K2646" i="6"/>
  <c r="O2645" i="6"/>
  <c r="N2645" i="6"/>
  <c r="M2645" i="6"/>
  <c r="K2645" i="6"/>
  <c r="O2644" i="6"/>
  <c r="N2644" i="6"/>
  <c r="K2644" i="6"/>
  <c r="M2644" i="6"/>
  <c r="O2643" i="6"/>
  <c r="N2643" i="6"/>
  <c r="M2643" i="6"/>
  <c r="K2643" i="6"/>
  <c r="O2642" i="6"/>
  <c r="N2642" i="6"/>
  <c r="M2642" i="6"/>
  <c r="K2642" i="6"/>
  <c r="K2641" i="6"/>
  <c r="N2641" i="6"/>
  <c r="M2641" i="6"/>
  <c r="O2641" i="6"/>
  <c r="N2640" i="6"/>
  <c r="K2640" i="6"/>
  <c r="O2640" i="6"/>
  <c r="M2640" i="6"/>
  <c r="K2639" i="6"/>
  <c r="M2639" i="6"/>
  <c r="N2639" i="6"/>
  <c r="O2639" i="6"/>
  <c r="O2638" i="6"/>
  <c r="N2638" i="6"/>
  <c r="K2638" i="6"/>
  <c r="M2638" i="6"/>
  <c r="O2637" i="6"/>
  <c r="N2637" i="6"/>
  <c r="M2637" i="6"/>
  <c r="K2637" i="6"/>
  <c r="O2636" i="6"/>
  <c r="N2636" i="6"/>
  <c r="M2636" i="6"/>
  <c r="K2636" i="6"/>
  <c r="O2635" i="6"/>
  <c r="N2635" i="6"/>
  <c r="M2635" i="6"/>
  <c r="K2635" i="6"/>
  <c r="O2634" i="6"/>
  <c r="N2634" i="6"/>
  <c r="M2634" i="6"/>
  <c r="K2634" i="6"/>
  <c r="O2633" i="6"/>
  <c r="N2633" i="6"/>
  <c r="M2633" i="6"/>
  <c r="K2633" i="6"/>
  <c r="O2632" i="6"/>
  <c r="N2632" i="6"/>
  <c r="M2632" i="6"/>
  <c r="K2632" i="6"/>
  <c r="O2631" i="6"/>
  <c r="N2631" i="6"/>
  <c r="M2631" i="6"/>
  <c r="K2631" i="6"/>
  <c r="O2630" i="6"/>
  <c r="N2630" i="6"/>
  <c r="M2630" i="6"/>
  <c r="K2630" i="6"/>
  <c r="O2629" i="6"/>
  <c r="N2629" i="6"/>
  <c r="M2629" i="6"/>
  <c r="K2629" i="6"/>
  <c r="O2628" i="6"/>
  <c r="N2628" i="6"/>
  <c r="M2628" i="6"/>
  <c r="K2628" i="6"/>
  <c r="O2627" i="6"/>
  <c r="N2627" i="6"/>
  <c r="M2627" i="6"/>
  <c r="K2627" i="6"/>
  <c r="O2626" i="6"/>
  <c r="N2626" i="6"/>
  <c r="M2626" i="6"/>
  <c r="K2626" i="6"/>
  <c r="O2625" i="6"/>
  <c r="N2625" i="6"/>
  <c r="M2625" i="6"/>
  <c r="K2625" i="6"/>
  <c r="O2624" i="6"/>
  <c r="N2624" i="6"/>
  <c r="M2624" i="6"/>
  <c r="K2624" i="6"/>
  <c r="O2623" i="6"/>
  <c r="N2623" i="6"/>
  <c r="M2623" i="6"/>
  <c r="K2623" i="6"/>
  <c r="O2622" i="6"/>
  <c r="N2622" i="6"/>
  <c r="M2622" i="6"/>
  <c r="K2622" i="6"/>
  <c r="O2621" i="6"/>
  <c r="N2621" i="6"/>
  <c r="M2621" i="6"/>
  <c r="K2621" i="6"/>
  <c r="O2620" i="6"/>
  <c r="N2620" i="6"/>
  <c r="M2620" i="6"/>
  <c r="K2620" i="6"/>
  <c r="O2619" i="6"/>
  <c r="N2619" i="6"/>
  <c r="M2619" i="6"/>
  <c r="K2619" i="6"/>
  <c r="O2618" i="6"/>
  <c r="N2618" i="6"/>
  <c r="M2618" i="6"/>
  <c r="K2618" i="6"/>
  <c r="O2617" i="6"/>
  <c r="N2617" i="6"/>
  <c r="M2617" i="6"/>
  <c r="K2617" i="6"/>
  <c r="O2616" i="6"/>
  <c r="N2616" i="6"/>
  <c r="M2616" i="6"/>
  <c r="K2616" i="6"/>
  <c r="O2615" i="6"/>
  <c r="N2615" i="6"/>
  <c r="M2615" i="6"/>
  <c r="K2615" i="6"/>
  <c r="O2614" i="6"/>
  <c r="N2614" i="6"/>
  <c r="M2614" i="6"/>
  <c r="K2614" i="6"/>
  <c r="O2613" i="6"/>
  <c r="N2613" i="6"/>
  <c r="M2613" i="6"/>
  <c r="K2613" i="6"/>
  <c r="O2612" i="6"/>
  <c r="N2612" i="6"/>
  <c r="M2612" i="6"/>
  <c r="K2612" i="6"/>
  <c r="O2611" i="6"/>
  <c r="K2611" i="6"/>
  <c r="M2611" i="6"/>
  <c r="N2611" i="6"/>
  <c r="O2610" i="6"/>
  <c r="N2610" i="6"/>
  <c r="M2610" i="6"/>
  <c r="K2610" i="6"/>
  <c r="K2609" i="6"/>
  <c r="O2609" i="6"/>
  <c r="N2609" i="6"/>
  <c r="M2609" i="6"/>
  <c r="K2608" i="6"/>
  <c r="M2608" i="6"/>
  <c r="N2608" i="6"/>
  <c r="O2608" i="6"/>
  <c r="O2607" i="6"/>
  <c r="N2607" i="6"/>
  <c r="M2607" i="6"/>
  <c r="K2607" i="6"/>
  <c r="K2606" i="6"/>
  <c r="O2606" i="6"/>
  <c r="N2606" i="6"/>
  <c r="M2606" i="6"/>
  <c r="O2605" i="6"/>
  <c r="N2605" i="6"/>
  <c r="M2605" i="6"/>
  <c r="K2605" i="6"/>
  <c r="O2604" i="6"/>
  <c r="N2604" i="6"/>
  <c r="M2604" i="6"/>
  <c r="K2604" i="6"/>
  <c r="O2603" i="6"/>
  <c r="M2603" i="6"/>
  <c r="K2603" i="6"/>
  <c r="N2603" i="6"/>
  <c r="O2602" i="6"/>
  <c r="N2602" i="6"/>
  <c r="M2602" i="6"/>
  <c r="K2602" i="6"/>
  <c r="K2601" i="6"/>
  <c r="M2601" i="6"/>
  <c r="N2601" i="6"/>
  <c r="O2601" i="6"/>
  <c r="N2600" i="6"/>
  <c r="K2600" i="6"/>
  <c r="M2600" i="6"/>
  <c r="O2600" i="6"/>
  <c r="O2599" i="6"/>
  <c r="N2599" i="6"/>
  <c r="K2599" i="6"/>
  <c r="M2599" i="6"/>
  <c r="N2598" i="6"/>
  <c r="O2598" i="6"/>
  <c r="M2598" i="6"/>
  <c r="K2598" i="6"/>
  <c r="O2597" i="6"/>
  <c r="K2597" i="6"/>
  <c r="M2597" i="6"/>
  <c r="N2597" i="6"/>
  <c r="M2596" i="6"/>
  <c r="K2596" i="6"/>
  <c r="N2596" i="6"/>
  <c r="O2596" i="6"/>
  <c r="K2595" i="6"/>
  <c r="M2595" i="6"/>
  <c r="N2595" i="6"/>
  <c r="O2595" i="6"/>
  <c r="O2594" i="6"/>
  <c r="N2594" i="6"/>
  <c r="M2594" i="6"/>
  <c r="K2594" i="6"/>
  <c r="O2593" i="6"/>
  <c r="N2593" i="6"/>
  <c r="M2593" i="6"/>
  <c r="K2593" i="6"/>
  <c r="O2592" i="6"/>
  <c r="N2592" i="6"/>
  <c r="M2592" i="6"/>
  <c r="K2592" i="6"/>
  <c r="N2591" i="6"/>
  <c r="O2591" i="6"/>
  <c r="K2591" i="6"/>
  <c r="M2591" i="6"/>
  <c r="N2590" i="6"/>
  <c r="M2590" i="6"/>
  <c r="O2590" i="6"/>
  <c r="K2590" i="6"/>
  <c r="M2589" i="6"/>
  <c r="N2589" i="6"/>
  <c r="O2589" i="6"/>
  <c r="K2589" i="6"/>
  <c r="K2588" i="6"/>
  <c r="M2588" i="6"/>
  <c r="N2588" i="6"/>
  <c r="O2588" i="6"/>
  <c r="O2587" i="6"/>
  <c r="K2587" i="6"/>
  <c r="M2587" i="6"/>
  <c r="N2587" i="6"/>
  <c r="O2586" i="6"/>
  <c r="N2586" i="6"/>
  <c r="M2586" i="6"/>
  <c r="K2586" i="6"/>
  <c r="M2585" i="6"/>
  <c r="O2585" i="6"/>
  <c r="N2585" i="6"/>
  <c r="K2585" i="6"/>
  <c r="O2584" i="6"/>
  <c r="N2584" i="6"/>
  <c r="M2584" i="6"/>
  <c r="K2584" i="6"/>
  <c r="M2583" i="6"/>
  <c r="N2583" i="6"/>
  <c r="O2583" i="6"/>
  <c r="K2583" i="6"/>
  <c r="N2582" i="6"/>
  <c r="O2582" i="6"/>
  <c r="M2582" i="6"/>
  <c r="K2582" i="6"/>
  <c r="O2581" i="6"/>
  <c r="N2581" i="6"/>
  <c r="M2581" i="6"/>
  <c r="K2581" i="6"/>
  <c r="K2580" i="6"/>
  <c r="N2580" i="6"/>
  <c r="O2580" i="6"/>
  <c r="M2580" i="6"/>
  <c r="M2579" i="6"/>
  <c r="N2579" i="6"/>
  <c r="O2579" i="6"/>
  <c r="K2579" i="6"/>
  <c r="N2578" i="6"/>
  <c r="M2578" i="6"/>
  <c r="K2578" i="6"/>
  <c r="O2578" i="6"/>
  <c r="O2577" i="6"/>
  <c r="N2577" i="6"/>
  <c r="M2577" i="6"/>
  <c r="K2577" i="6"/>
  <c r="O2576" i="6"/>
  <c r="N2576" i="6"/>
  <c r="M2576" i="6"/>
  <c r="K2576" i="6"/>
  <c r="O2575" i="6"/>
  <c r="N2575" i="6"/>
  <c r="M2575" i="6"/>
  <c r="K2575" i="6"/>
  <c r="N2574" i="6"/>
  <c r="M2574" i="6"/>
  <c r="O2574" i="6"/>
  <c r="K2574" i="6"/>
  <c r="O2573" i="6"/>
  <c r="N2573" i="6"/>
  <c r="M2573" i="6"/>
  <c r="K2573" i="6"/>
  <c r="O2572" i="6"/>
  <c r="N2572" i="6"/>
  <c r="M2572" i="6"/>
  <c r="K2572" i="6"/>
  <c r="M2571" i="6"/>
  <c r="N2571" i="6"/>
  <c r="O2571" i="6"/>
  <c r="K2571" i="6"/>
  <c r="K2570" i="6"/>
  <c r="M2570" i="6"/>
  <c r="N2570" i="6"/>
  <c r="O2570" i="6"/>
  <c r="N2569" i="6"/>
  <c r="O2569" i="6"/>
  <c r="K2569" i="6"/>
  <c r="M2569" i="6"/>
  <c r="O2568" i="6"/>
  <c r="N2568" i="6"/>
  <c r="M2568" i="6"/>
  <c r="K2568" i="6"/>
  <c r="O2567" i="6"/>
  <c r="K2567" i="6"/>
  <c r="M2567" i="6"/>
  <c r="N2567" i="6"/>
  <c r="O2566" i="6"/>
  <c r="N2566" i="6"/>
  <c r="M2566" i="6"/>
  <c r="K2566" i="6"/>
  <c r="K2565" i="6"/>
  <c r="O2565" i="6"/>
  <c r="N2565" i="6"/>
  <c r="M2565" i="6"/>
  <c r="O2564" i="6"/>
  <c r="N2564" i="6"/>
  <c r="M2564" i="6"/>
  <c r="K2564" i="6"/>
  <c r="K2563" i="6"/>
  <c r="O2563" i="6"/>
  <c r="N2563" i="6"/>
  <c r="M2563" i="6"/>
  <c r="M2562" i="6"/>
  <c r="N2562" i="6"/>
  <c r="O2562" i="6"/>
  <c r="K2562" i="6"/>
  <c r="O2561" i="6"/>
  <c r="N2561" i="6"/>
  <c r="M2561" i="6"/>
  <c r="K2561" i="6"/>
  <c r="K2560" i="6"/>
  <c r="M2560" i="6"/>
  <c r="N2560" i="6"/>
  <c r="O2560" i="6"/>
  <c r="O2559" i="6"/>
  <c r="N2559" i="6"/>
  <c r="K2559" i="6"/>
  <c r="M2559" i="6"/>
  <c r="K2558" i="6"/>
  <c r="M2558" i="6"/>
  <c r="N2558" i="6"/>
  <c r="O2558" i="6"/>
  <c r="M2557" i="6"/>
  <c r="N2557" i="6"/>
  <c r="O2557" i="6"/>
  <c r="K2557" i="6"/>
  <c r="O2556" i="6"/>
  <c r="N2556" i="6"/>
  <c r="M2556" i="6"/>
  <c r="K2556" i="6"/>
  <c r="K2555" i="6"/>
  <c r="N2555" i="6"/>
  <c r="O2555" i="6"/>
  <c r="M2555" i="6"/>
  <c r="O2554" i="6"/>
  <c r="K2554" i="6"/>
  <c r="M2554" i="6"/>
  <c r="N2554" i="6"/>
  <c r="N2553" i="6"/>
  <c r="O2553" i="6"/>
  <c r="M2553" i="6"/>
  <c r="K2553" i="6"/>
  <c r="K2552" i="6"/>
  <c r="N2552" i="6"/>
  <c r="M2552" i="6"/>
  <c r="O2552" i="6"/>
  <c r="M2551" i="6"/>
  <c r="O2551" i="6"/>
  <c r="K2551" i="6"/>
  <c r="N2551" i="6"/>
  <c r="M2550" i="6"/>
  <c r="K2550" i="6"/>
  <c r="O2550" i="6"/>
  <c r="N2550" i="6"/>
  <c r="N2549" i="6"/>
  <c r="O2549" i="6"/>
  <c r="K2549" i="6"/>
  <c r="M2549" i="6"/>
  <c r="M2548" i="6"/>
  <c r="K2548" i="6"/>
  <c r="N2548" i="6"/>
  <c r="O2548" i="6"/>
  <c r="K2547" i="6"/>
  <c r="O2547" i="6"/>
  <c r="M2547" i="6"/>
  <c r="N2547" i="6"/>
  <c r="K2546" i="6"/>
  <c r="N2546" i="6"/>
  <c r="O2546" i="6"/>
  <c r="M2546" i="6"/>
  <c r="O2545" i="6"/>
  <c r="M2545" i="6"/>
  <c r="K2545" i="6"/>
  <c r="N2545" i="6"/>
  <c r="M2544" i="6"/>
  <c r="N2544" i="6"/>
  <c r="O2544" i="6"/>
  <c r="K2544" i="6"/>
  <c r="M2543" i="6"/>
  <c r="K2543" i="6"/>
  <c r="O2543" i="6"/>
  <c r="N2543" i="6"/>
  <c r="O2542" i="6"/>
  <c r="M2542" i="6"/>
  <c r="K2542" i="6"/>
  <c r="N2542" i="6"/>
  <c r="K2541" i="6"/>
  <c r="M2541" i="6"/>
  <c r="N2541" i="6"/>
  <c r="O2541" i="6"/>
  <c r="M2540" i="6"/>
  <c r="K2540" i="6"/>
  <c r="N2540" i="6"/>
  <c r="O2540" i="6"/>
  <c r="N2539" i="6"/>
  <c r="K2539" i="6"/>
  <c r="O2539" i="6"/>
  <c r="M2539" i="6"/>
  <c r="O2538" i="6"/>
  <c r="M2538" i="6"/>
  <c r="K2538" i="6"/>
  <c r="N2538" i="6"/>
  <c r="K2537" i="6"/>
  <c r="O2537" i="6"/>
  <c r="M2537" i="6"/>
  <c r="N2537" i="6"/>
  <c r="N2536" i="6"/>
  <c r="O2536" i="6"/>
  <c r="K2536" i="6"/>
  <c r="M2536" i="6"/>
  <c r="K2535" i="6"/>
  <c r="O2535" i="6"/>
  <c r="N2535" i="6"/>
  <c r="M2535" i="6"/>
  <c r="O2534" i="6"/>
  <c r="N2534" i="6"/>
  <c r="K2534" i="6"/>
  <c r="M2534" i="6"/>
  <c r="K2533" i="6"/>
  <c r="M2533" i="6"/>
  <c r="N2533" i="6"/>
  <c r="O2533" i="6"/>
  <c r="M2532" i="6"/>
  <c r="K2532" i="6"/>
  <c r="N2532" i="6"/>
  <c r="O2532" i="6"/>
  <c r="O2531" i="6"/>
  <c r="K2531" i="6"/>
  <c r="N2531" i="6"/>
  <c r="M2531" i="6"/>
  <c r="N2530" i="6"/>
  <c r="M2530" i="6"/>
  <c r="K2530" i="6"/>
  <c r="O2530" i="6"/>
  <c r="O2529" i="6"/>
  <c r="N2529" i="6"/>
  <c r="M2529" i="6"/>
  <c r="K2529" i="6"/>
  <c r="N2528" i="6"/>
  <c r="M2528" i="6"/>
  <c r="K2528" i="6"/>
  <c r="O2528" i="6"/>
  <c r="N2527" i="6"/>
  <c r="K2527" i="6"/>
  <c r="O2527" i="6"/>
  <c r="M2527" i="6"/>
  <c r="K2526" i="6"/>
  <c r="M2526" i="6"/>
  <c r="N2526" i="6"/>
  <c r="O2526" i="6"/>
  <c r="O2525" i="6"/>
  <c r="N2525" i="6"/>
  <c r="M2525" i="6"/>
  <c r="K2525" i="6"/>
  <c r="M2524" i="6"/>
  <c r="O2524" i="6"/>
  <c r="N2524" i="6"/>
  <c r="K2524" i="6"/>
  <c r="O2523" i="6"/>
  <c r="N2523" i="6"/>
  <c r="M2523" i="6"/>
  <c r="K2523" i="6"/>
  <c r="K2522" i="6"/>
  <c r="O2522" i="6"/>
  <c r="N2522" i="6"/>
  <c r="M2522" i="6"/>
  <c r="M2521" i="6"/>
  <c r="K2521" i="6"/>
  <c r="O2521" i="6"/>
  <c r="N2521" i="6"/>
  <c r="O2520" i="6"/>
  <c r="N2520" i="6"/>
  <c r="M2520" i="6"/>
  <c r="K2520" i="6"/>
  <c r="O2519" i="6"/>
  <c r="N2519" i="6"/>
  <c r="M2519" i="6"/>
  <c r="K2519" i="6"/>
  <c r="O2518" i="6"/>
  <c r="N2518" i="6"/>
  <c r="M2518" i="6"/>
  <c r="K2518" i="6"/>
  <c r="O2517" i="6"/>
  <c r="N2517" i="6"/>
  <c r="M2517" i="6"/>
  <c r="K2517" i="6"/>
  <c r="O2516" i="6"/>
  <c r="N2516" i="6"/>
  <c r="M2516" i="6"/>
  <c r="K2516" i="6"/>
  <c r="O2515" i="6"/>
  <c r="N2515" i="6"/>
  <c r="M2515" i="6"/>
  <c r="K2515" i="6"/>
  <c r="O2514" i="6"/>
  <c r="N2514" i="6"/>
  <c r="M2514" i="6"/>
  <c r="K2514" i="6"/>
  <c r="O2513" i="6"/>
  <c r="N2513" i="6"/>
  <c r="M2513" i="6"/>
  <c r="K2513" i="6"/>
  <c r="O2512" i="6"/>
  <c r="M2512" i="6"/>
  <c r="K2512" i="6"/>
  <c r="N2512" i="6"/>
  <c r="O2511" i="6"/>
  <c r="N2511" i="6"/>
  <c r="M2511" i="6"/>
  <c r="K2511" i="6"/>
  <c r="O2510" i="6"/>
  <c r="N2510" i="6"/>
  <c r="M2510" i="6"/>
  <c r="K2510" i="6"/>
  <c r="O2509" i="6"/>
  <c r="N2509" i="6"/>
  <c r="M2509" i="6"/>
  <c r="K2509" i="6"/>
  <c r="K2508" i="6"/>
  <c r="O2508" i="6"/>
  <c r="N2508" i="6"/>
  <c r="M2508" i="6"/>
  <c r="N2507" i="6"/>
  <c r="O2507" i="6"/>
  <c r="K2507" i="6"/>
  <c r="M2507" i="6"/>
  <c r="O2506" i="6"/>
  <c r="N2506" i="6"/>
  <c r="M2506" i="6"/>
  <c r="K2506" i="6"/>
  <c r="O2505" i="6"/>
  <c r="K2505" i="6"/>
  <c r="N2505" i="6"/>
  <c r="M2505" i="6"/>
  <c r="M2504" i="6"/>
  <c r="K2504" i="6"/>
  <c r="O2504" i="6"/>
  <c r="N2504" i="6"/>
  <c r="O2503" i="6"/>
  <c r="N2503" i="6"/>
  <c r="M2503" i="6"/>
  <c r="K2503" i="6"/>
  <c r="N2502" i="6"/>
  <c r="O2502" i="6"/>
  <c r="K2502" i="6"/>
  <c r="M2502" i="6"/>
  <c r="O2501" i="6"/>
  <c r="N2501" i="6"/>
  <c r="M2501" i="6"/>
  <c r="K2501" i="6"/>
  <c r="O2500" i="6"/>
  <c r="N2500" i="6"/>
  <c r="M2500" i="6"/>
  <c r="K2500" i="6"/>
  <c r="N2499" i="6"/>
  <c r="M2499" i="6"/>
  <c r="K2499" i="6"/>
  <c r="O2499" i="6"/>
  <c r="K2498" i="6"/>
  <c r="M2498" i="6"/>
  <c r="N2498" i="6"/>
  <c r="O2498" i="6"/>
  <c r="K2497" i="6"/>
  <c r="M2497" i="6"/>
  <c r="N2497" i="6"/>
  <c r="O2497" i="6"/>
  <c r="N2496" i="6"/>
  <c r="O2496" i="6"/>
  <c r="M2496" i="6"/>
  <c r="K2496" i="6"/>
  <c r="N2495" i="6"/>
  <c r="O2495" i="6"/>
  <c r="M2495" i="6"/>
  <c r="K2495" i="6"/>
  <c r="O2494" i="6"/>
  <c r="N2494" i="6"/>
  <c r="M2494" i="6"/>
  <c r="K2494" i="6"/>
  <c r="O2493" i="6"/>
  <c r="N2493" i="6"/>
  <c r="M2493" i="6"/>
  <c r="K2493" i="6"/>
  <c r="N2492" i="6"/>
  <c r="M2492" i="6"/>
  <c r="K2492" i="6"/>
  <c r="O2492" i="6"/>
  <c r="M2491" i="6"/>
  <c r="K2491" i="6"/>
  <c r="N2491" i="6"/>
  <c r="O2491" i="6"/>
  <c r="O2490" i="6"/>
  <c r="N2490" i="6"/>
  <c r="M2490" i="6"/>
  <c r="K2490" i="6"/>
  <c r="M2489" i="6"/>
  <c r="K2489" i="6"/>
  <c r="O2489" i="6"/>
  <c r="N2489" i="6"/>
  <c r="K2488" i="6"/>
  <c r="M2488" i="6"/>
  <c r="N2488" i="6"/>
  <c r="O2488" i="6"/>
  <c r="K2487" i="6"/>
  <c r="M2487" i="6"/>
  <c r="N2487" i="6"/>
  <c r="O2487" i="6"/>
  <c r="K2486" i="6"/>
  <c r="N2486" i="6"/>
  <c r="O2486" i="6"/>
  <c r="M2486" i="6"/>
  <c r="K2485" i="6"/>
  <c r="M2485" i="6"/>
  <c r="N2485" i="6"/>
  <c r="O2485" i="6"/>
  <c r="O2484" i="6"/>
  <c r="K2484" i="6"/>
  <c r="M2484" i="6"/>
  <c r="N2484" i="6"/>
  <c r="O2483" i="6"/>
  <c r="N2483" i="6"/>
  <c r="M2483" i="6"/>
  <c r="K2483" i="6"/>
  <c r="K2482" i="6"/>
  <c r="M2482" i="6"/>
  <c r="O2482" i="6"/>
  <c r="N2482" i="6"/>
  <c r="K2481" i="6"/>
  <c r="M2481" i="6"/>
  <c r="N2481" i="6"/>
  <c r="O2481" i="6"/>
  <c r="M2480" i="6"/>
  <c r="K2480" i="6"/>
  <c r="O2480" i="6"/>
  <c r="N2480" i="6"/>
  <c r="K2479" i="6"/>
  <c r="M2479" i="6"/>
  <c r="O2479" i="6"/>
  <c r="N2479" i="6"/>
  <c r="K2478" i="6"/>
  <c r="M2478" i="6"/>
  <c r="N2478" i="6"/>
  <c r="O2478" i="6"/>
  <c r="O2477" i="6"/>
  <c r="K2477" i="6"/>
  <c r="M2477" i="6"/>
  <c r="N2477" i="6"/>
  <c r="M2476" i="6"/>
  <c r="K2476" i="6"/>
  <c r="O2476" i="6"/>
  <c r="N2476" i="6"/>
  <c r="M2475" i="6"/>
  <c r="O2475" i="6"/>
  <c r="N2475" i="6"/>
  <c r="K2475" i="6"/>
  <c r="K2474" i="6"/>
  <c r="N2474" i="6"/>
  <c r="O2474" i="6"/>
  <c r="M2474" i="6"/>
  <c r="K2473" i="6"/>
  <c r="O2473" i="6"/>
  <c r="N2473" i="6"/>
  <c r="M2473" i="6"/>
  <c r="O2472" i="6"/>
  <c r="N2472" i="6"/>
  <c r="M2472" i="6"/>
  <c r="K2472" i="6"/>
  <c r="O2471" i="6"/>
  <c r="N2471" i="6"/>
  <c r="M2471" i="6"/>
  <c r="K2471" i="6"/>
  <c r="O2470" i="6"/>
  <c r="N2470" i="6"/>
  <c r="K2470" i="6"/>
  <c r="M2470" i="6"/>
  <c r="K2469" i="6"/>
  <c r="M2469" i="6"/>
  <c r="N2469" i="6"/>
  <c r="O2469" i="6"/>
  <c r="O2468" i="6"/>
  <c r="K2468" i="6"/>
  <c r="M2468" i="6"/>
  <c r="N2468" i="6"/>
  <c r="O2467" i="6"/>
  <c r="N2467" i="6"/>
  <c r="K2467" i="6"/>
  <c r="M2467" i="6"/>
  <c r="N2466" i="6"/>
  <c r="K2466" i="6"/>
  <c r="M2466" i="6"/>
  <c r="O2466" i="6"/>
  <c r="N2465" i="6"/>
  <c r="K2465" i="6"/>
  <c r="M2465" i="6"/>
  <c r="O2465" i="6"/>
  <c r="K2464" i="6"/>
  <c r="M2464" i="6"/>
  <c r="O2464" i="6"/>
  <c r="N2464" i="6"/>
  <c r="N2463" i="6"/>
  <c r="O2463" i="6"/>
  <c r="M2463" i="6"/>
  <c r="K2463" i="6"/>
  <c r="M2462" i="6"/>
  <c r="K2462" i="6"/>
  <c r="O2462" i="6"/>
  <c r="N2462" i="6"/>
  <c r="O2461" i="6"/>
  <c r="M2461" i="6"/>
  <c r="N2461" i="6"/>
  <c r="K2461" i="6"/>
  <c r="K2460" i="6"/>
  <c r="O2460" i="6"/>
  <c r="N2460" i="6"/>
  <c r="M2460" i="6"/>
  <c r="O2459" i="6"/>
  <c r="N2459" i="6"/>
  <c r="M2459" i="6"/>
  <c r="K2459" i="6"/>
  <c r="O2458" i="6"/>
  <c r="N2458" i="6"/>
  <c r="M2458" i="6"/>
  <c r="K2458" i="6"/>
  <c r="K2457" i="6"/>
  <c r="O2457" i="6"/>
  <c r="N2457" i="6"/>
  <c r="M2457" i="6"/>
  <c r="O2456" i="6"/>
  <c r="N2456" i="6"/>
  <c r="M2456" i="6"/>
  <c r="K2456" i="6"/>
  <c r="O2455" i="6"/>
  <c r="N2455" i="6"/>
  <c r="M2455" i="6"/>
  <c r="K2455" i="6"/>
  <c r="K2454" i="6"/>
  <c r="O2454" i="6"/>
  <c r="N2454" i="6"/>
  <c r="M2454" i="6"/>
  <c r="K2453" i="6"/>
  <c r="O2453" i="6"/>
  <c r="M2453" i="6"/>
  <c r="N2453" i="6"/>
  <c r="O2452" i="6"/>
  <c r="M2452" i="6"/>
  <c r="N2452" i="6"/>
  <c r="K2452" i="6"/>
  <c r="K2451" i="6"/>
  <c r="M2451" i="6"/>
  <c r="O2451" i="6"/>
  <c r="N2451" i="6"/>
  <c r="K2450" i="6"/>
  <c r="M2450" i="6"/>
  <c r="O2450" i="6"/>
  <c r="N2450" i="6"/>
  <c r="N2449" i="6"/>
  <c r="O2449" i="6"/>
  <c r="M2449" i="6"/>
  <c r="K2449" i="6"/>
  <c r="K2448" i="6"/>
  <c r="M2448" i="6"/>
  <c r="N2448" i="6"/>
  <c r="O2448" i="6"/>
  <c r="K2447" i="6"/>
  <c r="M2447" i="6"/>
  <c r="N2447" i="6"/>
  <c r="O2447" i="6"/>
  <c r="K2446" i="6"/>
  <c r="N2446" i="6"/>
  <c r="O2446" i="6"/>
  <c r="M2446" i="6"/>
  <c r="K2445" i="6"/>
  <c r="M2445" i="6"/>
  <c r="N2445" i="6"/>
  <c r="O2445" i="6"/>
  <c r="O2444" i="6"/>
  <c r="N2444" i="6"/>
  <c r="M2444" i="6"/>
  <c r="K2444" i="6"/>
  <c r="N2443" i="6"/>
  <c r="M2443" i="6"/>
  <c r="K2443" i="6"/>
  <c r="O2443" i="6"/>
  <c r="N2442" i="6"/>
  <c r="K2442" i="6"/>
  <c r="M2442" i="6"/>
  <c r="O2442" i="6"/>
  <c r="K2441" i="6"/>
  <c r="M2441" i="6"/>
  <c r="N2441" i="6"/>
  <c r="O2441" i="6"/>
  <c r="M2440" i="6"/>
  <c r="K2440" i="6"/>
  <c r="N2440" i="6"/>
  <c r="O2440" i="6"/>
  <c r="M2439" i="6"/>
  <c r="O2439" i="6"/>
  <c r="K2439" i="6"/>
  <c r="N2439" i="6"/>
  <c r="O2438" i="6"/>
  <c r="N2438" i="6"/>
  <c r="K2438" i="6"/>
  <c r="M2438" i="6"/>
  <c r="M2437" i="6"/>
  <c r="K2437" i="6"/>
  <c r="O2437" i="6"/>
  <c r="N2437" i="6"/>
  <c r="N2436" i="6"/>
  <c r="K2436" i="6"/>
  <c r="M2436" i="6"/>
  <c r="O2436" i="6"/>
  <c r="O2435" i="6"/>
  <c r="N2435" i="6"/>
  <c r="M2435" i="6"/>
  <c r="K2435" i="6"/>
  <c r="O2434" i="6"/>
  <c r="N2434" i="6"/>
  <c r="M2434" i="6"/>
  <c r="K2434" i="6"/>
  <c r="O2433" i="6"/>
  <c r="M2433" i="6"/>
  <c r="K2433" i="6"/>
  <c r="N2433" i="6"/>
  <c r="O2432" i="6"/>
  <c r="N2432" i="6"/>
  <c r="M2432" i="6"/>
  <c r="K2432" i="6"/>
  <c r="M2431" i="6"/>
  <c r="O2431" i="6"/>
  <c r="N2431" i="6"/>
  <c r="K2431" i="6"/>
  <c r="O2430" i="6"/>
  <c r="N2430" i="6"/>
  <c r="M2430" i="6"/>
  <c r="K2430" i="6"/>
  <c r="O2429" i="6"/>
  <c r="N2429" i="6"/>
  <c r="M2429" i="6"/>
  <c r="K2429" i="6"/>
  <c r="O2428" i="6"/>
  <c r="N2428" i="6"/>
  <c r="M2428" i="6"/>
  <c r="K2428" i="6"/>
  <c r="N2427" i="6"/>
  <c r="K2427" i="6"/>
  <c r="M2427" i="6"/>
  <c r="O2427" i="6"/>
  <c r="N2426" i="6"/>
  <c r="O2426" i="6"/>
  <c r="K2426" i="6"/>
  <c r="M2426" i="6"/>
  <c r="O2425" i="6"/>
  <c r="N2425" i="6"/>
  <c r="M2425" i="6"/>
  <c r="K2425" i="6"/>
  <c r="O2424" i="6"/>
  <c r="N2424" i="6"/>
  <c r="M2424" i="6"/>
  <c r="K2424" i="6"/>
  <c r="M2423" i="6"/>
  <c r="K2423" i="6"/>
  <c r="N2423" i="6"/>
  <c r="O2423" i="6"/>
  <c r="O2422" i="6"/>
  <c r="N2422" i="6"/>
  <c r="M2422" i="6"/>
  <c r="K2422" i="6"/>
  <c r="O2421" i="6"/>
  <c r="N2421" i="6"/>
  <c r="K2421" i="6"/>
  <c r="M2421" i="6"/>
  <c r="M2420" i="6"/>
  <c r="O2420" i="6"/>
  <c r="N2420" i="6"/>
  <c r="K2420" i="6"/>
  <c r="N2419" i="6"/>
  <c r="K2419" i="6"/>
  <c r="M2419" i="6"/>
  <c r="O2419" i="6"/>
  <c r="M2418" i="6"/>
  <c r="K2418" i="6"/>
  <c r="N2418" i="6"/>
  <c r="O2418" i="6"/>
  <c r="O2417" i="6"/>
  <c r="N2417" i="6"/>
  <c r="M2417" i="6"/>
  <c r="K2417" i="6"/>
  <c r="O2416" i="6"/>
  <c r="M2416" i="6"/>
  <c r="K2416" i="6"/>
  <c r="N2416" i="6"/>
  <c r="O2415" i="6"/>
  <c r="N2415" i="6"/>
  <c r="M2415" i="6"/>
  <c r="K2415" i="6"/>
  <c r="O2414" i="6"/>
  <c r="N2414" i="6"/>
  <c r="M2414" i="6"/>
  <c r="K2414" i="6"/>
  <c r="O2413" i="6"/>
  <c r="N2413" i="6"/>
  <c r="M2413" i="6"/>
  <c r="K2413" i="6"/>
  <c r="O2412" i="6"/>
  <c r="K2412" i="6"/>
  <c r="N2412" i="6"/>
  <c r="M2412" i="6"/>
  <c r="O2411" i="6"/>
  <c r="M2411" i="6"/>
  <c r="N2411" i="6"/>
  <c r="K2411" i="6"/>
  <c r="K2410" i="6"/>
  <c r="M2410" i="6"/>
  <c r="N2410" i="6"/>
  <c r="O2410" i="6"/>
  <c r="K2409" i="6"/>
  <c r="M2409" i="6"/>
  <c r="N2409" i="6"/>
  <c r="O2409" i="6"/>
  <c r="M2408" i="6"/>
  <c r="O2408" i="6"/>
  <c r="K2408" i="6"/>
  <c r="N2408" i="6"/>
  <c r="N2407" i="6"/>
  <c r="O2407" i="6"/>
  <c r="K2407" i="6"/>
  <c r="M2407" i="6"/>
  <c r="N2406" i="6"/>
  <c r="M2406" i="6"/>
  <c r="O2406" i="6"/>
  <c r="K2406" i="6"/>
  <c r="M2405" i="6"/>
  <c r="O2405" i="6"/>
  <c r="N2405" i="6"/>
  <c r="K2405" i="6"/>
  <c r="K2404" i="6"/>
  <c r="M2404" i="6"/>
  <c r="O2404" i="6"/>
  <c r="N2404" i="6"/>
  <c r="N2403" i="6"/>
  <c r="K2403" i="6"/>
  <c r="M2403" i="6"/>
  <c r="O2403" i="6"/>
  <c r="N2402" i="6"/>
  <c r="O2402" i="6"/>
  <c r="K2402" i="6"/>
  <c r="M2402" i="6"/>
  <c r="K2401" i="6"/>
  <c r="M2401" i="6"/>
  <c r="N2401" i="6"/>
  <c r="O2401" i="6"/>
  <c r="N2400" i="6"/>
  <c r="K2400" i="6"/>
  <c r="M2400" i="6"/>
  <c r="O2400" i="6"/>
  <c r="K2399" i="6"/>
  <c r="M2399" i="6"/>
  <c r="N2399" i="6"/>
  <c r="O2399" i="6"/>
  <c r="M2398" i="6"/>
  <c r="K2398" i="6"/>
  <c r="N2398" i="6"/>
  <c r="O2398" i="6"/>
  <c r="M2397" i="6"/>
  <c r="K2397" i="6"/>
  <c r="N2397" i="6"/>
  <c r="O2397" i="6"/>
  <c r="M2396" i="6"/>
  <c r="K2396" i="6"/>
  <c r="N2396" i="6"/>
  <c r="O2396" i="6"/>
  <c r="N2395" i="6"/>
  <c r="M2395" i="6"/>
  <c r="K2395" i="6"/>
  <c r="O2395" i="6"/>
  <c r="K2394" i="6"/>
  <c r="N2394" i="6"/>
  <c r="O2394" i="6"/>
  <c r="M2394" i="6"/>
  <c r="N2393" i="6"/>
  <c r="M2393" i="6"/>
  <c r="K2393" i="6"/>
  <c r="O2393" i="6"/>
  <c r="K2392" i="6"/>
  <c r="O2392" i="6"/>
  <c r="N2392" i="6"/>
  <c r="M2392" i="6"/>
  <c r="O2391" i="6"/>
  <c r="N2391" i="6"/>
  <c r="M2391" i="6"/>
  <c r="K2391" i="6"/>
  <c r="N2390" i="6"/>
  <c r="K2390" i="6"/>
  <c r="M2390" i="6"/>
  <c r="O2390" i="6"/>
  <c r="K2389" i="6"/>
  <c r="M2389" i="6"/>
  <c r="N2389" i="6"/>
  <c r="O2389" i="6"/>
  <c r="O2388" i="6"/>
  <c r="N2388" i="6"/>
  <c r="M2388" i="6"/>
  <c r="K2388" i="6"/>
  <c r="K2387" i="6"/>
  <c r="M2387" i="6"/>
  <c r="N2387" i="6"/>
  <c r="O2387" i="6"/>
  <c r="M2386" i="6"/>
  <c r="K2386" i="6"/>
  <c r="N2386" i="6"/>
  <c r="O2386" i="6"/>
  <c r="O2385" i="6"/>
  <c r="N2385" i="6"/>
  <c r="M2385" i="6"/>
  <c r="K2385" i="6"/>
  <c r="O2384" i="6"/>
  <c r="N2384" i="6"/>
  <c r="M2384" i="6"/>
  <c r="K2384" i="6"/>
  <c r="K2383" i="6"/>
  <c r="M2383" i="6"/>
  <c r="O2383" i="6"/>
  <c r="N2383" i="6"/>
  <c r="O2382" i="6"/>
  <c r="N2382" i="6"/>
  <c r="M2382" i="6"/>
  <c r="K2382" i="6"/>
  <c r="O2381" i="6"/>
  <c r="N2381" i="6"/>
  <c r="M2381" i="6"/>
  <c r="K2381" i="6"/>
  <c r="M2380" i="6"/>
  <c r="K2380" i="6"/>
  <c r="O2380" i="6"/>
  <c r="N2380" i="6"/>
  <c r="K2379" i="6"/>
  <c r="M2379" i="6"/>
  <c r="O2379" i="6"/>
  <c r="N2379" i="6"/>
  <c r="M2378" i="6"/>
  <c r="N2378" i="6"/>
  <c r="K2378" i="6"/>
  <c r="O2378" i="6"/>
  <c r="M2377" i="6"/>
  <c r="N2377" i="6"/>
  <c r="K2377" i="6"/>
  <c r="O2377" i="6"/>
  <c r="M2376" i="6"/>
  <c r="K2376" i="6"/>
  <c r="N2376" i="6"/>
  <c r="O2376" i="6"/>
  <c r="O2375" i="6"/>
  <c r="N2375" i="6"/>
  <c r="M2375" i="6"/>
  <c r="K2375" i="6"/>
  <c r="M2374" i="6"/>
  <c r="O2374" i="6"/>
  <c r="N2374" i="6"/>
  <c r="K2374" i="6"/>
  <c r="M2373" i="6"/>
  <c r="N2373" i="6"/>
  <c r="O2373" i="6"/>
  <c r="K2373" i="6"/>
  <c r="N2372" i="6"/>
  <c r="M2372" i="6"/>
  <c r="O2372" i="6"/>
  <c r="K2372" i="6"/>
  <c r="O2371" i="6"/>
  <c r="N2371" i="6"/>
  <c r="K2371" i="6"/>
  <c r="M2371" i="6"/>
  <c r="M2370" i="6"/>
  <c r="K2370" i="6"/>
  <c r="O2370" i="6"/>
  <c r="N2370" i="6"/>
  <c r="K2369" i="6"/>
  <c r="N2369" i="6"/>
  <c r="O2369" i="6"/>
  <c r="M2369" i="6"/>
  <c r="K2368" i="6"/>
  <c r="M2368" i="6"/>
  <c r="N2368" i="6"/>
  <c r="O2368" i="6"/>
  <c r="K2367" i="6"/>
  <c r="M2367" i="6"/>
  <c r="N2367" i="6"/>
  <c r="O2367" i="6"/>
  <c r="M2366" i="6"/>
  <c r="K2366" i="6"/>
  <c r="O2366" i="6"/>
  <c r="N2366" i="6"/>
  <c r="O2365" i="6"/>
  <c r="K2365" i="6"/>
  <c r="M2365" i="6"/>
  <c r="N2365" i="6"/>
  <c r="K2364" i="6"/>
  <c r="M2364" i="6"/>
  <c r="N2364" i="6"/>
  <c r="O2364" i="6"/>
  <c r="O2363" i="6"/>
  <c r="N2363" i="6"/>
  <c r="M2363" i="6"/>
  <c r="K2363" i="6"/>
  <c r="O2362" i="6"/>
  <c r="N2362" i="6"/>
  <c r="M2362" i="6"/>
  <c r="K2362" i="6"/>
  <c r="K2361" i="6"/>
  <c r="O2361" i="6"/>
  <c r="N2361" i="6"/>
  <c r="M2361" i="6"/>
  <c r="K2360" i="6"/>
  <c r="O2360" i="6"/>
  <c r="N2360" i="6"/>
  <c r="M2360" i="6"/>
  <c r="K2359" i="6"/>
  <c r="M2359" i="6"/>
  <c r="O2359" i="6"/>
  <c r="N2359" i="6"/>
  <c r="N2358" i="6"/>
  <c r="M2358" i="6"/>
  <c r="K2358" i="6"/>
  <c r="O2358" i="6"/>
  <c r="O2357" i="6"/>
  <c r="N2357" i="6"/>
  <c r="K2357" i="6"/>
  <c r="M2357" i="6"/>
  <c r="K2356" i="6"/>
  <c r="M2356" i="6"/>
  <c r="N2356" i="6"/>
  <c r="O2356" i="6"/>
  <c r="O2355" i="6"/>
  <c r="N2355" i="6"/>
  <c r="M2355" i="6"/>
  <c r="K2355" i="6"/>
  <c r="O2354" i="6"/>
  <c r="N2354" i="6"/>
  <c r="M2354" i="6"/>
  <c r="K2354" i="6"/>
  <c r="K2353" i="6"/>
  <c r="M2353" i="6"/>
  <c r="N2353" i="6"/>
  <c r="O2353" i="6"/>
  <c r="M2352" i="6"/>
  <c r="N2352" i="6"/>
  <c r="O2352" i="6"/>
  <c r="K2352" i="6"/>
  <c r="O2351" i="6"/>
  <c r="M2351" i="6"/>
  <c r="K2351" i="6"/>
  <c r="N2351" i="6"/>
  <c r="O2350" i="6"/>
  <c r="N2350" i="6"/>
  <c r="M2350" i="6"/>
  <c r="K2350" i="6"/>
  <c r="O2349" i="6"/>
  <c r="N2349" i="6"/>
  <c r="M2349" i="6"/>
  <c r="K2349" i="6"/>
  <c r="O2348" i="6"/>
  <c r="N2348" i="6"/>
  <c r="M2348" i="6"/>
  <c r="K2348" i="6"/>
  <c r="O2347" i="6"/>
  <c r="N2347" i="6"/>
  <c r="M2347" i="6"/>
  <c r="K2347" i="6"/>
  <c r="O2346" i="6"/>
  <c r="N2346" i="6"/>
  <c r="M2346" i="6"/>
  <c r="K2346" i="6"/>
  <c r="O2345" i="6"/>
  <c r="N2345" i="6"/>
  <c r="M2345" i="6"/>
  <c r="K2345" i="6"/>
  <c r="O2344" i="6"/>
  <c r="N2344" i="6"/>
  <c r="M2344" i="6"/>
  <c r="K2344" i="6"/>
  <c r="O2343" i="6"/>
  <c r="N2343" i="6"/>
  <c r="M2343" i="6"/>
  <c r="K2343" i="6"/>
  <c r="O2342" i="6"/>
  <c r="N2342" i="6"/>
  <c r="M2342" i="6"/>
  <c r="K2342" i="6"/>
  <c r="O2341" i="6"/>
  <c r="N2341" i="6"/>
  <c r="M2341" i="6"/>
  <c r="K2341" i="6"/>
  <c r="O2340" i="6"/>
  <c r="N2340" i="6"/>
  <c r="M2340" i="6"/>
  <c r="K2340" i="6"/>
  <c r="O2339" i="6"/>
  <c r="N2339" i="6"/>
  <c r="M2339" i="6"/>
  <c r="K2339" i="6"/>
  <c r="O2338" i="6"/>
  <c r="N2338" i="6"/>
  <c r="M2338" i="6"/>
  <c r="K2338" i="6"/>
  <c r="O2337" i="6"/>
  <c r="N2337" i="6"/>
  <c r="M2337" i="6"/>
  <c r="K2337" i="6"/>
  <c r="O2336" i="6"/>
  <c r="N2336" i="6"/>
  <c r="M2336" i="6"/>
  <c r="K2336" i="6"/>
  <c r="O2335" i="6"/>
  <c r="N2335" i="6"/>
  <c r="M2335" i="6"/>
  <c r="K2335" i="6"/>
  <c r="O2334" i="6"/>
  <c r="N2334" i="6"/>
  <c r="M2334" i="6"/>
  <c r="K2334" i="6"/>
  <c r="O2333" i="6"/>
  <c r="N2333" i="6"/>
  <c r="M2333" i="6"/>
  <c r="K2333" i="6"/>
  <c r="O2332" i="6"/>
  <c r="N2332" i="6"/>
  <c r="M2332" i="6"/>
  <c r="K2332" i="6"/>
  <c r="O2331" i="6"/>
  <c r="N2331" i="6"/>
  <c r="M2331" i="6"/>
  <c r="K2331" i="6"/>
  <c r="O2330" i="6"/>
  <c r="N2330" i="6"/>
  <c r="M2330" i="6"/>
  <c r="K2330" i="6"/>
  <c r="O2329" i="6"/>
  <c r="N2329" i="6"/>
  <c r="M2329" i="6"/>
  <c r="K2329" i="6"/>
  <c r="O2328" i="6"/>
  <c r="N2328" i="6"/>
  <c r="M2328" i="6"/>
  <c r="K2328" i="6"/>
  <c r="O2327" i="6"/>
  <c r="N2327" i="6"/>
  <c r="M2327" i="6"/>
  <c r="K2327" i="6"/>
  <c r="O2326" i="6"/>
  <c r="N2326" i="6"/>
  <c r="M2326" i="6"/>
  <c r="K2326" i="6"/>
  <c r="O2325" i="6"/>
  <c r="N2325" i="6"/>
  <c r="M2325" i="6"/>
  <c r="K2325" i="6"/>
  <c r="O2324" i="6"/>
  <c r="N2324" i="6"/>
  <c r="M2324" i="6"/>
  <c r="K2324" i="6"/>
  <c r="O2323" i="6"/>
  <c r="N2323" i="6"/>
  <c r="M2323" i="6"/>
  <c r="K2323" i="6"/>
  <c r="O2322" i="6"/>
  <c r="N2322" i="6"/>
  <c r="M2322" i="6"/>
  <c r="K2322" i="6"/>
  <c r="O2321" i="6"/>
  <c r="N2321" i="6"/>
  <c r="M2321" i="6"/>
  <c r="K2321" i="6"/>
  <c r="O2320" i="6"/>
  <c r="N2320" i="6"/>
  <c r="M2320" i="6"/>
  <c r="K2320" i="6"/>
  <c r="O2319" i="6"/>
  <c r="N2319" i="6"/>
  <c r="M2319" i="6"/>
  <c r="K2319" i="6"/>
  <c r="O2318" i="6"/>
  <c r="N2318" i="6"/>
  <c r="M2318" i="6"/>
  <c r="K2318" i="6"/>
  <c r="O2317" i="6"/>
  <c r="N2317" i="6"/>
  <c r="M2317" i="6"/>
  <c r="K2317" i="6"/>
  <c r="O2316" i="6"/>
  <c r="N2316" i="6"/>
  <c r="M2316" i="6"/>
  <c r="K2316" i="6"/>
  <c r="O2315" i="6"/>
  <c r="N2315" i="6"/>
  <c r="M2315" i="6"/>
  <c r="K2315" i="6"/>
  <c r="O2314" i="6"/>
  <c r="N2314" i="6"/>
  <c r="M2314" i="6"/>
  <c r="K2314" i="6"/>
  <c r="O2313" i="6"/>
  <c r="N2313" i="6"/>
  <c r="M2313" i="6"/>
  <c r="K2313" i="6"/>
  <c r="O2312" i="6"/>
  <c r="N2312" i="6"/>
  <c r="M2312" i="6"/>
  <c r="K2312" i="6"/>
  <c r="O2311" i="6"/>
  <c r="N2311" i="6"/>
  <c r="M2311" i="6"/>
  <c r="K2311" i="6"/>
  <c r="O2310" i="6"/>
  <c r="N2310" i="6"/>
  <c r="M2310" i="6"/>
  <c r="K2310" i="6"/>
  <c r="O2309" i="6"/>
  <c r="N2309" i="6"/>
  <c r="M2309" i="6"/>
  <c r="K2309" i="6"/>
  <c r="O2308" i="6"/>
  <c r="N2308" i="6"/>
  <c r="M2308" i="6"/>
  <c r="K2308" i="6"/>
  <c r="O2307" i="6"/>
  <c r="N2307" i="6"/>
  <c r="M2307" i="6"/>
  <c r="K2307" i="6"/>
  <c r="O2306" i="6"/>
  <c r="N2306" i="6"/>
  <c r="M2306" i="6"/>
  <c r="K2306" i="6"/>
  <c r="O2305" i="6"/>
  <c r="N2305" i="6"/>
  <c r="M2305" i="6"/>
  <c r="K2305" i="6"/>
  <c r="O2304" i="6"/>
  <c r="N2304" i="6"/>
  <c r="M2304" i="6"/>
  <c r="K2304" i="6"/>
  <c r="O2303" i="6"/>
  <c r="N2303" i="6"/>
  <c r="M2303" i="6"/>
  <c r="K2303" i="6"/>
  <c r="O2302" i="6"/>
  <c r="N2302" i="6"/>
  <c r="M2302" i="6"/>
  <c r="K2302" i="6"/>
  <c r="O2301" i="6"/>
  <c r="N2301" i="6"/>
  <c r="M2301" i="6"/>
  <c r="K2301" i="6"/>
  <c r="O2300" i="6"/>
  <c r="N2300" i="6"/>
  <c r="M2300" i="6"/>
  <c r="K2300" i="6"/>
  <c r="O2299" i="6"/>
  <c r="N2299" i="6"/>
  <c r="M2299" i="6"/>
  <c r="K2299" i="6"/>
  <c r="O2298" i="6"/>
  <c r="N2298" i="6"/>
  <c r="M2298" i="6"/>
  <c r="K2298" i="6"/>
  <c r="O2297" i="6"/>
  <c r="N2297" i="6"/>
  <c r="M2297" i="6"/>
  <c r="K2297" i="6"/>
  <c r="O2296" i="6"/>
  <c r="N2296" i="6"/>
  <c r="M2296" i="6"/>
  <c r="K2296" i="6"/>
  <c r="O2295" i="6"/>
  <c r="N2295" i="6"/>
  <c r="M2295" i="6"/>
  <c r="K2295" i="6"/>
  <c r="O2294" i="6"/>
  <c r="N2294" i="6"/>
  <c r="M2294" i="6"/>
  <c r="K2294" i="6"/>
  <c r="O2293" i="6"/>
  <c r="N2293" i="6"/>
  <c r="M2293" i="6"/>
  <c r="K2293" i="6"/>
  <c r="O2292" i="6"/>
  <c r="N2292" i="6"/>
  <c r="M2292" i="6"/>
  <c r="K2292" i="6"/>
  <c r="O2291" i="6"/>
  <c r="N2291" i="6"/>
  <c r="M2291" i="6"/>
  <c r="K2291" i="6"/>
  <c r="O2290" i="6"/>
  <c r="N2290" i="6"/>
  <c r="M2290" i="6"/>
  <c r="K2290" i="6"/>
  <c r="O2289" i="6"/>
  <c r="N2289" i="6"/>
  <c r="M2289" i="6"/>
  <c r="K2289" i="6"/>
  <c r="O2288" i="6"/>
  <c r="N2288" i="6"/>
  <c r="M2288" i="6"/>
  <c r="K2288" i="6"/>
  <c r="O2287" i="6"/>
  <c r="N2287" i="6"/>
  <c r="M2287" i="6"/>
  <c r="K2287" i="6"/>
  <c r="O2286" i="6"/>
  <c r="N2286" i="6"/>
  <c r="M2286" i="6"/>
  <c r="K2286" i="6"/>
  <c r="O2285" i="6"/>
  <c r="N2285" i="6"/>
  <c r="M2285" i="6"/>
  <c r="K2285" i="6"/>
  <c r="O2284" i="6"/>
  <c r="N2284" i="6"/>
  <c r="M2284" i="6"/>
  <c r="K2284" i="6"/>
  <c r="O2283" i="6"/>
  <c r="N2283" i="6"/>
  <c r="M2283" i="6"/>
  <c r="K2283" i="6"/>
  <c r="O2282" i="6"/>
  <c r="N2282" i="6"/>
  <c r="M2282" i="6"/>
  <c r="K2282" i="6"/>
  <c r="O2281" i="6"/>
  <c r="N2281" i="6"/>
  <c r="M2281" i="6"/>
  <c r="K2281" i="6"/>
  <c r="O2280" i="6"/>
  <c r="N2280" i="6"/>
  <c r="M2280" i="6"/>
  <c r="K2280" i="6"/>
  <c r="O2279" i="6"/>
  <c r="N2279" i="6"/>
  <c r="M2279" i="6"/>
  <c r="K2279" i="6"/>
  <c r="O2278" i="6"/>
  <c r="N2278" i="6"/>
  <c r="M2278" i="6"/>
  <c r="K2278" i="6"/>
  <c r="O2277" i="6"/>
  <c r="N2277" i="6"/>
  <c r="M2277" i="6"/>
  <c r="K2277" i="6"/>
  <c r="O2276" i="6"/>
  <c r="N2276" i="6"/>
  <c r="M2276" i="6"/>
  <c r="K2276" i="6"/>
  <c r="O2275" i="6"/>
  <c r="N2275" i="6"/>
  <c r="M2275" i="6"/>
  <c r="K2275" i="6"/>
  <c r="O2274" i="6"/>
  <c r="N2274" i="6"/>
  <c r="M2274" i="6"/>
  <c r="K2274" i="6"/>
  <c r="O2273" i="6"/>
  <c r="N2273" i="6"/>
  <c r="M2273" i="6"/>
  <c r="K2273" i="6"/>
  <c r="O2272" i="6"/>
  <c r="N2272" i="6"/>
  <c r="M2272" i="6"/>
  <c r="K2272" i="6"/>
  <c r="O2271" i="6"/>
  <c r="N2271" i="6"/>
  <c r="M2271" i="6"/>
  <c r="K2271" i="6"/>
  <c r="O2270" i="6"/>
  <c r="N2270" i="6"/>
  <c r="M2270" i="6"/>
  <c r="K2270" i="6"/>
  <c r="O2269" i="6"/>
  <c r="N2269" i="6"/>
  <c r="M2269" i="6"/>
  <c r="K2269" i="6"/>
  <c r="O2268" i="6"/>
  <c r="N2268" i="6"/>
  <c r="M2268" i="6"/>
  <c r="K2268" i="6"/>
  <c r="O2267" i="6"/>
  <c r="N2267" i="6"/>
  <c r="M2267" i="6"/>
  <c r="K2267" i="6"/>
  <c r="O2266" i="6"/>
  <c r="N2266" i="6"/>
  <c r="M2266" i="6"/>
  <c r="K2266" i="6"/>
  <c r="O2265" i="6"/>
  <c r="N2265" i="6"/>
  <c r="M2265" i="6"/>
  <c r="K2265" i="6"/>
  <c r="O2264" i="6"/>
  <c r="N2264" i="6"/>
  <c r="M2264" i="6"/>
  <c r="K2264" i="6"/>
  <c r="O2263" i="6"/>
  <c r="N2263" i="6"/>
  <c r="M2263" i="6"/>
  <c r="K2263" i="6"/>
  <c r="O2262" i="6"/>
  <c r="N2262" i="6"/>
  <c r="M2262" i="6"/>
  <c r="K2262" i="6"/>
  <c r="O2261" i="6"/>
  <c r="N2261" i="6"/>
  <c r="M2261" i="6"/>
  <c r="K2261" i="6"/>
  <c r="O2260" i="6"/>
  <c r="N2260" i="6"/>
  <c r="M2260" i="6"/>
  <c r="K2260" i="6"/>
  <c r="O2259" i="6"/>
  <c r="N2259" i="6"/>
  <c r="M2259" i="6"/>
  <c r="K2259" i="6"/>
  <c r="O2258" i="6"/>
  <c r="N2258" i="6"/>
  <c r="M2258" i="6"/>
  <c r="K2258" i="6"/>
  <c r="O2257" i="6"/>
  <c r="N2257" i="6"/>
  <c r="M2257" i="6"/>
  <c r="K2257" i="6"/>
  <c r="O2256" i="6"/>
  <c r="N2256" i="6"/>
  <c r="M2256" i="6"/>
  <c r="K2256" i="6"/>
  <c r="O2255" i="6"/>
  <c r="N2255" i="6"/>
  <c r="M2255" i="6"/>
  <c r="K2255" i="6"/>
  <c r="O2254" i="6"/>
  <c r="N2254" i="6"/>
  <c r="M2254" i="6"/>
  <c r="K2254" i="6"/>
  <c r="O2253" i="6"/>
  <c r="N2253" i="6"/>
  <c r="M2253" i="6"/>
  <c r="K2253" i="6"/>
  <c r="O2252" i="6"/>
  <c r="N2252" i="6"/>
  <c r="M2252" i="6"/>
  <c r="K2252" i="6"/>
  <c r="O2251" i="6"/>
  <c r="N2251" i="6"/>
  <c r="M2251" i="6"/>
  <c r="K2251" i="6"/>
  <c r="O2250" i="6"/>
  <c r="N2250" i="6"/>
  <c r="M2250" i="6"/>
  <c r="K2250" i="6"/>
  <c r="O2249" i="6"/>
  <c r="N2249" i="6"/>
  <c r="M2249" i="6"/>
  <c r="K2249" i="6"/>
  <c r="O2248" i="6"/>
  <c r="N2248" i="6"/>
  <c r="M2248" i="6"/>
  <c r="K2248" i="6"/>
  <c r="O2247" i="6"/>
  <c r="N2247" i="6"/>
  <c r="M2247" i="6"/>
  <c r="K2247" i="6"/>
  <c r="O2246" i="6"/>
  <c r="N2246" i="6"/>
  <c r="M2246" i="6"/>
  <c r="K2246" i="6"/>
  <c r="O2245" i="6"/>
  <c r="N2245" i="6"/>
  <c r="M2245" i="6"/>
  <c r="K2245" i="6"/>
  <c r="O2244" i="6"/>
  <c r="N2244" i="6"/>
  <c r="M2244" i="6"/>
  <c r="K2244" i="6"/>
  <c r="O2243" i="6"/>
  <c r="N2243" i="6"/>
  <c r="M2243" i="6"/>
  <c r="K2243" i="6"/>
  <c r="O2242" i="6"/>
  <c r="N2242" i="6"/>
  <c r="M2242" i="6"/>
  <c r="K2242" i="6"/>
  <c r="O2241" i="6"/>
  <c r="N2241" i="6"/>
  <c r="M2241" i="6"/>
  <c r="K2241" i="6"/>
  <c r="O2240" i="6"/>
  <c r="N2240" i="6"/>
  <c r="M2240" i="6"/>
  <c r="K2240" i="6"/>
  <c r="O2239" i="6"/>
  <c r="N2239" i="6"/>
  <c r="M2239" i="6"/>
  <c r="K2239" i="6"/>
  <c r="O2238" i="6"/>
  <c r="N2238" i="6"/>
  <c r="M2238" i="6"/>
  <c r="K2238" i="6"/>
  <c r="O2237" i="6"/>
  <c r="N2237" i="6"/>
  <c r="M2237" i="6"/>
  <c r="K2237" i="6"/>
  <c r="O2236" i="6"/>
  <c r="N2236" i="6"/>
  <c r="M2236" i="6"/>
  <c r="K2236" i="6"/>
  <c r="O2235" i="6"/>
  <c r="N2235" i="6"/>
  <c r="M2235" i="6"/>
  <c r="K2235" i="6"/>
  <c r="O2234" i="6"/>
  <c r="N2234" i="6"/>
  <c r="M2234" i="6"/>
  <c r="K2234" i="6"/>
  <c r="O2233" i="6"/>
  <c r="N2233" i="6"/>
  <c r="M2233" i="6"/>
  <c r="K2233" i="6"/>
  <c r="O2232" i="6"/>
  <c r="N2232" i="6"/>
  <c r="M2232" i="6"/>
  <c r="K2232" i="6"/>
  <c r="O2231" i="6"/>
  <c r="N2231" i="6"/>
  <c r="M2231" i="6"/>
  <c r="K2231" i="6"/>
  <c r="O2230" i="6"/>
  <c r="N2230" i="6"/>
  <c r="M2230" i="6"/>
  <c r="K2230" i="6"/>
  <c r="O2229" i="6"/>
  <c r="N2229" i="6"/>
  <c r="M2229" i="6"/>
  <c r="K2229" i="6"/>
  <c r="O2228" i="6"/>
  <c r="N2228" i="6"/>
  <c r="M2228" i="6"/>
  <c r="K2228" i="6"/>
  <c r="O2227" i="6"/>
  <c r="N2227" i="6"/>
  <c r="M2227" i="6"/>
  <c r="K2227" i="6"/>
  <c r="O2226" i="6"/>
  <c r="N2226" i="6"/>
  <c r="M2226" i="6"/>
  <c r="K2226" i="6"/>
  <c r="O2225" i="6"/>
  <c r="N2225" i="6"/>
  <c r="M2225" i="6"/>
  <c r="K2225" i="6"/>
  <c r="O2224" i="6"/>
  <c r="N2224" i="6"/>
  <c r="M2224" i="6"/>
  <c r="K2224" i="6"/>
  <c r="O2223" i="6"/>
  <c r="N2223" i="6"/>
  <c r="M2223" i="6"/>
  <c r="K2223" i="6"/>
  <c r="O2222" i="6"/>
  <c r="N2222" i="6"/>
  <c r="M2222" i="6"/>
  <c r="K2222" i="6"/>
  <c r="O2221" i="6"/>
  <c r="N2221" i="6"/>
  <c r="M2221" i="6"/>
  <c r="K2221" i="6"/>
  <c r="O2220" i="6"/>
  <c r="N2220" i="6"/>
  <c r="M2220" i="6"/>
  <c r="K2220" i="6"/>
  <c r="O2219" i="6"/>
  <c r="N2219" i="6"/>
  <c r="M2219" i="6"/>
  <c r="K2219" i="6"/>
  <c r="O2218" i="6"/>
  <c r="N2218" i="6"/>
  <c r="M2218" i="6"/>
  <c r="K2218" i="6"/>
  <c r="O2217" i="6"/>
  <c r="N2217" i="6"/>
  <c r="M2217" i="6"/>
  <c r="K2217" i="6"/>
  <c r="O2216" i="6"/>
  <c r="N2216" i="6"/>
  <c r="M2216" i="6"/>
  <c r="K2216" i="6"/>
  <c r="O2215" i="6"/>
  <c r="N2215" i="6"/>
  <c r="M2215" i="6"/>
  <c r="K2215" i="6"/>
  <c r="O2214" i="6"/>
  <c r="N2214" i="6"/>
  <c r="M2214" i="6"/>
  <c r="K2214" i="6"/>
  <c r="O2213" i="6"/>
  <c r="N2213" i="6"/>
  <c r="M2213" i="6"/>
  <c r="K2213" i="6"/>
  <c r="O2212" i="6"/>
  <c r="N2212" i="6"/>
  <c r="M2212" i="6"/>
  <c r="K2212" i="6"/>
  <c r="O2211" i="6"/>
  <c r="N2211" i="6"/>
  <c r="M2211" i="6"/>
  <c r="K2211" i="6"/>
  <c r="K2210" i="6"/>
  <c r="M2210" i="6"/>
  <c r="N2210" i="6"/>
  <c r="O2210" i="6"/>
  <c r="O2209" i="6"/>
  <c r="N2209" i="6"/>
  <c r="M2209" i="6"/>
  <c r="K2209" i="6"/>
  <c r="O2208" i="6"/>
  <c r="K2208" i="6"/>
  <c r="M2208" i="6"/>
  <c r="N2208" i="6"/>
  <c r="N2207" i="6"/>
  <c r="M2207" i="6"/>
  <c r="K2207" i="6"/>
  <c r="O2207" i="6"/>
  <c r="O2206" i="6"/>
  <c r="N2206" i="6"/>
  <c r="M2206" i="6"/>
  <c r="K2206" i="6"/>
  <c r="O2205" i="6"/>
  <c r="N2205" i="6"/>
  <c r="M2205" i="6"/>
  <c r="K2205" i="6"/>
  <c r="K2204" i="6"/>
  <c r="O2204" i="6"/>
  <c r="N2204" i="6"/>
  <c r="M2204" i="6"/>
  <c r="K2203" i="6"/>
  <c r="O2203" i="6"/>
  <c r="M2203" i="6"/>
  <c r="N2203" i="6"/>
  <c r="K2202" i="6"/>
  <c r="M2202" i="6"/>
  <c r="O2202" i="6"/>
  <c r="N2202" i="6"/>
  <c r="O2201" i="6"/>
  <c r="M2201" i="6"/>
  <c r="K2201" i="6"/>
  <c r="N2201" i="6"/>
  <c r="K2200" i="6"/>
  <c r="M2200" i="6"/>
  <c r="N2200" i="6"/>
  <c r="O2200" i="6"/>
  <c r="O2199" i="6"/>
  <c r="N2199" i="6"/>
  <c r="M2199" i="6"/>
  <c r="K2199" i="6"/>
  <c r="O2198" i="6"/>
  <c r="N2198" i="6"/>
  <c r="M2198" i="6"/>
  <c r="K2198" i="6"/>
  <c r="N2197" i="6"/>
  <c r="K2197" i="6"/>
  <c r="M2197" i="6"/>
  <c r="O2197" i="6"/>
  <c r="O2196" i="6"/>
  <c r="K2196" i="6"/>
  <c r="M2196" i="6"/>
  <c r="N2196" i="6"/>
  <c r="M2195" i="6"/>
  <c r="K2195" i="6"/>
  <c r="N2195" i="6"/>
  <c r="O2195" i="6"/>
  <c r="M2194" i="6"/>
  <c r="O2194" i="6"/>
  <c r="N2194" i="6"/>
  <c r="K2194" i="6"/>
  <c r="O2193" i="6"/>
  <c r="N2193" i="6"/>
  <c r="M2193" i="6"/>
  <c r="K2193" i="6"/>
  <c r="O2192" i="6"/>
  <c r="N2192" i="6"/>
  <c r="M2192" i="6"/>
  <c r="K2192" i="6"/>
  <c r="O2191" i="6"/>
  <c r="N2191" i="6"/>
  <c r="M2191" i="6"/>
  <c r="K2191" i="6"/>
  <c r="O2190" i="6"/>
  <c r="N2190" i="6"/>
  <c r="M2190" i="6"/>
  <c r="K2190" i="6"/>
  <c r="O2189" i="6"/>
  <c r="N2189" i="6"/>
  <c r="M2189" i="6"/>
  <c r="K2189" i="6"/>
  <c r="O2188" i="6"/>
  <c r="N2188" i="6"/>
  <c r="M2188" i="6"/>
  <c r="K2188" i="6"/>
  <c r="M2187" i="6"/>
  <c r="K2187" i="6"/>
  <c r="O2187" i="6"/>
  <c r="N2187" i="6"/>
  <c r="O2186" i="6"/>
  <c r="N2186" i="6"/>
  <c r="M2186" i="6"/>
  <c r="K2186" i="6"/>
  <c r="O2185" i="6"/>
  <c r="N2185" i="6"/>
  <c r="M2185" i="6"/>
  <c r="K2185" i="6"/>
  <c r="O2184" i="6"/>
  <c r="N2184" i="6"/>
  <c r="M2184" i="6"/>
  <c r="K2184" i="6"/>
  <c r="O2183" i="6"/>
  <c r="N2183" i="6"/>
  <c r="M2183" i="6"/>
  <c r="K2183" i="6"/>
  <c r="O2182" i="6"/>
  <c r="N2182" i="6"/>
  <c r="M2182" i="6"/>
  <c r="K2182" i="6"/>
  <c r="O2181" i="6"/>
  <c r="N2181" i="6"/>
  <c r="M2181" i="6"/>
  <c r="K2181" i="6"/>
  <c r="O2180" i="6"/>
  <c r="N2180" i="6"/>
  <c r="M2180" i="6"/>
  <c r="K2180" i="6"/>
  <c r="O2179" i="6"/>
  <c r="N2179" i="6"/>
  <c r="M2179" i="6"/>
  <c r="K2179" i="6"/>
  <c r="K2178" i="6"/>
  <c r="M2178" i="6"/>
  <c r="O2178" i="6"/>
  <c r="N2178" i="6"/>
  <c r="K2177" i="6"/>
  <c r="O2177" i="6"/>
  <c r="N2177" i="6"/>
  <c r="M2177" i="6"/>
  <c r="O2176" i="6"/>
  <c r="N2176" i="6"/>
  <c r="M2176" i="6"/>
  <c r="K2176" i="6"/>
  <c r="M2175" i="6"/>
  <c r="K2175" i="6"/>
  <c r="O2175" i="6"/>
  <c r="N2175" i="6"/>
  <c r="M2174" i="6"/>
  <c r="N2174" i="6"/>
  <c r="K2174" i="6"/>
  <c r="O2174" i="6"/>
  <c r="M2173" i="6"/>
  <c r="K2173" i="6"/>
  <c r="O2173" i="6"/>
  <c r="N2173" i="6"/>
  <c r="N2172" i="6"/>
  <c r="M2172" i="6"/>
  <c r="O2172" i="6"/>
  <c r="K2172" i="6"/>
  <c r="N2171" i="6"/>
  <c r="M2171" i="6"/>
  <c r="K2171" i="6"/>
  <c r="O2171" i="6"/>
  <c r="M2170" i="6"/>
  <c r="K2170" i="6"/>
  <c r="O2170" i="6"/>
  <c r="N2170" i="6"/>
  <c r="K2169" i="6"/>
  <c r="O2169" i="6"/>
  <c r="N2169" i="6"/>
  <c r="M2169" i="6"/>
  <c r="K2168" i="6"/>
  <c r="M2168" i="6"/>
  <c r="N2168" i="6"/>
  <c r="O2168" i="6"/>
  <c r="M2167" i="6"/>
  <c r="O2167" i="6"/>
  <c r="N2167" i="6"/>
  <c r="K2167" i="6"/>
  <c r="M2166" i="6"/>
  <c r="K2166" i="6"/>
  <c r="N2166" i="6"/>
  <c r="O2166" i="6"/>
  <c r="N2165" i="6"/>
  <c r="M2165" i="6"/>
  <c r="K2165" i="6"/>
  <c r="O2165" i="6"/>
  <c r="M2164" i="6"/>
  <c r="O2164" i="6"/>
  <c r="N2164" i="6"/>
  <c r="K2164" i="6"/>
  <c r="M2163" i="6"/>
  <c r="K2163" i="6"/>
  <c r="N2163" i="6"/>
  <c r="O2163" i="6"/>
  <c r="O2162" i="6"/>
  <c r="K2162" i="6"/>
  <c r="M2162" i="6"/>
  <c r="N2162" i="6"/>
  <c r="N2161" i="6"/>
  <c r="O2161" i="6"/>
  <c r="M2161" i="6"/>
  <c r="K2161" i="6"/>
  <c r="O2160" i="6"/>
  <c r="N2160" i="6"/>
  <c r="M2160" i="6"/>
  <c r="K2160" i="6"/>
  <c r="K2159" i="6"/>
  <c r="O2159" i="6"/>
  <c r="N2159" i="6"/>
  <c r="M2159" i="6"/>
  <c r="O2158" i="6"/>
  <c r="N2158" i="6"/>
  <c r="M2158" i="6"/>
  <c r="K2158" i="6"/>
  <c r="M2157" i="6"/>
  <c r="K2157" i="6"/>
  <c r="O2157" i="6"/>
  <c r="N2157" i="6"/>
  <c r="O2156" i="6"/>
  <c r="N2156" i="6"/>
  <c r="M2156" i="6"/>
  <c r="K2156" i="6"/>
  <c r="O2155" i="6"/>
  <c r="N2155" i="6"/>
  <c r="M2155" i="6"/>
  <c r="K2155" i="6"/>
  <c r="O2154" i="6"/>
  <c r="N2154" i="6"/>
  <c r="M2154" i="6"/>
  <c r="K2154" i="6"/>
  <c r="O2153" i="6"/>
  <c r="N2153" i="6"/>
  <c r="M2153" i="6"/>
  <c r="K2153" i="6"/>
  <c r="O2152" i="6"/>
  <c r="N2152" i="6"/>
  <c r="M2152" i="6"/>
  <c r="K2152" i="6"/>
  <c r="O2151" i="6"/>
  <c r="N2151" i="6"/>
  <c r="M2151" i="6"/>
  <c r="K2151" i="6"/>
  <c r="O2150" i="6"/>
  <c r="N2150" i="6"/>
  <c r="M2150" i="6"/>
  <c r="K2150" i="6"/>
  <c r="O2149" i="6"/>
  <c r="M2149" i="6"/>
  <c r="N2149" i="6"/>
  <c r="K2149" i="6"/>
  <c r="O2148" i="6"/>
  <c r="N2148" i="6"/>
  <c r="M2148" i="6"/>
  <c r="K2148" i="6"/>
  <c r="O2147" i="6"/>
  <c r="N2147" i="6"/>
  <c r="M2147" i="6"/>
  <c r="K2147" i="6"/>
  <c r="O2146" i="6"/>
  <c r="N2146" i="6"/>
  <c r="M2146" i="6"/>
  <c r="K2146" i="6"/>
  <c r="O2145" i="6"/>
  <c r="N2145" i="6"/>
  <c r="M2145" i="6"/>
  <c r="K2145" i="6"/>
  <c r="M2144" i="6"/>
  <c r="O2144" i="6"/>
  <c r="N2144" i="6"/>
  <c r="K2144" i="6"/>
  <c r="O2143" i="6"/>
  <c r="N2143" i="6"/>
  <c r="M2143" i="6"/>
  <c r="K2143" i="6"/>
  <c r="O2142" i="6"/>
  <c r="N2142" i="6"/>
  <c r="K2142" i="6"/>
  <c r="M2142" i="6"/>
  <c r="O2141" i="6"/>
  <c r="N2141" i="6"/>
  <c r="M2141" i="6"/>
  <c r="K2141" i="6"/>
  <c r="O2140" i="6"/>
  <c r="N2140" i="6"/>
  <c r="M2140" i="6"/>
  <c r="K2140" i="6"/>
  <c r="K2139" i="6"/>
  <c r="O2139" i="6"/>
  <c r="N2139" i="6"/>
  <c r="M2139" i="6"/>
  <c r="M2138" i="6"/>
  <c r="O2138" i="6"/>
  <c r="N2138" i="6"/>
  <c r="K2138" i="6"/>
  <c r="M2137" i="6"/>
  <c r="O2137" i="6"/>
  <c r="N2137" i="6"/>
  <c r="K2137" i="6"/>
  <c r="K2136" i="6"/>
  <c r="O2136" i="6"/>
  <c r="N2136" i="6"/>
  <c r="M2136" i="6"/>
  <c r="N2135" i="6"/>
  <c r="O2135" i="6"/>
  <c r="M2135" i="6"/>
  <c r="K2135" i="6"/>
  <c r="O2134" i="6"/>
  <c r="N2134" i="6"/>
  <c r="M2134" i="6"/>
  <c r="K2134" i="6"/>
  <c r="O2133" i="6"/>
  <c r="N2133" i="6"/>
  <c r="M2133" i="6"/>
  <c r="K2133" i="6"/>
  <c r="K2132" i="6"/>
  <c r="O2132" i="6"/>
  <c r="N2132" i="6"/>
  <c r="M2132" i="6"/>
  <c r="O2131" i="6"/>
  <c r="N2131" i="6"/>
  <c r="K2131" i="6"/>
  <c r="M2131" i="6"/>
  <c r="O2130" i="6"/>
  <c r="M2130" i="6"/>
  <c r="K2130" i="6"/>
  <c r="N2130" i="6"/>
  <c r="O2129" i="6"/>
  <c r="M2129" i="6"/>
  <c r="K2129" i="6"/>
  <c r="N2129" i="6"/>
  <c r="N2128" i="6"/>
  <c r="O2128" i="6"/>
  <c r="K2128" i="6"/>
  <c r="M2128" i="6"/>
  <c r="O2127" i="6"/>
  <c r="N2127" i="6"/>
  <c r="M2127" i="6"/>
  <c r="K2127" i="6"/>
  <c r="O2126" i="6"/>
  <c r="N2126" i="6"/>
  <c r="K2126" i="6"/>
  <c r="M2126" i="6"/>
  <c r="M2125" i="6"/>
  <c r="O2125" i="6"/>
  <c r="N2125" i="6"/>
  <c r="K2125" i="6"/>
  <c r="M2124" i="6"/>
  <c r="N2124" i="6"/>
  <c r="O2124" i="6"/>
  <c r="K2124" i="6"/>
  <c r="K2123" i="6"/>
  <c r="N2123" i="6"/>
  <c r="O2123" i="6"/>
  <c r="M2123" i="6"/>
  <c r="K2122" i="6"/>
  <c r="M2122" i="6"/>
  <c r="N2122" i="6"/>
  <c r="O2122" i="6"/>
  <c r="M2121" i="6"/>
  <c r="N2121" i="6"/>
  <c r="K2121" i="6"/>
  <c r="O2121" i="6"/>
  <c r="M2120" i="6"/>
  <c r="K2120" i="6"/>
  <c r="N2120" i="6"/>
  <c r="O2120" i="6"/>
  <c r="O2119" i="6"/>
  <c r="N2119" i="6"/>
  <c r="M2119" i="6"/>
  <c r="K2119" i="6"/>
  <c r="O2118" i="6"/>
  <c r="N2118" i="6"/>
  <c r="M2118" i="6"/>
  <c r="K2118" i="6"/>
  <c r="O2117" i="6"/>
  <c r="N2117" i="6"/>
  <c r="M2117" i="6"/>
  <c r="K2117" i="6"/>
  <c r="K2116" i="6"/>
  <c r="M2116" i="6"/>
  <c r="O2116" i="6"/>
  <c r="N2116" i="6"/>
  <c r="O2115" i="6"/>
  <c r="K2115" i="6"/>
  <c r="M2115" i="6"/>
  <c r="N2115" i="6"/>
  <c r="K2114" i="6"/>
  <c r="M2114" i="6"/>
  <c r="N2114" i="6"/>
  <c r="O2114" i="6"/>
  <c r="O2113" i="6"/>
  <c r="N2113" i="6"/>
  <c r="M2113" i="6"/>
  <c r="K2113" i="6"/>
  <c r="O2112" i="6"/>
  <c r="K2112" i="6"/>
  <c r="M2112" i="6"/>
  <c r="N2112" i="6"/>
  <c r="O2111" i="6"/>
  <c r="N2111" i="6"/>
  <c r="M2111" i="6"/>
  <c r="K2111" i="6"/>
  <c r="K2110" i="6"/>
  <c r="O2110" i="6"/>
  <c r="N2110" i="6"/>
  <c r="M2110" i="6"/>
  <c r="N2109" i="6"/>
  <c r="O2109" i="6"/>
  <c r="M2109" i="6"/>
  <c r="K2109" i="6"/>
  <c r="M2108" i="6"/>
  <c r="N2108" i="6"/>
  <c r="O2108" i="6"/>
  <c r="K2108" i="6"/>
  <c r="K2107" i="6"/>
  <c r="O2107" i="6"/>
  <c r="N2107" i="6"/>
  <c r="M2107" i="6"/>
  <c r="K2106" i="6"/>
  <c r="M2106" i="6"/>
  <c r="N2106" i="6"/>
  <c r="O2106" i="6"/>
  <c r="M2105" i="6"/>
  <c r="K2105" i="6"/>
  <c r="N2105" i="6"/>
  <c r="O2105" i="6"/>
  <c r="M2104" i="6"/>
  <c r="N2104" i="6"/>
  <c r="O2104" i="6"/>
  <c r="K2104" i="6"/>
  <c r="O2103" i="6"/>
  <c r="N2103" i="6"/>
  <c r="M2103" i="6"/>
  <c r="K2103" i="6"/>
  <c r="O2102" i="6"/>
  <c r="N2102" i="6"/>
  <c r="K2102" i="6"/>
  <c r="M2102" i="6"/>
  <c r="N2101" i="6"/>
  <c r="O2101" i="6"/>
  <c r="K2101" i="6"/>
  <c r="M2101" i="6"/>
  <c r="M2100" i="6"/>
  <c r="O2100" i="6"/>
  <c r="N2100" i="6"/>
  <c r="K2100" i="6"/>
  <c r="M2099" i="6"/>
  <c r="N2099" i="6"/>
  <c r="O2099" i="6"/>
  <c r="K2099" i="6"/>
  <c r="N2098" i="6"/>
  <c r="M2098" i="6"/>
  <c r="K2098" i="6"/>
  <c r="O2098" i="6"/>
  <c r="K2097" i="6"/>
  <c r="M2097" i="6"/>
  <c r="N2097" i="6"/>
  <c r="O2097" i="6"/>
  <c r="K2096" i="6"/>
  <c r="M2096" i="6"/>
  <c r="N2096" i="6"/>
  <c r="O2096" i="6"/>
  <c r="K2095" i="6"/>
  <c r="M2095" i="6"/>
  <c r="N2095" i="6"/>
  <c r="O2095" i="6"/>
  <c r="O2094" i="6"/>
  <c r="N2094" i="6"/>
  <c r="M2094" i="6"/>
  <c r="K2094" i="6"/>
  <c r="O2093" i="6"/>
  <c r="N2093" i="6"/>
  <c r="K2093" i="6"/>
  <c r="M2093" i="6"/>
  <c r="K2092" i="6"/>
  <c r="M2092" i="6"/>
  <c r="N2092" i="6"/>
  <c r="O2092" i="6"/>
  <c r="K2091" i="6"/>
  <c r="N2091" i="6"/>
  <c r="M2091" i="6"/>
  <c r="O2091" i="6"/>
  <c r="O2090" i="6"/>
  <c r="N2090" i="6"/>
  <c r="K2090" i="6"/>
  <c r="M2090" i="6"/>
  <c r="O2089" i="6"/>
  <c r="K2089" i="6"/>
  <c r="M2089" i="6"/>
  <c r="N2089" i="6"/>
  <c r="K2088" i="6"/>
  <c r="M2088" i="6"/>
  <c r="N2088" i="6"/>
  <c r="O2088" i="6"/>
  <c r="K2087" i="6"/>
  <c r="M2087" i="6"/>
  <c r="N2087" i="6"/>
  <c r="O2087" i="6"/>
  <c r="N2086" i="6"/>
  <c r="M2086" i="6"/>
  <c r="K2086" i="6"/>
  <c r="O2086" i="6"/>
  <c r="O2085" i="6"/>
  <c r="N2085" i="6"/>
  <c r="M2085" i="6"/>
  <c r="K2085" i="6"/>
  <c r="K2084" i="6"/>
  <c r="N2084" i="6"/>
  <c r="M2084" i="6"/>
  <c r="O2084" i="6"/>
  <c r="N2083" i="6"/>
  <c r="O2083" i="6"/>
  <c r="M2083" i="6"/>
  <c r="K2083" i="6"/>
  <c r="M2082" i="6"/>
  <c r="K2082" i="6"/>
  <c r="N2082" i="6"/>
  <c r="O2082" i="6"/>
  <c r="O2081" i="6"/>
  <c r="N2081" i="6"/>
  <c r="M2081" i="6"/>
  <c r="K2081" i="6"/>
  <c r="O2080" i="6"/>
  <c r="N2080" i="6"/>
  <c r="M2080" i="6"/>
  <c r="K2080" i="6"/>
  <c r="M2079" i="6"/>
  <c r="O2079" i="6"/>
  <c r="N2079" i="6"/>
  <c r="K2079" i="6"/>
  <c r="N2078" i="6"/>
  <c r="M2078" i="6"/>
  <c r="K2078" i="6"/>
  <c r="O2078" i="6"/>
  <c r="K2077" i="6"/>
  <c r="O2077" i="6"/>
  <c r="N2077" i="6"/>
  <c r="M2077" i="6"/>
  <c r="O2076" i="6"/>
  <c r="N2076" i="6"/>
  <c r="M2076" i="6"/>
  <c r="K2076" i="6"/>
  <c r="K2075" i="6"/>
  <c r="M2075" i="6"/>
  <c r="O2075" i="6"/>
  <c r="N2075" i="6"/>
  <c r="M2074" i="6"/>
  <c r="O2074" i="6"/>
  <c r="N2074" i="6"/>
  <c r="K2074" i="6"/>
  <c r="K2073" i="6"/>
  <c r="M2073" i="6"/>
  <c r="O2073" i="6"/>
  <c r="N2073" i="6"/>
  <c r="M2072" i="6"/>
  <c r="O2072" i="6"/>
  <c r="N2072" i="6"/>
  <c r="K2072" i="6"/>
  <c r="M2071" i="6"/>
  <c r="N2071" i="6"/>
  <c r="O2071" i="6"/>
  <c r="K2071" i="6"/>
  <c r="K2070" i="6"/>
  <c r="M2070" i="6"/>
  <c r="N2070" i="6"/>
  <c r="O2070" i="6"/>
  <c r="K2069" i="6"/>
  <c r="O2069" i="6"/>
  <c r="M2069" i="6"/>
  <c r="N2069" i="6"/>
  <c r="O2068" i="6"/>
  <c r="N2068" i="6"/>
  <c r="K2068" i="6"/>
  <c r="M2068" i="6"/>
  <c r="O2067" i="6"/>
  <c r="K2067" i="6"/>
  <c r="N2067" i="6"/>
  <c r="M2067" i="6"/>
  <c r="O2066" i="6"/>
  <c r="M2066" i="6"/>
  <c r="N2066" i="6"/>
  <c r="K2066" i="6"/>
  <c r="O2065" i="6"/>
  <c r="M2065" i="6"/>
  <c r="K2065" i="6"/>
  <c r="N2065" i="6"/>
  <c r="N2064" i="6"/>
  <c r="K2064" i="6"/>
  <c r="O2064" i="6"/>
  <c r="M2064" i="6"/>
  <c r="O2063" i="6"/>
  <c r="M2063" i="6"/>
  <c r="K2063" i="6"/>
  <c r="N2063" i="6"/>
  <c r="O2062" i="6"/>
  <c r="N2062" i="6"/>
  <c r="M2062" i="6"/>
  <c r="K2062" i="6"/>
  <c r="N2061" i="6"/>
  <c r="K2061" i="6"/>
  <c r="M2061" i="6"/>
  <c r="O2061" i="6"/>
  <c r="M2060" i="6"/>
  <c r="O2060" i="6"/>
  <c r="K2060" i="6"/>
  <c r="N2060" i="6"/>
  <c r="N2059" i="6"/>
  <c r="O2059" i="6"/>
  <c r="M2059" i="6"/>
  <c r="K2059" i="6"/>
  <c r="N2058" i="6"/>
  <c r="K2058" i="6"/>
  <c r="O2058" i="6"/>
  <c r="M2058" i="6"/>
  <c r="M2057" i="6"/>
  <c r="O2057" i="6"/>
  <c r="K2057" i="6"/>
  <c r="N2057" i="6"/>
  <c r="K2056" i="6"/>
  <c r="N2056" i="6"/>
  <c r="M2056" i="6"/>
  <c r="O2056" i="6"/>
  <c r="M2055" i="6"/>
  <c r="O2055" i="6"/>
  <c r="N2055" i="6"/>
  <c r="K2055" i="6"/>
  <c r="K2054" i="6"/>
  <c r="O2054" i="6"/>
  <c r="M2054" i="6"/>
  <c r="N2054" i="6"/>
  <c r="M2053" i="6"/>
  <c r="O2053" i="6"/>
  <c r="N2053" i="6"/>
  <c r="O2052" i="6"/>
  <c r="N2052" i="6"/>
  <c r="M2052" i="6"/>
  <c r="K2052" i="6"/>
  <c r="M2051" i="6"/>
  <c r="N2051" i="6"/>
  <c r="O2051" i="6"/>
  <c r="K2051" i="6"/>
  <c r="M2050" i="6"/>
  <c r="O2050" i="6"/>
  <c r="K2050" i="6"/>
  <c r="N2050" i="6"/>
  <c r="O2049" i="6"/>
  <c r="K2049" i="6"/>
  <c r="M2049" i="6"/>
  <c r="N2049" i="6"/>
  <c r="M2048" i="6"/>
  <c r="K2048" i="6"/>
  <c r="N2048" i="6"/>
  <c r="O2048" i="6"/>
  <c r="O2047" i="6"/>
  <c r="K2047" i="6"/>
  <c r="M2047" i="6"/>
  <c r="N2047" i="6"/>
  <c r="M2046" i="6"/>
  <c r="K2046" i="6"/>
  <c r="O2046" i="6"/>
  <c r="N2046" i="6"/>
  <c r="N2045" i="6"/>
  <c r="M2045" i="6"/>
  <c r="K2045" i="6"/>
  <c r="O2045" i="6"/>
  <c r="O2044" i="6"/>
  <c r="K2044" i="6"/>
  <c r="N2044" i="6"/>
  <c r="M2044" i="6"/>
  <c r="O2043" i="6"/>
  <c r="M2043" i="6"/>
  <c r="N2043" i="6"/>
  <c r="K2043" i="6"/>
  <c r="K2042" i="6"/>
  <c r="M2042" i="6"/>
  <c r="N2042" i="6"/>
  <c r="O2042" i="6"/>
  <c r="K2041" i="6"/>
  <c r="N2041" i="6"/>
  <c r="O2041" i="6"/>
  <c r="M2041" i="6"/>
  <c r="O2040" i="6"/>
  <c r="N2040" i="6"/>
  <c r="M2040" i="6"/>
  <c r="K2040" i="6"/>
  <c r="O2039" i="6"/>
  <c r="N2039" i="6"/>
  <c r="M2039" i="6"/>
  <c r="K2039" i="6"/>
  <c r="O2038" i="6"/>
  <c r="N2038" i="6"/>
  <c r="M2038" i="6"/>
  <c r="K2038" i="6"/>
  <c r="O2037" i="6"/>
  <c r="N2037" i="6"/>
  <c r="M2037" i="6"/>
  <c r="K2037" i="6"/>
  <c r="O2036" i="6"/>
  <c r="N2036" i="6"/>
  <c r="M2036" i="6"/>
  <c r="K2036" i="6"/>
  <c r="O2035" i="6"/>
  <c r="N2035" i="6"/>
  <c r="M2035" i="6"/>
  <c r="K2035" i="6"/>
  <c r="O2034" i="6"/>
  <c r="N2034" i="6"/>
  <c r="M2034" i="6"/>
  <c r="K2034" i="6"/>
  <c r="O2033" i="6"/>
  <c r="N2033" i="6"/>
  <c r="M2033" i="6"/>
  <c r="K2033" i="6"/>
  <c r="O2032" i="6"/>
  <c r="N2032" i="6"/>
  <c r="M2032" i="6"/>
  <c r="K2032" i="6"/>
  <c r="O2031" i="6"/>
  <c r="N2031" i="6"/>
  <c r="M2031" i="6"/>
  <c r="K2031" i="6"/>
  <c r="O2030" i="6"/>
  <c r="N2030" i="6"/>
  <c r="M2030" i="6"/>
  <c r="K2030" i="6"/>
  <c r="O2029" i="6"/>
  <c r="N2029" i="6"/>
  <c r="M2029" i="6"/>
  <c r="K2029" i="6"/>
  <c r="O2028" i="6"/>
  <c r="N2028" i="6"/>
  <c r="M2028" i="6"/>
  <c r="K2028" i="6"/>
  <c r="O2027" i="6"/>
  <c r="N2027" i="6"/>
  <c r="M2027" i="6"/>
  <c r="K2027" i="6"/>
  <c r="O2026" i="6"/>
  <c r="N2026" i="6"/>
  <c r="M2026" i="6"/>
  <c r="K2026" i="6"/>
  <c r="O2025" i="6"/>
  <c r="N2025" i="6"/>
  <c r="M2025" i="6"/>
  <c r="K2025" i="6"/>
  <c r="O2024" i="6"/>
  <c r="N2024" i="6"/>
  <c r="M2024" i="6"/>
  <c r="K2024" i="6"/>
  <c r="O2023" i="6"/>
  <c r="N2023" i="6"/>
  <c r="M2023" i="6"/>
  <c r="K2023" i="6"/>
  <c r="O2022" i="6"/>
  <c r="N2022" i="6"/>
  <c r="M2022" i="6"/>
  <c r="K2022" i="6"/>
  <c r="O2021" i="6"/>
  <c r="N2021" i="6"/>
  <c r="M2021" i="6"/>
  <c r="K2021" i="6"/>
  <c r="O2020" i="6"/>
  <c r="N2020" i="6"/>
  <c r="M2020" i="6"/>
  <c r="K2020" i="6"/>
  <c r="O2019" i="6"/>
  <c r="N2019" i="6"/>
  <c r="M2019" i="6"/>
  <c r="K2019" i="6"/>
  <c r="O2018" i="6"/>
  <c r="N2018" i="6"/>
  <c r="M2018" i="6"/>
  <c r="K2018" i="6"/>
  <c r="O2017" i="6"/>
  <c r="N2017" i="6"/>
  <c r="M2017" i="6"/>
  <c r="K2017" i="6"/>
  <c r="O2016" i="6"/>
  <c r="N2016" i="6"/>
  <c r="M2016" i="6"/>
  <c r="K2016" i="6"/>
  <c r="O2015" i="6"/>
  <c r="N2015" i="6"/>
  <c r="M2015" i="6"/>
  <c r="K2015" i="6"/>
  <c r="O2014" i="6"/>
  <c r="N2014" i="6"/>
  <c r="M2014" i="6"/>
  <c r="K2014" i="6"/>
  <c r="O2013" i="6"/>
  <c r="N2013" i="6"/>
  <c r="M2013" i="6"/>
  <c r="K2013" i="6"/>
  <c r="O2012" i="6"/>
  <c r="N2012" i="6"/>
  <c r="M2012" i="6"/>
  <c r="K2012" i="6"/>
  <c r="O2011" i="6"/>
  <c r="N2011" i="6"/>
  <c r="M2011" i="6"/>
  <c r="K2011" i="6"/>
  <c r="O2010" i="6"/>
  <c r="N2010" i="6"/>
  <c r="M2010" i="6"/>
  <c r="K2010" i="6"/>
  <c r="O2009" i="6"/>
  <c r="N2009" i="6"/>
  <c r="M2009" i="6"/>
  <c r="K2009" i="6"/>
  <c r="O2008" i="6"/>
  <c r="M2008" i="6"/>
  <c r="K2008" i="6"/>
  <c r="N2008" i="6"/>
  <c r="K2007" i="6"/>
  <c r="O2007" i="6"/>
  <c r="N2007" i="6"/>
  <c r="M2007" i="6"/>
  <c r="O2006" i="6"/>
  <c r="N2006" i="6"/>
  <c r="M2006" i="6"/>
  <c r="K2006" i="6"/>
  <c r="N2005" i="6"/>
  <c r="K2005" i="6"/>
  <c r="M2005" i="6"/>
  <c r="O2005" i="6"/>
  <c r="O2004" i="6"/>
  <c r="K2004" i="6"/>
  <c r="M2004" i="6"/>
  <c r="N2004" i="6"/>
  <c r="O2003" i="6"/>
  <c r="M2003" i="6"/>
  <c r="N2003" i="6"/>
  <c r="K2003" i="6"/>
  <c r="M2002" i="6"/>
  <c r="O2002" i="6"/>
  <c r="N2002" i="6"/>
  <c r="K2002" i="6"/>
  <c r="M2001" i="6"/>
  <c r="K2001" i="6"/>
  <c r="O2001" i="6"/>
  <c r="N2001" i="6"/>
  <c r="O2000" i="6"/>
  <c r="K2000" i="6"/>
  <c r="M2000" i="6"/>
  <c r="N2000" i="6"/>
  <c r="O1999" i="6"/>
  <c r="K1999" i="6"/>
  <c r="M1999" i="6"/>
  <c r="N1999" i="6"/>
  <c r="M1998" i="6"/>
  <c r="K1998" i="6"/>
  <c r="N1998" i="6"/>
  <c r="O1998" i="6"/>
  <c r="N1997" i="6"/>
  <c r="O1997" i="6"/>
  <c r="K1997" i="6"/>
  <c r="M1997" i="6"/>
  <c r="O1996" i="6"/>
  <c r="M1996" i="6"/>
  <c r="K1996" i="6"/>
  <c r="N1996" i="6"/>
  <c r="O1995" i="6"/>
  <c r="N1995" i="6"/>
  <c r="M1995" i="6"/>
  <c r="K1995" i="6"/>
  <c r="N1994" i="6"/>
  <c r="O1994" i="6"/>
  <c r="M1994" i="6"/>
  <c r="K1994" i="6"/>
  <c r="K1993" i="6"/>
  <c r="M1993" i="6"/>
  <c r="N1993" i="6"/>
  <c r="O1993" i="6"/>
  <c r="O1992" i="6"/>
  <c r="K1992" i="6"/>
  <c r="M1992" i="6"/>
  <c r="N1992" i="6"/>
  <c r="O1991" i="6"/>
  <c r="K1991" i="6"/>
  <c r="M1991" i="6"/>
  <c r="N1991" i="6"/>
  <c r="K1990" i="6"/>
  <c r="M1990" i="6"/>
  <c r="O1990" i="6"/>
  <c r="N1990" i="6"/>
  <c r="K1989" i="6"/>
  <c r="M1989" i="6"/>
  <c r="N1989" i="6"/>
  <c r="O1989" i="6"/>
  <c r="K1988" i="6"/>
  <c r="O1988" i="6"/>
  <c r="N1988" i="6"/>
  <c r="M1988" i="6"/>
  <c r="O1987" i="6"/>
  <c r="N1987" i="6"/>
  <c r="M1987" i="6"/>
  <c r="K1987" i="6"/>
  <c r="O1986" i="6"/>
  <c r="N1986" i="6"/>
  <c r="M1986" i="6"/>
  <c r="K1986" i="6"/>
  <c r="O1985" i="6"/>
  <c r="N1985" i="6"/>
  <c r="M1985" i="6"/>
  <c r="K1985" i="6"/>
  <c r="O1984" i="6"/>
  <c r="N1984" i="6"/>
  <c r="M1984" i="6"/>
  <c r="K1984" i="6"/>
  <c r="N1983" i="6"/>
  <c r="M1983" i="6"/>
  <c r="K1983" i="6"/>
  <c r="O1983" i="6"/>
  <c r="O1982" i="6"/>
  <c r="N1982" i="6"/>
  <c r="K1982" i="6"/>
  <c r="M1982" i="6"/>
  <c r="N1981" i="6"/>
  <c r="M1981" i="6"/>
  <c r="K1981" i="6"/>
  <c r="O1981" i="6"/>
  <c r="O1980" i="6"/>
  <c r="K1980" i="6"/>
  <c r="M1980" i="6"/>
  <c r="N1980" i="6"/>
  <c r="K1979" i="6"/>
  <c r="N1979" i="6"/>
  <c r="O1979" i="6"/>
  <c r="M1979" i="6"/>
  <c r="N1978" i="6"/>
  <c r="K1978" i="6"/>
  <c r="M1978" i="6"/>
  <c r="O1978" i="6"/>
  <c r="O1977" i="6"/>
  <c r="N1977" i="6"/>
  <c r="M1977" i="6"/>
  <c r="K1977" i="6"/>
  <c r="O1976" i="6"/>
  <c r="N1976" i="6"/>
  <c r="M1976" i="6"/>
  <c r="K1976" i="6"/>
  <c r="M1975" i="6"/>
  <c r="N1975" i="6"/>
  <c r="O1975" i="6"/>
  <c r="K1975" i="6"/>
  <c r="O1974" i="6"/>
  <c r="N1974" i="6"/>
  <c r="M1974" i="6"/>
  <c r="K1974" i="6"/>
  <c r="O1973" i="6"/>
  <c r="N1973" i="6"/>
  <c r="M1973" i="6"/>
  <c r="K1973" i="6"/>
  <c r="M1972" i="6"/>
  <c r="O1972" i="6"/>
  <c r="K1972" i="6"/>
  <c r="N1972" i="6"/>
  <c r="K1971" i="6"/>
  <c r="N1971" i="6"/>
  <c r="M1971" i="6"/>
  <c r="O1971" i="6"/>
  <c r="O1970" i="6"/>
  <c r="N1970" i="6"/>
  <c r="M1970" i="6"/>
  <c r="K1970" i="6"/>
  <c r="M1969" i="6"/>
  <c r="K1969" i="6"/>
  <c r="N1969" i="6"/>
  <c r="O1969" i="6"/>
  <c r="K1968" i="6"/>
  <c r="M1968" i="6"/>
  <c r="N1968" i="6"/>
  <c r="O1968" i="6"/>
  <c r="O1967" i="6"/>
  <c r="M1967" i="6"/>
  <c r="K1967" i="6"/>
  <c r="N1967" i="6"/>
  <c r="N1966" i="6"/>
  <c r="O1966" i="6"/>
  <c r="K1966" i="6"/>
  <c r="M1966" i="6"/>
  <c r="O1965" i="6"/>
  <c r="M1965" i="6"/>
  <c r="N1965" i="6"/>
  <c r="K1965" i="6"/>
  <c r="O1964" i="6"/>
  <c r="N1964" i="6"/>
  <c r="M1964" i="6"/>
  <c r="K1964" i="6"/>
  <c r="M1963" i="6"/>
  <c r="N1963" i="6"/>
  <c r="O1963" i="6"/>
  <c r="K1963" i="6"/>
  <c r="K1962" i="6"/>
  <c r="M1962" i="6"/>
  <c r="N1962" i="6"/>
  <c r="O1962" i="6"/>
  <c r="N1961" i="6"/>
  <c r="M1961" i="6"/>
  <c r="K1961" i="6"/>
  <c r="O1961" i="6"/>
  <c r="N1960" i="6"/>
  <c r="K1960" i="6"/>
  <c r="M1960" i="6"/>
  <c r="O1960" i="6"/>
  <c r="M1959" i="6"/>
  <c r="N1959" i="6"/>
  <c r="O1959" i="6"/>
  <c r="K1959" i="6"/>
  <c r="M1958" i="6"/>
  <c r="K1958" i="6"/>
  <c r="N1958" i="6"/>
  <c r="O1958" i="6"/>
  <c r="K1957" i="6"/>
  <c r="O1957" i="6"/>
  <c r="N1957" i="6"/>
  <c r="M1957" i="6"/>
  <c r="N1956" i="6"/>
  <c r="M1956" i="6"/>
  <c r="K1956" i="6"/>
  <c r="O1956" i="6"/>
  <c r="O1955" i="6"/>
  <c r="N1955" i="6"/>
  <c r="M1955" i="6"/>
  <c r="K1955" i="6"/>
  <c r="N1954" i="6"/>
  <c r="M1954" i="6"/>
  <c r="K1954" i="6"/>
  <c r="O1954" i="6"/>
  <c r="O1953" i="6"/>
  <c r="M1953" i="6"/>
  <c r="K1953" i="6"/>
  <c r="N1953" i="6"/>
  <c r="K1952" i="6"/>
  <c r="O1952" i="6"/>
  <c r="N1952" i="6"/>
  <c r="M1952" i="6"/>
  <c r="O1951" i="6"/>
  <c r="N1951" i="6"/>
  <c r="M1951" i="6"/>
  <c r="K1951" i="6"/>
  <c r="O1950" i="6"/>
  <c r="N1950" i="6"/>
  <c r="M1950" i="6"/>
  <c r="K1950" i="6"/>
  <c r="O1949" i="6"/>
  <c r="N1949" i="6"/>
  <c r="M1949" i="6"/>
  <c r="K1949" i="6"/>
  <c r="N1948" i="6"/>
  <c r="O1948" i="6"/>
  <c r="K1948" i="6"/>
  <c r="M1948" i="6"/>
  <c r="M1947" i="6"/>
  <c r="K1947" i="6"/>
  <c r="O1947" i="6"/>
  <c r="N1947" i="6"/>
  <c r="O1946" i="6"/>
  <c r="N1946" i="6"/>
  <c r="M1946" i="6"/>
  <c r="K1946" i="6"/>
  <c r="O1945" i="6"/>
  <c r="N1945" i="6"/>
  <c r="M1945" i="6"/>
  <c r="K1945" i="6"/>
  <c r="N1944" i="6"/>
  <c r="M1944" i="6"/>
  <c r="K1944" i="6"/>
  <c r="O1944" i="6"/>
  <c r="M1943" i="6"/>
  <c r="K1943" i="6"/>
  <c r="O1943" i="6"/>
  <c r="N1943" i="6"/>
  <c r="N1942" i="6"/>
  <c r="M1942" i="6"/>
  <c r="K1942" i="6"/>
  <c r="O1942" i="6"/>
  <c r="K1941" i="6"/>
  <c r="O1941" i="6"/>
  <c r="N1941" i="6"/>
  <c r="M1941" i="6"/>
  <c r="K1940" i="6"/>
  <c r="M1940" i="6"/>
  <c r="N1940" i="6"/>
  <c r="O1940" i="6"/>
  <c r="N1939" i="6"/>
  <c r="M1939" i="6"/>
  <c r="O1939" i="6"/>
  <c r="K1939" i="6"/>
  <c r="O1938" i="6"/>
  <c r="N1938" i="6"/>
  <c r="M1938" i="6"/>
  <c r="K1938" i="6"/>
  <c r="O1937" i="6"/>
  <c r="N1937" i="6"/>
  <c r="M1937" i="6"/>
  <c r="K1937" i="6"/>
  <c r="K1936" i="6"/>
  <c r="M1936" i="6"/>
  <c r="N1936" i="6"/>
  <c r="O1936" i="6"/>
  <c r="O1935" i="6"/>
  <c r="K1935" i="6"/>
  <c r="M1935" i="6"/>
  <c r="N1935" i="6"/>
  <c r="K1934" i="6"/>
  <c r="M1934" i="6"/>
  <c r="N1934" i="6"/>
  <c r="O1934" i="6"/>
  <c r="O1933" i="6"/>
  <c r="N1933" i="6"/>
  <c r="K1933" i="6"/>
  <c r="M1933" i="6"/>
  <c r="K1932" i="6"/>
  <c r="M1932" i="6"/>
  <c r="N1932" i="6"/>
  <c r="O1932" i="6"/>
  <c r="O1931" i="6"/>
  <c r="N1931" i="6"/>
  <c r="M1931" i="6"/>
  <c r="K1931" i="6"/>
  <c r="K1930" i="6"/>
  <c r="O1930" i="6"/>
  <c r="N1930" i="6"/>
  <c r="M1930" i="6"/>
  <c r="N1929" i="6"/>
  <c r="M1929" i="6"/>
  <c r="K1929" i="6"/>
  <c r="O1929" i="6"/>
  <c r="N1928" i="6"/>
  <c r="M1928" i="6"/>
  <c r="K1928" i="6"/>
  <c r="O1928" i="6"/>
  <c r="M1927" i="6"/>
  <c r="N1927" i="6"/>
  <c r="O1927" i="6"/>
  <c r="K1927" i="6"/>
  <c r="K1926" i="6"/>
  <c r="M1926" i="6"/>
  <c r="N1926" i="6"/>
  <c r="O1926" i="6"/>
  <c r="O1925" i="6"/>
  <c r="N1925" i="6"/>
  <c r="M1925" i="6"/>
  <c r="K1925" i="6"/>
  <c r="K1924" i="6"/>
  <c r="O1924" i="6"/>
  <c r="N1924" i="6"/>
  <c r="M1924" i="6"/>
  <c r="O1923" i="6"/>
  <c r="N1923" i="6"/>
  <c r="M1923" i="6"/>
  <c r="K1923" i="6"/>
  <c r="O1922" i="6"/>
  <c r="N1922" i="6"/>
  <c r="M1922" i="6"/>
  <c r="K1922" i="6"/>
  <c r="M1921" i="6"/>
  <c r="O1921" i="6"/>
  <c r="N1921" i="6"/>
  <c r="K1921" i="6"/>
  <c r="K1920" i="6"/>
  <c r="M1920" i="6"/>
  <c r="O1920" i="6"/>
  <c r="N1920" i="6"/>
  <c r="O1919" i="6"/>
  <c r="M1919" i="6"/>
  <c r="K1919" i="6"/>
  <c r="N1919" i="6"/>
  <c r="O1918" i="6"/>
  <c r="N1918" i="6"/>
  <c r="K1918" i="6"/>
  <c r="M1918" i="6"/>
  <c r="K1917" i="6"/>
  <c r="M1917" i="6"/>
  <c r="O1917" i="6"/>
  <c r="N1917" i="6"/>
  <c r="O1916" i="6"/>
  <c r="M1916" i="6"/>
  <c r="K1916" i="6"/>
  <c r="N1916" i="6"/>
  <c r="O1915" i="6"/>
  <c r="N1915" i="6"/>
  <c r="M1915" i="6"/>
  <c r="K1915" i="6"/>
  <c r="O1914" i="6"/>
  <c r="K1914" i="6"/>
  <c r="M1914" i="6"/>
  <c r="N1914" i="6"/>
  <c r="O1913" i="6"/>
  <c r="N1913" i="6"/>
  <c r="M1913" i="6"/>
  <c r="K1913" i="6"/>
  <c r="O1912" i="6"/>
  <c r="N1912" i="6"/>
  <c r="M1912" i="6"/>
  <c r="K1912" i="6"/>
  <c r="M1911" i="6"/>
  <c r="N1911" i="6"/>
  <c r="K1911" i="6"/>
  <c r="O1911" i="6"/>
  <c r="M1910" i="6"/>
  <c r="K1910" i="6"/>
  <c r="O1910" i="6"/>
  <c r="N1910" i="6"/>
  <c r="O1909" i="6"/>
  <c r="N1909" i="6"/>
  <c r="M1909" i="6"/>
  <c r="K1909" i="6"/>
  <c r="O1908" i="6"/>
  <c r="K1908" i="6"/>
  <c r="M1908" i="6"/>
  <c r="N1908" i="6"/>
  <c r="K1907" i="6"/>
  <c r="N1907" i="6"/>
  <c r="O1907" i="6"/>
  <c r="M1907" i="6"/>
  <c r="N1906" i="6"/>
  <c r="K1906" i="6"/>
  <c r="M1906" i="6"/>
  <c r="O1906" i="6"/>
  <c r="N1905" i="6"/>
  <c r="O1905" i="6"/>
  <c r="K1905" i="6"/>
  <c r="M1905" i="6"/>
  <c r="K1904" i="6"/>
  <c r="M1904" i="6"/>
  <c r="O1904" i="6"/>
  <c r="N1904" i="6"/>
  <c r="K1903" i="6"/>
  <c r="N1903" i="6"/>
  <c r="M1903" i="6"/>
  <c r="O1903" i="6"/>
  <c r="K1902" i="6"/>
  <c r="M1902" i="6"/>
  <c r="N1902" i="6"/>
  <c r="O1902" i="6"/>
  <c r="K1901" i="6"/>
  <c r="M1901" i="6"/>
  <c r="O1901" i="6"/>
  <c r="N1901" i="6"/>
  <c r="K1900" i="6"/>
  <c r="M1900" i="6"/>
  <c r="N1900" i="6"/>
  <c r="O1900" i="6"/>
  <c r="O1899" i="6"/>
  <c r="N1899" i="6"/>
  <c r="M1899" i="6"/>
  <c r="K1899" i="6"/>
  <c r="O1898" i="6"/>
  <c r="N1898" i="6"/>
  <c r="M1898" i="6"/>
  <c r="K1898" i="6"/>
  <c r="K1897" i="6"/>
  <c r="M1897" i="6"/>
  <c r="N1897" i="6"/>
  <c r="O1897" i="6"/>
  <c r="N1896" i="6"/>
  <c r="K1896" i="6"/>
  <c r="M1896" i="6"/>
  <c r="O1896" i="6"/>
  <c r="O1895" i="6"/>
  <c r="N1895" i="6"/>
  <c r="M1895" i="6"/>
  <c r="K1895" i="6"/>
  <c r="O1894" i="6"/>
  <c r="N1894" i="6"/>
  <c r="M1894" i="6"/>
  <c r="K1894" i="6"/>
  <c r="K1893" i="6"/>
  <c r="M1893" i="6"/>
  <c r="N1893" i="6"/>
  <c r="O1893" i="6"/>
  <c r="O1892" i="6"/>
  <c r="M1892" i="6"/>
  <c r="N1892" i="6"/>
  <c r="K1892" i="6"/>
  <c r="O1891" i="6"/>
  <c r="K1891" i="6"/>
  <c r="N1891" i="6"/>
  <c r="M1891" i="6"/>
  <c r="K1890" i="6"/>
  <c r="M1890" i="6"/>
  <c r="N1890" i="6"/>
  <c r="O1890" i="6"/>
  <c r="K1889" i="6"/>
  <c r="N1889" i="6"/>
  <c r="M1889" i="6"/>
  <c r="O1889" i="6"/>
  <c r="M1888" i="6"/>
  <c r="K1888" i="6"/>
  <c r="O1888" i="6"/>
  <c r="N1888" i="6"/>
  <c r="O1887" i="6"/>
  <c r="N1887" i="6"/>
  <c r="M1887" i="6"/>
  <c r="K1887" i="6"/>
  <c r="O1886" i="6"/>
  <c r="N1886" i="6"/>
  <c r="M1886" i="6"/>
  <c r="K1886" i="6"/>
  <c r="O1885" i="6"/>
  <c r="K1885" i="6"/>
  <c r="M1885" i="6"/>
  <c r="N1885" i="6"/>
  <c r="M1884" i="6"/>
  <c r="K1884" i="6"/>
  <c r="O1884" i="6"/>
  <c r="N1884" i="6"/>
  <c r="O1883" i="6"/>
  <c r="M1883" i="6"/>
  <c r="K1883" i="6"/>
  <c r="N1883" i="6"/>
  <c r="K1882" i="6"/>
  <c r="M1882" i="6"/>
  <c r="N1882" i="6"/>
  <c r="O1882" i="6"/>
  <c r="M1881" i="6"/>
  <c r="N1881" i="6"/>
  <c r="O1881" i="6"/>
  <c r="K1881" i="6"/>
  <c r="O1880" i="6"/>
  <c r="N1880" i="6"/>
  <c r="M1880" i="6"/>
  <c r="K1880" i="6"/>
  <c r="O1879" i="6"/>
  <c r="N1879" i="6"/>
  <c r="M1879" i="6"/>
  <c r="K1879" i="6"/>
  <c r="O1878" i="6"/>
  <c r="N1878" i="6"/>
  <c r="M1878" i="6"/>
  <c r="K1878" i="6"/>
  <c r="O1877" i="6"/>
  <c r="N1877" i="6"/>
  <c r="M1877" i="6"/>
  <c r="K1877" i="6"/>
  <c r="O1876" i="6"/>
  <c r="N1876" i="6"/>
  <c r="M1876" i="6"/>
  <c r="K1876" i="6"/>
  <c r="O1875" i="6"/>
  <c r="N1875" i="6"/>
  <c r="M1875" i="6"/>
  <c r="K1875" i="6"/>
  <c r="O1874" i="6"/>
  <c r="K1874" i="6"/>
  <c r="M1874" i="6"/>
  <c r="N1874" i="6"/>
  <c r="K1873" i="6"/>
  <c r="M1873" i="6"/>
  <c r="N1873" i="6"/>
  <c r="O1873" i="6"/>
  <c r="N1872" i="6"/>
  <c r="M1872" i="6"/>
  <c r="O1872" i="6"/>
  <c r="K1872" i="6"/>
  <c r="K1871" i="6"/>
  <c r="O1871" i="6"/>
  <c r="M1871" i="6"/>
  <c r="N1871" i="6"/>
  <c r="O1870" i="6"/>
  <c r="N1870" i="6"/>
  <c r="M1870" i="6"/>
  <c r="K1870" i="6"/>
  <c r="K1869" i="6"/>
  <c r="O1869" i="6"/>
  <c r="N1869" i="6"/>
  <c r="M1869" i="6"/>
  <c r="O1868" i="6"/>
  <c r="N1868" i="6"/>
  <c r="M1868" i="6"/>
  <c r="K1868" i="6"/>
  <c r="M1867" i="6"/>
  <c r="K1867" i="6"/>
  <c r="O1867" i="6"/>
  <c r="N1867" i="6"/>
  <c r="O1866" i="6"/>
  <c r="N1866" i="6"/>
  <c r="M1866" i="6"/>
  <c r="K1866" i="6"/>
  <c r="K1865" i="6"/>
  <c r="M1865" i="6"/>
  <c r="N1865" i="6"/>
  <c r="O1865" i="6"/>
  <c r="O1864" i="6"/>
  <c r="N1864" i="6"/>
  <c r="M1864" i="6"/>
  <c r="K1864" i="6"/>
  <c r="M1863" i="6"/>
  <c r="O1863" i="6"/>
  <c r="K1863" i="6"/>
  <c r="N1863" i="6"/>
  <c r="K1862" i="6"/>
  <c r="M1862" i="6"/>
  <c r="N1862" i="6"/>
  <c r="O1862" i="6"/>
  <c r="N1861" i="6"/>
  <c r="K1861" i="6"/>
  <c r="M1861" i="6"/>
  <c r="O1861" i="6"/>
  <c r="N1860" i="6"/>
  <c r="O1860" i="6"/>
  <c r="M1860" i="6"/>
  <c r="K1860" i="6"/>
  <c r="O1859" i="6"/>
  <c r="K1859" i="6"/>
  <c r="M1859" i="6"/>
  <c r="N1859" i="6"/>
  <c r="K1858" i="6"/>
  <c r="M1858" i="6"/>
  <c r="N1858" i="6"/>
  <c r="O1858" i="6"/>
  <c r="O1857" i="6"/>
  <c r="N1857" i="6"/>
  <c r="M1857" i="6"/>
  <c r="K1857" i="6"/>
  <c r="O1856" i="6"/>
  <c r="N1856" i="6"/>
  <c r="K1856" i="6"/>
  <c r="M1856" i="6"/>
  <c r="O1855" i="6"/>
  <c r="N1855" i="6"/>
  <c r="M1855" i="6"/>
  <c r="K1855" i="6"/>
  <c r="K1854" i="6"/>
  <c r="M1854" i="6"/>
  <c r="N1854" i="6"/>
  <c r="O1854" i="6"/>
  <c r="N1853" i="6"/>
  <c r="O1853" i="6"/>
  <c r="M1853" i="6"/>
  <c r="K1853" i="6"/>
  <c r="M1852" i="6"/>
  <c r="O1852" i="6"/>
  <c r="N1852" i="6"/>
  <c r="K1852" i="6"/>
  <c r="K1851" i="6"/>
  <c r="N1851" i="6"/>
  <c r="O1851" i="6"/>
  <c r="M1851" i="6"/>
  <c r="O1850" i="6"/>
  <c r="N1850" i="6"/>
  <c r="K1850" i="6"/>
  <c r="M1850" i="6"/>
  <c r="N1849" i="6"/>
  <c r="K1849" i="6"/>
  <c r="M1849" i="6"/>
  <c r="O1849" i="6"/>
  <c r="M1848" i="6"/>
  <c r="K1848" i="6"/>
  <c r="O1848" i="6"/>
  <c r="N1848" i="6"/>
  <c r="O1847" i="6"/>
  <c r="N1847" i="6"/>
  <c r="M1847" i="6"/>
  <c r="K1847" i="6"/>
  <c r="O1846" i="6"/>
  <c r="K1846" i="6"/>
  <c r="M1846" i="6"/>
  <c r="N1846" i="6"/>
  <c r="O1845" i="6"/>
  <c r="N1845" i="6"/>
  <c r="M1845" i="6"/>
  <c r="K1845" i="6"/>
  <c r="M1844" i="6"/>
  <c r="K1844" i="6"/>
  <c r="O1844" i="6"/>
  <c r="N1844" i="6"/>
  <c r="O1843" i="6"/>
  <c r="K1843" i="6"/>
  <c r="M1843" i="6"/>
  <c r="N1843" i="6"/>
  <c r="N1842" i="6"/>
  <c r="K1842" i="6"/>
  <c r="M1842" i="6"/>
  <c r="O1842" i="6"/>
  <c r="O1841" i="6"/>
  <c r="N1841" i="6"/>
  <c r="M1841" i="6"/>
  <c r="K1841" i="6"/>
  <c r="N1840" i="6"/>
  <c r="O1840" i="6"/>
  <c r="K1840" i="6"/>
  <c r="M1840" i="6"/>
  <c r="N1839" i="6"/>
  <c r="K1839" i="6"/>
  <c r="M1839" i="6"/>
  <c r="O1839" i="6"/>
  <c r="O1838" i="6"/>
  <c r="N1838" i="6"/>
  <c r="M1838" i="6"/>
  <c r="K1838" i="6"/>
  <c r="O1837" i="6"/>
  <c r="K1837" i="6"/>
  <c r="M1837" i="6"/>
  <c r="N1837" i="6"/>
  <c r="M1836" i="6"/>
  <c r="K1836" i="6"/>
  <c r="N1836" i="6"/>
  <c r="O1836" i="6"/>
  <c r="N1835" i="6"/>
  <c r="M1835" i="6"/>
  <c r="K1835" i="6"/>
  <c r="O1835" i="6"/>
  <c r="O1834" i="6"/>
  <c r="N1834" i="6"/>
  <c r="M1834" i="6"/>
  <c r="K1834" i="6"/>
  <c r="O1833" i="6"/>
  <c r="N1833" i="6"/>
  <c r="M1833" i="6"/>
  <c r="K1833" i="6"/>
  <c r="O1832" i="6"/>
  <c r="N1832" i="6"/>
  <c r="M1832" i="6"/>
  <c r="K1832" i="6"/>
  <c r="O1831" i="6"/>
  <c r="N1831" i="6"/>
  <c r="M1831" i="6"/>
  <c r="K1831" i="6"/>
  <c r="O1830" i="6"/>
  <c r="N1830" i="6"/>
  <c r="M1830" i="6"/>
  <c r="K1830" i="6"/>
  <c r="O1829" i="6"/>
  <c r="N1829" i="6"/>
  <c r="M1829" i="6"/>
  <c r="K1829" i="6"/>
  <c r="O1828" i="6"/>
  <c r="N1828" i="6"/>
  <c r="K1828" i="6"/>
  <c r="M1828" i="6"/>
  <c r="K1827" i="6"/>
  <c r="M1827" i="6"/>
  <c r="O1827" i="6"/>
  <c r="N1827" i="6"/>
  <c r="K1826" i="6"/>
  <c r="O1826" i="6"/>
  <c r="N1826" i="6"/>
  <c r="M1826" i="6"/>
  <c r="N1825" i="6"/>
  <c r="O1825" i="6"/>
  <c r="K1825" i="6"/>
  <c r="M1825" i="6"/>
  <c r="O1824" i="6"/>
  <c r="N1824" i="6"/>
  <c r="M1824" i="6"/>
  <c r="K1824" i="6"/>
  <c r="O1823" i="6"/>
  <c r="N1823" i="6"/>
  <c r="M1823" i="6"/>
  <c r="K1823" i="6"/>
  <c r="O1822" i="6"/>
  <c r="N1822" i="6"/>
  <c r="M1822" i="6"/>
  <c r="K1822" i="6"/>
  <c r="M1821" i="6"/>
  <c r="K1821" i="6"/>
  <c r="O1821" i="6"/>
  <c r="N1821" i="6"/>
  <c r="M1820" i="6"/>
  <c r="K1820" i="6"/>
  <c r="O1820" i="6"/>
  <c r="N1820" i="6"/>
  <c r="K1819" i="6"/>
  <c r="M1819" i="6"/>
  <c r="N1819" i="6"/>
  <c r="O1819" i="6"/>
  <c r="K1818" i="6"/>
  <c r="M1818" i="6"/>
  <c r="N1818" i="6"/>
  <c r="O1818" i="6"/>
  <c r="M1817" i="6"/>
  <c r="K1817" i="6"/>
  <c r="O1817" i="6"/>
  <c r="N1817" i="6"/>
  <c r="O1816" i="6"/>
  <c r="K1816" i="6"/>
  <c r="M1816" i="6"/>
  <c r="N1816" i="6"/>
  <c r="K1815" i="6"/>
  <c r="M1815" i="6"/>
  <c r="N1815" i="6"/>
  <c r="O1815" i="6"/>
  <c r="M1814" i="6"/>
  <c r="K1814" i="6"/>
  <c r="O1814" i="6"/>
  <c r="N1814" i="6"/>
  <c r="N1813" i="6"/>
  <c r="O1813" i="6"/>
  <c r="K1813" i="6"/>
  <c r="M1813" i="6"/>
  <c r="O1812" i="6"/>
  <c r="M1812" i="6"/>
  <c r="K1812" i="6"/>
  <c r="N1812" i="6"/>
  <c r="K1811" i="6"/>
  <c r="M1811" i="6"/>
  <c r="N1811" i="6"/>
  <c r="O1811" i="6"/>
  <c r="K1810" i="6"/>
  <c r="N1810" i="6"/>
  <c r="O1810" i="6"/>
  <c r="M1810" i="6"/>
  <c r="O1809" i="6"/>
  <c r="N1809" i="6"/>
  <c r="K1809" i="6"/>
  <c r="M1809" i="6"/>
  <c r="N1808" i="6"/>
  <c r="M1808" i="6"/>
  <c r="K1808" i="6"/>
  <c r="O1808" i="6"/>
  <c r="O1807" i="6"/>
  <c r="N1807" i="6"/>
  <c r="M1807" i="6"/>
  <c r="K1807" i="6"/>
  <c r="N1806" i="6"/>
  <c r="M1806" i="6"/>
  <c r="K1806" i="6"/>
  <c r="O1806" i="6"/>
  <c r="M1805" i="6"/>
  <c r="K1805" i="6"/>
  <c r="O1805" i="6"/>
  <c r="N1805" i="6"/>
  <c r="O1804" i="6"/>
  <c r="N1804" i="6"/>
  <c r="M1804" i="6"/>
  <c r="K1804" i="6"/>
  <c r="O1803" i="6"/>
  <c r="N1803" i="6"/>
  <c r="K1803" i="6"/>
  <c r="M1803" i="6"/>
  <c r="O1802" i="6"/>
  <c r="N1802" i="6"/>
  <c r="M1802" i="6"/>
  <c r="K1802" i="6"/>
  <c r="O1801" i="6"/>
  <c r="M1801" i="6"/>
  <c r="N1801" i="6"/>
  <c r="K1801" i="6"/>
  <c r="K1800" i="6"/>
  <c r="M1800" i="6"/>
  <c r="N1800" i="6"/>
  <c r="O1800" i="6"/>
  <c r="N1799" i="6"/>
  <c r="O1799" i="6"/>
  <c r="M1799" i="6"/>
  <c r="K1799" i="6"/>
  <c r="K1798" i="6"/>
  <c r="M1798" i="6"/>
  <c r="N1798" i="6"/>
  <c r="O1798" i="6"/>
  <c r="K1797" i="6"/>
  <c r="M1797" i="6"/>
  <c r="N1797" i="6"/>
  <c r="O1797" i="6"/>
  <c r="N1796" i="6"/>
  <c r="O1796" i="6"/>
  <c r="M1796" i="6"/>
  <c r="K1796" i="6"/>
  <c r="K1795" i="6"/>
  <c r="M1795" i="6"/>
  <c r="O1795" i="6"/>
  <c r="N1795" i="6"/>
  <c r="K1794" i="6"/>
  <c r="M1794" i="6"/>
  <c r="O1794" i="6"/>
  <c r="N1794" i="6"/>
  <c r="N1793" i="6"/>
  <c r="O1793" i="6"/>
  <c r="M1793" i="6"/>
  <c r="K1793" i="6"/>
  <c r="O1792" i="6"/>
  <c r="N1792" i="6"/>
  <c r="K1792" i="6"/>
  <c r="M1792" i="6"/>
  <c r="O1791" i="6"/>
  <c r="N1791" i="6"/>
  <c r="M1791" i="6"/>
  <c r="K1791" i="6"/>
  <c r="O1790" i="6"/>
  <c r="N1790" i="6"/>
  <c r="M1790" i="6"/>
  <c r="K1790" i="6"/>
  <c r="O1789" i="6"/>
  <c r="N1789" i="6"/>
  <c r="M1789" i="6"/>
  <c r="K1789" i="6"/>
  <c r="O1788" i="6"/>
  <c r="N1788" i="6"/>
  <c r="M1788" i="6"/>
  <c r="K1788" i="6"/>
  <c r="K1787" i="6"/>
  <c r="M1787" i="6"/>
  <c r="N1787" i="6"/>
  <c r="O1787" i="6"/>
  <c r="N1786" i="6"/>
  <c r="O1786" i="6"/>
  <c r="M1786" i="6"/>
  <c r="K1786" i="6"/>
  <c r="O1785" i="6"/>
  <c r="N1785" i="6"/>
  <c r="M1785" i="6"/>
  <c r="K1785" i="6"/>
  <c r="O1784" i="6"/>
  <c r="N1784" i="6"/>
  <c r="M1784" i="6"/>
  <c r="K1784" i="6"/>
  <c r="O1783" i="6"/>
  <c r="N1783" i="6"/>
  <c r="M1783" i="6"/>
  <c r="K1783" i="6"/>
  <c r="O1782" i="6"/>
  <c r="N1782" i="6"/>
  <c r="M1782" i="6"/>
  <c r="K1782" i="6"/>
  <c r="O1781" i="6"/>
  <c r="N1781" i="6"/>
  <c r="M1781" i="6"/>
  <c r="K1781" i="6"/>
  <c r="O1780" i="6"/>
  <c r="N1780" i="6"/>
  <c r="M1780" i="6"/>
  <c r="K1780" i="6"/>
  <c r="M1779" i="6"/>
  <c r="N1779" i="6"/>
  <c r="O1779" i="6"/>
  <c r="K1779" i="6"/>
  <c r="O1778" i="6"/>
  <c r="N1778" i="6"/>
  <c r="M1778" i="6"/>
  <c r="K1778" i="6"/>
  <c r="O1777" i="6"/>
  <c r="M1777" i="6"/>
  <c r="K1777" i="6"/>
  <c r="N1777" i="6"/>
  <c r="O1776" i="6"/>
  <c r="K1776" i="6"/>
  <c r="M1776" i="6"/>
  <c r="N1776" i="6"/>
  <c r="O1775" i="6"/>
  <c r="N1775" i="6"/>
  <c r="M1775" i="6"/>
  <c r="K1775" i="6"/>
  <c r="O1774" i="6"/>
  <c r="N1774" i="6"/>
  <c r="M1774" i="6"/>
  <c r="K1774" i="6"/>
  <c r="M1773" i="6"/>
  <c r="K1773" i="6"/>
  <c r="O1773" i="6"/>
  <c r="N1773" i="6"/>
  <c r="O1772" i="6"/>
  <c r="N1772" i="6"/>
  <c r="M1772" i="6"/>
  <c r="K1772" i="6"/>
  <c r="O1771" i="6"/>
  <c r="K1771" i="6"/>
  <c r="M1771" i="6"/>
  <c r="N1771" i="6"/>
  <c r="M1770" i="6"/>
  <c r="O1770" i="6"/>
  <c r="N1770" i="6"/>
  <c r="K1770" i="6"/>
  <c r="M1769" i="6"/>
  <c r="K1769" i="6"/>
  <c r="O1769" i="6"/>
  <c r="N1769" i="6"/>
  <c r="M1768" i="6"/>
  <c r="N1768" i="6"/>
  <c r="K1768" i="6"/>
  <c r="O1768" i="6"/>
  <c r="O1767" i="6"/>
  <c r="K1767" i="6"/>
  <c r="N1767" i="6"/>
  <c r="M1767" i="6"/>
  <c r="M1766" i="6"/>
  <c r="K1766" i="6"/>
  <c r="O1766" i="6"/>
  <c r="N1766" i="6"/>
  <c r="M1765" i="6"/>
  <c r="O1765" i="6"/>
  <c r="N1765" i="6"/>
  <c r="K1765" i="6"/>
  <c r="K1764" i="6"/>
  <c r="O1764" i="6"/>
  <c r="N1764" i="6"/>
  <c r="M1764" i="6"/>
  <c r="K1763" i="6"/>
  <c r="M1763" i="6"/>
  <c r="N1763" i="6"/>
  <c r="O1763" i="6"/>
  <c r="O1762" i="6"/>
  <c r="K1762" i="6"/>
  <c r="M1762" i="6"/>
  <c r="N1762" i="6"/>
  <c r="K1761" i="6"/>
  <c r="M1761" i="6"/>
  <c r="N1761" i="6"/>
  <c r="O1761" i="6"/>
  <c r="K1760" i="6"/>
  <c r="N1760" i="6"/>
  <c r="O1760" i="6"/>
  <c r="M1760" i="6"/>
  <c r="K1759" i="6"/>
  <c r="M1759" i="6"/>
  <c r="N1759" i="6"/>
  <c r="O1759" i="6"/>
  <c r="N1758" i="6"/>
  <c r="M1758" i="6"/>
  <c r="K1758" i="6"/>
  <c r="O1758" i="6"/>
  <c r="N1757" i="6"/>
  <c r="O1757" i="6"/>
  <c r="M1757" i="6"/>
  <c r="K1757" i="6"/>
  <c r="K1756" i="6"/>
  <c r="M1756" i="6"/>
  <c r="N1756" i="6"/>
  <c r="O1756" i="6"/>
  <c r="K1755" i="6"/>
  <c r="N1755" i="6"/>
  <c r="M1755" i="6"/>
  <c r="O1755" i="6"/>
  <c r="N1754" i="6"/>
  <c r="M1754" i="6"/>
  <c r="O1754" i="6"/>
  <c r="K1753" i="6"/>
  <c r="M1753" i="6"/>
  <c r="N1753" i="6"/>
  <c r="O1753" i="6"/>
  <c r="O1752" i="6"/>
  <c r="K1752" i="6"/>
  <c r="M1752" i="6"/>
  <c r="N1752" i="6"/>
  <c r="O1751" i="6"/>
  <c r="N1751" i="6"/>
  <c r="K1751" i="6"/>
  <c r="M1751" i="6"/>
  <c r="K1750" i="6"/>
  <c r="M1750" i="6"/>
  <c r="O1750" i="6"/>
  <c r="N1750" i="6"/>
  <c r="O1749" i="6"/>
  <c r="K1749" i="6"/>
  <c r="N1749" i="6"/>
  <c r="M1749" i="6"/>
  <c r="O1748" i="6"/>
  <c r="N1748" i="6"/>
  <c r="M1748" i="6"/>
  <c r="K1748" i="6"/>
  <c r="M1747" i="6"/>
  <c r="O1747" i="6"/>
  <c r="K1747" i="6"/>
  <c r="N1747" i="6"/>
  <c r="K1746" i="6"/>
  <c r="O1746" i="6"/>
  <c r="N1746" i="6"/>
  <c r="M1746" i="6"/>
  <c r="K1745" i="6"/>
  <c r="M1745" i="6"/>
  <c r="O1745" i="6"/>
  <c r="N1745" i="6"/>
  <c r="K1744" i="6"/>
  <c r="M1744" i="6"/>
  <c r="N1744" i="6"/>
  <c r="O1744" i="6"/>
  <c r="M1743" i="6"/>
  <c r="K1743" i="6"/>
  <c r="O1743" i="6"/>
  <c r="N1743" i="6"/>
  <c r="N1742" i="6"/>
  <c r="O1742" i="6"/>
  <c r="K1742" i="6"/>
  <c r="M1742" i="6"/>
  <c r="O1741" i="6"/>
  <c r="N1741" i="6"/>
  <c r="M1741" i="6"/>
  <c r="K1741" i="6"/>
  <c r="M1740" i="6"/>
  <c r="N1740" i="6"/>
  <c r="O1740" i="6"/>
  <c r="K1740" i="6"/>
  <c r="O1739" i="6"/>
  <c r="N1739" i="6"/>
  <c r="M1739" i="6"/>
  <c r="K1739" i="6"/>
  <c r="N1738" i="6"/>
  <c r="O1738" i="6"/>
  <c r="K1738" i="6"/>
  <c r="M1738" i="6"/>
  <c r="K1737" i="6"/>
  <c r="O1737" i="6"/>
  <c r="N1737" i="6"/>
  <c r="M1737" i="6"/>
  <c r="N1736" i="6"/>
  <c r="M1736" i="6"/>
  <c r="K1736" i="6"/>
  <c r="O1736" i="6"/>
  <c r="O1735" i="6"/>
  <c r="N1735" i="6"/>
  <c r="M1735" i="6"/>
  <c r="K1735" i="6"/>
  <c r="O1734" i="6"/>
  <c r="N1734" i="6"/>
  <c r="M1734" i="6"/>
  <c r="K1734" i="6"/>
  <c r="O1733" i="6"/>
  <c r="N1733" i="6"/>
  <c r="M1733" i="6"/>
  <c r="K1733" i="6"/>
  <c r="O1732" i="6"/>
  <c r="N1732" i="6"/>
  <c r="M1732" i="6"/>
  <c r="K1732" i="6"/>
  <c r="O1731" i="6"/>
  <c r="N1731" i="6"/>
  <c r="M1731" i="6"/>
  <c r="K1731" i="6"/>
  <c r="O1730" i="6"/>
  <c r="N1730" i="6"/>
  <c r="M1730" i="6"/>
  <c r="K1730" i="6"/>
  <c r="O1729" i="6"/>
  <c r="N1729" i="6"/>
  <c r="M1729" i="6"/>
  <c r="K1729" i="6"/>
  <c r="O1728" i="6"/>
  <c r="N1728" i="6"/>
  <c r="M1728" i="6"/>
  <c r="K1728" i="6"/>
  <c r="O1727" i="6"/>
  <c r="N1727" i="6"/>
  <c r="M1727" i="6"/>
  <c r="K1727" i="6"/>
  <c r="O1726" i="6"/>
  <c r="N1726" i="6"/>
  <c r="M1726" i="6"/>
  <c r="K1726" i="6"/>
  <c r="O1725" i="6"/>
  <c r="N1725" i="6"/>
  <c r="M1725" i="6"/>
  <c r="K1725" i="6"/>
  <c r="O1724" i="6"/>
  <c r="K1724" i="6"/>
  <c r="M1724" i="6"/>
  <c r="N1724" i="6"/>
  <c r="K1723" i="6"/>
  <c r="M1723" i="6"/>
  <c r="N1723" i="6"/>
  <c r="O1723" i="6"/>
  <c r="O1722" i="6"/>
  <c r="N1722" i="6"/>
  <c r="M1722" i="6"/>
  <c r="K1722" i="6"/>
  <c r="K1721" i="6"/>
  <c r="M1721" i="6"/>
  <c r="N1721" i="6"/>
  <c r="O1721" i="6"/>
  <c r="O1720" i="6"/>
  <c r="M1720" i="6"/>
  <c r="K1720" i="6"/>
  <c r="N1720" i="6"/>
  <c r="K1719" i="6"/>
  <c r="M1719" i="6"/>
  <c r="N1719" i="6"/>
  <c r="O1719" i="6"/>
  <c r="N1718" i="6"/>
  <c r="K1718" i="6"/>
  <c r="M1718" i="6"/>
  <c r="O1718" i="6"/>
  <c r="O1717" i="6"/>
  <c r="N1717" i="6"/>
  <c r="M1717" i="6"/>
  <c r="K1717" i="6"/>
  <c r="N1716" i="6"/>
  <c r="M1716" i="6"/>
  <c r="K1716" i="6"/>
  <c r="O1716" i="6"/>
  <c r="M1715" i="6"/>
  <c r="K1715" i="6"/>
  <c r="O1715" i="6"/>
  <c r="N1715" i="6"/>
  <c r="N1714" i="6"/>
  <c r="M1714" i="6"/>
  <c r="K1714" i="6"/>
  <c r="O1714" i="6"/>
  <c r="O1713" i="6"/>
  <c r="N1713" i="6"/>
  <c r="M1713" i="6"/>
  <c r="K1713" i="6"/>
  <c r="N1712" i="6"/>
  <c r="K1712" i="6"/>
  <c r="M1712" i="6"/>
  <c r="O1712" i="6"/>
  <c r="K1711" i="6"/>
  <c r="M1711" i="6"/>
  <c r="N1711" i="6"/>
  <c r="O1711" i="6"/>
  <c r="O1710" i="6"/>
  <c r="K1710" i="6"/>
  <c r="N1710" i="6"/>
  <c r="M1710" i="6"/>
  <c r="K1709" i="6"/>
  <c r="M1709" i="6"/>
  <c r="N1709" i="6"/>
  <c r="O1709" i="6"/>
  <c r="O1708" i="6"/>
  <c r="N1708" i="6"/>
  <c r="M1708" i="6"/>
  <c r="K1708" i="6"/>
  <c r="O1707" i="6"/>
  <c r="N1707" i="6"/>
  <c r="M1707" i="6"/>
  <c r="K1707" i="6"/>
  <c r="O1706" i="6"/>
  <c r="N1706" i="6"/>
  <c r="M1706" i="6"/>
  <c r="K1706" i="6"/>
  <c r="M1705" i="6"/>
  <c r="O1705" i="6"/>
  <c r="N1705" i="6"/>
  <c r="K1705" i="6"/>
  <c r="N1704" i="6"/>
  <c r="O1704" i="6"/>
  <c r="M1704" i="6"/>
  <c r="K1704" i="6"/>
  <c r="N1703" i="6"/>
  <c r="M1703" i="6"/>
  <c r="K1703" i="6"/>
  <c r="O1703" i="6"/>
  <c r="K1702" i="6"/>
  <c r="M1702" i="6"/>
  <c r="N1702" i="6"/>
  <c r="O1702" i="6"/>
  <c r="O1701" i="6"/>
  <c r="K1701" i="6"/>
  <c r="M1701" i="6"/>
  <c r="N1701" i="6"/>
  <c r="N1700" i="6"/>
  <c r="M1700" i="6"/>
  <c r="O1700" i="6"/>
  <c r="K1700" i="6"/>
  <c r="N1699" i="6"/>
  <c r="K1699" i="6"/>
  <c r="M1699" i="6"/>
  <c r="O1699" i="6"/>
  <c r="K1698" i="6"/>
  <c r="N1698" i="6"/>
  <c r="O1698" i="6"/>
  <c r="M1698" i="6"/>
  <c r="K1697" i="6"/>
  <c r="M1697" i="6"/>
  <c r="N1697" i="6"/>
  <c r="O1697" i="6"/>
  <c r="O1696" i="6"/>
  <c r="N1696" i="6"/>
  <c r="M1696" i="6"/>
  <c r="K1696" i="6"/>
  <c r="N1695" i="6"/>
  <c r="M1695" i="6"/>
  <c r="K1695" i="6"/>
  <c r="O1695" i="6"/>
  <c r="O1694" i="6"/>
  <c r="N1694" i="6"/>
  <c r="M1694" i="6"/>
  <c r="K1694" i="6"/>
  <c r="N1693" i="6"/>
  <c r="O1693" i="6"/>
  <c r="M1693" i="6"/>
  <c r="K1693" i="6"/>
  <c r="N1692" i="6"/>
  <c r="M1692" i="6"/>
  <c r="K1692" i="6"/>
  <c r="O1692" i="6"/>
  <c r="K1691" i="6"/>
  <c r="N1691" i="6"/>
  <c r="O1691" i="6"/>
  <c r="M1691" i="6"/>
  <c r="K1690" i="6"/>
  <c r="M1690" i="6"/>
  <c r="O1690" i="6"/>
  <c r="N1690" i="6"/>
  <c r="O1689" i="6"/>
  <c r="M1689" i="6"/>
  <c r="K1689" i="6"/>
  <c r="N1689" i="6"/>
  <c r="O1688" i="6"/>
  <c r="N1688" i="6"/>
  <c r="M1688" i="6"/>
  <c r="K1688" i="6"/>
  <c r="O1687" i="6"/>
  <c r="N1687" i="6"/>
  <c r="M1687" i="6"/>
  <c r="K1687" i="6"/>
  <c r="M1686" i="6"/>
  <c r="K1686" i="6"/>
  <c r="O1686" i="6"/>
  <c r="N1686" i="6"/>
  <c r="N1685" i="6"/>
  <c r="O1685" i="6"/>
  <c r="M1685" i="6"/>
  <c r="K1685" i="6"/>
  <c r="O1684" i="6"/>
  <c r="N1684" i="6"/>
  <c r="M1684" i="6"/>
  <c r="K1684" i="6"/>
  <c r="O1683" i="6"/>
  <c r="N1683" i="6"/>
  <c r="K1683" i="6"/>
  <c r="M1683" i="6"/>
  <c r="O1682" i="6"/>
  <c r="N1682" i="6"/>
  <c r="M1682" i="6"/>
  <c r="K1682" i="6"/>
  <c r="O1681" i="6"/>
  <c r="N1681" i="6"/>
  <c r="M1681" i="6"/>
  <c r="K1681" i="6"/>
  <c r="K1680" i="6"/>
  <c r="O1680" i="6"/>
  <c r="M1680" i="6"/>
  <c r="N1680" i="6"/>
  <c r="O1679" i="6"/>
  <c r="N1679" i="6"/>
  <c r="M1679" i="6"/>
  <c r="K1679" i="6"/>
  <c r="N1678" i="6"/>
  <c r="M1678" i="6"/>
  <c r="K1678" i="6"/>
  <c r="O1678" i="6"/>
  <c r="K1677" i="6"/>
  <c r="M1677" i="6"/>
  <c r="N1677" i="6"/>
  <c r="O1677" i="6"/>
  <c r="M1676" i="6"/>
  <c r="N1676" i="6"/>
  <c r="O1676" i="6"/>
  <c r="K1676" i="6"/>
  <c r="K1675" i="6"/>
  <c r="M1675" i="6"/>
  <c r="N1675" i="6"/>
  <c r="O1675" i="6"/>
  <c r="M1674" i="6"/>
  <c r="K1674" i="6"/>
  <c r="O1674" i="6"/>
  <c r="N1674" i="6"/>
  <c r="K1673" i="6"/>
  <c r="M1673" i="6"/>
  <c r="N1673" i="6"/>
  <c r="O1673" i="6"/>
  <c r="K1672" i="6"/>
  <c r="M1672" i="6"/>
  <c r="N1672" i="6"/>
  <c r="O1672" i="6"/>
  <c r="O1671" i="6"/>
  <c r="K1671" i="6"/>
  <c r="M1671" i="6"/>
  <c r="N1671" i="6"/>
  <c r="O1670" i="6"/>
  <c r="N1670" i="6"/>
  <c r="M1670" i="6"/>
  <c r="K1670" i="6"/>
  <c r="O1669" i="6"/>
  <c r="N1669" i="6"/>
  <c r="M1669" i="6"/>
  <c r="K1669" i="6"/>
  <c r="O1668" i="6"/>
  <c r="N1668" i="6"/>
  <c r="M1668" i="6"/>
  <c r="K1668" i="6"/>
  <c r="O1667" i="6"/>
  <c r="N1667" i="6"/>
  <c r="M1667" i="6"/>
  <c r="K1667" i="6"/>
  <c r="K1666" i="6"/>
  <c r="M1666" i="6"/>
  <c r="N1666" i="6"/>
  <c r="O1666" i="6"/>
  <c r="K1665" i="6"/>
  <c r="M1665" i="6"/>
  <c r="O1665" i="6"/>
  <c r="N1665" i="6"/>
  <c r="M1664" i="6"/>
  <c r="N1664" i="6"/>
  <c r="O1664" i="6"/>
  <c r="K1664" i="6"/>
  <c r="M1663" i="6"/>
  <c r="K1663" i="6"/>
  <c r="O1663" i="6"/>
  <c r="N1663" i="6"/>
  <c r="M1662" i="6"/>
  <c r="K1662" i="6"/>
  <c r="O1662" i="6"/>
  <c r="N1662" i="6"/>
  <c r="K1661" i="6"/>
  <c r="N1661" i="6"/>
  <c r="O1661" i="6"/>
  <c r="M1661" i="6"/>
  <c r="K1660" i="6"/>
  <c r="N1660" i="6"/>
  <c r="M1660" i="6"/>
  <c r="O1660" i="6"/>
  <c r="M1659" i="6"/>
  <c r="N1659" i="6"/>
  <c r="O1659" i="6"/>
  <c r="K1659" i="6"/>
  <c r="K1658" i="6"/>
  <c r="M1658" i="6"/>
  <c r="N1658" i="6"/>
  <c r="O1658" i="6"/>
  <c r="N1657" i="6"/>
  <c r="O1657" i="6"/>
  <c r="M1657" i="6"/>
  <c r="K1657" i="6"/>
  <c r="O1656" i="6"/>
  <c r="N1656" i="6"/>
  <c r="K1656" i="6"/>
  <c r="M1656" i="6"/>
  <c r="K1655" i="6"/>
  <c r="M1655" i="6"/>
  <c r="N1655" i="6"/>
  <c r="O1655" i="6"/>
  <c r="M1654" i="6"/>
  <c r="O1654" i="6"/>
  <c r="K1654" i="6"/>
  <c r="N1654" i="6"/>
  <c r="K1653" i="6"/>
  <c r="M1653" i="6"/>
  <c r="N1653" i="6"/>
  <c r="O1653" i="6"/>
  <c r="K1652" i="6"/>
  <c r="M1652" i="6"/>
  <c r="N1652" i="6"/>
  <c r="O1652" i="6"/>
  <c r="K1651" i="6"/>
  <c r="M1651" i="6"/>
  <c r="N1651" i="6"/>
  <c r="O1651" i="6"/>
  <c r="O1650" i="6"/>
  <c r="N1650" i="6"/>
  <c r="M1650" i="6"/>
  <c r="K1650" i="6"/>
  <c r="O1649" i="6"/>
  <c r="N1649" i="6"/>
  <c r="M1649" i="6"/>
  <c r="K1649" i="6"/>
  <c r="O1648" i="6"/>
  <c r="N1648" i="6"/>
  <c r="M1648" i="6"/>
  <c r="K1648" i="6"/>
  <c r="O1647" i="6"/>
  <c r="N1647" i="6"/>
  <c r="M1647" i="6"/>
  <c r="K1647" i="6"/>
  <c r="O1646" i="6"/>
  <c r="N1646" i="6"/>
  <c r="M1646" i="6"/>
  <c r="K1646" i="6"/>
  <c r="O1645" i="6"/>
  <c r="N1645" i="6"/>
  <c r="M1645" i="6"/>
  <c r="K1645" i="6"/>
  <c r="O1644" i="6"/>
  <c r="N1644" i="6"/>
  <c r="M1644" i="6"/>
  <c r="K1644" i="6"/>
  <c r="O1643" i="6"/>
  <c r="N1643" i="6"/>
  <c r="M1643" i="6"/>
  <c r="K1643" i="6"/>
  <c r="O1642" i="6"/>
  <c r="N1642" i="6"/>
  <c r="K1642" i="6"/>
  <c r="M1642" i="6"/>
  <c r="O1641" i="6"/>
  <c r="N1641" i="6"/>
  <c r="M1641" i="6"/>
  <c r="K1641" i="6"/>
  <c r="O1640" i="6"/>
  <c r="N1640" i="6"/>
  <c r="M1640" i="6"/>
  <c r="K1640" i="6"/>
  <c r="K1639" i="6"/>
  <c r="M1639" i="6"/>
  <c r="N1639" i="6"/>
  <c r="O1639" i="6"/>
  <c r="O1638" i="6"/>
  <c r="N1638" i="6"/>
  <c r="K1638" i="6"/>
  <c r="M1638" i="6"/>
  <c r="K1637" i="6"/>
  <c r="M1637" i="6"/>
  <c r="O1637" i="6"/>
  <c r="N1637" i="6"/>
  <c r="K1636" i="6"/>
  <c r="M1636" i="6"/>
  <c r="N1636" i="6"/>
  <c r="O1636" i="6"/>
  <c r="M1635" i="6"/>
  <c r="K1635" i="6"/>
  <c r="N1635" i="6"/>
  <c r="O1635" i="6"/>
  <c r="M1634" i="6"/>
  <c r="K1634" i="6"/>
  <c r="N1634" i="6"/>
  <c r="O1634" i="6"/>
  <c r="K1633" i="6"/>
  <c r="N1633" i="6"/>
  <c r="M1633" i="6"/>
  <c r="O1633" i="6"/>
  <c r="O1632" i="6"/>
  <c r="K1632" i="6"/>
  <c r="M1632" i="6"/>
  <c r="N1632" i="6"/>
  <c r="O1631" i="6"/>
  <c r="N1631" i="6"/>
  <c r="K1631" i="6"/>
  <c r="M1631" i="6"/>
  <c r="K1630" i="6"/>
  <c r="O1630" i="6"/>
  <c r="N1630" i="6"/>
  <c r="M1630" i="6"/>
  <c r="M1629" i="6"/>
  <c r="N1629" i="6"/>
  <c r="O1629" i="6"/>
  <c r="K1629" i="6"/>
  <c r="M1628" i="6"/>
  <c r="K1628" i="6"/>
  <c r="O1628" i="6"/>
  <c r="N1628" i="6"/>
  <c r="O1627" i="6"/>
  <c r="N1627" i="6"/>
  <c r="M1627" i="6"/>
  <c r="K1627" i="6"/>
  <c r="O1626" i="6"/>
  <c r="N1626" i="6"/>
  <c r="M1626" i="6"/>
  <c r="K1626" i="6"/>
  <c r="O1625" i="6"/>
  <c r="N1625" i="6"/>
  <c r="M1625" i="6"/>
  <c r="K1625" i="6"/>
  <c r="O1624" i="6"/>
  <c r="N1624" i="6"/>
  <c r="M1624" i="6"/>
  <c r="K1624" i="6"/>
  <c r="O1623" i="6"/>
  <c r="N1623" i="6"/>
  <c r="M1623" i="6"/>
  <c r="K1623" i="6"/>
  <c r="O1622" i="6"/>
  <c r="N1622" i="6"/>
  <c r="M1622" i="6"/>
  <c r="K1622" i="6"/>
  <c r="N1621" i="6"/>
  <c r="O1621" i="6"/>
  <c r="M1621" i="6"/>
  <c r="K1621" i="6"/>
  <c r="O1620" i="6"/>
  <c r="N1620" i="6"/>
  <c r="M1620" i="6"/>
  <c r="K1620" i="6"/>
  <c r="M1619" i="6"/>
  <c r="O1619" i="6"/>
  <c r="N1619" i="6"/>
  <c r="K1619" i="6"/>
  <c r="K1618" i="6"/>
  <c r="M1618" i="6"/>
  <c r="N1618" i="6"/>
  <c r="O1618" i="6"/>
  <c r="O1617" i="6"/>
  <c r="K1617" i="6"/>
  <c r="M1617" i="6"/>
  <c r="N1617" i="6"/>
  <c r="K1616" i="6"/>
  <c r="M1616" i="6"/>
  <c r="N1616" i="6"/>
  <c r="O1616" i="6"/>
  <c r="M1615" i="6"/>
  <c r="K1615" i="6"/>
  <c r="N1615" i="6"/>
  <c r="O1615" i="6"/>
  <c r="M1614" i="6"/>
  <c r="K1614" i="6"/>
  <c r="N1614" i="6"/>
  <c r="O1614" i="6"/>
  <c r="M1613" i="6"/>
  <c r="K1613" i="6"/>
  <c r="O1613" i="6"/>
  <c r="N1613" i="6"/>
  <c r="M1612" i="6"/>
  <c r="K1612" i="6"/>
  <c r="N1612" i="6"/>
  <c r="O1612" i="6"/>
  <c r="O1611" i="6"/>
  <c r="M1611" i="6"/>
  <c r="N1611" i="6"/>
  <c r="K1611" i="6"/>
  <c r="O1610" i="6"/>
  <c r="M1610" i="6"/>
  <c r="K1610" i="6"/>
  <c r="N1610" i="6"/>
  <c r="K1609" i="6"/>
  <c r="N1609" i="6"/>
  <c r="O1609" i="6"/>
  <c r="M1609" i="6"/>
  <c r="M1608" i="6"/>
  <c r="K1608" i="6"/>
  <c r="O1608" i="6"/>
  <c r="N1608" i="6"/>
  <c r="K1607" i="6"/>
  <c r="M1607" i="6"/>
  <c r="O1607" i="6"/>
  <c r="N1607" i="6"/>
  <c r="O1606" i="6"/>
  <c r="M1606" i="6"/>
  <c r="K1606" i="6"/>
  <c r="N1606" i="6"/>
  <c r="N1605" i="6"/>
  <c r="K1605" i="6"/>
  <c r="M1605" i="6"/>
  <c r="O1605" i="6"/>
  <c r="N1604" i="6"/>
  <c r="O1604" i="6"/>
  <c r="M1604" i="6"/>
  <c r="K1604" i="6"/>
  <c r="N1603" i="6"/>
  <c r="K1603" i="6"/>
  <c r="M1603" i="6"/>
  <c r="O1603" i="6"/>
  <c r="N1602" i="6"/>
  <c r="O1602" i="6"/>
  <c r="M1602" i="6"/>
  <c r="K1602" i="6"/>
  <c r="O1601" i="6"/>
  <c r="M1601" i="6"/>
  <c r="K1601" i="6"/>
  <c r="N1601" i="6"/>
  <c r="M1600" i="6"/>
  <c r="O1600" i="6"/>
  <c r="K1600" i="6"/>
  <c r="N1600" i="6"/>
  <c r="O1599" i="6"/>
  <c r="K1599" i="6"/>
  <c r="M1599" i="6"/>
  <c r="N1599" i="6"/>
  <c r="M1598" i="6"/>
  <c r="N1598" i="6"/>
  <c r="K1598" i="6"/>
  <c r="O1598" i="6"/>
  <c r="O1597" i="6"/>
  <c r="N1597" i="6"/>
  <c r="M1597" i="6"/>
  <c r="K1597" i="6"/>
  <c r="O1596" i="6"/>
  <c r="N1596" i="6"/>
  <c r="K1596" i="6"/>
  <c r="M1596" i="6"/>
  <c r="O1595" i="6"/>
  <c r="K1595" i="6"/>
  <c r="M1595" i="6"/>
  <c r="N1595" i="6"/>
  <c r="N1594" i="6"/>
  <c r="O1594" i="6"/>
  <c r="K1594" i="6"/>
  <c r="M1594" i="6"/>
  <c r="O1593" i="6"/>
  <c r="K1593" i="6"/>
  <c r="M1593" i="6"/>
  <c r="N1593" i="6"/>
  <c r="K1592" i="6"/>
  <c r="O1592" i="6"/>
  <c r="N1592" i="6"/>
  <c r="M1592" i="6"/>
  <c r="N1591" i="6"/>
  <c r="O1591" i="6"/>
  <c r="M1591" i="6"/>
  <c r="K1591" i="6"/>
  <c r="N1590" i="6"/>
  <c r="O1590" i="6"/>
  <c r="K1590" i="6"/>
  <c r="M1590" i="6"/>
  <c r="O1589" i="6"/>
  <c r="M1589" i="6"/>
  <c r="N1589" i="6"/>
  <c r="K1589" i="6"/>
  <c r="M1588" i="6"/>
  <c r="O1588" i="6"/>
  <c r="K1588" i="6"/>
  <c r="N1588" i="6"/>
  <c r="K1587" i="6"/>
  <c r="N1587" i="6"/>
  <c r="O1587" i="6"/>
  <c r="M1587" i="6"/>
  <c r="O1586" i="6"/>
  <c r="K1586" i="6"/>
  <c r="M1586" i="6"/>
  <c r="N1586" i="6"/>
  <c r="O1585" i="6"/>
  <c r="K1585" i="6"/>
  <c r="M1585" i="6"/>
  <c r="N1585" i="6"/>
  <c r="K1584" i="6"/>
  <c r="N1584" i="6"/>
  <c r="O1584" i="6"/>
  <c r="M1584" i="6"/>
  <c r="M1583" i="6"/>
  <c r="K1583" i="6"/>
  <c r="N1583" i="6"/>
  <c r="O1583" i="6"/>
  <c r="K1582" i="6"/>
  <c r="M1582" i="6"/>
  <c r="N1582" i="6"/>
  <c r="O1582" i="6"/>
  <c r="M1581" i="6"/>
  <c r="K1581" i="6"/>
  <c r="O1581" i="6"/>
  <c r="N1581" i="6"/>
  <c r="N1580" i="6"/>
  <c r="K1580" i="6"/>
  <c r="O1580" i="6"/>
  <c r="M1580" i="6"/>
  <c r="N1579" i="6"/>
  <c r="M1579" i="6"/>
  <c r="K1579" i="6"/>
  <c r="O1579" i="6"/>
  <c r="N1578" i="6"/>
  <c r="O1578" i="6"/>
  <c r="K1578" i="6"/>
  <c r="M1578" i="6"/>
  <c r="O1577" i="6"/>
  <c r="K1577" i="6"/>
  <c r="N1577" i="6"/>
  <c r="M1577" i="6"/>
  <c r="M1576" i="6"/>
  <c r="O1576" i="6"/>
  <c r="K1576" i="6"/>
  <c r="N1576" i="6"/>
  <c r="O1575" i="6"/>
  <c r="M1575" i="6"/>
  <c r="N1575" i="6"/>
  <c r="K1575" i="6"/>
  <c r="O1574" i="6"/>
  <c r="K1574" i="6"/>
  <c r="N1574" i="6"/>
  <c r="M1574" i="6"/>
  <c r="K1573" i="6"/>
  <c r="O1573" i="6"/>
  <c r="N1573" i="6"/>
  <c r="M1573" i="6"/>
  <c r="O1572" i="6"/>
  <c r="N1572" i="6"/>
  <c r="M1572" i="6"/>
  <c r="K1572" i="6"/>
  <c r="O1571" i="6"/>
  <c r="N1571" i="6"/>
  <c r="M1571" i="6"/>
  <c r="K1571" i="6"/>
  <c r="N1570" i="6"/>
  <c r="O1570" i="6"/>
  <c r="M1570" i="6"/>
  <c r="K1570" i="6"/>
  <c r="O1569" i="6"/>
  <c r="N1569" i="6"/>
  <c r="M1569" i="6"/>
  <c r="K1569" i="6"/>
  <c r="O1568" i="6"/>
  <c r="N1568" i="6"/>
  <c r="M1568" i="6"/>
  <c r="K1568" i="6"/>
  <c r="K1567" i="6"/>
  <c r="M1567" i="6"/>
  <c r="N1567" i="6"/>
  <c r="O1567" i="6"/>
  <c r="N1566" i="6"/>
  <c r="O1566" i="6"/>
  <c r="M1566" i="6"/>
  <c r="K1566" i="6"/>
  <c r="O1565" i="6"/>
  <c r="N1565" i="6"/>
  <c r="M1565" i="6"/>
  <c r="K1565" i="6"/>
  <c r="N1564" i="6"/>
  <c r="M1564" i="6"/>
  <c r="K1564" i="6"/>
  <c r="O1564" i="6"/>
  <c r="K1563" i="6"/>
  <c r="M1563" i="6"/>
  <c r="N1563" i="6"/>
  <c r="O1563" i="6"/>
  <c r="K1562" i="6"/>
  <c r="M1562" i="6"/>
  <c r="N1562" i="6"/>
  <c r="O1562" i="6"/>
  <c r="N1561" i="6"/>
  <c r="O1561" i="6"/>
  <c r="K1561" i="6"/>
  <c r="M1561" i="6"/>
  <c r="O1560" i="6"/>
  <c r="N1560" i="6"/>
  <c r="M1560" i="6"/>
  <c r="K1560" i="6"/>
  <c r="O1559" i="6"/>
  <c r="N1559" i="6"/>
  <c r="M1559" i="6"/>
  <c r="K1559" i="6"/>
  <c r="O1558" i="6"/>
  <c r="M1558" i="6"/>
  <c r="K1558" i="6"/>
  <c r="N1558" i="6"/>
  <c r="N1557" i="6"/>
  <c r="M1557" i="6"/>
  <c r="K1557" i="6"/>
  <c r="O1557" i="6"/>
  <c r="O1556" i="6"/>
  <c r="N1556" i="6"/>
  <c r="M1556" i="6"/>
  <c r="K1556" i="6"/>
  <c r="K1555" i="6"/>
  <c r="N1555" i="6"/>
  <c r="O1555" i="6"/>
  <c r="M1555" i="6"/>
  <c r="O1554" i="6"/>
  <c r="N1554" i="6"/>
  <c r="M1554" i="6"/>
  <c r="K1554" i="6"/>
  <c r="O1553" i="6"/>
  <c r="N1553" i="6"/>
  <c r="M1553" i="6"/>
  <c r="K1553" i="6"/>
  <c r="O1552" i="6"/>
  <c r="N1552" i="6"/>
  <c r="M1552" i="6"/>
  <c r="K1552" i="6"/>
  <c r="N1551" i="6"/>
  <c r="M1551" i="6"/>
  <c r="K1551" i="6"/>
  <c r="O1551" i="6"/>
  <c r="K1550" i="6"/>
  <c r="O1550" i="6"/>
  <c r="N1550" i="6"/>
  <c r="M1550" i="6"/>
  <c r="K1549" i="6"/>
  <c r="M1549" i="6"/>
  <c r="N1549" i="6"/>
  <c r="O1549" i="6"/>
  <c r="M1548" i="6"/>
  <c r="K1548" i="6"/>
  <c r="N1548" i="6"/>
  <c r="O1548" i="6"/>
  <c r="O1547" i="6"/>
  <c r="N1547" i="6"/>
  <c r="M1547" i="6"/>
  <c r="K1547" i="6"/>
  <c r="O1546" i="6"/>
  <c r="N1546" i="6"/>
  <c r="M1546" i="6"/>
  <c r="K1546" i="6"/>
  <c r="K1545" i="6"/>
  <c r="N1545" i="6"/>
  <c r="O1545" i="6"/>
  <c r="M1545" i="6"/>
  <c r="K1544" i="6"/>
  <c r="O1544" i="6"/>
  <c r="N1544" i="6"/>
  <c r="M1544" i="6"/>
  <c r="O1543" i="6"/>
  <c r="N1543" i="6"/>
  <c r="M1543" i="6"/>
  <c r="K1543" i="6"/>
  <c r="O1542" i="6"/>
  <c r="N1542" i="6"/>
  <c r="M1542" i="6"/>
  <c r="K1542" i="6"/>
  <c r="N1541" i="6"/>
  <c r="M1541" i="6"/>
  <c r="K1541" i="6"/>
  <c r="O1541" i="6"/>
  <c r="M1540" i="6"/>
  <c r="O1540" i="6"/>
  <c r="N1540" i="6"/>
  <c r="K1540" i="6"/>
  <c r="M1539" i="6"/>
  <c r="O1539" i="6"/>
  <c r="K1539" i="6"/>
  <c r="N1539" i="6"/>
  <c r="O1538" i="6"/>
  <c r="M1538" i="6"/>
  <c r="K1538" i="6"/>
  <c r="N1538" i="6"/>
  <c r="N1537" i="6"/>
  <c r="M1537" i="6"/>
  <c r="K1537" i="6"/>
  <c r="O1537" i="6"/>
  <c r="K1536" i="6"/>
  <c r="M1536" i="6"/>
  <c r="N1536" i="6"/>
  <c r="O1536" i="6"/>
  <c r="N1535" i="6"/>
  <c r="O1535" i="6"/>
  <c r="K1535" i="6"/>
  <c r="M1535" i="6"/>
  <c r="K1534" i="6"/>
  <c r="M1534" i="6"/>
  <c r="N1534" i="6"/>
  <c r="O1534" i="6"/>
  <c r="K1533" i="6"/>
  <c r="M1533" i="6"/>
  <c r="N1533" i="6"/>
  <c r="O1533" i="6"/>
  <c r="K1532" i="6"/>
  <c r="M1532" i="6"/>
  <c r="N1532" i="6"/>
  <c r="O1532" i="6"/>
  <c r="O1531" i="6"/>
  <c r="N1531" i="6"/>
  <c r="M1531" i="6"/>
  <c r="K1531" i="6"/>
  <c r="K1530" i="6"/>
  <c r="M1530" i="6"/>
  <c r="N1530" i="6"/>
  <c r="O1530" i="6"/>
  <c r="K1529" i="6"/>
  <c r="M1529" i="6"/>
  <c r="N1529" i="6"/>
  <c r="O1529" i="6"/>
  <c r="K1528" i="6"/>
  <c r="M1528" i="6"/>
  <c r="N1528" i="6"/>
  <c r="O1528" i="6"/>
  <c r="O1527" i="6"/>
  <c r="N1527" i="6"/>
  <c r="M1527" i="6"/>
  <c r="K1527" i="6"/>
  <c r="N1526" i="6"/>
  <c r="K1526" i="6"/>
  <c r="M1526" i="6"/>
  <c r="O1526" i="6"/>
  <c r="O1525" i="6"/>
  <c r="N1525" i="6"/>
  <c r="M1525" i="6"/>
  <c r="K1525" i="6"/>
  <c r="K1524" i="6"/>
  <c r="O1524" i="6"/>
  <c r="N1524" i="6"/>
  <c r="M1524" i="6"/>
  <c r="O1523" i="6"/>
  <c r="M1523" i="6"/>
  <c r="N1523" i="6"/>
  <c r="K1523" i="6"/>
  <c r="N1522" i="6"/>
  <c r="M1522" i="6"/>
  <c r="K1522" i="6"/>
  <c r="O1522" i="6"/>
  <c r="O1521" i="6"/>
  <c r="N1521" i="6"/>
  <c r="M1521" i="6"/>
  <c r="K1521" i="6"/>
  <c r="O1520" i="6"/>
  <c r="M1520" i="6"/>
  <c r="N1520" i="6"/>
  <c r="K1520" i="6"/>
  <c r="O1519" i="6"/>
  <c r="N1519" i="6"/>
  <c r="M1519" i="6"/>
  <c r="K1519" i="6"/>
  <c r="O1518" i="6"/>
  <c r="N1518" i="6"/>
  <c r="M1518" i="6"/>
  <c r="K1518" i="6"/>
  <c r="O1517" i="6"/>
  <c r="N1517" i="6"/>
  <c r="M1517" i="6"/>
  <c r="K1517" i="6"/>
  <c r="O1516" i="6"/>
  <c r="N1516" i="6"/>
  <c r="M1516" i="6"/>
  <c r="K1516" i="6"/>
  <c r="K1515" i="6"/>
  <c r="M1515" i="6"/>
  <c r="N1515" i="6"/>
  <c r="O1515" i="6"/>
  <c r="N1514" i="6"/>
  <c r="M1514" i="6"/>
  <c r="K1514" i="6"/>
  <c r="O1514" i="6"/>
  <c r="O1513" i="6"/>
  <c r="M1513" i="6"/>
  <c r="K1513" i="6"/>
  <c r="N1513" i="6"/>
  <c r="O1512" i="6"/>
  <c r="N1512" i="6"/>
  <c r="M1512" i="6"/>
  <c r="K1512" i="6"/>
  <c r="O1511" i="6"/>
  <c r="N1511" i="6"/>
  <c r="M1511" i="6"/>
  <c r="K1511" i="6"/>
  <c r="O1510" i="6"/>
  <c r="N1510" i="6"/>
  <c r="M1510" i="6"/>
  <c r="K1510" i="6"/>
  <c r="N1509" i="6"/>
  <c r="O1509" i="6"/>
  <c r="K1509" i="6"/>
  <c r="M1509" i="6"/>
  <c r="K1508" i="6"/>
  <c r="M1508" i="6"/>
  <c r="N1508" i="6"/>
  <c r="O1508" i="6"/>
  <c r="O1507" i="6"/>
  <c r="N1507" i="6"/>
  <c r="M1507" i="6"/>
  <c r="K1507" i="6"/>
  <c r="O1506" i="6"/>
  <c r="N1506" i="6"/>
  <c r="M1506" i="6"/>
  <c r="K1506" i="6"/>
  <c r="K1505" i="6"/>
  <c r="M1505" i="6"/>
  <c r="N1505" i="6"/>
  <c r="O1505" i="6"/>
  <c r="M1504" i="6"/>
  <c r="N1504" i="6"/>
  <c r="O1504" i="6"/>
  <c r="K1504" i="6"/>
  <c r="O1503" i="6"/>
  <c r="N1503" i="6"/>
  <c r="M1503" i="6"/>
  <c r="K1503" i="6"/>
  <c r="K1502" i="6"/>
  <c r="O1502" i="6"/>
  <c r="N1502" i="6"/>
  <c r="M1502" i="6"/>
  <c r="O1501" i="6"/>
  <c r="N1501" i="6"/>
  <c r="M1501" i="6"/>
  <c r="K1501" i="6"/>
  <c r="N1500" i="6"/>
  <c r="K1500" i="6"/>
  <c r="M1500" i="6"/>
  <c r="O1500" i="6"/>
  <c r="O1499" i="6"/>
  <c r="N1499" i="6"/>
  <c r="K1499" i="6"/>
  <c r="M1499" i="6"/>
  <c r="M1498" i="6"/>
  <c r="K1498" i="6"/>
  <c r="O1498" i="6"/>
  <c r="N1498" i="6"/>
  <c r="K1497" i="6"/>
  <c r="M1497" i="6"/>
  <c r="N1497" i="6"/>
  <c r="O1497" i="6"/>
  <c r="K1496" i="6"/>
  <c r="M1496" i="6"/>
  <c r="N1496" i="6"/>
  <c r="O1496" i="6"/>
  <c r="O1495" i="6"/>
  <c r="N1495" i="6"/>
  <c r="M1495" i="6"/>
  <c r="K1495" i="6"/>
  <c r="K1494" i="6"/>
  <c r="M1494" i="6"/>
  <c r="O1494" i="6"/>
  <c r="N1494" i="6"/>
  <c r="O1493" i="6"/>
  <c r="N1493" i="6"/>
  <c r="M1493" i="6"/>
  <c r="K1493" i="6"/>
  <c r="O1492" i="6"/>
  <c r="N1492" i="6"/>
  <c r="M1492" i="6"/>
  <c r="K1492" i="6"/>
  <c r="K1491" i="6"/>
  <c r="M1491" i="6"/>
  <c r="N1491" i="6"/>
  <c r="O1491" i="6"/>
  <c r="K1490" i="6"/>
  <c r="M1490" i="6"/>
  <c r="N1490" i="6"/>
  <c r="O1490" i="6"/>
  <c r="K1489" i="6"/>
  <c r="M1489" i="6"/>
  <c r="N1489" i="6"/>
  <c r="O1489" i="6"/>
  <c r="M1488" i="6"/>
  <c r="N1488" i="6"/>
  <c r="K1488" i="6"/>
  <c r="O1488" i="6"/>
  <c r="K1487" i="6"/>
  <c r="N1487" i="6"/>
  <c r="O1487" i="6"/>
  <c r="M1487" i="6"/>
  <c r="O1486" i="6"/>
  <c r="M1486" i="6"/>
  <c r="K1486" i="6"/>
  <c r="N1486" i="6"/>
  <c r="O1485" i="6"/>
  <c r="N1485" i="6"/>
  <c r="M1485" i="6"/>
  <c r="K1485" i="6"/>
  <c r="O1484" i="6"/>
  <c r="M1484" i="6"/>
  <c r="N1484" i="6"/>
  <c r="K1484" i="6"/>
  <c r="O1483" i="6"/>
  <c r="M1483" i="6"/>
  <c r="N1483" i="6"/>
  <c r="K1483" i="6"/>
  <c r="K1482" i="6"/>
  <c r="N1482" i="6"/>
  <c r="M1482" i="6"/>
  <c r="O1482" i="6"/>
  <c r="M1481" i="6"/>
  <c r="K1481" i="6"/>
  <c r="O1481" i="6"/>
  <c r="N1481" i="6"/>
  <c r="M1480" i="6"/>
  <c r="O1480" i="6"/>
  <c r="N1480" i="6"/>
  <c r="K1480" i="6"/>
  <c r="O1479" i="6"/>
  <c r="N1479" i="6"/>
  <c r="M1479" i="6"/>
  <c r="K1479" i="6"/>
  <c r="O1478" i="6"/>
  <c r="K1478" i="6"/>
  <c r="M1478" i="6"/>
  <c r="N1478" i="6"/>
  <c r="M1477" i="6"/>
  <c r="K1477" i="6"/>
  <c r="O1477" i="6"/>
  <c r="N1477" i="6"/>
  <c r="K1476" i="6"/>
  <c r="M1476" i="6"/>
  <c r="N1476" i="6"/>
  <c r="O1476" i="6"/>
  <c r="K1475" i="6"/>
  <c r="M1475" i="6"/>
  <c r="N1475" i="6"/>
  <c r="O1475" i="6"/>
  <c r="K1474" i="6"/>
  <c r="M1474" i="6"/>
  <c r="N1474" i="6"/>
  <c r="O1474" i="6"/>
  <c r="K1473" i="6"/>
  <c r="M1473" i="6"/>
  <c r="N1473" i="6"/>
  <c r="O1473" i="6"/>
  <c r="M1472" i="6"/>
  <c r="N1472" i="6"/>
  <c r="O1472" i="6"/>
  <c r="K1472" i="6"/>
  <c r="K1471" i="6"/>
  <c r="M1471" i="6"/>
  <c r="O1471" i="6"/>
  <c r="N1471" i="6"/>
  <c r="O1470" i="6"/>
  <c r="N1470" i="6"/>
  <c r="M1470" i="6"/>
  <c r="K1470" i="6"/>
  <c r="N1469" i="6"/>
  <c r="K1469" i="6"/>
  <c r="M1469" i="6"/>
  <c r="O1469" i="6"/>
  <c r="N1468" i="6"/>
  <c r="O1468" i="6"/>
  <c r="K1468" i="6"/>
  <c r="M1468" i="6"/>
  <c r="O1467" i="6"/>
  <c r="N1467" i="6"/>
  <c r="M1467" i="6"/>
  <c r="K1467" i="6"/>
  <c r="K1466" i="6"/>
  <c r="M1466" i="6"/>
  <c r="N1466" i="6"/>
  <c r="O1466" i="6"/>
  <c r="O1465" i="6"/>
  <c r="N1465" i="6"/>
  <c r="M1465" i="6"/>
  <c r="K1465" i="6"/>
  <c r="N1464" i="6"/>
  <c r="M1464" i="6"/>
  <c r="K1464" i="6"/>
  <c r="O1464" i="6"/>
  <c r="O1463" i="6"/>
  <c r="N1463" i="6"/>
  <c r="M1463" i="6"/>
  <c r="K1463" i="6"/>
  <c r="O1462" i="6"/>
  <c r="N1462" i="6"/>
  <c r="M1462" i="6"/>
  <c r="K1462" i="6"/>
  <c r="N1461" i="6"/>
  <c r="K1461" i="6"/>
  <c r="M1461" i="6"/>
  <c r="O1461" i="6"/>
  <c r="M1460" i="6"/>
  <c r="K1460" i="6"/>
  <c r="O1460" i="6"/>
  <c r="N1460" i="6"/>
  <c r="O1459" i="6"/>
  <c r="K1459" i="6"/>
  <c r="M1459" i="6"/>
  <c r="N1459" i="6"/>
  <c r="M1458" i="6"/>
  <c r="O1458" i="6"/>
  <c r="N1458" i="6"/>
  <c r="K1458" i="6"/>
  <c r="O1457" i="6"/>
  <c r="N1457" i="6"/>
  <c r="K1457" i="6"/>
  <c r="M1457" i="6"/>
  <c r="K1456" i="6"/>
  <c r="M1456" i="6"/>
  <c r="N1456" i="6"/>
  <c r="O1456" i="6"/>
  <c r="K1455" i="6"/>
  <c r="M1455" i="6"/>
  <c r="N1455" i="6"/>
  <c r="O1455" i="6"/>
  <c r="K1454" i="6"/>
  <c r="M1454" i="6"/>
  <c r="N1454" i="6"/>
  <c r="O1454" i="6"/>
  <c r="M1453" i="6"/>
  <c r="K1453" i="6"/>
  <c r="N1453" i="6"/>
  <c r="O1453" i="6"/>
  <c r="M1452" i="6"/>
  <c r="K1452" i="6"/>
  <c r="N1452" i="6"/>
  <c r="O1452" i="6"/>
  <c r="O1451" i="6"/>
  <c r="N1451" i="6"/>
  <c r="M1451" i="6"/>
  <c r="K1451" i="6"/>
  <c r="O1450" i="6"/>
  <c r="N1450" i="6"/>
  <c r="K1450" i="6"/>
  <c r="M1450" i="6"/>
  <c r="K1449" i="6"/>
  <c r="M1449" i="6"/>
  <c r="N1449" i="6"/>
  <c r="O1449" i="6"/>
  <c r="M1448" i="6"/>
  <c r="N1448" i="6"/>
  <c r="K1448" i="6"/>
  <c r="O1448" i="6"/>
  <c r="O1447" i="6"/>
  <c r="N1447" i="6"/>
  <c r="M1447" i="6"/>
  <c r="K1447" i="6"/>
  <c r="M1446" i="6"/>
  <c r="O1446" i="6"/>
  <c r="N1446" i="6"/>
  <c r="K1446" i="6"/>
  <c r="O1445" i="6"/>
  <c r="N1445" i="6"/>
  <c r="M1445" i="6"/>
  <c r="K1445" i="6"/>
  <c r="O1444" i="6"/>
  <c r="N1444" i="6"/>
  <c r="M1444" i="6"/>
  <c r="K1444" i="6"/>
  <c r="O1443" i="6"/>
  <c r="N1443" i="6"/>
  <c r="M1443" i="6"/>
  <c r="K1443" i="6"/>
  <c r="O1442" i="6"/>
  <c r="N1442" i="6"/>
  <c r="M1442" i="6"/>
  <c r="K1442" i="6"/>
  <c r="O1441" i="6"/>
  <c r="N1441" i="6"/>
  <c r="M1441" i="6"/>
  <c r="K1441" i="6"/>
  <c r="O1440" i="6"/>
  <c r="N1440" i="6"/>
  <c r="M1440" i="6"/>
  <c r="K1440" i="6"/>
  <c r="O1439" i="6"/>
  <c r="N1439" i="6"/>
  <c r="M1439" i="6"/>
  <c r="K1439" i="6"/>
  <c r="O1438" i="6"/>
  <c r="N1438" i="6"/>
  <c r="M1438" i="6"/>
  <c r="K1438" i="6"/>
  <c r="O1437" i="6"/>
  <c r="N1437" i="6"/>
  <c r="M1437" i="6"/>
  <c r="K1437" i="6"/>
  <c r="O1436" i="6"/>
  <c r="N1436" i="6"/>
  <c r="M1436" i="6"/>
  <c r="K1436" i="6"/>
  <c r="O1435" i="6"/>
  <c r="N1435" i="6"/>
  <c r="M1435" i="6"/>
  <c r="K1435" i="6"/>
  <c r="O1434" i="6"/>
  <c r="N1434" i="6"/>
  <c r="M1434" i="6"/>
  <c r="K1434" i="6"/>
  <c r="O1433" i="6"/>
  <c r="N1433" i="6"/>
  <c r="M1433" i="6"/>
  <c r="K1433" i="6"/>
  <c r="O1432" i="6"/>
  <c r="N1432" i="6"/>
  <c r="M1432" i="6"/>
  <c r="K1432" i="6"/>
  <c r="O1431" i="6"/>
  <c r="N1431" i="6"/>
  <c r="M1431" i="6"/>
  <c r="K1431" i="6"/>
  <c r="K1430" i="6"/>
  <c r="M1430" i="6"/>
  <c r="N1430" i="6"/>
  <c r="O1430" i="6"/>
  <c r="N1429" i="6"/>
  <c r="M1429" i="6"/>
  <c r="O1429" i="6"/>
  <c r="K1429" i="6"/>
  <c r="N1428" i="6"/>
  <c r="O1428" i="6"/>
  <c r="K1428" i="6"/>
  <c r="M1428" i="6"/>
  <c r="N1427" i="6"/>
  <c r="M1427" i="6"/>
  <c r="K1427" i="6"/>
  <c r="O1427" i="6"/>
  <c r="M1426" i="6"/>
  <c r="O1426" i="6"/>
  <c r="N1426" i="6"/>
  <c r="K1426" i="6"/>
  <c r="K1425" i="6"/>
  <c r="N1425" i="6"/>
  <c r="O1425" i="6"/>
  <c r="M1425" i="6"/>
  <c r="M1424" i="6"/>
  <c r="O1424" i="6"/>
  <c r="K1424" i="6"/>
  <c r="N1424" i="6"/>
  <c r="O1423" i="6"/>
  <c r="K1423" i="6"/>
  <c r="M1423" i="6"/>
  <c r="N1423" i="6"/>
  <c r="K1422" i="6"/>
  <c r="M1422" i="6"/>
  <c r="N1422" i="6"/>
  <c r="O1421" i="6"/>
  <c r="M1421" i="6"/>
  <c r="K1421" i="6"/>
  <c r="N1421" i="6"/>
  <c r="N1420" i="6"/>
  <c r="M1420" i="6"/>
  <c r="K1420" i="6"/>
  <c r="O1420" i="6"/>
  <c r="O1419" i="6"/>
  <c r="N1419" i="6"/>
  <c r="M1419" i="6"/>
  <c r="K1419" i="6"/>
  <c r="N1418" i="6"/>
  <c r="M1418" i="6"/>
  <c r="K1418" i="6"/>
  <c r="O1418" i="6"/>
  <c r="K1417" i="6"/>
  <c r="M1417" i="6"/>
  <c r="N1417" i="6"/>
  <c r="O1417" i="6"/>
  <c r="N1416" i="6"/>
  <c r="K1416" i="6"/>
  <c r="O1416" i="6"/>
  <c r="M1416" i="6"/>
  <c r="K1415" i="6"/>
  <c r="M1415" i="6"/>
  <c r="O1415" i="6"/>
  <c r="N1415" i="6"/>
  <c r="K1414" i="6"/>
  <c r="M1414" i="6"/>
  <c r="N1414" i="6"/>
  <c r="O1414" i="6"/>
  <c r="K1413" i="6"/>
  <c r="M1413" i="6"/>
  <c r="N1413" i="6"/>
  <c r="O1413" i="6"/>
  <c r="O1412" i="6"/>
  <c r="N1412" i="6"/>
  <c r="M1412" i="6"/>
  <c r="K1412" i="6"/>
  <c r="O1411" i="6"/>
  <c r="N1411" i="6"/>
  <c r="M1411" i="6"/>
  <c r="K1411" i="6"/>
  <c r="N1410" i="6"/>
  <c r="M1410" i="6"/>
  <c r="K1410" i="6"/>
  <c r="O1410" i="6"/>
  <c r="K1409" i="6"/>
  <c r="N1409" i="6"/>
  <c r="O1409" i="6"/>
  <c r="M1409" i="6"/>
  <c r="O1408" i="6"/>
  <c r="N1408" i="6"/>
  <c r="M1408" i="6"/>
  <c r="K1408" i="6"/>
  <c r="O1407" i="6"/>
  <c r="N1407" i="6"/>
  <c r="M1407" i="6"/>
  <c r="K1407" i="6"/>
  <c r="O1406" i="6"/>
  <c r="K1406" i="6"/>
  <c r="M1406" i="6"/>
  <c r="N1406" i="6"/>
  <c r="M1405" i="6"/>
  <c r="O1405" i="6"/>
  <c r="N1405" i="6"/>
  <c r="K1405" i="6"/>
  <c r="O1404" i="6"/>
  <c r="M1404" i="6"/>
  <c r="K1404" i="6"/>
  <c r="N1404" i="6"/>
  <c r="N1403" i="6"/>
  <c r="K1403" i="6"/>
  <c r="M1403" i="6"/>
  <c r="O1403" i="6"/>
  <c r="O1402" i="6"/>
  <c r="N1402" i="6"/>
  <c r="M1402" i="6"/>
  <c r="K1402" i="6"/>
  <c r="O1401" i="6"/>
  <c r="N1401" i="6"/>
  <c r="M1401" i="6"/>
  <c r="K1401" i="6"/>
  <c r="O1400" i="6"/>
  <c r="M1400" i="6"/>
  <c r="K1400" i="6"/>
  <c r="N1400" i="6"/>
  <c r="K1399" i="6"/>
  <c r="M1399" i="6"/>
  <c r="N1399" i="6"/>
  <c r="O1399" i="6"/>
  <c r="M1398" i="6"/>
  <c r="K1398" i="6"/>
  <c r="O1398" i="6"/>
  <c r="N1398" i="6"/>
  <c r="N1397" i="6"/>
  <c r="O1397" i="6"/>
  <c r="M1397" i="6"/>
  <c r="K1397" i="6"/>
  <c r="O1396" i="6"/>
  <c r="N1396" i="6"/>
  <c r="M1396" i="6"/>
  <c r="K1396" i="6"/>
  <c r="K1395" i="6"/>
  <c r="M1395" i="6"/>
  <c r="N1395" i="6"/>
  <c r="O1395" i="6"/>
  <c r="N1394" i="6"/>
  <c r="M1394" i="6"/>
  <c r="K1394" i="6"/>
  <c r="O1394" i="6"/>
  <c r="O1393" i="6"/>
  <c r="M1393" i="6"/>
  <c r="K1393" i="6"/>
  <c r="N1393" i="6"/>
  <c r="N1392" i="6"/>
  <c r="O1392" i="6"/>
  <c r="M1392" i="6"/>
  <c r="K1392" i="6"/>
  <c r="M1391" i="6"/>
  <c r="K1391" i="6"/>
  <c r="N1391" i="6"/>
  <c r="O1391" i="6"/>
  <c r="N1390" i="6"/>
  <c r="O1390" i="6"/>
  <c r="K1390" i="6"/>
  <c r="M1390" i="6"/>
  <c r="K1389" i="6"/>
  <c r="M1389" i="6"/>
  <c r="O1389" i="6"/>
  <c r="N1389" i="6"/>
  <c r="K1388" i="6"/>
  <c r="M1388" i="6"/>
  <c r="N1388" i="6"/>
  <c r="O1388" i="6"/>
  <c r="N1387" i="6"/>
  <c r="M1387" i="6"/>
  <c r="K1387" i="6"/>
  <c r="O1387" i="6"/>
  <c r="N1386" i="6"/>
  <c r="M1386" i="6"/>
  <c r="K1386" i="6"/>
  <c r="O1386" i="6"/>
  <c r="K1385" i="6"/>
  <c r="M1385" i="6"/>
  <c r="N1385" i="6"/>
  <c r="O1385" i="6"/>
  <c r="O1384" i="6"/>
  <c r="N1384" i="6"/>
  <c r="M1384" i="6"/>
  <c r="K1384" i="6"/>
  <c r="O1383" i="6"/>
  <c r="N1383" i="6"/>
  <c r="M1383" i="6"/>
  <c r="K1383" i="6"/>
  <c r="M1382" i="6"/>
  <c r="O1382" i="6"/>
  <c r="N1382" i="6"/>
  <c r="K1382" i="6"/>
  <c r="O1381" i="6"/>
  <c r="M1381" i="6"/>
  <c r="K1381" i="6"/>
  <c r="N1381" i="6"/>
  <c r="K1380" i="6"/>
  <c r="M1380" i="6"/>
  <c r="N1380" i="6"/>
  <c r="O1380" i="6"/>
  <c r="N1379" i="6"/>
  <c r="M1379" i="6"/>
  <c r="K1379" i="6"/>
  <c r="O1379" i="6"/>
  <c r="O1378" i="6"/>
  <c r="M1378" i="6"/>
  <c r="N1378" i="6"/>
  <c r="K1378" i="6"/>
  <c r="O1377" i="6"/>
  <c r="N1377" i="6"/>
  <c r="M1377" i="6"/>
  <c r="K1377" i="6"/>
  <c r="M1376" i="6"/>
  <c r="N1376" i="6"/>
  <c r="O1376" i="6"/>
  <c r="K1376" i="6"/>
  <c r="O1375" i="6"/>
  <c r="N1375" i="6"/>
  <c r="M1375" i="6"/>
  <c r="K1375" i="6"/>
  <c r="M1374" i="6"/>
  <c r="O1374" i="6"/>
  <c r="N1374" i="6"/>
  <c r="K1374" i="6"/>
  <c r="K1373" i="6"/>
  <c r="N1373" i="6"/>
  <c r="O1373" i="6"/>
  <c r="M1373" i="6"/>
  <c r="O1372" i="6"/>
  <c r="N1372" i="6"/>
  <c r="M1372" i="6"/>
  <c r="K1372" i="6"/>
  <c r="K1371" i="6"/>
  <c r="O1371" i="6"/>
  <c r="N1371" i="6"/>
  <c r="M1371" i="6"/>
  <c r="O1370" i="6"/>
  <c r="M1370" i="6"/>
  <c r="K1370" i="6"/>
  <c r="N1370" i="6"/>
  <c r="O1369" i="6"/>
  <c r="K1369" i="6"/>
  <c r="M1369" i="6"/>
  <c r="N1369" i="6"/>
  <c r="N1368" i="6"/>
  <c r="M1368" i="6"/>
  <c r="K1368" i="6"/>
  <c r="O1368" i="6"/>
  <c r="O1367" i="6"/>
  <c r="N1367" i="6"/>
  <c r="M1367" i="6"/>
  <c r="K1367" i="6"/>
  <c r="O1366" i="6"/>
  <c r="N1366" i="6"/>
  <c r="M1366" i="6"/>
  <c r="K1366" i="6"/>
  <c r="O1365" i="6"/>
  <c r="N1365" i="6"/>
  <c r="M1365" i="6"/>
  <c r="K1365" i="6"/>
  <c r="K1364" i="6"/>
  <c r="M1364" i="6"/>
  <c r="N1364" i="6"/>
  <c r="O1364" i="6"/>
  <c r="O1363" i="6"/>
  <c r="M1363" i="6"/>
  <c r="N1363" i="6"/>
  <c r="K1363" i="6"/>
  <c r="O1362" i="6"/>
  <c r="M1362" i="6"/>
  <c r="K1362" i="6"/>
  <c r="N1362" i="6"/>
  <c r="N1361" i="6"/>
  <c r="M1361" i="6"/>
  <c r="K1361" i="6"/>
  <c r="O1361" i="6"/>
  <c r="M1360" i="6"/>
  <c r="K1360" i="6"/>
  <c r="O1360" i="6"/>
  <c r="N1360" i="6"/>
  <c r="N1359" i="6"/>
  <c r="M1359" i="6"/>
  <c r="O1359" i="6"/>
  <c r="K1359" i="6"/>
  <c r="M1358" i="6"/>
  <c r="K1358" i="6"/>
  <c r="O1358" i="6"/>
  <c r="N1358" i="6"/>
  <c r="K1357" i="6"/>
  <c r="M1357" i="6"/>
  <c r="N1357" i="6"/>
  <c r="O1357" i="6"/>
  <c r="O1356" i="6"/>
  <c r="K1356" i="6"/>
  <c r="M1356" i="6"/>
  <c r="N1356" i="6"/>
  <c r="N1355" i="6"/>
  <c r="O1355" i="6"/>
  <c r="M1355" i="6"/>
  <c r="K1355" i="6"/>
  <c r="O1354" i="6"/>
  <c r="N1354" i="6"/>
  <c r="M1354" i="6"/>
  <c r="K1354" i="6"/>
  <c r="M1353" i="6"/>
  <c r="O1353" i="6"/>
  <c r="N1353" i="6"/>
  <c r="K1353" i="6"/>
  <c r="O1352" i="6"/>
  <c r="N1352" i="6"/>
  <c r="M1352" i="6"/>
  <c r="K1352" i="6"/>
  <c r="K1351" i="6"/>
  <c r="M1351" i="6"/>
  <c r="N1351" i="6"/>
  <c r="O1351" i="6"/>
  <c r="O1350" i="6"/>
  <c r="K1350" i="6"/>
  <c r="M1350" i="6"/>
  <c r="N1350" i="6"/>
  <c r="M1349" i="6"/>
  <c r="O1349" i="6"/>
  <c r="N1349" i="6"/>
  <c r="K1349" i="6"/>
  <c r="K1348" i="6"/>
  <c r="O1348" i="6"/>
  <c r="N1348" i="6"/>
  <c r="M1348" i="6"/>
  <c r="M1347" i="6"/>
  <c r="K1347" i="6"/>
  <c r="O1347" i="6"/>
  <c r="N1347" i="6"/>
  <c r="N1346" i="6"/>
  <c r="M1346" i="6"/>
  <c r="K1346" i="6"/>
  <c r="O1346" i="6"/>
  <c r="M1345" i="6"/>
  <c r="O1345" i="6"/>
  <c r="N1345" i="6"/>
  <c r="K1345" i="6"/>
  <c r="O1344" i="6"/>
  <c r="N1344" i="6"/>
  <c r="M1344" i="6"/>
  <c r="K1344" i="6"/>
  <c r="K1343" i="6"/>
  <c r="M1343" i="6"/>
  <c r="N1343" i="6"/>
  <c r="O1343" i="6"/>
  <c r="N1342" i="6"/>
  <c r="M1342" i="6"/>
  <c r="K1342" i="6"/>
  <c r="O1342" i="6"/>
  <c r="M1341" i="6"/>
  <c r="K1341" i="6"/>
  <c r="N1341" i="6"/>
  <c r="O1341" i="6"/>
  <c r="M1340" i="6"/>
  <c r="K1340" i="6"/>
  <c r="N1340" i="6"/>
  <c r="O1340" i="6"/>
  <c r="M1339" i="6"/>
  <c r="K1339" i="6"/>
  <c r="N1339" i="6"/>
  <c r="O1339" i="6"/>
  <c r="K1338" i="6"/>
  <c r="M1338" i="6"/>
  <c r="O1338" i="6"/>
  <c r="N1338" i="6"/>
  <c r="M1337" i="6"/>
  <c r="N1337" i="6"/>
  <c r="O1337" i="6"/>
  <c r="K1337" i="6"/>
  <c r="M1336" i="6"/>
  <c r="K1336" i="6"/>
  <c r="O1336" i="6"/>
  <c r="N1336" i="6"/>
  <c r="O1335" i="6"/>
  <c r="N1335" i="6"/>
  <c r="M1335" i="6"/>
  <c r="K1335" i="6"/>
  <c r="O1334" i="6"/>
  <c r="N1334" i="6"/>
  <c r="M1334" i="6"/>
  <c r="K1334" i="6"/>
  <c r="K1333" i="6"/>
  <c r="M1333" i="6"/>
  <c r="N1333" i="6"/>
  <c r="O1333" i="6"/>
  <c r="O1332" i="6"/>
  <c r="N1332" i="6"/>
  <c r="M1332" i="6"/>
  <c r="K1332" i="6"/>
  <c r="K1331" i="6"/>
  <c r="O1331" i="6"/>
  <c r="N1331" i="6"/>
  <c r="M1331" i="6"/>
  <c r="O1330" i="6"/>
  <c r="N1330" i="6"/>
  <c r="M1330" i="6"/>
  <c r="K1330" i="6"/>
  <c r="O1329" i="6"/>
  <c r="N1329" i="6"/>
  <c r="M1329" i="6"/>
  <c r="K1329" i="6"/>
  <c r="O1328" i="6"/>
  <c r="N1328" i="6"/>
  <c r="M1328" i="6"/>
  <c r="K1328" i="6"/>
  <c r="N1327" i="6"/>
  <c r="O1327" i="6"/>
  <c r="K1327" i="6"/>
  <c r="M1327" i="6"/>
  <c r="K1326" i="6"/>
  <c r="M1326" i="6"/>
  <c r="N1326" i="6"/>
  <c r="O1326" i="6"/>
  <c r="K1325" i="6"/>
  <c r="M1325" i="6"/>
  <c r="N1325" i="6"/>
  <c r="O1325" i="6"/>
  <c r="O1324" i="6"/>
  <c r="N1324" i="6"/>
  <c r="M1324" i="6"/>
  <c r="K1324" i="6"/>
  <c r="O1323" i="6"/>
  <c r="M1323" i="6"/>
  <c r="N1323" i="6"/>
  <c r="K1323" i="6"/>
  <c r="N1322" i="6"/>
  <c r="K1322" i="6"/>
  <c r="M1322" i="6"/>
  <c r="O1322" i="6"/>
  <c r="K1321" i="6"/>
  <c r="N1321" i="6"/>
  <c r="M1321" i="6"/>
  <c r="O1321" i="6"/>
  <c r="K1320" i="6"/>
  <c r="M1320" i="6"/>
  <c r="N1320" i="6"/>
  <c r="O1320" i="6"/>
  <c r="N1319" i="6"/>
  <c r="O1319" i="6"/>
  <c r="K1319" i="6"/>
  <c r="M1319" i="6"/>
  <c r="O1318" i="6"/>
  <c r="K1318" i="6"/>
  <c r="M1318" i="6"/>
  <c r="N1318" i="6"/>
  <c r="K1317" i="6"/>
  <c r="M1317" i="6"/>
  <c r="N1317" i="6"/>
  <c r="O1317" i="6"/>
  <c r="N1316" i="6"/>
  <c r="K1316" i="6"/>
  <c r="M1316" i="6"/>
  <c r="O1316" i="6"/>
  <c r="K1315" i="6"/>
  <c r="O1315" i="6"/>
  <c r="N1315" i="6"/>
  <c r="M1315" i="6"/>
  <c r="O1314" i="6"/>
  <c r="N1314" i="6"/>
  <c r="K1314" i="6"/>
  <c r="M1314" i="6"/>
  <c r="O1313" i="6"/>
  <c r="N1313" i="6"/>
  <c r="K1313" i="6"/>
  <c r="M1313" i="6"/>
  <c r="K1312" i="6"/>
  <c r="O1312" i="6"/>
  <c r="M1312" i="6"/>
  <c r="N1312" i="6"/>
  <c r="O1311" i="6"/>
  <c r="N1311" i="6"/>
  <c r="M1311" i="6"/>
  <c r="K1311" i="6"/>
  <c r="O1310" i="6"/>
  <c r="N1310" i="6"/>
  <c r="M1310" i="6"/>
  <c r="K1310" i="6"/>
  <c r="K1309" i="6"/>
  <c r="M1309" i="6"/>
  <c r="N1309" i="6"/>
  <c r="O1309" i="6"/>
  <c r="N1308" i="6"/>
  <c r="O1308" i="6"/>
  <c r="M1308" i="6"/>
  <c r="K1308" i="6"/>
  <c r="M1307" i="6"/>
  <c r="O1307" i="6"/>
  <c r="N1307" i="6"/>
  <c r="K1307" i="6"/>
  <c r="K1306" i="6"/>
  <c r="M1306" i="6"/>
  <c r="O1306" i="6"/>
  <c r="N1306" i="6"/>
  <c r="O1305" i="6"/>
  <c r="K1305" i="6"/>
  <c r="M1305" i="6"/>
  <c r="N1305" i="6"/>
  <c r="K1304" i="6"/>
  <c r="N1304" i="6"/>
  <c r="O1304" i="6"/>
  <c r="M1304" i="6"/>
  <c r="O1303" i="6"/>
  <c r="N1303" i="6"/>
  <c r="M1303" i="6"/>
  <c r="K1303" i="6"/>
  <c r="O1302" i="6"/>
  <c r="N1302" i="6"/>
  <c r="M1302" i="6"/>
  <c r="K1302" i="6"/>
  <c r="O1301" i="6"/>
  <c r="N1301" i="6"/>
  <c r="M1301" i="6"/>
  <c r="K1301" i="6"/>
  <c r="K1300" i="6"/>
  <c r="M1300" i="6"/>
  <c r="O1300" i="6"/>
  <c r="N1300" i="6"/>
  <c r="O1299" i="6"/>
  <c r="N1299" i="6"/>
  <c r="M1299" i="6"/>
  <c r="K1299" i="6"/>
  <c r="O1298" i="6"/>
  <c r="N1298" i="6"/>
  <c r="K1298" i="6"/>
  <c r="M1298" i="6"/>
  <c r="O1297" i="6"/>
  <c r="N1297" i="6"/>
  <c r="M1297" i="6"/>
  <c r="K1297" i="6"/>
  <c r="O1296" i="6"/>
  <c r="N1296" i="6"/>
  <c r="M1296" i="6"/>
  <c r="K1296" i="6"/>
  <c r="O1295" i="6"/>
  <c r="N1295" i="6"/>
  <c r="M1295" i="6"/>
  <c r="K1295" i="6"/>
  <c r="O1294" i="6"/>
  <c r="N1294" i="6"/>
  <c r="M1294" i="6"/>
  <c r="K1294" i="6"/>
  <c r="O1293" i="6"/>
  <c r="N1293" i="6"/>
  <c r="M1293" i="6"/>
  <c r="K1293" i="6"/>
  <c r="M1292" i="6"/>
  <c r="N1292" i="6"/>
  <c r="O1292" i="6"/>
  <c r="K1292" i="6"/>
  <c r="K1291" i="6"/>
  <c r="M1291" i="6"/>
  <c r="N1291" i="6"/>
  <c r="O1291" i="6"/>
  <c r="K1290" i="6"/>
  <c r="M1290" i="6"/>
  <c r="O1290" i="6"/>
  <c r="N1290" i="6"/>
  <c r="O1289" i="6"/>
  <c r="N1289" i="6"/>
  <c r="M1289" i="6"/>
  <c r="K1289" i="6"/>
  <c r="O1288" i="6"/>
  <c r="N1288" i="6"/>
  <c r="M1288" i="6"/>
  <c r="K1288" i="6"/>
  <c r="O1287" i="6"/>
  <c r="N1287" i="6"/>
  <c r="M1287" i="6"/>
  <c r="K1287" i="6"/>
  <c r="O1286" i="6"/>
  <c r="N1286" i="6"/>
  <c r="M1286" i="6"/>
  <c r="K1286" i="6"/>
  <c r="O1285" i="6"/>
  <c r="N1285" i="6"/>
  <c r="M1285" i="6"/>
  <c r="K1285" i="6"/>
  <c r="O1284" i="6"/>
  <c r="N1284" i="6"/>
  <c r="M1284" i="6"/>
  <c r="K1284" i="6"/>
  <c r="O1283" i="6"/>
  <c r="N1283" i="6"/>
  <c r="M1283" i="6"/>
  <c r="K1283" i="6"/>
  <c r="O1282" i="6"/>
  <c r="N1282" i="6"/>
  <c r="M1282" i="6"/>
  <c r="K1282" i="6"/>
  <c r="O1281" i="6"/>
  <c r="N1281" i="6"/>
  <c r="M1281" i="6"/>
  <c r="K1281" i="6"/>
  <c r="O1280" i="6"/>
  <c r="N1280" i="6"/>
  <c r="M1280" i="6"/>
  <c r="K1280" i="6"/>
  <c r="O1279" i="6"/>
  <c r="N1279" i="6"/>
  <c r="M1279" i="6"/>
  <c r="K1279" i="6"/>
  <c r="O1278" i="6"/>
  <c r="N1278" i="6"/>
  <c r="M1278" i="6"/>
  <c r="K1278" i="6"/>
  <c r="O1277" i="6"/>
  <c r="N1277" i="6"/>
  <c r="M1277" i="6"/>
  <c r="K1277" i="6"/>
  <c r="O1276" i="6"/>
  <c r="N1276" i="6"/>
  <c r="M1276" i="6"/>
  <c r="K1276" i="6"/>
  <c r="O1275" i="6"/>
  <c r="N1275" i="6"/>
  <c r="M1275" i="6"/>
  <c r="K1275" i="6"/>
  <c r="O1274" i="6"/>
  <c r="N1274" i="6"/>
  <c r="K1274" i="6"/>
  <c r="M1274" i="6"/>
  <c r="O1273" i="6"/>
  <c r="N1273" i="6"/>
  <c r="M1273" i="6"/>
  <c r="K1273" i="6"/>
  <c r="O1272" i="6"/>
  <c r="N1272" i="6"/>
  <c r="M1272" i="6"/>
  <c r="K1272" i="6"/>
  <c r="N1271" i="6"/>
  <c r="M1271" i="6"/>
  <c r="K1271" i="6"/>
  <c r="O1271" i="6"/>
  <c r="O1270" i="6"/>
  <c r="N1270" i="6"/>
  <c r="M1270" i="6"/>
  <c r="K1270" i="6"/>
  <c r="O1269" i="6"/>
  <c r="N1269" i="6"/>
  <c r="M1269" i="6"/>
  <c r="K1269" i="6"/>
  <c r="N1268" i="6"/>
  <c r="M1268" i="6"/>
  <c r="K1268" i="6"/>
  <c r="O1268" i="6"/>
  <c r="O1267" i="6"/>
  <c r="N1267" i="6"/>
  <c r="K1267" i="6"/>
  <c r="M1267" i="6"/>
  <c r="M1266" i="6"/>
  <c r="K1266" i="6"/>
  <c r="N1266" i="6"/>
  <c r="O1266" i="6"/>
  <c r="O1265" i="6"/>
  <c r="N1265" i="6"/>
  <c r="M1265" i="6"/>
  <c r="K1265" i="6"/>
  <c r="O1264" i="6"/>
  <c r="N1264" i="6"/>
  <c r="M1264" i="6"/>
  <c r="K1264" i="6"/>
  <c r="O1263" i="6"/>
  <c r="N1263" i="6"/>
  <c r="M1263" i="6"/>
  <c r="K1263" i="6"/>
  <c r="O1262" i="6"/>
  <c r="N1262" i="6"/>
  <c r="M1262" i="6"/>
  <c r="K1262" i="6"/>
  <c r="O1261" i="6"/>
  <c r="N1261" i="6"/>
  <c r="M1261" i="6"/>
  <c r="K1261" i="6"/>
  <c r="N1260" i="6"/>
  <c r="M1260" i="6"/>
  <c r="K1260" i="6"/>
  <c r="O1260" i="6"/>
  <c r="O1259" i="6"/>
  <c r="N1259" i="6"/>
  <c r="M1259" i="6"/>
  <c r="K1259" i="6"/>
  <c r="O1258" i="6"/>
  <c r="N1258" i="6"/>
  <c r="K1258" i="6"/>
  <c r="M1258" i="6"/>
  <c r="N1257" i="6"/>
  <c r="M1257" i="6"/>
  <c r="K1257" i="6"/>
  <c r="O1257" i="6"/>
  <c r="K1256" i="6"/>
  <c r="M1256" i="6"/>
  <c r="N1256" i="6"/>
  <c r="O1256" i="6"/>
  <c r="O1255" i="6"/>
  <c r="N1255" i="6"/>
  <c r="M1255" i="6"/>
  <c r="K1255" i="6"/>
  <c r="O1254" i="6"/>
  <c r="N1254" i="6"/>
  <c r="M1254" i="6"/>
  <c r="K1254" i="6"/>
  <c r="K1253" i="6"/>
  <c r="M1253" i="6"/>
  <c r="N1253" i="6"/>
  <c r="O1253" i="6"/>
  <c r="O1252" i="6"/>
  <c r="N1252" i="6"/>
  <c r="M1252" i="6"/>
  <c r="K1252" i="6"/>
  <c r="O1251" i="6"/>
  <c r="N1251" i="6"/>
  <c r="M1251" i="6"/>
  <c r="K1251" i="6"/>
  <c r="N1250" i="6"/>
  <c r="M1250" i="6"/>
  <c r="O1250" i="6"/>
  <c r="K1250" i="6"/>
  <c r="O1249" i="6"/>
  <c r="N1249" i="6"/>
  <c r="K1249" i="6"/>
  <c r="M1249" i="6"/>
  <c r="O1248" i="6"/>
  <c r="N1248" i="6"/>
  <c r="M1248" i="6"/>
  <c r="K1248" i="6"/>
  <c r="O1247" i="6"/>
  <c r="N1247" i="6"/>
  <c r="M1247" i="6"/>
  <c r="K1247" i="6"/>
  <c r="O1246" i="6"/>
  <c r="N1246" i="6"/>
  <c r="M1246" i="6"/>
  <c r="K1246" i="6"/>
  <c r="K1245" i="6"/>
  <c r="O1245" i="6"/>
  <c r="N1245" i="6"/>
  <c r="M1245" i="6"/>
  <c r="O1244" i="6"/>
  <c r="N1244" i="6"/>
  <c r="M1244" i="6"/>
  <c r="K1244" i="6"/>
  <c r="K1243" i="6"/>
  <c r="M1243" i="6"/>
  <c r="N1243" i="6"/>
  <c r="O1243" i="6"/>
  <c r="O1242" i="6"/>
  <c r="N1242" i="6"/>
  <c r="M1242" i="6"/>
  <c r="K1242" i="6"/>
  <c r="M1241" i="6"/>
  <c r="K1241" i="6"/>
  <c r="O1241" i="6"/>
  <c r="N1241" i="6"/>
  <c r="N1240" i="6"/>
  <c r="O1240" i="6"/>
  <c r="K1240" i="6"/>
  <c r="M1240" i="6"/>
  <c r="O1239" i="6"/>
  <c r="K1239" i="6"/>
  <c r="M1239" i="6"/>
  <c r="N1239" i="6"/>
  <c r="K1238" i="6"/>
  <c r="M1238" i="6"/>
  <c r="N1238" i="6"/>
  <c r="O1238" i="6"/>
  <c r="K1237" i="6"/>
  <c r="M1237" i="6"/>
  <c r="O1237" i="6"/>
  <c r="N1237" i="6"/>
  <c r="N1236" i="6"/>
  <c r="M1236" i="6"/>
  <c r="O1236" i="6"/>
  <c r="K1236" i="6"/>
  <c r="O1235" i="6"/>
  <c r="N1235" i="6"/>
  <c r="M1235" i="6"/>
  <c r="K1235" i="6"/>
  <c r="N1234" i="6"/>
  <c r="M1234" i="6"/>
  <c r="K1234" i="6"/>
  <c r="O1234" i="6"/>
  <c r="K1233" i="6"/>
  <c r="M1233" i="6"/>
  <c r="O1233" i="6"/>
  <c r="N1233" i="6"/>
  <c r="K1232" i="6"/>
  <c r="M1232" i="6"/>
  <c r="N1232" i="6"/>
  <c r="O1232" i="6"/>
  <c r="O1231" i="6"/>
  <c r="N1231" i="6"/>
  <c r="M1231" i="6"/>
  <c r="K1231" i="6"/>
  <c r="O1230" i="6"/>
  <c r="N1230" i="6"/>
  <c r="K1230" i="6"/>
  <c r="M1230" i="6"/>
  <c r="O1229" i="6"/>
  <c r="N1229" i="6"/>
  <c r="M1229" i="6"/>
  <c r="K1229" i="6"/>
  <c r="O1228" i="6"/>
  <c r="N1228" i="6"/>
  <c r="M1228" i="6"/>
  <c r="K1228" i="6"/>
  <c r="N1227" i="6"/>
  <c r="O1227" i="6"/>
  <c r="K1227" i="6"/>
  <c r="M1227" i="6"/>
  <c r="M1226" i="6"/>
  <c r="O1226" i="6"/>
  <c r="N1226" i="6"/>
  <c r="K1226" i="6"/>
  <c r="O1225" i="6"/>
  <c r="N1225" i="6"/>
  <c r="M1225" i="6"/>
  <c r="K1225" i="6"/>
  <c r="K1224" i="6"/>
  <c r="O1224" i="6"/>
  <c r="N1224" i="6"/>
  <c r="M1224" i="6"/>
  <c r="K1223" i="6"/>
  <c r="M1223" i="6"/>
  <c r="O1223" i="6"/>
  <c r="N1223" i="6"/>
  <c r="O1222" i="6"/>
  <c r="N1222" i="6"/>
  <c r="M1222" i="6"/>
  <c r="K1222" i="6"/>
  <c r="N1221" i="6"/>
  <c r="O1221" i="6"/>
  <c r="M1221" i="6"/>
  <c r="K1221" i="6"/>
  <c r="N1220" i="6"/>
  <c r="M1220" i="6"/>
  <c r="K1220" i="6"/>
  <c r="O1220" i="6"/>
  <c r="K1219" i="6"/>
  <c r="O1219" i="6"/>
  <c r="N1219" i="6"/>
  <c r="M1219" i="6"/>
  <c r="K1218" i="6"/>
  <c r="M1218" i="6"/>
  <c r="N1218" i="6"/>
  <c r="O1218" i="6"/>
  <c r="K1217" i="6"/>
  <c r="M1217" i="6"/>
  <c r="N1217" i="6"/>
  <c r="O1217" i="6"/>
  <c r="O1216" i="6"/>
  <c r="N1216" i="6"/>
  <c r="M1216" i="6"/>
  <c r="K1216" i="6"/>
  <c r="K1215" i="6"/>
  <c r="M1215" i="6"/>
  <c r="N1215" i="6"/>
  <c r="O1215" i="6"/>
  <c r="M1214" i="6"/>
  <c r="K1214" i="6"/>
  <c r="O1214" i="6"/>
  <c r="N1214" i="6"/>
  <c r="O1213" i="6"/>
  <c r="N1213" i="6"/>
  <c r="M1213" i="6"/>
  <c r="K1213" i="6"/>
  <c r="O1212" i="6"/>
  <c r="N1212" i="6"/>
  <c r="M1212" i="6"/>
  <c r="K1212" i="6"/>
  <c r="O1211" i="6"/>
  <c r="N1211" i="6"/>
  <c r="M1211" i="6"/>
  <c r="K1211" i="6"/>
  <c r="N1210" i="6"/>
  <c r="M1210" i="6"/>
  <c r="K1210" i="6"/>
  <c r="O1210" i="6"/>
  <c r="O1209" i="6"/>
  <c r="N1209" i="6"/>
  <c r="M1209" i="6"/>
  <c r="K1209" i="6"/>
  <c r="O1208" i="6"/>
  <c r="N1208" i="6"/>
  <c r="K1208" i="6"/>
  <c r="M1208" i="6"/>
  <c r="M1207" i="6"/>
  <c r="K1207" i="6"/>
  <c r="O1207" i="6"/>
  <c r="N1207" i="6"/>
  <c r="O1206" i="6"/>
  <c r="N1206" i="6"/>
  <c r="M1206" i="6"/>
  <c r="K1206" i="6"/>
  <c r="O1205" i="6"/>
  <c r="N1205" i="6"/>
  <c r="K1205" i="6"/>
  <c r="M1205" i="6"/>
  <c r="N1204" i="6"/>
  <c r="M1204" i="6"/>
  <c r="K1204" i="6"/>
  <c r="O1204" i="6"/>
  <c r="N1203" i="6"/>
  <c r="K1203" i="6"/>
  <c r="O1203" i="6"/>
  <c r="M1203" i="6"/>
  <c r="N1202" i="6"/>
  <c r="O1202" i="6"/>
  <c r="M1202" i="6"/>
  <c r="K1202" i="6"/>
  <c r="M1201" i="6"/>
  <c r="O1201" i="6"/>
  <c r="N1201" i="6"/>
  <c r="K1201" i="6"/>
  <c r="K1200" i="6"/>
  <c r="M1200" i="6"/>
  <c r="N1200" i="6"/>
  <c r="O1200" i="6"/>
  <c r="O1199" i="6"/>
  <c r="N1199" i="6"/>
  <c r="M1199" i="6"/>
  <c r="K1199" i="6"/>
  <c r="O1198" i="6"/>
  <c r="K1198" i="6"/>
  <c r="M1198" i="6"/>
  <c r="N1198" i="6"/>
  <c r="O1197" i="6"/>
  <c r="N1197" i="6"/>
  <c r="M1197" i="6"/>
  <c r="K1197" i="6"/>
  <c r="M1196" i="6"/>
  <c r="N1196" i="6"/>
  <c r="O1196" i="6"/>
  <c r="K1196" i="6"/>
  <c r="K1195" i="6"/>
  <c r="M1195" i="6"/>
  <c r="N1195" i="6"/>
  <c r="O1195" i="6"/>
  <c r="N1194" i="6"/>
  <c r="K1194" i="6"/>
  <c r="M1194" i="6"/>
  <c r="O1194" i="6"/>
  <c r="O1193" i="6"/>
  <c r="N1193" i="6"/>
  <c r="M1193" i="6"/>
  <c r="K1193" i="6"/>
  <c r="K1192" i="6"/>
  <c r="M1192" i="6"/>
  <c r="N1192" i="6"/>
  <c r="O1192" i="6"/>
  <c r="O1191" i="6"/>
  <c r="N1191" i="6"/>
  <c r="M1191" i="6"/>
  <c r="K1191" i="6"/>
  <c r="K1190" i="6"/>
  <c r="M1190" i="6"/>
  <c r="N1190" i="6"/>
  <c r="O1190" i="6"/>
  <c r="N1189" i="6"/>
  <c r="K1189" i="6"/>
  <c r="M1189" i="6"/>
  <c r="O1189" i="6"/>
  <c r="K1188" i="6"/>
  <c r="N1188" i="6"/>
  <c r="M1188" i="6"/>
  <c r="O1188" i="6"/>
  <c r="K1187" i="6"/>
  <c r="N1187" i="6"/>
  <c r="O1187" i="6"/>
  <c r="M1187" i="6"/>
  <c r="O1186" i="6"/>
  <c r="N1186" i="6"/>
  <c r="M1186" i="6"/>
  <c r="K1186" i="6"/>
  <c r="O1185" i="6"/>
  <c r="N1185" i="6"/>
  <c r="M1185" i="6"/>
  <c r="K1185" i="6"/>
  <c r="M1184" i="6"/>
  <c r="K1184" i="6"/>
  <c r="N1184" i="6"/>
  <c r="O1184" i="6"/>
  <c r="O1183" i="6"/>
  <c r="N1183" i="6"/>
  <c r="M1183" i="6"/>
  <c r="K1183" i="6"/>
  <c r="O1182" i="6"/>
  <c r="M1182" i="6"/>
  <c r="K1182" i="6"/>
  <c r="N1182" i="6"/>
  <c r="O1181" i="6"/>
  <c r="M1181" i="6"/>
  <c r="N1181" i="6"/>
  <c r="K1181" i="6"/>
  <c r="O1180" i="6"/>
  <c r="N1180" i="6"/>
  <c r="M1180" i="6"/>
  <c r="K1180" i="6"/>
  <c r="N1179" i="6"/>
  <c r="M1179" i="6"/>
  <c r="K1179" i="6"/>
  <c r="O1179" i="6"/>
  <c r="O1178" i="6"/>
  <c r="K1178" i="6"/>
  <c r="M1178" i="6"/>
  <c r="N1178" i="6"/>
  <c r="M1177" i="6"/>
  <c r="N1177" i="6"/>
  <c r="O1177" i="6"/>
  <c r="K1177" i="6"/>
  <c r="K1176" i="6"/>
  <c r="M1176" i="6"/>
  <c r="N1176" i="6"/>
  <c r="O1176" i="6"/>
  <c r="K1175" i="6"/>
  <c r="M1175" i="6"/>
  <c r="N1175" i="6"/>
  <c r="O1175" i="6"/>
  <c r="M1174" i="6"/>
  <c r="K1174" i="6"/>
  <c r="N1174" i="6"/>
  <c r="O1174" i="6"/>
  <c r="O1173" i="6"/>
  <c r="N1173" i="6"/>
  <c r="M1173" i="6"/>
  <c r="K1173" i="6"/>
  <c r="O1172" i="6"/>
  <c r="N1172" i="6"/>
  <c r="M1172" i="6"/>
  <c r="K1172" i="6"/>
  <c r="O1171" i="6"/>
  <c r="N1171" i="6"/>
  <c r="M1171" i="6"/>
  <c r="K1171" i="6"/>
  <c r="O1170" i="6"/>
  <c r="N1170" i="6"/>
  <c r="M1170" i="6"/>
  <c r="K1170" i="6"/>
  <c r="O1169" i="6"/>
  <c r="N1169" i="6"/>
  <c r="M1169" i="6"/>
  <c r="K1169" i="6"/>
  <c r="O1168" i="6"/>
  <c r="N1168" i="6"/>
  <c r="M1168" i="6"/>
  <c r="K1168" i="6"/>
  <c r="O1167" i="6"/>
  <c r="N1167" i="6"/>
  <c r="K1167" i="6"/>
  <c r="M1167" i="6"/>
  <c r="O1166" i="6"/>
  <c r="N1166" i="6"/>
  <c r="M1166" i="6"/>
  <c r="K1166" i="6"/>
  <c r="N1165" i="6"/>
  <c r="M1165" i="6"/>
  <c r="K1165" i="6"/>
  <c r="O1165" i="6"/>
  <c r="M1164" i="6"/>
  <c r="N1164" i="6"/>
  <c r="O1164" i="6"/>
  <c r="K1164" i="6"/>
  <c r="O1163" i="6"/>
  <c r="N1163" i="6"/>
  <c r="K1163" i="6"/>
  <c r="M1163" i="6"/>
  <c r="N1162" i="6"/>
  <c r="O1162" i="6"/>
  <c r="K1162" i="6"/>
  <c r="M1162" i="6"/>
  <c r="O1161" i="6"/>
  <c r="N1161" i="6"/>
  <c r="M1161" i="6"/>
  <c r="K1161" i="6"/>
  <c r="K1160" i="6"/>
  <c r="M1160" i="6"/>
  <c r="N1160" i="6"/>
  <c r="O1160" i="6"/>
  <c r="O1159" i="6"/>
  <c r="N1159" i="6"/>
  <c r="M1159" i="6"/>
  <c r="K1159" i="6"/>
  <c r="O1158" i="6"/>
  <c r="K1158" i="6"/>
  <c r="M1158" i="6"/>
  <c r="N1158" i="6"/>
  <c r="M1157" i="6"/>
  <c r="N1157" i="6"/>
  <c r="O1157" i="6"/>
  <c r="K1157" i="6"/>
  <c r="K1156" i="6"/>
  <c r="M1156" i="6"/>
  <c r="O1156" i="6"/>
  <c r="N1156" i="6"/>
  <c r="K1155" i="6"/>
  <c r="M1155" i="6"/>
  <c r="N1155" i="6"/>
  <c r="O1155" i="6"/>
  <c r="M1154" i="6"/>
  <c r="K1154" i="6"/>
  <c r="N1154" i="6"/>
  <c r="O1154" i="6"/>
  <c r="K1153" i="6"/>
  <c r="M1153" i="6"/>
  <c r="N1153" i="6"/>
  <c r="O1153" i="6"/>
  <c r="N1152" i="6"/>
  <c r="O1152" i="6"/>
  <c r="M1152" i="6"/>
  <c r="K1152" i="6"/>
  <c r="O1151" i="6"/>
  <c r="N1151" i="6"/>
  <c r="M1151" i="6"/>
  <c r="K1151" i="6"/>
  <c r="K1150" i="6"/>
  <c r="O1150" i="6"/>
  <c r="N1150" i="6"/>
  <c r="M1150" i="6"/>
  <c r="M1149" i="6"/>
  <c r="K1149" i="6"/>
  <c r="N1149" i="6"/>
  <c r="O1149" i="6"/>
  <c r="O1148" i="6"/>
  <c r="M1148" i="6"/>
  <c r="K1148" i="6"/>
  <c r="N1148" i="6"/>
  <c r="K1147" i="6"/>
  <c r="M1147" i="6"/>
  <c r="N1147" i="6"/>
  <c r="O1147" i="6"/>
  <c r="O1146" i="6"/>
  <c r="N1146" i="6"/>
  <c r="M1146" i="6"/>
  <c r="K1146" i="6"/>
  <c r="N1145" i="6"/>
  <c r="O1145" i="6"/>
  <c r="K1145" i="6"/>
  <c r="M1145" i="6"/>
  <c r="M1144" i="6"/>
  <c r="N1144" i="6"/>
  <c r="O1144" i="6"/>
  <c r="K1144" i="6"/>
  <c r="M1143" i="6"/>
  <c r="K1143" i="6"/>
  <c r="O1143" i="6"/>
  <c r="N1143" i="6"/>
  <c r="K1142" i="6"/>
  <c r="M1142" i="6"/>
  <c r="O1142" i="6"/>
  <c r="N1142" i="6"/>
  <c r="O1141" i="6"/>
  <c r="N1141" i="6"/>
  <c r="M1141" i="6"/>
  <c r="K1141" i="6"/>
  <c r="O1140" i="6"/>
  <c r="N1140" i="6"/>
  <c r="M1140" i="6"/>
  <c r="K1140" i="6"/>
  <c r="K1139" i="6"/>
  <c r="M1139" i="6"/>
  <c r="N1139" i="6"/>
  <c r="O1139" i="6"/>
  <c r="N1138" i="6"/>
  <c r="O1138" i="6"/>
  <c r="M1138" i="6"/>
  <c r="K1138" i="6"/>
  <c r="K1137" i="6"/>
  <c r="O1137" i="6"/>
  <c r="N1137" i="6"/>
  <c r="M1137" i="6"/>
  <c r="K1136" i="6"/>
  <c r="N1136" i="6"/>
  <c r="O1136" i="6"/>
  <c r="M1136" i="6"/>
  <c r="M1135" i="6"/>
  <c r="N1135" i="6"/>
  <c r="O1135" i="6"/>
  <c r="K1135" i="6"/>
  <c r="M1134" i="6"/>
  <c r="N1134" i="6"/>
  <c r="O1134" i="6"/>
  <c r="K1134" i="6"/>
  <c r="O1133" i="6"/>
  <c r="N1133" i="6"/>
  <c r="M1133" i="6"/>
  <c r="K1133" i="6"/>
  <c r="M1132" i="6"/>
  <c r="K1132" i="6"/>
  <c r="O1132" i="6"/>
  <c r="N1132" i="6"/>
  <c r="O1131" i="6"/>
  <c r="N1131" i="6"/>
  <c r="M1131" i="6"/>
  <c r="K1131" i="6"/>
  <c r="O1130" i="6"/>
  <c r="K1130" i="6"/>
  <c r="M1130" i="6"/>
  <c r="N1130" i="6"/>
  <c r="K1129" i="6"/>
  <c r="O1129" i="6"/>
  <c r="N1129" i="6"/>
  <c r="M1129" i="6"/>
  <c r="O1128" i="6"/>
  <c r="K1128" i="6"/>
  <c r="N1128" i="6"/>
  <c r="M1128" i="6"/>
  <c r="M1127" i="6"/>
  <c r="N1127" i="6"/>
  <c r="O1127" i="6"/>
  <c r="K1127" i="6"/>
  <c r="O1126" i="6"/>
  <c r="K1126" i="6"/>
  <c r="N1126" i="6"/>
  <c r="M1126" i="6"/>
  <c r="O1125" i="6"/>
  <c r="M1125" i="6"/>
  <c r="K1125" i="6"/>
  <c r="N1125" i="6"/>
  <c r="O1124" i="6"/>
  <c r="M1124" i="6"/>
  <c r="N1124" i="6"/>
  <c r="K1124" i="6"/>
  <c r="M1123" i="6"/>
  <c r="K1123" i="6"/>
  <c r="N1123" i="6"/>
  <c r="O1123" i="6"/>
  <c r="K1122" i="6"/>
  <c r="M1122" i="6"/>
  <c r="O1122" i="6"/>
  <c r="N1122" i="6"/>
  <c r="K1121" i="6"/>
  <c r="M1121" i="6"/>
  <c r="N1121" i="6"/>
  <c r="O1121" i="6"/>
  <c r="N1120" i="6"/>
  <c r="O1120" i="6"/>
  <c r="K1120" i="6"/>
  <c r="M1120" i="6"/>
  <c r="O1119" i="6"/>
  <c r="N1119" i="6"/>
  <c r="M1119" i="6"/>
  <c r="K1119" i="6"/>
  <c r="O1118" i="6"/>
  <c r="M1118" i="6"/>
  <c r="K1118" i="6"/>
  <c r="N1118" i="6"/>
  <c r="M1117" i="6"/>
  <c r="N1117" i="6"/>
  <c r="O1117" i="6"/>
  <c r="K1117" i="6"/>
  <c r="O1116" i="6"/>
  <c r="N1116" i="6"/>
  <c r="M1116" i="6"/>
  <c r="K1116" i="6"/>
  <c r="K1115" i="6"/>
  <c r="M1115" i="6"/>
  <c r="N1115" i="6"/>
  <c r="O1115" i="6"/>
  <c r="O1114" i="6"/>
  <c r="N1114" i="6"/>
  <c r="M1114" i="6"/>
  <c r="K1114" i="6"/>
  <c r="O1113" i="6"/>
  <c r="N1113" i="6"/>
  <c r="M1113" i="6"/>
  <c r="K1113" i="6"/>
  <c r="O1112" i="6"/>
  <c r="N1112" i="6"/>
  <c r="M1112" i="6"/>
  <c r="K1112" i="6"/>
  <c r="K1111" i="6"/>
  <c r="O1111" i="6"/>
  <c r="N1111" i="6"/>
  <c r="M1111" i="6"/>
  <c r="K1110" i="6"/>
  <c r="M1110" i="6"/>
  <c r="N1110" i="6"/>
  <c r="O1110" i="6"/>
  <c r="K1109" i="6"/>
  <c r="M1109" i="6"/>
  <c r="N1109" i="6"/>
  <c r="O1109" i="6"/>
  <c r="O1108" i="6"/>
  <c r="N1108" i="6"/>
  <c r="M1108" i="6"/>
  <c r="K1108" i="6"/>
  <c r="K1107" i="6"/>
  <c r="M1107" i="6"/>
  <c r="N1107" i="6"/>
  <c r="O1107" i="6"/>
  <c r="O1106" i="6"/>
  <c r="M1106" i="6"/>
  <c r="N1106" i="6"/>
  <c r="K1106" i="6"/>
  <c r="N1105" i="6"/>
  <c r="O1105" i="6"/>
  <c r="K1105" i="6"/>
  <c r="M1105" i="6"/>
  <c r="O1104" i="6"/>
  <c r="N1104" i="6"/>
  <c r="M1104" i="6"/>
  <c r="K1104" i="6"/>
  <c r="M1103" i="6"/>
  <c r="N1103" i="6"/>
  <c r="O1103" i="6"/>
  <c r="K1103" i="6"/>
  <c r="N1102" i="6"/>
  <c r="M1102" i="6"/>
  <c r="K1102" i="6"/>
  <c r="O1102" i="6"/>
  <c r="O1101" i="6"/>
  <c r="N1101" i="6"/>
  <c r="M1101" i="6"/>
  <c r="K1101" i="6"/>
  <c r="O1100" i="6"/>
  <c r="N1100" i="6"/>
  <c r="M1100" i="6"/>
  <c r="K1100" i="6"/>
  <c r="O1099" i="6"/>
  <c r="N1099" i="6"/>
  <c r="M1099" i="6"/>
  <c r="K1099" i="6"/>
  <c r="O1098" i="6"/>
  <c r="N1098" i="6"/>
  <c r="M1098" i="6"/>
  <c r="K1098" i="6"/>
  <c r="O1097" i="6"/>
  <c r="N1097" i="6"/>
  <c r="M1097" i="6"/>
  <c r="K1097" i="6"/>
  <c r="O1096" i="6"/>
  <c r="N1096" i="6"/>
  <c r="M1096" i="6"/>
  <c r="K1096" i="6"/>
  <c r="O1095" i="6"/>
  <c r="N1095" i="6"/>
  <c r="M1095" i="6"/>
  <c r="K1095" i="6"/>
  <c r="N1094" i="6"/>
  <c r="K1094" i="6"/>
  <c r="M1094" i="6"/>
  <c r="O1094" i="6"/>
  <c r="K1093" i="6"/>
  <c r="M1093" i="6"/>
  <c r="N1093" i="6"/>
  <c r="O1093" i="6"/>
  <c r="O1092" i="6"/>
  <c r="M1092" i="6"/>
  <c r="N1092" i="6"/>
  <c r="K1092" i="6"/>
  <c r="O1091" i="6"/>
  <c r="N1091" i="6"/>
  <c r="M1091" i="6"/>
  <c r="K1091" i="6"/>
  <c r="K1090" i="6"/>
  <c r="M1090" i="6"/>
  <c r="N1090" i="6"/>
  <c r="O1090" i="6"/>
  <c r="K1089" i="6"/>
  <c r="O1089" i="6"/>
  <c r="M1089" i="6"/>
  <c r="N1089" i="6"/>
  <c r="K1088" i="6"/>
  <c r="M1088" i="6"/>
  <c r="N1088" i="6"/>
  <c r="O1088" i="6"/>
  <c r="O1087" i="6"/>
  <c r="N1087" i="6"/>
  <c r="M1087" i="6"/>
  <c r="K1087" i="6"/>
  <c r="N1086" i="6"/>
  <c r="M1086" i="6"/>
  <c r="K1086" i="6"/>
  <c r="O1086" i="6"/>
  <c r="O1085" i="6"/>
  <c r="N1085" i="6"/>
  <c r="M1085" i="6"/>
  <c r="K1085" i="6"/>
  <c r="N1084" i="6"/>
  <c r="M1084" i="6"/>
  <c r="O1084" i="6"/>
  <c r="K1084" i="6"/>
  <c r="N1083" i="6"/>
  <c r="M1083" i="6"/>
  <c r="K1083" i="6"/>
  <c r="O1083" i="6"/>
  <c r="N1082" i="6"/>
  <c r="K1082" i="6"/>
  <c r="M1082" i="6"/>
  <c r="O1082" i="6"/>
  <c r="O1081" i="6"/>
  <c r="N1081" i="6"/>
  <c r="K1081" i="6"/>
  <c r="M1081" i="6"/>
  <c r="M1080" i="6"/>
  <c r="N1080" i="6"/>
  <c r="O1080" i="6"/>
  <c r="K1080" i="6"/>
  <c r="K1079" i="6"/>
  <c r="M1079" i="6"/>
  <c r="O1079" i="6"/>
  <c r="N1079" i="6"/>
  <c r="M1078" i="6"/>
  <c r="N1078" i="6"/>
  <c r="O1078" i="6"/>
  <c r="K1078" i="6"/>
  <c r="K1077" i="6"/>
  <c r="M1077" i="6"/>
  <c r="O1077" i="6"/>
  <c r="N1077" i="6"/>
  <c r="N1076" i="6"/>
  <c r="K1076" i="6"/>
  <c r="M1076" i="6"/>
  <c r="O1076" i="6"/>
  <c r="K1075" i="6"/>
  <c r="O1075" i="6"/>
  <c r="N1075" i="6"/>
  <c r="M1075" i="6"/>
  <c r="N1074" i="6"/>
  <c r="K1074" i="6"/>
  <c r="M1074" i="6"/>
  <c r="O1074" i="6"/>
  <c r="N1073" i="6"/>
  <c r="M1073" i="6"/>
  <c r="O1073" i="6"/>
  <c r="K1073" i="6"/>
  <c r="O1072" i="6"/>
  <c r="M1072" i="6"/>
  <c r="K1072" i="6"/>
  <c r="N1072" i="6"/>
  <c r="M1071" i="6"/>
  <c r="O1071" i="6"/>
  <c r="N1071" i="6"/>
  <c r="K1071" i="6"/>
  <c r="K1070" i="6"/>
  <c r="M1070" i="6"/>
  <c r="N1070" i="6"/>
  <c r="O1070" i="6"/>
  <c r="O1069" i="6"/>
  <c r="N1069" i="6"/>
  <c r="M1069" i="6"/>
  <c r="K1069" i="6"/>
  <c r="K1068" i="6"/>
  <c r="N1068" i="6"/>
  <c r="O1068" i="6"/>
  <c r="M1068" i="6"/>
  <c r="K1067" i="6"/>
  <c r="N1067" i="6"/>
  <c r="M1067" i="6"/>
  <c r="O1067" i="6"/>
  <c r="M1066" i="6"/>
  <c r="O1066" i="6"/>
  <c r="K1066" i="6"/>
  <c r="N1066" i="6"/>
  <c r="N1065" i="6"/>
  <c r="O1065" i="6"/>
  <c r="K1065" i="6"/>
  <c r="M1065" i="6"/>
  <c r="K1064" i="6"/>
  <c r="M1064" i="6"/>
  <c r="N1064" i="6"/>
  <c r="O1064" i="6"/>
  <c r="M1063" i="6"/>
  <c r="N1063" i="6"/>
  <c r="O1063" i="6"/>
  <c r="K1063" i="6"/>
  <c r="O1062" i="6"/>
  <c r="N1062" i="6"/>
  <c r="M1062" i="6"/>
  <c r="K1062" i="6"/>
  <c r="O1061" i="6"/>
  <c r="N1061" i="6"/>
  <c r="M1061" i="6"/>
  <c r="K1061" i="6"/>
  <c r="M1060" i="6"/>
  <c r="O1060" i="6"/>
  <c r="N1060" i="6"/>
  <c r="K1060" i="6"/>
  <c r="O1059" i="6"/>
  <c r="N1059" i="6"/>
  <c r="M1059" i="6"/>
  <c r="K1059" i="6"/>
  <c r="K1058" i="6"/>
  <c r="M1058" i="6"/>
  <c r="O1058" i="6"/>
  <c r="N1058" i="6"/>
  <c r="K1057" i="6"/>
  <c r="M1057" i="6"/>
  <c r="N1057" i="6"/>
  <c r="O1057" i="6"/>
  <c r="K1056" i="6"/>
  <c r="M1056" i="6"/>
  <c r="O1056" i="6"/>
  <c r="N1056" i="6"/>
  <c r="N1055" i="6"/>
  <c r="M1055" i="6"/>
  <c r="K1055" i="6"/>
  <c r="O1055" i="6"/>
  <c r="K1054" i="6"/>
  <c r="O1054" i="6"/>
  <c r="N1054" i="6"/>
  <c r="M1054" i="6"/>
  <c r="O1053" i="6"/>
  <c r="K1053" i="6"/>
  <c r="M1053" i="6"/>
  <c r="N1053" i="6"/>
  <c r="N1052" i="6"/>
  <c r="O1052" i="6"/>
  <c r="M1052" i="6"/>
  <c r="K1052" i="6"/>
  <c r="O1051" i="6"/>
  <c r="K1051" i="6"/>
  <c r="M1051" i="6"/>
  <c r="N1051" i="6"/>
  <c r="O1050" i="6"/>
  <c r="N1050" i="6"/>
  <c r="M1050" i="6"/>
  <c r="K1050" i="6"/>
  <c r="O1049" i="6"/>
  <c r="N1049" i="6"/>
  <c r="M1049" i="6"/>
  <c r="K1049" i="6"/>
  <c r="K1048" i="6"/>
  <c r="M1048" i="6"/>
  <c r="N1048" i="6"/>
  <c r="O1048" i="6"/>
  <c r="K1047" i="6"/>
  <c r="M1047" i="6"/>
  <c r="N1047" i="6"/>
  <c r="O1047" i="6"/>
  <c r="K1046" i="6"/>
  <c r="M1046" i="6"/>
  <c r="N1046" i="6"/>
  <c r="O1046" i="6"/>
  <c r="K1045" i="6"/>
  <c r="O1045" i="6"/>
  <c r="N1045" i="6"/>
  <c r="M1045" i="6"/>
  <c r="K1044" i="6"/>
  <c r="M1044" i="6"/>
  <c r="N1044" i="6"/>
  <c r="O1044" i="6"/>
  <c r="M1043" i="6"/>
  <c r="O1043" i="6"/>
  <c r="K1043" i="6"/>
  <c r="N1043" i="6"/>
  <c r="K1042" i="6"/>
  <c r="M1042" i="6"/>
  <c r="N1042" i="6"/>
  <c r="O1042" i="6"/>
  <c r="K1041" i="6"/>
  <c r="M1041" i="6"/>
  <c r="N1041" i="6"/>
  <c r="O1041" i="6"/>
  <c r="K1040" i="6"/>
  <c r="M1040" i="6"/>
  <c r="O1040" i="6"/>
  <c r="N1040" i="6"/>
  <c r="K1039" i="6"/>
  <c r="O1039" i="6"/>
  <c r="N1039" i="6"/>
  <c r="M1039" i="6"/>
  <c r="K1038" i="6"/>
  <c r="M1038" i="6"/>
  <c r="N1038" i="6"/>
  <c r="O1038" i="6"/>
  <c r="K1037" i="6"/>
  <c r="O1037" i="6"/>
  <c r="N1037" i="6"/>
  <c r="M1037" i="6"/>
  <c r="N1036" i="6"/>
  <c r="M1036" i="6"/>
  <c r="K1036" i="6"/>
  <c r="O1036" i="6"/>
  <c r="O1035" i="6"/>
  <c r="N1035" i="6"/>
  <c r="M1035" i="6"/>
  <c r="K1035" i="6"/>
  <c r="O1034" i="6"/>
  <c r="N1034" i="6"/>
  <c r="M1034" i="6"/>
  <c r="K1034" i="6"/>
  <c r="O1033" i="6"/>
  <c r="N1033" i="6"/>
  <c r="K1033" i="6"/>
  <c r="M1033" i="6"/>
  <c r="N1032" i="6"/>
  <c r="O1032" i="6"/>
  <c r="K1032" i="6"/>
  <c r="M1032" i="6"/>
  <c r="N1031" i="6"/>
  <c r="M1031" i="6"/>
  <c r="K1031" i="6"/>
  <c r="O1031" i="6"/>
  <c r="N1030" i="6"/>
  <c r="O1030" i="6"/>
  <c r="M1030" i="6"/>
  <c r="K1030" i="6"/>
  <c r="O1029" i="6"/>
  <c r="N1029" i="6"/>
  <c r="M1029" i="6"/>
  <c r="K1029" i="6"/>
  <c r="K1028" i="6"/>
  <c r="M1028" i="6"/>
  <c r="N1028" i="6"/>
  <c r="O1028" i="6"/>
  <c r="O1027" i="6"/>
  <c r="N1027" i="6"/>
  <c r="M1027" i="6"/>
  <c r="K1027" i="6"/>
  <c r="O1026" i="6"/>
  <c r="N1026" i="6"/>
  <c r="M1026" i="6"/>
  <c r="K1026" i="6"/>
  <c r="O1025" i="6"/>
  <c r="N1025" i="6"/>
  <c r="M1025" i="6"/>
  <c r="K1025" i="6"/>
  <c r="O1024" i="6"/>
  <c r="M1024" i="6"/>
  <c r="K1024" i="6"/>
  <c r="N1024" i="6"/>
  <c r="O1023" i="6"/>
  <c r="N1023" i="6"/>
  <c r="M1023" i="6"/>
  <c r="K1023" i="6"/>
  <c r="O1022" i="6"/>
  <c r="N1022" i="6"/>
  <c r="M1022" i="6"/>
  <c r="K1022" i="6"/>
  <c r="O1021" i="6"/>
  <c r="N1021" i="6"/>
  <c r="M1021" i="6"/>
  <c r="K1021" i="6"/>
  <c r="O1020" i="6"/>
  <c r="N1020" i="6"/>
  <c r="M1020" i="6"/>
  <c r="K1020" i="6"/>
  <c r="O1019" i="6"/>
  <c r="N1019" i="6"/>
  <c r="M1019" i="6"/>
  <c r="K1019" i="6"/>
  <c r="O1018" i="6"/>
  <c r="N1018" i="6"/>
  <c r="M1018" i="6"/>
  <c r="K1018" i="6"/>
  <c r="O1017" i="6"/>
  <c r="N1017" i="6"/>
  <c r="M1017" i="6"/>
  <c r="K1017" i="6"/>
  <c r="O1016" i="6"/>
  <c r="N1016" i="6"/>
  <c r="M1016" i="6"/>
  <c r="K1016" i="6"/>
  <c r="O1015" i="6"/>
  <c r="N1015" i="6"/>
  <c r="M1015" i="6"/>
  <c r="K1015" i="6"/>
  <c r="O1014" i="6"/>
  <c r="N1014" i="6"/>
  <c r="M1014" i="6"/>
  <c r="K1014" i="6"/>
  <c r="O1013" i="6"/>
  <c r="N1013" i="6"/>
  <c r="M1013" i="6"/>
  <c r="K1013" i="6"/>
  <c r="O1012" i="6"/>
  <c r="N1012" i="6"/>
  <c r="M1012" i="6"/>
  <c r="K1012" i="6"/>
  <c r="O1011" i="6"/>
  <c r="N1011" i="6"/>
  <c r="M1011" i="6"/>
  <c r="K1011" i="6"/>
  <c r="O1010" i="6"/>
  <c r="N1010" i="6"/>
  <c r="M1010" i="6"/>
  <c r="K1010" i="6"/>
  <c r="M1009" i="6"/>
  <c r="K1009" i="6"/>
  <c r="O1009" i="6"/>
  <c r="N1009" i="6"/>
  <c r="O1008" i="6"/>
  <c r="N1008" i="6"/>
  <c r="M1008" i="6"/>
  <c r="K1008" i="6"/>
  <c r="O1007" i="6"/>
  <c r="M1007" i="6"/>
  <c r="K1007" i="6"/>
  <c r="N1007" i="6"/>
  <c r="M1006" i="6"/>
  <c r="K1006" i="6"/>
  <c r="O1006" i="6"/>
  <c r="N1006" i="6"/>
  <c r="O1005" i="6"/>
  <c r="N1005" i="6"/>
  <c r="M1005" i="6"/>
  <c r="K1005" i="6"/>
  <c r="O1004" i="6"/>
  <c r="N1004" i="6"/>
  <c r="M1004" i="6"/>
  <c r="K1004" i="6"/>
  <c r="K1003" i="6"/>
  <c r="O1003" i="6"/>
  <c r="N1003" i="6"/>
  <c r="M1003" i="6"/>
  <c r="N1002" i="6"/>
  <c r="M1002" i="6"/>
  <c r="K1002" i="6"/>
  <c r="O1002" i="6"/>
  <c r="M1001" i="6"/>
  <c r="N1001" i="6"/>
  <c r="O1001" i="6"/>
  <c r="K1001" i="6"/>
  <c r="O1000" i="6"/>
  <c r="N1000" i="6"/>
  <c r="M1000" i="6"/>
  <c r="K1000" i="6"/>
  <c r="N999" i="6"/>
  <c r="M999" i="6"/>
  <c r="K999" i="6"/>
  <c r="O999" i="6"/>
  <c r="O998" i="6"/>
  <c r="N998" i="6"/>
  <c r="M998" i="6"/>
  <c r="K998" i="6"/>
  <c r="N997" i="6"/>
  <c r="M997" i="6"/>
  <c r="K997" i="6"/>
  <c r="O997" i="6"/>
  <c r="O996" i="6"/>
  <c r="N996" i="6"/>
  <c r="M996" i="6"/>
  <c r="K996" i="6"/>
  <c r="K995" i="6"/>
  <c r="O995" i="6"/>
  <c r="N995" i="6"/>
  <c r="M995" i="6"/>
  <c r="M994" i="6"/>
  <c r="N994" i="6"/>
  <c r="O994" i="6"/>
  <c r="K994" i="6"/>
  <c r="N993" i="6"/>
  <c r="M993" i="6"/>
  <c r="K993" i="6"/>
  <c r="O993" i="6"/>
  <c r="O992" i="6"/>
  <c r="K992" i="6"/>
  <c r="M992" i="6"/>
  <c r="N992" i="6"/>
  <c r="O991" i="6"/>
  <c r="M991" i="6"/>
  <c r="K991" i="6"/>
  <c r="N991" i="6"/>
  <c r="O990" i="6"/>
  <c r="N990" i="6"/>
  <c r="M990" i="6"/>
  <c r="K990" i="6"/>
  <c r="O989" i="6"/>
  <c r="K989" i="6"/>
  <c r="M989" i="6"/>
  <c r="N989" i="6"/>
  <c r="O988" i="6"/>
  <c r="N988" i="6"/>
  <c r="M988" i="6"/>
  <c r="K988" i="6"/>
  <c r="O987" i="6"/>
  <c r="N987" i="6"/>
  <c r="M987" i="6"/>
  <c r="K987" i="6"/>
  <c r="O986" i="6"/>
  <c r="N986" i="6"/>
  <c r="M986" i="6"/>
  <c r="K986" i="6"/>
  <c r="O985" i="6"/>
  <c r="N985" i="6"/>
  <c r="M985" i="6"/>
  <c r="K985" i="6"/>
  <c r="N984" i="6"/>
  <c r="O984" i="6"/>
  <c r="K984" i="6"/>
  <c r="M984" i="6"/>
  <c r="N983" i="6"/>
  <c r="M983" i="6"/>
  <c r="K983" i="6"/>
  <c r="O983" i="6"/>
  <c r="O982" i="6"/>
  <c r="N982" i="6"/>
  <c r="M982" i="6"/>
  <c r="K982" i="6"/>
  <c r="O981" i="6"/>
  <c r="N981" i="6"/>
  <c r="M981" i="6"/>
  <c r="K981" i="6"/>
  <c r="O980" i="6"/>
  <c r="N980" i="6"/>
  <c r="M980" i="6"/>
  <c r="K980" i="6"/>
  <c r="O979" i="6"/>
  <c r="N979" i="6"/>
  <c r="K979" i="6"/>
  <c r="M979" i="6"/>
  <c r="O978" i="6"/>
  <c r="N978" i="6"/>
  <c r="M978" i="6"/>
  <c r="K978" i="6"/>
  <c r="O977" i="6"/>
  <c r="N977" i="6"/>
  <c r="M977" i="6"/>
  <c r="K977" i="6"/>
  <c r="O976" i="6"/>
  <c r="N976" i="6"/>
  <c r="M976" i="6"/>
  <c r="K976" i="6"/>
  <c r="O975" i="6"/>
  <c r="N975" i="6"/>
  <c r="M975" i="6"/>
  <c r="K975" i="6"/>
  <c r="O974" i="6"/>
  <c r="N974" i="6"/>
  <c r="M974" i="6"/>
  <c r="K974" i="6"/>
  <c r="K973" i="6"/>
  <c r="M973" i="6"/>
  <c r="N973" i="6"/>
  <c r="O973" i="6"/>
  <c r="K972" i="6"/>
  <c r="M972" i="6"/>
  <c r="O972" i="6"/>
  <c r="N972" i="6"/>
  <c r="K971" i="6"/>
  <c r="M971" i="6"/>
  <c r="O971" i="6"/>
  <c r="N971" i="6"/>
  <c r="O970" i="6"/>
  <c r="N970" i="6"/>
  <c r="M970" i="6"/>
  <c r="K970" i="6"/>
  <c r="O969" i="6"/>
  <c r="M969" i="6"/>
  <c r="N969" i="6"/>
  <c r="K969" i="6"/>
  <c r="M968" i="6"/>
  <c r="K968" i="6"/>
  <c r="O968" i="6"/>
  <c r="N968" i="6"/>
  <c r="K967" i="6"/>
  <c r="N967" i="6"/>
  <c r="O967" i="6"/>
  <c r="M967" i="6"/>
  <c r="M966" i="6"/>
  <c r="N966" i="6"/>
  <c r="O966" i="6"/>
  <c r="K966" i="6"/>
  <c r="M965" i="6"/>
  <c r="N965" i="6"/>
  <c r="O965" i="6"/>
  <c r="K965" i="6"/>
  <c r="O964" i="6"/>
  <c r="M964" i="6"/>
  <c r="N964" i="6"/>
  <c r="K964" i="6"/>
  <c r="M963" i="6"/>
  <c r="N963" i="6"/>
  <c r="O963" i="6"/>
  <c r="K963" i="6"/>
  <c r="O962" i="6"/>
  <c r="N962" i="6"/>
  <c r="K962" i="6"/>
  <c r="M962" i="6"/>
  <c r="M961" i="6"/>
  <c r="K961" i="6"/>
  <c r="N961" i="6"/>
  <c r="O961" i="6"/>
  <c r="K960" i="6"/>
  <c r="M960" i="6"/>
  <c r="N960" i="6"/>
  <c r="O960" i="6"/>
  <c r="N959" i="6"/>
  <c r="M959" i="6"/>
  <c r="K959" i="6"/>
  <c r="O959" i="6"/>
  <c r="O958" i="6"/>
  <c r="N958" i="6"/>
  <c r="K958" i="6"/>
  <c r="M958" i="6"/>
  <c r="O957" i="6"/>
  <c r="N957" i="6"/>
  <c r="M957" i="6"/>
  <c r="K957" i="6"/>
  <c r="O956" i="6"/>
  <c r="K956" i="6"/>
  <c r="M956" i="6"/>
  <c r="N956" i="6"/>
  <c r="O955" i="6"/>
  <c r="M955" i="6"/>
  <c r="N955" i="6"/>
  <c r="K955" i="6"/>
  <c r="O954" i="6"/>
  <c r="M954" i="6"/>
  <c r="K954" i="6"/>
  <c r="N954" i="6"/>
  <c r="K953" i="6"/>
  <c r="N953" i="6"/>
  <c r="O953" i="6"/>
  <c r="M953" i="6"/>
  <c r="K952" i="6"/>
  <c r="M952" i="6"/>
  <c r="O952" i="6"/>
  <c r="N952" i="6"/>
  <c r="N951" i="6"/>
  <c r="O951" i="6"/>
  <c r="K951" i="6"/>
  <c r="M951" i="6"/>
  <c r="M950" i="6"/>
  <c r="K950" i="6"/>
  <c r="O950" i="6"/>
  <c r="N950" i="6"/>
  <c r="N949" i="6"/>
  <c r="M949" i="6"/>
  <c r="O949" i="6"/>
  <c r="K948" i="6"/>
  <c r="M948" i="6"/>
  <c r="N948" i="6"/>
  <c r="O948" i="6"/>
  <c r="O947" i="6"/>
  <c r="K947" i="6"/>
  <c r="M947" i="6"/>
  <c r="N947" i="6"/>
  <c r="O946" i="6"/>
  <c r="N946" i="6"/>
  <c r="K946" i="6"/>
  <c r="M946" i="6"/>
  <c r="O945" i="6"/>
  <c r="N945" i="6"/>
  <c r="M945" i="6"/>
  <c r="K945" i="6"/>
  <c r="K944" i="6"/>
  <c r="M944" i="6"/>
  <c r="N944" i="6"/>
  <c r="O944" i="6"/>
  <c r="K943" i="6"/>
  <c r="M943" i="6"/>
  <c r="N943" i="6"/>
  <c r="O943" i="6"/>
  <c r="O942" i="6"/>
  <c r="N942" i="6"/>
  <c r="M942" i="6"/>
  <c r="K942" i="6"/>
  <c r="N941" i="6"/>
  <c r="O941" i="6"/>
  <c r="K941" i="6"/>
  <c r="M941" i="6"/>
  <c r="O940" i="6"/>
  <c r="N940" i="6"/>
  <c r="M940" i="6"/>
  <c r="K940" i="6"/>
  <c r="N939" i="6"/>
  <c r="O939" i="6"/>
  <c r="M939" i="6"/>
  <c r="K939" i="6"/>
  <c r="N938" i="6"/>
  <c r="M938" i="6"/>
  <c r="K938" i="6"/>
  <c r="O938" i="6"/>
  <c r="M937" i="6"/>
  <c r="K937" i="6"/>
  <c r="N937" i="6"/>
  <c r="O937" i="6"/>
  <c r="K936" i="6"/>
  <c r="M936" i="6"/>
  <c r="N936" i="6"/>
  <c r="O936" i="6"/>
  <c r="O935" i="6"/>
  <c r="N935" i="6"/>
  <c r="M935" i="6"/>
  <c r="K935" i="6"/>
  <c r="O934" i="6"/>
  <c r="N934" i="6"/>
  <c r="M934" i="6"/>
  <c r="K934" i="6"/>
  <c r="O933" i="6"/>
  <c r="N933" i="6"/>
  <c r="M933" i="6"/>
  <c r="K933" i="6"/>
  <c r="O932" i="6"/>
  <c r="N932" i="6"/>
  <c r="M932" i="6"/>
  <c r="K932" i="6"/>
  <c r="O931" i="6"/>
  <c r="N931" i="6"/>
  <c r="M931" i="6"/>
  <c r="K931" i="6"/>
  <c r="O930" i="6"/>
  <c r="N930" i="6"/>
  <c r="M930" i="6"/>
  <c r="K930" i="6"/>
  <c r="O929" i="6"/>
  <c r="N929" i="6"/>
  <c r="K929" i="6"/>
  <c r="M929" i="6"/>
  <c r="K928" i="6"/>
  <c r="M928" i="6"/>
  <c r="N928" i="6"/>
  <c r="O928" i="6"/>
  <c r="M927" i="6"/>
  <c r="K927" i="6"/>
  <c r="O927" i="6"/>
  <c r="N927" i="6"/>
  <c r="O926" i="6"/>
  <c r="N926" i="6"/>
  <c r="M926" i="6"/>
  <c r="K926" i="6"/>
  <c r="N925" i="6"/>
  <c r="M925" i="6"/>
  <c r="K925" i="6"/>
  <c r="O925" i="6"/>
  <c r="K924" i="6"/>
  <c r="M924" i="6"/>
  <c r="N924" i="6"/>
  <c r="O924" i="6"/>
  <c r="N923" i="6"/>
  <c r="K923" i="6"/>
  <c r="M923" i="6"/>
  <c r="O923" i="6"/>
  <c r="O922" i="6"/>
  <c r="N922" i="6"/>
  <c r="M922" i="6"/>
  <c r="K922" i="6"/>
  <c r="O921" i="6"/>
  <c r="K921" i="6"/>
  <c r="M921" i="6"/>
  <c r="N921" i="6"/>
  <c r="O920" i="6"/>
  <c r="K920" i="6"/>
  <c r="M920" i="6"/>
  <c r="N920" i="6"/>
  <c r="M919" i="6"/>
  <c r="N919" i="6"/>
  <c r="O919" i="6"/>
  <c r="K919" i="6"/>
  <c r="O918" i="6"/>
  <c r="N918" i="6"/>
  <c r="M918" i="6"/>
  <c r="K918" i="6"/>
  <c r="K917" i="6"/>
  <c r="N917" i="6"/>
  <c r="O917" i="6"/>
  <c r="M917" i="6"/>
  <c r="N916" i="6"/>
  <c r="O916" i="6"/>
  <c r="K916" i="6"/>
  <c r="M916" i="6"/>
  <c r="N915" i="6"/>
  <c r="M915" i="6"/>
  <c r="K915" i="6"/>
  <c r="O915" i="6"/>
  <c r="O914" i="6"/>
  <c r="N914" i="6"/>
  <c r="K914" i="6"/>
  <c r="M914" i="6"/>
  <c r="O913" i="6"/>
  <c r="N913" i="6"/>
  <c r="M913" i="6"/>
  <c r="K913" i="6"/>
  <c r="N912" i="6"/>
  <c r="K912" i="6"/>
  <c r="M912" i="6"/>
  <c r="O912" i="6"/>
  <c r="K911" i="6"/>
  <c r="M911" i="6"/>
  <c r="N911" i="6"/>
  <c r="O911" i="6"/>
  <c r="N910" i="6"/>
  <c r="M910" i="6"/>
  <c r="K910" i="6"/>
  <c r="O910" i="6"/>
  <c r="M909" i="6"/>
  <c r="N909" i="6"/>
  <c r="O909" i="6"/>
  <c r="K909" i="6"/>
  <c r="N908" i="6"/>
  <c r="M908" i="6"/>
  <c r="K908" i="6"/>
  <c r="O908" i="6"/>
  <c r="K907" i="6"/>
  <c r="M907" i="6"/>
  <c r="N907" i="6"/>
  <c r="O907" i="6"/>
  <c r="O906" i="6"/>
  <c r="N906" i="6"/>
  <c r="M906" i="6"/>
  <c r="K906" i="6"/>
  <c r="N905" i="6"/>
  <c r="M905" i="6"/>
  <c r="K905" i="6"/>
  <c r="O905" i="6"/>
  <c r="O904" i="6"/>
  <c r="N904" i="6"/>
  <c r="M904" i="6"/>
  <c r="K904" i="6"/>
  <c r="M903" i="6"/>
  <c r="N903" i="6"/>
  <c r="O903" i="6"/>
  <c r="K903" i="6"/>
  <c r="N902" i="6"/>
  <c r="M902" i="6"/>
  <c r="K902" i="6"/>
  <c r="O902" i="6"/>
  <c r="K901" i="6"/>
  <c r="M901" i="6"/>
  <c r="N901" i="6"/>
  <c r="O901" i="6"/>
  <c r="M900" i="6"/>
  <c r="K900" i="6"/>
  <c r="N900" i="6"/>
  <c r="O900" i="6"/>
  <c r="O899" i="6"/>
  <c r="N899" i="6"/>
  <c r="M899" i="6"/>
  <c r="K899" i="6"/>
  <c r="O898" i="6"/>
  <c r="N898" i="6"/>
  <c r="M898" i="6"/>
  <c r="K898" i="6"/>
  <c r="O897" i="6"/>
  <c r="N897" i="6"/>
  <c r="M897" i="6"/>
  <c r="K897" i="6"/>
  <c r="O896" i="6"/>
  <c r="N896" i="6"/>
  <c r="M896" i="6"/>
  <c r="K896" i="6"/>
  <c r="O895" i="6"/>
  <c r="N895" i="6"/>
  <c r="M895" i="6"/>
  <c r="K895" i="6"/>
  <c r="M894" i="6"/>
  <c r="K894" i="6"/>
  <c r="N894" i="6"/>
  <c r="O894" i="6"/>
  <c r="O893" i="6"/>
  <c r="K893" i="6"/>
  <c r="M893" i="6"/>
  <c r="N893" i="6"/>
  <c r="O892" i="6"/>
  <c r="N892" i="6"/>
  <c r="K892" i="6"/>
  <c r="M892" i="6"/>
  <c r="N891" i="6"/>
  <c r="M891" i="6"/>
  <c r="K891" i="6"/>
  <c r="O891" i="6"/>
  <c r="N890" i="6"/>
  <c r="M890" i="6"/>
  <c r="K890" i="6"/>
  <c r="O890" i="6"/>
  <c r="O889" i="6"/>
  <c r="N889" i="6"/>
  <c r="M889" i="6"/>
  <c r="K889" i="6"/>
  <c r="O888" i="6"/>
  <c r="N888" i="6"/>
  <c r="M888" i="6"/>
  <c r="K888" i="6"/>
  <c r="N887" i="6"/>
  <c r="M887" i="6"/>
  <c r="K887" i="6"/>
  <c r="O887" i="6"/>
  <c r="K886" i="6"/>
  <c r="M886" i="6"/>
  <c r="N886" i="6"/>
  <c r="O886" i="6"/>
  <c r="N885" i="6"/>
  <c r="O885" i="6"/>
  <c r="K885" i="6"/>
  <c r="M885" i="6"/>
  <c r="O884" i="6"/>
  <c r="N884" i="6"/>
  <c r="M884" i="6"/>
  <c r="K884" i="6"/>
  <c r="O883" i="6"/>
  <c r="M883" i="6"/>
  <c r="K883" i="6"/>
  <c r="N883" i="6"/>
  <c r="O882" i="6"/>
  <c r="N882" i="6"/>
  <c r="M882" i="6"/>
  <c r="K882" i="6"/>
  <c r="M881" i="6"/>
  <c r="O881" i="6"/>
  <c r="N881" i="6"/>
  <c r="K881" i="6"/>
  <c r="O880" i="6"/>
  <c r="K880" i="6"/>
  <c r="M880" i="6"/>
  <c r="N880" i="6"/>
  <c r="N879" i="6"/>
  <c r="M879" i="6"/>
  <c r="K879" i="6"/>
  <c r="O879" i="6"/>
  <c r="K878" i="6"/>
  <c r="M878" i="6"/>
  <c r="N878" i="6"/>
  <c r="O878" i="6"/>
  <c r="O877" i="6"/>
  <c r="N877" i="6"/>
  <c r="M877" i="6"/>
  <c r="K877" i="6"/>
  <c r="K876" i="6"/>
  <c r="M876" i="6"/>
  <c r="N876" i="6"/>
  <c r="O876" i="6"/>
  <c r="K875" i="6"/>
  <c r="M875" i="6"/>
  <c r="N875" i="6"/>
  <c r="O875" i="6"/>
  <c r="N874" i="6"/>
  <c r="M874" i="6"/>
  <c r="K874" i="6"/>
  <c r="O874" i="6"/>
  <c r="O873" i="6"/>
  <c r="N873" i="6"/>
  <c r="M873" i="6"/>
  <c r="K873" i="6"/>
  <c r="O872" i="6"/>
  <c r="N872" i="6"/>
  <c r="M872" i="6"/>
  <c r="K872" i="6"/>
  <c r="O871" i="6"/>
  <c r="N871" i="6"/>
  <c r="M871" i="6"/>
  <c r="K871" i="6"/>
  <c r="O870" i="6"/>
  <c r="N870" i="6"/>
  <c r="M870" i="6"/>
  <c r="K870" i="6"/>
  <c r="K869" i="6"/>
  <c r="O869" i="6"/>
  <c r="N869" i="6"/>
  <c r="M869" i="6"/>
  <c r="K868" i="6"/>
  <c r="N868" i="6"/>
  <c r="O868" i="6"/>
  <c r="M868" i="6"/>
  <c r="K867" i="6"/>
  <c r="M867" i="6"/>
  <c r="N867" i="6"/>
  <c r="O867" i="6"/>
  <c r="K866" i="6"/>
  <c r="N866" i="6"/>
  <c r="O866" i="6"/>
  <c r="M866" i="6"/>
  <c r="O865" i="6"/>
  <c r="M865" i="6"/>
  <c r="N865" i="6"/>
  <c r="K865" i="6"/>
  <c r="N864" i="6"/>
  <c r="M864" i="6"/>
  <c r="K864" i="6"/>
  <c r="O864" i="6"/>
  <c r="K863" i="6"/>
  <c r="M863" i="6"/>
  <c r="N863" i="6"/>
  <c r="O863" i="6"/>
  <c r="N862" i="6"/>
  <c r="K862" i="6"/>
  <c r="M862" i="6"/>
  <c r="O862" i="6"/>
  <c r="N861" i="6"/>
  <c r="M861" i="6"/>
  <c r="K861" i="6"/>
  <c r="O861" i="6"/>
  <c r="O860" i="6"/>
  <c r="N860" i="6"/>
  <c r="M860" i="6"/>
  <c r="K860" i="6"/>
  <c r="K859" i="6"/>
  <c r="M859" i="6"/>
  <c r="N859" i="6"/>
  <c r="O859" i="6"/>
  <c r="K858" i="6"/>
  <c r="M858" i="6"/>
  <c r="N858" i="6"/>
  <c r="O858" i="6"/>
  <c r="O857" i="6"/>
  <c r="N857" i="6"/>
  <c r="M857" i="6"/>
  <c r="K857" i="6"/>
  <c r="N856" i="6"/>
  <c r="M856" i="6"/>
  <c r="K856" i="6"/>
  <c r="O856" i="6"/>
  <c r="N855" i="6"/>
  <c r="K855" i="6"/>
  <c r="M855" i="6"/>
  <c r="O855" i="6"/>
  <c r="K854" i="6"/>
  <c r="M854" i="6"/>
  <c r="N854" i="6"/>
  <c r="O854" i="6"/>
  <c r="O853" i="6"/>
  <c r="N853" i="6"/>
  <c r="M853" i="6"/>
  <c r="K853" i="6"/>
  <c r="O852" i="6"/>
  <c r="N852" i="6"/>
  <c r="M852" i="6"/>
  <c r="K852" i="6"/>
  <c r="O851" i="6"/>
  <c r="N851" i="6"/>
  <c r="M851" i="6"/>
  <c r="K851" i="6"/>
  <c r="O850" i="6"/>
  <c r="N850" i="6"/>
  <c r="M850" i="6"/>
  <c r="K850" i="6"/>
  <c r="O849" i="6"/>
  <c r="N849" i="6"/>
  <c r="M849" i="6"/>
  <c r="K849" i="6"/>
  <c r="K848" i="6"/>
  <c r="O848" i="6"/>
  <c r="N848" i="6"/>
  <c r="M848" i="6"/>
  <c r="M847" i="6"/>
  <c r="N847" i="6"/>
  <c r="O847" i="6"/>
  <c r="K847" i="6"/>
  <c r="O846" i="6"/>
  <c r="N846" i="6"/>
  <c r="K846" i="6"/>
  <c r="M846" i="6"/>
  <c r="K845" i="6"/>
  <c r="M845" i="6"/>
  <c r="N845" i="6"/>
  <c r="O845" i="6"/>
  <c r="K844" i="6"/>
  <c r="O844" i="6"/>
  <c r="N844" i="6"/>
  <c r="M844" i="6"/>
  <c r="O843" i="6"/>
  <c r="M843" i="6"/>
  <c r="K843" i="6"/>
  <c r="N843" i="6"/>
  <c r="N842" i="6"/>
  <c r="M842" i="6"/>
  <c r="K842" i="6"/>
  <c r="O842" i="6"/>
  <c r="M841" i="6"/>
  <c r="N841" i="6"/>
  <c r="O841" i="6"/>
  <c r="K841" i="6"/>
  <c r="O840" i="6"/>
  <c r="K840" i="6"/>
  <c r="M840" i="6"/>
  <c r="N840" i="6"/>
  <c r="O839" i="6"/>
  <c r="N839" i="6"/>
  <c r="M839" i="6"/>
  <c r="K839" i="6"/>
  <c r="N838" i="6"/>
  <c r="M838" i="6"/>
  <c r="K838" i="6"/>
  <c r="O838" i="6"/>
  <c r="K837" i="6"/>
  <c r="M837" i="6"/>
  <c r="N837" i="6"/>
  <c r="O837" i="6"/>
  <c r="K836" i="6"/>
  <c r="M836" i="6"/>
  <c r="N836" i="6"/>
  <c r="O836" i="6"/>
  <c r="M835" i="6"/>
  <c r="K835" i="6"/>
  <c r="O835" i="6"/>
  <c r="N835" i="6"/>
  <c r="O834" i="6"/>
  <c r="N834" i="6"/>
  <c r="M834" i="6"/>
  <c r="K834" i="6"/>
  <c r="N833" i="6"/>
  <c r="M833" i="6"/>
  <c r="K833" i="6"/>
  <c r="O833" i="6"/>
  <c r="K832" i="6"/>
  <c r="M832" i="6"/>
  <c r="N832" i="6"/>
  <c r="O832" i="6"/>
  <c r="K831" i="6"/>
  <c r="M831" i="6"/>
  <c r="N831" i="6"/>
  <c r="O831" i="6"/>
  <c r="O830" i="6"/>
  <c r="N830" i="6"/>
  <c r="M830" i="6"/>
  <c r="K830" i="6"/>
  <c r="O829" i="6"/>
  <c r="N829" i="6"/>
  <c r="K829" i="6"/>
  <c r="M829" i="6"/>
  <c r="O828" i="6"/>
  <c r="N828" i="6"/>
  <c r="M828" i="6"/>
  <c r="K828" i="6"/>
  <c r="O827" i="6"/>
  <c r="N827" i="6"/>
  <c r="M827" i="6"/>
  <c r="K827" i="6"/>
  <c r="N826" i="6"/>
  <c r="M826" i="6"/>
  <c r="K826" i="6"/>
  <c r="O826" i="6"/>
  <c r="N825" i="6"/>
  <c r="O825" i="6"/>
  <c r="M825" i="6"/>
  <c r="K825" i="6"/>
  <c r="O824" i="6"/>
  <c r="N824" i="6"/>
  <c r="M824" i="6"/>
  <c r="K824" i="6"/>
  <c r="O823" i="6"/>
  <c r="K823" i="6"/>
  <c r="M823" i="6"/>
  <c r="N823" i="6"/>
  <c r="O822" i="6"/>
  <c r="N822" i="6"/>
  <c r="M822" i="6"/>
  <c r="K822" i="6"/>
  <c r="O821" i="6"/>
  <c r="K821" i="6"/>
  <c r="M821" i="6"/>
  <c r="N821" i="6"/>
  <c r="M820" i="6"/>
  <c r="N820" i="6"/>
  <c r="O820" i="6"/>
  <c r="K820" i="6"/>
  <c r="M819" i="6"/>
  <c r="K819" i="6"/>
  <c r="O819" i="6"/>
  <c r="N819" i="6"/>
  <c r="N818" i="6"/>
  <c r="M818" i="6"/>
  <c r="K818" i="6"/>
  <c r="O818" i="6"/>
  <c r="K817" i="6"/>
  <c r="M817" i="6"/>
  <c r="N817" i="6"/>
  <c r="O817" i="6"/>
  <c r="M816" i="6"/>
  <c r="K816" i="6"/>
  <c r="O816" i="6"/>
  <c r="N816" i="6"/>
  <c r="N815" i="6"/>
  <c r="K815" i="6"/>
  <c r="O815" i="6"/>
  <c r="M815" i="6"/>
  <c r="O814" i="6"/>
  <c r="K814" i="6"/>
  <c r="N814" i="6"/>
  <c r="M814" i="6"/>
  <c r="K813" i="6"/>
  <c r="M813" i="6"/>
  <c r="O813" i="6"/>
  <c r="N813" i="6"/>
  <c r="K812" i="6"/>
  <c r="O812" i="6"/>
  <c r="M812" i="6"/>
  <c r="N812" i="6"/>
  <c r="M811" i="6"/>
  <c r="N811" i="6"/>
  <c r="O811" i="6"/>
  <c r="K811" i="6"/>
  <c r="O810" i="6"/>
  <c r="M810" i="6"/>
  <c r="K810" i="6"/>
  <c r="N810" i="6"/>
  <c r="N809" i="6"/>
  <c r="K809" i="6"/>
  <c r="M809" i="6"/>
  <c r="O809" i="6"/>
  <c r="M808" i="6"/>
  <c r="K808" i="6"/>
  <c r="O808" i="6"/>
  <c r="N808" i="6"/>
  <c r="O807" i="6"/>
  <c r="K807" i="6"/>
  <c r="N807" i="6"/>
  <c r="M807" i="6"/>
  <c r="O806" i="6"/>
  <c r="K806" i="6"/>
  <c r="N806" i="6"/>
  <c r="M806" i="6"/>
  <c r="N805" i="6"/>
  <c r="K805" i="6"/>
  <c r="O805" i="6"/>
  <c r="M805" i="6"/>
  <c r="K804" i="6"/>
  <c r="N804" i="6"/>
  <c r="M804" i="6"/>
  <c r="O804" i="6"/>
  <c r="K803" i="6"/>
  <c r="N803" i="6"/>
  <c r="O803" i="6"/>
  <c r="M803" i="6"/>
  <c r="O802" i="6"/>
  <c r="M802" i="6"/>
  <c r="N802" i="6"/>
  <c r="K802" i="6"/>
  <c r="N801" i="6"/>
  <c r="O801" i="6"/>
  <c r="K801" i="6"/>
  <c r="M801" i="6"/>
  <c r="N800" i="6"/>
  <c r="O800" i="6"/>
  <c r="K800" i="6"/>
  <c r="M800" i="6"/>
  <c r="N799" i="6"/>
  <c r="O799" i="6"/>
  <c r="M799" i="6"/>
  <c r="K799" i="6"/>
  <c r="K798" i="6"/>
  <c r="O798" i="6"/>
  <c r="N798" i="6"/>
  <c r="M798" i="6"/>
  <c r="O797" i="6"/>
  <c r="N797" i="6"/>
  <c r="K797" i="6"/>
  <c r="M797" i="6"/>
  <c r="K796" i="6"/>
  <c r="N796" i="6"/>
  <c r="M796" i="6"/>
  <c r="O796" i="6"/>
  <c r="N795" i="6"/>
  <c r="O795" i="6"/>
  <c r="K795" i="6"/>
  <c r="M795" i="6"/>
  <c r="M794" i="6"/>
  <c r="K794" i="6"/>
  <c r="O794" i="6"/>
  <c r="N794" i="6"/>
  <c r="M793" i="6"/>
  <c r="O793" i="6"/>
  <c r="N793" i="6"/>
  <c r="K793" i="6"/>
  <c r="O792" i="6"/>
  <c r="K792" i="6"/>
  <c r="N792" i="6"/>
  <c r="M792" i="6"/>
  <c r="O791" i="6"/>
  <c r="N791" i="6"/>
  <c r="M791" i="6"/>
  <c r="K791" i="6"/>
  <c r="O790" i="6"/>
  <c r="N790" i="6"/>
  <c r="M790" i="6"/>
  <c r="K790" i="6"/>
  <c r="K789" i="6"/>
  <c r="M789" i="6"/>
  <c r="N789" i="6"/>
  <c r="O789" i="6"/>
  <c r="O788" i="6"/>
  <c r="N788" i="6"/>
  <c r="M788" i="6"/>
  <c r="K788" i="6"/>
  <c r="N787" i="6"/>
  <c r="M787" i="6"/>
  <c r="K787" i="6"/>
  <c r="O787" i="6"/>
  <c r="O786" i="6"/>
  <c r="K786" i="6"/>
  <c r="M786" i="6"/>
  <c r="N786" i="6"/>
  <c r="M785" i="6"/>
  <c r="O785" i="6"/>
  <c r="N785" i="6"/>
  <c r="K785" i="6"/>
  <c r="N784" i="6"/>
  <c r="K784" i="6"/>
  <c r="M784" i="6"/>
  <c r="O784" i="6"/>
  <c r="O783" i="6"/>
  <c r="M783" i="6"/>
  <c r="K783" i="6"/>
  <c r="N783" i="6"/>
  <c r="M782" i="6"/>
  <c r="O782" i="6"/>
  <c r="N782" i="6"/>
  <c r="K782" i="6"/>
  <c r="O781" i="6"/>
  <c r="N781" i="6"/>
  <c r="M781" i="6"/>
  <c r="K781" i="6"/>
  <c r="O780" i="6"/>
  <c r="M780" i="6"/>
  <c r="N780" i="6"/>
  <c r="K780" i="6"/>
  <c r="O779" i="6"/>
  <c r="N779" i="6"/>
  <c r="M779" i="6"/>
  <c r="K779" i="6"/>
  <c r="O778" i="6"/>
  <c r="N778" i="6"/>
  <c r="M778" i="6"/>
  <c r="K778" i="6"/>
  <c r="O777" i="6"/>
  <c r="N777" i="6"/>
  <c r="M777" i="6"/>
  <c r="K777" i="6"/>
  <c r="N776" i="6"/>
  <c r="M776" i="6"/>
  <c r="K776" i="6"/>
  <c r="O776" i="6"/>
  <c r="N775" i="6"/>
  <c r="K775" i="6"/>
  <c r="M775" i="6"/>
  <c r="O775" i="6"/>
  <c r="N774" i="6"/>
  <c r="M774" i="6"/>
  <c r="K774" i="6"/>
  <c r="O774" i="6"/>
  <c r="O773" i="6"/>
  <c r="N773" i="6"/>
  <c r="M773" i="6"/>
  <c r="K773" i="6"/>
  <c r="K772" i="6"/>
  <c r="M772" i="6"/>
  <c r="N772" i="6"/>
  <c r="O772" i="6"/>
  <c r="K771" i="6"/>
  <c r="N771" i="6"/>
  <c r="O771" i="6"/>
  <c r="M771" i="6"/>
  <c r="K770" i="6"/>
  <c r="M770" i="6"/>
  <c r="N770" i="6"/>
  <c r="O770" i="6"/>
  <c r="O769" i="6"/>
  <c r="N769" i="6"/>
  <c r="K769" i="6"/>
  <c r="M769" i="6"/>
  <c r="K768" i="6"/>
  <c r="M768" i="6"/>
  <c r="N768" i="6"/>
  <c r="O768" i="6"/>
  <c r="O767" i="6"/>
  <c r="N767" i="6"/>
  <c r="M767" i="6"/>
  <c r="K767" i="6"/>
  <c r="O766" i="6"/>
  <c r="M766" i="6"/>
  <c r="K766" i="6"/>
  <c r="N766" i="6"/>
  <c r="K765" i="6"/>
  <c r="M765" i="6"/>
  <c r="N765" i="6"/>
  <c r="O765" i="6"/>
  <c r="K764" i="6"/>
  <c r="M764" i="6"/>
  <c r="O764" i="6"/>
  <c r="N764" i="6"/>
  <c r="O763" i="6"/>
  <c r="K763" i="6"/>
  <c r="N763" i="6"/>
  <c r="M763" i="6"/>
  <c r="K762" i="6"/>
  <c r="M762" i="6"/>
  <c r="N762" i="6"/>
  <c r="O762" i="6"/>
  <c r="M761" i="6"/>
  <c r="N761" i="6"/>
  <c r="O761" i="6"/>
  <c r="K761" i="6"/>
  <c r="N760" i="6"/>
  <c r="M760" i="6"/>
  <c r="K760" i="6"/>
  <c r="O760" i="6"/>
  <c r="O759" i="6"/>
  <c r="N759" i="6"/>
  <c r="M759" i="6"/>
  <c r="K759" i="6"/>
  <c r="K758" i="6"/>
  <c r="M758" i="6"/>
  <c r="N758" i="6"/>
  <c r="O758" i="6"/>
  <c r="O757" i="6"/>
  <c r="N757" i="6"/>
  <c r="M757" i="6"/>
  <c r="K757" i="6"/>
  <c r="M756" i="6"/>
  <c r="K756" i="6"/>
  <c r="O756" i="6"/>
  <c r="N756" i="6"/>
  <c r="N755" i="6"/>
  <c r="M755" i="6"/>
  <c r="O755" i="6"/>
  <c r="K755" i="6"/>
  <c r="M754" i="6"/>
  <c r="O754" i="6"/>
  <c r="N754" i="6"/>
  <c r="K754" i="6"/>
  <c r="M753" i="6"/>
  <c r="N753" i="6"/>
  <c r="K753" i="6"/>
  <c r="O753" i="6"/>
  <c r="K752" i="6"/>
  <c r="O752" i="6"/>
  <c r="N752" i="6"/>
  <c r="M752" i="6"/>
  <c r="O751" i="6"/>
  <c r="N751" i="6"/>
  <c r="M751" i="6"/>
  <c r="K751" i="6"/>
  <c r="O750" i="6"/>
  <c r="N750" i="6"/>
  <c r="M750" i="6"/>
  <c r="K750" i="6"/>
  <c r="O749" i="6"/>
  <c r="N749" i="6"/>
  <c r="M749" i="6"/>
  <c r="K749" i="6"/>
  <c r="O748" i="6"/>
  <c r="K748" i="6"/>
  <c r="M748" i="6"/>
  <c r="N748" i="6"/>
  <c r="K747" i="6"/>
  <c r="M747" i="6"/>
  <c r="N747" i="6"/>
  <c r="O747" i="6"/>
  <c r="M746" i="6"/>
  <c r="K746" i="6"/>
  <c r="N746" i="6"/>
  <c r="O746" i="6"/>
  <c r="O745" i="6"/>
  <c r="M745" i="6"/>
  <c r="K745" i="6"/>
  <c r="N745" i="6"/>
  <c r="O744" i="6"/>
  <c r="K744" i="6"/>
  <c r="M744" i="6"/>
  <c r="N744" i="6"/>
  <c r="O743" i="6"/>
  <c r="N743" i="6"/>
  <c r="K743" i="6"/>
  <c r="M743" i="6"/>
  <c r="O742" i="6"/>
  <c r="N742" i="6"/>
  <c r="M742" i="6"/>
  <c r="K742" i="6"/>
  <c r="N741" i="6"/>
  <c r="O741" i="6"/>
  <c r="M741" i="6"/>
  <c r="K741" i="6"/>
  <c r="O740" i="6"/>
  <c r="N740" i="6"/>
  <c r="K740" i="6"/>
  <c r="M740" i="6"/>
  <c r="M739" i="6"/>
  <c r="K739" i="6"/>
  <c r="O739" i="6"/>
  <c r="N739" i="6"/>
  <c r="O738" i="6"/>
  <c r="N738" i="6"/>
  <c r="M738" i="6"/>
  <c r="K738" i="6"/>
  <c r="O737" i="6"/>
  <c r="N737" i="6"/>
  <c r="M737" i="6"/>
  <c r="K737" i="6"/>
  <c r="O736" i="6"/>
  <c r="K736" i="6"/>
  <c r="N736" i="6"/>
  <c r="M736" i="6"/>
  <c r="O735" i="6"/>
  <c r="N735" i="6"/>
  <c r="M735" i="6"/>
  <c r="K735" i="6"/>
  <c r="K734" i="6"/>
  <c r="M734" i="6"/>
  <c r="O734" i="6"/>
  <c r="N734" i="6"/>
  <c r="O733" i="6"/>
  <c r="N733" i="6"/>
  <c r="M733" i="6"/>
  <c r="K733" i="6"/>
  <c r="M732" i="6"/>
  <c r="K732" i="6"/>
  <c r="O732" i="6"/>
  <c r="N732" i="6"/>
  <c r="O731" i="6"/>
  <c r="N731" i="6"/>
  <c r="M731" i="6"/>
  <c r="K731" i="6"/>
  <c r="O730" i="6"/>
  <c r="N730" i="6"/>
  <c r="M730" i="6"/>
  <c r="K730" i="6"/>
  <c r="M729" i="6"/>
  <c r="K729" i="6"/>
  <c r="O729" i="6"/>
  <c r="N729" i="6"/>
  <c r="K728" i="6"/>
  <c r="M728" i="6"/>
  <c r="N728" i="6"/>
  <c r="O728" i="6"/>
  <c r="M727" i="6"/>
  <c r="O727" i="6"/>
  <c r="N727" i="6"/>
  <c r="K727" i="6"/>
  <c r="M726" i="6"/>
  <c r="O726" i="6"/>
  <c r="N726" i="6"/>
  <c r="K726" i="6"/>
  <c r="K725" i="6"/>
  <c r="M725" i="6"/>
  <c r="N725" i="6"/>
  <c r="O725" i="6"/>
  <c r="O724" i="6"/>
  <c r="N724" i="6"/>
  <c r="M724" i="6"/>
  <c r="K724" i="6"/>
  <c r="O723" i="6"/>
  <c r="N723" i="6"/>
  <c r="M723" i="6"/>
  <c r="K723" i="6"/>
  <c r="K722" i="6"/>
  <c r="M722" i="6"/>
  <c r="N722" i="6"/>
  <c r="O722" i="6"/>
  <c r="K721" i="6"/>
  <c r="M721" i="6"/>
  <c r="N721" i="6"/>
  <c r="O721" i="6"/>
  <c r="K720" i="6"/>
  <c r="N720" i="6"/>
  <c r="O720" i="6"/>
  <c r="M720" i="6"/>
  <c r="O719" i="6"/>
  <c r="N719" i="6"/>
  <c r="M719" i="6"/>
  <c r="K719" i="6"/>
  <c r="K718" i="6"/>
  <c r="M718" i="6"/>
  <c r="N718" i="6"/>
  <c r="O718" i="6"/>
  <c r="O717" i="6"/>
  <c r="N717" i="6"/>
  <c r="K717" i="6"/>
  <c r="M717" i="6"/>
  <c r="O716" i="6"/>
  <c r="N716" i="6"/>
  <c r="M716" i="6"/>
  <c r="K716" i="6"/>
  <c r="M715" i="6"/>
  <c r="K715" i="6"/>
  <c r="O715" i="6"/>
  <c r="N715" i="6"/>
  <c r="O714" i="6"/>
  <c r="N714" i="6"/>
  <c r="K714" i="6"/>
  <c r="M714" i="6"/>
  <c r="O713" i="6"/>
  <c r="M713" i="6"/>
  <c r="K713" i="6"/>
  <c r="N713" i="6"/>
  <c r="K712" i="6"/>
  <c r="O712" i="6"/>
  <c r="N712" i="6"/>
  <c r="M712" i="6"/>
  <c r="O711" i="6"/>
  <c r="N711" i="6"/>
  <c r="M711" i="6"/>
  <c r="K711" i="6"/>
  <c r="K710" i="6"/>
  <c r="M710" i="6"/>
  <c r="N710" i="6"/>
  <c r="O710" i="6"/>
  <c r="O709" i="6"/>
  <c r="N709" i="6"/>
  <c r="M709" i="6"/>
  <c r="K709" i="6"/>
  <c r="O708" i="6"/>
  <c r="N708" i="6"/>
  <c r="M708" i="6"/>
  <c r="K708" i="6"/>
  <c r="O707" i="6"/>
  <c r="N707" i="6"/>
  <c r="M707" i="6"/>
  <c r="K707" i="6"/>
  <c r="O706" i="6"/>
  <c r="N706" i="6"/>
  <c r="M706" i="6"/>
  <c r="K706" i="6"/>
  <c r="O705" i="6"/>
  <c r="N705" i="6"/>
  <c r="M705" i="6"/>
  <c r="K705" i="6"/>
  <c r="O704" i="6"/>
  <c r="N704" i="6"/>
  <c r="M704" i="6"/>
  <c r="K704" i="6"/>
  <c r="O703" i="6"/>
  <c r="N703" i="6"/>
  <c r="M703" i="6"/>
  <c r="K703" i="6"/>
  <c r="O702" i="6"/>
  <c r="N702" i="6"/>
  <c r="M702" i="6"/>
  <c r="K702" i="6"/>
  <c r="O701" i="6"/>
  <c r="N701" i="6"/>
  <c r="M701" i="6"/>
  <c r="K701" i="6"/>
  <c r="O700" i="6"/>
  <c r="N700" i="6"/>
  <c r="M700" i="6"/>
  <c r="K700" i="6"/>
  <c r="O699" i="6"/>
  <c r="N699" i="6"/>
  <c r="M699" i="6"/>
  <c r="K699" i="6"/>
  <c r="O698" i="6"/>
  <c r="N698" i="6"/>
  <c r="M698" i="6"/>
  <c r="K698" i="6"/>
  <c r="O697" i="6"/>
  <c r="N697" i="6"/>
  <c r="M697" i="6"/>
  <c r="K697" i="6"/>
  <c r="O696" i="6"/>
  <c r="N696" i="6"/>
  <c r="M696" i="6"/>
  <c r="K696" i="6"/>
  <c r="O695" i="6"/>
  <c r="N695" i="6"/>
  <c r="M695" i="6"/>
  <c r="K695" i="6"/>
  <c r="O694" i="6"/>
  <c r="N694" i="6"/>
  <c r="M694" i="6"/>
  <c r="K694" i="6"/>
  <c r="O693" i="6"/>
  <c r="N693" i="6"/>
  <c r="M693" i="6"/>
  <c r="K693" i="6"/>
  <c r="K692" i="6"/>
  <c r="O692" i="6"/>
  <c r="N692" i="6"/>
  <c r="M692" i="6"/>
  <c r="O691" i="6"/>
  <c r="N691" i="6"/>
  <c r="M691" i="6"/>
  <c r="K691" i="6"/>
  <c r="M690" i="6"/>
  <c r="N690" i="6"/>
  <c r="O690" i="6"/>
  <c r="K690" i="6"/>
  <c r="O689" i="6"/>
  <c r="N689" i="6"/>
  <c r="M689" i="6"/>
  <c r="K689" i="6"/>
  <c r="O688" i="6"/>
  <c r="M688" i="6"/>
  <c r="K688" i="6"/>
  <c r="N688" i="6"/>
  <c r="O687" i="6"/>
  <c r="N687" i="6"/>
  <c r="M687" i="6"/>
  <c r="K687" i="6"/>
  <c r="K686" i="6"/>
  <c r="M686" i="6"/>
  <c r="N686" i="6"/>
  <c r="O686" i="6"/>
  <c r="O685" i="6"/>
  <c r="N685" i="6"/>
  <c r="M685" i="6"/>
  <c r="K685" i="6"/>
  <c r="O684" i="6"/>
  <c r="N684" i="6"/>
  <c r="M684" i="6"/>
  <c r="K684" i="6"/>
  <c r="O683" i="6"/>
  <c r="N683" i="6"/>
  <c r="M683" i="6"/>
  <c r="K683" i="6"/>
  <c r="K682" i="6"/>
  <c r="M682" i="6"/>
  <c r="O682" i="6"/>
  <c r="N682" i="6"/>
  <c r="O681" i="6"/>
  <c r="N681" i="6"/>
  <c r="M681" i="6"/>
  <c r="K681" i="6"/>
  <c r="O680" i="6"/>
  <c r="K680" i="6"/>
  <c r="N680" i="6"/>
  <c r="M680" i="6"/>
  <c r="K679" i="6"/>
  <c r="M679" i="6"/>
  <c r="N679" i="6"/>
  <c r="O679" i="6"/>
  <c r="O678" i="6"/>
  <c r="N678" i="6"/>
  <c r="M678" i="6"/>
  <c r="K678" i="6"/>
  <c r="N677" i="6"/>
  <c r="M677" i="6"/>
  <c r="K677" i="6"/>
  <c r="O677" i="6"/>
  <c r="N676" i="6"/>
  <c r="O676" i="6"/>
  <c r="M676" i="6"/>
  <c r="K676" i="6"/>
  <c r="O675" i="6"/>
  <c r="N675" i="6"/>
  <c r="M675" i="6"/>
  <c r="K675" i="6"/>
  <c r="O674" i="6"/>
  <c r="N674" i="6"/>
  <c r="M674" i="6"/>
  <c r="K674" i="6"/>
  <c r="M673" i="6"/>
  <c r="O673" i="6"/>
  <c r="N673" i="6"/>
  <c r="K673" i="6"/>
  <c r="O672" i="6"/>
  <c r="N672" i="6"/>
  <c r="M672" i="6"/>
  <c r="K672" i="6"/>
  <c r="O671" i="6"/>
  <c r="K671" i="6"/>
  <c r="M671" i="6"/>
  <c r="N671" i="6"/>
  <c r="N670" i="6"/>
  <c r="O670" i="6"/>
  <c r="M670" i="6"/>
  <c r="K670" i="6"/>
  <c r="K669" i="6"/>
  <c r="O669" i="6"/>
  <c r="N669" i="6"/>
  <c r="M669" i="6"/>
  <c r="K668" i="6"/>
  <c r="O668" i="6"/>
  <c r="N668" i="6"/>
  <c r="M668" i="6"/>
  <c r="K667" i="6"/>
  <c r="M667" i="6"/>
  <c r="N667" i="6"/>
  <c r="O667" i="6"/>
  <c r="K666" i="6"/>
  <c r="O666" i="6"/>
  <c r="N666" i="6"/>
  <c r="M666" i="6"/>
  <c r="K665" i="6"/>
  <c r="M665" i="6"/>
  <c r="N665" i="6"/>
  <c r="O665" i="6"/>
  <c r="N664" i="6"/>
  <c r="M664" i="6"/>
  <c r="K664" i="6"/>
  <c r="O664" i="6"/>
  <c r="O663" i="6"/>
  <c r="N663" i="6"/>
  <c r="M663" i="6"/>
  <c r="K663" i="6"/>
  <c r="K662" i="6"/>
  <c r="O662" i="6"/>
  <c r="N662" i="6"/>
  <c r="M662" i="6"/>
  <c r="N661" i="6"/>
  <c r="O661" i="6"/>
  <c r="K661" i="6"/>
  <c r="M661" i="6"/>
  <c r="K660" i="6"/>
  <c r="O660" i="6"/>
  <c r="N660" i="6"/>
  <c r="M660" i="6"/>
  <c r="N659" i="6"/>
  <c r="K659" i="6"/>
  <c r="O659" i="6"/>
  <c r="M659" i="6"/>
  <c r="K658" i="6"/>
  <c r="O658" i="6"/>
  <c r="N658" i="6"/>
  <c r="M658" i="6"/>
  <c r="N657" i="6"/>
  <c r="O657" i="6"/>
  <c r="M657" i="6"/>
  <c r="K657" i="6"/>
  <c r="K656" i="6"/>
  <c r="O656" i="6"/>
  <c r="N656" i="6"/>
  <c r="M656" i="6"/>
  <c r="O655" i="6"/>
  <c r="N655" i="6"/>
  <c r="M655" i="6"/>
  <c r="K655" i="6"/>
  <c r="O654" i="6"/>
  <c r="N654" i="6"/>
  <c r="K654" i="6"/>
  <c r="M654" i="6"/>
  <c r="O653" i="6"/>
  <c r="N653" i="6"/>
  <c r="M653" i="6"/>
  <c r="K653" i="6"/>
  <c r="N652" i="6"/>
  <c r="M652" i="6"/>
  <c r="K652" i="6"/>
  <c r="O652" i="6"/>
  <c r="N651" i="6"/>
  <c r="M651" i="6"/>
  <c r="K651" i="6"/>
  <c r="O651" i="6"/>
  <c r="M650" i="6"/>
  <c r="O650" i="6"/>
  <c r="N650" i="6"/>
  <c r="K650" i="6"/>
  <c r="M649" i="6"/>
  <c r="K649" i="6"/>
  <c r="O649" i="6"/>
  <c r="N649" i="6"/>
  <c r="N648" i="6"/>
  <c r="O648" i="6"/>
  <c r="K648" i="6"/>
  <c r="M648" i="6"/>
  <c r="K647" i="6"/>
  <c r="M647" i="6"/>
  <c r="N647" i="6"/>
  <c r="O647" i="6"/>
  <c r="K646" i="6"/>
  <c r="M646" i="6"/>
  <c r="N646" i="6"/>
  <c r="O646" i="6"/>
  <c r="K645" i="6"/>
  <c r="M645" i="6"/>
  <c r="N645" i="6"/>
  <c r="O645" i="6"/>
  <c r="K644" i="6"/>
  <c r="M644" i="6"/>
  <c r="N644" i="6"/>
  <c r="O644" i="6"/>
  <c r="M643" i="6"/>
  <c r="O643" i="6"/>
  <c r="N643" i="6"/>
  <c r="K643" i="6"/>
  <c r="N642" i="6"/>
  <c r="O642" i="6"/>
  <c r="M642" i="6"/>
  <c r="K642" i="6"/>
  <c r="O641" i="6"/>
  <c r="N641" i="6"/>
  <c r="K641" i="6"/>
  <c r="M641" i="6"/>
  <c r="K640" i="6"/>
  <c r="M640" i="6"/>
  <c r="N640" i="6"/>
  <c r="O640" i="6"/>
  <c r="M639" i="6"/>
  <c r="N639" i="6"/>
  <c r="O639" i="6"/>
  <c r="K639" i="6"/>
  <c r="O638" i="6"/>
  <c r="N638" i="6"/>
  <c r="M638" i="6"/>
  <c r="K638" i="6"/>
  <c r="O637" i="6"/>
  <c r="N637" i="6"/>
  <c r="M637" i="6"/>
  <c r="K637" i="6"/>
  <c r="N636" i="6"/>
  <c r="M636" i="6"/>
  <c r="K636" i="6"/>
  <c r="O636" i="6"/>
  <c r="O635" i="6"/>
  <c r="N635" i="6"/>
  <c r="M635" i="6"/>
  <c r="K635" i="6"/>
  <c r="O634" i="6"/>
  <c r="N634" i="6"/>
  <c r="M634" i="6"/>
  <c r="K634" i="6"/>
  <c r="O633" i="6"/>
  <c r="N633" i="6"/>
  <c r="M633" i="6"/>
  <c r="K633" i="6"/>
  <c r="O632" i="6"/>
  <c r="N632" i="6"/>
  <c r="M632" i="6"/>
  <c r="K632" i="6"/>
  <c r="O631" i="6"/>
  <c r="N631" i="6"/>
  <c r="M631" i="6"/>
  <c r="K631" i="6"/>
  <c r="O630" i="6"/>
  <c r="N630" i="6"/>
  <c r="M630" i="6"/>
  <c r="K630" i="6"/>
  <c r="O629" i="6"/>
  <c r="N629" i="6"/>
  <c r="M629" i="6"/>
  <c r="K629" i="6"/>
  <c r="N628" i="6"/>
  <c r="O628" i="6"/>
  <c r="K628" i="6"/>
  <c r="M628" i="6"/>
  <c r="N627" i="6"/>
  <c r="M627" i="6"/>
  <c r="K627" i="6"/>
  <c r="O627" i="6"/>
  <c r="O626" i="6"/>
  <c r="N626" i="6"/>
  <c r="M626" i="6"/>
  <c r="K626" i="6"/>
  <c r="K625" i="6"/>
  <c r="M625" i="6"/>
  <c r="O625" i="6"/>
  <c r="N625" i="6"/>
  <c r="O624" i="6"/>
  <c r="N624" i="6"/>
  <c r="M624" i="6"/>
  <c r="K624" i="6"/>
  <c r="N623" i="6"/>
  <c r="O623" i="6"/>
  <c r="K623" i="6"/>
  <c r="M623" i="6"/>
  <c r="N622" i="6"/>
  <c r="O622" i="6"/>
  <c r="K622" i="6"/>
  <c r="M622" i="6"/>
  <c r="M621" i="6"/>
  <c r="K621" i="6"/>
  <c r="O621" i="6"/>
  <c r="N621" i="6"/>
  <c r="N620" i="6"/>
  <c r="M620" i="6"/>
  <c r="K620" i="6"/>
  <c r="O620" i="6"/>
  <c r="K619" i="6"/>
  <c r="M619" i="6"/>
  <c r="O619" i="6"/>
  <c r="N619" i="6"/>
  <c r="O618" i="6"/>
  <c r="K618" i="6"/>
  <c r="M618" i="6"/>
  <c r="N618" i="6"/>
  <c r="M617" i="6"/>
  <c r="K617" i="6"/>
  <c r="O617" i="6"/>
  <c r="N617" i="6"/>
  <c r="K616" i="6"/>
  <c r="M616" i="6"/>
  <c r="N616" i="6"/>
  <c r="O616" i="6"/>
  <c r="M615" i="6"/>
  <c r="N615" i="6"/>
  <c r="O615" i="6"/>
  <c r="K615" i="6"/>
  <c r="O614" i="6"/>
  <c r="M614" i="6"/>
  <c r="N614" i="6"/>
  <c r="K614" i="6"/>
  <c r="K613" i="6"/>
  <c r="M613" i="6"/>
  <c r="N613" i="6"/>
  <c r="O613" i="6"/>
  <c r="O612" i="6"/>
  <c r="K612" i="6"/>
  <c r="M612" i="6"/>
  <c r="N612" i="6"/>
  <c r="N611" i="6"/>
  <c r="M611" i="6"/>
  <c r="K611" i="6"/>
  <c r="O611" i="6"/>
  <c r="M610" i="6"/>
  <c r="O610" i="6"/>
  <c r="N610" i="6"/>
  <c r="K610" i="6"/>
  <c r="O609" i="6"/>
  <c r="M609" i="6"/>
  <c r="K609" i="6"/>
  <c r="N609" i="6"/>
  <c r="O608" i="6"/>
  <c r="N608" i="6"/>
  <c r="M608" i="6"/>
  <c r="K608" i="6"/>
  <c r="O607" i="6"/>
  <c r="N607" i="6"/>
  <c r="M607" i="6"/>
  <c r="K607" i="6"/>
  <c r="O606" i="6"/>
  <c r="N606" i="6"/>
  <c r="M606" i="6"/>
  <c r="K606" i="6"/>
  <c r="O605" i="6"/>
  <c r="K605" i="6"/>
  <c r="M605" i="6"/>
  <c r="N605" i="6"/>
  <c r="K604" i="6"/>
  <c r="M604" i="6"/>
  <c r="N604" i="6"/>
  <c r="O604" i="6"/>
  <c r="O603" i="6"/>
  <c r="N603" i="6"/>
  <c r="M603" i="6"/>
  <c r="K603" i="6"/>
  <c r="O602" i="6"/>
  <c r="N602" i="6"/>
  <c r="M602" i="6"/>
  <c r="K602" i="6"/>
  <c r="O601" i="6"/>
  <c r="N601" i="6"/>
  <c r="M601" i="6"/>
  <c r="K601" i="6"/>
  <c r="O600" i="6"/>
  <c r="N600" i="6"/>
  <c r="M600" i="6"/>
  <c r="K600" i="6"/>
  <c r="O599" i="6"/>
  <c r="N599" i="6"/>
  <c r="M599" i="6"/>
  <c r="K599" i="6"/>
  <c r="O598" i="6"/>
  <c r="K598" i="6"/>
  <c r="M598" i="6"/>
  <c r="N598" i="6"/>
  <c r="K597" i="6"/>
  <c r="M597" i="6"/>
  <c r="N597" i="6"/>
  <c r="O597" i="6"/>
  <c r="N596" i="6"/>
  <c r="M596" i="6"/>
  <c r="K596" i="6"/>
  <c r="O596" i="6"/>
  <c r="O595" i="6"/>
  <c r="N595" i="6"/>
  <c r="M595" i="6"/>
  <c r="K595" i="6"/>
  <c r="N594" i="6"/>
  <c r="K594" i="6"/>
  <c r="M594" i="6"/>
  <c r="O594" i="6"/>
  <c r="K593" i="6"/>
  <c r="M593" i="6"/>
  <c r="N593" i="6"/>
  <c r="O593" i="6"/>
  <c r="M592" i="6"/>
  <c r="N592" i="6"/>
  <c r="O592" i="6"/>
  <c r="K592" i="6"/>
  <c r="O591" i="6"/>
  <c r="M591" i="6"/>
  <c r="K591" i="6"/>
  <c r="N591" i="6"/>
  <c r="O590" i="6"/>
  <c r="M590" i="6"/>
  <c r="N590" i="6"/>
  <c r="K590" i="6"/>
  <c r="K589" i="6"/>
  <c r="M589" i="6"/>
  <c r="N589" i="6"/>
  <c r="O589" i="6"/>
  <c r="K588" i="6"/>
  <c r="M588" i="6"/>
  <c r="N588" i="6"/>
  <c r="O588" i="6"/>
  <c r="K587" i="6"/>
  <c r="O587" i="6"/>
  <c r="N587" i="6"/>
  <c r="M587" i="6"/>
  <c r="K586" i="6"/>
  <c r="N586" i="6"/>
  <c r="O586" i="6"/>
  <c r="M586" i="6"/>
  <c r="O585" i="6"/>
  <c r="N585" i="6"/>
  <c r="M585" i="6"/>
  <c r="K585" i="6"/>
  <c r="M584" i="6"/>
  <c r="N584" i="6"/>
  <c r="O584" i="6"/>
  <c r="K584" i="6"/>
  <c r="M583" i="6"/>
  <c r="N583" i="6"/>
  <c r="O583" i="6"/>
  <c r="K583" i="6"/>
  <c r="O582" i="6"/>
  <c r="M582" i="6"/>
  <c r="K582" i="6"/>
  <c r="N582" i="6"/>
  <c r="N581" i="6"/>
  <c r="K581" i="6"/>
  <c r="M581" i="6"/>
  <c r="O581" i="6"/>
  <c r="K580" i="6"/>
  <c r="M580" i="6"/>
  <c r="N580" i="6"/>
  <c r="O580" i="6"/>
  <c r="K579" i="6"/>
  <c r="M579" i="6"/>
  <c r="N579" i="6"/>
  <c r="O579" i="6"/>
  <c r="O578" i="6"/>
  <c r="N578" i="6"/>
  <c r="M578" i="6"/>
  <c r="K578" i="6"/>
  <c r="O577" i="6"/>
  <c r="N577" i="6"/>
  <c r="M577" i="6"/>
  <c r="K577" i="6"/>
  <c r="K576" i="6"/>
  <c r="O576" i="6"/>
  <c r="M576" i="6"/>
  <c r="N576" i="6"/>
  <c r="O575" i="6"/>
  <c r="N575" i="6"/>
  <c r="M575" i="6"/>
  <c r="K575" i="6"/>
  <c r="O574" i="6"/>
  <c r="N574" i="6"/>
  <c r="M574" i="6"/>
  <c r="K574" i="6"/>
  <c r="O573" i="6"/>
  <c r="N573" i="6"/>
  <c r="M573" i="6"/>
  <c r="K573" i="6"/>
  <c r="O572" i="6"/>
  <c r="N572" i="6"/>
  <c r="M572" i="6"/>
  <c r="K572" i="6"/>
  <c r="O571" i="6"/>
  <c r="N571" i="6"/>
  <c r="M571" i="6"/>
  <c r="K571" i="6"/>
  <c r="O570" i="6"/>
  <c r="N570" i="6"/>
  <c r="M570" i="6"/>
  <c r="K570" i="6"/>
  <c r="O569" i="6"/>
  <c r="N569" i="6"/>
  <c r="M569" i="6"/>
  <c r="K569" i="6"/>
  <c r="O568" i="6"/>
  <c r="N568" i="6"/>
  <c r="M568" i="6"/>
  <c r="K568" i="6"/>
  <c r="O567" i="6"/>
  <c r="N567" i="6"/>
  <c r="M567" i="6"/>
  <c r="K567" i="6"/>
  <c r="O566" i="6"/>
  <c r="N566" i="6"/>
  <c r="M566" i="6"/>
  <c r="K566" i="6"/>
  <c r="O565" i="6"/>
  <c r="N565" i="6"/>
  <c r="M565" i="6"/>
  <c r="K565" i="6"/>
  <c r="O564" i="6"/>
  <c r="N564" i="6"/>
  <c r="M564" i="6"/>
  <c r="K564" i="6"/>
  <c r="O563" i="6"/>
  <c r="N563" i="6"/>
  <c r="M563" i="6"/>
  <c r="K563" i="6"/>
  <c r="O562" i="6"/>
  <c r="N562" i="6"/>
  <c r="M562" i="6"/>
  <c r="K562" i="6"/>
  <c r="O561" i="6"/>
  <c r="N561" i="6"/>
  <c r="M561" i="6"/>
  <c r="K561" i="6"/>
  <c r="O560" i="6"/>
  <c r="N560" i="6"/>
  <c r="M560" i="6"/>
  <c r="K560" i="6"/>
  <c r="O559" i="6"/>
  <c r="M559" i="6"/>
  <c r="K559" i="6"/>
  <c r="N559" i="6"/>
  <c r="O558" i="6"/>
  <c r="N558" i="6"/>
  <c r="M558" i="6"/>
  <c r="K558" i="6"/>
  <c r="O557" i="6"/>
  <c r="N557" i="6"/>
  <c r="M557" i="6"/>
  <c r="K557" i="6"/>
  <c r="M556" i="6"/>
  <c r="K556" i="6"/>
  <c r="O556" i="6"/>
  <c r="N556" i="6"/>
  <c r="O555" i="6"/>
  <c r="N555" i="6"/>
  <c r="M555" i="6"/>
  <c r="K555" i="6"/>
  <c r="O554" i="6"/>
  <c r="N554" i="6"/>
  <c r="M554" i="6"/>
  <c r="K554" i="6"/>
  <c r="N553" i="6"/>
  <c r="M553" i="6"/>
  <c r="K553" i="6"/>
  <c r="O553" i="6"/>
  <c r="K552" i="6"/>
  <c r="O552" i="6"/>
  <c r="N552" i="6"/>
  <c r="M552" i="6"/>
  <c r="M551" i="6"/>
  <c r="K551" i="6"/>
  <c r="O551" i="6"/>
  <c r="N551" i="6"/>
  <c r="O550" i="6"/>
  <c r="N550" i="6"/>
  <c r="M550" i="6"/>
  <c r="K550" i="6"/>
  <c r="O549" i="6"/>
  <c r="N549" i="6"/>
  <c r="M549" i="6"/>
  <c r="K549" i="6"/>
  <c r="O548" i="6"/>
  <c r="N548" i="6"/>
  <c r="M548" i="6"/>
  <c r="K548" i="6"/>
  <c r="K547" i="6"/>
  <c r="N547" i="6"/>
  <c r="O547" i="6"/>
  <c r="M547" i="6"/>
  <c r="K546" i="6"/>
  <c r="M546" i="6"/>
  <c r="N546" i="6"/>
  <c r="O546" i="6"/>
  <c r="O545" i="6"/>
  <c r="N545" i="6"/>
  <c r="K545" i="6"/>
  <c r="M545" i="6"/>
  <c r="O544" i="6"/>
  <c r="K544" i="6"/>
  <c r="M544" i="6"/>
  <c r="N544" i="6"/>
  <c r="M543" i="6"/>
  <c r="K543" i="6"/>
  <c r="O543" i="6"/>
  <c r="N543" i="6"/>
  <c r="M542" i="6"/>
  <c r="N542" i="6"/>
  <c r="O542" i="6"/>
  <c r="K542" i="6"/>
  <c r="N541" i="6"/>
  <c r="M541" i="6"/>
  <c r="K541" i="6"/>
  <c r="O541" i="6"/>
  <c r="N540" i="6"/>
  <c r="O540" i="6"/>
  <c r="M540" i="6"/>
  <c r="K540" i="6"/>
  <c r="N539" i="6"/>
  <c r="O539" i="6"/>
  <c r="M539" i="6"/>
  <c r="K539" i="6"/>
  <c r="O538" i="6"/>
  <c r="K538" i="6"/>
  <c r="M538" i="6"/>
  <c r="N538" i="6"/>
  <c r="O537" i="6"/>
  <c r="K537" i="6"/>
  <c r="N537" i="6"/>
  <c r="M537" i="6"/>
  <c r="O536" i="6"/>
  <c r="N536" i="6"/>
  <c r="K536" i="6"/>
  <c r="M536" i="6"/>
  <c r="O535" i="6"/>
  <c r="N535" i="6"/>
  <c r="M535" i="6"/>
  <c r="K535" i="6"/>
  <c r="K534" i="6"/>
  <c r="M534" i="6"/>
  <c r="N534" i="6"/>
  <c r="O534" i="6"/>
  <c r="O533" i="6"/>
  <c r="N533" i="6"/>
  <c r="K533" i="6"/>
  <c r="M533" i="6"/>
  <c r="N532" i="6"/>
  <c r="M532" i="6"/>
  <c r="K532" i="6"/>
  <c r="O532" i="6"/>
  <c r="K531" i="6"/>
  <c r="M531" i="6"/>
  <c r="N531" i="6"/>
  <c r="O531" i="6"/>
  <c r="O530" i="6"/>
  <c r="N530" i="6"/>
  <c r="M530" i="6"/>
  <c r="K530" i="6"/>
  <c r="M529" i="6"/>
  <c r="K529" i="6"/>
  <c r="N529" i="6"/>
  <c r="O529" i="6"/>
  <c r="O528" i="6"/>
  <c r="N528" i="6"/>
  <c r="M528" i="6"/>
  <c r="K528" i="6"/>
  <c r="N527" i="6"/>
  <c r="K527" i="6"/>
  <c r="O527" i="6"/>
  <c r="M527" i="6"/>
  <c r="K526" i="6"/>
  <c r="M526" i="6"/>
  <c r="O526" i="6"/>
  <c r="N526" i="6"/>
  <c r="O525" i="6"/>
  <c r="M525" i="6"/>
  <c r="N525" i="6"/>
  <c r="K525" i="6"/>
  <c r="O524" i="6"/>
  <c r="N524" i="6"/>
  <c r="M524" i="6"/>
  <c r="K524" i="6"/>
  <c r="O523" i="6"/>
  <c r="K523" i="6"/>
  <c r="M523" i="6"/>
  <c r="N523" i="6"/>
  <c r="N522" i="6"/>
  <c r="K522" i="6"/>
  <c r="M522" i="6"/>
  <c r="O522" i="6"/>
  <c r="O521" i="6"/>
  <c r="M521" i="6"/>
  <c r="K521" i="6"/>
  <c r="N521" i="6"/>
  <c r="O520" i="6"/>
  <c r="N520" i="6"/>
  <c r="M520" i="6"/>
  <c r="K520" i="6"/>
  <c r="M519" i="6"/>
  <c r="K519" i="6"/>
  <c r="N519" i="6"/>
  <c r="O519" i="6"/>
  <c r="K518" i="6"/>
  <c r="M518" i="6"/>
  <c r="N518" i="6"/>
  <c r="O518" i="6"/>
  <c r="K517" i="6"/>
  <c r="M517" i="6"/>
  <c r="N517" i="6"/>
  <c r="O517" i="6"/>
  <c r="K516" i="6"/>
  <c r="M516" i="6"/>
  <c r="N516" i="6"/>
  <c r="O516" i="6"/>
  <c r="O515" i="6"/>
  <c r="N515" i="6"/>
  <c r="M515" i="6"/>
  <c r="K515" i="6"/>
  <c r="O514" i="6"/>
  <c r="N514" i="6"/>
  <c r="M514" i="6"/>
  <c r="K514" i="6"/>
  <c r="O513" i="6"/>
  <c r="N513" i="6"/>
  <c r="M513" i="6"/>
  <c r="K513" i="6"/>
  <c r="O512" i="6"/>
  <c r="N512" i="6"/>
  <c r="M512" i="6"/>
  <c r="K512" i="6"/>
  <c r="O511" i="6"/>
  <c r="N511" i="6"/>
  <c r="M511" i="6"/>
  <c r="K511" i="6"/>
  <c r="O510" i="6"/>
  <c r="N510" i="6"/>
  <c r="M510" i="6"/>
  <c r="K510" i="6"/>
  <c r="N509" i="6"/>
  <c r="M509" i="6"/>
  <c r="K509" i="6"/>
  <c r="O509" i="6"/>
  <c r="O508" i="6"/>
  <c r="N508" i="6"/>
  <c r="M508" i="6"/>
  <c r="K508" i="6"/>
  <c r="K507" i="6"/>
  <c r="O507" i="6"/>
  <c r="N507" i="6"/>
  <c r="M507" i="6"/>
  <c r="M506" i="6"/>
  <c r="K506" i="6"/>
  <c r="N506" i="6"/>
  <c r="O506" i="6"/>
  <c r="N505" i="6"/>
  <c r="M505" i="6"/>
  <c r="O505" i="6"/>
  <c r="K505" i="6"/>
  <c r="M504" i="6"/>
  <c r="K504" i="6"/>
  <c r="N504" i="6"/>
  <c r="O504" i="6"/>
  <c r="O503" i="6"/>
  <c r="M503" i="6"/>
  <c r="K503" i="6"/>
  <c r="N503" i="6"/>
  <c r="O502" i="6"/>
  <c r="N502" i="6"/>
  <c r="M502" i="6"/>
  <c r="K502" i="6"/>
  <c r="O501" i="6"/>
  <c r="K501" i="6"/>
  <c r="M501" i="6"/>
  <c r="N501" i="6"/>
  <c r="K500" i="6"/>
  <c r="M500" i="6"/>
  <c r="O500" i="6"/>
  <c r="N500" i="6"/>
  <c r="O499" i="6"/>
  <c r="N499" i="6"/>
  <c r="M499" i="6"/>
  <c r="K499" i="6"/>
  <c r="K498" i="6"/>
  <c r="O498" i="6"/>
  <c r="M498" i="6"/>
  <c r="N498" i="6"/>
  <c r="K497" i="6"/>
  <c r="M497" i="6"/>
  <c r="N497" i="6"/>
  <c r="O497" i="6"/>
  <c r="O496" i="6"/>
  <c r="K496" i="6"/>
  <c r="M496" i="6"/>
  <c r="N496" i="6"/>
  <c r="M495" i="6"/>
  <c r="K495" i="6"/>
  <c r="O495" i="6"/>
  <c r="N495" i="6"/>
  <c r="K494" i="6"/>
  <c r="M494" i="6"/>
  <c r="O494" i="6"/>
  <c r="N494" i="6"/>
  <c r="K493" i="6"/>
  <c r="M493" i="6"/>
  <c r="N493" i="6"/>
  <c r="O493" i="6"/>
  <c r="K492" i="6"/>
  <c r="M492" i="6"/>
  <c r="O492" i="6"/>
  <c r="N492" i="6"/>
  <c r="O491" i="6"/>
  <c r="M491" i="6"/>
  <c r="N491" i="6"/>
  <c r="K491" i="6"/>
  <c r="O490" i="6"/>
  <c r="M490" i="6"/>
  <c r="K490" i="6"/>
  <c r="N490" i="6"/>
  <c r="O489" i="6"/>
  <c r="N489" i="6"/>
  <c r="M489" i="6"/>
  <c r="K489" i="6"/>
  <c r="K488" i="6"/>
  <c r="O488" i="6"/>
  <c r="N488" i="6"/>
  <c r="M488" i="6"/>
  <c r="O487" i="6"/>
  <c r="N487" i="6"/>
  <c r="M487" i="6"/>
  <c r="K487" i="6"/>
  <c r="K486" i="6"/>
  <c r="M486" i="6"/>
  <c r="N486" i="6"/>
  <c r="O486" i="6"/>
  <c r="O485" i="6"/>
  <c r="M485" i="6"/>
  <c r="K485" i="6"/>
  <c r="N485" i="6"/>
  <c r="O484" i="6"/>
  <c r="N484" i="6"/>
  <c r="M484" i="6"/>
  <c r="K484" i="6"/>
  <c r="O483" i="6"/>
  <c r="N483" i="6"/>
  <c r="M483" i="6"/>
  <c r="K483" i="6"/>
  <c r="O482" i="6"/>
  <c r="N482" i="6"/>
  <c r="M482" i="6"/>
  <c r="K482" i="6"/>
  <c r="K481" i="6"/>
  <c r="M481" i="6"/>
  <c r="N481" i="6"/>
  <c r="O481" i="6"/>
  <c r="M480" i="6"/>
  <c r="K480" i="6"/>
  <c r="O480" i="6"/>
  <c r="N480" i="6"/>
  <c r="O479" i="6"/>
  <c r="N479" i="6"/>
  <c r="K479" i="6"/>
  <c r="M479" i="6"/>
  <c r="O478" i="6"/>
  <c r="M478" i="6"/>
  <c r="N478" i="6"/>
  <c r="K478" i="6"/>
  <c r="N477" i="6"/>
  <c r="O477" i="6"/>
  <c r="K477" i="6"/>
  <c r="M477" i="6"/>
  <c r="K476" i="6"/>
  <c r="M476" i="6"/>
  <c r="N476" i="6"/>
  <c r="O476" i="6"/>
  <c r="O475" i="6"/>
  <c r="N475" i="6"/>
  <c r="M475" i="6"/>
  <c r="K475" i="6"/>
  <c r="M474" i="6"/>
  <c r="K474" i="6"/>
  <c r="O474" i="6"/>
  <c r="N474" i="6"/>
  <c r="N473" i="6"/>
  <c r="O473" i="6"/>
  <c r="M473" i="6"/>
  <c r="K473" i="6"/>
  <c r="O472" i="6"/>
  <c r="N472" i="6"/>
  <c r="M472" i="6"/>
  <c r="K472" i="6"/>
  <c r="M471" i="6"/>
  <c r="O471" i="6"/>
  <c r="N471" i="6"/>
  <c r="K471" i="6"/>
  <c r="M470" i="6"/>
  <c r="K470" i="6"/>
  <c r="O470" i="6"/>
  <c r="N470" i="6"/>
  <c r="K469" i="6"/>
  <c r="O469" i="6"/>
  <c r="N469" i="6"/>
  <c r="M469" i="6"/>
  <c r="O468" i="6"/>
  <c r="N468" i="6"/>
  <c r="M468" i="6"/>
  <c r="K468" i="6"/>
  <c r="K467" i="6"/>
  <c r="O467" i="6"/>
  <c r="N467" i="6"/>
  <c r="M467" i="6"/>
  <c r="O466" i="6"/>
  <c r="N466" i="6"/>
  <c r="M466" i="6"/>
  <c r="K466" i="6"/>
  <c r="O465" i="6"/>
  <c r="N465" i="6"/>
  <c r="M465" i="6"/>
  <c r="K465" i="6"/>
  <c r="K464" i="6"/>
  <c r="M464" i="6"/>
  <c r="N464" i="6"/>
  <c r="O464" i="6"/>
  <c r="M463" i="6"/>
  <c r="O463" i="6"/>
  <c r="N463" i="6"/>
  <c r="K463" i="6"/>
  <c r="K462" i="6"/>
  <c r="O462" i="6"/>
  <c r="N462" i="6"/>
  <c r="M462" i="6"/>
  <c r="O461" i="6"/>
  <c r="N461" i="6"/>
  <c r="M461" i="6"/>
  <c r="K461" i="6"/>
  <c r="M460" i="6"/>
  <c r="K460" i="6"/>
  <c r="O460" i="6"/>
  <c r="N460" i="6"/>
  <c r="K459" i="6"/>
  <c r="O459" i="6"/>
  <c r="N459" i="6"/>
  <c r="M459" i="6"/>
  <c r="O458" i="6"/>
  <c r="N458" i="6"/>
  <c r="M458" i="6"/>
  <c r="K458" i="6"/>
  <c r="M457" i="6"/>
  <c r="K457" i="6"/>
  <c r="O457" i="6"/>
  <c r="N457" i="6"/>
  <c r="O456" i="6"/>
  <c r="N456" i="6"/>
  <c r="M456" i="6"/>
  <c r="K456" i="6"/>
  <c r="O455" i="6"/>
  <c r="N455" i="6"/>
  <c r="M455" i="6"/>
  <c r="K455" i="6"/>
  <c r="N454" i="6"/>
  <c r="M454" i="6"/>
  <c r="K454" i="6"/>
  <c r="O454" i="6"/>
  <c r="K453" i="6"/>
  <c r="O453" i="6"/>
  <c r="N453" i="6"/>
  <c r="M453" i="6"/>
  <c r="N452" i="6"/>
  <c r="O452" i="6"/>
  <c r="M452" i="6"/>
  <c r="K452" i="6"/>
  <c r="K451" i="6"/>
  <c r="O451" i="6"/>
  <c r="N451" i="6"/>
  <c r="M451" i="6"/>
  <c r="N450" i="6"/>
  <c r="O450" i="6"/>
  <c r="M450" i="6"/>
  <c r="K450" i="6"/>
  <c r="O449" i="6"/>
  <c r="N449" i="6"/>
  <c r="M449" i="6"/>
  <c r="K449" i="6"/>
  <c r="N448" i="6"/>
  <c r="O448" i="6"/>
  <c r="K448" i="6"/>
  <c r="M448" i="6"/>
  <c r="O447" i="6"/>
  <c r="N447" i="6"/>
  <c r="M447" i="6"/>
  <c r="K447" i="6"/>
  <c r="N446" i="6"/>
  <c r="K446" i="6"/>
  <c r="M446" i="6"/>
  <c r="O446" i="6"/>
  <c r="O445" i="6"/>
  <c r="N445" i="6"/>
  <c r="M445" i="6"/>
  <c r="K445" i="6"/>
  <c r="O444" i="6"/>
  <c r="K444" i="6"/>
  <c r="M444" i="6"/>
  <c r="N444" i="6"/>
  <c r="K443" i="6"/>
  <c r="O443" i="6"/>
  <c r="N443" i="6"/>
  <c r="M443" i="6"/>
  <c r="N442" i="6"/>
  <c r="M442" i="6"/>
  <c r="K442" i="6"/>
  <c r="O442" i="6"/>
  <c r="O441" i="6"/>
  <c r="N441" i="6"/>
  <c r="M441" i="6"/>
  <c r="K441" i="6"/>
  <c r="O440" i="6"/>
  <c r="N440" i="6"/>
  <c r="M440" i="6"/>
  <c r="K440" i="6"/>
  <c r="N439" i="6"/>
  <c r="O439" i="6"/>
  <c r="M439" i="6"/>
  <c r="K439" i="6"/>
  <c r="N438" i="6"/>
  <c r="O438" i="6"/>
  <c r="K438" i="6"/>
  <c r="M438" i="6"/>
  <c r="O437" i="6"/>
  <c r="N437" i="6"/>
  <c r="M437" i="6"/>
  <c r="K437" i="6"/>
  <c r="K436" i="6"/>
  <c r="N436" i="6"/>
  <c r="O436" i="6"/>
  <c r="M436" i="6"/>
  <c r="N435" i="6"/>
  <c r="K435" i="6"/>
  <c r="O435" i="6"/>
  <c r="M435" i="6"/>
  <c r="K434" i="6"/>
  <c r="N434" i="6"/>
  <c r="O434" i="6"/>
  <c r="M434" i="6"/>
  <c r="K433" i="6"/>
  <c r="M433" i="6"/>
  <c r="O433" i="6"/>
  <c r="N433" i="6"/>
  <c r="K432" i="6"/>
  <c r="M432" i="6"/>
  <c r="O432" i="6"/>
  <c r="N432" i="6"/>
  <c r="N431" i="6"/>
  <c r="O431" i="6"/>
  <c r="K431" i="6"/>
  <c r="M431" i="6"/>
  <c r="K430" i="6"/>
  <c r="M430" i="6"/>
  <c r="N430" i="6"/>
  <c r="O430" i="6"/>
  <c r="K429" i="6"/>
  <c r="N429" i="6"/>
  <c r="O429" i="6"/>
  <c r="M429" i="6"/>
  <c r="K428" i="6"/>
  <c r="M428" i="6"/>
  <c r="N428" i="6"/>
  <c r="O428" i="6"/>
  <c r="O427" i="6"/>
  <c r="N427" i="6"/>
  <c r="K427" i="6"/>
  <c r="M427" i="6"/>
  <c r="N426" i="6"/>
  <c r="K426" i="6"/>
  <c r="O426" i="6"/>
  <c r="M426" i="6"/>
  <c r="K425" i="6"/>
  <c r="M425" i="6"/>
  <c r="N425" i="6"/>
  <c r="O425" i="6"/>
  <c r="K424" i="6"/>
  <c r="M424" i="6"/>
  <c r="N424" i="6"/>
  <c r="O424" i="6"/>
  <c r="K423" i="6"/>
  <c r="M423" i="6"/>
  <c r="N423" i="6"/>
  <c r="O423" i="6"/>
  <c r="K422" i="6"/>
  <c r="M422" i="6"/>
  <c r="O422" i="6"/>
  <c r="N422" i="6"/>
  <c r="M421" i="6"/>
  <c r="K421" i="6"/>
  <c r="O421" i="6"/>
  <c r="N421" i="6"/>
  <c r="K420" i="6"/>
  <c r="M420" i="6"/>
  <c r="N420" i="6"/>
  <c r="O420" i="6"/>
  <c r="O419" i="6"/>
  <c r="N419" i="6"/>
  <c r="M419" i="6"/>
  <c r="K419" i="6"/>
  <c r="O418" i="6"/>
  <c r="N418" i="6"/>
  <c r="K418" i="6"/>
  <c r="M418" i="6"/>
  <c r="K417" i="6"/>
  <c r="N417" i="6"/>
  <c r="O417" i="6"/>
  <c r="M417" i="6"/>
  <c r="O416" i="6"/>
  <c r="M416" i="6"/>
  <c r="K416" i="6"/>
  <c r="N416" i="6"/>
  <c r="K415" i="6"/>
  <c r="O415" i="6"/>
  <c r="N415" i="6"/>
  <c r="M415" i="6"/>
  <c r="K414" i="6"/>
  <c r="M414" i="6"/>
  <c r="N414" i="6"/>
  <c r="O414" i="6"/>
  <c r="N413" i="6"/>
  <c r="M413" i="6"/>
  <c r="K413" i="6"/>
  <c r="O413" i="6"/>
  <c r="M412" i="6"/>
  <c r="O412" i="6"/>
  <c r="N412" i="6"/>
  <c r="K412" i="6"/>
  <c r="O411" i="6"/>
  <c r="N411" i="6"/>
  <c r="M411" i="6"/>
  <c r="K411" i="6"/>
  <c r="N410" i="6"/>
  <c r="O410" i="6"/>
  <c r="M410" i="6"/>
  <c r="K410" i="6"/>
  <c r="O409" i="6"/>
  <c r="N409" i="6"/>
  <c r="M409" i="6"/>
  <c r="K409" i="6"/>
  <c r="M408" i="6"/>
  <c r="K408" i="6"/>
  <c r="O408" i="6"/>
  <c r="N408" i="6"/>
  <c r="K407" i="6"/>
  <c r="O407" i="6"/>
  <c r="N407" i="6"/>
  <c r="M407" i="6"/>
  <c r="M406" i="6"/>
  <c r="O406" i="6"/>
  <c r="N406" i="6"/>
  <c r="K406" i="6"/>
  <c r="O405" i="6"/>
  <c r="N405" i="6"/>
  <c r="M405" i="6"/>
  <c r="K405" i="6"/>
  <c r="K404" i="6"/>
  <c r="M404" i="6"/>
  <c r="O404" i="6"/>
  <c r="N404" i="6"/>
  <c r="O403" i="6"/>
  <c r="N403" i="6"/>
  <c r="M403" i="6"/>
  <c r="K403" i="6"/>
  <c r="K402" i="6"/>
  <c r="O402" i="6"/>
  <c r="N402" i="6"/>
  <c r="M402" i="6"/>
  <c r="K401" i="6"/>
  <c r="M401" i="6"/>
  <c r="O401" i="6"/>
  <c r="N401" i="6"/>
  <c r="M400" i="6"/>
  <c r="O400" i="6"/>
  <c r="N400" i="6"/>
  <c r="K400" i="6"/>
  <c r="K399" i="6"/>
  <c r="M399" i="6"/>
  <c r="O399" i="6"/>
  <c r="N399" i="6"/>
  <c r="N398" i="6"/>
  <c r="M398" i="6"/>
  <c r="K398" i="6"/>
  <c r="O398" i="6"/>
  <c r="O397" i="6"/>
  <c r="N397" i="6"/>
  <c r="M397" i="6"/>
  <c r="K397" i="6"/>
  <c r="O396" i="6"/>
  <c r="N396" i="6"/>
  <c r="M396" i="6"/>
  <c r="K396" i="6"/>
  <c r="O395" i="6"/>
  <c r="N395" i="6"/>
  <c r="M395" i="6"/>
  <c r="K395" i="6"/>
  <c r="O394" i="6"/>
  <c r="N394" i="6"/>
  <c r="M394" i="6"/>
  <c r="K394" i="6"/>
  <c r="O393" i="6"/>
  <c r="N393" i="6"/>
  <c r="M393" i="6"/>
  <c r="K393" i="6"/>
  <c r="O392" i="6"/>
  <c r="N392" i="6"/>
  <c r="M392" i="6"/>
  <c r="K392" i="6"/>
  <c r="O391" i="6"/>
  <c r="N391" i="6"/>
  <c r="M391" i="6"/>
  <c r="K391" i="6"/>
  <c r="O390" i="6"/>
  <c r="N390" i="6"/>
  <c r="M390" i="6"/>
  <c r="K390" i="6"/>
  <c r="O389" i="6"/>
  <c r="N389" i="6"/>
  <c r="M389" i="6"/>
  <c r="K389" i="6"/>
  <c r="O388" i="6"/>
  <c r="N388" i="6"/>
  <c r="M388" i="6"/>
  <c r="K388" i="6"/>
  <c r="M387" i="6"/>
  <c r="K387" i="6"/>
  <c r="O387" i="6"/>
  <c r="N387" i="6"/>
  <c r="M386" i="6"/>
  <c r="O386" i="6"/>
  <c r="N386" i="6"/>
  <c r="K386" i="6"/>
  <c r="K385" i="6"/>
  <c r="O385" i="6"/>
  <c r="N385" i="6"/>
  <c r="M385" i="6"/>
  <c r="O384" i="6"/>
  <c r="N384" i="6"/>
  <c r="M384" i="6"/>
  <c r="K384" i="6"/>
  <c r="M383" i="6"/>
  <c r="O383" i="6"/>
  <c r="N383" i="6"/>
  <c r="K383" i="6"/>
  <c r="O382" i="6"/>
  <c r="N382" i="6"/>
  <c r="M382" i="6"/>
  <c r="K382" i="6"/>
  <c r="M381" i="6"/>
  <c r="K381" i="6"/>
  <c r="O381" i="6"/>
  <c r="N381" i="6"/>
  <c r="K380" i="6"/>
  <c r="O380" i="6"/>
  <c r="N380" i="6"/>
  <c r="M380" i="6"/>
  <c r="O379" i="6"/>
  <c r="N379" i="6"/>
  <c r="M379" i="6"/>
  <c r="K379" i="6"/>
  <c r="O378" i="6"/>
  <c r="N378" i="6"/>
  <c r="M378" i="6"/>
  <c r="K378" i="6"/>
  <c r="K377" i="6"/>
  <c r="O377" i="6"/>
  <c r="N377" i="6"/>
  <c r="M377" i="6"/>
  <c r="O376" i="6"/>
  <c r="N376" i="6"/>
  <c r="M376" i="6"/>
  <c r="K376" i="6"/>
  <c r="O375" i="6"/>
  <c r="N375" i="6"/>
  <c r="M375" i="6"/>
  <c r="K375" i="6"/>
  <c r="O374" i="6"/>
  <c r="N374" i="6"/>
  <c r="M374" i="6"/>
  <c r="K374" i="6"/>
  <c r="O373" i="6"/>
  <c r="K373" i="6"/>
  <c r="M373" i="6"/>
  <c r="N373" i="6"/>
  <c r="O372" i="6"/>
  <c r="N372" i="6"/>
  <c r="M372" i="6"/>
  <c r="K372" i="6"/>
  <c r="M371" i="6"/>
  <c r="K371" i="6"/>
  <c r="O371" i="6"/>
  <c r="N371" i="6"/>
  <c r="K370" i="6"/>
  <c r="O370" i="6"/>
  <c r="N370" i="6"/>
  <c r="M370" i="6"/>
  <c r="O369" i="6"/>
  <c r="N369" i="6"/>
  <c r="M369" i="6"/>
  <c r="K369" i="6"/>
  <c r="O368" i="6"/>
  <c r="N368" i="6"/>
  <c r="M368" i="6"/>
  <c r="K368" i="6"/>
  <c r="M367" i="6"/>
  <c r="K367" i="6"/>
  <c r="O367" i="6"/>
  <c r="N367" i="6"/>
  <c r="K366" i="6"/>
  <c r="O366" i="6"/>
  <c r="N366" i="6"/>
  <c r="M366" i="6"/>
  <c r="O365" i="6"/>
  <c r="N365" i="6"/>
  <c r="M365" i="6"/>
  <c r="K365" i="6"/>
  <c r="O364" i="6"/>
  <c r="N364" i="6"/>
  <c r="M364" i="6"/>
  <c r="K364" i="6"/>
  <c r="O363" i="6"/>
  <c r="N363" i="6"/>
  <c r="M363" i="6"/>
  <c r="K363" i="6"/>
  <c r="O362" i="6"/>
  <c r="N362" i="6"/>
  <c r="M362" i="6"/>
  <c r="K362" i="6"/>
  <c r="O361" i="6"/>
  <c r="N361" i="6"/>
  <c r="M361" i="6"/>
  <c r="K361" i="6"/>
  <c r="O360" i="6"/>
  <c r="N360" i="6"/>
  <c r="M360" i="6"/>
  <c r="K360" i="6"/>
  <c r="M359" i="6"/>
  <c r="K359" i="6"/>
  <c r="O359" i="6"/>
  <c r="N359" i="6"/>
  <c r="K358" i="6"/>
  <c r="O358" i="6"/>
  <c r="N358" i="6"/>
  <c r="M358" i="6"/>
  <c r="M357" i="6"/>
  <c r="O357" i="6"/>
  <c r="N357" i="6"/>
  <c r="K357" i="6"/>
  <c r="O356" i="6"/>
  <c r="N356" i="6"/>
  <c r="M356" i="6"/>
  <c r="K356" i="6"/>
  <c r="N355" i="6"/>
  <c r="O355" i="6"/>
  <c r="M355" i="6"/>
  <c r="K355" i="6"/>
  <c r="O354" i="6"/>
  <c r="N354" i="6"/>
  <c r="M354" i="6"/>
  <c r="K354" i="6"/>
  <c r="M353" i="6"/>
  <c r="K353" i="6"/>
  <c r="O353" i="6"/>
  <c r="N353" i="6"/>
  <c r="K352" i="6"/>
  <c r="O352" i="6"/>
  <c r="N352" i="6"/>
  <c r="M352" i="6"/>
  <c r="M351" i="6"/>
  <c r="O351" i="6"/>
  <c r="N351" i="6"/>
  <c r="K351" i="6"/>
  <c r="M350" i="6"/>
  <c r="K350" i="6"/>
  <c r="O350" i="6"/>
  <c r="N350" i="6"/>
  <c r="K349" i="6"/>
  <c r="O349" i="6"/>
  <c r="N349" i="6"/>
  <c r="M349" i="6"/>
  <c r="O348" i="6"/>
  <c r="N348" i="6"/>
  <c r="M348" i="6"/>
  <c r="K348" i="6"/>
  <c r="O347" i="6"/>
  <c r="N347" i="6"/>
  <c r="M347" i="6"/>
  <c r="K347" i="6"/>
  <c r="K346" i="6"/>
  <c r="M346" i="6"/>
  <c r="O346" i="6"/>
  <c r="N346" i="6"/>
  <c r="K345" i="6"/>
  <c r="O345" i="6"/>
  <c r="N345" i="6"/>
  <c r="M345" i="6"/>
  <c r="M344" i="6"/>
  <c r="O344" i="6"/>
  <c r="N344" i="6"/>
  <c r="K344" i="6"/>
  <c r="M343" i="6"/>
  <c r="K343" i="6"/>
  <c r="O343" i="6"/>
  <c r="N343" i="6"/>
  <c r="M342" i="6"/>
  <c r="O342" i="6"/>
  <c r="N342" i="6"/>
  <c r="K342" i="6"/>
  <c r="O341" i="6"/>
  <c r="N341" i="6"/>
  <c r="M341" i="6"/>
  <c r="K341" i="6"/>
  <c r="O340" i="6"/>
  <c r="N340" i="6"/>
  <c r="M340" i="6"/>
  <c r="K340" i="6"/>
  <c r="N339" i="6"/>
  <c r="M339" i="6"/>
  <c r="K339" i="6"/>
  <c r="O339" i="6"/>
  <c r="N338" i="6"/>
  <c r="O338" i="6"/>
  <c r="M338" i="6"/>
  <c r="K338" i="6"/>
  <c r="O337" i="6"/>
  <c r="N337" i="6"/>
  <c r="M337" i="6"/>
  <c r="K337" i="6"/>
  <c r="M336" i="6"/>
  <c r="K336" i="6"/>
  <c r="O336" i="6"/>
  <c r="N336" i="6"/>
  <c r="K335" i="6"/>
  <c r="O335" i="6"/>
  <c r="N335" i="6"/>
  <c r="M335" i="6"/>
  <c r="O334" i="6"/>
  <c r="N334" i="6"/>
  <c r="M334" i="6"/>
  <c r="K334" i="6"/>
  <c r="O333" i="6"/>
  <c r="N333" i="6"/>
  <c r="M333" i="6"/>
  <c r="K333" i="6"/>
  <c r="O332" i="6"/>
  <c r="N332" i="6"/>
  <c r="M332" i="6"/>
  <c r="K332" i="6"/>
  <c r="M331" i="6"/>
  <c r="K331" i="6"/>
  <c r="O331" i="6"/>
  <c r="N331" i="6"/>
  <c r="N330" i="6"/>
  <c r="O330" i="6"/>
  <c r="M330" i="6"/>
  <c r="K330" i="6"/>
  <c r="O329" i="6"/>
  <c r="N329" i="6"/>
  <c r="M329" i="6"/>
  <c r="K329" i="6"/>
  <c r="M328" i="6"/>
  <c r="K328" i="6"/>
  <c r="O328" i="6"/>
  <c r="N328" i="6"/>
  <c r="O327" i="6"/>
  <c r="N327" i="6"/>
  <c r="M327" i="6"/>
  <c r="K327" i="6"/>
  <c r="K326" i="6"/>
  <c r="M326" i="6"/>
  <c r="O326" i="6"/>
  <c r="N326" i="6"/>
  <c r="O325" i="6"/>
  <c r="M325" i="6"/>
  <c r="K325" i="6"/>
  <c r="N325" i="6"/>
  <c r="N324" i="6"/>
  <c r="K324" i="6"/>
  <c r="M324" i="6"/>
  <c r="O324" i="6"/>
  <c r="O323" i="6"/>
  <c r="N323" i="6"/>
  <c r="K323" i="6"/>
  <c r="M323" i="6"/>
  <c r="K322" i="6"/>
  <c r="O322" i="6"/>
  <c r="M322" i="6"/>
  <c r="N322" i="6"/>
  <c r="O321" i="6"/>
  <c r="M321" i="6"/>
  <c r="N321" i="6"/>
  <c r="K321" i="6"/>
  <c r="N320" i="6"/>
  <c r="O320" i="6"/>
  <c r="M320" i="6"/>
  <c r="K320" i="6"/>
  <c r="K319" i="6"/>
  <c r="M319" i="6"/>
  <c r="O319" i="6"/>
  <c r="N319" i="6"/>
  <c r="K318" i="6"/>
  <c r="M318" i="6"/>
  <c r="N318" i="6"/>
  <c r="O318" i="6"/>
  <c r="M317" i="6"/>
  <c r="K317" i="6"/>
  <c r="N317" i="6"/>
  <c r="O317" i="6"/>
  <c r="K316" i="6"/>
  <c r="O316" i="6"/>
  <c r="N316" i="6"/>
  <c r="M316" i="6"/>
  <c r="K315" i="6"/>
  <c r="O315" i="6"/>
  <c r="N315" i="6"/>
  <c r="M315" i="6"/>
  <c r="K314" i="6"/>
  <c r="M314" i="6"/>
  <c r="N314" i="6"/>
  <c r="O314" i="6"/>
  <c r="K313" i="6"/>
  <c r="M313" i="6"/>
  <c r="N313" i="6"/>
  <c r="O313" i="6"/>
  <c r="K312" i="6"/>
  <c r="O312" i="6"/>
  <c r="N312" i="6"/>
  <c r="M312" i="6"/>
  <c r="N311" i="6"/>
  <c r="O311" i="6"/>
  <c r="K311" i="6"/>
  <c r="M311" i="6"/>
  <c r="O310" i="6"/>
  <c r="N310" i="6"/>
  <c r="K310" i="6"/>
  <c r="M310" i="6"/>
  <c r="O309" i="6"/>
  <c r="N309" i="6"/>
  <c r="M309" i="6"/>
  <c r="K309" i="6"/>
  <c r="N308" i="6"/>
  <c r="O308" i="6"/>
  <c r="M308" i="6"/>
  <c r="K308" i="6"/>
  <c r="K307" i="6"/>
  <c r="O307" i="6"/>
  <c r="N307" i="6"/>
  <c r="M307" i="6"/>
  <c r="O306" i="6"/>
  <c r="N306" i="6"/>
  <c r="M306" i="6"/>
  <c r="K306" i="6"/>
  <c r="K305" i="6"/>
  <c r="M305" i="6"/>
  <c r="N305" i="6"/>
  <c r="O305" i="6"/>
  <c r="M304" i="6"/>
  <c r="N304" i="6"/>
  <c r="O304" i="6"/>
  <c r="K304" i="6"/>
  <c r="K303" i="6"/>
  <c r="M303" i="6"/>
  <c r="N303" i="6"/>
  <c r="O303" i="6"/>
  <c r="O302" i="6"/>
  <c r="N302" i="6"/>
  <c r="M302" i="6"/>
  <c r="K302" i="6"/>
  <c r="N301" i="6"/>
  <c r="M301" i="6"/>
  <c r="K301" i="6"/>
  <c r="O301" i="6"/>
  <c r="O300" i="6"/>
  <c r="N300" i="6"/>
  <c r="M300" i="6"/>
  <c r="K300" i="6"/>
  <c r="O299" i="6"/>
  <c r="N299" i="6"/>
  <c r="M299" i="6"/>
  <c r="K299" i="6"/>
  <c r="O298" i="6"/>
  <c r="N298" i="6"/>
  <c r="M298" i="6"/>
  <c r="K298" i="6"/>
  <c r="O297" i="6"/>
  <c r="N297" i="6"/>
  <c r="M297" i="6"/>
  <c r="K297" i="6"/>
  <c r="M296" i="6"/>
  <c r="K296" i="6"/>
  <c r="O296" i="6"/>
  <c r="N296" i="6"/>
  <c r="K295" i="6"/>
  <c r="M295" i="6"/>
  <c r="N295" i="6"/>
  <c r="O295" i="6"/>
  <c r="K294" i="6"/>
  <c r="M294" i="6"/>
  <c r="N294" i="6"/>
  <c r="O294" i="6"/>
  <c r="O293" i="6"/>
  <c r="N293" i="6"/>
  <c r="M293" i="6"/>
  <c r="K293" i="6"/>
  <c r="O292" i="6"/>
  <c r="N292" i="6"/>
  <c r="M292" i="6"/>
  <c r="K292" i="6"/>
  <c r="K291" i="6"/>
  <c r="M291" i="6"/>
  <c r="N291" i="6"/>
  <c r="O291" i="6"/>
  <c r="M290" i="6"/>
  <c r="O290" i="6"/>
  <c r="K290" i="6"/>
  <c r="N290" i="6"/>
  <c r="K289" i="6"/>
  <c r="M289" i="6"/>
  <c r="N289" i="6"/>
  <c r="O289" i="6"/>
  <c r="M288" i="6"/>
  <c r="O288" i="6"/>
  <c r="N288" i="6"/>
  <c r="K288" i="6"/>
  <c r="O287" i="6"/>
  <c r="N287" i="6"/>
  <c r="M287" i="6"/>
  <c r="K287" i="6"/>
  <c r="N286" i="6"/>
  <c r="O286" i="6"/>
  <c r="M286" i="6"/>
  <c r="K286" i="6"/>
  <c r="O285" i="6"/>
  <c r="N285" i="6"/>
  <c r="M285" i="6"/>
  <c r="K285" i="6"/>
  <c r="O284" i="6"/>
  <c r="N284" i="6"/>
  <c r="M284" i="6"/>
  <c r="K284" i="6"/>
  <c r="N283" i="6"/>
  <c r="M283" i="6"/>
  <c r="K283" i="6"/>
  <c r="O283" i="6"/>
  <c r="K282" i="6"/>
  <c r="M282" i="6"/>
  <c r="N282" i="6"/>
  <c r="O282" i="6"/>
  <c r="O281" i="6"/>
  <c r="K281" i="6"/>
  <c r="M281" i="6"/>
  <c r="N281" i="6"/>
  <c r="O280" i="6"/>
  <c r="N280" i="6"/>
  <c r="K280" i="6"/>
  <c r="M280" i="6"/>
  <c r="N279" i="6"/>
  <c r="O279" i="6"/>
  <c r="M279" i="6"/>
  <c r="K279" i="6"/>
  <c r="O278" i="6"/>
  <c r="N278" i="6"/>
  <c r="M278" i="6"/>
  <c r="K278" i="6"/>
  <c r="O277" i="6"/>
  <c r="N277" i="6"/>
  <c r="M277" i="6"/>
  <c r="K277" i="6"/>
  <c r="O276" i="6"/>
  <c r="N276" i="6"/>
  <c r="M276" i="6"/>
  <c r="K276" i="6"/>
  <c r="O275" i="6"/>
  <c r="N275" i="6"/>
  <c r="M275" i="6"/>
  <c r="K275" i="6"/>
  <c r="K274" i="6"/>
  <c r="M274" i="6"/>
  <c r="N274" i="6"/>
  <c r="O274" i="6"/>
  <c r="O273" i="6"/>
  <c r="N273" i="6"/>
  <c r="M273" i="6"/>
  <c r="K273" i="6"/>
  <c r="O272" i="6"/>
  <c r="N272" i="6"/>
  <c r="K272" i="6"/>
  <c r="M272" i="6"/>
  <c r="M271" i="6"/>
  <c r="N271" i="6"/>
  <c r="O271" i="6"/>
  <c r="K271" i="6"/>
  <c r="O270" i="6"/>
  <c r="N270" i="6"/>
  <c r="M270" i="6"/>
  <c r="K270" i="6"/>
  <c r="O269" i="6"/>
  <c r="N269" i="6"/>
  <c r="M269" i="6"/>
  <c r="K269" i="6"/>
  <c r="K268" i="6"/>
  <c r="M268" i="6"/>
  <c r="N268" i="6"/>
  <c r="O268" i="6"/>
  <c r="M267" i="6"/>
  <c r="N267" i="6"/>
  <c r="O267" i="6"/>
  <c r="K267" i="6"/>
  <c r="O266" i="6"/>
  <c r="N266" i="6"/>
  <c r="K266" i="6"/>
  <c r="M266" i="6"/>
  <c r="K265" i="6"/>
  <c r="M265" i="6"/>
  <c r="N265" i="6"/>
  <c r="O265" i="6"/>
  <c r="N264" i="6"/>
  <c r="O264" i="6"/>
  <c r="K264" i="6"/>
  <c r="M264" i="6"/>
  <c r="M263" i="6"/>
  <c r="N263" i="6"/>
  <c r="O263" i="6"/>
  <c r="K263" i="6"/>
  <c r="O262" i="6"/>
  <c r="M262" i="6"/>
  <c r="N262" i="6"/>
  <c r="K262" i="6"/>
  <c r="K261" i="6"/>
  <c r="O261" i="6"/>
  <c r="N261" i="6"/>
  <c r="M261" i="6"/>
  <c r="O260" i="6"/>
  <c r="K260" i="6"/>
  <c r="M260" i="6"/>
  <c r="N260" i="6"/>
  <c r="N259" i="6"/>
  <c r="M259" i="6"/>
  <c r="K259" i="6"/>
  <c r="O259" i="6"/>
  <c r="O258" i="6"/>
  <c r="N258" i="6"/>
  <c r="M258" i="6"/>
  <c r="K258" i="6"/>
  <c r="O257" i="6"/>
  <c r="N257" i="6"/>
  <c r="M257" i="6"/>
  <c r="K257" i="6"/>
  <c r="O256" i="6"/>
  <c r="N256" i="6"/>
  <c r="M256" i="6"/>
  <c r="K256" i="6"/>
  <c r="K255" i="6"/>
  <c r="M255" i="6"/>
  <c r="N255" i="6"/>
  <c r="O255" i="6"/>
  <c r="K254" i="6"/>
  <c r="N254" i="6"/>
  <c r="O254" i="6"/>
  <c r="M254" i="6"/>
  <c r="K253" i="6"/>
  <c r="M253" i="6"/>
  <c r="N253" i="6"/>
  <c r="O253" i="6"/>
  <c r="M252" i="6"/>
  <c r="N252" i="6"/>
  <c r="O252" i="6"/>
  <c r="K252" i="6"/>
  <c r="N251" i="6"/>
  <c r="K251" i="6"/>
  <c r="M251" i="6"/>
  <c r="O251" i="6"/>
  <c r="N250" i="6"/>
  <c r="M250" i="6"/>
  <c r="K250" i="6"/>
  <c r="O250" i="6"/>
  <c r="K249" i="6"/>
  <c r="M249" i="6"/>
  <c r="N249" i="6"/>
  <c r="O249" i="6"/>
  <c r="K248" i="6"/>
  <c r="N248" i="6"/>
  <c r="O248" i="6"/>
  <c r="M248" i="6"/>
  <c r="O247" i="6"/>
  <c r="N247" i="6"/>
  <c r="M247" i="6"/>
  <c r="K247" i="6"/>
  <c r="N246" i="6"/>
  <c r="M246" i="6"/>
  <c r="K246" i="6"/>
  <c r="O246" i="6"/>
  <c r="O245" i="6"/>
  <c r="N245" i="6"/>
  <c r="M245" i="6"/>
  <c r="K245" i="6"/>
  <c r="K244" i="6"/>
  <c r="M244" i="6"/>
  <c r="O244" i="6"/>
  <c r="N244" i="6"/>
  <c r="M243" i="6"/>
  <c r="N243" i="6"/>
  <c r="O243" i="6"/>
  <c r="K243" i="6"/>
  <c r="K242" i="6"/>
  <c r="M242" i="6"/>
  <c r="N242" i="6"/>
  <c r="O242" i="6"/>
  <c r="O241" i="6"/>
  <c r="N241" i="6"/>
  <c r="M241" i="6"/>
  <c r="K241" i="6"/>
  <c r="O240" i="6"/>
  <c r="N240" i="6"/>
  <c r="M240" i="6"/>
  <c r="K240" i="6"/>
  <c r="O239" i="6"/>
  <c r="N239" i="6"/>
  <c r="M239" i="6"/>
  <c r="K239" i="6"/>
  <c r="O238" i="6"/>
  <c r="N238" i="6"/>
  <c r="M238" i="6"/>
  <c r="K238" i="6"/>
  <c r="O237" i="6"/>
  <c r="N237" i="6"/>
  <c r="M237" i="6"/>
  <c r="K237" i="6"/>
  <c r="N236" i="6"/>
  <c r="O236" i="6"/>
  <c r="M236" i="6"/>
  <c r="K236" i="6"/>
  <c r="K235" i="6"/>
  <c r="M235" i="6"/>
  <c r="N235" i="6"/>
  <c r="O235" i="6"/>
  <c r="K234" i="6"/>
  <c r="M234" i="6"/>
  <c r="N234" i="6"/>
  <c r="O234" i="6"/>
  <c r="N233" i="6"/>
  <c r="M233" i="6"/>
  <c r="O233" i="6"/>
  <c r="K233" i="6"/>
  <c r="O232" i="6"/>
  <c r="N232" i="6"/>
  <c r="M232" i="6"/>
  <c r="K232" i="6"/>
  <c r="O231" i="6"/>
  <c r="N231" i="6"/>
  <c r="M231" i="6"/>
  <c r="K231" i="6"/>
  <c r="K230" i="6"/>
  <c r="N230" i="6"/>
  <c r="O230" i="6"/>
  <c r="M230" i="6"/>
  <c r="K229" i="6"/>
  <c r="M229" i="6"/>
  <c r="N229" i="6"/>
  <c r="O229" i="6"/>
  <c r="O228" i="6"/>
  <c r="N228" i="6"/>
  <c r="M228" i="6"/>
  <c r="K228" i="6"/>
  <c r="K227" i="6"/>
  <c r="M227" i="6"/>
  <c r="N227" i="6"/>
  <c r="O227" i="6"/>
  <c r="O226" i="6"/>
  <c r="N226" i="6"/>
  <c r="M226" i="6"/>
  <c r="K226" i="6"/>
  <c r="M225" i="6"/>
  <c r="N225" i="6"/>
  <c r="O225" i="6"/>
  <c r="K225" i="6"/>
  <c r="O224" i="6"/>
  <c r="N224" i="6"/>
  <c r="M224" i="6"/>
  <c r="K224" i="6"/>
  <c r="M223" i="6"/>
  <c r="O223" i="6"/>
  <c r="K223" i="6"/>
  <c r="N223" i="6"/>
  <c r="K222" i="6"/>
  <c r="M222" i="6"/>
  <c r="N222" i="6"/>
  <c r="O222" i="6"/>
  <c r="O221" i="6"/>
  <c r="K221" i="6"/>
  <c r="M221" i="6"/>
  <c r="N221" i="6"/>
  <c r="O220" i="6"/>
  <c r="N220" i="6"/>
  <c r="M220" i="6"/>
  <c r="K220" i="6"/>
  <c r="O219" i="6"/>
  <c r="N219" i="6"/>
  <c r="M219" i="6"/>
  <c r="K219" i="6"/>
  <c r="K218" i="6"/>
  <c r="M218" i="6"/>
  <c r="N218" i="6"/>
  <c r="O218" i="6"/>
  <c r="K217" i="6"/>
  <c r="N217" i="6"/>
  <c r="O217" i="6"/>
  <c r="M217" i="6"/>
  <c r="O216" i="6"/>
  <c r="K216" i="6"/>
  <c r="M216" i="6"/>
  <c r="N216" i="6"/>
  <c r="O215" i="6"/>
  <c r="N215" i="6"/>
  <c r="M215" i="6"/>
  <c r="K215" i="6"/>
  <c r="N214" i="6"/>
  <c r="M214" i="6"/>
  <c r="O214" i="6"/>
  <c r="K214" i="6"/>
  <c r="O213" i="6"/>
  <c r="N213" i="6"/>
  <c r="M213" i="6"/>
  <c r="K213" i="6"/>
  <c r="O212" i="6"/>
  <c r="N212" i="6"/>
  <c r="M212" i="6"/>
  <c r="K212" i="6"/>
  <c r="O211" i="6"/>
  <c r="N211" i="6"/>
  <c r="M211" i="6"/>
  <c r="K211" i="6"/>
  <c r="O210" i="6"/>
  <c r="N210" i="6"/>
  <c r="M210" i="6"/>
  <c r="K210" i="6"/>
  <c r="N209" i="6"/>
  <c r="M209" i="6"/>
  <c r="K209" i="6"/>
  <c r="O209" i="6"/>
  <c r="K208" i="6"/>
  <c r="N208" i="6"/>
  <c r="O208" i="6"/>
  <c r="M208" i="6"/>
  <c r="N207" i="6"/>
  <c r="K207" i="6"/>
  <c r="M207" i="6"/>
  <c r="O207" i="6"/>
  <c r="K206" i="6"/>
  <c r="N206" i="6"/>
  <c r="O206" i="6"/>
  <c r="M206" i="6"/>
  <c r="M205" i="6"/>
  <c r="N205" i="6"/>
  <c r="O205" i="6"/>
  <c r="K205" i="6"/>
  <c r="O204" i="6"/>
  <c r="N204" i="6"/>
  <c r="M204" i="6"/>
  <c r="K204" i="6"/>
  <c r="O203" i="6"/>
  <c r="N203" i="6"/>
  <c r="M203" i="6"/>
  <c r="K203" i="6"/>
  <c r="O202" i="6"/>
  <c r="N202" i="6"/>
  <c r="M202" i="6"/>
  <c r="K202" i="6"/>
  <c r="O201" i="6"/>
  <c r="N201" i="6"/>
  <c r="M201" i="6"/>
  <c r="K201" i="6"/>
  <c r="M200" i="6"/>
  <c r="O200" i="6"/>
  <c r="N200" i="6"/>
  <c r="K200" i="6"/>
  <c r="K199" i="6"/>
  <c r="M199" i="6"/>
  <c r="N199" i="6"/>
  <c r="O199" i="6"/>
  <c r="K198" i="6"/>
  <c r="M198" i="6"/>
  <c r="N198" i="6"/>
  <c r="O198" i="6"/>
  <c r="M197" i="6"/>
  <c r="N197" i="6"/>
  <c r="O197" i="6"/>
  <c r="K197" i="6"/>
  <c r="O196" i="6"/>
  <c r="N196" i="6"/>
  <c r="M196" i="6"/>
  <c r="K196" i="6"/>
  <c r="O195" i="6"/>
  <c r="N195" i="6"/>
  <c r="K195" i="6"/>
  <c r="M195" i="6"/>
  <c r="K194" i="6"/>
  <c r="M194" i="6"/>
  <c r="N194" i="6"/>
  <c r="O194" i="6"/>
  <c r="M193" i="6"/>
  <c r="O193" i="6"/>
  <c r="N193" i="6"/>
  <c r="K193" i="6"/>
  <c r="O192" i="6"/>
  <c r="N192" i="6"/>
  <c r="M192" i="6"/>
  <c r="K192" i="6"/>
  <c r="O191" i="6"/>
  <c r="N191" i="6"/>
  <c r="M191" i="6"/>
  <c r="K191" i="6"/>
  <c r="O190" i="6"/>
  <c r="N190" i="6"/>
  <c r="M190" i="6"/>
  <c r="K190" i="6"/>
  <c r="M189" i="6"/>
  <c r="N189" i="6"/>
  <c r="K189" i="6"/>
  <c r="O189" i="6"/>
  <c r="N188" i="6"/>
  <c r="O188" i="6"/>
  <c r="K188" i="6"/>
  <c r="M188" i="6"/>
  <c r="N187" i="6"/>
  <c r="O187" i="6"/>
  <c r="M187" i="6"/>
  <c r="K187" i="6"/>
  <c r="K186" i="6"/>
  <c r="O186" i="6"/>
  <c r="N186" i="6"/>
  <c r="M186" i="6"/>
  <c r="K185" i="6"/>
  <c r="M185" i="6"/>
  <c r="N185" i="6"/>
  <c r="O185" i="6"/>
  <c r="N184" i="6"/>
  <c r="M184" i="6"/>
  <c r="K184" i="6"/>
  <c r="O184" i="6"/>
  <c r="N183" i="6"/>
  <c r="M183" i="6"/>
  <c r="O183" i="6"/>
  <c r="K183" i="6"/>
  <c r="O182" i="6"/>
  <c r="N182" i="6"/>
  <c r="M182" i="6"/>
  <c r="K182" i="6"/>
  <c r="O181" i="6"/>
  <c r="N181" i="6"/>
  <c r="M181" i="6"/>
  <c r="K181" i="6"/>
  <c r="K180" i="6"/>
  <c r="M180" i="6"/>
  <c r="N180" i="6"/>
  <c r="O180" i="6"/>
  <c r="M179" i="6"/>
  <c r="N179" i="6"/>
  <c r="O179" i="6"/>
  <c r="K179" i="6"/>
  <c r="N178" i="6"/>
  <c r="K178" i="6"/>
  <c r="M178" i="6"/>
  <c r="O178" i="6"/>
  <c r="O177" i="6"/>
  <c r="N177" i="6"/>
  <c r="M177" i="6"/>
  <c r="K177" i="6"/>
  <c r="O176" i="6"/>
  <c r="N176" i="6"/>
  <c r="M176" i="6"/>
  <c r="K176" i="6"/>
  <c r="K175" i="6"/>
  <c r="M175" i="6"/>
  <c r="N175" i="6"/>
  <c r="O175" i="6"/>
  <c r="M174" i="6"/>
  <c r="N174" i="6"/>
  <c r="O174" i="6"/>
  <c r="K174" i="6"/>
  <c r="K173" i="6"/>
  <c r="M173" i="6"/>
  <c r="N173" i="6"/>
  <c r="O173" i="6"/>
  <c r="O172" i="6"/>
  <c r="N172" i="6"/>
  <c r="M172" i="6"/>
  <c r="K172" i="6"/>
  <c r="K171" i="6"/>
  <c r="M171" i="6"/>
  <c r="N171" i="6"/>
  <c r="O171" i="6"/>
  <c r="K170" i="6"/>
  <c r="N170" i="6"/>
  <c r="O170" i="6"/>
  <c r="M170" i="6"/>
  <c r="K169" i="6"/>
  <c r="N169" i="6"/>
  <c r="M169" i="6"/>
  <c r="O169" i="6"/>
  <c r="N168" i="6"/>
  <c r="K168" i="6"/>
  <c r="O168" i="6"/>
  <c r="M168" i="6"/>
  <c r="O167" i="6"/>
  <c r="M167" i="6"/>
  <c r="N167" i="6"/>
  <c r="K167" i="6"/>
  <c r="O166" i="6"/>
  <c r="K166" i="6"/>
  <c r="M166" i="6"/>
  <c r="N166" i="6"/>
  <c r="O165" i="6"/>
  <c r="M165" i="6"/>
  <c r="K165" i="6"/>
  <c r="N165" i="6"/>
  <c r="O164" i="6"/>
  <c r="K164" i="6"/>
  <c r="N164" i="6"/>
  <c r="M164" i="6"/>
  <c r="N163" i="6"/>
  <c r="K163" i="6"/>
  <c r="O163" i="6"/>
  <c r="M163" i="6"/>
  <c r="M162" i="6"/>
  <c r="K162" i="6"/>
  <c r="N162" i="6"/>
  <c r="O162" i="6"/>
  <c r="M161" i="6"/>
  <c r="O161" i="6"/>
  <c r="K161" i="6"/>
  <c r="N161" i="6"/>
  <c r="O160" i="6"/>
  <c r="N160" i="6"/>
  <c r="M160" i="6"/>
  <c r="K160" i="6"/>
  <c r="N159" i="6"/>
  <c r="O159" i="6"/>
  <c r="M159" i="6"/>
  <c r="K159" i="6"/>
  <c r="O158" i="6"/>
  <c r="N158" i="6"/>
  <c r="M158" i="6"/>
  <c r="K158" i="6"/>
  <c r="O157" i="6"/>
  <c r="N157" i="6"/>
  <c r="M157" i="6"/>
  <c r="K157" i="6"/>
  <c r="O156" i="6"/>
  <c r="N156" i="6"/>
  <c r="M156" i="6"/>
  <c r="K156" i="6"/>
  <c r="M155" i="6"/>
  <c r="O155" i="6"/>
  <c r="N155" i="6"/>
  <c r="K155" i="6"/>
  <c r="M154" i="6"/>
  <c r="K154" i="6"/>
  <c r="N154" i="6"/>
  <c r="O154" i="6"/>
  <c r="K153" i="6"/>
  <c r="O153" i="6"/>
  <c r="N153" i="6"/>
  <c r="M153" i="6"/>
  <c r="O152" i="6"/>
  <c r="N152" i="6"/>
  <c r="M152" i="6"/>
  <c r="K152" i="6"/>
  <c r="O151" i="6"/>
  <c r="N151" i="6"/>
  <c r="M151" i="6"/>
  <c r="K151" i="6"/>
  <c r="N150" i="6"/>
  <c r="M150" i="6"/>
  <c r="K150" i="6"/>
  <c r="O150" i="6"/>
  <c r="M149" i="6"/>
  <c r="O149" i="6"/>
  <c r="N149" i="6"/>
  <c r="K149" i="6"/>
  <c r="O148" i="6"/>
  <c r="N148" i="6"/>
  <c r="M148" i="6"/>
  <c r="K148" i="6"/>
  <c r="N147" i="6"/>
  <c r="O147" i="6"/>
  <c r="M147" i="6"/>
  <c r="K147" i="6"/>
  <c r="O146" i="6"/>
  <c r="N146" i="6"/>
  <c r="M146" i="6"/>
  <c r="K146" i="6"/>
  <c r="N145" i="6"/>
  <c r="K145" i="6"/>
  <c r="M145" i="6"/>
  <c r="O145" i="6"/>
  <c r="M144" i="6"/>
  <c r="O144" i="6"/>
  <c r="N144" i="6"/>
  <c r="K144" i="6"/>
  <c r="K143" i="6"/>
  <c r="O143" i="6"/>
  <c r="N143" i="6"/>
  <c r="M143" i="6"/>
  <c r="O142" i="6"/>
  <c r="N142" i="6"/>
  <c r="M142" i="6"/>
  <c r="K142" i="6"/>
  <c r="O141" i="6"/>
  <c r="N141" i="6"/>
  <c r="M141" i="6"/>
  <c r="K141" i="6"/>
  <c r="O140" i="6"/>
  <c r="N140" i="6"/>
  <c r="M140" i="6"/>
  <c r="K140" i="6"/>
  <c r="K139" i="6"/>
  <c r="O139" i="6"/>
  <c r="N139" i="6"/>
  <c r="M139" i="6"/>
  <c r="O138" i="6"/>
  <c r="N138" i="6"/>
  <c r="M138" i="6"/>
  <c r="K138" i="6"/>
  <c r="O137" i="6"/>
  <c r="N137" i="6"/>
  <c r="M137" i="6"/>
  <c r="K137" i="6"/>
  <c r="K136" i="6"/>
  <c r="M136" i="6"/>
  <c r="O136" i="6"/>
  <c r="N136" i="6"/>
  <c r="K135" i="6"/>
  <c r="O135" i="6"/>
  <c r="N135" i="6"/>
  <c r="M135" i="6"/>
  <c r="O134" i="6"/>
  <c r="N134" i="6"/>
  <c r="M134" i="6"/>
  <c r="K134" i="6"/>
  <c r="N133" i="6"/>
  <c r="O133" i="6"/>
  <c r="M133" i="6"/>
  <c r="K133" i="6"/>
  <c r="M132" i="6"/>
  <c r="K132" i="6"/>
  <c r="O132" i="6"/>
  <c r="N132" i="6"/>
  <c r="K131" i="6"/>
  <c r="O131" i="6"/>
  <c r="N131" i="6"/>
  <c r="M131" i="6"/>
  <c r="O130" i="6"/>
  <c r="N130" i="6"/>
  <c r="M130" i="6"/>
  <c r="K130" i="6"/>
  <c r="O129" i="6"/>
  <c r="N129" i="6"/>
  <c r="M129" i="6"/>
  <c r="K129" i="6"/>
  <c r="O128" i="6"/>
  <c r="N128" i="6"/>
  <c r="M128" i="6"/>
  <c r="K128" i="6"/>
  <c r="M127" i="6"/>
  <c r="K127" i="6"/>
  <c r="O127" i="6"/>
  <c r="N127" i="6"/>
  <c r="K126" i="6"/>
  <c r="O126" i="6"/>
  <c r="N126" i="6"/>
  <c r="M126" i="6"/>
  <c r="O125" i="6"/>
  <c r="N125" i="6"/>
  <c r="M125" i="6"/>
  <c r="K125" i="6"/>
  <c r="N124" i="6"/>
  <c r="O124" i="6"/>
  <c r="M124" i="6"/>
  <c r="K124" i="6"/>
  <c r="M123" i="6"/>
  <c r="K123" i="6"/>
  <c r="O123" i="6"/>
  <c r="N123" i="6"/>
  <c r="K122" i="6"/>
  <c r="O122" i="6"/>
  <c r="N122" i="6"/>
  <c r="M122" i="6"/>
  <c r="O121" i="6"/>
  <c r="N121" i="6"/>
  <c r="M121" i="6"/>
  <c r="K121" i="6"/>
  <c r="K120" i="6"/>
  <c r="N120" i="6"/>
  <c r="M120" i="6"/>
  <c r="O120" i="6"/>
  <c r="O119" i="6"/>
  <c r="N119" i="6"/>
  <c r="M119" i="6"/>
  <c r="K119" i="6"/>
  <c r="O118" i="6"/>
  <c r="N118" i="6"/>
  <c r="M118" i="6"/>
  <c r="K118" i="6"/>
  <c r="N117" i="6"/>
  <c r="M117" i="6"/>
  <c r="K117" i="6"/>
  <c r="O117" i="6"/>
  <c r="M116" i="6"/>
  <c r="O116" i="6"/>
  <c r="N116" i="6"/>
  <c r="K116" i="6"/>
  <c r="K115" i="6"/>
  <c r="O115" i="6"/>
  <c r="N115" i="6"/>
  <c r="M115" i="6"/>
  <c r="M114" i="6"/>
  <c r="K114" i="6"/>
  <c r="O114" i="6"/>
  <c r="N114" i="6"/>
  <c r="K113" i="6"/>
  <c r="O113" i="6"/>
  <c r="N113" i="6"/>
  <c r="M113" i="6"/>
  <c r="O112" i="6"/>
  <c r="N112" i="6"/>
  <c r="M112" i="6"/>
  <c r="K112" i="6"/>
  <c r="O111" i="6"/>
  <c r="N111" i="6"/>
  <c r="M111" i="6"/>
  <c r="K111" i="6"/>
  <c r="O110" i="6"/>
  <c r="N110" i="6"/>
  <c r="M110" i="6"/>
  <c r="K110" i="6"/>
  <c r="M109" i="6"/>
  <c r="K109" i="6"/>
  <c r="O109" i="6"/>
  <c r="N109" i="6"/>
  <c r="K108" i="6"/>
  <c r="O108" i="6"/>
  <c r="N108" i="6"/>
  <c r="M108" i="6"/>
  <c r="O107" i="6"/>
  <c r="N107" i="6"/>
  <c r="M107" i="6"/>
  <c r="K107" i="6"/>
  <c r="N106" i="6"/>
  <c r="O106" i="6"/>
  <c r="M106" i="6"/>
  <c r="K106" i="6"/>
  <c r="O105" i="6"/>
  <c r="N105" i="6"/>
  <c r="M105" i="6"/>
  <c r="K105" i="6"/>
  <c r="O104" i="6"/>
  <c r="N104" i="6"/>
  <c r="M104" i="6"/>
  <c r="K104" i="6"/>
  <c r="O103" i="6"/>
  <c r="N103" i="6"/>
  <c r="M103" i="6"/>
  <c r="K103" i="6"/>
  <c r="O102" i="6"/>
  <c r="N102" i="6"/>
  <c r="M102" i="6"/>
  <c r="K102" i="6"/>
  <c r="N101" i="6"/>
  <c r="O101" i="6"/>
  <c r="M101" i="6"/>
  <c r="K101" i="6"/>
  <c r="O100" i="6"/>
  <c r="N100" i="6"/>
  <c r="M100" i="6"/>
  <c r="K100" i="6"/>
  <c r="M99" i="6"/>
  <c r="K99" i="6"/>
  <c r="O99" i="6"/>
  <c r="N99" i="6"/>
  <c r="K98" i="6"/>
  <c r="O98" i="6"/>
  <c r="N98" i="6"/>
  <c r="M98" i="6"/>
  <c r="O97" i="6"/>
  <c r="N97" i="6"/>
  <c r="M97" i="6"/>
  <c r="K97" i="6"/>
  <c r="N96" i="6"/>
  <c r="O96" i="6"/>
  <c r="M96" i="6"/>
  <c r="K96" i="6"/>
  <c r="M95" i="6"/>
  <c r="K95" i="6"/>
  <c r="O95" i="6"/>
  <c r="N95" i="6"/>
  <c r="K94" i="6"/>
  <c r="O94" i="6"/>
  <c r="N94" i="6"/>
  <c r="M94" i="6"/>
  <c r="O93" i="6"/>
  <c r="N93" i="6"/>
  <c r="M93" i="6"/>
  <c r="K93" i="6"/>
  <c r="O92" i="6"/>
  <c r="N92" i="6"/>
  <c r="M92" i="6"/>
  <c r="K92" i="6"/>
  <c r="O91" i="6"/>
  <c r="N91" i="6"/>
  <c r="M91" i="6"/>
  <c r="K91" i="6"/>
  <c r="M90" i="6"/>
  <c r="K90" i="6"/>
  <c r="O90" i="6"/>
  <c r="N90" i="6"/>
  <c r="K89" i="6"/>
  <c r="O89" i="6"/>
  <c r="N89" i="6"/>
  <c r="M89" i="6"/>
  <c r="O88" i="6"/>
  <c r="N88" i="6"/>
  <c r="M88" i="6"/>
  <c r="K88" i="6"/>
  <c r="N87" i="6"/>
  <c r="O87" i="6"/>
  <c r="M87" i="6"/>
  <c r="K87" i="6"/>
  <c r="O86" i="6"/>
  <c r="N86" i="6"/>
  <c r="M86" i="6"/>
  <c r="K86" i="6"/>
  <c r="N85" i="6"/>
  <c r="M85" i="6"/>
  <c r="K85" i="6"/>
  <c r="O85" i="6"/>
  <c r="O84" i="6"/>
  <c r="N84" i="6"/>
  <c r="M84" i="6"/>
  <c r="K84" i="6"/>
  <c r="M83" i="6"/>
  <c r="K83" i="6"/>
  <c r="O83" i="6"/>
  <c r="N83" i="6"/>
  <c r="O82" i="6"/>
  <c r="K82" i="6"/>
  <c r="M82" i="6"/>
  <c r="N82" i="6"/>
  <c r="O81" i="6"/>
  <c r="N81" i="6"/>
  <c r="M81" i="6"/>
  <c r="K81" i="6"/>
  <c r="O80" i="6"/>
  <c r="N80" i="6"/>
  <c r="M80" i="6"/>
  <c r="K80" i="6"/>
  <c r="O79" i="6"/>
  <c r="M79" i="6"/>
  <c r="N79" i="6"/>
  <c r="K79" i="6"/>
  <c r="O78" i="6"/>
  <c r="N78" i="6"/>
  <c r="M78" i="6"/>
  <c r="K78" i="6"/>
  <c r="M77" i="6"/>
  <c r="O77" i="6"/>
  <c r="N77" i="6"/>
  <c r="K77" i="6"/>
  <c r="M76" i="6"/>
  <c r="K76" i="6"/>
  <c r="O76" i="6"/>
  <c r="N76" i="6"/>
  <c r="K75" i="6"/>
  <c r="O75" i="6"/>
  <c r="N75" i="6"/>
  <c r="M75" i="6"/>
  <c r="O74" i="6"/>
  <c r="N74" i="6"/>
  <c r="M74" i="6"/>
  <c r="K74" i="6"/>
  <c r="O73" i="6"/>
  <c r="N73" i="6"/>
  <c r="M73" i="6"/>
  <c r="K73" i="6"/>
  <c r="O72" i="6"/>
  <c r="N72" i="6"/>
  <c r="M72" i="6"/>
  <c r="K72" i="6"/>
  <c r="O71" i="6"/>
  <c r="N71" i="6"/>
  <c r="M71" i="6"/>
  <c r="K71" i="6"/>
  <c r="N70" i="6"/>
  <c r="K70" i="6"/>
  <c r="O70" i="6"/>
  <c r="M70" i="6"/>
  <c r="M69" i="6"/>
  <c r="O69" i="6"/>
  <c r="N69" i="6"/>
  <c r="K69" i="6"/>
  <c r="O68" i="6"/>
  <c r="N68" i="6"/>
  <c r="M68" i="6"/>
  <c r="K68" i="6"/>
  <c r="O67" i="6"/>
  <c r="N67" i="6"/>
  <c r="M67" i="6"/>
  <c r="K67" i="6"/>
  <c r="O66" i="6"/>
  <c r="N66" i="6"/>
  <c r="M66" i="6"/>
  <c r="K66" i="6"/>
  <c r="O65" i="6"/>
  <c r="N65" i="6"/>
  <c r="M65" i="6"/>
  <c r="K65" i="6"/>
  <c r="N64" i="6"/>
  <c r="O64" i="6"/>
  <c r="M64" i="6"/>
  <c r="K64" i="6"/>
  <c r="O63" i="6"/>
  <c r="N63" i="6"/>
  <c r="M63" i="6"/>
  <c r="K63" i="6"/>
  <c r="M62" i="6"/>
  <c r="K62" i="6"/>
  <c r="O62" i="6"/>
  <c r="N62" i="6"/>
  <c r="K61" i="6"/>
  <c r="O61" i="6"/>
  <c r="N61" i="6"/>
  <c r="M61" i="6"/>
  <c r="O60" i="6"/>
  <c r="N60" i="6"/>
  <c r="M60" i="6"/>
  <c r="K60" i="6"/>
  <c r="N59" i="6"/>
  <c r="O59" i="6"/>
  <c r="M59" i="6"/>
  <c r="K59" i="6"/>
  <c r="M58" i="6"/>
  <c r="K58" i="6"/>
  <c r="O58" i="6"/>
  <c r="N58" i="6"/>
  <c r="K57" i="6"/>
  <c r="O57" i="6"/>
  <c r="N57" i="6"/>
  <c r="M57" i="6"/>
  <c r="O56" i="6"/>
  <c r="N56" i="6"/>
  <c r="M56" i="6"/>
  <c r="K56" i="6"/>
  <c r="O55" i="6"/>
  <c r="N55" i="6"/>
  <c r="M55" i="6"/>
  <c r="K55" i="6"/>
  <c r="O54" i="6"/>
  <c r="N54" i="6"/>
  <c r="M54" i="6"/>
  <c r="K54" i="6"/>
  <c r="M53" i="6"/>
  <c r="K53" i="6"/>
  <c r="O53" i="6"/>
  <c r="N53" i="6"/>
  <c r="K52" i="6"/>
  <c r="O52" i="6"/>
  <c r="N52" i="6"/>
  <c r="M52" i="6"/>
  <c r="O51" i="6"/>
  <c r="N51" i="6"/>
  <c r="M51" i="6"/>
  <c r="K51" i="6"/>
  <c r="N50" i="6"/>
  <c r="O50" i="6"/>
  <c r="M50" i="6"/>
  <c r="K50" i="6"/>
  <c r="O49" i="6"/>
  <c r="N49" i="6"/>
  <c r="M49" i="6"/>
  <c r="K49" i="6"/>
  <c r="N48" i="6"/>
  <c r="M48" i="6"/>
  <c r="K48" i="6"/>
  <c r="O48" i="6"/>
  <c r="O47" i="6"/>
  <c r="N47" i="6"/>
  <c r="M47" i="6"/>
  <c r="K47" i="6"/>
  <c r="O46" i="6"/>
  <c r="N46" i="6"/>
  <c r="M46" i="6"/>
  <c r="K46" i="6"/>
  <c r="O45" i="6"/>
  <c r="K45" i="6"/>
  <c r="M45" i="6"/>
  <c r="N45" i="6"/>
  <c r="O44" i="6"/>
  <c r="N44" i="6"/>
  <c r="M44" i="6"/>
  <c r="K44" i="6"/>
  <c r="O43" i="6"/>
  <c r="N43" i="6"/>
  <c r="M43" i="6"/>
  <c r="K43" i="6"/>
  <c r="K42" i="6"/>
  <c r="M42" i="6"/>
  <c r="O42" i="6"/>
  <c r="N42" i="6"/>
  <c r="O41" i="6"/>
  <c r="N41" i="6"/>
  <c r="M41" i="6"/>
  <c r="K41" i="6"/>
  <c r="M40" i="6"/>
  <c r="O40" i="6"/>
  <c r="N40" i="6"/>
  <c r="K40" i="6"/>
  <c r="M39" i="6"/>
  <c r="K39" i="6"/>
  <c r="O39" i="6"/>
  <c r="N39" i="6"/>
  <c r="K38" i="6"/>
  <c r="O38" i="6"/>
  <c r="N38" i="6"/>
  <c r="M38" i="6"/>
  <c r="O37" i="6"/>
  <c r="N37" i="6"/>
  <c r="M37" i="6"/>
  <c r="K37" i="6"/>
  <c r="O36" i="6"/>
  <c r="N36" i="6"/>
  <c r="M36" i="6"/>
  <c r="K36" i="6"/>
  <c r="O35" i="6"/>
  <c r="N35" i="6"/>
  <c r="M35" i="6"/>
  <c r="K35" i="6"/>
  <c r="M34" i="6"/>
  <c r="K34" i="6"/>
  <c r="O34" i="6"/>
  <c r="N34" i="6"/>
  <c r="K33" i="6"/>
  <c r="O33" i="6"/>
  <c r="N33" i="6"/>
  <c r="M33" i="6"/>
  <c r="O32" i="6"/>
  <c r="N32" i="6"/>
  <c r="M32" i="6"/>
  <c r="K32" i="6"/>
  <c r="N31" i="6"/>
  <c r="O31" i="6"/>
  <c r="M31" i="6"/>
  <c r="K31" i="6"/>
  <c r="O30" i="6"/>
  <c r="N30" i="6"/>
  <c r="M30" i="6"/>
  <c r="K30" i="6"/>
  <c r="O29" i="6"/>
  <c r="N29" i="6"/>
  <c r="M29" i="6"/>
  <c r="K29" i="6"/>
  <c r="O28" i="6"/>
  <c r="N28" i="6"/>
  <c r="M28" i="6"/>
  <c r="K28" i="6"/>
  <c r="O27" i="6"/>
  <c r="N27" i="6"/>
  <c r="M27" i="6"/>
  <c r="K27" i="6"/>
  <c r="N26" i="6"/>
  <c r="O26" i="6"/>
  <c r="M26" i="6"/>
  <c r="K26" i="6"/>
  <c r="O25" i="6"/>
  <c r="N25" i="6"/>
  <c r="M25" i="6"/>
  <c r="K25" i="6"/>
  <c r="M24" i="6"/>
  <c r="K24" i="6"/>
  <c r="O24" i="6"/>
  <c r="N24" i="6"/>
  <c r="K23" i="6"/>
  <c r="O23" i="6"/>
  <c r="N23" i="6"/>
  <c r="M23" i="6"/>
  <c r="O22" i="6"/>
  <c r="N22" i="6"/>
  <c r="M22" i="6"/>
  <c r="K22" i="6"/>
  <c r="K19" i="6"/>
  <c r="O19" i="6"/>
  <c r="N19" i="6"/>
  <c r="M19" i="6"/>
  <c r="O18" i="6"/>
  <c r="N18" i="6"/>
  <c r="M18" i="6"/>
  <c r="K18" i="6"/>
  <c r="O15" i="6"/>
  <c r="N15" i="6"/>
  <c r="M15" i="6"/>
  <c r="K15" i="6"/>
  <c r="N9" i="6"/>
  <c r="K9" i="6"/>
  <c r="M9" i="6"/>
  <c r="O9" i="6"/>
  <c r="N6" i="6"/>
  <c r="M6" i="6"/>
  <c r="O6" i="6"/>
  <c r="K6" i="6"/>
  <c r="K4" i="6"/>
  <c r="M4" i="6"/>
  <c r="O4" i="6"/>
  <c r="N4" i="6"/>
  <c r="C12" i="7"/>
  <c r="F14" i="7"/>
  <c r="O37" i="8"/>
  <c r="O39" i="8"/>
  <c r="H13" i="7"/>
  <c r="E13" i="7"/>
  <c r="C15" i="7"/>
  <c r="B6" i="7"/>
  <c r="I6" i="7"/>
  <c r="J6" i="7" s="1"/>
  <c r="E7" i="7"/>
  <c r="B8" i="7"/>
  <c r="F8" i="7"/>
  <c r="E9" i="7"/>
  <c r="B10" i="7"/>
  <c r="F10" i="7"/>
  <c r="D11" i="7"/>
  <c r="G11" i="7"/>
  <c r="E14" i="7"/>
  <c r="F6" i="7"/>
  <c r="D7" i="7"/>
  <c r="I7" i="7"/>
  <c r="J7" i="7" s="1"/>
  <c r="D8" i="7"/>
  <c r="I8" i="7"/>
  <c r="J8" i="7" s="1"/>
  <c r="D9" i="7"/>
  <c r="H9" i="7"/>
  <c r="D10" i="7"/>
  <c r="I10" i="7"/>
  <c r="J10" i="7" s="1"/>
  <c r="E11" i="7"/>
  <c r="H11" i="7"/>
  <c r="B12" i="7"/>
  <c r="B14" i="7"/>
  <c r="G8" i="7"/>
  <c r="D6" i="7"/>
  <c r="B7" i="7"/>
  <c r="F7" i="7"/>
  <c r="C8" i="7"/>
  <c r="H8" i="7"/>
  <c r="C9" i="7"/>
  <c r="F9" i="7"/>
  <c r="C10" i="7"/>
  <c r="H10" i="7"/>
  <c r="F11" i="7"/>
  <c r="E12" i="7"/>
  <c r="G15" i="7"/>
  <c r="I13" i="7"/>
  <c r="J13" i="7" s="1"/>
  <c r="B15" i="7"/>
  <c r="O32" i="8"/>
  <c r="C6" i="7"/>
  <c r="C7" i="7"/>
  <c r="F13" i="7"/>
  <c r="E6" i="7"/>
  <c r="G6" i="7"/>
  <c r="H7" i="7"/>
  <c r="H14" i="7"/>
  <c r="H6" i="7"/>
  <c r="G7" i="7"/>
  <c r="E8" i="7"/>
  <c r="B9" i="7"/>
  <c r="G9" i="7"/>
  <c r="E10" i="7"/>
  <c r="C11" i="7"/>
  <c r="I11" i="7"/>
  <c r="J11" i="7" s="1"/>
  <c r="F12" i="7"/>
  <c r="I14" i="7"/>
  <c r="J14" i="7" s="1"/>
  <c r="O30" i="8"/>
  <c r="C14" i="7"/>
  <c r="O36" i="8"/>
  <c r="F15" i="7"/>
  <c r="O34" i="8"/>
  <c r="G10" i="7"/>
  <c r="O33" i="8"/>
  <c r="D12" i="7"/>
  <c r="H15" i="7"/>
  <c r="G12" i="7"/>
  <c r="B11" i="7"/>
  <c r="G13" i="7"/>
  <c r="C13" i="7"/>
  <c r="I12" i="7"/>
  <c r="J12" i="7" s="1"/>
  <c r="D14" i="7"/>
  <c r="H12" i="7"/>
  <c r="E15" i="7"/>
  <c r="D13" i="7"/>
  <c r="D15" i="7"/>
  <c r="O31" i="8"/>
  <c r="O35" i="8"/>
  <c r="I9" i="7"/>
  <c r="J9" i="7" s="1"/>
  <c r="O38" i="8"/>
  <c r="B13" i="7"/>
  <c r="G14" i="7"/>
  <c r="I15" i="7"/>
  <c r="J15" i="7" s="1"/>
  <c r="K4734" i="6"/>
  <c r="K3630" i="6"/>
  <c r="K2053" i="6"/>
  <c r="K949" i="6"/>
  <c r="J15" i="9" l="1"/>
  <c r="E32" i="1"/>
  <c r="J14" i="9"/>
  <c r="E31" i="1"/>
  <c r="J13" i="9"/>
  <c r="E30" i="1"/>
  <c r="J12" i="9"/>
  <c r="E29" i="1"/>
  <c r="J11" i="9"/>
  <c r="E28" i="1"/>
  <c r="J10" i="9"/>
  <c r="E27" i="1"/>
  <c r="J9" i="9"/>
  <c r="E26" i="1"/>
  <c r="J8" i="9"/>
  <c r="E25" i="1"/>
  <c r="J7" i="9"/>
  <c r="E24" i="1"/>
  <c r="J5" i="9"/>
  <c r="E22" i="1"/>
  <c r="J4" i="9"/>
  <c r="E21" i="1"/>
  <c r="O13" i="9"/>
  <c r="D30" i="1"/>
  <c r="O15" i="9"/>
  <c r="D32" i="1"/>
  <c r="O8" i="9"/>
  <c r="D25" i="1"/>
  <c r="O6" i="9"/>
  <c r="D23" i="1"/>
  <c r="O12" i="9"/>
  <c r="D29" i="1"/>
  <c r="O10" i="9"/>
  <c r="D27" i="1"/>
  <c r="O9" i="9"/>
  <c r="D26" i="1"/>
  <c r="O7" i="9"/>
  <c r="D24" i="1"/>
  <c r="O11" i="9"/>
  <c r="D28" i="1"/>
  <c r="O14" i="9"/>
  <c r="D31" i="1"/>
  <c r="J6" i="9"/>
  <c r="O14" i="6"/>
  <c r="M14" i="6"/>
  <c r="K14" i="6"/>
  <c r="N14" i="6"/>
  <c r="N13" i="6"/>
  <c r="M13" i="6"/>
  <c r="K13" i="6"/>
  <c r="O13" i="6"/>
  <c r="O16" i="6"/>
  <c r="N16" i="6"/>
  <c r="K16" i="6"/>
  <c r="M16" i="6"/>
  <c r="R1754" i="6"/>
  <c r="L1754" i="6"/>
  <c r="Q1754" i="6"/>
  <c r="S1754" i="6" s="1"/>
  <c r="P1754" i="6"/>
  <c r="K20" i="6"/>
  <c r="M20" i="6"/>
  <c r="O20" i="6"/>
  <c r="N20" i="6"/>
  <c r="O10" i="6"/>
  <c r="N10" i="6"/>
  <c r="M10" i="6"/>
  <c r="K10" i="6"/>
  <c r="K11" i="6"/>
  <c r="M11" i="6"/>
  <c r="O11" i="6"/>
  <c r="N11" i="6"/>
  <c r="N8" i="6"/>
  <c r="K8" i="6"/>
  <c r="M8" i="6"/>
  <c r="O8" i="6"/>
  <c r="K7" i="6"/>
  <c r="M7" i="6"/>
  <c r="N7" i="6"/>
  <c r="O7" i="6"/>
  <c r="N12" i="6"/>
  <c r="M12" i="6"/>
  <c r="O12" i="6"/>
  <c r="K12" i="6"/>
  <c r="K17" i="6"/>
  <c r="N17" i="6"/>
  <c r="O17" i="6"/>
  <c r="M17" i="6"/>
  <c r="O5" i="6"/>
  <c r="M5" i="6"/>
  <c r="K5" i="6"/>
  <c r="N5" i="6"/>
  <c r="M21" i="6"/>
  <c r="O21" i="6"/>
  <c r="E5" i="7" s="1"/>
  <c r="N21" i="6"/>
  <c r="D5" i="7" s="1"/>
  <c r="K21" i="6"/>
  <c r="C66" i="8"/>
  <c r="C6" i="11" s="1"/>
  <c r="B6" i="11"/>
  <c r="C6" i="12"/>
  <c r="D6" i="12"/>
  <c r="E6" i="12"/>
  <c r="F6" i="12"/>
  <c r="K4" i="9"/>
  <c r="B4" i="8"/>
  <c r="P5000" i="6"/>
  <c r="Q5000" i="6"/>
  <c r="R5000" i="6"/>
  <c r="L5000" i="6"/>
  <c r="R4999" i="6"/>
  <c r="P4999" i="6"/>
  <c r="L4999" i="6"/>
  <c r="Q4999" i="6"/>
  <c r="S4999" i="6" s="1"/>
  <c r="Q4998" i="6"/>
  <c r="R4998" i="6"/>
  <c r="L4998" i="6"/>
  <c r="P4998" i="6"/>
  <c r="Q4997" i="6"/>
  <c r="P4997" i="6"/>
  <c r="L4997" i="6"/>
  <c r="R4997" i="6"/>
  <c r="P4996" i="6"/>
  <c r="Q4996" i="6"/>
  <c r="L4996" i="6"/>
  <c r="R4996" i="6"/>
  <c r="Q4995" i="6"/>
  <c r="L4995" i="6"/>
  <c r="R4995" i="6"/>
  <c r="P4995" i="6"/>
  <c r="R4994" i="6"/>
  <c r="L4994" i="6"/>
  <c r="Q4994" i="6"/>
  <c r="P4994" i="6"/>
  <c r="R4993" i="6"/>
  <c r="Q4993" i="6"/>
  <c r="L4993" i="6"/>
  <c r="P4993" i="6"/>
  <c r="Q4992" i="6"/>
  <c r="L4992" i="6"/>
  <c r="P4992" i="6"/>
  <c r="R4992" i="6"/>
  <c r="R4991" i="6"/>
  <c r="L4991" i="6"/>
  <c r="Q4991" i="6"/>
  <c r="P4991" i="6"/>
  <c r="L4990" i="6"/>
  <c r="Q4990" i="6"/>
  <c r="R4990" i="6"/>
  <c r="P4990" i="6"/>
  <c r="Q4989" i="6"/>
  <c r="P4989" i="6"/>
  <c r="R4989" i="6"/>
  <c r="L4989" i="6"/>
  <c r="Q4988" i="6"/>
  <c r="R4988" i="6"/>
  <c r="P4988" i="6"/>
  <c r="L4988" i="6"/>
  <c r="P4987" i="6"/>
  <c r="R4987" i="6"/>
  <c r="L4987" i="6"/>
  <c r="Q4987" i="6"/>
  <c r="L4986" i="6"/>
  <c r="P4986" i="6"/>
  <c r="Q4986" i="6"/>
  <c r="R4986" i="6"/>
  <c r="R4985" i="6"/>
  <c r="P4985" i="6"/>
  <c r="Q4985" i="6"/>
  <c r="S4985" i="6" s="1"/>
  <c r="L4985" i="6"/>
  <c r="Q4984" i="6"/>
  <c r="R4984" i="6"/>
  <c r="L4984" i="6"/>
  <c r="P4984" i="6"/>
  <c r="R4983" i="6"/>
  <c r="L4983" i="6"/>
  <c r="P4983" i="6"/>
  <c r="Q4983" i="6"/>
  <c r="L4982" i="6"/>
  <c r="P4982" i="6"/>
  <c r="Q4982" i="6"/>
  <c r="R4982" i="6"/>
  <c r="P4981" i="6"/>
  <c r="L4981" i="6"/>
  <c r="R4981" i="6"/>
  <c r="Q4981" i="6"/>
  <c r="Q4980" i="6"/>
  <c r="L4980" i="6"/>
  <c r="R4980" i="6"/>
  <c r="P4980" i="6"/>
  <c r="P4979" i="6"/>
  <c r="R4979" i="6"/>
  <c r="Q4979" i="6"/>
  <c r="L4979" i="6"/>
  <c r="P4978" i="6"/>
  <c r="L4978" i="6"/>
  <c r="R4978" i="6"/>
  <c r="Q4978" i="6"/>
  <c r="P4977" i="6"/>
  <c r="L4977" i="6"/>
  <c r="R4977" i="6"/>
  <c r="Q4977" i="6"/>
  <c r="Q4976" i="6"/>
  <c r="P4976" i="6"/>
  <c r="L4976" i="6"/>
  <c r="R4976" i="6"/>
  <c r="L4975" i="6"/>
  <c r="R4975" i="6"/>
  <c r="P4975" i="6"/>
  <c r="Q4975" i="6"/>
  <c r="S4975" i="6" s="1"/>
  <c r="P4974" i="6"/>
  <c r="R4974" i="6"/>
  <c r="L4974" i="6"/>
  <c r="Q4974" i="6"/>
  <c r="P4973" i="6"/>
  <c r="L4973" i="6"/>
  <c r="R4973" i="6"/>
  <c r="Q4973" i="6"/>
  <c r="Q4972" i="6"/>
  <c r="R4972" i="6"/>
  <c r="L4972" i="6"/>
  <c r="P4972" i="6"/>
  <c r="L4971" i="6"/>
  <c r="P4971" i="6"/>
  <c r="R4971" i="6"/>
  <c r="Q4971" i="6"/>
  <c r="P4970" i="6"/>
  <c r="Q4970" i="6"/>
  <c r="L4970" i="6"/>
  <c r="R4970" i="6"/>
  <c r="R4969" i="6"/>
  <c r="Q4969" i="6"/>
  <c r="L4969" i="6"/>
  <c r="P4969" i="6"/>
  <c r="R4968" i="6"/>
  <c r="P4968" i="6"/>
  <c r="Q4968" i="6"/>
  <c r="L4968" i="6"/>
  <c r="Q4967" i="6"/>
  <c r="P4967" i="6"/>
  <c r="L4967" i="6"/>
  <c r="R4967" i="6"/>
  <c r="Q4966" i="6"/>
  <c r="L4966" i="6"/>
  <c r="R4966" i="6"/>
  <c r="P4966" i="6"/>
  <c r="R4965" i="6"/>
  <c r="L4965" i="6"/>
  <c r="Q4965" i="6"/>
  <c r="P4965" i="6"/>
  <c r="P4964" i="6"/>
  <c r="L4964" i="6"/>
  <c r="Q4964" i="6"/>
  <c r="R4964" i="6"/>
  <c r="Q4963" i="6"/>
  <c r="R4963" i="6"/>
  <c r="L4963" i="6"/>
  <c r="P4963" i="6"/>
  <c r="L4962" i="6"/>
  <c r="R4962" i="6"/>
  <c r="Q4962" i="6"/>
  <c r="P4962" i="6"/>
  <c r="Q4961" i="6"/>
  <c r="R4961" i="6"/>
  <c r="L4961" i="6"/>
  <c r="P4961" i="6"/>
  <c r="P4960" i="6"/>
  <c r="L4960" i="6"/>
  <c r="R4960" i="6"/>
  <c r="Q4960" i="6"/>
  <c r="L4959" i="6"/>
  <c r="R4959" i="6"/>
  <c r="Q4959" i="6"/>
  <c r="P4959" i="6"/>
  <c r="L4958" i="6"/>
  <c r="Q4958" i="6"/>
  <c r="P4958" i="6"/>
  <c r="R4958" i="6"/>
  <c r="Q4957" i="6"/>
  <c r="P4957" i="6"/>
  <c r="R4957" i="6"/>
  <c r="L4957" i="6"/>
  <c r="Q4956" i="6"/>
  <c r="P4956" i="6"/>
  <c r="R4956" i="6"/>
  <c r="L4956" i="6"/>
  <c r="R4955" i="6"/>
  <c r="P4955" i="6"/>
  <c r="L4955" i="6"/>
  <c r="Q4955" i="6"/>
  <c r="S4955" i="6" s="1"/>
  <c r="R4954" i="6"/>
  <c r="L4954" i="6"/>
  <c r="P4954" i="6"/>
  <c r="Q4954" i="6"/>
  <c r="S4954" i="6" s="1"/>
  <c r="R4953" i="6"/>
  <c r="Q4953" i="6"/>
  <c r="L4953" i="6"/>
  <c r="P4953" i="6"/>
  <c r="P4952" i="6"/>
  <c r="R4952" i="6"/>
  <c r="L4952" i="6"/>
  <c r="Q4952" i="6"/>
  <c r="P4951" i="6"/>
  <c r="R4951" i="6"/>
  <c r="Q4951" i="6"/>
  <c r="L4951" i="6"/>
  <c r="P4950" i="6"/>
  <c r="R4950" i="6"/>
  <c r="L4950" i="6"/>
  <c r="Q4950" i="6"/>
  <c r="P4949" i="6"/>
  <c r="Q4949" i="6"/>
  <c r="L4949" i="6"/>
  <c r="R4949" i="6"/>
  <c r="L4948" i="6"/>
  <c r="R4948" i="6"/>
  <c r="P4948" i="6"/>
  <c r="Q4948" i="6"/>
  <c r="S4948" i="6" s="1"/>
  <c r="P4947" i="6"/>
  <c r="L4947" i="6"/>
  <c r="Q4947" i="6"/>
  <c r="R4947" i="6"/>
  <c r="Q4946" i="6"/>
  <c r="R4946" i="6"/>
  <c r="P4946" i="6"/>
  <c r="L4946" i="6"/>
  <c r="R4945" i="6"/>
  <c r="L4945" i="6"/>
  <c r="P4945" i="6"/>
  <c r="Q4945" i="6"/>
  <c r="L4944" i="6"/>
  <c r="R4944" i="6"/>
  <c r="P4944" i="6"/>
  <c r="Q4944" i="6"/>
  <c r="S4944" i="6" s="1"/>
  <c r="L4943" i="6"/>
  <c r="P4943" i="6"/>
  <c r="Q4943" i="6"/>
  <c r="R4943" i="6"/>
  <c r="Q4942" i="6"/>
  <c r="L4942" i="6"/>
  <c r="R4942" i="6"/>
  <c r="P4942" i="6"/>
  <c r="P4941" i="6"/>
  <c r="Q4941" i="6"/>
  <c r="R4941" i="6"/>
  <c r="L4941" i="6"/>
  <c r="R4940" i="6"/>
  <c r="Q4940" i="6"/>
  <c r="P4940" i="6"/>
  <c r="L4940" i="6"/>
  <c r="R4939" i="6"/>
  <c r="L4939" i="6"/>
  <c r="Q4939" i="6"/>
  <c r="S4939" i="6" s="1"/>
  <c r="P4939" i="6"/>
  <c r="R4938" i="6"/>
  <c r="L4938" i="6"/>
  <c r="Q4938" i="6"/>
  <c r="P4938" i="6"/>
  <c r="P4937" i="6"/>
  <c r="Q4937" i="6"/>
  <c r="L4937" i="6"/>
  <c r="R4937" i="6"/>
  <c r="P4936" i="6"/>
  <c r="Q4936" i="6"/>
  <c r="L4936" i="6"/>
  <c r="R4936" i="6"/>
  <c r="P4935" i="6"/>
  <c r="R4935" i="6"/>
  <c r="L4935" i="6"/>
  <c r="Q4935" i="6"/>
  <c r="L4934" i="6"/>
  <c r="Q4934" i="6"/>
  <c r="R4934" i="6"/>
  <c r="P4934" i="6"/>
  <c r="L4933" i="6"/>
  <c r="P4933" i="6"/>
  <c r="R4933" i="6"/>
  <c r="Q4933" i="6"/>
  <c r="P4932" i="6"/>
  <c r="Q4932" i="6"/>
  <c r="R4932" i="6"/>
  <c r="L4932" i="6"/>
  <c r="P4931" i="6"/>
  <c r="Q4931" i="6"/>
  <c r="L4931" i="6"/>
  <c r="R4931" i="6"/>
  <c r="Q4930" i="6"/>
  <c r="R4930" i="6"/>
  <c r="L4930" i="6"/>
  <c r="P4930" i="6"/>
  <c r="R4929" i="6"/>
  <c r="P4929" i="6"/>
  <c r="Q4929" i="6"/>
  <c r="S4929" i="6" s="1"/>
  <c r="L4929" i="6"/>
  <c r="R4928" i="6"/>
  <c r="P4928" i="6"/>
  <c r="Q4928" i="6"/>
  <c r="S4928" i="6" s="1"/>
  <c r="L4928" i="6"/>
  <c r="R4927" i="6"/>
  <c r="P4927" i="6"/>
  <c r="Q4927" i="6"/>
  <c r="L4927" i="6"/>
  <c r="Q4926" i="6"/>
  <c r="L4926" i="6"/>
  <c r="P4926" i="6"/>
  <c r="R4926" i="6"/>
  <c r="Q4925" i="6"/>
  <c r="L4925" i="6"/>
  <c r="P4925" i="6"/>
  <c r="R4925" i="6"/>
  <c r="L4924" i="6"/>
  <c r="R4924" i="6"/>
  <c r="P4924" i="6"/>
  <c r="Q4924" i="6"/>
  <c r="Q4923" i="6"/>
  <c r="R4923" i="6"/>
  <c r="P4923" i="6"/>
  <c r="L4923" i="6"/>
  <c r="R4922" i="6"/>
  <c r="P4922" i="6"/>
  <c r="Q4922" i="6"/>
  <c r="L4922" i="6"/>
  <c r="Q4921" i="6"/>
  <c r="L4921" i="6"/>
  <c r="R4921" i="6"/>
  <c r="P4921" i="6"/>
  <c r="L4920" i="6"/>
  <c r="R4920" i="6"/>
  <c r="Q4920" i="6"/>
  <c r="P4920" i="6"/>
  <c r="R4919" i="6"/>
  <c r="L4919" i="6"/>
  <c r="P4919" i="6"/>
  <c r="Q4919" i="6"/>
  <c r="S4919" i="6" s="1"/>
  <c r="P4918" i="6"/>
  <c r="L4918" i="6"/>
  <c r="R4918" i="6"/>
  <c r="Q4918" i="6"/>
  <c r="R4917" i="6"/>
  <c r="P4917" i="6"/>
  <c r="L4917" i="6"/>
  <c r="Q4917" i="6"/>
  <c r="S4917" i="6" s="1"/>
  <c r="Q4916" i="6"/>
  <c r="P4916" i="6"/>
  <c r="L4916" i="6"/>
  <c r="R4916" i="6"/>
  <c r="R4915" i="6"/>
  <c r="L4915" i="6"/>
  <c r="Q4915" i="6"/>
  <c r="S4915" i="6" s="1"/>
  <c r="P4915" i="6"/>
  <c r="L4914" i="6"/>
  <c r="P4914" i="6"/>
  <c r="Q4914" i="6"/>
  <c r="R4914" i="6"/>
  <c r="L4913" i="6"/>
  <c r="Q4913" i="6"/>
  <c r="P4913" i="6"/>
  <c r="R4913" i="6"/>
  <c r="Q4912" i="6"/>
  <c r="P4912" i="6"/>
  <c r="R4912" i="6"/>
  <c r="L4912" i="6"/>
  <c r="P4911" i="6"/>
  <c r="R4911" i="6"/>
  <c r="L4911" i="6"/>
  <c r="Q4911" i="6"/>
  <c r="P4910" i="6"/>
  <c r="Q4910" i="6"/>
  <c r="R4910" i="6"/>
  <c r="L4910" i="6"/>
  <c r="Q4909" i="6"/>
  <c r="L4909" i="6"/>
  <c r="R4909" i="6"/>
  <c r="P4909" i="6"/>
  <c r="R4908" i="6"/>
  <c r="Q4908" i="6"/>
  <c r="L4908" i="6"/>
  <c r="P4908" i="6"/>
  <c r="R4907" i="6"/>
  <c r="P4907" i="6"/>
  <c r="L4907" i="6"/>
  <c r="Q4907" i="6"/>
  <c r="S4907" i="6" s="1"/>
  <c r="P4906" i="6"/>
  <c r="R4906" i="6"/>
  <c r="L4906" i="6"/>
  <c r="Q4906" i="6"/>
  <c r="S4906" i="6" s="1"/>
  <c r="R4905" i="6"/>
  <c r="Q4905" i="6"/>
  <c r="L4905" i="6"/>
  <c r="P4905" i="6"/>
  <c r="L4904" i="6"/>
  <c r="R4904" i="6"/>
  <c r="P4904" i="6"/>
  <c r="Q4904" i="6"/>
  <c r="S4904" i="6" s="1"/>
  <c r="L4903" i="6"/>
  <c r="P4903" i="6"/>
  <c r="Q4903" i="6"/>
  <c r="R4903" i="6"/>
  <c r="R4902" i="6"/>
  <c r="Q4902" i="6"/>
  <c r="P4902" i="6"/>
  <c r="L4902" i="6"/>
  <c r="R4901" i="6"/>
  <c r="P4901" i="6"/>
  <c r="L4901" i="6"/>
  <c r="Q4901" i="6"/>
  <c r="S4901" i="6" s="1"/>
  <c r="Q4900" i="6"/>
  <c r="P4900" i="6"/>
  <c r="L4900" i="6"/>
  <c r="R4900" i="6"/>
  <c r="P4899" i="6"/>
  <c r="L4899" i="6"/>
  <c r="R4899" i="6"/>
  <c r="Q4899" i="6"/>
  <c r="R4898" i="6"/>
  <c r="P4898" i="6"/>
  <c r="L4898" i="6"/>
  <c r="Q4898" i="6"/>
  <c r="S4898" i="6" s="1"/>
  <c r="Q4897" i="6"/>
  <c r="L4897" i="6"/>
  <c r="P4897" i="6"/>
  <c r="R4897" i="6"/>
  <c r="P4896" i="6"/>
  <c r="Q4896" i="6"/>
  <c r="R4896" i="6"/>
  <c r="L4896" i="6"/>
  <c r="Q4895" i="6"/>
  <c r="R4895" i="6"/>
  <c r="L4895" i="6"/>
  <c r="P4895" i="6"/>
  <c r="R4894" i="6"/>
  <c r="Q4894" i="6"/>
  <c r="P4894" i="6"/>
  <c r="L4894" i="6"/>
  <c r="P4893" i="6"/>
  <c r="Q4893" i="6"/>
  <c r="R4893" i="6"/>
  <c r="L4893" i="6"/>
  <c r="R4892" i="6"/>
  <c r="P4892" i="6"/>
  <c r="L4892" i="6"/>
  <c r="Q4892" i="6"/>
  <c r="S4892" i="6" s="1"/>
  <c r="L4891" i="6"/>
  <c r="P4891" i="6"/>
  <c r="Q4891" i="6"/>
  <c r="R4891" i="6"/>
  <c r="L4890" i="6"/>
  <c r="P4890" i="6"/>
  <c r="Q4890" i="6"/>
  <c r="R4890" i="6"/>
  <c r="L4889" i="6"/>
  <c r="P4889" i="6"/>
  <c r="Q4889" i="6"/>
  <c r="R4889" i="6"/>
  <c r="L4888" i="6"/>
  <c r="P4888" i="6"/>
  <c r="Q4888" i="6"/>
  <c r="R4888" i="6"/>
  <c r="L4887" i="6"/>
  <c r="P4887" i="6"/>
  <c r="Q4887" i="6"/>
  <c r="R4887" i="6"/>
  <c r="L4886" i="6"/>
  <c r="P4886" i="6"/>
  <c r="Q4886" i="6"/>
  <c r="R4886" i="6"/>
  <c r="L4885" i="6"/>
  <c r="P4885" i="6"/>
  <c r="Q4885" i="6"/>
  <c r="R4885" i="6"/>
  <c r="L4884" i="6"/>
  <c r="P4884" i="6"/>
  <c r="Q4884" i="6"/>
  <c r="R4884" i="6"/>
  <c r="L4883" i="6"/>
  <c r="P4883" i="6"/>
  <c r="Q4883" i="6"/>
  <c r="R4883" i="6"/>
  <c r="L4882" i="6"/>
  <c r="P4882" i="6"/>
  <c r="Q4882" i="6"/>
  <c r="R4882" i="6"/>
  <c r="L4881" i="6"/>
  <c r="P4881" i="6"/>
  <c r="Q4881" i="6"/>
  <c r="R4881" i="6"/>
  <c r="L4880" i="6"/>
  <c r="P4880" i="6"/>
  <c r="Q4880" i="6"/>
  <c r="R4880" i="6"/>
  <c r="L4879" i="6"/>
  <c r="P4879" i="6"/>
  <c r="Q4879" i="6"/>
  <c r="R4879" i="6"/>
  <c r="L4878" i="6"/>
  <c r="P4878" i="6"/>
  <c r="Q4878" i="6"/>
  <c r="R4878" i="6"/>
  <c r="L4877" i="6"/>
  <c r="P4877" i="6"/>
  <c r="Q4877" i="6"/>
  <c r="R4877" i="6"/>
  <c r="L4876" i="6"/>
  <c r="P4876" i="6"/>
  <c r="Q4876" i="6"/>
  <c r="R4876" i="6"/>
  <c r="L4875" i="6"/>
  <c r="P4875" i="6"/>
  <c r="Q4875" i="6"/>
  <c r="R4875" i="6"/>
  <c r="L4874" i="6"/>
  <c r="P4874" i="6"/>
  <c r="Q4874" i="6"/>
  <c r="R4874" i="6"/>
  <c r="L4873" i="6"/>
  <c r="P4873" i="6"/>
  <c r="Q4873" i="6"/>
  <c r="R4873" i="6"/>
  <c r="L4872" i="6"/>
  <c r="P4872" i="6"/>
  <c r="Q4872" i="6"/>
  <c r="R4872" i="6"/>
  <c r="L4871" i="6"/>
  <c r="P4871" i="6"/>
  <c r="Q4871" i="6"/>
  <c r="R4871" i="6"/>
  <c r="L4870" i="6"/>
  <c r="P4870" i="6"/>
  <c r="Q4870" i="6"/>
  <c r="R4870" i="6"/>
  <c r="L4869" i="6"/>
  <c r="P4869" i="6"/>
  <c r="Q4869" i="6"/>
  <c r="R4869" i="6"/>
  <c r="L4868" i="6"/>
  <c r="P4868" i="6"/>
  <c r="Q4868" i="6"/>
  <c r="R4868" i="6"/>
  <c r="L4867" i="6"/>
  <c r="P4867" i="6"/>
  <c r="Q4867" i="6"/>
  <c r="R4867" i="6"/>
  <c r="L4866" i="6"/>
  <c r="P4866" i="6"/>
  <c r="Q4866" i="6"/>
  <c r="R4866" i="6"/>
  <c r="L4865" i="6"/>
  <c r="P4865" i="6"/>
  <c r="Q4865" i="6"/>
  <c r="R4865" i="6"/>
  <c r="L4864" i="6"/>
  <c r="P4864" i="6"/>
  <c r="Q4864" i="6"/>
  <c r="R4864" i="6"/>
  <c r="L4863" i="6"/>
  <c r="P4863" i="6"/>
  <c r="Q4863" i="6"/>
  <c r="R4863" i="6"/>
  <c r="L4862" i="6"/>
  <c r="P4862" i="6"/>
  <c r="Q4862" i="6"/>
  <c r="R4862" i="6"/>
  <c r="L4861" i="6"/>
  <c r="P4861" i="6"/>
  <c r="Q4861" i="6"/>
  <c r="R4861" i="6"/>
  <c r="L4860" i="6"/>
  <c r="P4860" i="6"/>
  <c r="Q4860" i="6"/>
  <c r="R4860" i="6"/>
  <c r="L4859" i="6"/>
  <c r="P4859" i="6"/>
  <c r="Q4859" i="6"/>
  <c r="R4859" i="6"/>
  <c r="L4858" i="6"/>
  <c r="P4858" i="6"/>
  <c r="Q4858" i="6"/>
  <c r="R4858" i="6"/>
  <c r="L4857" i="6"/>
  <c r="P4857" i="6"/>
  <c r="Q4857" i="6"/>
  <c r="R4857" i="6"/>
  <c r="L4856" i="6"/>
  <c r="P4856" i="6"/>
  <c r="Q4856" i="6"/>
  <c r="R4856" i="6"/>
  <c r="L4855" i="6"/>
  <c r="P4855" i="6"/>
  <c r="Q4855" i="6"/>
  <c r="R4855" i="6"/>
  <c r="L4854" i="6"/>
  <c r="P4854" i="6"/>
  <c r="Q4854" i="6"/>
  <c r="R4854" i="6"/>
  <c r="L4853" i="6"/>
  <c r="P4853" i="6"/>
  <c r="Q4853" i="6"/>
  <c r="R4853" i="6"/>
  <c r="L4852" i="6"/>
  <c r="P4852" i="6"/>
  <c r="Q4852" i="6"/>
  <c r="R4852" i="6"/>
  <c r="L4851" i="6"/>
  <c r="P4851" i="6"/>
  <c r="Q4851" i="6"/>
  <c r="R4851" i="6"/>
  <c r="L4850" i="6"/>
  <c r="P4850" i="6"/>
  <c r="Q4850" i="6"/>
  <c r="R4850" i="6"/>
  <c r="L4849" i="6"/>
  <c r="P4849" i="6"/>
  <c r="Q4849" i="6"/>
  <c r="R4849" i="6"/>
  <c r="L4848" i="6"/>
  <c r="P4848" i="6"/>
  <c r="Q4848" i="6"/>
  <c r="R4848" i="6"/>
  <c r="L4847" i="6"/>
  <c r="P4847" i="6"/>
  <c r="Q4847" i="6"/>
  <c r="R4847" i="6"/>
  <c r="L4846" i="6"/>
  <c r="P4846" i="6"/>
  <c r="Q4846" i="6"/>
  <c r="R4846" i="6"/>
  <c r="L4845" i="6"/>
  <c r="P4845" i="6"/>
  <c r="Q4845" i="6"/>
  <c r="R4845" i="6"/>
  <c r="L4844" i="6"/>
  <c r="P4844" i="6"/>
  <c r="Q4844" i="6"/>
  <c r="R4844" i="6"/>
  <c r="L4843" i="6"/>
  <c r="P4843" i="6"/>
  <c r="Q4843" i="6"/>
  <c r="R4843" i="6"/>
  <c r="L4842" i="6"/>
  <c r="P4842" i="6"/>
  <c r="Q4842" i="6"/>
  <c r="R4842" i="6"/>
  <c r="L4841" i="6"/>
  <c r="P4841" i="6"/>
  <c r="Q4841" i="6"/>
  <c r="R4841" i="6"/>
  <c r="L4840" i="6"/>
  <c r="P4840" i="6"/>
  <c r="Q4840" i="6"/>
  <c r="R4840" i="6"/>
  <c r="L4839" i="6"/>
  <c r="P4839" i="6"/>
  <c r="Q4839" i="6"/>
  <c r="R4839" i="6"/>
  <c r="L4838" i="6"/>
  <c r="P4838" i="6"/>
  <c r="Q4838" i="6"/>
  <c r="R4838" i="6"/>
  <c r="L4837" i="6"/>
  <c r="P4837" i="6"/>
  <c r="Q4837" i="6"/>
  <c r="R4837" i="6"/>
  <c r="L4836" i="6"/>
  <c r="P4836" i="6"/>
  <c r="Q4836" i="6"/>
  <c r="R4836" i="6"/>
  <c r="L4835" i="6"/>
  <c r="P4835" i="6"/>
  <c r="Q4835" i="6"/>
  <c r="R4835" i="6"/>
  <c r="L4834" i="6"/>
  <c r="P4834" i="6"/>
  <c r="Q4834" i="6"/>
  <c r="R4834" i="6"/>
  <c r="L4833" i="6"/>
  <c r="P4833" i="6"/>
  <c r="Q4833" i="6"/>
  <c r="R4833" i="6"/>
  <c r="L4832" i="6"/>
  <c r="P4832" i="6"/>
  <c r="Q4832" i="6"/>
  <c r="R4832" i="6"/>
  <c r="L4831" i="6"/>
  <c r="P4831" i="6"/>
  <c r="Q4831" i="6"/>
  <c r="R4831" i="6"/>
  <c r="L4830" i="6"/>
  <c r="P4830" i="6"/>
  <c r="Q4830" i="6"/>
  <c r="R4830" i="6"/>
  <c r="L4829" i="6"/>
  <c r="P4829" i="6"/>
  <c r="Q4829" i="6"/>
  <c r="R4829" i="6"/>
  <c r="L4828" i="6"/>
  <c r="P4828" i="6"/>
  <c r="Q4828" i="6"/>
  <c r="R4828" i="6"/>
  <c r="L4827" i="6"/>
  <c r="P4827" i="6"/>
  <c r="Q4827" i="6"/>
  <c r="R4827" i="6"/>
  <c r="L4826" i="6"/>
  <c r="P4826" i="6"/>
  <c r="Q4826" i="6"/>
  <c r="R4826" i="6"/>
  <c r="L4825" i="6"/>
  <c r="P4825" i="6"/>
  <c r="Q4825" i="6"/>
  <c r="R4825" i="6"/>
  <c r="L4824" i="6"/>
  <c r="P4824" i="6"/>
  <c r="Q4824" i="6"/>
  <c r="R4824" i="6"/>
  <c r="L4823" i="6"/>
  <c r="P4823" i="6"/>
  <c r="Q4823" i="6"/>
  <c r="R4823" i="6"/>
  <c r="L4822" i="6"/>
  <c r="P4822" i="6"/>
  <c r="Q4822" i="6"/>
  <c r="R4822" i="6"/>
  <c r="L4821" i="6"/>
  <c r="P4821" i="6"/>
  <c r="Q4821" i="6"/>
  <c r="R4821" i="6"/>
  <c r="L4820" i="6"/>
  <c r="P4820" i="6"/>
  <c r="Q4820" i="6"/>
  <c r="R4820" i="6"/>
  <c r="L4819" i="6"/>
  <c r="P4819" i="6"/>
  <c r="Q4819" i="6"/>
  <c r="R4819" i="6"/>
  <c r="L4818" i="6"/>
  <c r="P4818" i="6"/>
  <c r="Q4818" i="6"/>
  <c r="R4818" i="6"/>
  <c r="L4817" i="6"/>
  <c r="P4817" i="6"/>
  <c r="Q4817" i="6"/>
  <c r="R4817" i="6"/>
  <c r="L4816" i="6"/>
  <c r="P4816" i="6"/>
  <c r="Q4816" i="6"/>
  <c r="R4816" i="6"/>
  <c r="L4815" i="6"/>
  <c r="P4815" i="6"/>
  <c r="Q4815" i="6"/>
  <c r="R4815" i="6"/>
  <c r="L4814" i="6"/>
  <c r="P4814" i="6"/>
  <c r="Q4814" i="6"/>
  <c r="R4814" i="6"/>
  <c r="L4813" i="6"/>
  <c r="P4813" i="6"/>
  <c r="Q4813" i="6"/>
  <c r="R4813" i="6"/>
  <c r="L4812" i="6"/>
  <c r="P4812" i="6"/>
  <c r="Q4812" i="6"/>
  <c r="R4812" i="6"/>
  <c r="L4811" i="6"/>
  <c r="P4811" i="6"/>
  <c r="Q4811" i="6"/>
  <c r="R4811" i="6"/>
  <c r="L4810" i="6"/>
  <c r="P4810" i="6"/>
  <c r="Q4810" i="6"/>
  <c r="R4810" i="6"/>
  <c r="L4809" i="6"/>
  <c r="P4809" i="6"/>
  <c r="Q4809" i="6"/>
  <c r="R4809" i="6"/>
  <c r="L4808" i="6"/>
  <c r="P4808" i="6"/>
  <c r="Q4808" i="6"/>
  <c r="R4808" i="6"/>
  <c r="L4807" i="6"/>
  <c r="P4807" i="6"/>
  <c r="Q4807" i="6"/>
  <c r="R4807" i="6"/>
  <c r="L4806" i="6"/>
  <c r="P4806" i="6"/>
  <c r="Q4806" i="6"/>
  <c r="R4806" i="6"/>
  <c r="L4805" i="6"/>
  <c r="P4805" i="6"/>
  <c r="Q4805" i="6"/>
  <c r="R4805" i="6"/>
  <c r="L4804" i="6"/>
  <c r="P4804" i="6"/>
  <c r="Q4804" i="6"/>
  <c r="R4804" i="6"/>
  <c r="L4803" i="6"/>
  <c r="P4803" i="6"/>
  <c r="Q4803" i="6"/>
  <c r="R4803" i="6"/>
  <c r="L4802" i="6"/>
  <c r="P4802" i="6"/>
  <c r="Q4802" i="6"/>
  <c r="R4802" i="6"/>
  <c r="L4801" i="6"/>
  <c r="P4801" i="6"/>
  <c r="Q4801" i="6"/>
  <c r="R4801" i="6"/>
  <c r="L4800" i="6"/>
  <c r="P4800" i="6"/>
  <c r="Q4800" i="6"/>
  <c r="R4800" i="6"/>
  <c r="L4799" i="6"/>
  <c r="P4799" i="6"/>
  <c r="Q4799" i="6"/>
  <c r="R4799" i="6"/>
  <c r="L4798" i="6"/>
  <c r="P4798" i="6"/>
  <c r="Q4798" i="6"/>
  <c r="R4798" i="6"/>
  <c r="L4797" i="6"/>
  <c r="P4797" i="6"/>
  <c r="Q4797" i="6"/>
  <c r="R4797" i="6"/>
  <c r="L4796" i="6"/>
  <c r="P4796" i="6"/>
  <c r="Q4796" i="6"/>
  <c r="R4796" i="6"/>
  <c r="L4795" i="6"/>
  <c r="P4795" i="6"/>
  <c r="Q4795" i="6"/>
  <c r="R4795" i="6"/>
  <c r="L4794" i="6"/>
  <c r="P4794" i="6"/>
  <c r="Q4794" i="6"/>
  <c r="R4794" i="6"/>
  <c r="L4793" i="6"/>
  <c r="P4793" i="6"/>
  <c r="Q4793" i="6"/>
  <c r="R4793" i="6"/>
  <c r="L4792" i="6"/>
  <c r="P4792" i="6"/>
  <c r="Q4792" i="6"/>
  <c r="R4792" i="6"/>
  <c r="L4791" i="6"/>
  <c r="P4791" i="6"/>
  <c r="Q4791" i="6"/>
  <c r="R4791" i="6"/>
  <c r="L4790" i="6"/>
  <c r="P4790" i="6"/>
  <c r="Q4790" i="6"/>
  <c r="R4790" i="6"/>
  <c r="L4789" i="6"/>
  <c r="P4789" i="6"/>
  <c r="Q4789" i="6"/>
  <c r="R4789" i="6"/>
  <c r="L4788" i="6"/>
  <c r="P4788" i="6"/>
  <c r="Q4788" i="6"/>
  <c r="R4788" i="6"/>
  <c r="L4787" i="6"/>
  <c r="P4787" i="6"/>
  <c r="Q4787" i="6"/>
  <c r="R4787" i="6"/>
  <c r="L4786" i="6"/>
  <c r="P4786" i="6"/>
  <c r="Q4786" i="6"/>
  <c r="R4786" i="6"/>
  <c r="L4785" i="6"/>
  <c r="P4785" i="6"/>
  <c r="Q4785" i="6"/>
  <c r="R4785" i="6"/>
  <c r="L4784" i="6"/>
  <c r="P4784" i="6"/>
  <c r="Q4784" i="6"/>
  <c r="R4784" i="6"/>
  <c r="L4783" i="6"/>
  <c r="P4783" i="6"/>
  <c r="Q4783" i="6"/>
  <c r="R4783" i="6"/>
  <c r="L4782" i="6"/>
  <c r="P4782" i="6"/>
  <c r="Q4782" i="6"/>
  <c r="R4782" i="6"/>
  <c r="L4781" i="6"/>
  <c r="P4781" i="6"/>
  <c r="Q4781" i="6"/>
  <c r="R4781" i="6"/>
  <c r="L4780" i="6"/>
  <c r="P4780" i="6"/>
  <c r="Q4780" i="6"/>
  <c r="R4780" i="6"/>
  <c r="L4779" i="6"/>
  <c r="P4779" i="6"/>
  <c r="Q4779" i="6"/>
  <c r="R4779" i="6"/>
  <c r="L4778" i="6"/>
  <c r="P4778" i="6"/>
  <c r="Q4778" i="6"/>
  <c r="R4778" i="6"/>
  <c r="L4777" i="6"/>
  <c r="P4777" i="6"/>
  <c r="Q4777" i="6"/>
  <c r="R4777" i="6"/>
  <c r="L4776" i="6"/>
  <c r="P4776" i="6"/>
  <c r="Q4776" i="6"/>
  <c r="R4776" i="6"/>
  <c r="L4775" i="6"/>
  <c r="P4775" i="6"/>
  <c r="Q4775" i="6"/>
  <c r="R4775" i="6"/>
  <c r="L4774" i="6"/>
  <c r="P4774" i="6"/>
  <c r="Q4774" i="6"/>
  <c r="R4774" i="6"/>
  <c r="L4773" i="6"/>
  <c r="P4773" i="6"/>
  <c r="Q4773" i="6"/>
  <c r="R4773" i="6"/>
  <c r="L4772" i="6"/>
  <c r="P4772" i="6"/>
  <c r="Q4772" i="6"/>
  <c r="R4772" i="6"/>
  <c r="L4771" i="6"/>
  <c r="P4771" i="6"/>
  <c r="Q4771" i="6"/>
  <c r="R4771" i="6"/>
  <c r="L4770" i="6"/>
  <c r="P4770" i="6"/>
  <c r="Q4770" i="6"/>
  <c r="R4770" i="6"/>
  <c r="L4769" i="6"/>
  <c r="P4769" i="6"/>
  <c r="Q4769" i="6"/>
  <c r="R4769" i="6"/>
  <c r="L4768" i="6"/>
  <c r="P4768" i="6"/>
  <c r="Q4768" i="6"/>
  <c r="R4768" i="6"/>
  <c r="L4767" i="6"/>
  <c r="P4767" i="6"/>
  <c r="Q4767" i="6"/>
  <c r="R4767" i="6"/>
  <c r="L4766" i="6"/>
  <c r="P4766" i="6"/>
  <c r="Q4766" i="6"/>
  <c r="R4766" i="6"/>
  <c r="L4765" i="6"/>
  <c r="P4765" i="6"/>
  <c r="Q4765" i="6"/>
  <c r="R4765" i="6"/>
  <c r="L4764" i="6"/>
  <c r="P4764" i="6"/>
  <c r="Q4764" i="6"/>
  <c r="R4764" i="6"/>
  <c r="L4763" i="6"/>
  <c r="P4763" i="6"/>
  <c r="Q4763" i="6"/>
  <c r="R4763" i="6"/>
  <c r="L4762" i="6"/>
  <c r="P4762" i="6"/>
  <c r="Q4762" i="6"/>
  <c r="R4762" i="6"/>
  <c r="L4761" i="6"/>
  <c r="P4761" i="6"/>
  <c r="Q4761" i="6"/>
  <c r="R4761" i="6"/>
  <c r="L4760" i="6"/>
  <c r="P4760" i="6"/>
  <c r="Q4760" i="6"/>
  <c r="R4760" i="6"/>
  <c r="L4759" i="6"/>
  <c r="P4759" i="6"/>
  <c r="Q4759" i="6"/>
  <c r="R4759" i="6"/>
  <c r="L4758" i="6"/>
  <c r="P4758" i="6"/>
  <c r="Q4758" i="6"/>
  <c r="R4758" i="6"/>
  <c r="L4757" i="6"/>
  <c r="P4757" i="6"/>
  <c r="Q4757" i="6"/>
  <c r="R4757" i="6"/>
  <c r="L4756" i="6"/>
  <c r="P4756" i="6"/>
  <c r="Q4756" i="6"/>
  <c r="R4756" i="6"/>
  <c r="L4755" i="6"/>
  <c r="P4755" i="6"/>
  <c r="Q4755" i="6"/>
  <c r="R4755" i="6"/>
  <c r="L4754" i="6"/>
  <c r="P4754" i="6"/>
  <c r="Q4754" i="6"/>
  <c r="R4754" i="6"/>
  <c r="L4753" i="6"/>
  <c r="P4753" i="6"/>
  <c r="Q4753" i="6"/>
  <c r="R4753" i="6"/>
  <c r="L4752" i="6"/>
  <c r="P4752" i="6"/>
  <c r="Q4752" i="6"/>
  <c r="R4752" i="6"/>
  <c r="L4751" i="6"/>
  <c r="P4751" i="6"/>
  <c r="Q4751" i="6"/>
  <c r="R4751" i="6"/>
  <c r="L4750" i="6"/>
  <c r="P4750" i="6"/>
  <c r="Q4750" i="6"/>
  <c r="R4750" i="6"/>
  <c r="L4749" i="6"/>
  <c r="P4749" i="6"/>
  <c r="Q4749" i="6"/>
  <c r="R4749" i="6"/>
  <c r="L4748" i="6"/>
  <c r="P4748" i="6"/>
  <c r="Q4748" i="6"/>
  <c r="R4748" i="6"/>
  <c r="L4747" i="6"/>
  <c r="P4747" i="6"/>
  <c r="Q4747" i="6"/>
  <c r="R4747" i="6"/>
  <c r="L4746" i="6"/>
  <c r="P4746" i="6"/>
  <c r="Q4746" i="6"/>
  <c r="R4746" i="6"/>
  <c r="L4745" i="6"/>
  <c r="P4745" i="6"/>
  <c r="Q4745" i="6"/>
  <c r="R4745" i="6"/>
  <c r="L4744" i="6"/>
  <c r="P4744" i="6"/>
  <c r="Q4744" i="6"/>
  <c r="R4744" i="6"/>
  <c r="L4743" i="6"/>
  <c r="P4743" i="6"/>
  <c r="Q4743" i="6"/>
  <c r="R4743" i="6"/>
  <c r="L4742" i="6"/>
  <c r="P4742" i="6"/>
  <c r="Q4742" i="6"/>
  <c r="R4742" i="6"/>
  <c r="L4741" i="6"/>
  <c r="P4741" i="6"/>
  <c r="Q4741" i="6"/>
  <c r="R4741" i="6"/>
  <c r="L4740" i="6"/>
  <c r="P4740" i="6"/>
  <c r="Q4740" i="6"/>
  <c r="R4740" i="6"/>
  <c r="L4739" i="6"/>
  <c r="P4739" i="6"/>
  <c r="Q4739" i="6"/>
  <c r="R4739" i="6"/>
  <c r="L4738" i="6"/>
  <c r="P4738" i="6"/>
  <c r="Q4738" i="6"/>
  <c r="R4738" i="6"/>
  <c r="L4737" i="6"/>
  <c r="P4737" i="6"/>
  <c r="Q4737" i="6"/>
  <c r="R4737" i="6"/>
  <c r="L4736" i="6"/>
  <c r="P4736" i="6"/>
  <c r="Q4736" i="6"/>
  <c r="R4736" i="6"/>
  <c r="L4735" i="6"/>
  <c r="P4735" i="6"/>
  <c r="Q4735" i="6"/>
  <c r="R4735" i="6"/>
  <c r="L4733" i="6"/>
  <c r="P4733" i="6"/>
  <c r="Q4733" i="6"/>
  <c r="R4733" i="6"/>
  <c r="L4732" i="6"/>
  <c r="P4732" i="6"/>
  <c r="Q4732" i="6"/>
  <c r="R4732" i="6"/>
  <c r="L4731" i="6"/>
  <c r="P4731" i="6"/>
  <c r="Q4731" i="6"/>
  <c r="R4731" i="6"/>
  <c r="L4730" i="6"/>
  <c r="P4730" i="6"/>
  <c r="Q4730" i="6"/>
  <c r="R4730" i="6"/>
  <c r="L4729" i="6"/>
  <c r="P4729" i="6"/>
  <c r="Q4729" i="6"/>
  <c r="R4729" i="6"/>
  <c r="L4728" i="6"/>
  <c r="P4728" i="6"/>
  <c r="Q4728" i="6"/>
  <c r="R4728" i="6"/>
  <c r="L4727" i="6"/>
  <c r="P4727" i="6"/>
  <c r="Q4727" i="6"/>
  <c r="R4727" i="6"/>
  <c r="L4726" i="6"/>
  <c r="P4726" i="6"/>
  <c r="Q4726" i="6"/>
  <c r="R4726" i="6"/>
  <c r="L4725" i="6"/>
  <c r="P4725" i="6"/>
  <c r="Q4725" i="6"/>
  <c r="R4725" i="6"/>
  <c r="L4724" i="6"/>
  <c r="P4724" i="6"/>
  <c r="Q4724" i="6"/>
  <c r="R4724" i="6"/>
  <c r="L4723" i="6"/>
  <c r="P4723" i="6"/>
  <c r="Q4723" i="6"/>
  <c r="R4723" i="6"/>
  <c r="L4722" i="6"/>
  <c r="P4722" i="6"/>
  <c r="Q4722" i="6"/>
  <c r="R4722" i="6"/>
  <c r="L4721" i="6"/>
  <c r="P4721" i="6"/>
  <c r="Q4721" i="6"/>
  <c r="R4721" i="6"/>
  <c r="L4720" i="6"/>
  <c r="P4720" i="6"/>
  <c r="Q4720" i="6"/>
  <c r="R4720" i="6"/>
  <c r="L4719" i="6"/>
  <c r="P4719" i="6"/>
  <c r="Q4719" i="6"/>
  <c r="R4719" i="6"/>
  <c r="L4718" i="6"/>
  <c r="P4718" i="6"/>
  <c r="Q4718" i="6"/>
  <c r="R4718" i="6"/>
  <c r="L4717" i="6"/>
  <c r="P4717" i="6"/>
  <c r="Q4717" i="6"/>
  <c r="R4717" i="6"/>
  <c r="L4716" i="6"/>
  <c r="P4716" i="6"/>
  <c r="Q4716" i="6"/>
  <c r="R4716" i="6"/>
  <c r="L4715" i="6"/>
  <c r="P4715" i="6"/>
  <c r="Q4715" i="6"/>
  <c r="R4715" i="6"/>
  <c r="L4714" i="6"/>
  <c r="P4714" i="6"/>
  <c r="Q4714" i="6"/>
  <c r="R4714" i="6"/>
  <c r="L4713" i="6"/>
  <c r="P4713" i="6"/>
  <c r="Q4713" i="6"/>
  <c r="R4713" i="6"/>
  <c r="L4712" i="6"/>
  <c r="P4712" i="6"/>
  <c r="Q4712" i="6"/>
  <c r="R4712" i="6"/>
  <c r="L4711" i="6"/>
  <c r="P4711" i="6"/>
  <c r="Q4711" i="6"/>
  <c r="R4711" i="6"/>
  <c r="L4710" i="6"/>
  <c r="P4710" i="6"/>
  <c r="Q4710" i="6"/>
  <c r="R4710" i="6"/>
  <c r="L4709" i="6"/>
  <c r="P4709" i="6"/>
  <c r="Q4709" i="6"/>
  <c r="R4709" i="6"/>
  <c r="L4708" i="6"/>
  <c r="P4708" i="6"/>
  <c r="Q4708" i="6"/>
  <c r="R4708" i="6"/>
  <c r="L4707" i="6"/>
  <c r="P4707" i="6"/>
  <c r="Q4707" i="6"/>
  <c r="R4707" i="6"/>
  <c r="L4706" i="6"/>
  <c r="P4706" i="6"/>
  <c r="Q4706" i="6"/>
  <c r="R4706" i="6"/>
  <c r="L4705" i="6"/>
  <c r="P4705" i="6"/>
  <c r="Q4705" i="6"/>
  <c r="R4705" i="6"/>
  <c r="L4704" i="6"/>
  <c r="P4704" i="6"/>
  <c r="Q4704" i="6"/>
  <c r="R4704" i="6"/>
  <c r="L4703" i="6"/>
  <c r="P4703" i="6"/>
  <c r="Q4703" i="6"/>
  <c r="R4703" i="6"/>
  <c r="L4702" i="6"/>
  <c r="P4702" i="6"/>
  <c r="Q4702" i="6"/>
  <c r="R4702" i="6"/>
  <c r="L4701" i="6"/>
  <c r="P4701" i="6"/>
  <c r="Q4701" i="6"/>
  <c r="R4701" i="6"/>
  <c r="L4700" i="6"/>
  <c r="P4700" i="6"/>
  <c r="Q4700" i="6"/>
  <c r="R4700" i="6"/>
  <c r="L4699" i="6"/>
  <c r="P4699" i="6"/>
  <c r="Q4699" i="6"/>
  <c r="R4699" i="6"/>
  <c r="L4698" i="6"/>
  <c r="P4698" i="6"/>
  <c r="Q4698" i="6"/>
  <c r="R4698" i="6"/>
  <c r="L4697" i="6"/>
  <c r="P4697" i="6"/>
  <c r="Q4697" i="6"/>
  <c r="R4697" i="6"/>
  <c r="L4696" i="6"/>
  <c r="P4696" i="6"/>
  <c r="Q4696" i="6"/>
  <c r="R4696" i="6"/>
  <c r="L4695" i="6"/>
  <c r="P4695" i="6"/>
  <c r="Q4695" i="6"/>
  <c r="R4695" i="6"/>
  <c r="L4694" i="6"/>
  <c r="P4694" i="6"/>
  <c r="Q4694" i="6"/>
  <c r="R4694" i="6"/>
  <c r="L4693" i="6"/>
  <c r="P4693" i="6"/>
  <c r="Q4693" i="6"/>
  <c r="R4693" i="6"/>
  <c r="L4692" i="6"/>
  <c r="P4692" i="6"/>
  <c r="Q4692" i="6"/>
  <c r="R4692" i="6"/>
  <c r="L4691" i="6"/>
  <c r="P4691" i="6"/>
  <c r="Q4691" i="6"/>
  <c r="R4691" i="6"/>
  <c r="L4690" i="6"/>
  <c r="P4690" i="6"/>
  <c r="Q4690" i="6"/>
  <c r="R4690" i="6"/>
  <c r="L4689" i="6"/>
  <c r="P4689" i="6"/>
  <c r="Q4689" i="6"/>
  <c r="R4689" i="6"/>
  <c r="L4688" i="6"/>
  <c r="P4688" i="6"/>
  <c r="Q4688" i="6"/>
  <c r="R4688" i="6"/>
  <c r="L4687" i="6"/>
  <c r="P4687" i="6"/>
  <c r="Q4687" i="6"/>
  <c r="R4687" i="6"/>
  <c r="L4686" i="6"/>
  <c r="P4686" i="6"/>
  <c r="Q4686" i="6"/>
  <c r="R4686" i="6"/>
  <c r="L4685" i="6"/>
  <c r="P4685" i="6"/>
  <c r="Q4685" i="6"/>
  <c r="R4685" i="6"/>
  <c r="L4684" i="6"/>
  <c r="P4684" i="6"/>
  <c r="Q4684" i="6"/>
  <c r="R4684" i="6"/>
  <c r="L4683" i="6"/>
  <c r="P4683" i="6"/>
  <c r="Q4683" i="6"/>
  <c r="R4683" i="6"/>
  <c r="L4682" i="6"/>
  <c r="P4682" i="6"/>
  <c r="Q4682" i="6"/>
  <c r="R4682" i="6"/>
  <c r="L4681" i="6"/>
  <c r="P4681" i="6"/>
  <c r="Q4681" i="6"/>
  <c r="R4681" i="6"/>
  <c r="L4680" i="6"/>
  <c r="P4680" i="6"/>
  <c r="Q4680" i="6"/>
  <c r="R4680" i="6"/>
  <c r="L4679" i="6"/>
  <c r="P4679" i="6"/>
  <c r="Q4679" i="6"/>
  <c r="R4679" i="6"/>
  <c r="L4678" i="6"/>
  <c r="P4678" i="6"/>
  <c r="Q4678" i="6"/>
  <c r="R4678" i="6"/>
  <c r="L4677" i="6"/>
  <c r="P4677" i="6"/>
  <c r="Q4677" i="6"/>
  <c r="R4677" i="6"/>
  <c r="L4676" i="6"/>
  <c r="P4676" i="6"/>
  <c r="Q4676" i="6"/>
  <c r="R4676" i="6"/>
  <c r="L4675" i="6"/>
  <c r="P4675" i="6"/>
  <c r="Q4675" i="6"/>
  <c r="R4675" i="6"/>
  <c r="L4674" i="6"/>
  <c r="P4674" i="6"/>
  <c r="Q4674" i="6"/>
  <c r="R4674" i="6"/>
  <c r="L4673" i="6"/>
  <c r="P4673" i="6"/>
  <c r="Q4673" i="6"/>
  <c r="R4673" i="6"/>
  <c r="L4672" i="6"/>
  <c r="P4672" i="6"/>
  <c r="Q4672" i="6"/>
  <c r="R4672" i="6"/>
  <c r="L4671" i="6"/>
  <c r="P4671" i="6"/>
  <c r="Q4671" i="6"/>
  <c r="R4671" i="6"/>
  <c r="L4670" i="6"/>
  <c r="P4670" i="6"/>
  <c r="Q4670" i="6"/>
  <c r="R4670" i="6"/>
  <c r="L4669" i="6"/>
  <c r="P4669" i="6"/>
  <c r="Q4669" i="6"/>
  <c r="R4669" i="6"/>
  <c r="L4668" i="6"/>
  <c r="P4668" i="6"/>
  <c r="Q4668" i="6"/>
  <c r="R4668" i="6"/>
  <c r="L4667" i="6"/>
  <c r="P4667" i="6"/>
  <c r="Q4667" i="6"/>
  <c r="R4667" i="6"/>
  <c r="L4666" i="6"/>
  <c r="P4666" i="6"/>
  <c r="Q4666" i="6"/>
  <c r="R4666" i="6"/>
  <c r="L4665" i="6"/>
  <c r="P4665" i="6"/>
  <c r="Q4665" i="6"/>
  <c r="R4665" i="6"/>
  <c r="L4664" i="6"/>
  <c r="P4664" i="6"/>
  <c r="Q4664" i="6"/>
  <c r="R4664" i="6"/>
  <c r="L4663" i="6"/>
  <c r="P4663" i="6"/>
  <c r="Q4663" i="6"/>
  <c r="R4663" i="6"/>
  <c r="L4662" i="6"/>
  <c r="P4662" i="6"/>
  <c r="Q4662" i="6"/>
  <c r="R4662" i="6"/>
  <c r="L4661" i="6"/>
  <c r="P4661" i="6"/>
  <c r="Q4661" i="6"/>
  <c r="R4661" i="6"/>
  <c r="L4660" i="6"/>
  <c r="P4660" i="6"/>
  <c r="Q4660" i="6"/>
  <c r="R4660" i="6"/>
  <c r="L4659" i="6"/>
  <c r="P4659" i="6"/>
  <c r="Q4659" i="6"/>
  <c r="R4659" i="6"/>
  <c r="L4658" i="6"/>
  <c r="P4658" i="6"/>
  <c r="Q4658" i="6"/>
  <c r="R4658" i="6"/>
  <c r="L4657" i="6"/>
  <c r="P4657" i="6"/>
  <c r="Q4657" i="6"/>
  <c r="R4657" i="6"/>
  <c r="L4656" i="6"/>
  <c r="P4656" i="6"/>
  <c r="Q4656" i="6"/>
  <c r="R4656" i="6"/>
  <c r="L4655" i="6"/>
  <c r="P4655" i="6"/>
  <c r="Q4655" i="6"/>
  <c r="R4655" i="6"/>
  <c r="L4654" i="6"/>
  <c r="P4654" i="6"/>
  <c r="Q4654" i="6"/>
  <c r="R4654" i="6"/>
  <c r="L4653" i="6"/>
  <c r="P4653" i="6"/>
  <c r="Q4653" i="6"/>
  <c r="R4653" i="6"/>
  <c r="L4652" i="6"/>
  <c r="P4652" i="6"/>
  <c r="Q4652" i="6"/>
  <c r="R4652" i="6"/>
  <c r="L4651" i="6"/>
  <c r="P4651" i="6"/>
  <c r="Q4651" i="6"/>
  <c r="R4651" i="6"/>
  <c r="L4650" i="6"/>
  <c r="P4650" i="6"/>
  <c r="Q4650" i="6"/>
  <c r="R4650" i="6"/>
  <c r="L4649" i="6"/>
  <c r="P4649" i="6"/>
  <c r="Q4649" i="6"/>
  <c r="R4649" i="6"/>
  <c r="L4648" i="6"/>
  <c r="P4648" i="6"/>
  <c r="Q4648" i="6"/>
  <c r="R4648" i="6"/>
  <c r="L4647" i="6"/>
  <c r="P4647" i="6"/>
  <c r="Q4647" i="6"/>
  <c r="R4647" i="6"/>
  <c r="L4646" i="6"/>
  <c r="P4646" i="6"/>
  <c r="Q4646" i="6"/>
  <c r="R4646" i="6"/>
  <c r="L4645" i="6"/>
  <c r="P4645" i="6"/>
  <c r="Q4645" i="6"/>
  <c r="R4645" i="6"/>
  <c r="L4644" i="6"/>
  <c r="P4644" i="6"/>
  <c r="Q4644" i="6"/>
  <c r="R4644" i="6"/>
  <c r="L4643" i="6"/>
  <c r="P4643" i="6"/>
  <c r="Q4643" i="6"/>
  <c r="R4643" i="6"/>
  <c r="L4642" i="6"/>
  <c r="P4642" i="6"/>
  <c r="Q4642" i="6"/>
  <c r="R4642" i="6"/>
  <c r="L4641" i="6"/>
  <c r="P4641" i="6"/>
  <c r="Q4641" i="6"/>
  <c r="R4641" i="6"/>
  <c r="L4640" i="6"/>
  <c r="P4640" i="6"/>
  <c r="Q4640" i="6"/>
  <c r="R4640" i="6"/>
  <c r="L4639" i="6"/>
  <c r="P4639" i="6"/>
  <c r="Q4639" i="6"/>
  <c r="R4639" i="6"/>
  <c r="L4638" i="6"/>
  <c r="P4638" i="6"/>
  <c r="Q4638" i="6"/>
  <c r="R4638" i="6"/>
  <c r="L4637" i="6"/>
  <c r="P4637" i="6"/>
  <c r="Q4637" i="6"/>
  <c r="R4637" i="6"/>
  <c r="L4636" i="6"/>
  <c r="P4636" i="6"/>
  <c r="Q4636" i="6"/>
  <c r="R4636" i="6"/>
  <c r="L4635" i="6"/>
  <c r="P4635" i="6"/>
  <c r="Q4635" i="6"/>
  <c r="R4635" i="6"/>
  <c r="L4634" i="6"/>
  <c r="P4634" i="6"/>
  <c r="Q4634" i="6"/>
  <c r="R4634" i="6"/>
  <c r="L4633" i="6"/>
  <c r="P4633" i="6"/>
  <c r="Q4633" i="6"/>
  <c r="R4633" i="6"/>
  <c r="L4632" i="6"/>
  <c r="P4632" i="6"/>
  <c r="Q4632" i="6"/>
  <c r="R4632" i="6"/>
  <c r="L4631" i="6"/>
  <c r="P4631" i="6"/>
  <c r="Q4631" i="6"/>
  <c r="R4631" i="6"/>
  <c r="L4630" i="6"/>
  <c r="P4630" i="6"/>
  <c r="Q4630" i="6"/>
  <c r="R4630" i="6"/>
  <c r="L4629" i="6"/>
  <c r="P4629" i="6"/>
  <c r="Q4629" i="6"/>
  <c r="R4629" i="6"/>
  <c r="L4628" i="6"/>
  <c r="P4628" i="6"/>
  <c r="Q4628" i="6"/>
  <c r="R4628" i="6"/>
  <c r="L4627" i="6"/>
  <c r="P4627" i="6"/>
  <c r="Q4627" i="6"/>
  <c r="R4627" i="6"/>
  <c r="L4626" i="6"/>
  <c r="P4626" i="6"/>
  <c r="Q4626" i="6"/>
  <c r="R4626" i="6"/>
  <c r="L4625" i="6"/>
  <c r="P4625" i="6"/>
  <c r="Q4625" i="6"/>
  <c r="R4625" i="6"/>
  <c r="L4624" i="6"/>
  <c r="P4624" i="6"/>
  <c r="Q4624" i="6"/>
  <c r="R4624" i="6"/>
  <c r="L4623" i="6"/>
  <c r="P4623" i="6"/>
  <c r="Q4623" i="6"/>
  <c r="R4623" i="6"/>
  <c r="L4622" i="6"/>
  <c r="P4622" i="6"/>
  <c r="Q4622" i="6"/>
  <c r="R4622" i="6"/>
  <c r="L4621" i="6"/>
  <c r="P4621" i="6"/>
  <c r="Q4621" i="6"/>
  <c r="R4621" i="6"/>
  <c r="L4620" i="6"/>
  <c r="P4620" i="6"/>
  <c r="Q4620" i="6"/>
  <c r="R4620" i="6"/>
  <c r="L4619" i="6"/>
  <c r="P4619" i="6"/>
  <c r="Q4619" i="6"/>
  <c r="R4619" i="6"/>
  <c r="L4618" i="6"/>
  <c r="P4618" i="6"/>
  <c r="Q4618" i="6"/>
  <c r="R4618" i="6"/>
  <c r="L4617" i="6"/>
  <c r="P4617" i="6"/>
  <c r="Q4617" i="6"/>
  <c r="R4617" i="6"/>
  <c r="L4616" i="6"/>
  <c r="P4616" i="6"/>
  <c r="Q4616" i="6"/>
  <c r="R4616" i="6"/>
  <c r="L4615" i="6"/>
  <c r="P4615" i="6"/>
  <c r="Q4615" i="6"/>
  <c r="R4615" i="6"/>
  <c r="L4614" i="6"/>
  <c r="P4614" i="6"/>
  <c r="Q4614" i="6"/>
  <c r="R4614" i="6"/>
  <c r="L4613" i="6"/>
  <c r="P4613" i="6"/>
  <c r="Q4613" i="6"/>
  <c r="R4613" i="6"/>
  <c r="L4612" i="6"/>
  <c r="P4612" i="6"/>
  <c r="Q4612" i="6"/>
  <c r="R4612" i="6"/>
  <c r="L4611" i="6"/>
  <c r="P4611" i="6"/>
  <c r="Q4611" i="6"/>
  <c r="R4611" i="6"/>
  <c r="L4610" i="6"/>
  <c r="P4610" i="6"/>
  <c r="Q4610" i="6"/>
  <c r="R4610" i="6"/>
  <c r="L4609" i="6"/>
  <c r="P4609" i="6"/>
  <c r="Q4609" i="6"/>
  <c r="R4609" i="6"/>
  <c r="L4608" i="6"/>
  <c r="P4608" i="6"/>
  <c r="Q4608" i="6"/>
  <c r="R4608" i="6"/>
  <c r="L4607" i="6"/>
  <c r="P4607" i="6"/>
  <c r="Q4607" i="6"/>
  <c r="R4607" i="6"/>
  <c r="L4606" i="6"/>
  <c r="P4606" i="6"/>
  <c r="Q4606" i="6"/>
  <c r="R4606" i="6"/>
  <c r="L4605" i="6"/>
  <c r="P4605" i="6"/>
  <c r="Q4605" i="6"/>
  <c r="R4605" i="6"/>
  <c r="L4604" i="6"/>
  <c r="P4604" i="6"/>
  <c r="Q4604" i="6"/>
  <c r="R4604" i="6"/>
  <c r="L4603" i="6"/>
  <c r="P4603" i="6"/>
  <c r="Q4603" i="6"/>
  <c r="R4603" i="6"/>
  <c r="L4602" i="6"/>
  <c r="P4602" i="6"/>
  <c r="Q4602" i="6"/>
  <c r="R4602" i="6"/>
  <c r="L4601" i="6"/>
  <c r="P4601" i="6"/>
  <c r="Q4601" i="6"/>
  <c r="R4601" i="6"/>
  <c r="L4600" i="6"/>
  <c r="P4600" i="6"/>
  <c r="Q4600" i="6"/>
  <c r="R4600" i="6"/>
  <c r="L4599" i="6"/>
  <c r="P4599" i="6"/>
  <c r="Q4599" i="6"/>
  <c r="R4599" i="6"/>
  <c r="L4598" i="6"/>
  <c r="P4598" i="6"/>
  <c r="Q4598" i="6"/>
  <c r="R4598" i="6"/>
  <c r="L4597" i="6"/>
  <c r="P4597" i="6"/>
  <c r="Q4597" i="6"/>
  <c r="R4597" i="6"/>
  <c r="L4596" i="6"/>
  <c r="P4596" i="6"/>
  <c r="Q4596" i="6"/>
  <c r="R4596" i="6"/>
  <c r="L4595" i="6"/>
  <c r="P4595" i="6"/>
  <c r="Q4595" i="6"/>
  <c r="R4595" i="6"/>
  <c r="L4594" i="6"/>
  <c r="P4594" i="6"/>
  <c r="Q4594" i="6"/>
  <c r="R4594" i="6"/>
  <c r="L4593" i="6"/>
  <c r="P4593" i="6"/>
  <c r="Q4593" i="6"/>
  <c r="R4593" i="6"/>
  <c r="L4592" i="6"/>
  <c r="P4592" i="6"/>
  <c r="Q4592" i="6"/>
  <c r="R4592" i="6"/>
  <c r="L4591" i="6"/>
  <c r="P4591" i="6"/>
  <c r="Q4591" i="6"/>
  <c r="R4591" i="6"/>
  <c r="L4590" i="6"/>
  <c r="P4590" i="6"/>
  <c r="Q4590" i="6"/>
  <c r="R4590" i="6"/>
  <c r="L4589" i="6"/>
  <c r="P4589" i="6"/>
  <c r="Q4589" i="6"/>
  <c r="R4589" i="6"/>
  <c r="L4588" i="6"/>
  <c r="P4588" i="6"/>
  <c r="Q4588" i="6"/>
  <c r="R4588" i="6"/>
  <c r="L4587" i="6"/>
  <c r="P4587" i="6"/>
  <c r="Q4587" i="6"/>
  <c r="R4587" i="6"/>
  <c r="L4586" i="6"/>
  <c r="P4586" i="6"/>
  <c r="Q4586" i="6"/>
  <c r="R4586" i="6"/>
  <c r="L4585" i="6"/>
  <c r="P4585" i="6"/>
  <c r="Q4585" i="6"/>
  <c r="R4585" i="6"/>
  <c r="L4584" i="6"/>
  <c r="P4584" i="6"/>
  <c r="Q4584" i="6"/>
  <c r="R4584" i="6"/>
  <c r="L4583" i="6"/>
  <c r="P4583" i="6"/>
  <c r="Q4583" i="6"/>
  <c r="R4583" i="6"/>
  <c r="L4582" i="6"/>
  <c r="P4582" i="6"/>
  <c r="Q4582" i="6"/>
  <c r="R4582" i="6"/>
  <c r="L4581" i="6"/>
  <c r="P4581" i="6"/>
  <c r="Q4581" i="6"/>
  <c r="R4581" i="6"/>
  <c r="L4580" i="6"/>
  <c r="P4580" i="6"/>
  <c r="Q4580" i="6"/>
  <c r="R4580" i="6"/>
  <c r="L4579" i="6"/>
  <c r="P4579" i="6"/>
  <c r="Q4579" i="6"/>
  <c r="R4579" i="6"/>
  <c r="L4578" i="6"/>
  <c r="P4578" i="6"/>
  <c r="Q4578" i="6"/>
  <c r="R4578" i="6"/>
  <c r="L4577" i="6"/>
  <c r="P4577" i="6"/>
  <c r="Q4577" i="6"/>
  <c r="R4577" i="6"/>
  <c r="L4576" i="6"/>
  <c r="P4576" i="6"/>
  <c r="Q4576" i="6"/>
  <c r="R4576" i="6"/>
  <c r="L4575" i="6"/>
  <c r="P4575" i="6"/>
  <c r="Q4575" i="6"/>
  <c r="R4575" i="6"/>
  <c r="L4574" i="6"/>
  <c r="P4574" i="6"/>
  <c r="Q4574" i="6"/>
  <c r="R4574" i="6"/>
  <c r="L4573" i="6"/>
  <c r="P4573" i="6"/>
  <c r="Q4573" i="6"/>
  <c r="R4573" i="6"/>
  <c r="L4572" i="6"/>
  <c r="P4572" i="6"/>
  <c r="Q4572" i="6"/>
  <c r="R4572" i="6"/>
  <c r="L4571" i="6"/>
  <c r="P4571" i="6"/>
  <c r="Q4571" i="6"/>
  <c r="R4571" i="6"/>
  <c r="L4570" i="6"/>
  <c r="P4570" i="6"/>
  <c r="Q4570" i="6"/>
  <c r="R4570" i="6"/>
  <c r="L4569" i="6"/>
  <c r="P4569" i="6"/>
  <c r="Q4569" i="6"/>
  <c r="R4569" i="6"/>
  <c r="L4568" i="6"/>
  <c r="P4568" i="6"/>
  <c r="Q4568" i="6"/>
  <c r="R4568" i="6"/>
  <c r="L4567" i="6"/>
  <c r="P4567" i="6"/>
  <c r="Q4567" i="6"/>
  <c r="R4567" i="6"/>
  <c r="L4566" i="6"/>
  <c r="P4566" i="6"/>
  <c r="Q4566" i="6"/>
  <c r="R4566" i="6"/>
  <c r="L4565" i="6"/>
  <c r="P4565" i="6"/>
  <c r="Q4565" i="6"/>
  <c r="R4565" i="6"/>
  <c r="L4564" i="6"/>
  <c r="P4564" i="6"/>
  <c r="Q4564" i="6"/>
  <c r="R4564" i="6"/>
  <c r="L4563" i="6"/>
  <c r="P4563" i="6"/>
  <c r="Q4563" i="6"/>
  <c r="R4563" i="6"/>
  <c r="L4562" i="6"/>
  <c r="P4562" i="6"/>
  <c r="Q4562" i="6"/>
  <c r="R4562" i="6"/>
  <c r="L4561" i="6"/>
  <c r="P4561" i="6"/>
  <c r="Q4561" i="6"/>
  <c r="R4561" i="6"/>
  <c r="L4560" i="6"/>
  <c r="P4560" i="6"/>
  <c r="Q4560" i="6"/>
  <c r="R4560" i="6"/>
  <c r="L4559" i="6"/>
  <c r="P4559" i="6"/>
  <c r="Q4559" i="6"/>
  <c r="R4559" i="6"/>
  <c r="L4558" i="6"/>
  <c r="P4558" i="6"/>
  <c r="Q4558" i="6"/>
  <c r="R4558" i="6"/>
  <c r="L4557" i="6"/>
  <c r="P4557" i="6"/>
  <c r="Q4557" i="6"/>
  <c r="R4557" i="6"/>
  <c r="L4556" i="6"/>
  <c r="P4556" i="6"/>
  <c r="Q4556" i="6"/>
  <c r="R4556" i="6"/>
  <c r="L4555" i="6"/>
  <c r="P4555" i="6"/>
  <c r="Q4555" i="6"/>
  <c r="R4555" i="6"/>
  <c r="L4554" i="6"/>
  <c r="P4554" i="6"/>
  <c r="Q4554" i="6"/>
  <c r="R4554" i="6"/>
  <c r="L4553" i="6"/>
  <c r="P4553" i="6"/>
  <c r="Q4553" i="6"/>
  <c r="R4553" i="6"/>
  <c r="L4552" i="6"/>
  <c r="P4552" i="6"/>
  <c r="Q4552" i="6"/>
  <c r="R4552" i="6"/>
  <c r="L4551" i="6"/>
  <c r="P4551" i="6"/>
  <c r="Q4551" i="6"/>
  <c r="R4551" i="6"/>
  <c r="L4550" i="6"/>
  <c r="P4550" i="6"/>
  <c r="Q4550" i="6"/>
  <c r="R4550" i="6"/>
  <c r="L4549" i="6"/>
  <c r="P4549" i="6"/>
  <c r="Q4549" i="6"/>
  <c r="R4549" i="6"/>
  <c r="L4548" i="6"/>
  <c r="P4548" i="6"/>
  <c r="Q4548" i="6"/>
  <c r="R4548" i="6"/>
  <c r="L4547" i="6"/>
  <c r="P4547" i="6"/>
  <c r="Q4547" i="6"/>
  <c r="R4547" i="6"/>
  <c r="L4546" i="6"/>
  <c r="P4546" i="6"/>
  <c r="Q4546" i="6"/>
  <c r="R4546" i="6"/>
  <c r="L4545" i="6"/>
  <c r="P4545" i="6"/>
  <c r="Q4545" i="6"/>
  <c r="R4545" i="6"/>
  <c r="L4544" i="6"/>
  <c r="P4544" i="6"/>
  <c r="Q4544" i="6"/>
  <c r="R4544" i="6"/>
  <c r="L4543" i="6"/>
  <c r="P4543" i="6"/>
  <c r="Q4543" i="6"/>
  <c r="R4543" i="6"/>
  <c r="L4542" i="6"/>
  <c r="P4542" i="6"/>
  <c r="Q4542" i="6"/>
  <c r="R4542" i="6"/>
  <c r="L4541" i="6"/>
  <c r="P4541" i="6"/>
  <c r="Q4541" i="6"/>
  <c r="R4541" i="6"/>
  <c r="L4540" i="6"/>
  <c r="P4540" i="6"/>
  <c r="Q4540" i="6"/>
  <c r="R4540" i="6"/>
  <c r="L4539" i="6"/>
  <c r="P4539" i="6"/>
  <c r="Q4539" i="6"/>
  <c r="R4539" i="6"/>
  <c r="L4538" i="6"/>
  <c r="P4538" i="6"/>
  <c r="Q4538" i="6"/>
  <c r="R4538" i="6"/>
  <c r="L4537" i="6"/>
  <c r="P4537" i="6"/>
  <c r="Q4537" i="6"/>
  <c r="R4537" i="6"/>
  <c r="L4536" i="6"/>
  <c r="P4536" i="6"/>
  <c r="Q4536" i="6"/>
  <c r="R4536" i="6"/>
  <c r="L4535" i="6"/>
  <c r="P4535" i="6"/>
  <c r="Q4535" i="6"/>
  <c r="R4535" i="6"/>
  <c r="L4534" i="6"/>
  <c r="P4534" i="6"/>
  <c r="Q4534" i="6"/>
  <c r="R4534" i="6"/>
  <c r="L4533" i="6"/>
  <c r="P4533" i="6"/>
  <c r="Q4533" i="6"/>
  <c r="R4533" i="6"/>
  <c r="L4532" i="6"/>
  <c r="P4532" i="6"/>
  <c r="Q4532" i="6"/>
  <c r="R4532" i="6"/>
  <c r="L4531" i="6"/>
  <c r="P4531" i="6"/>
  <c r="Q4531" i="6"/>
  <c r="R4531" i="6"/>
  <c r="L4530" i="6"/>
  <c r="P4530" i="6"/>
  <c r="Q4530" i="6"/>
  <c r="R4530" i="6"/>
  <c r="L4529" i="6"/>
  <c r="P4529" i="6"/>
  <c r="Q4529" i="6"/>
  <c r="R4529" i="6"/>
  <c r="L4528" i="6"/>
  <c r="P4528" i="6"/>
  <c r="Q4528" i="6"/>
  <c r="R4528" i="6"/>
  <c r="L4527" i="6"/>
  <c r="P4527" i="6"/>
  <c r="Q4527" i="6"/>
  <c r="R4527" i="6"/>
  <c r="L4526" i="6"/>
  <c r="P4526" i="6"/>
  <c r="Q4526" i="6"/>
  <c r="R4526" i="6"/>
  <c r="L4525" i="6"/>
  <c r="P4525" i="6"/>
  <c r="Q4525" i="6"/>
  <c r="R4525" i="6"/>
  <c r="L4524" i="6"/>
  <c r="P4524" i="6"/>
  <c r="Q4524" i="6"/>
  <c r="R4524" i="6"/>
  <c r="L4523" i="6"/>
  <c r="P4523" i="6"/>
  <c r="Q4523" i="6"/>
  <c r="R4523" i="6"/>
  <c r="L4522" i="6"/>
  <c r="P4522" i="6"/>
  <c r="Q4522" i="6"/>
  <c r="R4522" i="6"/>
  <c r="L4521" i="6"/>
  <c r="P4521" i="6"/>
  <c r="Q4521" i="6"/>
  <c r="R4521" i="6"/>
  <c r="L4520" i="6"/>
  <c r="P4520" i="6"/>
  <c r="Q4520" i="6"/>
  <c r="R4520" i="6"/>
  <c r="L4519" i="6"/>
  <c r="P4519" i="6"/>
  <c r="Q4519" i="6"/>
  <c r="R4519" i="6"/>
  <c r="L4518" i="6"/>
  <c r="P4518" i="6"/>
  <c r="Q4518" i="6"/>
  <c r="R4518" i="6"/>
  <c r="L4517" i="6"/>
  <c r="P4517" i="6"/>
  <c r="Q4517" i="6"/>
  <c r="R4517" i="6"/>
  <c r="L4516" i="6"/>
  <c r="P4516" i="6"/>
  <c r="Q4516" i="6"/>
  <c r="R4516" i="6"/>
  <c r="L4515" i="6"/>
  <c r="P4515" i="6"/>
  <c r="Q4515" i="6"/>
  <c r="R4515" i="6"/>
  <c r="L4514" i="6"/>
  <c r="P4514" i="6"/>
  <c r="Q4514" i="6"/>
  <c r="R4514" i="6"/>
  <c r="L4513" i="6"/>
  <c r="P4513" i="6"/>
  <c r="Q4513" i="6"/>
  <c r="R4513" i="6"/>
  <c r="L4512" i="6"/>
  <c r="P4512" i="6"/>
  <c r="Q4512" i="6"/>
  <c r="R4512" i="6"/>
  <c r="L4511" i="6"/>
  <c r="P4511" i="6"/>
  <c r="Q4511" i="6"/>
  <c r="R4511" i="6"/>
  <c r="L4510" i="6"/>
  <c r="P4510" i="6"/>
  <c r="Q4510" i="6"/>
  <c r="R4510" i="6"/>
  <c r="L4509" i="6"/>
  <c r="P4509" i="6"/>
  <c r="Q4509" i="6"/>
  <c r="R4509" i="6"/>
  <c r="L4508" i="6"/>
  <c r="P4508" i="6"/>
  <c r="Q4508" i="6"/>
  <c r="R4508" i="6"/>
  <c r="L4507" i="6"/>
  <c r="P4507" i="6"/>
  <c r="Q4507" i="6"/>
  <c r="R4507" i="6"/>
  <c r="L4506" i="6"/>
  <c r="P4506" i="6"/>
  <c r="Q4506" i="6"/>
  <c r="R4506" i="6"/>
  <c r="L4505" i="6"/>
  <c r="P4505" i="6"/>
  <c r="Q4505" i="6"/>
  <c r="R4505" i="6"/>
  <c r="L4504" i="6"/>
  <c r="P4504" i="6"/>
  <c r="Q4504" i="6"/>
  <c r="R4504" i="6"/>
  <c r="L4503" i="6"/>
  <c r="P4503" i="6"/>
  <c r="Q4503" i="6"/>
  <c r="R4503" i="6"/>
  <c r="L4502" i="6"/>
  <c r="P4502" i="6"/>
  <c r="Q4502" i="6"/>
  <c r="R4502" i="6"/>
  <c r="L4501" i="6"/>
  <c r="P4501" i="6"/>
  <c r="Q4501" i="6"/>
  <c r="R4501" i="6"/>
  <c r="L4500" i="6"/>
  <c r="P4500" i="6"/>
  <c r="Q4500" i="6"/>
  <c r="R4500" i="6"/>
  <c r="L4499" i="6"/>
  <c r="P4499" i="6"/>
  <c r="Q4499" i="6"/>
  <c r="R4499" i="6"/>
  <c r="L4498" i="6"/>
  <c r="P4498" i="6"/>
  <c r="Q4498" i="6"/>
  <c r="R4498" i="6"/>
  <c r="L4497" i="6"/>
  <c r="P4497" i="6"/>
  <c r="Q4497" i="6"/>
  <c r="R4497" i="6"/>
  <c r="L4496" i="6"/>
  <c r="P4496" i="6"/>
  <c r="Q4496" i="6"/>
  <c r="R4496" i="6"/>
  <c r="L4495" i="6"/>
  <c r="P4495" i="6"/>
  <c r="Q4495" i="6"/>
  <c r="R4495" i="6"/>
  <c r="L4494" i="6"/>
  <c r="P4494" i="6"/>
  <c r="Q4494" i="6"/>
  <c r="R4494" i="6"/>
  <c r="L4493" i="6"/>
  <c r="P4493" i="6"/>
  <c r="Q4493" i="6"/>
  <c r="R4493" i="6"/>
  <c r="L4492" i="6"/>
  <c r="P4492" i="6"/>
  <c r="Q4492" i="6"/>
  <c r="R4492" i="6"/>
  <c r="L4491" i="6"/>
  <c r="P4491" i="6"/>
  <c r="Q4491" i="6"/>
  <c r="R4491" i="6"/>
  <c r="L4490" i="6"/>
  <c r="P4490" i="6"/>
  <c r="Q4490" i="6"/>
  <c r="R4490" i="6"/>
  <c r="L4489" i="6"/>
  <c r="P4489" i="6"/>
  <c r="Q4489" i="6"/>
  <c r="R4489" i="6"/>
  <c r="L4488" i="6"/>
  <c r="P4488" i="6"/>
  <c r="Q4488" i="6"/>
  <c r="R4488" i="6"/>
  <c r="L4487" i="6"/>
  <c r="P4487" i="6"/>
  <c r="Q4487" i="6"/>
  <c r="R4487" i="6"/>
  <c r="L4486" i="6"/>
  <c r="P4486" i="6"/>
  <c r="Q4486" i="6"/>
  <c r="R4486" i="6"/>
  <c r="L4485" i="6"/>
  <c r="P4485" i="6"/>
  <c r="Q4485" i="6"/>
  <c r="R4485" i="6"/>
  <c r="L4484" i="6"/>
  <c r="P4484" i="6"/>
  <c r="Q4484" i="6"/>
  <c r="R4484" i="6"/>
  <c r="L4483" i="6"/>
  <c r="P4483" i="6"/>
  <c r="Q4483" i="6"/>
  <c r="R4483" i="6"/>
  <c r="L4482" i="6"/>
  <c r="P4482" i="6"/>
  <c r="Q4482" i="6"/>
  <c r="R4482" i="6"/>
  <c r="L4481" i="6"/>
  <c r="P4481" i="6"/>
  <c r="Q4481" i="6"/>
  <c r="R4481" i="6"/>
  <c r="L4480" i="6"/>
  <c r="P4480" i="6"/>
  <c r="Q4480" i="6"/>
  <c r="R4480" i="6"/>
  <c r="L4479" i="6"/>
  <c r="P4479" i="6"/>
  <c r="Q4479" i="6"/>
  <c r="R4479" i="6"/>
  <c r="L4478" i="6"/>
  <c r="P4478" i="6"/>
  <c r="Q4478" i="6"/>
  <c r="R4478" i="6"/>
  <c r="L4477" i="6"/>
  <c r="P4477" i="6"/>
  <c r="Q4477" i="6"/>
  <c r="R4477" i="6"/>
  <c r="L4476" i="6"/>
  <c r="P4476" i="6"/>
  <c r="Q4476" i="6"/>
  <c r="R4476" i="6"/>
  <c r="L4475" i="6"/>
  <c r="P4475" i="6"/>
  <c r="Q4475" i="6"/>
  <c r="R4475" i="6"/>
  <c r="L4474" i="6"/>
  <c r="P4474" i="6"/>
  <c r="Q4474" i="6"/>
  <c r="R4474" i="6"/>
  <c r="L4473" i="6"/>
  <c r="P4473" i="6"/>
  <c r="Q4473" i="6"/>
  <c r="R4473" i="6"/>
  <c r="L4472" i="6"/>
  <c r="P4472" i="6"/>
  <c r="Q4472" i="6"/>
  <c r="R4472" i="6"/>
  <c r="L4471" i="6"/>
  <c r="P4471" i="6"/>
  <c r="Q4471" i="6"/>
  <c r="R4471" i="6"/>
  <c r="L4470" i="6"/>
  <c r="P4470" i="6"/>
  <c r="Q4470" i="6"/>
  <c r="R4470" i="6"/>
  <c r="L4469" i="6"/>
  <c r="P4469" i="6"/>
  <c r="Q4469" i="6"/>
  <c r="R4469" i="6"/>
  <c r="L4468" i="6"/>
  <c r="P4468" i="6"/>
  <c r="Q4468" i="6"/>
  <c r="R4468" i="6"/>
  <c r="L4467" i="6"/>
  <c r="P4467" i="6"/>
  <c r="Q4467" i="6"/>
  <c r="R4467" i="6"/>
  <c r="L4466" i="6"/>
  <c r="P4466" i="6"/>
  <c r="Q4466" i="6"/>
  <c r="R4466" i="6"/>
  <c r="L4465" i="6"/>
  <c r="P4465" i="6"/>
  <c r="Q4465" i="6"/>
  <c r="R4465" i="6"/>
  <c r="L4464" i="6"/>
  <c r="P4464" i="6"/>
  <c r="Q4464" i="6"/>
  <c r="R4464" i="6"/>
  <c r="L4463" i="6"/>
  <c r="P4463" i="6"/>
  <c r="Q4463" i="6"/>
  <c r="R4463" i="6"/>
  <c r="L4462" i="6"/>
  <c r="P4462" i="6"/>
  <c r="Q4462" i="6"/>
  <c r="R4462" i="6"/>
  <c r="L4461" i="6"/>
  <c r="P4461" i="6"/>
  <c r="Q4461" i="6"/>
  <c r="R4461" i="6"/>
  <c r="L4460" i="6"/>
  <c r="P4460" i="6"/>
  <c r="Q4460" i="6"/>
  <c r="R4460" i="6"/>
  <c r="L4459" i="6"/>
  <c r="P4459" i="6"/>
  <c r="Q4459" i="6"/>
  <c r="R4459" i="6"/>
  <c r="L4458" i="6"/>
  <c r="P4458" i="6"/>
  <c r="Q4458" i="6"/>
  <c r="R4458" i="6"/>
  <c r="L4457" i="6"/>
  <c r="P4457" i="6"/>
  <c r="Q4457" i="6"/>
  <c r="R4457" i="6"/>
  <c r="L4456" i="6"/>
  <c r="P4456" i="6"/>
  <c r="Q4456" i="6"/>
  <c r="R4456" i="6"/>
  <c r="L4455" i="6"/>
  <c r="P4455" i="6"/>
  <c r="Q4455" i="6"/>
  <c r="R4455" i="6"/>
  <c r="L4454" i="6"/>
  <c r="P4454" i="6"/>
  <c r="Q4454" i="6"/>
  <c r="R4454" i="6"/>
  <c r="L4453" i="6"/>
  <c r="P4453" i="6"/>
  <c r="Q4453" i="6"/>
  <c r="R4453" i="6"/>
  <c r="L4452" i="6"/>
  <c r="P4452" i="6"/>
  <c r="Q4452" i="6"/>
  <c r="R4452" i="6"/>
  <c r="L4451" i="6"/>
  <c r="P4451" i="6"/>
  <c r="Q4451" i="6"/>
  <c r="R4451" i="6"/>
  <c r="L4450" i="6"/>
  <c r="P4450" i="6"/>
  <c r="Q4450" i="6"/>
  <c r="R4450" i="6"/>
  <c r="L4449" i="6"/>
  <c r="P4449" i="6"/>
  <c r="Q4449" i="6"/>
  <c r="R4449" i="6"/>
  <c r="L4448" i="6"/>
  <c r="P4448" i="6"/>
  <c r="Q4448" i="6"/>
  <c r="R4448" i="6"/>
  <c r="L4447" i="6"/>
  <c r="P4447" i="6"/>
  <c r="Q4447" i="6"/>
  <c r="R4447" i="6"/>
  <c r="L4446" i="6"/>
  <c r="P4446" i="6"/>
  <c r="Q4446" i="6"/>
  <c r="R4446" i="6"/>
  <c r="L4445" i="6"/>
  <c r="P4445" i="6"/>
  <c r="Q4445" i="6"/>
  <c r="R4445" i="6"/>
  <c r="L4444" i="6"/>
  <c r="P4444" i="6"/>
  <c r="Q4444" i="6"/>
  <c r="R4444" i="6"/>
  <c r="L4443" i="6"/>
  <c r="P4443" i="6"/>
  <c r="Q4443" i="6"/>
  <c r="R4443" i="6"/>
  <c r="L4442" i="6"/>
  <c r="P4442" i="6"/>
  <c r="Q4442" i="6"/>
  <c r="R4442" i="6"/>
  <c r="L4441" i="6"/>
  <c r="P4441" i="6"/>
  <c r="Q4441" i="6"/>
  <c r="R4441" i="6"/>
  <c r="L4440" i="6"/>
  <c r="P4440" i="6"/>
  <c r="Q4440" i="6"/>
  <c r="R4440" i="6"/>
  <c r="L4439" i="6"/>
  <c r="P4439" i="6"/>
  <c r="Q4439" i="6"/>
  <c r="R4439" i="6"/>
  <c r="L4438" i="6"/>
  <c r="P4438" i="6"/>
  <c r="Q4438" i="6"/>
  <c r="R4438" i="6"/>
  <c r="L4437" i="6"/>
  <c r="P4437" i="6"/>
  <c r="Q4437" i="6"/>
  <c r="R4437" i="6"/>
  <c r="L4436" i="6"/>
  <c r="P4436" i="6"/>
  <c r="Q4436" i="6"/>
  <c r="R4436" i="6"/>
  <c r="L4435" i="6"/>
  <c r="P4435" i="6"/>
  <c r="Q4435" i="6"/>
  <c r="R4435" i="6"/>
  <c r="L4434" i="6"/>
  <c r="P4434" i="6"/>
  <c r="Q4434" i="6"/>
  <c r="R4434" i="6"/>
  <c r="L4433" i="6"/>
  <c r="P4433" i="6"/>
  <c r="Q4433" i="6"/>
  <c r="R4433" i="6"/>
  <c r="L4432" i="6"/>
  <c r="P4432" i="6"/>
  <c r="Q4432" i="6"/>
  <c r="R4432" i="6"/>
  <c r="L4431" i="6"/>
  <c r="P4431" i="6"/>
  <c r="Q4431" i="6"/>
  <c r="R4431" i="6"/>
  <c r="L4430" i="6"/>
  <c r="P4430" i="6"/>
  <c r="Q4430" i="6"/>
  <c r="R4430" i="6"/>
  <c r="L4429" i="6"/>
  <c r="P4429" i="6"/>
  <c r="Q4429" i="6"/>
  <c r="R4429" i="6"/>
  <c r="L4428" i="6"/>
  <c r="P4428" i="6"/>
  <c r="Q4428" i="6"/>
  <c r="R4428" i="6"/>
  <c r="L4427" i="6"/>
  <c r="P4427" i="6"/>
  <c r="Q4427" i="6"/>
  <c r="R4427" i="6"/>
  <c r="L4426" i="6"/>
  <c r="P4426" i="6"/>
  <c r="R4426" i="6"/>
  <c r="Q4426" i="6"/>
  <c r="P4425" i="6"/>
  <c r="R4425" i="6"/>
  <c r="L4425" i="6"/>
  <c r="Q4425" i="6"/>
  <c r="S4425" i="6" s="1"/>
  <c r="Q4424" i="6"/>
  <c r="R4424" i="6"/>
  <c r="L4424" i="6"/>
  <c r="P4424" i="6"/>
  <c r="R4423" i="6"/>
  <c r="L4423" i="6"/>
  <c r="P4423" i="6"/>
  <c r="Q4423" i="6"/>
  <c r="S4423" i="6" s="1"/>
  <c r="Q4422" i="6"/>
  <c r="L4422" i="6"/>
  <c r="P4422" i="6"/>
  <c r="R4422" i="6"/>
  <c r="Q4421" i="6"/>
  <c r="L4421" i="6"/>
  <c r="P4421" i="6"/>
  <c r="R4421" i="6"/>
  <c r="Q4420" i="6"/>
  <c r="L4420" i="6"/>
  <c r="P4420" i="6"/>
  <c r="R4420" i="6"/>
  <c r="P4419" i="6"/>
  <c r="R4419" i="6"/>
  <c r="L4419" i="6"/>
  <c r="Q4419" i="6"/>
  <c r="S4419" i="6" s="1"/>
  <c r="L4418" i="6"/>
  <c r="P4418" i="6"/>
  <c r="Q4418" i="6"/>
  <c r="R4418" i="6"/>
  <c r="L4417" i="6"/>
  <c r="P4417" i="6"/>
  <c r="Q4417" i="6"/>
  <c r="R4417" i="6"/>
  <c r="L4416" i="6"/>
  <c r="P4416" i="6"/>
  <c r="Q4416" i="6"/>
  <c r="R4416" i="6"/>
  <c r="L4415" i="6"/>
  <c r="P4415" i="6"/>
  <c r="Q4415" i="6"/>
  <c r="R4415" i="6"/>
  <c r="L4414" i="6"/>
  <c r="P4414" i="6"/>
  <c r="Q4414" i="6"/>
  <c r="R4414" i="6"/>
  <c r="L4413" i="6"/>
  <c r="P4413" i="6"/>
  <c r="Q4413" i="6"/>
  <c r="R4413" i="6"/>
  <c r="L4412" i="6"/>
  <c r="P4412" i="6"/>
  <c r="Q4412" i="6"/>
  <c r="R4412" i="6"/>
  <c r="L4411" i="6"/>
  <c r="P4411" i="6"/>
  <c r="Q4411" i="6"/>
  <c r="R4411" i="6"/>
  <c r="L4410" i="6"/>
  <c r="P4410" i="6"/>
  <c r="Q4410" i="6"/>
  <c r="R4410" i="6"/>
  <c r="L4409" i="6"/>
  <c r="P4409" i="6"/>
  <c r="Q4409" i="6"/>
  <c r="R4409" i="6"/>
  <c r="L4408" i="6"/>
  <c r="P4408" i="6"/>
  <c r="Q4408" i="6"/>
  <c r="R4408" i="6"/>
  <c r="L4407" i="6"/>
  <c r="P4407" i="6"/>
  <c r="Q4407" i="6"/>
  <c r="R4407" i="6"/>
  <c r="L4406" i="6"/>
  <c r="P4406" i="6"/>
  <c r="Q4406" i="6"/>
  <c r="R4406" i="6"/>
  <c r="L4405" i="6"/>
  <c r="P4405" i="6"/>
  <c r="Q4405" i="6"/>
  <c r="R4405" i="6"/>
  <c r="L4404" i="6"/>
  <c r="P4404" i="6"/>
  <c r="Q4404" i="6"/>
  <c r="R4404" i="6"/>
  <c r="L4403" i="6"/>
  <c r="P4403" i="6"/>
  <c r="Q4403" i="6"/>
  <c r="R4403" i="6"/>
  <c r="L4402" i="6"/>
  <c r="P4402" i="6"/>
  <c r="Q4402" i="6"/>
  <c r="R4402" i="6"/>
  <c r="L4401" i="6"/>
  <c r="P4401" i="6"/>
  <c r="Q4401" i="6"/>
  <c r="R4401" i="6"/>
  <c r="L4400" i="6"/>
  <c r="P4400" i="6"/>
  <c r="Q4400" i="6"/>
  <c r="R4400" i="6"/>
  <c r="L4399" i="6"/>
  <c r="P4399" i="6"/>
  <c r="Q4399" i="6"/>
  <c r="R4399" i="6"/>
  <c r="L4398" i="6"/>
  <c r="P4398" i="6"/>
  <c r="Q4398" i="6"/>
  <c r="R4398" i="6"/>
  <c r="L4397" i="6"/>
  <c r="P4397" i="6"/>
  <c r="Q4397" i="6"/>
  <c r="R4397" i="6"/>
  <c r="L4396" i="6"/>
  <c r="P4396" i="6"/>
  <c r="Q4396" i="6"/>
  <c r="R4396" i="6"/>
  <c r="L4395" i="6"/>
  <c r="P4395" i="6"/>
  <c r="Q4395" i="6"/>
  <c r="R4395" i="6"/>
  <c r="L4394" i="6"/>
  <c r="P4394" i="6"/>
  <c r="Q4394" i="6"/>
  <c r="R4394" i="6"/>
  <c r="L4393" i="6"/>
  <c r="P4393" i="6"/>
  <c r="Q4393" i="6"/>
  <c r="R4393" i="6"/>
  <c r="L4392" i="6"/>
  <c r="P4392" i="6"/>
  <c r="Q4392" i="6"/>
  <c r="R4392" i="6"/>
  <c r="L4391" i="6"/>
  <c r="P4391" i="6"/>
  <c r="Q4391" i="6"/>
  <c r="R4391" i="6"/>
  <c r="L4390" i="6"/>
  <c r="P4390" i="6"/>
  <c r="Q4390" i="6"/>
  <c r="R4390" i="6"/>
  <c r="L4389" i="6"/>
  <c r="P4389" i="6"/>
  <c r="Q4389" i="6"/>
  <c r="R4389" i="6"/>
  <c r="L4388" i="6"/>
  <c r="P4388" i="6"/>
  <c r="Q4388" i="6"/>
  <c r="R4388" i="6"/>
  <c r="L4387" i="6"/>
  <c r="P4387" i="6"/>
  <c r="Q4387" i="6"/>
  <c r="R4387" i="6"/>
  <c r="L4386" i="6"/>
  <c r="P4386" i="6"/>
  <c r="Q4386" i="6"/>
  <c r="R4386" i="6"/>
  <c r="L4385" i="6"/>
  <c r="P4385" i="6"/>
  <c r="Q4385" i="6"/>
  <c r="R4385" i="6"/>
  <c r="L4384" i="6"/>
  <c r="P4384" i="6"/>
  <c r="Q4384" i="6"/>
  <c r="R4384" i="6"/>
  <c r="L4383" i="6"/>
  <c r="P4383" i="6"/>
  <c r="Q4383" i="6"/>
  <c r="R4383" i="6"/>
  <c r="L4382" i="6"/>
  <c r="P4382" i="6"/>
  <c r="Q4382" i="6"/>
  <c r="R4382" i="6"/>
  <c r="L4381" i="6"/>
  <c r="P4381" i="6"/>
  <c r="Q4381" i="6"/>
  <c r="R4381" i="6"/>
  <c r="L4380" i="6"/>
  <c r="P4380" i="6"/>
  <c r="Q4380" i="6"/>
  <c r="R4380" i="6"/>
  <c r="L4379" i="6"/>
  <c r="P4379" i="6"/>
  <c r="Q4379" i="6"/>
  <c r="R4379" i="6"/>
  <c r="L4378" i="6"/>
  <c r="P4378" i="6"/>
  <c r="Q4378" i="6"/>
  <c r="R4378" i="6"/>
  <c r="L4377" i="6"/>
  <c r="P4377" i="6"/>
  <c r="Q4377" i="6"/>
  <c r="R4377" i="6"/>
  <c r="L4376" i="6"/>
  <c r="P4376" i="6"/>
  <c r="Q4376" i="6"/>
  <c r="R4376" i="6"/>
  <c r="L4375" i="6"/>
  <c r="P4375" i="6"/>
  <c r="Q4375" i="6"/>
  <c r="R4375" i="6"/>
  <c r="L4374" i="6"/>
  <c r="P4374" i="6"/>
  <c r="Q4374" i="6"/>
  <c r="R4374" i="6"/>
  <c r="L4373" i="6"/>
  <c r="P4373" i="6"/>
  <c r="Q4373" i="6"/>
  <c r="R4373" i="6"/>
  <c r="L4372" i="6"/>
  <c r="P4372" i="6"/>
  <c r="Q4372" i="6"/>
  <c r="R4372" i="6"/>
  <c r="L4371" i="6"/>
  <c r="P4371" i="6"/>
  <c r="Q4371" i="6"/>
  <c r="R4371" i="6"/>
  <c r="L4370" i="6"/>
  <c r="P4370" i="6"/>
  <c r="Q4370" i="6"/>
  <c r="R4370" i="6"/>
  <c r="L4369" i="6"/>
  <c r="P4369" i="6"/>
  <c r="Q4369" i="6"/>
  <c r="R4369" i="6"/>
  <c r="L4368" i="6"/>
  <c r="P4368" i="6"/>
  <c r="Q4368" i="6"/>
  <c r="R4368" i="6"/>
  <c r="L4367" i="6"/>
  <c r="P4367" i="6"/>
  <c r="Q4367" i="6"/>
  <c r="R4367" i="6"/>
  <c r="L4366" i="6"/>
  <c r="P4366" i="6"/>
  <c r="Q4366" i="6"/>
  <c r="R4366" i="6"/>
  <c r="L4365" i="6"/>
  <c r="P4365" i="6"/>
  <c r="Q4365" i="6"/>
  <c r="R4365" i="6"/>
  <c r="L4364" i="6"/>
  <c r="P4364" i="6"/>
  <c r="Q4364" i="6"/>
  <c r="R4364" i="6"/>
  <c r="L4363" i="6"/>
  <c r="P4363" i="6"/>
  <c r="Q4363" i="6"/>
  <c r="R4363" i="6"/>
  <c r="L4362" i="6"/>
  <c r="P4362" i="6"/>
  <c r="Q4362" i="6"/>
  <c r="R4362" i="6"/>
  <c r="L4361" i="6"/>
  <c r="P4361" i="6"/>
  <c r="Q4361" i="6"/>
  <c r="R4361" i="6"/>
  <c r="L4360" i="6"/>
  <c r="P4360" i="6"/>
  <c r="Q4360" i="6"/>
  <c r="R4360" i="6"/>
  <c r="L4359" i="6"/>
  <c r="P4359" i="6"/>
  <c r="Q4359" i="6"/>
  <c r="R4359" i="6"/>
  <c r="L4358" i="6"/>
  <c r="P4358" i="6"/>
  <c r="Q4358" i="6"/>
  <c r="R4358" i="6"/>
  <c r="L4357" i="6"/>
  <c r="P4357" i="6"/>
  <c r="Q4357" i="6"/>
  <c r="R4357" i="6"/>
  <c r="L4356" i="6"/>
  <c r="P4356" i="6"/>
  <c r="Q4356" i="6"/>
  <c r="R4356" i="6"/>
  <c r="L4355" i="6"/>
  <c r="P4355" i="6"/>
  <c r="Q4355" i="6"/>
  <c r="R4355" i="6"/>
  <c r="L4354" i="6"/>
  <c r="P4354" i="6"/>
  <c r="Q4354" i="6"/>
  <c r="R4354" i="6"/>
  <c r="L4353" i="6"/>
  <c r="P4353" i="6"/>
  <c r="Q4353" i="6"/>
  <c r="R4353" i="6"/>
  <c r="L4352" i="6"/>
  <c r="P4352" i="6"/>
  <c r="Q4352" i="6"/>
  <c r="R4352" i="6"/>
  <c r="L4351" i="6"/>
  <c r="P4351" i="6"/>
  <c r="Q4351" i="6"/>
  <c r="R4351" i="6"/>
  <c r="L4350" i="6"/>
  <c r="P4350" i="6"/>
  <c r="Q4350" i="6"/>
  <c r="R4350" i="6"/>
  <c r="L4349" i="6"/>
  <c r="P4349" i="6"/>
  <c r="Q4349" i="6"/>
  <c r="R4349" i="6"/>
  <c r="L4348" i="6"/>
  <c r="P4348" i="6"/>
  <c r="Q4348" i="6"/>
  <c r="R4348" i="6"/>
  <c r="L4347" i="6"/>
  <c r="P4347" i="6"/>
  <c r="Q4347" i="6"/>
  <c r="R4347" i="6"/>
  <c r="L4346" i="6"/>
  <c r="P4346" i="6"/>
  <c r="Q4346" i="6"/>
  <c r="R4346" i="6"/>
  <c r="L4345" i="6"/>
  <c r="P4345" i="6"/>
  <c r="Q4345" i="6"/>
  <c r="R4345" i="6"/>
  <c r="L4344" i="6"/>
  <c r="P4344" i="6"/>
  <c r="Q4344" i="6"/>
  <c r="R4344" i="6"/>
  <c r="L4343" i="6"/>
  <c r="P4343" i="6"/>
  <c r="Q4343" i="6"/>
  <c r="R4343" i="6"/>
  <c r="L4342" i="6"/>
  <c r="P4342" i="6"/>
  <c r="Q4342" i="6"/>
  <c r="R4342" i="6"/>
  <c r="L4341" i="6"/>
  <c r="P4341" i="6"/>
  <c r="Q4341" i="6"/>
  <c r="R4341" i="6"/>
  <c r="L4340" i="6"/>
  <c r="P4340" i="6"/>
  <c r="Q4340" i="6"/>
  <c r="R4340" i="6"/>
  <c r="L4339" i="6"/>
  <c r="P4339" i="6"/>
  <c r="Q4339" i="6"/>
  <c r="R4339" i="6"/>
  <c r="L4338" i="6"/>
  <c r="P4338" i="6"/>
  <c r="Q4338" i="6"/>
  <c r="R4338" i="6"/>
  <c r="L4337" i="6"/>
  <c r="P4337" i="6"/>
  <c r="Q4337" i="6"/>
  <c r="R4337" i="6"/>
  <c r="L4336" i="6"/>
  <c r="P4336" i="6"/>
  <c r="Q4336" i="6"/>
  <c r="R4336" i="6"/>
  <c r="L4335" i="6"/>
  <c r="P4335" i="6"/>
  <c r="Q4335" i="6"/>
  <c r="R4335" i="6"/>
  <c r="L4334" i="6"/>
  <c r="P4334" i="6"/>
  <c r="Q4334" i="6"/>
  <c r="R4334" i="6"/>
  <c r="L4333" i="6"/>
  <c r="P4333" i="6"/>
  <c r="Q4333" i="6"/>
  <c r="R4333" i="6"/>
  <c r="L4332" i="6"/>
  <c r="P4332" i="6"/>
  <c r="Q4332" i="6"/>
  <c r="R4332" i="6"/>
  <c r="L4331" i="6"/>
  <c r="P4331" i="6"/>
  <c r="Q4331" i="6"/>
  <c r="R4331" i="6"/>
  <c r="L4330" i="6"/>
  <c r="P4330" i="6"/>
  <c r="Q4330" i="6"/>
  <c r="R4330" i="6"/>
  <c r="L4329" i="6"/>
  <c r="P4329" i="6"/>
  <c r="Q4329" i="6"/>
  <c r="R4329" i="6"/>
  <c r="L4328" i="6"/>
  <c r="P4328" i="6"/>
  <c r="Q4328" i="6"/>
  <c r="R4328" i="6"/>
  <c r="L4327" i="6"/>
  <c r="P4327" i="6"/>
  <c r="Q4327" i="6"/>
  <c r="R4327" i="6"/>
  <c r="L4326" i="6"/>
  <c r="P4326" i="6"/>
  <c r="Q4326" i="6"/>
  <c r="R4326" i="6"/>
  <c r="L4325" i="6"/>
  <c r="P4325" i="6"/>
  <c r="Q4325" i="6"/>
  <c r="R4325" i="6"/>
  <c r="L4324" i="6"/>
  <c r="P4324" i="6"/>
  <c r="Q4324" i="6"/>
  <c r="R4324" i="6"/>
  <c r="L4323" i="6"/>
  <c r="P4323" i="6"/>
  <c r="Q4323" i="6"/>
  <c r="R4323" i="6"/>
  <c r="L4322" i="6"/>
  <c r="P4322" i="6"/>
  <c r="Q4322" i="6"/>
  <c r="R4322" i="6"/>
  <c r="L4321" i="6"/>
  <c r="P4321" i="6"/>
  <c r="Q4321" i="6"/>
  <c r="R4321" i="6"/>
  <c r="L4320" i="6"/>
  <c r="P4320" i="6"/>
  <c r="Q4320" i="6"/>
  <c r="R4320" i="6"/>
  <c r="L4319" i="6"/>
  <c r="P4319" i="6"/>
  <c r="Q4319" i="6"/>
  <c r="R4319" i="6"/>
  <c r="L4318" i="6"/>
  <c r="P4318" i="6"/>
  <c r="Q4318" i="6"/>
  <c r="R4318" i="6"/>
  <c r="L4317" i="6"/>
  <c r="P4317" i="6"/>
  <c r="Q4317" i="6"/>
  <c r="R4317" i="6"/>
  <c r="L4316" i="6"/>
  <c r="P4316" i="6"/>
  <c r="Q4316" i="6"/>
  <c r="R4316" i="6"/>
  <c r="L4315" i="6"/>
  <c r="P4315" i="6"/>
  <c r="Q4315" i="6"/>
  <c r="R4315" i="6"/>
  <c r="L4314" i="6"/>
  <c r="P4314" i="6"/>
  <c r="Q4314" i="6"/>
  <c r="R4314" i="6"/>
  <c r="L4313" i="6"/>
  <c r="P4313" i="6"/>
  <c r="Q4313" i="6"/>
  <c r="R4313" i="6"/>
  <c r="L4312" i="6"/>
  <c r="P4312" i="6"/>
  <c r="Q4312" i="6"/>
  <c r="R4312" i="6"/>
  <c r="L4311" i="6"/>
  <c r="P4311" i="6"/>
  <c r="Q4311" i="6"/>
  <c r="R4311" i="6"/>
  <c r="L4310" i="6"/>
  <c r="P4310" i="6"/>
  <c r="Q4310" i="6"/>
  <c r="R4310" i="6"/>
  <c r="L4309" i="6"/>
  <c r="P4309" i="6"/>
  <c r="Q4309" i="6"/>
  <c r="R4309" i="6"/>
  <c r="L4308" i="6"/>
  <c r="P4308" i="6"/>
  <c r="Q4308" i="6"/>
  <c r="R4308" i="6"/>
  <c r="L4307" i="6"/>
  <c r="P4307" i="6"/>
  <c r="Q4307" i="6"/>
  <c r="R4307" i="6"/>
  <c r="L4306" i="6"/>
  <c r="P4306" i="6"/>
  <c r="Q4306" i="6"/>
  <c r="R4306" i="6"/>
  <c r="L4305" i="6"/>
  <c r="P4305" i="6"/>
  <c r="Q4305" i="6"/>
  <c r="R4305" i="6"/>
  <c r="L4304" i="6"/>
  <c r="P4304" i="6"/>
  <c r="Q4304" i="6"/>
  <c r="R4304" i="6"/>
  <c r="R4303" i="6"/>
  <c r="L4303" i="6"/>
  <c r="P4303" i="6"/>
  <c r="Q4303" i="6"/>
  <c r="S4303" i="6" s="1"/>
  <c r="Q4302" i="6"/>
  <c r="L4302" i="6"/>
  <c r="P4302" i="6"/>
  <c r="R4302" i="6"/>
  <c r="L4301" i="6"/>
  <c r="P4301" i="6"/>
  <c r="Q4301" i="6"/>
  <c r="R4301" i="6"/>
  <c r="R4300" i="6"/>
  <c r="L4300" i="6"/>
  <c r="P4300" i="6"/>
  <c r="Q4300" i="6"/>
  <c r="S4300" i="6" s="1"/>
  <c r="R4299" i="6"/>
  <c r="L4299" i="6"/>
  <c r="P4299" i="6"/>
  <c r="Q4299" i="6"/>
  <c r="S4299" i="6" s="1"/>
  <c r="P4298" i="6"/>
  <c r="L4298" i="6"/>
  <c r="Q4298" i="6"/>
  <c r="R4298" i="6"/>
  <c r="Q4297" i="6"/>
  <c r="R4297" i="6"/>
  <c r="L4297" i="6"/>
  <c r="P4297" i="6"/>
  <c r="Q4296" i="6"/>
  <c r="L4296" i="6"/>
  <c r="P4296" i="6"/>
  <c r="R4296" i="6"/>
  <c r="Q4295" i="6"/>
  <c r="L4295" i="6"/>
  <c r="P4295" i="6"/>
  <c r="R4295" i="6"/>
  <c r="Q4294" i="6"/>
  <c r="R4294" i="6"/>
  <c r="L4294" i="6"/>
  <c r="P4294" i="6"/>
  <c r="Q4293" i="6"/>
  <c r="R4293" i="6"/>
  <c r="L4293" i="6"/>
  <c r="P4293" i="6"/>
  <c r="P4292" i="6"/>
  <c r="L4292" i="6"/>
  <c r="R4292" i="6"/>
  <c r="Q4292" i="6"/>
  <c r="P4291" i="6"/>
  <c r="Q4291" i="6"/>
  <c r="L4291" i="6"/>
  <c r="R4291" i="6"/>
  <c r="Q4290" i="6"/>
  <c r="P4290" i="6"/>
  <c r="L4290" i="6"/>
  <c r="R4290" i="6"/>
  <c r="Q4289" i="6"/>
  <c r="P4289" i="6"/>
  <c r="L4289" i="6"/>
  <c r="R4289" i="6"/>
  <c r="Q4288" i="6"/>
  <c r="L4288" i="6"/>
  <c r="P4288" i="6"/>
  <c r="R4288" i="6"/>
  <c r="R4287" i="6"/>
  <c r="P4287" i="6"/>
  <c r="L4287" i="6"/>
  <c r="Q4287" i="6"/>
  <c r="S4287" i="6" s="1"/>
  <c r="P4286" i="6"/>
  <c r="R4286" i="6"/>
  <c r="Q4286" i="6"/>
  <c r="S4286" i="6" s="1"/>
  <c r="L4286" i="6"/>
  <c r="Q4285" i="6"/>
  <c r="L4285" i="6"/>
  <c r="P4285" i="6"/>
  <c r="R4285" i="6"/>
  <c r="Q4284" i="6"/>
  <c r="L4284" i="6"/>
  <c r="P4284" i="6"/>
  <c r="R4284" i="6"/>
  <c r="L4283" i="6"/>
  <c r="Q4283" i="6"/>
  <c r="P4283" i="6"/>
  <c r="R4283" i="6"/>
  <c r="P4282" i="6"/>
  <c r="R4282" i="6"/>
  <c r="L4282" i="6"/>
  <c r="Q4282" i="6"/>
  <c r="S4282" i="6" s="1"/>
  <c r="Q4281" i="6"/>
  <c r="P4281" i="6"/>
  <c r="L4281" i="6"/>
  <c r="R4281" i="6"/>
  <c r="Q4280" i="6"/>
  <c r="L4280" i="6"/>
  <c r="P4280" i="6"/>
  <c r="R4280" i="6"/>
  <c r="R4279" i="6"/>
  <c r="Q4279" i="6"/>
  <c r="L4279" i="6"/>
  <c r="P4279" i="6"/>
  <c r="R4278" i="6"/>
  <c r="L4278" i="6"/>
  <c r="Q4278" i="6"/>
  <c r="S4278" i="6" s="1"/>
  <c r="P4278" i="6"/>
  <c r="P4277" i="6"/>
  <c r="R4277" i="6"/>
  <c r="L4277" i="6"/>
  <c r="Q4277" i="6"/>
  <c r="S4277" i="6" s="1"/>
  <c r="R4276" i="6"/>
  <c r="Q4276" i="6"/>
  <c r="S4276" i="6" s="1"/>
  <c r="L4276" i="6"/>
  <c r="P4276" i="6"/>
  <c r="Q4275" i="6"/>
  <c r="R4275" i="6"/>
  <c r="L4275" i="6"/>
  <c r="P4275" i="6"/>
  <c r="L4274" i="6"/>
  <c r="Q4274" i="6"/>
  <c r="R4274" i="6"/>
  <c r="P4274" i="6"/>
  <c r="P4273" i="6"/>
  <c r="L4273" i="6"/>
  <c r="Q4273" i="6"/>
  <c r="R4273" i="6"/>
  <c r="R4272" i="6"/>
  <c r="L4272" i="6"/>
  <c r="P4272" i="6"/>
  <c r="Q4272" i="6"/>
  <c r="S4272" i="6" s="1"/>
  <c r="R4271" i="6"/>
  <c r="L4271" i="6"/>
  <c r="P4271" i="6"/>
  <c r="Q4271" i="6"/>
  <c r="P4270" i="6"/>
  <c r="R4270" i="6"/>
  <c r="L4270" i="6"/>
  <c r="Q4270" i="6"/>
  <c r="Q4269" i="6"/>
  <c r="L4269" i="6"/>
  <c r="R4269" i="6"/>
  <c r="P4269" i="6"/>
  <c r="Q4268" i="6"/>
  <c r="R4268" i="6"/>
  <c r="L4268" i="6"/>
  <c r="P4268" i="6"/>
  <c r="R4267" i="6"/>
  <c r="L4267" i="6"/>
  <c r="P4267" i="6"/>
  <c r="Q4267" i="6"/>
  <c r="S4267" i="6" s="1"/>
  <c r="Q4266" i="6"/>
  <c r="L4266" i="6"/>
  <c r="R4266" i="6"/>
  <c r="P4266" i="6"/>
  <c r="R4265" i="6"/>
  <c r="Q4265" i="6"/>
  <c r="L4265" i="6"/>
  <c r="P4265" i="6"/>
  <c r="Q4264" i="6"/>
  <c r="R4264" i="6"/>
  <c r="L4264" i="6"/>
  <c r="P4264" i="6"/>
  <c r="R4263" i="6"/>
  <c r="Q4263" i="6"/>
  <c r="L4263" i="6"/>
  <c r="P4263" i="6"/>
  <c r="P4262" i="6"/>
  <c r="R4262" i="6"/>
  <c r="L4262" i="6"/>
  <c r="Q4262" i="6"/>
  <c r="Q4261" i="6"/>
  <c r="P4261" i="6"/>
  <c r="R4261" i="6"/>
  <c r="L4261" i="6"/>
  <c r="L4260" i="6"/>
  <c r="P4260" i="6"/>
  <c r="Q4260" i="6"/>
  <c r="R4260" i="6"/>
  <c r="L4259" i="6"/>
  <c r="P4259" i="6"/>
  <c r="Q4259" i="6"/>
  <c r="R4259" i="6"/>
  <c r="L4258" i="6"/>
  <c r="P4258" i="6"/>
  <c r="Q4258" i="6"/>
  <c r="R4258" i="6"/>
  <c r="L4257" i="6"/>
  <c r="P4257" i="6"/>
  <c r="Q4257" i="6"/>
  <c r="R4257" i="6"/>
  <c r="L4256" i="6"/>
  <c r="P4256" i="6"/>
  <c r="Q4256" i="6"/>
  <c r="R4256" i="6"/>
  <c r="L4255" i="6"/>
  <c r="P4255" i="6"/>
  <c r="Q4255" i="6"/>
  <c r="R4255" i="6"/>
  <c r="L4254" i="6"/>
  <c r="P4254" i="6"/>
  <c r="Q4254" i="6"/>
  <c r="R4254" i="6"/>
  <c r="L4253" i="6"/>
  <c r="P4253" i="6"/>
  <c r="Q4253" i="6"/>
  <c r="R4253" i="6"/>
  <c r="L4252" i="6"/>
  <c r="P4252" i="6"/>
  <c r="Q4252" i="6"/>
  <c r="R4252" i="6"/>
  <c r="L4251" i="6"/>
  <c r="P4251" i="6"/>
  <c r="Q4251" i="6"/>
  <c r="R4251" i="6"/>
  <c r="L4250" i="6"/>
  <c r="P4250" i="6"/>
  <c r="Q4250" i="6"/>
  <c r="R4250" i="6"/>
  <c r="L4249" i="6"/>
  <c r="P4249" i="6"/>
  <c r="Q4249" i="6"/>
  <c r="R4249" i="6"/>
  <c r="L4248" i="6"/>
  <c r="P4248" i="6"/>
  <c r="Q4248" i="6"/>
  <c r="R4248" i="6"/>
  <c r="L4247" i="6"/>
  <c r="P4247" i="6"/>
  <c r="Q4247" i="6"/>
  <c r="R4247" i="6"/>
  <c r="L4246" i="6"/>
  <c r="P4246" i="6"/>
  <c r="Q4246" i="6"/>
  <c r="R4246" i="6"/>
  <c r="L4245" i="6"/>
  <c r="P4245" i="6"/>
  <c r="Q4245" i="6"/>
  <c r="R4245" i="6"/>
  <c r="L4244" i="6"/>
  <c r="P4244" i="6"/>
  <c r="Q4244" i="6"/>
  <c r="R4244" i="6"/>
  <c r="L4243" i="6"/>
  <c r="P4243" i="6"/>
  <c r="Q4243" i="6"/>
  <c r="R4243" i="6"/>
  <c r="L4242" i="6"/>
  <c r="P4242" i="6"/>
  <c r="Q4242" i="6"/>
  <c r="R4242" i="6"/>
  <c r="L4241" i="6"/>
  <c r="P4241" i="6"/>
  <c r="Q4241" i="6"/>
  <c r="R4241" i="6"/>
  <c r="L4240" i="6"/>
  <c r="P4240" i="6"/>
  <c r="Q4240" i="6"/>
  <c r="R4240" i="6"/>
  <c r="L4239" i="6"/>
  <c r="P4239" i="6"/>
  <c r="Q4239" i="6"/>
  <c r="R4239" i="6"/>
  <c r="L4238" i="6"/>
  <c r="P4238" i="6"/>
  <c r="Q4238" i="6"/>
  <c r="R4238" i="6"/>
  <c r="L4237" i="6"/>
  <c r="P4237" i="6"/>
  <c r="Q4237" i="6"/>
  <c r="R4237" i="6"/>
  <c r="L4236" i="6"/>
  <c r="P4236" i="6"/>
  <c r="Q4236" i="6"/>
  <c r="R4236" i="6"/>
  <c r="L4235" i="6"/>
  <c r="P4235" i="6"/>
  <c r="Q4235" i="6"/>
  <c r="R4235" i="6"/>
  <c r="L4234" i="6"/>
  <c r="P4234" i="6"/>
  <c r="Q4234" i="6"/>
  <c r="R4234" i="6"/>
  <c r="L4233" i="6"/>
  <c r="P4233" i="6"/>
  <c r="Q4233" i="6"/>
  <c r="R4233" i="6"/>
  <c r="L4232" i="6"/>
  <c r="P4232" i="6"/>
  <c r="Q4232" i="6"/>
  <c r="R4232" i="6"/>
  <c r="L4231" i="6"/>
  <c r="P4231" i="6"/>
  <c r="Q4231" i="6"/>
  <c r="R4231" i="6"/>
  <c r="L4230" i="6"/>
  <c r="P4230" i="6"/>
  <c r="Q4230" i="6"/>
  <c r="R4230" i="6"/>
  <c r="L4229" i="6"/>
  <c r="P4229" i="6"/>
  <c r="Q4229" i="6"/>
  <c r="R4229" i="6"/>
  <c r="L4228" i="6"/>
  <c r="P4228" i="6"/>
  <c r="Q4228" i="6"/>
  <c r="R4228" i="6"/>
  <c r="L4227" i="6"/>
  <c r="P4227" i="6"/>
  <c r="Q4227" i="6"/>
  <c r="R4227" i="6"/>
  <c r="L4226" i="6"/>
  <c r="P4226" i="6"/>
  <c r="Q4226" i="6"/>
  <c r="R4226" i="6"/>
  <c r="L4225" i="6"/>
  <c r="P4225" i="6"/>
  <c r="Q4225" i="6"/>
  <c r="R4225" i="6"/>
  <c r="L4224" i="6"/>
  <c r="P4224" i="6"/>
  <c r="Q4224" i="6"/>
  <c r="R4224" i="6"/>
  <c r="L4223" i="6"/>
  <c r="P4223" i="6"/>
  <c r="Q4223" i="6"/>
  <c r="R4223" i="6"/>
  <c r="L4222" i="6"/>
  <c r="P4222" i="6"/>
  <c r="Q4222" i="6"/>
  <c r="R4222" i="6"/>
  <c r="L4221" i="6"/>
  <c r="P4221" i="6"/>
  <c r="Q4221" i="6"/>
  <c r="R4221" i="6"/>
  <c r="L4220" i="6"/>
  <c r="P4220" i="6"/>
  <c r="Q4220" i="6"/>
  <c r="R4220" i="6"/>
  <c r="L4219" i="6"/>
  <c r="P4219" i="6"/>
  <c r="Q4219" i="6"/>
  <c r="R4219" i="6"/>
  <c r="L4218" i="6"/>
  <c r="P4218" i="6"/>
  <c r="Q4218" i="6"/>
  <c r="R4218" i="6"/>
  <c r="L4217" i="6"/>
  <c r="P4217" i="6"/>
  <c r="Q4217" i="6"/>
  <c r="R4217" i="6"/>
  <c r="L4216" i="6"/>
  <c r="P4216" i="6"/>
  <c r="Q4216" i="6"/>
  <c r="R4216" i="6"/>
  <c r="L4215" i="6"/>
  <c r="P4215" i="6"/>
  <c r="Q4215" i="6"/>
  <c r="R4215" i="6"/>
  <c r="L4214" i="6"/>
  <c r="P4214" i="6"/>
  <c r="Q4214" i="6"/>
  <c r="R4214" i="6"/>
  <c r="L4213" i="6"/>
  <c r="P4213" i="6"/>
  <c r="Q4213" i="6"/>
  <c r="R4213" i="6"/>
  <c r="L4212" i="6"/>
  <c r="P4212" i="6"/>
  <c r="Q4212" i="6"/>
  <c r="R4212" i="6"/>
  <c r="L4211" i="6"/>
  <c r="P4211" i="6"/>
  <c r="Q4211" i="6"/>
  <c r="R4211" i="6"/>
  <c r="L4210" i="6"/>
  <c r="P4210" i="6"/>
  <c r="Q4210" i="6"/>
  <c r="R4210" i="6"/>
  <c r="L4209" i="6"/>
  <c r="P4209" i="6"/>
  <c r="Q4209" i="6"/>
  <c r="R4209" i="6"/>
  <c r="L4208" i="6"/>
  <c r="P4208" i="6"/>
  <c r="Q4208" i="6"/>
  <c r="R4208" i="6"/>
  <c r="L4207" i="6"/>
  <c r="P4207" i="6"/>
  <c r="Q4207" i="6"/>
  <c r="R4207" i="6"/>
  <c r="L4206" i="6"/>
  <c r="P4206" i="6"/>
  <c r="Q4206" i="6"/>
  <c r="R4206" i="6"/>
  <c r="L4205" i="6"/>
  <c r="P4205" i="6"/>
  <c r="Q4205" i="6"/>
  <c r="R4205" i="6"/>
  <c r="L4204" i="6"/>
  <c r="P4204" i="6"/>
  <c r="Q4204" i="6"/>
  <c r="R4204" i="6"/>
  <c r="L4203" i="6"/>
  <c r="P4203" i="6"/>
  <c r="Q4203" i="6"/>
  <c r="R4203" i="6"/>
  <c r="L4202" i="6"/>
  <c r="P4202" i="6"/>
  <c r="Q4202" i="6"/>
  <c r="R4202" i="6"/>
  <c r="L4201" i="6"/>
  <c r="P4201" i="6"/>
  <c r="Q4201" i="6"/>
  <c r="R4201" i="6"/>
  <c r="L4200" i="6"/>
  <c r="P4200" i="6"/>
  <c r="Q4200" i="6"/>
  <c r="R4200" i="6"/>
  <c r="L4199" i="6"/>
  <c r="P4199" i="6"/>
  <c r="Q4199" i="6"/>
  <c r="R4199" i="6"/>
  <c r="L4198" i="6"/>
  <c r="P4198" i="6"/>
  <c r="Q4198" i="6"/>
  <c r="R4198" i="6"/>
  <c r="L4197" i="6"/>
  <c r="P4197" i="6"/>
  <c r="Q4197" i="6"/>
  <c r="R4197" i="6"/>
  <c r="L4196" i="6"/>
  <c r="P4196" i="6"/>
  <c r="Q4196" i="6"/>
  <c r="R4196" i="6"/>
  <c r="L4195" i="6"/>
  <c r="P4195" i="6"/>
  <c r="Q4195" i="6"/>
  <c r="R4195" i="6"/>
  <c r="L4194" i="6"/>
  <c r="P4194" i="6"/>
  <c r="Q4194" i="6"/>
  <c r="R4194" i="6"/>
  <c r="L4193" i="6"/>
  <c r="P4193" i="6"/>
  <c r="Q4193" i="6"/>
  <c r="R4193" i="6"/>
  <c r="L4192" i="6"/>
  <c r="P4192" i="6"/>
  <c r="Q4192" i="6"/>
  <c r="R4192" i="6"/>
  <c r="L4191" i="6"/>
  <c r="P4191" i="6"/>
  <c r="Q4191" i="6"/>
  <c r="R4191" i="6"/>
  <c r="L4190" i="6"/>
  <c r="P4190" i="6"/>
  <c r="Q4190" i="6"/>
  <c r="R4190" i="6"/>
  <c r="L4189" i="6"/>
  <c r="P4189" i="6"/>
  <c r="Q4189" i="6"/>
  <c r="R4189" i="6"/>
  <c r="L4188" i="6"/>
  <c r="P4188" i="6"/>
  <c r="Q4188" i="6"/>
  <c r="R4188" i="6"/>
  <c r="L4187" i="6"/>
  <c r="P4187" i="6"/>
  <c r="Q4187" i="6"/>
  <c r="R4187" i="6"/>
  <c r="L4186" i="6"/>
  <c r="P4186" i="6"/>
  <c r="Q4186" i="6"/>
  <c r="R4186" i="6"/>
  <c r="L4185" i="6"/>
  <c r="P4185" i="6"/>
  <c r="Q4185" i="6"/>
  <c r="R4185" i="6"/>
  <c r="L4184" i="6"/>
  <c r="P4184" i="6"/>
  <c r="Q4184" i="6"/>
  <c r="R4184" i="6"/>
  <c r="L4183" i="6"/>
  <c r="P4183" i="6"/>
  <c r="Q4183" i="6"/>
  <c r="R4183" i="6"/>
  <c r="L4182" i="6"/>
  <c r="P4182" i="6"/>
  <c r="Q4182" i="6"/>
  <c r="R4182" i="6"/>
  <c r="L4181" i="6"/>
  <c r="P4181" i="6"/>
  <c r="Q4181" i="6"/>
  <c r="R4181" i="6"/>
  <c r="L4180" i="6"/>
  <c r="P4180" i="6"/>
  <c r="Q4180" i="6"/>
  <c r="R4180" i="6"/>
  <c r="L4179" i="6"/>
  <c r="P4179" i="6"/>
  <c r="Q4179" i="6"/>
  <c r="R4179" i="6"/>
  <c r="L4178" i="6"/>
  <c r="P4178" i="6"/>
  <c r="Q4178" i="6"/>
  <c r="R4178" i="6"/>
  <c r="L4177" i="6"/>
  <c r="P4177" i="6"/>
  <c r="Q4177" i="6"/>
  <c r="R4177" i="6"/>
  <c r="L4176" i="6"/>
  <c r="P4176" i="6"/>
  <c r="Q4176" i="6"/>
  <c r="R4176" i="6"/>
  <c r="L4175" i="6"/>
  <c r="P4175" i="6"/>
  <c r="Q4175" i="6"/>
  <c r="R4175" i="6"/>
  <c r="L4174" i="6"/>
  <c r="P4174" i="6"/>
  <c r="Q4174" i="6"/>
  <c r="R4174" i="6"/>
  <c r="L4173" i="6"/>
  <c r="P4173" i="6"/>
  <c r="Q4173" i="6"/>
  <c r="R4173" i="6"/>
  <c r="L4172" i="6"/>
  <c r="P4172" i="6"/>
  <c r="Q4172" i="6"/>
  <c r="R4172" i="6"/>
  <c r="L4171" i="6"/>
  <c r="P4171" i="6"/>
  <c r="Q4171" i="6"/>
  <c r="R4171" i="6"/>
  <c r="L4170" i="6"/>
  <c r="P4170" i="6"/>
  <c r="Q4170" i="6"/>
  <c r="R4170" i="6"/>
  <c r="L4169" i="6"/>
  <c r="P4169" i="6"/>
  <c r="Q4169" i="6"/>
  <c r="R4169" i="6"/>
  <c r="L4168" i="6"/>
  <c r="P4168" i="6"/>
  <c r="Q4168" i="6"/>
  <c r="R4168" i="6"/>
  <c r="L4167" i="6"/>
  <c r="P4167" i="6"/>
  <c r="Q4167" i="6"/>
  <c r="R4167" i="6"/>
  <c r="L4166" i="6"/>
  <c r="P4166" i="6"/>
  <c r="Q4166" i="6"/>
  <c r="R4166" i="6"/>
  <c r="L4165" i="6"/>
  <c r="P4165" i="6"/>
  <c r="Q4165" i="6"/>
  <c r="R4165" i="6"/>
  <c r="L4164" i="6"/>
  <c r="P4164" i="6"/>
  <c r="Q4164" i="6"/>
  <c r="R4164" i="6"/>
  <c r="L4163" i="6"/>
  <c r="P4163" i="6"/>
  <c r="Q4163" i="6"/>
  <c r="R4163" i="6"/>
  <c r="L4162" i="6"/>
  <c r="P4162" i="6"/>
  <c r="Q4162" i="6"/>
  <c r="R4162" i="6"/>
  <c r="L4161" i="6"/>
  <c r="P4161" i="6"/>
  <c r="Q4161" i="6"/>
  <c r="R4161" i="6"/>
  <c r="L4160" i="6"/>
  <c r="P4160" i="6"/>
  <c r="Q4160" i="6"/>
  <c r="R4160" i="6"/>
  <c r="L4159" i="6"/>
  <c r="P4159" i="6"/>
  <c r="Q4159" i="6"/>
  <c r="R4159" i="6"/>
  <c r="L4158" i="6"/>
  <c r="P4158" i="6"/>
  <c r="Q4158" i="6"/>
  <c r="R4158" i="6"/>
  <c r="L4157" i="6"/>
  <c r="P4157" i="6"/>
  <c r="Q4157" i="6"/>
  <c r="R4157" i="6"/>
  <c r="L4156" i="6"/>
  <c r="P4156" i="6"/>
  <c r="Q4156" i="6"/>
  <c r="R4156" i="6"/>
  <c r="L4155" i="6"/>
  <c r="P4155" i="6"/>
  <c r="Q4155" i="6"/>
  <c r="R4155" i="6"/>
  <c r="L4154" i="6"/>
  <c r="P4154" i="6"/>
  <c r="Q4154" i="6"/>
  <c r="R4154" i="6"/>
  <c r="Q4153" i="6"/>
  <c r="L4153" i="6"/>
  <c r="R4153" i="6"/>
  <c r="P4153" i="6"/>
  <c r="R4152" i="6"/>
  <c r="P4152" i="6"/>
  <c r="Q4152" i="6"/>
  <c r="S4152" i="6" s="1"/>
  <c r="L4152" i="6"/>
  <c r="L4151" i="6"/>
  <c r="Q4151" i="6"/>
  <c r="P4151" i="6"/>
  <c r="R4151" i="6"/>
  <c r="R4150" i="6"/>
  <c r="L4150" i="6"/>
  <c r="P4150" i="6"/>
  <c r="Q4150" i="6"/>
  <c r="S4150" i="6" s="1"/>
  <c r="R4149" i="6"/>
  <c r="Q4149" i="6"/>
  <c r="L4149" i="6"/>
  <c r="P4149" i="6"/>
  <c r="R4148" i="6"/>
  <c r="L4148" i="6"/>
  <c r="P4148" i="6"/>
  <c r="Q4148" i="6"/>
  <c r="S4148" i="6" s="1"/>
  <c r="Q4147" i="6"/>
  <c r="L4147" i="6"/>
  <c r="P4147" i="6"/>
  <c r="R4147" i="6"/>
  <c r="R4146" i="6"/>
  <c r="L4146" i="6"/>
  <c r="Q4146" i="6"/>
  <c r="S4146" i="6" s="1"/>
  <c r="P4146" i="6"/>
  <c r="P4145" i="6"/>
  <c r="Q4145" i="6"/>
  <c r="L4145" i="6"/>
  <c r="R4145" i="6"/>
  <c r="R4144" i="6"/>
  <c r="Q4144" i="6"/>
  <c r="L4144" i="6"/>
  <c r="P4144" i="6"/>
  <c r="R4143" i="6"/>
  <c r="P4143" i="6"/>
  <c r="L4143" i="6"/>
  <c r="Q4143" i="6"/>
  <c r="S4143" i="6" s="1"/>
  <c r="Q4142" i="6"/>
  <c r="L4142" i="6"/>
  <c r="P4142" i="6"/>
  <c r="R4142" i="6"/>
  <c r="P4141" i="6"/>
  <c r="L4141" i="6"/>
  <c r="R4141" i="6"/>
  <c r="Q4141" i="6"/>
  <c r="S4141" i="6" s="1"/>
  <c r="Q4140" i="6"/>
  <c r="P4140" i="6"/>
  <c r="R4140" i="6"/>
  <c r="L4140" i="6"/>
  <c r="P4139" i="6"/>
  <c r="Q4139" i="6"/>
  <c r="L4139" i="6"/>
  <c r="R4139" i="6"/>
  <c r="Q4138" i="6"/>
  <c r="R4138" i="6"/>
  <c r="L4138" i="6"/>
  <c r="P4138" i="6"/>
  <c r="P4137" i="6"/>
  <c r="L4137" i="6"/>
  <c r="Q4137" i="6"/>
  <c r="R4137" i="6"/>
  <c r="P4136" i="6"/>
  <c r="L4136" i="6"/>
  <c r="R4136" i="6"/>
  <c r="Q4136" i="6"/>
  <c r="P4135" i="6"/>
  <c r="R4135" i="6"/>
  <c r="L4135" i="6"/>
  <c r="Q4135" i="6"/>
  <c r="S4135" i="6" s="1"/>
  <c r="P4134" i="6"/>
  <c r="L4134" i="6"/>
  <c r="Q4134" i="6"/>
  <c r="R4134" i="6"/>
  <c r="Q4133" i="6"/>
  <c r="L4133" i="6"/>
  <c r="P4133" i="6"/>
  <c r="R4133" i="6"/>
  <c r="P4132" i="6"/>
  <c r="L4132" i="6"/>
  <c r="R4132" i="6"/>
  <c r="Q4132" i="6"/>
  <c r="S4132" i="6" s="1"/>
  <c r="R4131" i="6"/>
  <c r="L4131" i="6"/>
  <c r="P4131" i="6"/>
  <c r="Q4131" i="6"/>
  <c r="S4131" i="6" s="1"/>
  <c r="L4130" i="6"/>
  <c r="Q4130" i="6"/>
  <c r="R4130" i="6"/>
  <c r="P4130" i="6"/>
  <c r="R4129" i="6"/>
  <c r="P4129" i="6"/>
  <c r="Q4129" i="6"/>
  <c r="S4129" i="6" s="1"/>
  <c r="L4129" i="6"/>
  <c r="P4128" i="6"/>
  <c r="R4128" i="6"/>
  <c r="L4128" i="6"/>
  <c r="Q4128" i="6"/>
  <c r="S4128" i="6" s="1"/>
  <c r="R4127" i="6"/>
  <c r="L4127" i="6"/>
  <c r="Q4127" i="6"/>
  <c r="S4127" i="6" s="1"/>
  <c r="P4127" i="6"/>
  <c r="L4126" i="6"/>
  <c r="P4126" i="6"/>
  <c r="Q4126" i="6"/>
  <c r="R4126" i="6"/>
  <c r="L4125" i="6"/>
  <c r="Q4125" i="6"/>
  <c r="P4125" i="6"/>
  <c r="R4125" i="6"/>
  <c r="P4124" i="6"/>
  <c r="R4124" i="6"/>
  <c r="L4124" i="6"/>
  <c r="Q4124" i="6"/>
  <c r="S4124" i="6" s="1"/>
  <c r="P4123" i="6"/>
  <c r="R4123" i="6"/>
  <c r="L4123" i="6"/>
  <c r="Q4123" i="6"/>
  <c r="S4123" i="6" s="1"/>
  <c r="R4122" i="6"/>
  <c r="L4122" i="6"/>
  <c r="Q4122" i="6"/>
  <c r="P4122" i="6"/>
  <c r="Q4121" i="6"/>
  <c r="L4121" i="6"/>
  <c r="R4121" i="6"/>
  <c r="P4121" i="6"/>
  <c r="Q4120" i="6"/>
  <c r="R4120" i="6"/>
  <c r="P4120" i="6"/>
  <c r="L4120" i="6"/>
  <c r="L4119" i="6"/>
  <c r="Q4119" i="6"/>
  <c r="P4119" i="6"/>
  <c r="R4119" i="6"/>
  <c r="L4118" i="6"/>
  <c r="P4118" i="6"/>
  <c r="R4118" i="6"/>
  <c r="Q4118" i="6"/>
  <c r="S4118" i="6" s="1"/>
  <c r="Q4117" i="6"/>
  <c r="L4117" i="6"/>
  <c r="P4117" i="6"/>
  <c r="R4117" i="6"/>
  <c r="Q4116" i="6"/>
  <c r="P4116" i="6"/>
  <c r="L4116" i="6"/>
  <c r="R4116" i="6"/>
  <c r="Q4115" i="6"/>
  <c r="R4115" i="6"/>
  <c r="L4115" i="6"/>
  <c r="P4115" i="6"/>
  <c r="L4114" i="6"/>
  <c r="P4114" i="6"/>
  <c r="R4114" i="6"/>
  <c r="Q4114" i="6"/>
  <c r="S4114" i="6" s="1"/>
  <c r="Q4113" i="6"/>
  <c r="P4113" i="6"/>
  <c r="R4113" i="6"/>
  <c r="L4113" i="6"/>
  <c r="Q4112" i="6"/>
  <c r="L4112" i="6"/>
  <c r="P4112" i="6"/>
  <c r="R4112" i="6"/>
  <c r="Q4111" i="6"/>
  <c r="L4111" i="6"/>
  <c r="P4111" i="6"/>
  <c r="R4111" i="6"/>
  <c r="R4110" i="6"/>
  <c r="L4110" i="6"/>
  <c r="P4110" i="6"/>
  <c r="Q4110" i="6"/>
  <c r="P4109" i="6"/>
  <c r="R4109" i="6"/>
  <c r="Q4109" i="6"/>
  <c r="S4109" i="6" s="1"/>
  <c r="L4109" i="6"/>
  <c r="P4108" i="6"/>
  <c r="Q4108" i="6"/>
  <c r="R4108" i="6"/>
  <c r="L4108" i="6"/>
  <c r="L4107" i="6"/>
  <c r="P4107" i="6"/>
  <c r="R4107" i="6"/>
  <c r="Q4107" i="6"/>
  <c r="S4107" i="6" s="1"/>
  <c r="L4106" i="6"/>
  <c r="R4106" i="6"/>
  <c r="P4106" i="6"/>
  <c r="Q4106" i="6"/>
  <c r="S4106" i="6" s="1"/>
  <c r="P4105" i="6"/>
  <c r="R4105" i="6"/>
  <c r="L4105" i="6"/>
  <c r="Q4105" i="6"/>
  <c r="S4105" i="6" s="1"/>
  <c r="Q4104" i="6"/>
  <c r="L4104" i="6"/>
  <c r="P4104" i="6"/>
  <c r="R4104" i="6"/>
  <c r="L4103" i="6"/>
  <c r="R4103" i="6"/>
  <c r="Q4103" i="6"/>
  <c r="P4103" i="6"/>
  <c r="L4102" i="6"/>
  <c r="P4102" i="6"/>
  <c r="Q4102" i="6"/>
  <c r="R4102" i="6"/>
  <c r="L4101" i="6"/>
  <c r="P4101" i="6"/>
  <c r="Q4101" i="6"/>
  <c r="R4101" i="6"/>
  <c r="L4100" i="6"/>
  <c r="P4100" i="6"/>
  <c r="Q4100" i="6"/>
  <c r="R4100" i="6"/>
  <c r="L4099" i="6"/>
  <c r="P4099" i="6"/>
  <c r="Q4099" i="6"/>
  <c r="R4099" i="6"/>
  <c r="L4098" i="6"/>
  <c r="P4098" i="6"/>
  <c r="Q4098" i="6"/>
  <c r="R4098" i="6"/>
  <c r="L4097" i="6"/>
  <c r="P4097" i="6"/>
  <c r="Q4097" i="6"/>
  <c r="R4097" i="6"/>
  <c r="L4096" i="6"/>
  <c r="P4096" i="6"/>
  <c r="Q4096" i="6"/>
  <c r="R4096" i="6"/>
  <c r="L4095" i="6"/>
  <c r="P4095" i="6"/>
  <c r="Q4095" i="6"/>
  <c r="R4095" i="6"/>
  <c r="L4094" i="6"/>
  <c r="P4094" i="6"/>
  <c r="Q4094" i="6"/>
  <c r="R4094" i="6"/>
  <c r="L4093" i="6"/>
  <c r="P4093" i="6"/>
  <c r="Q4093" i="6"/>
  <c r="R4093" i="6"/>
  <c r="L4092" i="6"/>
  <c r="P4092" i="6"/>
  <c r="Q4092" i="6"/>
  <c r="R4092" i="6"/>
  <c r="L4091" i="6"/>
  <c r="P4091" i="6"/>
  <c r="Q4091" i="6"/>
  <c r="R4091" i="6"/>
  <c r="L4090" i="6"/>
  <c r="P4090" i="6"/>
  <c r="Q4090" i="6"/>
  <c r="R4090" i="6"/>
  <c r="L4089" i="6"/>
  <c r="P4089" i="6"/>
  <c r="Q4089" i="6"/>
  <c r="R4089" i="6"/>
  <c r="L4088" i="6"/>
  <c r="P4088" i="6"/>
  <c r="Q4088" i="6"/>
  <c r="R4088" i="6"/>
  <c r="L4087" i="6"/>
  <c r="P4087" i="6"/>
  <c r="Q4087" i="6"/>
  <c r="R4087" i="6"/>
  <c r="L4086" i="6"/>
  <c r="P4086" i="6"/>
  <c r="Q4086" i="6"/>
  <c r="R4086" i="6"/>
  <c r="L4085" i="6"/>
  <c r="P4085" i="6"/>
  <c r="Q4085" i="6"/>
  <c r="R4085" i="6"/>
  <c r="L4084" i="6"/>
  <c r="P4084" i="6"/>
  <c r="Q4084" i="6"/>
  <c r="R4084" i="6"/>
  <c r="L4083" i="6"/>
  <c r="P4083" i="6"/>
  <c r="Q4083" i="6"/>
  <c r="R4083" i="6"/>
  <c r="L4082" i="6"/>
  <c r="P4082" i="6"/>
  <c r="Q4082" i="6"/>
  <c r="R4082" i="6"/>
  <c r="L4081" i="6"/>
  <c r="P4081" i="6"/>
  <c r="Q4081" i="6"/>
  <c r="R4081" i="6"/>
  <c r="L4080" i="6"/>
  <c r="P4080" i="6"/>
  <c r="Q4080" i="6"/>
  <c r="R4080" i="6"/>
  <c r="L4079" i="6"/>
  <c r="P4079" i="6"/>
  <c r="Q4079" i="6"/>
  <c r="R4079" i="6"/>
  <c r="L4078" i="6"/>
  <c r="P4078" i="6"/>
  <c r="Q4078" i="6"/>
  <c r="R4078" i="6"/>
  <c r="L4077" i="6"/>
  <c r="P4077" i="6"/>
  <c r="Q4077" i="6"/>
  <c r="R4077" i="6"/>
  <c r="L4076" i="6"/>
  <c r="P4076" i="6"/>
  <c r="Q4076" i="6"/>
  <c r="R4076" i="6"/>
  <c r="L4075" i="6"/>
  <c r="P4075" i="6"/>
  <c r="Q4075" i="6"/>
  <c r="R4075" i="6"/>
  <c r="L4074" i="6"/>
  <c r="P4074" i="6"/>
  <c r="Q4074" i="6"/>
  <c r="R4074" i="6"/>
  <c r="L4073" i="6"/>
  <c r="P4073" i="6"/>
  <c r="Q4073" i="6"/>
  <c r="R4073" i="6"/>
  <c r="L4072" i="6"/>
  <c r="P4072" i="6"/>
  <c r="Q4072" i="6"/>
  <c r="R4072" i="6"/>
  <c r="L4071" i="6"/>
  <c r="P4071" i="6"/>
  <c r="Q4071" i="6"/>
  <c r="R4071" i="6"/>
  <c r="L4070" i="6"/>
  <c r="P4070" i="6"/>
  <c r="Q4070" i="6"/>
  <c r="R4070" i="6"/>
  <c r="L4069" i="6"/>
  <c r="P4069" i="6"/>
  <c r="Q4069" i="6"/>
  <c r="R4069" i="6"/>
  <c r="L4068" i="6"/>
  <c r="P4068" i="6"/>
  <c r="Q4068" i="6"/>
  <c r="R4068" i="6"/>
  <c r="L4067" i="6"/>
  <c r="P4067" i="6"/>
  <c r="Q4067" i="6"/>
  <c r="R4067" i="6"/>
  <c r="L4066" i="6"/>
  <c r="P4066" i="6"/>
  <c r="Q4066" i="6"/>
  <c r="R4066" i="6"/>
  <c r="L4065" i="6"/>
  <c r="P4065" i="6"/>
  <c r="Q4065" i="6"/>
  <c r="R4065" i="6"/>
  <c r="L4064" i="6"/>
  <c r="P4064" i="6"/>
  <c r="Q4064" i="6"/>
  <c r="R4064" i="6"/>
  <c r="L4063" i="6"/>
  <c r="P4063" i="6"/>
  <c r="Q4063" i="6"/>
  <c r="R4063" i="6"/>
  <c r="L4062" i="6"/>
  <c r="P4062" i="6"/>
  <c r="Q4062" i="6"/>
  <c r="R4062" i="6"/>
  <c r="L4061" i="6"/>
  <c r="P4061" i="6"/>
  <c r="Q4061" i="6"/>
  <c r="R4061" i="6"/>
  <c r="L4060" i="6"/>
  <c r="P4060" i="6"/>
  <c r="Q4060" i="6"/>
  <c r="R4060" i="6"/>
  <c r="L4059" i="6"/>
  <c r="P4059" i="6"/>
  <c r="Q4059" i="6"/>
  <c r="R4059" i="6"/>
  <c r="L4058" i="6"/>
  <c r="P4058" i="6"/>
  <c r="Q4058" i="6"/>
  <c r="R4058" i="6"/>
  <c r="L4057" i="6"/>
  <c r="P4057" i="6"/>
  <c r="Q4057" i="6"/>
  <c r="R4057" i="6"/>
  <c r="L4056" i="6"/>
  <c r="P4056" i="6"/>
  <c r="Q4056" i="6"/>
  <c r="R4056" i="6"/>
  <c r="L4055" i="6"/>
  <c r="P4055" i="6"/>
  <c r="Q4055" i="6"/>
  <c r="R4055" i="6"/>
  <c r="L4054" i="6"/>
  <c r="P4054" i="6"/>
  <c r="Q4054" i="6"/>
  <c r="R4054" i="6"/>
  <c r="L4053" i="6"/>
  <c r="P4053" i="6"/>
  <c r="Q4053" i="6"/>
  <c r="R4053" i="6"/>
  <c r="L4052" i="6"/>
  <c r="P4052" i="6"/>
  <c r="Q4052" i="6"/>
  <c r="R4052" i="6"/>
  <c r="L4051" i="6"/>
  <c r="P4051" i="6"/>
  <c r="Q4051" i="6"/>
  <c r="R4051" i="6"/>
  <c r="L4050" i="6"/>
  <c r="P4050" i="6"/>
  <c r="Q4050" i="6"/>
  <c r="R4050" i="6"/>
  <c r="L4049" i="6"/>
  <c r="P4049" i="6"/>
  <c r="Q4049" i="6"/>
  <c r="R4049" i="6"/>
  <c r="L4048" i="6"/>
  <c r="P4048" i="6"/>
  <c r="Q4048" i="6"/>
  <c r="R4048" i="6"/>
  <c r="L4047" i="6"/>
  <c r="P4047" i="6"/>
  <c r="Q4047" i="6"/>
  <c r="R4047" i="6"/>
  <c r="L4046" i="6"/>
  <c r="P4046" i="6"/>
  <c r="Q4046" i="6"/>
  <c r="R4046" i="6"/>
  <c r="L4045" i="6"/>
  <c r="P4045" i="6"/>
  <c r="Q4045" i="6"/>
  <c r="R4045" i="6"/>
  <c r="L4044" i="6"/>
  <c r="P4044" i="6"/>
  <c r="Q4044" i="6"/>
  <c r="R4044" i="6"/>
  <c r="L4043" i="6"/>
  <c r="P4043" i="6"/>
  <c r="Q4043" i="6"/>
  <c r="R4043" i="6"/>
  <c r="L4042" i="6"/>
  <c r="P4042" i="6"/>
  <c r="Q4042" i="6"/>
  <c r="R4042" i="6"/>
  <c r="L4041" i="6"/>
  <c r="P4041" i="6"/>
  <c r="Q4041" i="6"/>
  <c r="R4041" i="6"/>
  <c r="L4040" i="6"/>
  <c r="P4040" i="6"/>
  <c r="Q4040" i="6"/>
  <c r="R4040" i="6"/>
  <c r="L4039" i="6"/>
  <c r="P4039" i="6"/>
  <c r="Q4039" i="6"/>
  <c r="R4039" i="6"/>
  <c r="L4038" i="6"/>
  <c r="P4038" i="6"/>
  <c r="Q4038" i="6"/>
  <c r="R4038" i="6"/>
  <c r="L4037" i="6"/>
  <c r="P4037" i="6"/>
  <c r="Q4037" i="6"/>
  <c r="R4037" i="6"/>
  <c r="L4036" i="6"/>
  <c r="P4036" i="6"/>
  <c r="Q4036" i="6"/>
  <c r="R4036" i="6"/>
  <c r="L4035" i="6"/>
  <c r="P4035" i="6"/>
  <c r="Q4035" i="6"/>
  <c r="R4035" i="6"/>
  <c r="L4034" i="6"/>
  <c r="P4034" i="6"/>
  <c r="Q4034" i="6"/>
  <c r="R4034" i="6"/>
  <c r="L4033" i="6"/>
  <c r="P4033" i="6"/>
  <c r="Q4033" i="6"/>
  <c r="R4033" i="6"/>
  <c r="L4032" i="6"/>
  <c r="P4032" i="6"/>
  <c r="Q4032" i="6"/>
  <c r="R4032" i="6"/>
  <c r="L4031" i="6"/>
  <c r="P4031" i="6"/>
  <c r="Q4031" i="6"/>
  <c r="R4031" i="6"/>
  <c r="L4030" i="6"/>
  <c r="P4030" i="6"/>
  <c r="Q4030" i="6"/>
  <c r="R4030" i="6"/>
  <c r="L4029" i="6"/>
  <c r="P4029" i="6"/>
  <c r="Q4029" i="6"/>
  <c r="R4029" i="6"/>
  <c r="L4028" i="6"/>
  <c r="P4028" i="6"/>
  <c r="Q4028" i="6"/>
  <c r="R4028" i="6"/>
  <c r="L4027" i="6"/>
  <c r="P4027" i="6"/>
  <c r="Q4027" i="6"/>
  <c r="R4027" i="6"/>
  <c r="L4026" i="6"/>
  <c r="P4026" i="6"/>
  <c r="Q4026" i="6"/>
  <c r="R4026" i="6"/>
  <c r="L4025" i="6"/>
  <c r="P4025" i="6"/>
  <c r="Q4025" i="6"/>
  <c r="R4025" i="6"/>
  <c r="L4024" i="6"/>
  <c r="P4024" i="6"/>
  <c r="Q4024" i="6"/>
  <c r="R4024" i="6"/>
  <c r="L4023" i="6"/>
  <c r="P4023" i="6"/>
  <c r="Q4023" i="6"/>
  <c r="R4023" i="6"/>
  <c r="L4022" i="6"/>
  <c r="P4022" i="6"/>
  <c r="Q4022" i="6"/>
  <c r="R4022" i="6"/>
  <c r="L4021" i="6"/>
  <c r="P4021" i="6"/>
  <c r="Q4021" i="6"/>
  <c r="R4021" i="6"/>
  <c r="L4020" i="6"/>
  <c r="P4020" i="6"/>
  <c r="Q4020" i="6"/>
  <c r="R4020" i="6"/>
  <c r="L4019" i="6"/>
  <c r="P4019" i="6"/>
  <c r="Q4019" i="6"/>
  <c r="R4019" i="6"/>
  <c r="L4018" i="6"/>
  <c r="P4018" i="6"/>
  <c r="Q4018" i="6"/>
  <c r="R4018" i="6"/>
  <c r="L4017" i="6"/>
  <c r="P4017" i="6"/>
  <c r="Q4017" i="6"/>
  <c r="R4017" i="6"/>
  <c r="L4016" i="6"/>
  <c r="P4016" i="6"/>
  <c r="Q4016" i="6"/>
  <c r="R4016" i="6"/>
  <c r="L4015" i="6"/>
  <c r="P4015" i="6"/>
  <c r="Q4015" i="6"/>
  <c r="R4015" i="6"/>
  <c r="L4014" i="6"/>
  <c r="P4014" i="6"/>
  <c r="Q4014" i="6"/>
  <c r="R4014" i="6"/>
  <c r="L4013" i="6"/>
  <c r="P4013" i="6"/>
  <c r="Q4013" i="6"/>
  <c r="R4013" i="6"/>
  <c r="L4012" i="6"/>
  <c r="P4012" i="6"/>
  <c r="Q4012" i="6"/>
  <c r="R4012" i="6"/>
  <c r="L4011" i="6"/>
  <c r="P4011" i="6"/>
  <c r="Q4011" i="6"/>
  <c r="R4011" i="6"/>
  <c r="L4010" i="6"/>
  <c r="P4010" i="6"/>
  <c r="Q4010" i="6"/>
  <c r="R4010" i="6"/>
  <c r="L4009" i="6"/>
  <c r="P4009" i="6"/>
  <c r="Q4009" i="6"/>
  <c r="R4009" i="6"/>
  <c r="L4008" i="6"/>
  <c r="P4008" i="6"/>
  <c r="Q4008" i="6"/>
  <c r="R4008" i="6"/>
  <c r="L4007" i="6"/>
  <c r="P4007" i="6"/>
  <c r="Q4007" i="6"/>
  <c r="R4007" i="6"/>
  <c r="L4006" i="6"/>
  <c r="P4006" i="6"/>
  <c r="Q4006" i="6"/>
  <c r="R4006" i="6"/>
  <c r="L4005" i="6"/>
  <c r="P4005" i="6"/>
  <c r="Q4005" i="6"/>
  <c r="R4005" i="6"/>
  <c r="L4004" i="6"/>
  <c r="P4004" i="6"/>
  <c r="Q4004" i="6"/>
  <c r="R4004" i="6"/>
  <c r="L4003" i="6"/>
  <c r="P4003" i="6"/>
  <c r="Q4003" i="6"/>
  <c r="R4003" i="6"/>
  <c r="L4002" i="6"/>
  <c r="P4002" i="6"/>
  <c r="Q4002" i="6"/>
  <c r="R4002" i="6"/>
  <c r="L4001" i="6"/>
  <c r="P4001" i="6"/>
  <c r="Q4001" i="6"/>
  <c r="R4001" i="6"/>
  <c r="L4000" i="6"/>
  <c r="P4000" i="6"/>
  <c r="Q4000" i="6"/>
  <c r="R4000" i="6"/>
  <c r="L3999" i="6"/>
  <c r="P3999" i="6"/>
  <c r="Q3999" i="6"/>
  <c r="R3999" i="6"/>
  <c r="L3998" i="6"/>
  <c r="P3998" i="6"/>
  <c r="Q3998" i="6"/>
  <c r="R3998" i="6"/>
  <c r="L3997" i="6"/>
  <c r="P3997" i="6"/>
  <c r="Q3997" i="6"/>
  <c r="R3997" i="6"/>
  <c r="L3996" i="6"/>
  <c r="P3996" i="6"/>
  <c r="Q3996" i="6"/>
  <c r="R3996" i="6"/>
  <c r="L3995" i="6"/>
  <c r="P3995" i="6"/>
  <c r="Q3995" i="6"/>
  <c r="R3995" i="6"/>
  <c r="L3994" i="6"/>
  <c r="P3994" i="6"/>
  <c r="Q3994" i="6"/>
  <c r="R3994" i="6"/>
  <c r="L3993" i="6"/>
  <c r="P3993" i="6"/>
  <c r="Q3993" i="6"/>
  <c r="R3993" i="6"/>
  <c r="L3992" i="6"/>
  <c r="P3992" i="6"/>
  <c r="Q3992" i="6"/>
  <c r="R3992" i="6"/>
  <c r="L3991" i="6"/>
  <c r="P3991" i="6"/>
  <c r="Q3991" i="6"/>
  <c r="R3991" i="6"/>
  <c r="L3990" i="6"/>
  <c r="P3990" i="6"/>
  <c r="Q3990" i="6"/>
  <c r="R3990" i="6"/>
  <c r="L3989" i="6"/>
  <c r="P3989" i="6"/>
  <c r="Q3989" i="6"/>
  <c r="R3989" i="6"/>
  <c r="L3988" i="6"/>
  <c r="P3988" i="6"/>
  <c r="Q3988" i="6"/>
  <c r="R3988" i="6"/>
  <c r="L3987" i="6"/>
  <c r="P3987" i="6"/>
  <c r="Q3987" i="6"/>
  <c r="R3987" i="6"/>
  <c r="L3986" i="6"/>
  <c r="P3986" i="6"/>
  <c r="Q3986" i="6"/>
  <c r="R3986" i="6"/>
  <c r="L3985" i="6"/>
  <c r="P3985" i="6"/>
  <c r="Q3985" i="6"/>
  <c r="R3985" i="6"/>
  <c r="L3984" i="6"/>
  <c r="P3984" i="6"/>
  <c r="Q3984" i="6"/>
  <c r="R3984" i="6"/>
  <c r="L3983" i="6"/>
  <c r="P3983" i="6"/>
  <c r="Q3983" i="6"/>
  <c r="R3983" i="6"/>
  <c r="L3982" i="6"/>
  <c r="P3982" i="6"/>
  <c r="Q3982" i="6"/>
  <c r="R3982" i="6"/>
  <c r="L3981" i="6"/>
  <c r="P3981" i="6"/>
  <c r="Q3981" i="6"/>
  <c r="R3981" i="6"/>
  <c r="L3980" i="6"/>
  <c r="P3980" i="6"/>
  <c r="Q3980" i="6"/>
  <c r="R3980" i="6"/>
  <c r="L3979" i="6"/>
  <c r="P3979" i="6"/>
  <c r="Q3979" i="6"/>
  <c r="R3979" i="6"/>
  <c r="L3978" i="6"/>
  <c r="P3978" i="6"/>
  <c r="Q3978" i="6"/>
  <c r="R3978" i="6"/>
  <c r="L3977" i="6"/>
  <c r="P3977" i="6"/>
  <c r="Q3977" i="6"/>
  <c r="R3977" i="6"/>
  <c r="L3976" i="6"/>
  <c r="P3976" i="6"/>
  <c r="Q3976" i="6"/>
  <c r="R3976" i="6"/>
  <c r="L3975" i="6"/>
  <c r="P3975" i="6"/>
  <c r="Q3975" i="6"/>
  <c r="R3975" i="6"/>
  <c r="L3974" i="6"/>
  <c r="P3974" i="6"/>
  <c r="Q3974" i="6"/>
  <c r="R3974" i="6"/>
  <c r="L3973" i="6"/>
  <c r="P3973" i="6"/>
  <c r="Q3973" i="6"/>
  <c r="R3973" i="6"/>
  <c r="L3972" i="6"/>
  <c r="P3972" i="6"/>
  <c r="Q3972" i="6"/>
  <c r="R3972" i="6"/>
  <c r="L3971" i="6"/>
  <c r="P3971" i="6"/>
  <c r="Q3971" i="6"/>
  <c r="R3971" i="6"/>
  <c r="L3970" i="6"/>
  <c r="P3970" i="6"/>
  <c r="Q3970" i="6"/>
  <c r="R3970" i="6"/>
  <c r="L3969" i="6"/>
  <c r="P3969" i="6"/>
  <c r="Q3969" i="6"/>
  <c r="R3969" i="6"/>
  <c r="L3968" i="6"/>
  <c r="P3968" i="6"/>
  <c r="Q3968" i="6"/>
  <c r="R3968" i="6"/>
  <c r="L3967" i="6"/>
  <c r="P3967" i="6"/>
  <c r="Q3967" i="6"/>
  <c r="R3967" i="6"/>
  <c r="L3966" i="6"/>
  <c r="P3966" i="6"/>
  <c r="Q3966" i="6"/>
  <c r="R3966" i="6"/>
  <c r="L3965" i="6"/>
  <c r="P3965" i="6"/>
  <c r="Q3965" i="6"/>
  <c r="R3965" i="6"/>
  <c r="L3964" i="6"/>
  <c r="P3964" i="6"/>
  <c r="Q3964" i="6"/>
  <c r="R3964" i="6"/>
  <c r="L3963" i="6"/>
  <c r="P3963" i="6"/>
  <c r="Q3963" i="6"/>
  <c r="R3963" i="6"/>
  <c r="L3962" i="6"/>
  <c r="P3962" i="6"/>
  <c r="Q3962" i="6"/>
  <c r="R3962" i="6"/>
  <c r="L3961" i="6"/>
  <c r="P3961" i="6"/>
  <c r="Q3961" i="6"/>
  <c r="R3961" i="6"/>
  <c r="L3960" i="6"/>
  <c r="P3960" i="6"/>
  <c r="Q3960" i="6"/>
  <c r="R3960" i="6"/>
  <c r="L3959" i="6"/>
  <c r="P3959" i="6"/>
  <c r="Q3959" i="6"/>
  <c r="R3959" i="6"/>
  <c r="L3958" i="6"/>
  <c r="P3958" i="6"/>
  <c r="Q3958" i="6"/>
  <c r="R3958" i="6"/>
  <c r="L3957" i="6"/>
  <c r="P3957" i="6"/>
  <c r="Q3957" i="6"/>
  <c r="R3957" i="6"/>
  <c r="L3956" i="6"/>
  <c r="P3956" i="6"/>
  <c r="Q3956" i="6"/>
  <c r="R3956" i="6"/>
  <c r="L3955" i="6"/>
  <c r="P3955" i="6"/>
  <c r="Q3955" i="6"/>
  <c r="R3955" i="6"/>
  <c r="L3954" i="6"/>
  <c r="P3954" i="6"/>
  <c r="Q3954" i="6"/>
  <c r="R3954" i="6"/>
  <c r="L3953" i="6"/>
  <c r="P3953" i="6"/>
  <c r="Q3953" i="6"/>
  <c r="R3953" i="6"/>
  <c r="L3952" i="6"/>
  <c r="P3952" i="6"/>
  <c r="Q3952" i="6"/>
  <c r="R3952" i="6"/>
  <c r="L3951" i="6"/>
  <c r="P3951" i="6"/>
  <c r="Q3951" i="6"/>
  <c r="R3951" i="6"/>
  <c r="L3950" i="6"/>
  <c r="P3950" i="6"/>
  <c r="Q3950" i="6"/>
  <c r="R3950" i="6"/>
  <c r="L3949" i="6"/>
  <c r="P3949" i="6"/>
  <c r="Q3949" i="6"/>
  <c r="R3949" i="6"/>
  <c r="L3948" i="6"/>
  <c r="P3948" i="6"/>
  <c r="Q3948" i="6"/>
  <c r="R3948" i="6"/>
  <c r="L3947" i="6"/>
  <c r="P3947" i="6"/>
  <c r="Q3947" i="6"/>
  <c r="R3947" i="6"/>
  <c r="L3946" i="6"/>
  <c r="P3946" i="6"/>
  <c r="Q3946" i="6"/>
  <c r="R3946" i="6"/>
  <c r="L3945" i="6"/>
  <c r="P3945" i="6"/>
  <c r="Q3945" i="6"/>
  <c r="R3945" i="6"/>
  <c r="L3944" i="6"/>
  <c r="P3944" i="6"/>
  <c r="Q3944" i="6"/>
  <c r="R3944" i="6"/>
  <c r="L3943" i="6"/>
  <c r="P3943" i="6"/>
  <c r="Q3943" i="6"/>
  <c r="R3943" i="6"/>
  <c r="L3942" i="6"/>
  <c r="P3942" i="6"/>
  <c r="Q3942" i="6"/>
  <c r="R3942" i="6"/>
  <c r="L3941" i="6"/>
  <c r="P3941" i="6"/>
  <c r="Q3941" i="6"/>
  <c r="R3941" i="6"/>
  <c r="L3940" i="6"/>
  <c r="P3940" i="6"/>
  <c r="Q3940" i="6"/>
  <c r="R3940" i="6"/>
  <c r="L3939" i="6"/>
  <c r="P3939" i="6"/>
  <c r="Q3939" i="6"/>
  <c r="R3939" i="6"/>
  <c r="L3938" i="6"/>
  <c r="P3938" i="6"/>
  <c r="Q3938" i="6"/>
  <c r="R3938" i="6"/>
  <c r="L3937" i="6"/>
  <c r="P3937" i="6"/>
  <c r="Q3937" i="6"/>
  <c r="R3937" i="6"/>
  <c r="L3936" i="6"/>
  <c r="P3936" i="6"/>
  <c r="Q3936" i="6"/>
  <c r="R3936" i="6"/>
  <c r="L3935" i="6"/>
  <c r="P3935" i="6"/>
  <c r="Q3935" i="6"/>
  <c r="R3935" i="6"/>
  <c r="L3934" i="6"/>
  <c r="P3934" i="6"/>
  <c r="Q3934" i="6"/>
  <c r="R3934" i="6"/>
  <c r="L3933" i="6"/>
  <c r="P3933" i="6"/>
  <c r="Q3933" i="6"/>
  <c r="R3933" i="6"/>
  <c r="L3932" i="6"/>
  <c r="P3932" i="6"/>
  <c r="Q3932" i="6"/>
  <c r="R3932" i="6"/>
  <c r="L3931" i="6"/>
  <c r="P3931" i="6"/>
  <c r="Q3931" i="6"/>
  <c r="R3931" i="6"/>
  <c r="L3930" i="6"/>
  <c r="P3930" i="6"/>
  <c r="Q3930" i="6"/>
  <c r="R3930" i="6"/>
  <c r="L3929" i="6"/>
  <c r="P3929" i="6"/>
  <c r="Q3929" i="6"/>
  <c r="R3929" i="6"/>
  <c r="L3928" i="6"/>
  <c r="P3928" i="6"/>
  <c r="Q3928" i="6"/>
  <c r="R3928" i="6"/>
  <c r="L3927" i="6"/>
  <c r="P3927" i="6"/>
  <c r="Q3927" i="6"/>
  <c r="R3927" i="6"/>
  <c r="L3926" i="6"/>
  <c r="P3926" i="6"/>
  <c r="Q3926" i="6"/>
  <c r="R3926" i="6"/>
  <c r="L3925" i="6"/>
  <c r="P3925" i="6"/>
  <c r="Q3925" i="6"/>
  <c r="R3925" i="6"/>
  <c r="L3924" i="6"/>
  <c r="P3924" i="6"/>
  <c r="Q3924" i="6"/>
  <c r="R3924" i="6"/>
  <c r="L3923" i="6"/>
  <c r="P3923" i="6"/>
  <c r="Q3923" i="6"/>
  <c r="R3923" i="6"/>
  <c r="L3922" i="6"/>
  <c r="P3922" i="6"/>
  <c r="Q3922" i="6"/>
  <c r="R3922" i="6"/>
  <c r="L3921" i="6"/>
  <c r="P3921" i="6"/>
  <c r="Q3921" i="6"/>
  <c r="R3921" i="6"/>
  <c r="L3920" i="6"/>
  <c r="P3920" i="6"/>
  <c r="Q3920" i="6"/>
  <c r="R3920" i="6"/>
  <c r="L3919" i="6"/>
  <c r="P3919" i="6"/>
  <c r="Q3919" i="6"/>
  <c r="R3919" i="6"/>
  <c r="L3918" i="6"/>
  <c r="P3918" i="6"/>
  <c r="Q3918" i="6"/>
  <c r="R3918" i="6"/>
  <c r="L3917" i="6"/>
  <c r="P3917" i="6"/>
  <c r="Q3917" i="6"/>
  <c r="R3917" i="6"/>
  <c r="L3916" i="6"/>
  <c r="P3916" i="6"/>
  <c r="Q3916" i="6"/>
  <c r="R3916" i="6"/>
  <c r="L3915" i="6"/>
  <c r="P3915" i="6"/>
  <c r="Q3915" i="6"/>
  <c r="R3915" i="6"/>
  <c r="L3914" i="6"/>
  <c r="P3914" i="6"/>
  <c r="Q3914" i="6"/>
  <c r="R3914" i="6"/>
  <c r="L3913" i="6"/>
  <c r="P3913" i="6"/>
  <c r="Q3913" i="6"/>
  <c r="R3913" i="6"/>
  <c r="L3912" i="6"/>
  <c r="P3912" i="6"/>
  <c r="Q3912" i="6"/>
  <c r="R3912" i="6"/>
  <c r="L3911" i="6"/>
  <c r="P3911" i="6"/>
  <c r="Q3911" i="6"/>
  <c r="R3911" i="6"/>
  <c r="L3910" i="6"/>
  <c r="P3910" i="6"/>
  <c r="Q3910" i="6"/>
  <c r="R3910" i="6"/>
  <c r="L3909" i="6"/>
  <c r="P3909" i="6"/>
  <c r="Q3909" i="6"/>
  <c r="R3909" i="6"/>
  <c r="L3908" i="6"/>
  <c r="P3908" i="6"/>
  <c r="Q3908" i="6"/>
  <c r="R3908" i="6"/>
  <c r="L3907" i="6"/>
  <c r="P3907" i="6"/>
  <c r="Q3907" i="6"/>
  <c r="R3907" i="6"/>
  <c r="L3906" i="6"/>
  <c r="P3906" i="6"/>
  <c r="Q3906" i="6"/>
  <c r="R3906" i="6"/>
  <c r="L3905" i="6"/>
  <c r="P3905" i="6"/>
  <c r="Q3905" i="6"/>
  <c r="R3905" i="6"/>
  <c r="L3904" i="6"/>
  <c r="P3904" i="6"/>
  <c r="Q3904" i="6"/>
  <c r="R3904" i="6"/>
  <c r="L3903" i="6"/>
  <c r="P3903" i="6"/>
  <c r="Q3903" i="6"/>
  <c r="R3903" i="6"/>
  <c r="L3902" i="6"/>
  <c r="P3902" i="6"/>
  <c r="Q3902" i="6"/>
  <c r="R3902" i="6"/>
  <c r="L3901" i="6"/>
  <c r="P3901" i="6"/>
  <c r="Q3901" i="6"/>
  <c r="R3901" i="6"/>
  <c r="L3900" i="6"/>
  <c r="P3900" i="6"/>
  <c r="Q3900" i="6"/>
  <c r="R3900" i="6"/>
  <c r="L3899" i="6"/>
  <c r="P3899" i="6"/>
  <c r="Q3899" i="6"/>
  <c r="R3899" i="6"/>
  <c r="L3898" i="6"/>
  <c r="P3898" i="6"/>
  <c r="Q3898" i="6"/>
  <c r="R3898" i="6"/>
  <c r="L3897" i="6"/>
  <c r="P3897" i="6"/>
  <c r="Q3897" i="6"/>
  <c r="R3897" i="6"/>
  <c r="L3896" i="6"/>
  <c r="P3896" i="6"/>
  <c r="Q3896" i="6"/>
  <c r="R3896" i="6"/>
  <c r="L3895" i="6"/>
  <c r="P3895" i="6"/>
  <c r="Q3895" i="6"/>
  <c r="R3895" i="6"/>
  <c r="L3894" i="6"/>
  <c r="P3894" i="6"/>
  <c r="Q3894" i="6"/>
  <c r="R3894" i="6"/>
  <c r="L3893" i="6"/>
  <c r="P3893" i="6"/>
  <c r="Q3893" i="6"/>
  <c r="R3893" i="6"/>
  <c r="L3892" i="6"/>
  <c r="P3892" i="6"/>
  <c r="Q3892" i="6"/>
  <c r="R3892" i="6"/>
  <c r="L3891" i="6"/>
  <c r="P3891" i="6"/>
  <c r="Q3891" i="6"/>
  <c r="R3891" i="6"/>
  <c r="L3890" i="6"/>
  <c r="P3890" i="6"/>
  <c r="Q3890" i="6"/>
  <c r="R3890" i="6"/>
  <c r="L3889" i="6"/>
  <c r="P3889" i="6"/>
  <c r="Q3889" i="6"/>
  <c r="R3889" i="6"/>
  <c r="L3888" i="6"/>
  <c r="P3888" i="6"/>
  <c r="Q3888" i="6"/>
  <c r="R3888" i="6"/>
  <c r="L3887" i="6"/>
  <c r="P3887" i="6"/>
  <c r="Q3887" i="6"/>
  <c r="R3887" i="6"/>
  <c r="L3886" i="6"/>
  <c r="P3886" i="6"/>
  <c r="Q3886" i="6"/>
  <c r="R3886" i="6"/>
  <c r="L3885" i="6"/>
  <c r="P3885" i="6"/>
  <c r="Q3885" i="6"/>
  <c r="R3885" i="6"/>
  <c r="L3884" i="6"/>
  <c r="P3884" i="6"/>
  <c r="Q3884" i="6"/>
  <c r="R3884" i="6"/>
  <c r="L3883" i="6"/>
  <c r="P3883" i="6"/>
  <c r="Q3883" i="6"/>
  <c r="R3883" i="6"/>
  <c r="L3882" i="6"/>
  <c r="P3882" i="6"/>
  <c r="Q3882" i="6"/>
  <c r="R3882" i="6"/>
  <c r="L3881" i="6"/>
  <c r="P3881" i="6"/>
  <c r="Q3881" i="6"/>
  <c r="R3881" i="6"/>
  <c r="L3880" i="6"/>
  <c r="P3880" i="6"/>
  <c r="Q3880" i="6"/>
  <c r="R3880" i="6"/>
  <c r="L3879" i="6"/>
  <c r="P3879" i="6"/>
  <c r="Q3879" i="6"/>
  <c r="R3879" i="6"/>
  <c r="L3878" i="6"/>
  <c r="P3878" i="6"/>
  <c r="Q3878" i="6"/>
  <c r="R3878" i="6"/>
  <c r="L3877" i="6"/>
  <c r="P3877" i="6"/>
  <c r="Q3877" i="6"/>
  <c r="R3877" i="6"/>
  <c r="L3876" i="6"/>
  <c r="P3876" i="6"/>
  <c r="Q3876" i="6"/>
  <c r="R3876" i="6"/>
  <c r="L3875" i="6"/>
  <c r="P3875" i="6"/>
  <c r="Q3875" i="6"/>
  <c r="R3875" i="6"/>
  <c r="L3874" i="6"/>
  <c r="P3874" i="6"/>
  <c r="Q3874" i="6"/>
  <c r="R3874" i="6"/>
  <c r="L3873" i="6"/>
  <c r="P3873" i="6"/>
  <c r="Q3873" i="6"/>
  <c r="R3873" i="6"/>
  <c r="L3872" i="6"/>
  <c r="P3872" i="6"/>
  <c r="Q3872" i="6"/>
  <c r="R3872" i="6"/>
  <c r="L3871" i="6"/>
  <c r="P3871" i="6"/>
  <c r="Q3871" i="6"/>
  <c r="R3871" i="6"/>
  <c r="L3870" i="6"/>
  <c r="P3870" i="6"/>
  <c r="Q3870" i="6"/>
  <c r="R3870" i="6"/>
  <c r="L3869" i="6"/>
  <c r="P3869" i="6"/>
  <c r="Q3869" i="6"/>
  <c r="R3869" i="6"/>
  <c r="L3868" i="6"/>
  <c r="P3868" i="6"/>
  <c r="Q3868" i="6"/>
  <c r="R3868" i="6"/>
  <c r="L3867" i="6"/>
  <c r="P3867" i="6"/>
  <c r="Q3867" i="6"/>
  <c r="R3867" i="6"/>
  <c r="L3866" i="6"/>
  <c r="P3866" i="6"/>
  <c r="Q3866" i="6"/>
  <c r="R3866" i="6"/>
  <c r="L3865" i="6"/>
  <c r="P3865" i="6"/>
  <c r="Q3865" i="6"/>
  <c r="R3865" i="6"/>
  <c r="L3864" i="6"/>
  <c r="P3864" i="6"/>
  <c r="Q3864" i="6"/>
  <c r="R3864" i="6"/>
  <c r="L3863" i="6"/>
  <c r="P3863" i="6"/>
  <c r="Q3863" i="6"/>
  <c r="R3863" i="6"/>
  <c r="L3862" i="6"/>
  <c r="P3862" i="6"/>
  <c r="Q3862" i="6"/>
  <c r="R3862" i="6"/>
  <c r="L3861" i="6"/>
  <c r="P3861" i="6"/>
  <c r="Q3861" i="6"/>
  <c r="R3861" i="6"/>
  <c r="L3860" i="6"/>
  <c r="P3860" i="6"/>
  <c r="Q3860" i="6"/>
  <c r="R3860" i="6"/>
  <c r="L3859" i="6"/>
  <c r="P3859" i="6"/>
  <c r="Q3859" i="6"/>
  <c r="R3859" i="6"/>
  <c r="L3858" i="6"/>
  <c r="P3858" i="6"/>
  <c r="Q3858" i="6"/>
  <c r="R3858" i="6"/>
  <c r="L3857" i="6"/>
  <c r="P3857" i="6"/>
  <c r="Q3857" i="6"/>
  <c r="R3857" i="6"/>
  <c r="L3856" i="6"/>
  <c r="P3856" i="6"/>
  <c r="Q3856" i="6"/>
  <c r="R3856" i="6"/>
  <c r="L3855" i="6"/>
  <c r="P3855" i="6"/>
  <c r="Q3855" i="6"/>
  <c r="R3855" i="6"/>
  <c r="L3854" i="6"/>
  <c r="P3854" i="6"/>
  <c r="Q3854" i="6"/>
  <c r="R3854" i="6"/>
  <c r="L3853" i="6"/>
  <c r="P3853" i="6"/>
  <c r="Q3853" i="6"/>
  <c r="R3853" i="6"/>
  <c r="L3852" i="6"/>
  <c r="P3852" i="6"/>
  <c r="Q3852" i="6"/>
  <c r="R3852" i="6"/>
  <c r="L3851" i="6"/>
  <c r="P3851" i="6"/>
  <c r="Q3851" i="6"/>
  <c r="R3851" i="6"/>
  <c r="L3850" i="6"/>
  <c r="P3850" i="6"/>
  <c r="Q3850" i="6"/>
  <c r="R3850" i="6"/>
  <c r="L3849" i="6"/>
  <c r="P3849" i="6"/>
  <c r="Q3849" i="6"/>
  <c r="R3849" i="6"/>
  <c r="L3848" i="6"/>
  <c r="P3848" i="6"/>
  <c r="Q3848" i="6"/>
  <c r="R3848" i="6"/>
  <c r="L3847" i="6"/>
  <c r="P3847" i="6"/>
  <c r="Q3847" i="6"/>
  <c r="R3847" i="6"/>
  <c r="L3846" i="6"/>
  <c r="P3846" i="6"/>
  <c r="Q3846" i="6"/>
  <c r="R3846" i="6"/>
  <c r="L3845" i="6"/>
  <c r="P3845" i="6"/>
  <c r="Q3845" i="6"/>
  <c r="R3845" i="6"/>
  <c r="L3844" i="6"/>
  <c r="P3844" i="6"/>
  <c r="Q3844" i="6"/>
  <c r="R3844" i="6"/>
  <c r="L3843" i="6"/>
  <c r="P3843" i="6"/>
  <c r="Q3843" i="6"/>
  <c r="R3843" i="6"/>
  <c r="L3842" i="6"/>
  <c r="P3842" i="6"/>
  <c r="Q3842" i="6"/>
  <c r="R3842" i="6"/>
  <c r="L3841" i="6"/>
  <c r="P3841" i="6"/>
  <c r="Q3841" i="6"/>
  <c r="R3841" i="6"/>
  <c r="L3840" i="6"/>
  <c r="P3840" i="6"/>
  <c r="Q3840" i="6"/>
  <c r="R3840" i="6"/>
  <c r="L3839" i="6"/>
  <c r="P3839" i="6"/>
  <c r="Q3839" i="6"/>
  <c r="R3839" i="6"/>
  <c r="L3838" i="6"/>
  <c r="P3838" i="6"/>
  <c r="Q3838" i="6"/>
  <c r="R3838" i="6"/>
  <c r="L3837" i="6"/>
  <c r="P3837" i="6"/>
  <c r="Q3837" i="6"/>
  <c r="R3837" i="6"/>
  <c r="L3836" i="6"/>
  <c r="P3836" i="6"/>
  <c r="Q3836" i="6"/>
  <c r="R3836" i="6"/>
  <c r="L3835" i="6"/>
  <c r="P3835" i="6"/>
  <c r="Q3835" i="6"/>
  <c r="R3835" i="6"/>
  <c r="L3834" i="6"/>
  <c r="P3834" i="6"/>
  <c r="Q3834" i="6"/>
  <c r="R3834" i="6"/>
  <c r="L3833" i="6"/>
  <c r="P3833" i="6"/>
  <c r="Q3833" i="6"/>
  <c r="R3833" i="6"/>
  <c r="L3832" i="6"/>
  <c r="P3832" i="6"/>
  <c r="Q3832" i="6"/>
  <c r="R3832" i="6"/>
  <c r="L3831" i="6"/>
  <c r="P3831" i="6"/>
  <c r="Q3831" i="6"/>
  <c r="R3831" i="6"/>
  <c r="L3830" i="6"/>
  <c r="P3830" i="6"/>
  <c r="Q3830" i="6"/>
  <c r="R3830" i="6"/>
  <c r="L3829" i="6"/>
  <c r="P3829" i="6"/>
  <c r="Q3829" i="6"/>
  <c r="R3829" i="6"/>
  <c r="L3828" i="6"/>
  <c r="P3828" i="6"/>
  <c r="Q3828" i="6"/>
  <c r="R3828" i="6"/>
  <c r="L3827" i="6"/>
  <c r="P3827" i="6"/>
  <c r="Q3827" i="6"/>
  <c r="R3827" i="6"/>
  <c r="L3826" i="6"/>
  <c r="P3826" i="6"/>
  <c r="Q3826" i="6"/>
  <c r="R3826" i="6"/>
  <c r="L3825" i="6"/>
  <c r="P3825" i="6"/>
  <c r="Q3825" i="6"/>
  <c r="R3825" i="6"/>
  <c r="L3824" i="6"/>
  <c r="P3824" i="6"/>
  <c r="Q3824" i="6"/>
  <c r="R3824" i="6"/>
  <c r="L3823" i="6"/>
  <c r="P3823" i="6"/>
  <c r="Q3823" i="6"/>
  <c r="R3823" i="6"/>
  <c r="L3822" i="6"/>
  <c r="P3822" i="6"/>
  <c r="Q3822" i="6"/>
  <c r="R3822" i="6"/>
  <c r="L3821" i="6"/>
  <c r="P3821" i="6"/>
  <c r="Q3821" i="6"/>
  <c r="R3821" i="6"/>
  <c r="L3820" i="6"/>
  <c r="P3820" i="6"/>
  <c r="Q3820" i="6"/>
  <c r="R3820" i="6"/>
  <c r="L3819" i="6"/>
  <c r="P3819" i="6"/>
  <c r="Q3819" i="6"/>
  <c r="R3819" i="6"/>
  <c r="L3818" i="6"/>
  <c r="P3818" i="6"/>
  <c r="Q3818" i="6"/>
  <c r="R3818" i="6"/>
  <c r="L3817" i="6"/>
  <c r="P3817" i="6"/>
  <c r="Q3817" i="6"/>
  <c r="R3817" i="6"/>
  <c r="L3816" i="6"/>
  <c r="P3816" i="6"/>
  <c r="Q3816" i="6"/>
  <c r="R3816" i="6"/>
  <c r="L3815" i="6"/>
  <c r="P3815" i="6"/>
  <c r="Q3815" i="6"/>
  <c r="R3815" i="6"/>
  <c r="L3814" i="6"/>
  <c r="P3814" i="6"/>
  <c r="Q3814" i="6"/>
  <c r="R3814" i="6"/>
  <c r="L3813" i="6"/>
  <c r="P3813" i="6"/>
  <c r="Q3813" i="6"/>
  <c r="R3813" i="6"/>
  <c r="L3812" i="6"/>
  <c r="P3812" i="6"/>
  <c r="Q3812" i="6"/>
  <c r="R3812" i="6"/>
  <c r="L3811" i="6"/>
  <c r="P3811" i="6"/>
  <c r="Q3811" i="6"/>
  <c r="R3811" i="6"/>
  <c r="L3810" i="6"/>
  <c r="P3810" i="6"/>
  <c r="Q3810" i="6"/>
  <c r="R3810" i="6"/>
  <c r="L3809" i="6"/>
  <c r="P3809" i="6"/>
  <c r="Q3809" i="6"/>
  <c r="R3809" i="6"/>
  <c r="L3808" i="6"/>
  <c r="P3808" i="6"/>
  <c r="Q3808" i="6"/>
  <c r="R3808" i="6"/>
  <c r="L3807" i="6"/>
  <c r="P3807" i="6"/>
  <c r="Q3807" i="6"/>
  <c r="R3807" i="6"/>
  <c r="L3806" i="6"/>
  <c r="P3806" i="6"/>
  <c r="Q3806" i="6"/>
  <c r="R3806" i="6"/>
  <c r="L3805" i="6"/>
  <c r="P3805" i="6"/>
  <c r="Q3805" i="6"/>
  <c r="R3805" i="6"/>
  <c r="L3804" i="6"/>
  <c r="P3804" i="6"/>
  <c r="Q3804" i="6"/>
  <c r="R3804" i="6"/>
  <c r="L3803" i="6"/>
  <c r="P3803" i="6"/>
  <c r="Q3803" i="6"/>
  <c r="R3803" i="6"/>
  <c r="L3802" i="6"/>
  <c r="P3802" i="6"/>
  <c r="Q3802" i="6"/>
  <c r="R3802" i="6"/>
  <c r="L3801" i="6"/>
  <c r="P3801" i="6"/>
  <c r="Q3801" i="6"/>
  <c r="R3801" i="6"/>
  <c r="L3800" i="6"/>
  <c r="P3800" i="6"/>
  <c r="Q3800" i="6"/>
  <c r="R3800" i="6"/>
  <c r="L3799" i="6"/>
  <c r="P3799" i="6"/>
  <c r="Q3799" i="6"/>
  <c r="R3799" i="6"/>
  <c r="L3798" i="6"/>
  <c r="P3798" i="6"/>
  <c r="Q3798" i="6"/>
  <c r="R3798" i="6"/>
  <c r="L3797" i="6"/>
  <c r="P3797" i="6"/>
  <c r="Q3797" i="6"/>
  <c r="R3797" i="6"/>
  <c r="L3796" i="6"/>
  <c r="P3796" i="6"/>
  <c r="Q3796" i="6"/>
  <c r="R3796" i="6"/>
  <c r="L3795" i="6"/>
  <c r="P3795" i="6"/>
  <c r="Q3795" i="6"/>
  <c r="R3795" i="6"/>
  <c r="L3794" i="6"/>
  <c r="P3794" i="6"/>
  <c r="Q3794" i="6"/>
  <c r="R3794" i="6"/>
  <c r="L3793" i="6"/>
  <c r="P3793" i="6"/>
  <c r="Q3793" i="6"/>
  <c r="R3793" i="6"/>
  <c r="L3792" i="6"/>
  <c r="P3792" i="6"/>
  <c r="Q3792" i="6"/>
  <c r="R3792" i="6"/>
  <c r="L3791" i="6"/>
  <c r="P3791" i="6"/>
  <c r="Q3791" i="6"/>
  <c r="R3791" i="6"/>
  <c r="L3790" i="6"/>
  <c r="P3790" i="6"/>
  <c r="Q3790" i="6"/>
  <c r="R3790" i="6"/>
  <c r="L3789" i="6"/>
  <c r="P3789" i="6"/>
  <c r="Q3789" i="6"/>
  <c r="R3789" i="6"/>
  <c r="L3788" i="6"/>
  <c r="P3788" i="6"/>
  <c r="Q3788" i="6"/>
  <c r="R3788" i="6"/>
  <c r="L3787" i="6"/>
  <c r="P3787" i="6"/>
  <c r="Q3787" i="6"/>
  <c r="R3787" i="6"/>
  <c r="L3786" i="6"/>
  <c r="P3786" i="6"/>
  <c r="Q3786" i="6"/>
  <c r="R3786" i="6"/>
  <c r="L3785" i="6"/>
  <c r="P3785" i="6"/>
  <c r="Q3785" i="6"/>
  <c r="R3785" i="6"/>
  <c r="L3784" i="6"/>
  <c r="P3784" i="6"/>
  <c r="Q3784" i="6"/>
  <c r="R3784" i="6"/>
  <c r="L3783" i="6"/>
  <c r="P3783" i="6"/>
  <c r="Q3783" i="6"/>
  <c r="R3783" i="6"/>
  <c r="L3782" i="6"/>
  <c r="P3782" i="6"/>
  <c r="Q3782" i="6"/>
  <c r="R3782" i="6"/>
  <c r="L3781" i="6"/>
  <c r="P3781" i="6"/>
  <c r="Q3781" i="6"/>
  <c r="R3781" i="6"/>
  <c r="L3780" i="6"/>
  <c r="P3780" i="6"/>
  <c r="Q3780" i="6"/>
  <c r="R3780" i="6"/>
  <c r="L3779" i="6"/>
  <c r="P3779" i="6"/>
  <c r="Q3779" i="6"/>
  <c r="R3779" i="6"/>
  <c r="L3778" i="6"/>
  <c r="P3778" i="6"/>
  <c r="Q3778" i="6"/>
  <c r="R3778" i="6"/>
  <c r="L3777" i="6"/>
  <c r="P3777" i="6"/>
  <c r="Q3777" i="6"/>
  <c r="R3777" i="6"/>
  <c r="L3776" i="6"/>
  <c r="P3776" i="6"/>
  <c r="Q3776" i="6"/>
  <c r="R3776" i="6"/>
  <c r="L3775" i="6"/>
  <c r="P3775" i="6"/>
  <c r="Q3775" i="6"/>
  <c r="R3775" i="6"/>
  <c r="L3774" i="6"/>
  <c r="P3774" i="6"/>
  <c r="Q3774" i="6"/>
  <c r="R3774" i="6"/>
  <c r="L3773" i="6"/>
  <c r="P3773" i="6"/>
  <c r="Q3773" i="6"/>
  <c r="R3773" i="6"/>
  <c r="L3772" i="6"/>
  <c r="P3772" i="6"/>
  <c r="Q3772" i="6"/>
  <c r="R3772" i="6"/>
  <c r="L3771" i="6"/>
  <c r="P3771" i="6"/>
  <c r="Q3771" i="6"/>
  <c r="R3771" i="6"/>
  <c r="L3770" i="6"/>
  <c r="P3770" i="6"/>
  <c r="Q3770" i="6"/>
  <c r="R3770" i="6"/>
  <c r="L3769" i="6"/>
  <c r="P3769" i="6"/>
  <c r="Q3769" i="6"/>
  <c r="R3769" i="6"/>
  <c r="L3768" i="6"/>
  <c r="P3768" i="6"/>
  <c r="Q3768" i="6"/>
  <c r="R3768" i="6"/>
  <c r="L3767" i="6"/>
  <c r="P3767" i="6"/>
  <c r="Q3767" i="6"/>
  <c r="R3767" i="6"/>
  <c r="L3766" i="6"/>
  <c r="P3766" i="6"/>
  <c r="Q3766" i="6"/>
  <c r="R3766" i="6"/>
  <c r="L3765" i="6"/>
  <c r="P3765" i="6"/>
  <c r="Q3765" i="6"/>
  <c r="R3765" i="6"/>
  <c r="L3764" i="6"/>
  <c r="P3764" i="6"/>
  <c r="Q3764" i="6"/>
  <c r="R3764" i="6"/>
  <c r="L3763" i="6"/>
  <c r="P3763" i="6"/>
  <c r="Q3763" i="6"/>
  <c r="R3763" i="6"/>
  <c r="L3762" i="6"/>
  <c r="P3762" i="6"/>
  <c r="Q3762" i="6"/>
  <c r="R3762" i="6"/>
  <c r="L3761" i="6"/>
  <c r="P3761" i="6"/>
  <c r="Q3761" i="6"/>
  <c r="R3761" i="6"/>
  <c r="L3760" i="6"/>
  <c r="P3760" i="6"/>
  <c r="Q3760" i="6"/>
  <c r="R3760" i="6"/>
  <c r="L3759" i="6"/>
  <c r="P3759" i="6"/>
  <c r="Q3759" i="6"/>
  <c r="R3759" i="6"/>
  <c r="L3758" i="6"/>
  <c r="P3758" i="6"/>
  <c r="Q3758" i="6"/>
  <c r="R3758" i="6"/>
  <c r="L3757" i="6"/>
  <c r="P3757" i="6"/>
  <c r="Q3757" i="6"/>
  <c r="R3757" i="6"/>
  <c r="L3756" i="6"/>
  <c r="P3756" i="6"/>
  <c r="Q3756" i="6"/>
  <c r="R3756" i="6"/>
  <c r="L3755" i="6"/>
  <c r="P3755" i="6"/>
  <c r="Q3755" i="6"/>
  <c r="R3755" i="6"/>
  <c r="L3754" i="6"/>
  <c r="P3754" i="6"/>
  <c r="Q3754" i="6"/>
  <c r="R3754" i="6"/>
  <c r="L3753" i="6"/>
  <c r="P3753" i="6"/>
  <c r="Q3753" i="6"/>
  <c r="R3753" i="6"/>
  <c r="L3752" i="6"/>
  <c r="P3752" i="6"/>
  <c r="Q3752" i="6"/>
  <c r="R3752" i="6"/>
  <c r="L3751" i="6"/>
  <c r="P3751" i="6"/>
  <c r="Q3751" i="6"/>
  <c r="R3751" i="6"/>
  <c r="L3750" i="6"/>
  <c r="P3750" i="6"/>
  <c r="Q3750" i="6"/>
  <c r="R3750" i="6"/>
  <c r="L3749" i="6"/>
  <c r="P3749" i="6"/>
  <c r="Q3749" i="6"/>
  <c r="R3749" i="6"/>
  <c r="L3748" i="6"/>
  <c r="P3748" i="6"/>
  <c r="Q3748" i="6"/>
  <c r="R3748" i="6"/>
  <c r="L3747" i="6"/>
  <c r="P3747" i="6"/>
  <c r="Q3747" i="6"/>
  <c r="R3747" i="6"/>
  <c r="L3746" i="6"/>
  <c r="P3746" i="6"/>
  <c r="Q3746" i="6"/>
  <c r="R3746" i="6"/>
  <c r="L3745" i="6"/>
  <c r="P3745" i="6"/>
  <c r="Q3745" i="6"/>
  <c r="R3745" i="6"/>
  <c r="L3744" i="6"/>
  <c r="P3744" i="6"/>
  <c r="Q3744" i="6"/>
  <c r="R3744" i="6"/>
  <c r="L3743" i="6"/>
  <c r="P3743" i="6"/>
  <c r="Q3743" i="6"/>
  <c r="R3743" i="6"/>
  <c r="L3742" i="6"/>
  <c r="P3742" i="6"/>
  <c r="Q3742" i="6"/>
  <c r="R3742" i="6"/>
  <c r="L3741" i="6"/>
  <c r="P3741" i="6"/>
  <c r="Q3741" i="6"/>
  <c r="R3741" i="6"/>
  <c r="L3740" i="6"/>
  <c r="P3740" i="6"/>
  <c r="Q3740" i="6"/>
  <c r="R3740" i="6"/>
  <c r="L3739" i="6"/>
  <c r="P3739" i="6"/>
  <c r="Q3739" i="6"/>
  <c r="R3739" i="6"/>
  <c r="L3738" i="6"/>
  <c r="P3738" i="6"/>
  <c r="Q3738" i="6"/>
  <c r="R3738" i="6"/>
  <c r="L3737" i="6"/>
  <c r="P3737" i="6"/>
  <c r="Q3737" i="6"/>
  <c r="R3737" i="6"/>
  <c r="L3736" i="6"/>
  <c r="P3736" i="6"/>
  <c r="Q3736" i="6"/>
  <c r="R3736" i="6"/>
  <c r="L3735" i="6"/>
  <c r="P3735" i="6"/>
  <c r="Q3735" i="6"/>
  <c r="R3735" i="6"/>
  <c r="L3734" i="6"/>
  <c r="P3734" i="6"/>
  <c r="Q3734" i="6"/>
  <c r="R3734" i="6"/>
  <c r="L3733" i="6"/>
  <c r="P3733" i="6"/>
  <c r="Q3733" i="6"/>
  <c r="R3733" i="6"/>
  <c r="L3732" i="6"/>
  <c r="P3732" i="6"/>
  <c r="Q3732" i="6"/>
  <c r="R3732" i="6"/>
  <c r="L3731" i="6"/>
  <c r="P3731" i="6"/>
  <c r="Q3731" i="6"/>
  <c r="R3731" i="6"/>
  <c r="L3730" i="6"/>
  <c r="P3730" i="6"/>
  <c r="Q3730" i="6"/>
  <c r="R3730" i="6"/>
  <c r="L3729" i="6"/>
  <c r="P3729" i="6"/>
  <c r="Q3729" i="6"/>
  <c r="R3729" i="6"/>
  <c r="L3728" i="6"/>
  <c r="P3728" i="6"/>
  <c r="Q3728" i="6"/>
  <c r="R3728" i="6"/>
  <c r="L3727" i="6"/>
  <c r="P3727" i="6"/>
  <c r="Q3727" i="6"/>
  <c r="R3727" i="6"/>
  <c r="L3726" i="6"/>
  <c r="P3726" i="6"/>
  <c r="Q3726" i="6"/>
  <c r="R3726" i="6"/>
  <c r="L3725" i="6"/>
  <c r="P3725" i="6"/>
  <c r="Q3725" i="6"/>
  <c r="R3725" i="6"/>
  <c r="L3724" i="6"/>
  <c r="P3724" i="6"/>
  <c r="Q3724" i="6"/>
  <c r="R3724" i="6"/>
  <c r="L3723" i="6"/>
  <c r="P3723" i="6"/>
  <c r="Q3723" i="6"/>
  <c r="R3723" i="6"/>
  <c r="L3722" i="6"/>
  <c r="P3722" i="6"/>
  <c r="Q3722" i="6"/>
  <c r="R3722" i="6"/>
  <c r="L3721" i="6"/>
  <c r="P3721" i="6"/>
  <c r="Q3721" i="6"/>
  <c r="R3721" i="6"/>
  <c r="L3720" i="6"/>
  <c r="P3720" i="6"/>
  <c r="Q3720" i="6"/>
  <c r="R3720" i="6"/>
  <c r="L3719" i="6"/>
  <c r="P3719" i="6"/>
  <c r="Q3719" i="6"/>
  <c r="R3719" i="6"/>
  <c r="L3718" i="6"/>
  <c r="P3718" i="6"/>
  <c r="Q3718" i="6"/>
  <c r="R3718" i="6"/>
  <c r="L3717" i="6"/>
  <c r="P3717" i="6"/>
  <c r="Q3717" i="6"/>
  <c r="R3717" i="6"/>
  <c r="L3716" i="6"/>
  <c r="P3716" i="6"/>
  <c r="Q3716" i="6"/>
  <c r="R3716" i="6"/>
  <c r="L3715" i="6"/>
  <c r="P3715" i="6"/>
  <c r="Q3715" i="6"/>
  <c r="R3715" i="6"/>
  <c r="L3714" i="6"/>
  <c r="P3714" i="6"/>
  <c r="Q3714" i="6"/>
  <c r="R3714" i="6"/>
  <c r="L3713" i="6"/>
  <c r="P3713" i="6"/>
  <c r="Q3713" i="6"/>
  <c r="R3713" i="6"/>
  <c r="L3712" i="6"/>
  <c r="P3712" i="6"/>
  <c r="Q3712" i="6"/>
  <c r="R3712" i="6"/>
  <c r="L3711" i="6"/>
  <c r="P3711" i="6"/>
  <c r="Q3711" i="6"/>
  <c r="R3711" i="6"/>
  <c r="L3710" i="6"/>
  <c r="P3710" i="6"/>
  <c r="Q3710" i="6"/>
  <c r="R3710" i="6"/>
  <c r="L3709" i="6"/>
  <c r="P3709" i="6"/>
  <c r="Q3709" i="6"/>
  <c r="R3709" i="6"/>
  <c r="L3708" i="6"/>
  <c r="P3708" i="6"/>
  <c r="Q3708" i="6"/>
  <c r="R3708" i="6"/>
  <c r="L3707" i="6"/>
  <c r="P3707" i="6"/>
  <c r="Q3707" i="6"/>
  <c r="R3707" i="6"/>
  <c r="L3706" i="6"/>
  <c r="P3706" i="6"/>
  <c r="Q3706" i="6"/>
  <c r="R3706" i="6"/>
  <c r="L3705" i="6"/>
  <c r="P3705" i="6"/>
  <c r="Q3705" i="6"/>
  <c r="R3705" i="6"/>
  <c r="L3704" i="6"/>
  <c r="P3704" i="6"/>
  <c r="Q3704" i="6"/>
  <c r="R3704" i="6"/>
  <c r="L3703" i="6"/>
  <c r="P3703" i="6"/>
  <c r="Q3703" i="6"/>
  <c r="R3703" i="6"/>
  <c r="L3702" i="6"/>
  <c r="P3702" i="6"/>
  <c r="Q3702" i="6"/>
  <c r="R3702" i="6"/>
  <c r="L3701" i="6"/>
  <c r="P3701" i="6"/>
  <c r="Q3701" i="6"/>
  <c r="R3701" i="6"/>
  <c r="L3700" i="6"/>
  <c r="P3700" i="6"/>
  <c r="Q3700" i="6"/>
  <c r="R3700" i="6"/>
  <c r="L3699" i="6"/>
  <c r="P3699" i="6"/>
  <c r="Q3699" i="6"/>
  <c r="R3699" i="6"/>
  <c r="L3698" i="6"/>
  <c r="P3698" i="6"/>
  <c r="Q3698" i="6"/>
  <c r="R3698" i="6"/>
  <c r="L3697" i="6"/>
  <c r="P3697" i="6"/>
  <c r="Q3697" i="6"/>
  <c r="R3697" i="6"/>
  <c r="L3696" i="6"/>
  <c r="P3696" i="6"/>
  <c r="Q3696" i="6"/>
  <c r="R3696" i="6"/>
  <c r="L3695" i="6"/>
  <c r="P3695" i="6"/>
  <c r="Q3695" i="6"/>
  <c r="R3695" i="6"/>
  <c r="L3694" i="6"/>
  <c r="P3694" i="6"/>
  <c r="Q3694" i="6"/>
  <c r="R3694" i="6"/>
  <c r="L3693" i="6"/>
  <c r="P3693" i="6"/>
  <c r="Q3693" i="6"/>
  <c r="R3693" i="6"/>
  <c r="L3692" i="6"/>
  <c r="P3692" i="6"/>
  <c r="Q3692" i="6"/>
  <c r="R3692" i="6"/>
  <c r="L3691" i="6"/>
  <c r="P3691" i="6"/>
  <c r="Q3691" i="6"/>
  <c r="R3691" i="6"/>
  <c r="L3690" i="6"/>
  <c r="P3690" i="6"/>
  <c r="Q3690" i="6"/>
  <c r="R3690" i="6"/>
  <c r="L3689" i="6"/>
  <c r="P3689" i="6"/>
  <c r="Q3689" i="6"/>
  <c r="R3689" i="6"/>
  <c r="L3688" i="6"/>
  <c r="P3688" i="6"/>
  <c r="Q3688" i="6"/>
  <c r="R3688" i="6"/>
  <c r="L3687" i="6"/>
  <c r="P3687" i="6"/>
  <c r="Q3687" i="6"/>
  <c r="R3687" i="6"/>
  <c r="Q3686" i="6"/>
  <c r="L3686" i="6"/>
  <c r="P3686" i="6"/>
  <c r="R3686" i="6"/>
  <c r="P3685" i="6"/>
  <c r="R3685" i="6"/>
  <c r="L3685" i="6"/>
  <c r="Q3685" i="6"/>
  <c r="S3685" i="6" s="1"/>
  <c r="R3684" i="6"/>
  <c r="L3684" i="6"/>
  <c r="P3684" i="6"/>
  <c r="Q3684" i="6"/>
  <c r="S3684" i="6" s="1"/>
  <c r="Q3683" i="6"/>
  <c r="L3683" i="6"/>
  <c r="P3683" i="6"/>
  <c r="R3683" i="6"/>
  <c r="Q3682" i="6"/>
  <c r="R3682" i="6"/>
  <c r="L3682" i="6"/>
  <c r="P3682" i="6"/>
  <c r="P3681" i="6"/>
  <c r="Q3681" i="6"/>
  <c r="L3681" i="6"/>
  <c r="R3681" i="6"/>
  <c r="L3680" i="6"/>
  <c r="Q3680" i="6"/>
  <c r="P3680" i="6"/>
  <c r="R3680" i="6"/>
  <c r="P3679" i="6"/>
  <c r="R3679" i="6"/>
  <c r="L3679" i="6"/>
  <c r="Q3679" i="6"/>
  <c r="S3679" i="6" s="1"/>
  <c r="Q3678" i="6"/>
  <c r="R3678" i="6"/>
  <c r="L3678" i="6"/>
  <c r="P3678" i="6"/>
  <c r="Q3677" i="6"/>
  <c r="L3677" i="6"/>
  <c r="P3677" i="6"/>
  <c r="R3677" i="6"/>
  <c r="P3676" i="6"/>
  <c r="R3676" i="6"/>
  <c r="L3676" i="6"/>
  <c r="Q3676" i="6"/>
  <c r="S3676" i="6" s="1"/>
  <c r="Q3675" i="6"/>
  <c r="R3675" i="6"/>
  <c r="L3675" i="6"/>
  <c r="P3675" i="6"/>
  <c r="P3674" i="6"/>
  <c r="R3674" i="6"/>
  <c r="L3674" i="6"/>
  <c r="Q3674" i="6"/>
  <c r="S3674" i="6" s="1"/>
  <c r="L3673" i="6"/>
  <c r="Q3673" i="6"/>
  <c r="R3673" i="6"/>
  <c r="P3673" i="6"/>
  <c r="Q3672" i="6"/>
  <c r="L3672" i="6"/>
  <c r="P3672" i="6"/>
  <c r="R3672" i="6"/>
  <c r="P3671" i="6"/>
  <c r="R3671" i="6"/>
  <c r="L3671" i="6"/>
  <c r="Q3671" i="6"/>
  <c r="P3670" i="6"/>
  <c r="R3670" i="6"/>
  <c r="L3670" i="6"/>
  <c r="Q3670" i="6"/>
  <c r="S3670" i="6" s="1"/>
  <c r="P3669" i="6"/>
  <c r="Q3669" i="6"/>
  <c r="L3669" i="6"/>
  <c r="R3669" i="6"/>
  <c r="Q3668" i="6"/>
  <c r="L3668" i="6"/>
  <c r="P3668" i="6"/>
  <c r="R3668" i="6"/>
  <c r="P3667" i="6"/>
  <c r="R3667" i="6"/>
  <c r="L3667" i="6"/>
  <c r="Q3667" i="6"/>
  <c r="P3666" i="6"/>
  <c r="L3666" i="6"/>
  <c r="Q3666" i="6"/>
  <c r="R3666" i="6"/>
  <c r="L3665" i="6"/>
  <c r="P3665" i="6"/>
  <c r="Q3665" i="6"/>
  <c r="R3665" i="6"/>
  <c r="P3664" i="6"/>
  <c r="R3664" i="6"/>
  <c r="L3664" i="6"/>
  <c r="Q3664" i="6"/>
  <c r="S3664" i="6" s="1"/>
  <c r="R3663" i="6"/>
  <c r="L3663" i="6"/>
  <c r="P3663" i="6"/>
  <c r="Q3663" i="6"/>
  <c r="S3663" i="6" s="1"/>
  <c r="L3662" i="6"/>
  <c r="Q3662" i="6"/>
  <c r="P3662" i="6"/>
  <c r="R3662" i="6"/>
  <c r="L3661" i="6"/>
  <c r="P3661" i="6"/>
  <c r="Q3661" i="6"/>
  <c r="R3661" i="6"/>
  <c r="L3660" i="6"/>
  <c r="P3660" i="6"/>
  <c r="Q3660" i="6"/>
  <c r="R3660" i="6"/>
  <c r="L3659" i="6"/>
  <c r="P3659" i="6"/>
  <c r="Q3659" i="6"/>
  <c r="R3659" i="6"/>
  <c r="L3658" i="6"/>
  <c r="P3658" i="6"/>
  <c r="Q3658" i="6"/>
  <c r="R3658" i="6"/>
  <c r="L3657" i="6"/>
  <c r="P3657" i="6"/>
  <c r="Q3657" i="6"/>
  <c r="R3657" i="6"/>
  <c r="L3656" i="6"/>
  <c r="P3656" i="6"/>
  <c r="Q3656" i="6"/>
  <c r="R3656" i="6"/>
  <c r="P3655" i="6"/>
  <c r="L3655" i="6"/>
  <c r="Q3655" i="6"/>
  <c r="R3655" i="6"/>
  <c r="R3654" i="6"/>
  <c r="L3654" i="6"/>
  <c r="P3654" i="6"/>
  <c r="Q3654" i="6"/>
  <c r="S3654" i="6" s="1"/>
  <c r="Q3653" i="6"/>
  <c r="L3653" i="6"/>
  <c r="P3653" i="6"/>
  <c r="R3653" i="6"/>
  <c r="Q3652" i="6"/>
  <c r="L3652" i="6"/>
  <c r="P3652" i="6"/>
  <c r="R3652" i="6"/>
  <c r="Q3651" i="6"/>
  <c r="L3651" i="6"/>
  <c r="P3651" i="6"/>
  <c r="R3651" i="6"/>
  <c r="P3650" i="6"/>
  <c r="R3650" i="6"/>
  <c r="L3650" i="6"/>
  <c r="Q3650" i="6"/>
  <c r="S3650" i="6" s="1"/>
  <c r="Q3649" i="6"/>
  <c r="L3649" i="6"/>
  <c r="P3649" i="6"/>
  <c r="R3649" i="6"/>
  <c r="Q3648" i="6"/>
  <c r="L3648" i="6"/>
  <c r="P3648" i="6"/>
  <c r="R3648" i="6"/>
  <c r="Q3647" i="6"/>
  <c r="L3647" i="6"/>
  <c r="P3647" i="6"/>
  <c r="R3647" i="6"/>
  <c r="P3646" i="6"/>
  <c r="R3646" i="6"/>
  <c r="L3646" i="6"/>
  <c r="Q3646" i="6"/>
  <c r="S3646" i="6" s="1"/>
  <c r="R3645" i="6"/>
  <c r="L3645" i="6"/>
  <c r="P3645" i="6"/>
  <c r="Q3645" i="6"/>
  <c r="S3645" i="6" s="1"/>
  <c r="L3644" i="6"/>
  <c r="P3644" i="6"/>
  <c r="R3644" i="6"/>
  <c r="Q3644" i="6"/>
  <c r="P3643" i="6"/>
  <c r="R3643" i="6"/>
  <c r="L3643" i="6"/>
  <c r="Q3643" i="6"/>
  <c r="P3642" i="6"/>
  <c r="L3642" i="6"/>
  <c r="Q3642" i="6"/>
  <c r="R3642" i="6"/>
  <c r="Q3641" i="6"/>
  <c r="L3641" i="6"/>
  <c r="P3641" i="6"/>
  <c r="R3641" i="6"/>
  <c r="P3640" i="6"/>
  <c r="R3640" i="6"/>
  <c r="L3640" i="6"/>
  <c r="Q3640" i="6"/>
  <c r="S3640" i="6" s="1"/>
  <c r="P3639" i="6"/>
  <c r="R3639" i="6"/>
  <c r="L3639" i="6"/>
  <c r="Q3639" i="6"/>
  <c r="S3639" i="6" s="1"/>
  <c r="Q3638" i="6"/>
  <c r="L3638" i="6"/>
  <c r="P3638" i="6"/>
  <c r="R3638" i="6"/>
  <c r="L3637" i="6"/>
  <c r="Q3637" i="6"/>
  <c r="P3637" i="6"/>
  <c r="R3637" i="6"/>
  <c r="Q3636" i="6"/>
  <c r="L3636" i="6"/>
  <c r="P3636" i="6"/>
  <c r="R3636" i="6"/>
  <c r="Q3635" i="6"/>
  <c r="R3635" i="6"/>
  <c r="L3635" i="6"/>
  <c r="P3635" i="6"/>
  <c r="Q3634" i="6"/>
  <c r="L3634" i="6"/>
  <c r="P3634" i="6"/>
  <c r="R3634" i="6"/>
  <c r="L3633" i="6"/>
  <c r="Q3633" i="6"/>
  <c r="P3633" i="6"/>
  <c r="R3633" i="6"/>
  <c r="R3632" i="6"/>
  <c r="L3632" i="6"/>
  <c r="P3632" i="6"/>
  <c r="Q3632" i="6"/>
  <c r="S3632" i="6" s="1"/>
  <c r="L3631" i="6"/>
  <c r="Q3631" i="6"/>
  <c r="P3631" i="6"/>
  <c r="R3631" i="6"/>
  <c r="L3629" i="6"/>
  <c r="P3629" i="6"/>
  <c r="Q3629" i="6"/>
  <c r="R3629" i="6"/>
  <c r="L3628" i="6"/>
  <c r="P3628" i="6"/>
  <c r="Q3628" i="6"/>
  <c r="R3628" i="6"/>
  <c r="L3627" i="6"/>
  <c r="P3627" i="6"/>
  <c r="Q3627" i="6"/>
  <c r="R3627" i="6"/>
  <c r="L3626" i="6"/>
  <c r="P3626" i="6"/>
  <c r="Q3626" i="6"/>
  <c r="R3626" i="6"/>
  <c r="L3625" i="6"/>
  <c r="P3625" i="6"/>
  <c r="Q3625" i="6"/>
  <c r="R3625" i="6"/>
  <c r="L3624" i="6"/>
  <c r="P3624" i="6"/>
  <c r="Q3624" i="6"/>
  <c r="R3624" i="6"/>
  <c r="L3623" i="6"/>
  <c r="P3623" i="6"/>
  <c r="Q3623" i="6"/>
  <c r="R3623" i="6"/>
  <c r="L3622" i="6"/>
  <c r="P3622" i="6"/>
  <c r="Q3622" i="6"/>
  <c r="R3622" i="6"/>
  <c r="L3621" i="6"/>
  <c r="P3621" i="6"/>
  <c r="Q3621" i="6"/>
  <c r="R3621" i="6"/>
  <c r="L3620" i="6"/>
  <c r="P3620" i="6"/>
  <c r="Q3620" i="6"/>
  <c r="R3620" i="6"/>
  <c r="L3619" i="6"/>
  <c r="P3619" i="6"/>
  <c r="Q3619" i="6"/>
  <c r="R3619" i="6"/>
  <c r="L3618" i="6"/>
  <c r="P3618" i="6"/>
  <c r="Q3618" i="6"/>
  <c r="R3618" i="6"/>
  <c r="L3617" i="6"/>
  <c r="P3617" i="6"/>
  <c r="Q3617" i="6"/>
  <c r="R3617" i="6"/>
  <c r="L3616" i="6"/>
  <c r="P3616" i="6"/>
  <c r="Q3616" i="6"/>
  <c r="R3616" i="6"/>
  <c r="L3615" i="6"/>
  <c r="P3615" i="6"/>
  <c r="Q3615" i="6"/>
  <c r="R3615" i="6"/>
  <c r="L3614" i="6"/>
  <c r="P3614" i="6"/>
  <c r="Q3614" i="6"/>
  <c r="R3614" i="6"/>
  <c r="L3613" i="6"/>
  <c r="P3613" i="6"/>
  <c r="Q3613" i="6"/>
  <c r="R3613" i="6"/>
  <c r="L3612" i="6"/>
  <c r="P3612" i="6"/>
  <c r="Q3612" i="6"/>
  <c r="R3612" i="6"/>
  <c r="L3611" i="6"/>
  <c r="P3611" i="6"/>
  <c r="Q3611" i="6"/>
  <c r="R3611" i="6"/>
  <c r="L3610" i="6"/>
  <c r="P3610" i="6"/>
  <c r="Q3610" i="6"/>
  <c r="R3610" i="6"/>
  <c r="L3609" i="6"/>
  <c r="P3609" i="6"/>
  <c r="Q3609" i="6"/>
  <c r="R3609" i="6"/>
  <c r="L3608" i="6"/>
  <c r="P3608" i="6"/>
  <c r="Q3608" i="6"/>
  <c r="R3608" i="6"/>
  <c r="L3607" i="6"/>
  <c r="P3607" i="6"/>
  <c r="Q3607" i="6"/>
  <c r="R3607" i="6"/>
  <c r="L3606" i="6"/>
  <c r="P3606" i="6"/>
  <c r="Q3606" i="6"/>
  <c r="R3606" i="6"/>
  <c r="L3605" i="6"/>
  <c r="P3605" i="6"/>
  <c r="Q3605" i="6"/>
  <c r="R3605" i="6"/>
  <c r="L3604" i="6"/>
  <c r="P3604" i="6"/>
  <c r="Q3604" i="6"/>
  <c r="R3604" i="6"/>
  <c r="L3603" i="6"/>
  <c r="P3603" i="6"/>
  <c r="Q3603" i="6"/>
  <c r="R3603" i="6"/>
  <c r="L3602" i="6"/>
  <c r="P3602" i="6"/>
  <c r="Q3602" i="6"/>
  <c r="R3602" i="6"/>
  <c r="L3601" i="6"/>
  <c r="P3601" i="6"/>
  <c r="Q3601" i="6"/>
  <c r="R3601" i="6"/>
  <c r="L3600" i="6"/>
  <c r="P3600" i="6"/>
  <c r="Q3600" i="6"/>
  <c r="R3600" i="6"/>
  <c r="L3599" i="6"/>
  <c r="P3599" i="6"/>
  <c r="Q3599" i="6"/>
  <c r="R3599" i="6"/>
  <c r="L3598" i="6"/>
  <c r="P3598" i="6"/>
  <c r="Q3598" i="6"/>
  <c r="R3598" i="6"/>
  <c r="L3597" i="6"/>
  <c r="P3597" i="6"/>
  <c r="Q3597" i="6"/>
  <c r="R3597" i="6"/>
  <c r="L3596" i="6"/>
  <c r="P3596" i="6"/>
  <c r="Q3596" i="6"/>
  <c r="R3596" i="6"/>
  <c r="L3595" i="6"/>
  <c r="P3595" i="6"/>
  <c r="Q3595" i="6"/>
  <c r="R3595" i="6"/>
  <c r="L3594" i="6"/>
  <c r="P3594" i="6"/>
  <c r="Q3594" i="6"/>
  <c r="R3594" i="6"/>
  <c r="L3593" i="6"/>
  <c r="P3593" i="6"/>
  <c r="Q3593" i="6"/>
  <c r="R3593" i="6"/>
  <c r="L3592" i="6"/>
  <c r="P3592" i="6"/>
  <c r="Q3592" i="6"/>
  <c r="R3592" i="6"/>
  <c r="L3591" i="6"/>
  <c r="P3591" i="6"/>
  <c r="Q3591" i="6"/>
  <c r="R3591" i="6"/>
  <c r="L3590" i="6"/>
  <c r="P3590" i="6"/>
  <c r="Q3590" i="6"/>
  <c r="R3590" i="6"/>
  <c r="L3589" i="6"/>
  <c r="P3589" i="6"/>
  <c r="Q3589" i="6"/>
  <c r="R3589" i="6"/>
  <c r="L3588" i="6"/>
  <c r="P3588" i="6"/>
  <c r="Q3588" i="6"/>
  <c r="R3588" i="6"/>
  <c r="L3587" i="6"/>
  <c r="P3587" i="6"/>
  <c r="Q3587" i="6"/>
  <c r="R3587" i="6"/>
  <c r="L3586" i="6"/>
  <c r="P3586" i="6"/>
  <c r="Q3586" i="6"/>
  <c r="R3586" i="6"/>
  <c r="L3585" i="6"/>
  <c r="P3585" i="6"/>
  <c r="Q3585" i="6"/>
  <c r="R3585" i="6"/>
  <c r="L3584" i="6"/>
  <c r="P3584" i="6"/>
  <c r="Q3584" i="6"/>
  <c r="R3584" i="6"/>
  <c r="L3583" i="6"/>
  <c r="P3583" i="6"/>
  <c r="Q3583" i="6"/>
  <c r="R3583" i="6"/>
  <c r="L3582" i="6"/>
  <c r="P3582" i="6"/>
  <c r="Q3582" i="6"/>
  <c r="R3582" i="6"/>
  <c r="L3581" i="6"/>
  <c r="P3581" i="6"/>
  <c r="Q3581" i="6"/>
  <c r="R3581" i="6"/>
  <c r="L3580" i="6"/>
  <c r="P3580" i="6"/>
  <c r="Q3580" i="6"/>
  <c r="R3580" i="6"/>
  <c r="L3579" i="6"/>
  <c r="P3579" i="6"/>
  <c r="Q3579" i="6"/>
  <c r="R3579" i="6"/>
  <c r="L3578" i="6"/>
  <c r="P3578" i="6"/>
  <c r="Q3578" i="6"/>
  <c r="R3578" i="6"/>
  <c r="L3577" i="6"/>
  <c r="P3577" i="6"/>
  <c r="Q3577" i="6"/>
  <c r="R3577" i="6"/>
  <c r="L3576" i="6"/>
  <c r="P3576" i="6"/>
  <c r="Q3576" i="6"/>
  <c r="R3576" i="6"/>
  <c r="L3575" i="6"/>
  <c r="P3575" i="6"/>
  <c r="Q3575" i="6"/>
  <c r="R3575" i="6"/>
  <c r="L3574" i="6"/>
  <c r="P3574" i="6"/>
  <c r="Q3574" i="6"/>
  <c r="R3574" i="6"/>
  <c r="L3573" i="6"/>
  <c r="P3573" i="6"/>
  <c r="Q3573" i="6"/>
  <c r="R3573" i="6"/>
  <c r="L3572" i="6"/>
  <c r="P3572" i="6"/>
  <c r="Q3572" i="6"/>
  <c r="R3572" i="6"/>
  <c r="L3571" i="6"/>
  <c r="P3571" i="6"/>
  <c r="Q3571" i="6"/>
  <c r="R3571" i="6"/>
  <c r="L3570" i="6"/>
  <c r="P3570" i="6"/>
  <c r="Q3570" i="6"/>
  <c r="R3570" i="6"/>
  <c r="L3569" i="6"/>
  <c r="P3569" i="6"/>
  <c r="Q3569" i="6"/>
  <c r="R3569" i="6"/>
  <c r="L3568" i="6"/>
  <c r="P3568" i="6"/>
  <c r="Q3568" i="6"/>
  <c r="R3568" i="6"/>
  <c r="L3567" i="6"/>
  <c r="P3567" i="6"/>
  <c r="Q3567" i="6"/>
  <c r="R3567" i="6"/>
  <c r="L3566" i="6"/>
  <c r="P3566" i="6"/>
  <c r="Q3566" i="6"/>
  <c r="R3566" i="6"/>
  <c r="L3565" i="6"/>
  <c r="P3565" i="6"/>
  <c r="Q3565" i="6"/>
  <c r="R3565" i="6"/>
  <c r="L3564" i="6"/>
  <c r="P3564" i="6"/>
  <c r="Q3564" i="6"/>
  <c r="R3564" i="6"/>
  <c r="L3563" i="6"/>
  <c r="P3563" i="6"/>
  <c r="Q3563" i="6"/>
  <c r="R3563" i="6"/>
  <c r="L3562" i="6"/>
  <c r="P3562" i="6"/>
  <c r="Q3562" i="6"/>
  <c r="R3562" i="6"/>
  <c r="L3561" i="6"/>
  <c r="P3561" i="6"/>
  <c r="Q3561" i="6"/>
  <c r="R3561" i="6"/>
  <c r="L3560" i="6"/>
  <c r="P3560" i="6"/>
  <c r="Q3560" i="6"/>
  <c r="R3560" i="6"/>
  <c r="L3559" i="6"/>
  <c r="P3559" i="6"/>
  <c r="Q3559" i="6"/>
  <c r="R3559" i="6"/>
  <c r="L3558" i="6"/>
  <c r="P3558" i="6"/>
  <c r="Q3558" i="6"/>
  <c r="R3558" i="6"/>
  <c r="L3557" i="6"/>
  <c r="P3557" i="6"/>
  <c r="Q3557" i="6"/>
  <c r="R3557" i="6"/>
  <c r="L3556" i="6"/>
  <c r="P3556" i="6"/>
  <c r="Q3556" i="6"/>
  <c r="R3556" i="6"/>
  <c r="L3555" i="6"/>
  <c r="P3555" i="6"/>
  <c r="Q3555" i="6"/>
  <c r="R3555" i="6"/>
  <c r="L3554" i="6"/>
  <c r="P3554" i="6"/>
  <c r="Q3554" i="6"/>
  <c r="R3554" i="6"/>
  <c r="L3553" i="6"/>
  <c r="P3553" i="6"/>
  <c r="Q3553" i="6"/>
  <c r="R3553" i="6"/>
  <c r="L3552" i="6"/>
  <c r="P3552" i="6"/>
  <c r="Q3552" i="6"/>
  <c r="R3552" i="6"/>
  <c r="L3551" i="6"/>
  <c r="P3551" i="6"/>
  <c r="Q3551" i="6"/>
  <c r="R3551" i="6"/>
  <c r="L3550" i="6"/>
  <c r="P3550" i="6"/>
  <c r="Q3550" i="6"/>
  <c r="R3550" i="6"/>
  <c r="L3549" i="6"/>
  <c r="P3549" i="6"/>
  <c r="Q3549" i="6"/>
  <c r="R3549" i="6"/>
  <c r="L3548" i="6"/>
  <c r="P3548" i="6"/>
  <c r="Q3548" i="6"/>
  <c r="R3548" i="6"/>
  <c r="L3547" i="6"/>
  <c r="P3547" i="6"/>
  <c r="Q3547" i="6"/>
  <c r="R3547" i="6"/>
  <c r="L3546" i="6"/>
  <c r="P3546" i="6"/>
  <c r="Q3546" i="6"/>
  <c r="R3546" i="6"/>
  <c r="L3545" i="6"/>
  <c r="P3545" i="6"/>
  <c r="Q3545" i="6"/>
  <c r="R3545" i="6"/>
  <c r="L3544" i="6"/>
  <c r="P3544" i="6"/>
  <c r="Q3544" i="6"/>
  <c r="R3544" i="6"/>
  <c r="L3543" i="6"/>
  <c r="P3543" i="6"/>
  <c r="Q3543" i="6"/>
  <c r="R3543" i="6"/>
  <c r="L3542" i="6"/>
  <c r="P3542" i="6"/>
  <c r="Q3542" i="6"/>
  <c r="R3542" i="6"/>
  <c r="L3541" i="6"/>
  <c r="P3541" i="6"/>
  <c r="Q3541" i="6"/>
  <c r="R3541" i="6"/>
  <c r="L3540" i="6"/>
  <c r="P3540" i="6"/>
  <c r="Q3540" i="6"/>
  <c r="R3540" i="6"/>
  <c r="L3539" i="6"/>
  <c r="P3539" i="6"/>
  <c r="Q3539" i="6"/>
  <c r="R3539" i="6"/>
  <c r="L3538" i="6"/>
  <c r="P3538" i="6"/>
  <c r="Q3538" i="6"/>
  <c r="R3538" i="6"/>
  <c r="L3537" i="6"/>
  <c r="P3537" i="6"/>
  <c r="Q3537" i="6"/>
  <c r="R3537" i="6"/>
  <c r="L3536" i="6"/>
  <c r="P3536" i="6"/>
  <c r="Q3536" i="6"/>
  <c r="R3536" i="6"/>
  <c r="L3535" i="6"/>
  <c r="P3535" i="6"/>
  <c r="Q3535" i="6"/>
  <c r="R3535" i="6"/>
  <c r="L3534" i="6"/>
  <c r="P3534" i="6"/>
  <c r="Q3534" i="6"/>
  <c r="R3534" i="6"/>
  <c r="L3533" i="6"/>
  <c r="P3533" i="6"/>
  <c r="Q3533" i="6"/>
  <c r="R3533" i="6"/>
  <c r="L3532" i="6"/>
  <c r="P3532" i="6"/>
  <c r="Q3532" i="6"/>
  <c r="R3532" i="6"/>
  <c r="L3531" i="6"/>
  <c r="P3531" i="6"/>
  <c r="Q3531" i="6"/>
  <c r="R3531" i="6"/>
  <c r="L3530" i="6"/>
  <c r="P3530" i="6"/>
  <c r="Q3530" i="6"/>
  <c r="R3530" i="6"/>
  <c r="L3529" i="6"/>
  <c r="P3529" i="6"/>
  <c r="Q3529" i="6"/>
  <c r="R3529" i="6"/>
  <c r="L3528" i="6"/>
  <c r="P3528" i="6"/>
  <c r="Q3528" i="6"/>
  <c r="R3528" i="6"/>
  <c r="L3527" i="6"/>
  <c r="P3527" i="6"/>
  <c r="Q3527" i="6"/>
  <c r="R3527" i="6"/>
  <c r="L3526" i="6"/>
  <c r="P3526" i="6"/>
  <c r="Q3526" i="6"/>
  <c r="R3526" i="6"/>
  <c r="L3525" i="6"/>
  <c r="P3525" i="6"/>
  <c r="Q3525" i="6"/>
  <c r="R3525" i="6"/>
  <c r="L3524" i="6"/>
  <c r="P3524" i="6"/>
  <c r="Q3524" i="6"/>
  <c r="R3524" i="6"/>
  <c r="L3523" i="6"/>
  <c r="P3523" i="6"/>
  <c r="Q3523" i="6"/>
  <c r="R3523" i="6"/>
  <c r="L3522" i="6"/>
  <c r="P3522" i="6"/>
  <c r="Q3522" i="6"/>
  <c r="R3522" i="6"/>
  <c r="L3521" i="6"/>
  <c r="P3521" i="6"/>
  <c r="Q3521" i="6"/>
  <c r="R3521" i="6"/>
  <c r="L3520" i="6"/>
  <c r="P3520" i="6"/>
  <c r="Q3520" i="6"/>
  <c r="R3520" i="6"/>
  <c r="L3519" i="6"/>
  <c r="P3519" i="6"/>
  <c r="Q3519" i="6"/>
  <c r="R3519" i="6"/>
  <c r="L3518" i="6"/>
  <c r="P3518" i="6"/>
  <c r="Q3518" i="6"/>
  <c r="R3518" i="6"/>
  <c r="L3517" i="6"/>
  <c r="P3517" i="6"/>
  <c r="Q3517" i="6"/>
  <c r="R3517" i="6"/>
  <c r="L3516" i="6"/>
  <c r="P3516" i="6"/>
  <c r="Q3516" i="6"/>
  <c r="R3516" i="6"/>
  <c r="L3515" i="6"/>
  <c r="P3515" i="6"/>
  <c r="Q3515" i="6"/>
  <c r="R3515" i="6"/>
  <c r="L3514" i="6"/>
  <c r="P3514" i="6"/>
  <c r="Q3514" i="6"/>
  <c r="R3514" i="6"/>
  <c r="L3513" i="6"/>
  <c r="P3513" i="6"/>
  <c r="Q3513" i="6"/>
  <c r="R3513" i="6"/>
  <c r="L3512" i="6"/>
  <c r="P3512" i="6"/>
  <c r="Q3512" i="6"/>
  <c r="R3512" i="6"/>
  <c r="L3511" i="6"/>
  <c r="P3511" i="6"/>
  <c r="Q3511" i="6"/>
  <c r="R3511" i="6"/>
  <c r="L3510" i="6"/>
  <c r="P3510" i="6"/>
  <c r="Q3510" i="6"/>
  <c r="R3510" i="6"/>
  <c r="L3509" i="6"/>
  <c r="P3509" i="6"/>
  <c r="Q3509" i="6"/>
  <c r="R3509" i="6"/>
  <c r="L3508" i="6"/>
  <c r="P3508" i="6"/>
  <c r="Q3508" i="6"/>
  <c r="R3508" i="6"/>
  <c r="L3507" i="6"/>
  <c r="P3507" i="6"/>
  <c r="Q3507" i="6"/>
  <c r="R3507" i="6"/>
  <c r="L3506" i="6"/>
  <c r="P3506" i="6"/>
  <c r="Q3506" i="6"/>
  <c r="R3506" i="6"/>
  <c r="L3505" i="6"/>
  <c r="P3505" i="6"/>
  <c r="Q3505" i="6"/>
  <c r="R3505" i="6"/>
  <c r="L3504" i="6"/>
  <c r="P3504" i="6"/>
  <c r="Q3504" i="6"/>
  <c r="R3504" i="6"/>
  <c r="L3503" i="6"/>
  <c r="P3503" i="6"/>
  <c r="Q3503" i="6"/>
  <c r="R3503" i="6"/>
  <c r="L3502" i="6"/>
  <c r="P3502" i="6"/>
  <c r="Q3502" i="6"/>
  <c r="R3502" i="6"/>
  <c r="L3501" i="6"/>
  <c r="P3501" i="6"/>
  <c r="Q3501" i="6"/>
  <c r="R3501" i="6"/>
  <c r="L3500" i="6"/>
  <c r="P3500" i="6"/>
  <c r="Q3500" i="6"/>
  <c r="R3500" i="6"/>
  <c r="L3499" i="6"/>
  <c r="P3499" i="6"/>
  <c r="Q3499" i="6"/>
  <c r="R3499" i="6"/>
  <c r="L3498" i="6"/>
  <c r="P3498" i="6"/>
  <c r="Q3498" i="6"/>
  <c r="R3498" i="6"/>
  <c r="L3497" i="6"/>
  <c r="P3497" i="6"/>
  <c r="Q3497" i="6"/>
  <c r="R3497" i="6"/>
  <c r="L3496" i="6"/>
  <c r="P3496" i="6"/>
  <c r="Q3496" i="6"/>
  <c r="R3496" i="6"/>
  <c r="L3495" i="6"/>
  <c r="P3495" i="6"/>
  <c r="Q3495" i="6"/>
  <c r="R3495" i="6"/>
  <c r="L3494" i="6"/>
  <c r="P3494" i="6"/>
  <c r="Q3494" i="6"/>
  <c r="R3494" i="6"/>
  <c r="L3493" i="6"/>
  <c r="P3493" i="6"/>
  <c r="Q3493" i="6"/>
  <c r="R3493" i="6"/>
  <c r="L3492" i="6"/>
  <c r="P3492" i="6"/>
  <c r="Q3492" i="6"/>
  <c r="R3492" i="6"/>
  <c r="L3491" i="6"/>
  <c r="P3491" i="6"/>
  <c r="Q3491" i="6"/>
  <c r="R3491" i="6"/>
  <c r="L3490" i="6"/>
  <c r="P3490" i="6"/>
  <c r="Q3490" i="6"/>
  <c r="R3490" i="6"/>
  <c r="L3489" i="6"/>
  <c r="P3489" i="6"/>
  <c r="Q3489" i="6"/>
  <c r="R3489" i="6"/>
  <c r="L3488" i="6"/>
  <c r="P3488" i="6"/>
  <c r="Q3488" i="6"/>
  <c r="R3488" i="6"/>
  <c r="L3487" i="6"/>
  <c r="P3487" i="6"/>
  <c r="Q3487" i="6"/>
  <c r="R3487" i="6"/>
  <c r="L3486" i="6"/>
  <c r="P3486" i="6"/>
  <c r="Q3486" i="6"/>
  <c r="R3486" i="6"/>
  <c r="L3485" i="6"/>
  <c r="P3485" i="6"/>
  <c r="Q3485" i="6"/>
  <c r="R3485" i="6"/>
  <c r="L3484" i="6"/>
  <c r="P3484" i="6"/>
  <c r="Q3484" i="6"/>
  <c r="R3484" i="6"/>
  <c r="L3483" i="6"/>
  <c r="P3483" i="6"/>
  <c r="Q3483" i="6"/>
  <c r="R3483" i="6"/>
  <c r="L3482" i="6"/>
  <c r="P3482" i="6"/>
  <c r="Q3482" i="6"/>
  <c r="R3482" i="6"/>
  <c r="L3481" i="6"/>
  <c r="P3481" i="6"/>
  <c r="Q3481" i="6"/>
  <c r="R3481" i="6"/>
  <c r="L3480" i="6"/>
  <c r="P3480" i="6"/>
  <c r="Q3480" i="6"/>
  <c r="R3480" i="6"/>
  <c r="L3479" i="6"/>
  <c r="P3479" i="6"/>
  <c r="Q3479" i="6"/>
  <c r="R3479" i="6"/>
  <c r="L3478" i="6"/>
  <c r="P3478" i="6"/>
  <c r="Q3478" i="6"/>
  <c r="R3478" i="6"/>
  <c r="L3477" i="6"/>
  <c r="P3477" i="6"/>
  <c r="Q3477" i="6"/>
  <c r="R3477" i="6"/>
  <c r="L3476" i="6"/>
  <c r="P3476" i="6"/>
  <c r="Q3476" i="6"/>
  <c r="R3476" i="6"/>
  <c r="L3475" i="6"/>
  <c r="P3475" i="6"/>
  <c r="Q3475" i="6"/>
  <c r="R3475" i="6"/>
  <c r="L3474" i="6"/>
  <c r="P3474" i="6"/>
  <c r="Q3474" i="6"/>
  <c r="R3474" i="6"/>
  <c r="L3473" i="6"/>
  <c r="P3473" i="6"/>
  <c r="Q3473" i="6"/>
  <c r="R3473" i="6"/>
  <c r="L3472" i="6"/>
  <c r="P3472" i="6"/>
  <c r="Q3472" i="6"/>
  <c r="R3472" i="6"/>
  <c r="L3471" i="6"/>
  <c r="P3471" i="6"/>
  <c r="Q3471" i="6"/>
  <c r="R3471" i="6"/>
  <c r="L3470" i="6"/>
  <c r="P3470" i="6"/>
  <c r="Q3470" i="6"/>
  <c r="R3470" i="6"/>
  <c r="L3469" i="6"/>
  <c r="P3469" i="6"/>
  <c r="Q3469" i="6"/>
  <c r="R3469" i="6"/>
  <c r="L3468" i="6"/>
  <c r="P3468" i="6"/>
  <c r="Q3468" i="6"/>
  <c r="R3468" i="6"/>
  <c r="L3467" i="6"/>
  <c r="P3467" i="6"/>
  <c r="Q3467" i="6"/>
  <c r="R3467" i="6"/>
  <c r="L3466" i="6"/>
  <c r="P3466" i="6"/>
  <c r="Q3466" i="6"/>
  <c r="R3466" i="6"/>
  <c r="L3465" i="6"/>
  <c r="P3465" i="6"/>
  <c r="Q3465" i="6"/>
  <c r="R3465" i="6"/>
  <c r="L3464" i="6"/>
  <c r="P3464" i="6"/>
  <c r="Q3464" i="6"/>
  <c r="R3464" i="6"/>
  <c r="L3463" i="6"/>
  <c r="P3463" i="6"/>
  <c r="Q3463" i="6"/>
  <c r="R3463" i="6"/>
  <c r="L3462" i="6"/>
  <c r="P3462" i="6"/>
  <c r="Q3462" i="6"/>
  <c r="R3462" i="6"/>
  <c r="L3461" i="6"/>
  <c r="P3461" i="6"/>
  <c r="Q3461" i="6"/>
  <c r="R3461" i="6"/>
  <c r="L3460" i="6"/>
  <c r="P3460" i="6"/>
  <c r="Q3460" i="6"/>
  <c r="R3460" i="6"/>
  <c r="L3459" i="6"/>
  <c r="P3459" i="6"/>
  <c r="Q3459" i="6"/>
  <c r="R3459" i="6"/>
  <c r="L3458" i="6"/>
  <c r="P3458" i="6"/>
  <c r="Q3458" i="6"/>
  <c r="R3458" i="6"/>
  <c r="L3457" i="6"/>
  <c r="P3457" i="6"/>
  <c r="Q3457" i="6"/>
  <c r="R3457" i="6"/>
  <c r="L3456" i="6"/>
  <c r="P3456" i="6"/>
  <c r="Q3456" i="6"/>
  <c r="R3456" i="6"/>
  <c r="L3455" i="6"/>
  <c r="P3455" i="6"/>
  <c r="Q3455" i="6"/>
  <c r="R3455" i="6"/>
  <c r="L3454" i="6"/>
  <c r="P3454" i="6"/>
  <c r="Q3454" i="6"/>
  <c r="R3454" i="6"/>
  <c r="L3453" i="6"/>
  <c r="P3453" i="6"/>
  <c r="Q3453" i="6"/>
  <c r="R3453" i="6"/>
  <c r="L3452" i="6"/>
  <c r="P3452" i="6"/>
  <c r="Q3452" i="6"/>
  <c r="R3452" i="6"/>
  <c r="L3451" i="6"/>
  <c r="P3451" i="6"/>
  <c r="Q3451" i="6"/>
  <c r="R3451" i="6"/>
  <c r="L3450" i="6"/>
  <c r="P3450" i="6"/>
  <c r="Q3450" i="6"/>
  <c r="R3450" i="6"/>
  <c r="L3449" i="6"/>
  <c r="P3449" i="6"/>
  <c r="Q3449" i="6"/>
  <c r="R3449" i="6"/>
  <c r="L3448" i="6"/>
  <c r="P3448" i="6"/>
  <c r="Q3448" i="6"/>
  <c r="R3448" i="6"/>
  <c r="L3447" i="6"/>
  <c r="P3447" i="6"/>
  <c r="Q3447" i="6"/>
  <c r="R3447" i="6"/>
  <c r="L3446" i="6"/>
  <c r="P3446" i="6"/>
  <c r="Q3446" i="6"/>
  <c r="R3446" i="6"/>
  <c r="L3445" i="6"/>
  <c r="P3445" i="6"/>
  <c r="Q3445" i="6"/>
  <c r="R3445" i="6"/>
  <c r="L3444" i="6"/>
  <c r="P3444" i="6"/>
  <c r="Q3444" i="6"/>
  <c r="R3444" i="6"/>
  <c r="L3443" i="6"/>
  <c r="P3443" i="6"/>
  <c r="Q3443" i="6"/>
  <c r="R3443" i="6"/>
  <c r="L3442" i="6"/>
  <c r="P3442" i="6"/>
  <c r="Q3442" i="6"/>
  <c r="R3442" i="6"/>
  <c r="L3441" i="6"/>
  <c r="P3441" i="6"/>
  <c r="Q3441" i="6"/>
  <c r="R3441" i="6"/>
  <c r="L3440" i="6"/>
  <c r="P3440" i="6"/>
  <c r="Q3440" i="6"/>
  <c r="R3440" i="6"/>
  <c r="L3439" i="6"/>
  <c r="P3439" i="6"/>
  <c r="Q3439" i="6"/>
  <c r="R3439" i="6"/>
  <c r="L3438" i="6"/>
  <c r="P3438" i="6"/>
  <c r="Q3438" i="6"/>
  <c r="R3438" i="6"/>
  <c r="L3437" i="6"/>
  <c r="P3437" i="6"/>
  <c r="Q3437" i="6"/>
  <c r="R3437" i="6"/>
  <c r="L3436" i="6"/>
  <c r="P3436" i="6"/>
  <c r="Q3436" i="6"/>
  <c r="R3436" i="6"/>
  <c r="L3435" i="6"/>
  <c r="P3435" i="6"/>
  <c r="Q3435" i="6"/>
  <c r="R3435" i="6"/>
  <c r="L3434" i="6"/>
  <c r="P3434" i="6"/>
  <c r="Q3434" i="6"/>
  <c r="R3434" i="6"/>
  <c r="L3433" i="6"/>
  <c r="P3433" i="6"/>
  <c r="Q3433" i="6"/>
  <c r="R3433" i="6"/>
  <c r="L3432" i="6"/>
  <c r="P3432" i="6"/>
  <c r="Q3432" i="6"/>
  <c r="R3432" i="6"/>
  <c r="L3431" i="6"/>
  <c r="P3431" i="6"/>
  <c r="Q3431" i="6"/>
  <c r="R3431" i="6"/>
  <c r="L3430" i="6"/>
  <c r="P3430" i="6"/>
  <c r="Q3430" i="6"/>
  <c r="R3430" i="6"/>
  <c r="L3429" i="6"/>
  <c r="P3429" i="6"/>
  <c r="Q3429" i="6"/>
  <c r="R3429" i="6"/>
  <c r="L3428" i="6"/>
  <c r="P3428" i="6"/>
  <c r="Q3428" i="6"/>
  <c r="R3428" i="6"/>
  <c r="L3427" i="6"/>
  <c r="P3427" i="6"/>
  <c r="Q3427" i="6"/>
  <c r="R3427" i="6"/>
  <c r="L3426" i="6"/>
  <c r="P3426" i="6"/>
  <c r="Q3426" i="6"/>
  <c r="R3426" i="6"/>
  <c r="L3425" i="6"/>
  <c r="P3425" i="6"/>
  <c r="Q3425" i="6"/>
  <c r="R3425" i="6"/>
  <c r="L3424" i="6"/>
  <c r="P3424" i="6"/>
  <c r="Q3424" i="6"/>
  <c r="R3424" i="6"/>
  <c r="L3423" i="6"/>
  <c r="P3423" i="6"/>
  <c r="Q3423" i="6"/>
  <c r="R3423" i="6"/>
  <c r="L3422" i="6"/>
  <c r="P3422" i="6"/>
  <c r="Q3422" i="6"/>
  <c r="R3422" i="6"/>
  <c r="L3421" i="6"/>
  <c r="P3421" i="6"/>
  <c r="Q3421" i="6"/>
  <c r="R3421" i="6"/>
  <c r="L3420" i="6"/>
  <c r="P3420" i="6"/>
  <c r="Q3420" i="6"/>
  <c r="R3420" i="6"/>
  <c r="L3419" i="6"/>
  <c r="P3419" i="6"/>
  <c r="Q3419" i="6"/>
  <c r="R3419" i="6"/>
  <c r="L3418" i="6"/>
  <c r="P3418" i="6"/>
  <c r="Q3418" i="6"/>
  <c r="R3418" i="6"/>
  <c r="L3417" i="6"/>
  <c r="P3417" i="6"/>
  <c r="Q3417" i="6"/>
  <c r="R3417" i="6"/>
  <c r="L3416" i="6"/>
  <c r="P3416" i="6"/>
  <c r="Q3416" i="6"/>
  <c r="R3416" i="6"/>
  <c r="L3415" i="6"/>
  <c r="P3415" i="6"/>
  <c r="Q3415" i="6"/>
  <c r="R3415" i="6"/>
  <c r="L3414" i="6"/>
  <c r="P3414" i="6"/>
  <c r="Q3414" i="6"/>
  <c r="R3414" i="6"/>
  <c r="L3413" i="6"/>
  <c r="P3413" i="6"/>
  <c r="Q3413" i="6"/>
  <c r="R3413" i="6"/>
  <c r="L3412" i="6"/>
  <c r="P3412" i="6"/>
  <c r="Q3412" i="6"/>
  <c r="R3412" i="6"/>
  <c r="L3411" i="6"/>
  <c r="P3411" i="6"/>
  <c r="Q3411" i="6"/>
  <c r="R3411" i="6"/>
  <c r="L3410" i="6"/>
  <c r="P3410" i="6"/>
  <c r="Q3410" i="6"/>
  <c r="R3410" i="6"/>
  <c r="L3409" i="6"/>
  <c r="P3409" i="6"/>
  <c r="Q3409" i="6"/>
  <c r="R3409" i="6"/>
  <c r="L3408" i="6"/>
  <c r="P3408" i="6"/>
  <c r="Q3408" i="6"/>
  <c r="R3408" i="6"/>
  <c r="L3407" i="6"/>
  <c r="P3407" i="6"/>
  <c r="Q3407" i="6"/>
  <c r="R3407" i="6"/>
  <c r="L3406" i="6"/>
  <c r="P3406" i="6"/>
  <c r="Q3406" i="6"/>
  <c r="R3406" i="6"/>
  <c r="L3405" i="6"/>
  <c r="P3405" i="6"/>
  <c r="Q3405" i="6"/>
  <c r="R3405" i="6"/>
  <c r="L3404" i="6"/>
  <c r="P3404" i="6"/>
  <c r="Q3404" i="6"/>
  <c r="R3404" i="6"/>
  <c r="L3403" i="6"/>
  <c r="P3403" i="6"/>
  <c r="Q3403" i="6"/>
  <c r="R3403" i="6"/>
  <c r="L3402" i="6"/>
  <c r="P3402" i="6"/>
  <c r="Q3402" i="6"/>
  <c r="R3402" i="6"/>
  <c r="L3401" i="6"/>
  <c r="P3401" i="6"/>
  <c r="Q3401" i="6"/>
  <c r="R3401" i="6"/>
  <c r="L3400" i="6"/>
  <c r="P3400" i="6"/>
  <c r="Q3400" i="6"/>
  <c r="R3400" i="6"/>
  <c r="L3399" i="6"/>
  <c r="P3399" i="6"/>
  <c r="Q3399" i="6"/>
  <c r="R3399" i="6"/>
  <c r="L3398" i="6"/>
  <c r="P3398" i="6"/>
  <c r="Q3398" i="6"/>
  <c r="R3398" i="6"/>
  <c r="L3397" i="6"/>
  <c r="P3397" i="6"/>
  <c r="Q3397" i="6"/>
  <c r="R3397" i="6"/>
  <c r="L3396" i="6"/>
  <c r="P3396" i="6"/>
  <c r="Q3396" i="6"/>
  <c r="R3396" i="6"/>
  <c r="L3395" i="6"/>
  <c r="P3395" i="6"/>
  <c r="Q3395" i="6"/>
  <c r="R3395" i="6"/>
  <c r="L3394" i="6"/>
  <c r="P3394" i="6"/>
  <c r="Q3394" i="6"/>
  <c r="R3394" i="6"/>
  <c r="L3393" i="6"/>
  <c r="P3393" i="6"/>
  <c r="Q3393" i="6"/>
  <c r="R3393" i="6"/>
  <c r="L3392" i="6"/>
  <c r="P3392" i="6"/>
  <c r="Q3392" i="6"/>
  <c r="R3392" i="6"/>
  <c r="L3391" i="6"/>
  <c r="P3391" i="6"/>
  <c r="Q3391" i="6"/>
  <c r="R3391" i="6"/>
  <c r="L3390" i="6"/>
  <c r="P3390" i="6"/>
  <c r="Q3390" i="6"/>
  <c r="R3390" i="6"/>
  <c r="L3389" i="6"/>
  <c r="P3389" i="6"/>
  <c r="Q3389" i="6"/>
  <c r="R3389" i="6"/>
  <c r="L3388" i="6"/>
  <c r="P3388" i="6"/>
  <c r="Q3388" i="6"/>
  <c r="R3388" i="6"/>
  <c r="L3387" i="6"/>
  <c r="P3387" i="6"/>
  <c r="Q3387" i="6"/>
  <c r="R3387" i="6"/>
  <c r="L3386" i="6"/>
  <c r="P3386" i="6"/>
  <c r="Q3386" i="6"/>
  <c r="R3386" i="6"/>
  <c r="L3385" i="6"/>
  <c r="P3385" i="6"/>
  <c r="Q3385" i="6"/>
  <c r="R3385" i="6"/>
  <c r="L3384" i="6"/>
  <c r="P3384" i="6"/>
  <c r="Q3384" i="6"/>
  <c r="R3384" i="6"/>
  <c r="L3383" i="6"/>
  <c r="P3383" i="6"/>
  <c r="Q3383" i="6"/>
  <c r="R3383" i="6"/>
  <c r="L3382" i="6"/>
  <c r="P3382" i="6"/>
  <c r="Q3382" i="6"/>
  <c r="R3382" i="6"/>
  <c r="L3381" i="6"/>
  <c r="P3381" i="6"/>
  <c r="Q3381" i="6"/>
  <c r="R3381" i="6"/>
  <c r="L3380" i="6"/>
  <c r="P3380" i="6"/>
  <c r="Q3380" i="6"/>
  <c r="R3380" i="6"/>
  <c r="L3379" i="6"/>
  <c r="P3379" i="6"/>
  <c r="Q3379" i="6"/>
  <c r="R3379" i="6"/>
  <c r="L3378" i="6"/>
  <c r="P3378" i="6"/>
  <c r="Q3378" i="6"/>
  <c r="R3378" i="6"/>
  <c r="L3377" i="6"/>
  <c r="P3377" i="6"/>
  <c r="Q3377" i="6"/>
  <c r="R3377" i="6"/>
  <c r="L3376" i="6"/>
  <c r="P3376" i="6"/>
  <c r="Q3376" i="6"/>
  <c r="R3376" i="6"/>
  <c r="L3375" i="6"/>
  <c r="P3375" i="6"/>
  <c r="Q3375" i="6"/>
  <c r="R3375" i="6"/>
  <c r="L3374" i="6"/>
  <c r="P3374" i="6"/>
  <c r="Q3374" i="6"/>
  <c r="R3374" i="6"/>
  <c r="L3373" i="6"/>
  <c r="P3373" i="6"/>
  <c r="Q3373" i="6"/>
  <c r="R3373" i="6"/>
  <c r="L3372" i="6"/>
  <c r="P3372" i="6"/>
  <c r="Q3372" i="6"/>
  <c r="R3372" i="6"/>
  <c r="L3371" i="6"/>
  <c r="P3371" i="6"/>
  <c r="Q3371" i="6"/>
  <c r="R3371" i="6"/>
  <c r="L3370" i="6"/>
  <c r="P3370" i="6"/>
  <c r="Q3370" i="6"/>
  <c r="R3370" i="6"/>
  <c r="L3369" i="6"/>
  <c r="P3369" i="6"/>
  <c r="Q3369" i="6"/>
  <c r="R3369" i="6"/>
  <c r="L3368" i="6"/>
  <c r="P3368" i="6"/>
  <c r="Q3368" i="6"/>
  <c r="R3368" i="6"/>
  <c r="L3367" i="6"/>
  <c r="P3367" i="6"/>
  <c r="Q3367" i="6"/>
  <c r="R3367" i="6"/>
  <c r="L3366" i="6"/>
  <c r="P3366" i="6"/>
  <c r="Q3366" i="6"/>
  <c r="R3366" i="6"/>
  <c r="L3365" i="6"/>
  <c r="P3365" i="6"/>
  <c r="Q3365" i="6"/>
  <c r="R3365" i="6"/>
  <c r="L3364" i="6"/>
  <c r="P3364" i="6"/>
  <c r="Q3364" i="6"/>
  <c r="R3364" i="6"/>
  <c r="L3363" i="6"/>
  <c r="P3363" i="6"/>
  <c r="Q3363" i="6"/>
  <c r="R3363" i="6"/>
  <c r="L3362" i="6"/>
  <c r="P3362" i="6"/>
  <c r="Q3362" i="6"/>
  <c r="R3362" i="6"/>
  <c r="L3361" i="6"/>
  <c r="P3361" i="6"/>
  <c r="Q3361" i="6"/>
  <c r="R3361" i="6"/>
  <c r="L3360" i="6"/>
  <c r="P3360" i="6"/>
  <c r="Q3360" i="6"/>
  <c r="R3360" i="6"/>
  <c r="L3359" i="6"/>
  <c r="P3359" i="6"/>
  <c r="Q3359" i="6"/>
  <c r="R3359" i="6"/>
  <c r="R3358" i="6"/>
  <c r="L3358" i="6"/>
  <c r="P3358" i="6"/>
  <c r="Q3358" i="6"/>
  <c r="S3358" i="6" s="1"/>
  <c r="Q3357" i="6"/>
  <c r="L3357" i="6"/>
  <c r="P3357" i="6"/>
  <c r="R3357" i="6"/>
  <c r="Q3356" i="6"/>
  <c r="L3356" i="6"/>
  <c r="P3356" i="6"/>
  <c r="R3356" i="6"/>
  <c r="L3355" i="6"/>
  <c r="P3355" i="6"/>
  <c r="R3355" i="6"/>
  <c r="Q3355" i="6"/>
  <c r="S3355" i="6" s="1"/>
  <c r="P3354" i="6"/>
  <c r="R3354" i="6"/>
  <c r="L3354" i="6"/>
  <c r="Q3354" i="6"/>
  <c r="S3354" i="6" s="1"/>
  <c r="Q3353" i="6"/>
  <c r="L3353" i="6"/>
  <c r="P3353" i="6"/>
  <c r="R3353" i="6"/>
  <c r="L3352" i="6"/>
  <c r="P3352" i="6"/>
  <c r="Q3352" i="6"/>
  <c r="R3352" i="6"/>
  <c r="R3351" i="6"/>
  <c r="L3351" i="6"/>
  <c r="P3351" i="6"/>
  <c r="Q3351" i="6"/>
  <c r="S3351" i="6" s="1"/>
  <c r="R3350" i="6"/>
  <c r="L3350" i="6"/>
  <c r="P3350" i="6"/>
  <c r="Q3350" i="6"/>
  <c r="S3350" i="6" s="1"/>
  <c r="P3349" i="6"/>
  <c r="Q3349" i="6"/>
  <c r="L3349" i="6"/>
  <c r="R3349" i="6"/>
  <c r="Q3348" i="6"/>
  <c r="L3348" i="6"/>
  <c r="P3348" i="6"/>
  <c r="R3348" i="6"/>
  <c r="L3347" i="6"/>
  <c r="P3347" i="6"/>
  <c r="Q3347" i="6"/>
  <c r="R3347" i="6"/>
  <c r="R3346" i="6"/>
  <c r="L3346" i="6"/>
  <c r="P3346" i="6"/>
  <c r="Q3346" i="6"/>
  <c r="S3346" i="6" s="1"/>
  <c r="Q3345" i="6"/>
  <c r="R3345" i="6"/>
  <c r="L3345" i="6"/>
  <c r="P3345" i="6"/>
  <c r="R3344" i="6"/>
  <c r="L3344" i="6"/>
  <c r="P3344" i="6"/>
  <c r="Q3344" i="6"/>
  <c r="S3344" i="6" s="1"/>
  <c r="L3343" i="6"/>
  <c r="P3343" i="6"/>
  <c r="R3343" i="6"/>
  <c r="Q3343" i="6"/>
  <c r="S3343" i="6" s="1"/>
  <c r="L3342" i="6"/>
  <c r="P3342" i="6"/>
  <c r="R3342" i="6"/>
  <c r="Q3342" i="6"/>
  <c r="L3341" i="6"/>
  <c r="P3341" i="6"/>
  <c r="R3341" i="6"/>
  <c r="Q3341" i="6"/>
  <c r="S3341" i="6" s="1"/>
  <c r="P3340" i="6"/>
  <c r="Q3340" i="6"/>
  <c r="L3340" i="6"/>
  <c r="R3340" i="6"/>
  <c r="Q3339" i="6"/>
  <c r="L3339" i="6"/>
  <c r="P3339" i="6"/>
  <c r="R3339" i="6"/>
  <c r="P3338" i="6"/>
  <c r="R3338" i="6"/>
  <c r="L3338" i="6"/>
  <c r="Q3338" i="6"/>
  <c r="S3338" i="6" s="1"/>
  <c r="L3337" i="6"/>
  <c r="P3337" i="6"/>
  <c r="R3337" i="6"/>
  <c r="Q3337" i="6"/>
  <c r="S3337" i="6" s="1"/>
  <c r="P3336" i="6"/>
  <c r="Q3336" i="6"/>
  <c r="L3336" i="6"/>
  <c r="R3336" i="6"/>
  <c r="L3335" i="6"/>
  <c r="P3335" i="6"/>
  <c r="Q3335" i="6"/>
  <c r="R3335" i="6"/>
  <c r="R3334" i="6"/>
  <c r="Q3334" i="6"/>
  <c r="S3334" i="6" s="1"/>
  <c r="L3334" i="6"/>
  <c r="P3334" i="6"/>
  <c r="P3333" i="6"/>
  <c r="R3333" i="6"/>
  <c r="L3333" i="6"/>
  <c r="Q3333" i="6"/>
  <c r="S3333" i="6" s="1"/>
  <c r="L3332" i="6"/>
  <c r="P3332" i="6"/>
  <c r="Q3332" i="6"/>
  <c r="R3332" i="6"/>
  <c r="Q3331" i="6"/>
  <c r="L3331" i="6"/>
  <c r="R3331" i="6"/>
  <c r="P3331" i="6"/>
  <c r="Q3330" i="6"/>
  <c r="R3330" i="6"/>
  <c r="L3330" i="6"/>
  <c r="P3330" i="6"/>
  <c r="R3329" i="6"/>
  <c r="L3329" i="6"/>
  <c r="P3329" i="6"/>
  <c r="Q3329" i="6"/>
  <c r="S3329" i="6" s="1"/>
  <c r="Q3328" i="6"/>
  <c r="L3328" i="6"/>
  <c r="R3328" i="6"/>
  <c r="P3328" i="6"/>
  <c r="Q3327" i="6"/>
  <c r="R3327" i="6"/>
  <c r="L3327" i="6"/>
  <c r="P3327" i="6"/>
  <c r="Q3326" i="6"/>
  <c r="R3326" i="6"/>
  <c r="L3326" i="6"/>
  <c r="P3326" i="6"/>
  <c r="P3325" i="6"/>
  <c r="R3325" i="6"/>
  <c r="L3325" i="6"/>
  <c r="Q3325" i="6"/>
  <c r="S3325" i="6" s="1"/>
  <c r="L3324" i="6"/>
  <c r="P3324" i="6"/>
  <c r="R3324" i="6"/>
  <c r="Q3324" i="6"/>
  <c r="S3324" i="6" s="1"/>
  <c r="Q3323" i="6"/>
  <c r="L3323" i="6"/>
  <c r="P3323" i="6"/>
  <c r="R3323" i="6"/>
  <c r="P3322" i="6"/>
  <c r="L3322" i="6"/>
  <c r="Q3322" i="6"/>
  <c r="R3322" i="6"/>
  <c r="R3321" i="6"/>
  <c r="L3321" i="6"/>
  <c r="P3321" i="6"/>
  <c r="Q3321" i="6"/>
  <c r="S3321" i="6" s="1"/>
  <c r="P3320" i="6"/>
  <c r="R3320" i="6"/>
  <c r="L3320" i="6"/>
  <c r="Q3320" i="6"/>
  <c r="R3319" i="6"/>
  <c r="Q3319" i="6"/>
  <c r="L3319" i="6"/>
  <c r="P3319" i="6"/>
  <c r="Q3318" i="6"/>
  <c r="R3318" i="6"/>
  <c r="L3318" i="6"/>
  <c r="P3318" i="6"/>
  <c r="R3317" i="6"/>
  <c r="L3317" i="6"/>
  <c r="Q3317" i="6"/>
  <c r="S3317" i="6" s="1"/>
  <c r="P3317" i="6"/>
  <c r="P3316" i="6"/>
  <c r="L3316" i="6"/>
  <c r="R3316" i="6"/>
  <c r="Q3316" i="6"/>
  <c r="P3315" i="6"/>
  <c r="L3315" i="6"/>
  <c r="R3315" i="6"/>
  <c r="Q3315" i="6"/>
  <c r="S3315" i="6" s="1"/>
  <c r="L3314" i="6"/>
  <c r="P3314" i="6"/>
  <c r="Q3314" i="6"/>
  <c r="R3314" i="6"/>
  <c r="L3313" i="6"/>
  <c r="P3313" i="6"/>
  <c r="Q3313" i="6"/>
  <c r="R3313" i="6"/>
  <c r="L3312" i="6"/>
  <c r="P3312" i="6"/>
  <c r="Q3312" i="6"/>
  <c r="R3312" i="6"/>
  <c r="L3311" i="6"/>
  <c r="P3311" i="6"/>
  <c r="Q3311" i="6"/>
  <c r="R3311" i="6"/>
  <c r="L3310" i="6"/>
  <c r="P3310" i="6"/>
  <c r="Q3310" i="6"/>
  <c r="R3310" i="6"/>
  <c r="L3309" i="6"/>
  <c r="P3309" i="6"/>
  <c r="Q3309" i="6"/>
  <c r="R3309" i="6"/>
  <c r="L3308" i="6"/>
  <c r="P3308" i="6"/>
  <c r="Q3308" i="6"/>
  <c r="R3308" i="6"/>
  <c r="L3307" i="6"/>
  <c r="P3307" i="6"/>
  <c r="Q3307" i="6"/>
  <c r="R3307" i="6"/>
  <c r="L3306" i="6"/>
  <c r="P3306" i="6"/>
  <c r="Q3306" i="6"/>
  <c r="R3306" i="6"/>
  <c r="L3305" i="6"/>
  <c r="P3305" i="6"/>
  <c r="Q3305" i="6"/>
  <c r="R3305" i="6"/>
  <c r="L3304" i="6"/>
  <c r="P3304" i="6"/>
  <c r="Q3304" i="6"/>
  <c r="R3304" i="6"/>
  <c r="L3303" i="6"/>
  <c r="P3303" i="6"/>
  <c r="Q3303" i="6"/>
  <c r="R3303" i="6"/>
  <c r="L3302" i="6"/>
  <c r="P3302" i="6"/>
  <c r="Q3302" i="6"/>
  <c r="R3302" i="6"/>
  <c r="L3301" i="6"/>
  <c r="P3301" i="6"/>
  <c r="Q3301" i="6"/>
  <c r="R3301" i="6"/>
  <c r="L3300" i="6"/>
  <c r="P3300" i="6"/>
  <c r="Q3300" i="6"/>
  <c r="R3300" i="6"/>
  <c r="L3299" i="6"/>
  <c r="P3299" i="6"/>
  <c r="Q3299" i="6"/>
  <c r="R3299" i="6"/>
  <c r="L3298" i="6"/>
  <c r="P3298" i="6"/>
  <c r="Q3298" i="6"/>
  <c r="R3298" i="6"/>
  <c r="L3297" i="6"/>
  <c r="P3297" i="6"/>
  <c r="Q3297" i="6"/>
  <c r="R3297" i="6"/>
  <c r="L3296" i="6"/>
  <c r="P3296" i="6"/>
  <c r="Q3296" i="6"/>
  <c r="R3296" i="6"/>
  <c r="L3295" i="6"/>
  <c r="P3295" i="6"/>
  <c r="Q3295" i="6"/>
  <c r="R3295" i="6"/>
  <c r="L3294" i="6"/>
  <c r="P3294" i="6"/>
  <c r="Q3294" i="6"/>
  <c r="R3294" i="6"/>
  <c r="L3293" i="6"/>
  <c r="P3293" i="6"/>
  <c r="Q3293" i="6"/>
  <c r="R3293" i="6"/>
  <c r="L3292" i="6"/>
  <c r="P3292" i="6"/>
  <c r="Q3292" i="6"/>
  <c r="R3292" i="6"/>
  <c r="L3291" i="6"/>
  <c r="P3291" i="6"/>
  <c r="Q3291" i="6"/>
  <c r="R3291" i="6"/>
  <c r="L3290" i="6"/>
  <c r="P3290" i="6"/>
  <c r="Q3290" i="6"/>
  <c r="R3290" i="6"/>
  <c r="L3289" i="6"/>
  <c r="P3289" i="6"/>
  <c r="Q3289" i="6"/>
  <c r="R3289" i="6"/>
  <c r="L3288" i="6"/>
  <c r="P3288" i="6"/>
  <c r="Q3288" i="6"/>
  <c r="R3288" i="6"/>
  <c r="L3287" i="6"/>
  <c r="P3287" i="6"/>
  <c r="Q3287" i="6"/>
  <c r="R3287" i="6"/>
  <c r="L3286" i="6"/>
  <c r="P3286" i="6"/>
  <c r="Q3286" i="6"/>
  <c r="R3286" i="6"/>
  <c r="L3285" i="6"/>
  <c r="P3285" i="6"/>
  <c r="Q3285" i="6"/>
  <c r="R3285" i="6"/>
  <c r="L3284" i="6"/>
  <c r="P3284" i="6"/>
  <c r="Q3284" i="6"/>
  <c r="R3284" i="6"/>
  <c r="L3283" i="6"/>
  <c r="P3283" i="6"/>
  <c r="Q3283" i="6"/>
  <c r="R3283" i="6"/>
  <c r="L3282" i="6"/>
  <c r="P3282" i="6"/>
  <c r="Q3282" i="6"/>
  <c r="R3282" i="6"/>
  <c r="L3281" i="6"/>
  <c r="P3281" i="6"/>
  <c r="Q3281" i="6"/>
  <c r="R3281" i="6"/>
  <c r="L3280" i="6"/>
  <c r="P3280" i="6"/>
  <c r="Q3280" i="6"/>
  <c r="R3280" i="6"/>
  <c r="L3279" i="6"/>
  <c r="P3279" i="6"/>
  <c r="Q3279" i="6"/>
  <c r="R3279" i="6"/>
  <c r="L3278" i="6"/>
  <c r="P3278" i="6"/>
  <c r="Q3278" i="6"/>
  <c r="R3278" i="6"/>
  <c r="L3277" i="6"/>
  <c r="P3277" i="6"/>
  <c r="Q3277" i="6"/>
  <c r="R3277" i="6"/>
  <c r="L3276" i="6"/>
  <c r="P3276" i="6"/>
  <c r="Q3276" i="6"/>
  <c r="R3276" i="6"/>
  <c r="L3275" i="6"/>
  <c r="P3275" i="6"/>
  <c r="Q3275" i="6"/>
  <c r="R3275" i="6"/>
  <c r="L3274" i="6"/>
  <c r="P3274" i="6"/>
  <c r="Q3274" i="6"/>
  <c r="R3274" i="6"/>
  <c r="L3273" i="6"/>
  <c r="P3273" i="6"/>
  <c r="Q3273" i="6"/>
  <c r="R3273" i="6"/>
  <c r="L3272" i="6"/>
  <c r="P3272" i="6"/>
  <c r="Q3272" i="6"/>
  <c r="R3272" i="6"/>
  <c r="L3271" i="6"/>
  <c r="P3271" i="6"/>
  <c r="Q3271" i="6"/>
  <c r="R3271" i="6"/>
  <c r="L3270" i="6"/>
  <c r="P3270" i="6"/>
  <c r="Q3270" i="6"/>
  <c r="R3270" i="6"/>
  <c r="L3269" i="6"/>
  <c r="P3269" i="6"/>
  <c r="Q3269" i="6"/>
  <c r="R3269" i="6"/>
  <c r="L3268" i="6"/>
  <c r="P3268" i="6"/>
  <c r="Q3268" i="6"/>
  <c r="R3268" i="6"/>
  <c r="L3267" i="6"/>
  <c r="P3267" i="6"/>
  <c r="Q3267" i="6"/>
  <c r="R3267" i="6"/>
  <c r="L3266" i="6"/>
  <c r="P3266" i="6"/>
  <c r="Q3266" i="6"/>
  <c r="R3266" i="6"/>
  <c r="L3265" i="6"/>
  <c r="P3265" i="6"/>
  <c r="Q3265" i="6"/>
  <c r="R3265" i="6"/>
  <c r="L3264" i="6"/>
  <c r="P3264" i="6"/>
  <c r="Q3264" i="6"/>
  <c r="R3264" i="6"/>
  <c r="L3263" i="6"/>
  <c r="P3263" i="6"/>
  <c r="Q3263" i="6"/>
  <c r="R3263" i="6"/>
  <c r="L3262" i="6"/>
  <c r="P3262" i="6"/>
  <c r="Q3262" i="6"/>
  <c r="R3262" i="6"/>
  <c r="L3261" i="6"/>
  <c r="P3261" i="6"/>
  <c r="Q3261" i="6"/>
  <c r="R3261" i="6"/>
  <c r="L3260" i="6"/>
  <c r="P3260" i="6"/>
  <c r="Q3260" i="6"/>
  <c r="R3260" i="6"/>
  <c r="L3259" i="6"/>
  <c r="P3259" i="6"/>
  <c r="Q3259" i="6"/>
  <c r="R3259" i="6"/>
  <c r="L3258" i="6"/>
  <c r="P3258" i="6"/>
  <c r="Q3258" i="6"/>
  <c r="R3258" i="6"/>
  <c r="L3257" i="6"/>
  <c r="P3257" i="6"/>
  <c r="Q3257" i="6"/>
  <c r="R3257" i="6"/>
  <c r="L3256" i="6"/>
  <c r="P3256" i="6"/>
  <c r="Q3256" i="6"/>
  <c r="R3256" i="6"/>
  <c r="L3255" i="6"/>
  <c r="P3255" i="6"/>
  <c r="Q3255" i="6"/>
  <c r="R3255" i="6"/>
  <c r="L3254" i="6"/>
  <c r="P3254" i="6"/>
  <c r="Q3254" i="6"/>
  <c r="R3254" i="6"/>
  <c r="L3253" i="6"/>
  <c r="P3253" i="6"/>
  <c r="Q3253" i="6"/>
  <c r="R3253" i="6"/>
  <c r="L3252" i="6"/>
  <c r="P3252" i="6"/>
  <c r="Q3252" i="6"/>
  <c r="R3252" i="6"/>
  <c r="L3251" i="6"/>
  <c r="P3251" i="6"/>
  <c r="Q3251" i="6"/>
  <c r="R3251" i="6"/>
  <c r="L3250" i="6"/>
  <c r="P3250" i="6"/>
  <c r="Q3250" i="6"/>
  <c r="R3250" i="6"/>
  <c r="L3249" i="6"/>
  <c r="P3249" i="6"/>
  <c r="Q3249" i="6"/>
  <c r="R3249" i="6"/>
  <c r="L3248" i="6"/>
  <c r="P3248" i="6"/>
  <c r="Q3248" i="6"/>
  <c r="R3248" i="6"/>
  <c r="L3247" i="6"/>
  <c r="P3247" i="6"/>
  <c r="Q3247" i="6"/>
  <c r="R3247" i="6"/>
  <c r="L3246" i="6"/>
  <c r="P3246" i="6"/>
  <c r="Q3246" i="6"/>
  <c r="R3246" i="6"/>
  <c r="L3245" i="6"/>
  <c r="P3245" i="6"/>
  <c r="Q3245" i="6"/>
  <c r="R3245" i="6"/>
  <c r="L3244" i="6"/>
  <c r="P3244" i="6"/>
  <c r="Q3244" i="6"/>
  <c r="R3244" i="6"/>
  <c r="L3243" i="6"/>
  <c r="P3243" i="6"/>
  <c r="Q3243" i="6"/>
  <c r="R3243" i="6"/>
  <c r="L3242" i="6"/>
  <c r="P3242" i="6"/>
  <c r="Q3242" i="6"/>
  <c r="R3242" i="6"/>
  <c r="L3241" i="6"/>
  <c r="P3241" i="6"/>
  <c r="Q3241" i="6"/>
  <c r="R3241" i="6"/>
  <c r="L3240" i="6"/>
  <c r="P3240" i="6"/>
  <c r="Q3240" i="6"/>
  <c r="R3240" i="6"/>
  <c r="L3239" i="6"/>
  <c r="P3239" i="6"/>
  <c r="Q3239" i="6"/>
  <c r="R3239" i="6"/>
  <c r="L3238" i="6"/>
  <c r="P3238" i="6"/>
  <c r="Q3238" i="6"/>
  <c r="R3238" i="6"/>
  <c r="L3237" i="6"/>
  <c r="P3237" i="6"/>
  <c r="Q3237" i="6"/>
  <c r="R3237" i="6"/>
  <c r="L3236" i="6"/>
  <c r="P3236" i="6"/>
  <c r="Q3236" i="6"/>
  <c r="R3236" i="6"/>
  <c r="L3235" i="6"/>
  <c r="P3235" i="6"/>
  <c r="Q3235" i="6"/>
  <c r="R3235" i="6"/>
  <c r="L3234" i="6"/>
  <c r="P3234" i="6"/>
  <c r="Q3234" i="6"/>
  <c r="R3234" i="6"/>
  <c r="L3233" i="6"/>
  <c r="P3233" i="6"/>
  <c r="Q3233" i="6"/>
  <c r="R3233" i="6"/>
  <c r="L3232" i="6"/>
  <c r="P3232" i="6"/>
  <c r="Q3232" i="6"/>
  <c r="R3232" i="6"/>
  <c r="L3231" i="6"/>
  <c r="P3231" i="6"/>
  <c r="Q3231" i="6"/>
  <c r="R3231" i="6"/>
  <c r="L3230" i="6"/>
  <c r="P3230" i="6"/>
  <c r="Q3230" i="6"/>
  <c r="R3230" i="6"/>
  <c r="L3229" i="6"/>
  <c r="P3229" i="6"/>
  <c r="Q3229" i="6"/>
  <c r="R3229" i="6"/>
  <c r="L3228" i="6"/>
  <c r="P3228" i="6"/>
  <c r="Q3228" i="6"/>
  <c r="R3228" i="6"/>
  <c r="L3227" i="6"/>
  <c r="P3227" i="6"/>
  <c r="Q3227" i="6"/>
  <c r="R3227" i="6"/>
  <c r="L3226" i="6"/>
  <c r="P3226" i="6"/>
  <c r="Q3226" i="6"/>
  <c r="R3226" i="6"/>
  <c r="L3225" i="6"/>
  <c r="P3225" i="6"/>
  <c r="Q3225" i="6"/>
  <c r="R3225" i="6"/>
  <c r="L3224" i="6"/>
  <c r="P3224" i="6"/>
  <c r="Q3224" i="6"/>
  <c r="R3224" i="6"/>
  <c r="L3223" i="6"/>
  <c r="P3223" i="6"/>
  <c r="Q3223" i="6"/>
  <c r="R3223" i="6"/>
  <c r="L3222" i="6"/>
  <c r="P3222" i="6"/>
  <c r="Q3222" i="6"/>
  <c r="R3222" i="6"/>
  <c r="L3221" i="6"/>
  <c r="P3221" i="6"/>
  <c r="Q3221" i="6"/>
  <c r="R3221" i="6"/>
  <c r="L3220" i="6"/>
  <c r="P3220" i="6"/>
  <c r="Q3220" i="6"/>
  <c r="R3220" i="6"/>
  <c r="L3219" i="6"/>
  <c r="P3219" i="6"/>
  <c r="Q3219" i="6"/>
  <c r="R3219" i="6"/>
  <c r="L3218" i="6"/>
  <c r="P3218" i="6"/>
  <c r="Q3218" i="6"/>
  <c r="R3218" i="6"/>
  <c r="L3217" i="6"/>
  <c r="P3217" i="6"/>
  <c r="Q3217" i="6"/>
  <c r="R3217" i="6"/>
  <c r="L3216" i="6"/>
  <c r="P3216" i="6"/>
  <c r="Q3216" i="6"/>
  <c r="R3216" i="6"/>
  <c r="L3215" i="6"/>
  <c r="P3215" i="6"/>
  <c r="Q3215" i="6"/>
  <c r="R3215" i="6"/>
  <c r="L3214" i="6"/>
  <c r="P3214" i="6"/>
  <c r="Q3214" i="6"/>
  <c r="R3214" i="6"/>
  <c r="L3213" i="6"/>
  <c r="P3213" i="6"/>
  <c r="Q3213" i="6"/>
  <c r="R3213" i="6"/>
  <c r="L3212" i="6"/>
  <c r="P3212" i="6"/>
  <c r="Q3212" i="6"/>
  <c r="R3212" i="6"/>
  <c r="L3211" i="6"/>
  <c r="P3211" i="6"/>
  <c r="Q3211" i="6"/>
  <c r="R3211" i="6"/>
  <c r="L3210" i="6"/>
  <c r="P3210" i="6"/>
  <c r="Q3210" i="6"/>
  <c r="R3210" i="6"/>
  <c r="L3209" i="6"/>
  <c r="P3209" i="6"/>
  <c r="Q3209" i="6"/>
  <c r="R3209" i="6"/>
  <c r="L3208" i="6"/>
  <c r="P3208" i="6"/>
  <c r="Q3208" i="6"/>
  <c r="R3208" i="6"/>
  <c r="L3207" i="6"/>
  <c r="P3207" i="6"/>
  <c r="Q3207" i="6"/>
  <c r="R3207" i="6"/>
  <c r="L3206" i="6"/>
  <c r="P3206" i="6"/>
  <c r="Q3206" i="6"/>
  <c r="R3206" i="6"/>
  <c r="L3205" i="6"/>
  <c r="P3205" i="6"/>
  <c r="Q3205" i="6"/>
  <c r="R3205" i="6"/>
  <c r="L3204" i="6"/>
  <c r="P3204" i="6"/>
  <c r="Q3204" i="6"/>
  <c r="R3204" i="6"/>
  <c r="L3203" i="6"/>
  <c r="P3203" i="6"/>
  <c r="Q3203" i="6"/>
  <c r="R3203" i="6"/>
  <c r="L3202" i="6"/>
  <c r="P3202" i="6"/>
  <c r="Q3202" i="6"/>
  <c r="R3202" i="6"/>
  <c r="L3201" i="6"/>
  <c r="P3201" i="6"/>
  <c r="Q3201" i="6"/>
  <c r="R3201" i="6"/>
  <c r="L3200" i="6"/>
  <c r="P3200" i="6"/>
  <c r="Q3200" i="6"/>
  <c r="R3200" i="6"/>
  <c r="L3199" i="6"/>
  <c r="P3199" i="6"/>
  <c r="Q3199" i="6"/>
  <c r="R3199" i="6"/>
  <c r="L3198" i="6"/>
  <c r="P3198" i="6"/>
  <c r="Q3198" i="6"/>
  <c r="R3198" i="6"/>
  <c r="L3197" i="6"/>
  <c r="P3197" i="6"/>
  <c r="Q3197" i="6"/>
  <c r="R3197" i="6"/>
  <c r="L3196" i="6"/>
  <c r="P3196" i="6"/>
  <c r="Q3196" i="6"/>
  <c r="R3196" i="6"/>
  <c r="L3195" i="6"/>
  <c r="P3195" i="6"/>
  <c r="Q3195" i="6"/>
  <c r="R3195" i="6"/>
  <c r="L3194" i="6"/>
  <c r="P3194" i="6"/>
  <c r="Q3194" i="6"/>
  <c r="R3194" i="6"/>
  <c r="L3193" i="6"/>
  <c r="P3193" i="6"/>
  <c r="Q3193" i="6"/>
  <c r="R3193" i="6"/>
  <c r="L3192" i="6"/>
  <c r="P3192" i="6"/>
  <c r="Q3192" i="6"/>
  <c r="R3192" i="6"/>
  <c r="L3191" i="6"/>
  <c r="P3191" i="6"/>
  <c r="Q3191" i="6"/>
  <c r="R3191" i="6"/>
  <c r="L3190" i="6"/>
  <c r="P3190" i="6"/>
  <c r="Q3190" i="6"/>
  <c r="R3190" i="6"/>
  <c r="L3189" i="6"/>
  <c r="P3189" i="6"/>
  <c r="Q3189" i="6"/>
  <c r="R3189" i="6"/>
  <c r="L3188" i="6"/>
  <c r="P3188" i="6"/>
  <c r="Q3188" i="6"/>
  <c r="R3188" i="6"/>
  <c r="L3187" i="6"/>
  <c r="P3187" i="6"/>
  <c r="Q3187" i="6"/>
  <c r="R3187" i="6"/>
  <c r="L3186" i="6"/>
  <c r="P3186" i="6"/>
  <c r="Q3186" i="6"/>
  <c r="R3186" i="6"/>
  <c r="L3185" i="6"/>
  <c r="P3185" i="6"/>
  <c r="Q3185" i="6"/>
  <c r="R3185" i="6"/>
  <c r="L3184" i="6"/>
  <c r="P3184" i="6"/>
  <c r="Q3184" i="6"/>
  <c r="R3184" i="6"/>
  <c r="L3183" i="6"/>
  <c r="P3183" i="6"/>
  <c r="Q3183" i="6"/>
  <c r="R3183" i="6"/>
  <c r="L3182" i="6"/>
  <c r="P3182" i="6"/>
  <c r="Q3182" i="6"/>
  <c r="R3182" i="6"/>
  <c r="L3181" i="6"/>
  <c r="P3181" i="6"/>
  <c r="Q3181" i="6"/>
  <c r="R3181" i="6"/>
  <c r="L3180" i="6"/>
  <c r="P3180" i="6"/>
  <c r="Q3180" i="6"/>
  <c r="R3180" i="6"/>
  <c r="L3179" i="6"/>
  <c r="P3179" i="6"/>
  <c r="Q3179" i="6"/>
  <c r="R3179" i="6"/>
  <c r="L3178" i="6"/>
  <c r="P3178" i="6"/>
  <c r="Q3178" i="6"/>
  <c r="R3178" i="6"/>
  <c r="L3177" i="6"/>
  <c r="P3177" i="6"/>
  <c r="Q3177" i="6"/>
  <c r="R3177" i="6"/>
  <c r="L3176" i="6"/>
  <c r="P3176" i="6"/>
  <c r="Q3176" i="6"/>
  <c r="R3176" i="6"/>
  <c r="L3175" i="6"/>
  <c r="P3175" i="6"/>
  <c r="Q3175" i="6"/>
  <c r="R3175" i="6"/>
  <c r="L3174" i="6"/>
  <c r="P3174" i="6"/>
  <c r="Q3174" i="6"/>
  <c r="R3174" i="6"/>
  <c r="L3173" i="6"/>
  <c r="P3173" i="6"/>
  <c r="Q3173" i="6"/>
  <c r="R3173" i="6"/>
  <c r="L3172" i="6"/>
  <c r="P3172" i="6"/>
  <c r="Q3172" i="6"/>
  <c r="R3172" i="6"/>
  <c r="L3171" i="6"/>
  <c r="P3171" i="6"/>
  <c r="Q3171" i="6"/>
  <c r="R3171" i="6"/>
  <c r="L3170" i="6"/>
  <c r="P3170" i="6"/>
  <c r="Q3170" i="6"/>
  <c r="R3170" i="6"/>
  <c r="L3169" i="6"/>
  <c r="P3169" i="6"/>
  <c r="Q3169" i="6"/>
  <c r="R3169" i="6"/>
  <c r="L3168" i="6"/>
  <c r="P3168" i="6"/>
  <c r="Q3168" i="6"/>
  <c r="R3168" i="6"/>
  <c r="L3167" i="6"/>
  <c r="P3167" i="6"/>
  <c r="Q3167" i="6"/>
  <c r="R3167" i="6"/>
  <c r="L3166" i="6"/>
  <c r="P3166" i="6"/>
  <c r="Q3166" i="6"/>
  <c r="R3166" i="6"/>
  <c r="L3165" i="6"/>
  <c r="P3165" i="6"/>
  <c r="Q3165" i="6"/>
  <c r="R3165" i="6"/>
  <c r="L3164" i="6"/>
  <c r="P3164" i="6"/>
  <c r="Q3164" i="6"/>
  <c r="R3164" i="6"/>
  <c r="L3163" i="6"/>
  <c r="P3163" i="6"/>
  <c r="Q3163" i="6"/>
  <c r="R3163" i="6"/>
  <c r="L3162" i="6"/>
  <c r="P3162" i="6"/>
  <c r="Q3162" i="6"/>
  <c r="R3162" i="6"/>
  <c r="L3161" i="6"/>
  <c r="P3161" i="6"/>
  <c r="Q3161" i="6"/>
  <c r="R3161" i="6"/>
  <c r="L3160" i="6"/>
  <c r="P3160" i="6"/>
  <c r="Q3160" i="6"/>
  <c r="R3160" i="6"/>
  <c r="L3159" i="6"/>
  <c r="P3159" i="6"/>
  <c r="Q3159" i="6"/>
  <c r="R3159" i="6"/>
  <c r="L3158" i="6"/>
  <c r="P3158" i="6"/>
  <c r="Q3158" i="6"/>
  <c r="R3158" i="6"/>
  <c r="L3157" i="6"/>
  <c r="P3157" i="6"/>
  <c r="Q3157" i="6"/>
  <c r="R3157" i="6"/>
  <c r="L3156" i="6"/>
  <c r="P3156" i="6"/>
  <c r="Q3156" i="6"/>
  <c r="R3156" i="6"/>
  <c r="L3155" i="6"/>
  <c r="P3155" i="6"/>
  <c r="Q3155" i="6"/>
  <c r="R3155" i="6"/>
  <c r="L3154" i="6"/>
  <c r="P3154" i="6"/>
  <c r="Q3154" i="6"/>
  <c r="R3154" i="6"/>
  <c r="L3153" i="6"/>
  <c r="P3153" i="6"/>
  <c r="Q3153" i="6"/>
  <c r="R3153" i="6"/>
  <c r="L3152" i="6"/>
  <c r="P3152" i="6"/>
  <c r="Q3152" i="6"/>
  <c r="R3152" i="6"/>
  <c r="L3151" i="6"/>
  <c r="P3151" i="6"/>
  <c r="Q3151" i="6"/>
  <c r="R3151" i="6"/>
  <c r="L3150" i="6"/>
  <c r="P3150" i="6"/>
  <c r="Q3150" i="6"/>
  <c r="R3150" i="6"/>
  <c r="L3149" i="6"/>
  <c r="P3149" i="6"/>
  <c r="Q3149" i="6"/>
  <c r="R3149" i="6"/>
  <c r="L3148" i="6"/>
  <c r="P3148" i="6"/>
  <c r="Q3148" i="6"/>
  <c r="R3148" i="6"/>
  <c r="L3147" i="6"/>
  <c r="P3147" i="6"/>
  <c r="Q3147" i="6"/>
  <c r="R3147" i="6"/>
  <c r="L3146" i="6"/>
  <c r="P3146" i="6"/>
  <c r="Q3146" i="6"/>
  <c r="R3146" i="6"/>
  <c r="L3145" i="6"/>
  <c r="P3145" i="6"/>
  <c r="Q3145" i="6"/>
  <c r="R3145" i="6"/>
  <c r="L3144" i="6"/>
  <c r="P3144" i="6"/>
  <c r="Q3144" i="6"/>
  <c r="R3144" i="6"/>
  <c r="L3143" i="6"/>
  <c r="P3143" i="6"/>
  <c r="Q3143" i="6"/>
  <c r="R3143" i="6"/>
  <c r="L3142" i="6"/>
  <c r="P3142" i="6"/>
  <c r="Q3142" i="6"/>
  <c r="R3142" i="6"/>
  <c r="L3141" i="6"/>
  <c r="P3141" i="6"/>
  <c r="Q3141" i="6"/>
  <c r="R3141" i="6"/>
  <c r="L3140" i="6"/>
  <c r="P3140" i="6"/>
  <c r="Q3140" i="6"/>
  <c r="R3140" i="6"/>
  <c r="L3139" i="6"/>
  <c r="P3139" i="6"/>
  <c r="Q3139" i="6"/>
  <c r="R3139" i="6"/>
  <c r="L3138" i="6"/>
  <c r="P3138" i="6"/>
  <c r="Q3138" i="6"/>
  <c r="R3138" i="6"/>
  <c r="L3137" i="6"/>
  <c r="P3137" i="6"/>
  <c r="Q3137" i="6"/>
  <c r="R3137" i="6"/>
  <c r="L3136" i="6"/>
  <c r="P3136" i="6"/>
  <c r="Q3136" i="6"/>
  <c r="R3136" i="6"/>
  <c r="L3135" i="6"/>
  <c r="P3135" i="6"/>
  <c r="Q3135" i="6"/>
  <c r="R3135" i="6"/>
  <c r="L3134" i="6"/>
  <c r="P3134" i="6"/>
  <c r="Q3134" i="6"/>
  <c r="R3134" i="6"/>
  <c r="L3133" i="6"/>
  <c r="P3133" i="6"/>
  <c r="Q3133" i="6"/>
  <c r="R3133" i="6"/>
  <c r="L3132" i="6"/>
  <c r="P3132" i="6"/>
  <c r="Q3132" i="6"/>
  <c r="R3132" i="6"/>
  <c r="L3131" i="6"/>
  <c r="P3131" i="6"/>
  <c r="Q3131" i="6"/>
  <c r="R3131" i="6"/>
  <c r="L3130" i="6"/>
  <c r="P3130" i="6"/>
  <c r="Q3130" i="6"/>
  <c r="R3130" i="6"/>
  <c r="L3129" i="6"/>
  <c r="P3129" i="6"/>
  <c r="Q3129" i="6"/>
  <c r="R3129" i="6"/>
  <c r="L3128" i="6"/>
  <c r="P3128" i="6"/>
  <c r="Q3128" i="6"/>
  <c r="R3128" i="6"/>
  <c r="L3127" i="6"/>
  <c r="P3127" i="6"/>
  <c r="Q3127" i="6"/>
  <c r="R3127" i="6"/>
  <c r="L3126" i="6"/>
  <c r="P3126" i="6"/>
  <c r="Q3126" i="6"/>
  <c r="R3126" i="6"/>
  <c r="L3125" i="6"/>
  <c r="P3125" i="6"/>
  <c r="Q3125" i="6"/>
  <c r="R3125" i="6"/>
  <c r="L3124" i="6"/>
  <c r="P3124" i="6"/>
  <c r="Q3124" i="6"/>
  <c r="R3124" i="6"/>
  <c r="L3123" i="6"/>
  <c r="P3123" i="6"/>
  <c r="Q3123" i="6"/>
  <c r="R3123" i="6"/>
  <c r="L3122" i="6"/>
  <c r="P3122" i="6"/>
  <c r="Q3122" i="6"/>
  <c r="R3122" i="6"/>
  <c r="L3121" i="6"/>
  <c r="P3121" i="6"/>
  <c r="Q3121" i="6"/>
  <c r="R3121" i="6"/>
  <c r="L3120" i="6"/>
  <c r="P3120" i="6"/>
  <c r="Q3120" i="6"/>
  <c r="R3120" i="6"/>
  <c r="L3119" i="6"/>
  <c r="P3119" i="6"/>
  <c r="Q3119" i="6"/>
  <c r="R3119" i="6"/>
  <c r="L3118" i="6"/>
  <c r="P3118" i="6"/>
  <c r="Q3118" i="6"/>
  <c r="R3118" i="6"/>
  <c r="L3117" i="6"/>
  <c r="P3117" i="6"/>
  <c r="Q3117" i="6"/>
  <c r="R3117" i="6"/>
  <c r="L3116" i="6"/>
  <c r="P3116" i="6"/>
  <c r="Q3116" i="6"/>
  <c r="R3116" i="6"/>
  <c r="L3115" i="6"/>
  <c r="P3115" i="6"/>
  <c r="Q3115" i="6"/>
  <c r="R3115" i="6"/>
  <c r="L3114" i="6"/>
  <c r="P3114" i="6"/>
  <c r="Q3114" i="6"/>
  <c r="R3114" i="6"/>
  <c r="L3113" i="6"/>
  <c r="P3113" i="6"/>
  <c r="Q3113" i="6"/>
  <c r="R3113" i="6"/>
  <c r="L3112" i="6"/>
  <c r="P3112" i="6"/>
  <c r="Q3112" i="6"/>
  <c r="R3112" i="6"/>
  <c r="L3111" i="6"/>
  <c r="P3111" i="6"/>
  <c r="Q3111" i="6"/>
  <c r="R3111" i="6"/>
  <c r="L3110" i="6"/>
  <c r="P3110" i="6"/>
  <c r="Q3110" i="6"/>
  <c r="R3110" i="6"/>
  <c r="L3109" i="6"/>
  <c r="P3109" i="6"/>
  <c r="Q3109" i="6"/>
  <c r="R3109" i="6"/>
  <c r="L3108" i="6"/>
  <c r="P3108" i="6"/>
  <c r="Q3108" i="6"/>
  <c r="R3108" i="6"/>
  <c r="L3107" i="6"/>
  <c r="P3107" i="6"/>
  <c r="Q3107" i="6"/>
  <c r="R3107" i="6"/>
  <c r="L3106" i="6"/>
  <c r="P3106" i="6"/>
  <c r="Q3106" i="6"/>
  <c r="R3106" i="6"/>
  <c r="L3105" i="6"/>
  <c r="P3105" i="6"/>
  <c r="Q3105" i="6"/>
  <c r="R3105" i="6"/>
  <c r="L3104" i="6"/>
  <c r="P3104" i="6"/>
  <c r="Q3104" i="6"/>
  <c r="R3104" i="6"/>
  <c r="L3103" i="6"/>
  <c r="P3103" i="6"/>
  <c r="Q3103" i="6"/>
  <c r="R3103" i="6"/>
  <c r="L3102" i="6"/>
  <c r="P3102" i="6"/>
  <c r="Q3102" i="6"/>
  <c r="R3102" i="6"/>
  <c r="L3101" i="6"/>
  <c r="P3101" i="6"/>
  <c r="Q3101" i="6"/>
  <c r="R3101" i="6"/>
  <c r="L3100" i="6"/>
  <c r="P3100" i="6"/>
  <c r="Q3100" i="6"/>
  <c r="R3100" i="6"/>
  <c r="L3099" i="6"/>
  <c r="P3099" i="6"/>
  <c r="Q3099" i="6"/>
  <c r="R3099" i="6"/>
  <c r="L3098" i="6"/>
  <c r="P3098" i="6"/>
  <c r="Q3098" i="6"/>
  <c r="R3098" i="6"/>
  <c r="L3097" i="6"/>
  <c r="P3097" i="6"/>
  <c r="Q3097" i="6"/>
  <c r="R3097" i="6"/>
  <c r="L3096" i="6"/>
  <c r="P3096" i="6"/>
  <c r="Q3096" i="6"/>
  <c r="R3096" i="6"/>
  <c r="L3095" i="6"/>
  <c r="P3095" i="6"/>
  <c r="Q3095" i="6"/>
  <c r="R3095" i="6"/>
  <c r="L3094" i="6"/>
  <c r="P3094" i="6"/>
  <c r="Q3094" i="6"/>
  <c r="R3094" i="6"/>
  <c r="L3093" i="6"/>
  <c r="P3093" i="6"/>
  <c r="Q3093" i="6"/>
  <c r="R3093" i="6"/>
  <c r="L3092" i="6"/>
  <c r="P3092" i="6"/>
  <c r="Q3092" i="6"/>
  <c r="R3092" i="6"/>
  <c r="L3091" i="6"/>
  <c r="P3091" i="6"/>
  <c r="Q3091" i="6"/>
  <c r="R3091" i="6"/>
  <c r="L3090" i="6"/>
  <c r="P3090" i="6"/>
  <c r="Q3090" i="6"/>
  <c r="R3090" i="6"/>
  <c r="L3089" i="6"/>
  <c r="P3089" i="6"/>
  <c r="Q3089" i="6"/>
  <c r="R3089" i="6"/>
  <c r="L3088" i="6"/>
  <c r="P3088" i="6"/>
  <c r="Q3088" i="6"/>
  <c r="R3088" i="6"/>
  <c r="L3087" i="6"/>
  <c r="P3087" i="6"/>
  <c r="Q3087" i="6"/>
  <c r="R3087" i="6"/>
  <c r="L3086" i="6"/>
  <c r="P3086" i="6"/>
  <c r="Q3086" i="6"/>
  <c r="R3086" i="6"/>
  <c r="L3085" i="6"/>
  <c r="P3085" i="6"/>
  <c r="Q3085" i="6"/>
  <c r="R3085" i="6"/>
  <c r="L3084" i="6"/>
  <c r="P3084" i="6"/>
  <c r="Q3084" i="6"/>
  <c r="R3084" i="6"/>
  <c r="L3083" i="6"/>
  <c r="P3083" i="6"/>
  <c r="Q3083" i="6"/>
  <c r="R3083" i="6"/>
  <c r="L3082" i="6"/>
  <c r="P3082" i="6"/>
  <c r="Q3082" i="6"/>
  <c r="R3082" i="6"/>
  <c r="L3081" i="6"/>
  <c r="P3081" i="6"/>
  <c r="Q3081" i="6"/>
  <c r="R3081" i="6"/>
  <c r="L3080" i="6"/>
  <c r="P3080" i="6"/>
  <c r="Q3080" i="6"/>
  <c r="R3080" i="6"/>
  <c r="L3079" i="6"/>
  <c r="P3079" i="6"/>
  <c r="Q3079" i="6"/>
  <c r="R3079" i="6"/>
  <c r="L3078" i="6"/>
  <c r="P3078" i="6"/>
  <c r="Q3078" i="6"/>
  <c r="R3078" i="6"/>
  <c r="L3077" i="6"/>
  <c r="P3077" i="6"/>
  <c r="Q3077" i="6"/>
  <c r="R3077" i="6"/>
  <c r="L3076" i="6"/>
  <c r="P3076" i="6"/>
  <c r="Q3076" i="6"/>
  <c r="R3076" i="6"/>
  <c r="L3075" i="6"/>
  <c r="P3075" i="6"/>
  <c r="Q3075" i="6"/>
  <c r="R3075" i="6"/>
  <c r="L3074" i="6"/>
  <c r="P3074" i="6"/>
  <c r="Q3074" i="6"/>
  <c r="R3074" i="6"/>
  <c r="L3073" i="6"/>
  <c r="P3073" i="6"/>
  <c r="Q3073" i="6"/>
  <c r="R3073" i="6"/>
  <c r="L3072" i="6"/>
  <c r="P3072" i="6"/>
  <c r="Q3072" i="6"/>
  <c r="R3072" i="6"/>
  <c r="L3071" i="6"/>
  <c r="P3071" i="6"/>
  <c r="Q3071" i="6"/>
  <c r="R3071" i="6"/>
  <c r="L3070" i="6"/>
  <c r="P3070" i="6"/>
  <c r="Q3070" i="6"/>
  <c r="R3070" i="6"/>
  <c r="L3069" i="6"/>
  <c r="P3069" i="6"/>
  <c r="Q3069" i="6"/>
  <c r="R3069" i="6"/>
  <c r="L3068" i="6"/>
  <c r="P3068" i="6"/>
  <c r="Q3068" i="6"/>
  <c r="R3068" i="6"/>
  <c r="L3067" i="6"/>
  <c r="P3067" i="6"/>
  <c r="Q3067" i="6"/>
  <c r="R3067" i="6"/>
  <c r="L3066" i="6"/>
  <c r="P3066" i="6"/>
  <c r="Q3066" i="6"/>
  <c r="R3066" i="6"/>
  <c r="L3065" i="6"/>
  <c r="P3065" i="6"/>
  <c r="Q3065" i="6"/>
  <c r="R3065" i="6"/>
  <c r="L3064" i="6"/>
  <c r="P3064" i="6"/>
  <c r="Q3064" i="6"/>
  <c r="R3064" i="6"/>
  <c r="L3063" i="6"/>
  <c r="P3063" i="6"/>
  <c r="Q3063" i="6"/>
  <c r="R3063" i="6"/>
  <c r="L3062" i="6"/>
  <c r="P3062" i="6"/>
  <c r="Q3062" i="6"/>
  <c r="R3062" i="6"/>
  <c r="L3061" i="6"/>
  <c r="P3061" i="6"/>
  <c r="Q3061" i="6"/>
  <c r="R3061" i="6"/>
  <c r="L3060" i="6"/>
  <c r="P3060" i="6"/>
  <c r="Q3060" i="6"/>
  <c r="R3060" i="6"/>
  <c r="L3059" i="6"/>
  <c r="P3059" i="6"/>
  <c r="Q3059" i="6"/>
  <c r="R3059" i="6"/>
  <c r="L3058" i="6"/>
  <c r="P3058" i="6"/>
  <c r="Q3058" i="6"/>
  <c r="R3058" i="6"/>
  <c r="L3057" i="6"/>
  <c r="P3057" i="6"/>
  <c r="Q3057" i="6"/>
  <c r="R3057" i="6"/>
  <c r="L3056" i="6"/>
  <c r="P3056" i="6"/>
  <c r="Q3056" i="6"/>
  <c r="R3056" i="6"/>
  <c r="L3055" i="6"/>
  <c r="P3055" i="6"/>
  <c r="Q3055" i="6"/>
  <c r="R3055" i="6"/>
  <c r="L3054" i="6"/>
  <c r="P3054" i="6"/>
  <c r="Q3054" i="6"/>
  <c r="R3054" i="6"/>
  <c r="L3053" i="6"/>
  <c r="P3053" i="6"/>
  <c r="Q3053" i="6"/>
  <c r="R3053" i="6"/>
  <c r="L3052" i="6"/>
  <c r="P3052" i="6"/>
  <c r="Q3052" i="6"/>
  <c r="R3052" i="6"/>
  <c r="L3051" i="6"/>
  <c r="P3051" i="6"/>
  <c r="Q3051" i="6"/>
  <c r="R3051" i="6"/>
  <c r="L3050" i="6"/>
  <c r="P3050" i="6"/>
  <c r="Q3050" i="6"/>
  <c r="R3050" i="6"/>
  <c r="L3049" i="6"/>
  <c r="P3049" i="6"/>
  <c r="Q3049" i="6"/>
  <c r="R3049" i="6"/>
  <c r="L3048" i="6"/>
  <c r="P3048" i="6"/>
  <c r="Q3048" i="6"/>
  <c r="R3048" i="6"/>
  <c r="L3047" i="6"/>
  <c r="P3047" i="6"/>
  <c r="Q3047" i="6"/>
  <c r="R3047" i="6"/>
  <c r="L3046" i="6"/>
  <c r="P3046" i="6"/>
  <c r="Q3046" i="6"/>
  <c r="R3046" i="6"/>
  <c r="L3045" i="6"/>
  <c r="P3045" i="6"/>
  <c r="Q3045" i="6"/>
  <c r="R3045" i="6"/>
  <c r="L3044" i="6"/>
  <c r="P3044" i="6"/>
  <c r="Q3044" i="6"/>
  <c r="R3044" i="6"/>
  <c r="L3043" i="6"/>
  <c r="P3043" i="6"/>
  <c r="Q3043" i="6"/>
  <c r="R3043" i="6"/>
  <c r="L3042" i="6"/>
  <c r="P3042" i="6"/>
  <c r="Q3042" i="6"/>
  <c r="R3042" i="6"/>
  <c r="L3041" i="6"/>
  <c r="P3041" i="6"/>
  <c r="Q3041" i="6"/>
  <c r="R3041" i="6"/>
  <c r="L3040" i="6"/>
  <c r="P3040" i="6"/>
  <c r="Q3040" i="6"/>
  <c r="R3040" i="6"/>
  <c r="L3039" i="6"/>
  <c r="P3039" i="6"/>
  <c r="Q3039" i="6"/>
  <c r="R3039" i="6"/>
  <c r="L3038" i="6"/>
  <c r="P3038" i="6"/>
  <c r="Q3038" i="6"/>
  <c r="R3038" i="6"/>
  <c r="L3037" i="6"/>
  <c r="P3037" i="6"/>
  <c r="Q3037" i="6"/>
  <c r="R3037" i="6"/>
  <c r="L3036" i="6"/>
  <c r="P3036" i="6"/>
  <c r="Q3036" i="6"/>
  <c r="R3036" i="6"/>
  <c r="L3035" i="6"/>
  <c r="P3035" i="6"/>
  <c r="Q3035" i="6"/>
  <c r="R3035" i="6"/>
  <c r="L3034" i="6"/>
  <c r="P3034" i="6"/>
  <c r="Q3034" i="6"/>
  <c r="R3034" i="6"/>
  <c r="L3033" i="6"/>
  <c r="P3033" i="6"/>
  <c r="Q3033" i="6"/>
  <c r="R3033" i="6"/>
  <c r="L3032" i="6"/>
  <c r="P3032" i="6"/>
  <c r="Q3032" i="6"/>
  <c r="R3032" i="6"/>
  <c r="L3031" i="6"/>
  <c r="P3031" i="6"/>
  <c r="Q3031" i="6"/>
  <c r="R3031" i="6"/>
  <c r="L3030" i="6"/>
  <c r="P3030" i="6"/>
  <c r="Q3030" i="6"/>
  <c r="R3030" i="6"/>
  <c r="L3029" i="6"/>
  <c r="P3029" i="6"/>
  <c r="Q3029" i="6"/>
  <c r="R3029" i="6"/>
  <c r="L3028" i="6"/>
  <c r="P3028" i="6"/>
  <c r="Q3028" i="6"/>
  <c r="R3028" i="6"/>
  <c r="L3027" i="6"/>
  <c r="P3027" i="6"/>
  <c r="Q3027" i="6"/>
  <c r="R3027" i="6"/>
  <c r="L3026" i="6"/>
  <c r="P3026" i="6"/>
  <c r="Q3026" i="6"/>
  <c r="R3026" i="6"/>
  <c r="L3025" i="6"/>
  <c r="P3025" i="6"/>
  <c r="Q3025" i="6"/>
  <c r="R3025" i="6"/>
  <c r="L3024" i="6"/>
  <c r="P3024" i="6"/>
  <c r="Q3024" i="6"/>
  <c r="R3024" i="6"/>
  <c r="L3023" i="6"/>
  <c r="P3023" i="6"/>
  <c r="Q3023" i="6"/>
  <c r="R3023" i="6"/>
  <c r="L3022" i="6"/>
  <c r="P3022" i="6"/>
  <c r="Q3022" i="6"/>
  <c r="R3022" i="6"/>
  <c r="L3021" i="6"/>
  <c r="P3021" i="6"/>
  <c r="Q3021" i="6"/>
  <c r="R3021" i="6"/>
  <c r="L3020" i="6"/>
  <c r="P3020" i="6"/>
  <c r="Q3020" i="6"/>
  <c r="R3020" i="6"/>
  <c r="L3019" i="6"/>
  <c r="P3019" i="6"/>
  <c r="Q3019" i="6"/>
  <c r="R3019" i="6"/>
  <c r="L3018" i="6"/>
  <c r="P3018" i="6"/>
  <c r="Q3018" i="6"/>
  <c r="R3018" i="6"/>
  <c r="L3017" i="6"/>
  <c r="P3017" i="6"/>
  <c r="Q3017" i="6"/>
  <c r="R3017" i="6"/>
  <c r="L3016" i="6"/>
  <c r="P3016" i="6"/>
  <c r="Q3016" i="6"/>
  <c r="R3016" i="6"/>
  <c r="L3015" i="6"/>
  <c r="P3015" i="6"/>
  <c r="Q3015" i="6"/>
  <c r="R3015" i="6"/>
  <c r="L3014" i="6"/>
  <c r="P3014" i="6"/>
  <c r="Q3014" i="6"/>
  <c r="R3014" i="6"/>
  <c r="P3013" i="6"/>
  <c r="R3013" i="6"/>
  <c r="L3013" i="6"/>
  <c r="Q3013" i="6"/>
  <c r="S3013" i="6" s="1"/>
  <c r="Q3012" i="6"/>
  <c r="L3012" i="6"/>
  <c r="P3012" i="6"/>
  <c r="R3012" i="6"/>
  <c r="P3011" i="6"/>
  <c r="R3011" i="6"/>
  <c r="L3011" i="6"/>
  <c r="Q3011" i="6"/>
  <c r="S3011" i="6" s="1"/>
  <c r="Q3010" i="6"/>
  <c r="L3010" i="6"/>
  <c r="P3010" i="6"/>
  <c r="R3010" i="6"/>
  <c r="Q3009" i="6"/>
  <c r="L3009" i="6"/>
  <c r="P3009" i="6"/>
  <c r="R3009" i="6"/>
  <c r="Q3008" i="6"/>
  <c r="L3008" i="6"/>
  <c r="P3008" i="6"/>
  <c r="R3008" i="6"/>
  <c r="P3007" i="6"/>
  <c r="R3007" i="6"/>
  <c r="L3007" i="6"/>
  <c r="Q3007" i="6"/>
  <c r="S3007" i="6" s="1"/>
  <c r="Q3006" i="6"/>
  <c r="L3006" i="6"/>
  <c r="P3006" i="6"/>
  <c r="R3006" i="6"/>
  <c r="L3005" i="6"/>
  <c r="P3005" i="6"/>
  <c r="Q3005" i="6"/>
  <c r="R3005" i="6"/>
  <c r="L3004" i="6"/>
  <c r="P3004" i="6"/>
  <c r="Q3004" i="6"/>
  <c r="R3004" i="6"/>
  <c r="Q3003" i="6"/>
  <c r="L3003" i="6"/>
  <c r="P3003" i="6"/>
  <c r="R3003" i="6"/>
  <c r="Q3002" i="6"/>
  <c r="L3002" i="6"/>
  <c r="P3002" i="6"/>
  <c r="R3002" i="6"/>
  <c r="P3001" i="6"/>
  <c r="R3001" i="6"/>
  <c r="L3001" i="6"/>
  <c r="Q3001" i="6"/>
  <c r="S3001" i="6" s="1"/>
  <c r="Q3000" i="6"/>
  <c r="L3000" i="6"/>
  <c r="P3000" i="6"/>
  <c r="R3000" i="6"/>
  <c r="L2999" i="6"/>
  <c r="P2999" i="6"/>
  <c r="Q2999" i="6"/>
  <c r="R2999" i="6"/>
  <c r="L2998" i="6"/>
  <c r="P2998" i="6"/>
  <c r="Q2998" i="6"/>
  <c r="R2998" i="6"/>
  <c r="L2997" i="6"/>
  <c r="P2997" i="6"/>
  <c r="Q2997" i="6"/>
  <c r="R2997" i="6"/>
  <c r="L2996" i="6"/>
  <c r="P2996" i="6"/>
  <c r="Q2996" i="6"/>
  <c r="R2996" i="6"/>
  <c r="L2995" i="6"/>
  <c r="P2995" i="6"/>
  <c r="Q2995" i="6"/>
  <c r="R2995" i="6"/>
  <c r="L2994" i="6"/>
  <c r="P2994" i="6"/>
  <c r="Q2994" i="6"/>
  <c r="R2994" i="6"/>
  <c r="L2993" i="6"/>
  <c r="P2993" i="6"/>
  <c r="Q2993" i="6"/>
  <c r="R2993" i="6"/>
  <c r="L2992" i="6"/>
  <c r="P2992" i="6"/>
  <c r="Q2992" i="6"/>
  <c r="R2992" i="6"/>
  <c r="L2991" i="6"/>
  <c r="P2991" i="6"/>
  <c r="Q2991" i="6"/>
  <c r="R2991" i="6"/>
  <c r="L2990" i="6"/>
  <c r="P2990" i="6"/>
  <c r="Q2990" i="6"/>
  <c r="R2990" i="6"/>
  <c r="L2989" i="6"/>
  <c r="P2989" i="6"/>
  <c r="Q2989" i="6"/>
  <c r="R2989" i="6"/>
  <c r="L2988" i="6"/>
  <c r="P2988" i="6"/>
  <c r="Q2988" i="6"/>
  <c r="R2988" i="6"/>
  <c r="L2987" i="6"/>
  <c r="P2987" i="6"/>
  <c r="Q2987" i="6"/>
  <c r="R2987" i="6"/>
  <c r="L2986" i="6"/>
  <c r="P2986" i="6"/>
  <c r="Q2986" i="6"/>
  <c r="R2986" i="6"/>
  <c r="L2985" i="6"/>
  <c r="P2985" i="6"/>
  <c r="Q2985" i="6"/>
  <c r="R2985" i="6"/>
  <c r="L2984" i="6"/>
  <c r="P2984" i="6"/>
  <c r="Q2984" i="6"/>
  <c r="R2984" i="6"/>
  <c r="L2983" i="6"/>
  <c r="P2983" i="6"/>
  <c r="Q2983" i="6"/>
  <c r="R2983" i="6"/>
  <c r="L2982" i="6"/>
  <c r="P2982" i="6"/>
  <c r="Q2982" i="6"/>
  <c r="R2982" i="6"/>
  <c r="L2981" i="6"/>
  <c r="P2981" i="6"/>
  <c r="Q2981" i="6"/>
  <c r="R2981" i="6"/>
  <c r="L2980" i="6"/>
  <c r="P2980" i="6"/>
  <c r="Q2980" i="6"/>
  <c r="R2980" i="6"/>
  <c r="L2979" i="6"/>
  <c r="P2979" i="6"/>
  <c r="Q2979" i="6"/>
  <c r="R2979" i="6"/>
  <c r="L2978" i="6"/>
  <c r="P2978" i="6"/>
  <c r="Q2978" i="6"/>
  <c r="R2978" i="6"/>
  <c r="L2977" i="6"/>
  <c r="P2977" i="6"/>
  <c r="Q2977" i="6"/>
  <c r="R2977" i="6"/>
  <c r="L2976" i="6"/>
  <c r="P2976" i="6"/>
  <c r="Q2976" i="6"/>
  <c r="R2976" i="6"/>
  <c r="L2975" i="6"/>
  <c r="P2975" i="6"/>
  <c r="Q2975" i="6"/>
  <c r="R2975" i="6"/>
  <c r="L2974" i="6"/>
  <c r="P2974" i="6"/>
  <c r="Q2974" i="6"/>
  <c r="R2974" i="6"/>
  <c r="L2973" i="6"/>
  <c r="P2973" i="6"/>
  <c r="Q2973" i="6"/>
  <c r="R2973" i="6"/>
  <c r="L2972" i="6"/>
  <c r="P2972" i="6"/>
  <c r="Q2972" i="6"/>
  <c r="R2972" i="6"/>
  <c r="L2971" i="6"/>
  <c r="P2971" i="6"/>
  <c r="Q2971" i="6"/>
  <c r="R2971" i="6"/>
  <c r="L2970" i="6"/>
  <c r="P2970" i="6"/>
  <c r="Q2970" i="6"/>
  <c r="R2970" i="6"/>
  <c r="L2969" i="6"/>
  <c r="P2969" i="6"/>
  <c r="Q2969" i="6"/>
  <c r="R2969" i="6"/>
  <c r="L2968" i="6"/>
  <c r="P2968" i="6"/>
  <c r="Q2968" i="6"/>
  <c r="R2968" i="6"/>
  <c r="L2967" i="6"/>
  <c r="P2967" i="6"/>
  <c r="Q2967" i="6"/>
  <c r="R2967" i="6"/>
  <c r="L2966" i="6"/>
  <c r="P2966" i="6"/>
  <c r="Q2966" i="6"/>
  <c r="R2966" i="6"/>
  <c r="L2965" i="6"/>
  <c r="P2965" i="6"/>
  <c r="Q2965" i="6"/>
  <c r="R2965" i="6"/>
  <c r="L2964" i="6"/>
  <c r="P2964" i="6"/>
  <c r="Q2964" i="6"/>
  <c r="R2964" i="6"/>
  <c r="L2963" i="6"/>
  <c r="P2963" i="6"/>
  <c r="Q2963" i="6"/>
  <c r="R2963" i="6"/>
  <c r="L2962" i="6"/>
  <c r="P2962" i="6"/>
  <c r="Q2962" i="6"/>
  <c r="R2962" i="6"/>
  <c r="L2961" i="6"/>
  <c r="P2961" i="6"/>
  <c r="Q2961" i="6"/>
  <c r="R2961" i="6"/>
  <c r="L2960" i="6"/>
  <c r="P2960" i="6"/>
  <c r="Q2960" i="6"/>
  <c r="R2960" i="6"/>
  <c r="L2959" i="6"/>
  <c r="P2959" i="6"/>
  <c r="Q2959" i="6"/>
  <c r="R2959" i="6"/>
  <c r="L2958" i="6"/>
  <c r="P2958" i="6"/>
  <c r="Q2958" i="6"/>
  <c r="R2958" i="6"/>
  <c r="L2957" i="6"/>
  <c r="P2957" i="6"/>
  <c r="Q2957" i="6"/>
  <c r="R2957" i="6"/>
  <c r="L2956" i="6"/>
  <c r="P2956" i="6"/>
  <c r="Q2956" i="6"/>
  <c r="R2956" i="6"/>
  <c r="L2955" i="6"/>
  <c r="P2955" i="6"/>
  <c r="Q2955" i="6"/>
  <c r="R2955" i="6"/>
  <c r="L2954" i="6"/>
  <c r="P2954" i="6"/>
  <c r="Q2954" i="6"/>
  <c r="R2954" i="6"/>
  <c r="L2953" i="6"/>
  <c r="P2953" i="6"/>
  <c r="Q2953" i="6"/>
  <c r="R2953" i="6"/>
  <c r="L2952" i="6"/>
  <c r="P2952" i="6"/>
  <c r="Q2952" i="6"/>
  <c r="R2952" i="6"/>
  <c r="L2951" i="6"/>
  <c r="P2951" i="6"/>
  <c r="Q2951" i="6"/>
  <c r="R2951" i="6"/>
  <c r="L2950" i="6"/>
  <c r="P2950" i="6"/>
  <c r="Q2950" i="6"/>
  <c r="R2950" i="6"/>
  <c r="L2949" i="6"/>
  <c r="P2949" i="6"/>
  <c r="Q2949" i="6"/>
  <c r="R2949" i="6"/>
  <c r="L2948" i="6"/>
  <c r="P2948" i="6"/>
  <c r="Q2948" i="6"/>
  <c r="R2948" i="6"/>
  <c r="L2947" i="6"/>
  <c r="P2947" i="6"/>
  <c r="Q2947" i="6"/>
  <c r="R2947" i="6"/>
  <c r="L2946" i="6"/>
  <c r="P2946" i="6"/>
  <c r="Q2946" i="6"/>
  <c r="R2946" i="6"/>
  <c r="L2945" i="6"/>
  <c r="P2945" i="6"/>
  <c r="Q2945" i="6"/>
  <c r="R2945" i="6"/>
  <c r="L2944" i="6"/>
  <c r="P2944" i="6"/>
  <c r="Q2944" i="6"/>
  <c r="R2944" i="6"/>
  <c r="L2943" i="6"/>
  <c r="P2943" i="6"/>
  <c r="Q2943" i="6"/>
  <c r="R2943" i="6"/>
  <c r="L2942" i="6"/>
  <c r="P2942" i="6"/>
  <c r="Q2942" i="6"/>
  <c r="R2942" i="6"/>
  <c r="L2941" i="6"/>
  <c r="P2941" i="6"/>
  <c r="Q2941" i="6"/>
  <c r="R2941" i="6"/>
  <c r="L2940" i="6"/>
  <c r="P2940" i="6"/>
  <c r="Q2940" i="6"/>
  <c r="R2940" i="6"/>
  <c r="L2939" i="6"/>
  <c r="P2939" i="6"/>
  <c r="Q2939" i="6"/>
  <c r="R2939" i="6"/>
  <c r="L2938" i="6"/>
  <c r="P2938" i="6"/>
  <c r="Q2938" i="6"/>
  <c r="R2938" i="6"/>
  <c r="L2937" i="6"/>
  <c r="P2937" i="6"/>
  <c r="Q2937" i="6"/>
  <c r="R2937" i="6"/>
  <c r="L2936" i="6"/>
  <c r="P2936" i="6"/>
  <c r="Q2936" i="6"/>
  <c r="R2936" i="6"/>
  <c r="L2935" i="6"/>
  <c r="P2935" i="6"/>
  <c r="Q2935" i="6"/>
  <c r="R2935" i="6"/>
  <c r="L2934" i="6"/>
  <c r="P2934" i="6"/>
  <c r="Q2934" i="6"/>
  <c r="R2934" i="6"/>
  <c r="L2933" i="6"/>
  <c r="P2933" i="6"/>
  <c r="Q2933" i="6"/>
  <c r="R2933" i="6"/>
  <c r="L2932" i="6"/>
  <c r="P2932" i="6"/>
  <c r="Q2932" i="6"/>
  <c r="R2932" i="6"/>
  <c r="L2931" i="6"/>
  <c r="P2931" i="6"/>
  <c r="Q2931" i="6"/>
  <c r="R2931" i="6"/>
  <c r="L2930" i="6"/>
  <c r="P2930" i="6"/>
  <c r="Q2930" i="6"/>
  <c r="R2930" i="6"/>
  <c r="L2929" i="6"/>
  <c r="P2929" i="6"/>
  <c r="Q2929" i="6"/>
  <c r="R2929" i="6"/>
  <c r="L2928" i="6"/>
  <c r="P2928" i="6"/>
  <c r="Q2928" i="6"/>
  <c r="R2928" i="6"/>
  <c r="L2927" i="6"/>
  <c r="P2927" i="6"/>
  <c r="Q2927" i="6"/>
  <c r="R2927" i="6"/>
  <c r="L2926" i="6"/>
  <c r="P2926" i="6"/>
  <c r="Q2926" i="6"/>
  <c r="R2926" i="6"/>
  <c r="L2925" i="6"/>
  <c r="P2925" i="6"/>
  <c r="Q2925" i="6"/>
  <c r="R2925" i="6"/>
  <c r="L2924" i="6"/>
  <c r="P2924" i="6"/>
  <c r="Q2924" i="6"/>
  <c r="R2924" i="6"/>
  <c r="L2923" i="6"/>
  <c r="P2923" i="6"/>
  <c r="Q2923" i="6"/>
  <c r="R2923" i="6"/>
  <c r="L2922" i="6"/>
  <c r="P2922" i="6"/>
  <c r="Q2922" i="6"/>
  <c r="R2922" i="6"/>
  <c r="L2921" i="6"/>
  <c r="P2921" i="6"/>
  <c r="Q2921" i="6"/>
  <c r="R2921" i="6"/>
  <c r="L2920" i="6"/>
  <c r="P2920" i="6"/>
  <c r="Q2920" i="6"/>
  <c r="R2920" i="6"/>
  <c r="L2919" i="6"/>
  <c r="P2919" i="6"/>
  <c r="Q2919" i="6"/>
  <c r="R2919" i="6"/>
  <c r="L2918" i="6"/>
  <c r="P2918" i="6"/>
  <c r="Q2918" i="6"/>
  <c r="R2918" i="6"/>
  <c r="L2917" i="6"/>
  <c r="P2917" i="6"/>
  <c r="Q2917" i="6"/>
  <c r="R2917" i="6"/>
  <c r="L2916" i="6"/>
  <c r="P2916" i="6"/>
  <c r="Q2916" i="6"/>
  <c r="R2916" i="6"/>
  <c r="L2915" i="6"/>
  <c r="P2915" i="6"/>
  <c r="Q2915" i="6"/>
  <c r="R2915" i="6"/>
  <c r="L2914" i="6"/>
  <c r="P2914" i="6"/>
  <c r="Q2914" i="6"/>
  <c r="R2914" i="6"/>
  <c r="L2913" i="6"/>
  <c r="P2913" i="6"/>
  <c r="Q2913" i="6"/>
  <c r="R2913" i="6"/>
  <c r="L2912" i="6"/>
  <c r="P2912" i="6"/>
  <c r="Q2912" i="6"/>
  <c r="R2912" i="6"/>
  <c r="L2911" i="6"/>
  <c r="P2911" i="6"/>
  <c r="Q2911" i="6"/>
  <c r="R2911" i="6"/>
  <c r="L2910" i="6"/>
  <c r="P2910" i="6"/>
  <c r="Q2910" i="6"/>
  <c r="R2910" i="6"/>
  <c r="L2909" i="6"/>
  <c r="P2909" i="6"/>
  <c r="Q2909" i="6"/>
  <c r="R2909" i="6"/>
  <c r="L2908" i="6"/>
  <c r="P2908" i="6"/>
  <c r="Q2908" i="6"/>
  <c r="R2908" i="6"/>
  <c r="L2907" i="6"/>
  <c r="P2907" i="6"/>
  <c r="Q2907" i="6"/>
  <c r="R2907" i="6"/>
  <c r="L2906" i="6"/>
  <c r="P2906" i="6"/>
  <c r="Q2906" i="6"/>
  <c r="R2906" i="6"/>
  <c r="L2905" i="6"/>
  <c r="P2905" i="6"/>
  <c r="Q2905" i="6"/>
  <c r="R2905" i="6"/>
  <c r="L2904" i="6"/>
  <c r="P2904" i="6"/>
  <c r="Q2904" i="6"/>
  <c r="R2904" i="6"/>
  <c r="L2903" i="6"/>
  <c r="P2903" i="6"/>
  <c r="Q2903" i="6"/>
  <c r="R2903" i="6"/>
  <c r="L2902" i="6"/>
  <c r="P2902" i="6"/>
  <c r="Q2902" i="6"/>
  <c r="R2902" i="6"/>
  <c r="L2901" i="6"/>
  <c r="P2901" i="6"/>
  <c r="Q2901" i="6"/>
  <c r="R2901" i="6"/>
  <c r="L2900" i="6"/>
  <c r="P2900" i="6"/>
  <c r="Q2900" i="6"/>
  <c r="R2900" i="6"/>
  <c r="L2899" i="6"/>
  <c r="P2899" i="6"/>
  <c r="Q2899" i="6"/>
  <c r="R2899" i="6"/>
  <c r="L2898" i="6"/>
  <c r="P2898" i="6"/>
  <c r="Q2898" i="6"/>
  <c r="R2898" i="6"/>
  <c r="L2897" i="6"/>
  <c r="P2897" i="6"/>
  <c r="Q2897" i="6"/>
  <c r="R2897" i="6"/>
  <c r="L2896" i="6"/>
  <c r="P2896" i="6"/>
  <c r="Q2896" i="6"/>
  <c r="R2896" i="6"/>
  <c r="L2895" i="6"/>
  <c r="P2895" i="6"/>
  <c r="Q2895" i="6"/>
  <c r="R2895" i="6"/>
  <c r="L2894" i="6"/>
  <c r="P2894" i="6"/>
  <c r="Q2894" i="6"/>
  <c r="R2894" i="6"/>
  <c r="L2893" i="6"/>
  <c r="P2893" i="6"/>
  <c r="Q2893" i="6"/>
  <c r="R2893" i="6"/>
  <c r="L2892" i="6"/>
  <c r="P2892" i="6"/>
  <c r="Q2892" i="6"/>
  <c r="R2892" i="6"/>
  <c r="L2891" i="6"/>
  <c r="P2891" i="6"/>
  <c r="Q2891" i="6"/>
  <c r="R2891" i="6"/>
  <c r="L2890" i="6"/>
  <c r="P2890" i="6"/>
  <c r="Q2890" i="6"/>
  <c r="R2890" i="6"/>
  <c r="L2889" i="6"/>
  <c r="P2889" i="6"/>
  <c r="Q2889" i="6"/>
  <c r="R2889" i="6"/>
  <c r="L2888" i="6"/>
  <c r="P2888" i="6"/>
  <c r="Q2888" i="6"/>
  <c r="R2888" i="6"/>
  <c r="L2887" i="6"/>
  <c r="P2887" i="6"/>
  <c r="Q2887" i="6"/>
  <c r="R2887" i="6"/>
  <c r="L2886" i="6"/>
  <c r="P2886" i="6"/>
  <c r="Q2886" i="6"/>
  <c r="R2886" i="6"/>
  <c r="L2885" i="6"/>
  <c r="P2885" i="6"/>
  <c r="Q2885" i="6"/>
  <c r="R2885" i="6"/>
  <c r="L2884" i="6"/>
  <c r="P2884" i="6"/>
  <c r="Q2884" i="6"/>
  <c r="R2884" i="6"/>
  <c r="L2883" i="6"/>
  <c r="P2883" i="6"/>
  <c r="Q2883" i="6"/>
  <c r="R2883" i="6"/>
  <c r="L2882" i="6"/>
  <c r="P2882" i="6"/>
  <c r="Q2882" i="6"/>
  <c r="R2882" i="6"/>
  <c r="L2881" i="6"/>
  <c r="P2881" i="6"/>
  <c r="Q2881" i="6"/>
  <c r="R2881" i="6"/>
  <c r="L2880" i="6"/>
  <c r="P2880" i="6"/>
  <c r="Q2880" i="6"/>
  <c r="R2880" i="6"/>
  <c r="L2879" i="6"/>
  <c r="P2879" i="6"/>
  <c r="Q2879" i="6"/>
  <c r="R2879" i="6"/>
  <c r="L2878" i="6"/>
  <c r="P2878" i="6"/>
  <c r="Q2878" i="6"/>
  <c r="R2878" i="6"/>
  <c r="L2877" i="6"/>
  <c r="P2877" i="6"/>
  <c r="Q2877" i="6"/>
  <c r="R2877" i="6"/>
  <c r="L2876" i="6"/>
  <c r="P2876" i="6"/>
  <c r="Q2876" i="6"/>
  <c r="R2876" i="6"/>
  <c r="L2875" i="6"/>
  <c r="P2875" i="6"/>
  <c r="Q2875" i="6"/>
  <c r="R2875" i="6"/>
  <c r="L2874" i="6"/>
  <c r="P2874" i="6"/>
  <c r="Q2874" i="6"/>
  <c r="R2874" i="6"/>
  <c r="L2873" i="6"/>
  <c r="P2873" i="6"/>
  <c r="Q2873" i="6"/>
  <c r="R2873" i="6"/>
  <c r="L2872" i="6"/>
  <c r="P2872" i="6"/>
  <c r="Q2872" i="6"/>
  <c r="R2872" i="6"/>
  <c r="L2871" i="6"/>
  <c r="P2871" i="6"/>
  <c r="Q2871" i="6"/>
  <c r="R2871" i="6"/>
  <c r="L2870" i="6"/>
  <c r="P2870" i="6"/>
  <c r="Q2870" i="6"/>
  <c r="R2870" i="6"/>
  <c r="L2869" i="6"/>
  <c r="P2869" i="6"/>
  <c r="Q2869" i="6"/>
  <c r="R2869" i="6"/>
  <c r="L2868" i="6"/>
  <c r="P2868" i="6"/>
  <c r="Q2868" i="6"/>
  <c r="R2868" i="6"/>
  <c r="L2867" i="6"/>
  <c r="P2867" i="6"/>
  <c r="Q2867" i="6"/>
  <c r="R2867" i="6"/>
  <c r="L2866" i="6"/>
  <c r="P2866" i="6"/>
  <c r="Q2866" i="6"/>
  <c r="R2866" i="6"/>
  <c r="L2865" i="6"/>
  <c r="P2865" i="6"/>
  <c r="Q2865" i="6"/>
  <c r="R2865" i="6"/>
  <c r="L2864" i="6"/>
  <c r="P2864" i="6"/>
  <c r="Q2864" i="6"/>
  <c r="R2864" i="6"/>
  <c r="L2863" i="6"/>
  <c r="P2863" i="6"/>
  <c r="Q2863" i="6"/>
  <c r="R2863" i="6"/>
  <c r="L2862" i="6"/>
  <c r="P2862" i="6"/>
  <c r="Q2862" i="6"/>
  <c r="R2862" i="6"/>
  <c r="L2861" i="6"/>
  <c r="P2861" i="6"/>
  <c r="Q2861" i="6"/>
  <c r="R2861" i="6"/>
  <c r="L2860" i="6"/>
  <c r="P2860" i="6"/>
  <c r="Q2860" i="6"/>
  <c r="R2860" i="6"/>
  <c r="L2859" i="6"/>
  <c r="P2859" i="6"/>
  <c r="Q2859" i="6"/>
  <c r="R2859" i="6"/>
  <c r="L2858" i="6"/>
  <c r="P2858" i="6"/>
  <c r="Q2858" i="6"/>
  <c r="R2858" i="6"/>
  <c r="L2857" i="6"/>
  <c r="P2857" i="6"/>
  <c r="Q2857" i="6"/>
  <c r="R2857" i="6"/>
  <c r="L2856" i="6"/>
  <c r="P2856" i="6"/>
  <c r="Q2856" i="6"/>
  <c r="R2856" i="6"/>
  <c r="L2855" i="6"/>
  <c r="P2855" i="6"/>
  <c r="Q2855" i="6"/>
  <c r="R2855" i="6"/>
  <c r="L2854" i="6"/>
  <c r="P2854" i="6"/>
  <c r="Q2854" i="6"/>
  <c r="R2854" i="6"/>
  <c r="Q2853" i="6"/>
  <c r="L2853" i="6"/>
  <c r="P2853" i="6"/>
  <c r="R2853" i="6"/>
  <c r="P2852" i="6"/>
  <c r="R2852" i="6"/>
  <c r="L2852" i="6"/>
  <c r="Q2852" i="6"/>
  <c r="S2852" i="6" s="1"/>
  <c r="P2851" i="6"/>
  <c r="L2851" i="6"/>
  <c r="R2851" i="6"/>
  <c r="Q2851" i="6"/>
  <c r="L2850" i="6"/>
  <c r="P2850" i="6"/>
  <c r="R2850" i="6"/>
  <c r="Q2850" i="6"/>
  <c r="S2850" i="6" s="1"/>
  <c r="Q2849" i="6"/>
  <c r="P2849" i="6"/>
  <c r="L2849" i="6"/>
  <c r="R2849" i="6"/>
  <c r="R2848" i="6"/>
  <c r="P2848" i="6"/>
  <c r="L2848" i="6"/>
  <c r="Q2848" i="6"/>
  <c r="S2848" i="6" s="1"/>
  <c r="Q2847" i="6"/>
  <c r="R2847" i="6"/>
  <c r="L2847" i="6"/>
  <c r="P2847" i="6"/>
  <c r="P2846" i="6"/>
  <c r="L2846" i="6"/>
  <c r="R2846" i="6"/>
  <c r="Q2846" i="6"/>
  <c r="Q2845" i="6"/>
  <c r="R2845" i="6"/>
  <c r="L2845" i="6"/>
  <c r="P2845" i="6"/>
  <c r="R2844" i="6"/>
  <c r="L2844" i="6"/>
  <c r="Q2844" i="6"/>
  <c r="S2844" i="6" s="1"/>
  <c r="P2844" i="6"/>
  <c r="Q2843" i="6"/>
  <c r="R2843" i="6"/>
  <c r="P2843" i="6"/>
  <c r="L2843" i="6"/>
  <c r="P2842" i="6"/>
  <c r="Q2842" i="6"/>
  <c r="L2842" i="6"/>
  <c r="R2842" i="6"/>
  <c r="L2841" i="6"/>
  <c r="P2841" i="6"/>
  <c r="Q2841" i="6"/>
  <c r="R2841" i="6"/>
  <c r="L2840" i="6"/>
  <c r="P2840" i="6"/>
  <c r="Q2840" i="6"/>
  <c r="R2840" i="6"/>
  <c r="L2839" i="6"/>
  <c r="P2839" i="6"/>
  <c r="Q2839" i="6"/>
  <c r="R2839" i="6"/>
  <c r="L2838" i="6"/>
  <c r="P2838" i="6"/>
  <c r="Q2838" i="6"/>
  <c r="R2838" i="6"/>
  <c r="L2837" i="6"/>
  <c r="P2837" i="6"/>
  <c r="Q2837" i="6"/>
  <c r="R2837" i="6"/>
  <c r="L2836" i="6"/>
  <c r="P2836" i="6"/>
  <c r="Q2836" i="6"/>
  <c r="R2836" i="6"/>
  <c r="L2835" i="6"/>
  <c r="P2835" i="6"/>
  <c r="Q2835" i="6"/>
  <c r="R2835" i="6"/>
  <c r="L2834" i="6"/>
  <c r="P2834" i="6"/>
  <c r="Q2834" i="6"/>
  <c r="R2834" i="6"/>
  <c r="L2833" i="6"/>
  <c r="P2833" i="6"/>
  <c r="Q2833" i="6"/>
  <c r="R2833" i="6"/>
  <c r="L2832" i="6"/>
  <c r="P2832" i="6"/>
  <c r="Q2832" i="6"/>
  <c r="R2832" i="6"/>
  <c r="L2831" i="6"/>
  <c r="P2831" i="6"/>
  <c r="Q2831" i="6"/>
  <c r="R2831" i="6"/>
  <c r="L2830" i="6"/>
  <c r="P2830" i="6"/>
  <c r="Q2830" i="6"/>
  <c r="R2830" i="6"/>
  <c r="L2829" i="6"/>
  <c r="P2829" i="6"/>
  <c r="Q2829" i="6"/>
  <c r="R2829" i="6"/>
  <c r="L2828" i="6"/>
  <c r="P2828" i="6"/>
  <c r="Q2828" i="6"/>
  <c r="R2828" i="6"/>
  <c r="L2827" i="6"/>
  <c r="P2827" i="6"/>
  <c r="Q2827" i="6"/>
  <c r="R2827" i="6"/>
  <c r="L2826" i="6"/>
  <c r="P2826" i="6"/>
  <c r="Q2826" i="6"/>
  <c r="R2826" i="6"/>
  <c r="L2825" i="6"/>
  <c r="P2825" i="6"/>
  <c r="Q2825" i="6"/>
  <c r="R2825" i="6"/>
  <c r="L2824" i="6"/>
  <c r="P2824" i="6"/>
  <c r="Q2824" i="6"/>
  <c r="R2824" i="6"/>
  <c r="L2823" i="6"/>
  <c r="P2823" i="6"/>
  <c r="Q2823" i="6"/>
  <c r="R2823" i="6"/>
  <c r="L2822" i="6"/>
  <c r="P2822" i="6"/>
  <c r="Q2822" i="6"/>
  <c r="R2822" i="6"/>
  <c r="L2821" i="6"/>
  <c r="P2821" i="6"/>
  <c r="Q2821" i="6"/>
  <c r="R2821" i="6"/>
  <c r="L2820" i="6"/>
  <c r="P2820" i="6"/>
  <c r="Q2820" i="6"/>
  <c r="R2820" i="6"/>
  <c r="L2819" i="6"/>
  <c r="P2819" i="6"/>
  <c r="Q2819" i="6"/>
  <c r="R2819" i="6"/>
  <c r="L2818" i="6"/>
  <c r="P2818" i="6"/>
  <c r="Q2818" i="6"/>
  <c r="R2818" i="6"/>
  <c r="L2817" i="6"/>
  <c r="P2817" i="6"/>
  <c r="Q2817" i="6"/>
  <c r="R2817" i="6"/>
  <c r="L2816" i="6"/>
  <c r="P2816" i="6"/>
  <c r="Q2816" i="6"/>
  <c r="R2816" i="6"/>
  <c r="L2815" i="6"/>
  <c r="P2815" i="6"/>
  <c r="Q2815" i="6"/>
  <c r="R2815" i="6"/>
  <c r="L2814" i="6"/>
  <c r="P2814" i="6"/>
  <c r="Q2814" i="6"/>
  <c r="R2814" i="6"/>
  <c r="L2813" i="6"/>
  <c r="P2813" i="6"/>
  <c r="Q2813" i="6"/>
  <c r="R2813" i="6"/>
  <c r="L2812" i="6"/>
  <c r="P2812" i="6"/>
  <c r="Q2812" i="6"/>
  <c r="R2812" i="6"/>
  <c r="L2811" i="6"/>
  <c r="P2811" i="6"/>
  <c r="Q2811" i="6"/>
  <c r="R2811" i="6"/>
  <c r="L2810" i="6"/>
  <c r="P2810" i="6"/>
  <c r="Q2810" i="6"/>
  <c r="R2810" i="6"/>
  <c r="L2809" i="6"/>
  <c r="P2809" i="6"/>
  <c r="Q2809" i="6"/>
  <c r="R2809" i="6"/>
  <c r="L2808" i="6"/>
  <c r="P2808" i="6"/>
  <c r="Q2808" i="6"/>
  <c r="R2808" i="6"/>
  <c r="L2807" i="6"/>
  <c r="P2807" i="6"/>
  <c r="Q2807" i="6"/>
  <c r="R2807" i="6"/>
  <c r="L2806" i="6"/>
  <c r="P2806" i="6"/>
  <c r="Q2806" i="6"/>
  <c r="R2806" i="6"/>
  <c r="L2805" i="6"/>
  <c r="P2805" i="6"/>
  <c r="Q2805" i="6"/>
  <c r="R2805" i="6"/>
  <c r="L2804" i="6"/>
  <c r="P2804" i="6"/>
  <c r="Q2804" i="6"/>
  <c r="R2804" i="6"/>
  <c r="L2803" i="6"/>
  <c r="P2803" i="6"/>
  <c r="Q2803" i="6"/>
  <c r="R2803" i="6"/>
  <c r="L2802" i="6"/>
  <c r="P2802" i="6"/>
  <c r="Q2802" i="6"/>
  <c r="R2802" i="6"/>
  <c r="L2801" i="6"/>
  <c r="P2801" i="6"/>
  <c r="Q2801" i="6"/>
  <c r="R2801" i="6"/>
  <c r="L2800" i="6"/>
  <c r="P2800" i="6"/>
  <c r="Q2800" i="6"/>
  <c r="R2800" i="6"/>
  <c r="L2799" i="6"/>
  <c r="P2799" i="6"/>
  <c r="Q2799" i="6"/>
  <c r="R2799" i="6"/>
  <c r="L2798" i="6"/>
  <c r="P2798" i="6"/>
  <c r="Q2798" i="6"/>
  <c r="R2798" i="6"/>
  <c r="L2797" i="6"/>
  <c r="P2797" i="6"/>
  <c r="Q2797" i="6"/>
  <c r="R2797" i="6"/>
  <c r="L2796" i="6"/>
  <c r="P2796" i="6"/>
  <c r="Q2796" i="6"/>
  <c r="R2796" i="6"/>
  <c r="L2795" i="6"/>
  <c r="P2795" i="6"/>
  <c r="Q2795" i="6"/>
  <c r="R2795" i="6"/>
  <c r="L2794" i="6"/>
  <c r="P2794" i="6"/>
  <c r="Q2794" i="6"/>
  <c r="R2794" i="6"/>
  <c r="L2793" i="6"/>
  <c r="P2793" i="6"/>
  <c r="Q2793" i="6"/>
  <c r="R2793" i="6"/>
  <c r="L2792" i="6"/>
  <c r="P2792" i="6"/>
  <c r="Q2792" i="6"/>
  <c r="R2792" i="6"/>
  <c r="L2791" i="6"/>
  <c r="P2791" i="6"/>
  <c r="Q2791" i="6"/>
  <c r="R2791" i="6"/>
  <c r="L2790" i="6"/>
  <c r="P2790" i="6"/>
  <c r="Q2790" i="6"/>
  <c r="R2790" i="6"/>
  <c r="L2789" i="6"/>
  <c r="P2789" i="6"/>
  <c r="Q2789" i="6"/>
  <c r="R2789" i="6"/>
  <c r="L2788" i="6"/>
  <c r="P2788" i="6"/>
  <c r="Q2788" i="6"/>
  <c r="R2788" i="6"/>
  <c r="L2787" i="6"/>
  <c r="P2787" i="6"/>
  <c r="Q2787" i="6"/>
  <c r="R2787" i="6"/>
  <c r="L2786" i="6"/>
  <c r="P2786" i="6"/>
  <c r="Q2786" i="6"/>
  <c r="R2786" i="6"/>
  <c r="L2785" i="6"/>
  <c r="P2785" i="6"/>
  <c r="Q2785" i="6"/>
  <c r="R2785" i="6"/>
  <c r="L2784" i="6"/>
  <c r="P2784" i="6"/>
  <c r="Q2784" i="6"/>
  <c r="R2784" i="6"/>
  <c r="L2783" i="6"/>
  <c r="P2783" i="6"/>
  <c r="Q2783" i="6"/>
  <c r="R2783" i="6"/>
  <c r="L2782" i="6"/>
  <c r="P2782" i="6"/>
  <c r="Q2782" i="6"/>
  <c r="R2782" i="6"/>
  <c r="L2781" i="6"/>
  <c r="P2781" i="6"/>
  <c r="Q2781" i="6"/>
  <c r="R2781" i="6"/>
  <c r="L2780" i="6"/>
  <c r="P2780" i="6"/>
  <c r="Q2780" i="6"/>
  <c r="R2780" i="6"/>
  <c r="L2779" i="6"/>
  <c r="P2779" i="6"/>
  <c r="Q2779" i="6"/>
  <c r="R2779" i="6"/>
  <c r="L2778" i="6"/>
  <c r="P2778" i="6"/>
  <c r="Q2778" i="6"/>
  <c r="R2778" i="6"/>
  <c r="L2777" i="6"/>
  <c r="P2777" i="6"/>
  <c r="Q2777" i="6"/>
  <c r="R2777" i="6"/>
  <c r="L2776" i="6"/>
  <c r="P2776" i="6"/>
  <c r="Q2776" i="6"/>
  <c r="R2776" i="6"/>
  <c r="L2775" i="6"/>
  <c r="P2775" i="6"/>
  <c r="Q2775" i="6"/>
  <c r="R2775" i="6"/>
  <c r="L2774" i="6"/>
  <c r="P2774" i="6"/>
  <c r="Q2774" i="6"/>
  <c r="R2774" i="6"/>
  <c r="L2773" i="6"/>
  <c r="P2773" i="6"/>
  <c r="Q2773" i="6"/>
  <c r="R2773" i="6"/>
  <c r="L2772" i="6"/>
  <c r="P2772" i="6"/>
  <c r="Q2772" i="6"/>
  <c r="R2772" i="6"/>
  <c r="L2771" i="6"/>
  <c r="P2771" i="6"/>
  <c r="Q2771" i="6"/>
  <c r="R2771" i="6"/>
  <c r="L2770" i="6"/>
  <c r="P2770" i="6"/>
  <c r="Q2770" i="6"/>
  <c r="R2770" i="6"/>
  <c r="L2769" i="6"/>
  <c r="P2769" i="6"/>
  <c r="Q2769" i="6"/>
  <c r="R2769" i="6"/>
  <c r="L2768" i="6"/>
  <c r="P2768" i="6"/>
  <c r="Q2768" i="6"/>
  <c r="R2768" i="6"/>
  <c r="L2767" i="6"/>
  <c r="P2767" i="6"/>
  <c r="Q2767" i="6"/>
  <c r="R2767" i="6"/>
  <c r="L2766" i="6"/>
  <c r="P2766" i="6"/>
  <c r="Q2766" i="6"/>
  <c r="R2766" i="6"/>
  <c r="L2765" i="6"/>
  <c r="P2765" i="6"/>
  <c r="Q2765" i="6"/>
  <c r="R2765" i="6"/>
  <c r="L2764" i="6"/>
  <c r="P2764" i="6"/>
  <c r="Q2764" i="6"/>
  <c r="R2764" i="6"/>
  <c r="L2763" i="6"/>
  <c r="P2763" i="6"/>
  <c r="Q2763" i="6"/>
  <c r="R2763" i="6"/>
  <c r="L2762" i="6"/>
  <c r="P2762" i="6"/>
  <c r="Q2762" i="6"/>
  <c r="R2762" i="6"/>
  <c r="L2761" i="6"/>
  <c r="P2761" i="6"/>
  <c r="Q2761" i="6"/>
  <c r="R2761" i="6"/>
  <c r="L2760" i="6"/>
  <c r="P2760" i="6"/>
  <c r="Q2760" i="6"/>
  <c r="R2760" i="6"/>
  <c r="L2759" i="6"/>
  <c r="P2759" i="6"/>
  <c r="Q2759" i="6"/>
  <c r="R2759" i="6"/>
  <c r="L2758" i="6"/>
  <c r="P2758" i="6"/>
  <c r="Q2758" i="6"/>
  <c r="R2758" i="6"/>
  <c r="L2757" i="6"/>
  <c r="P2757" i="6"/>
  <c r="Q2757" i="6"/>
  <c r="R2757" i="6"/>
  <c r="L2756" i="6"/>
  <c r="P2756" i="6"/>
  <c r="Q2756" i="6"/>
  <c r="R2756" i="6"/>
  <c r="L2755" i="6"/>
  <c r="P2755" i="6"/>
  <c r="Q2755" i="6"/>
  <c r="R2755" i="6"/>
  <c r="L2754" i="6"/>
  <c r="P2754" i="6"/>
  <c r="Q2754" i="6"/>
  <c r="R2754" i="6"/>
  <c r="L2753" i="6"/>
  <c r="P2753" i="6"/>
  <c r="Q2753" i="6"/>
  <c r="R2753" i="6"/>
  <c r="L2752" i="6"/>
  <c r="P2752" i="6"/>
  <c r="Q2752" i="6"/>
  <c r="R2752" i="6"/>
  <c r="L2751" i="6"/>
  <c r="P2751" i="6"/>
  <c r="Q2751" i="6"/>
  <c r="R2751" i="6"/>
  <c r="L2750" i="6"/>
  <c r="P2750" i="6"/>
  <c r="Q2750" i="6"/>
  <c r="R2750" i="6"/>
  <c r="L2749" i="6"/>
  <c r="P2749" i="6"/>
  <c r="Q2749" i="6"/>
  <c r="R2749" i="6"/>
  <c r="L2748" i="6"/>
  <c r="P2748" i="6"/>
  <c r="Q2748" i="6"/>
  <c r="R2748" i="6"/>
  <c r="L2747" i="6"/>
  <c r="P2747" i="6"/>
  <c r="Q2747" i="6"/>
  <c r="R2747" i="6"/>
  <c r="L2746" i="6"/>
  <c r="P2746" i="6"/>
  <c r="Q2746" i="6"/>
  <c r="R2746" i="6"/>
  <c r="L2745" i="6"/>
  <c r="P2745" i="6"/>
  <c r="Q2745" i="6"/>
  <c r="R2745" i="6"/>
  <c r="L2744" i="6"/>
  <c r="P2744" i="6"/>
  <c r="Q2744" i="6"/>
  <c r="R2744" i="6"/>
  <c r="L2743" i="6"/>
  <c r="P2743" i="6"/>
  <c r="Q2743" i="6"/>
  <c r="R2743" i="6"/>
  <c r="L2742" i="6"/>
  <c r="P2742" i="6"/>
  <c r="Q2742" i="6"/>
  <c r="R2742" i="6"/>
  <c r="L2741" i="6"/>
  <c r="P2741" i="6"/>
  <c r="Q2741" i="6"/>
  <c r="R2741" i="6"/>
  <c r="L2740" i="6"/>
  <c r="P2740" i="6"/>
  <c r="Q2740" i="6"/>
  <c r="R2740" i="6"/>
  <c r="L2739" i="6"/>
  <c r="P2739" i="6"/>
  <c r="Q2739" i="6"/>
  <c r="R2739" i="6"/>
  <c r="L2738" i="6"/>
  <c r="P2738" i="6"/>
  <c r="Q2738" i="6"/>
  <c r="R2738" i="6"/>
  <c r="L2737" i="6"/>
  <c r="P2737" i="6"/>
  <c r="Q2737" i="6"/>
  <c r="R2737" i="6"/>
  <c r="L2736" i="6"/>
  <c r="P2736" i="6"/>
  <c r="Q2736" i="6"/>
  <c r="R2736" i="6"/>
  <c r="L2735" i="6"/>
  <c r="P2735" i="6"/>
  <c r="Q2735" i="6"/>
  <c r="R2735" i="6"/>
  <c r="L2734" i="6"/>
  <c r="P2734" i="6"/>
  <c r="Q2734" i="6"/>
  <c r="R2734" i="6"/>
  <c r="L2733" i="6"/>
  <c r="P2733" i="6"/>
  <c r="Q2733" i="6"/>
  <c r="R2733" i="6"/>
  <c r="L2732" i="6"/>
  <c r="P2732" i="6"/>
  <c r="Q2732" i="6"/>
  <c r="R2732" i="6"/>
  <c r="L2731" i="6"/>
  <c r="P2731" i="6"/>
  <c r="Q2731" i="6"/>
  <c r="R2731" i="6"/>
  <c r="L2730" i="6"/>
  <c r="P2730" i="6"/>
  <c r="Q2730" i="6"/>
  <c r="R2730" i="6"/>
  <c r="L2729" i="6"/>
  <c r="P2729" i="6"/>
  <c r="Q2729" i="6"/>
  <c r="R2729" i="6"/>
  <c r="L2728" i="6"/>
  <c r="P2728" i="6"/>
  <c r="Q2728" i="6"/>
  <c r="R2728" i="6"/>
  <c r="L2727" i="6"/>
  <c r="P2727" i="6"/>
  <c r="Q2727" i="6"/>
  <c r="R2727" i="6"/>
  <c r="L2726" i="6"/>
  <c r="P2726" i="6"/>
  <c r="Q2726" i="6"/>
  <c r="R2726" i="6"/>
  <c r="L2725" i="6"/>
  <c r="P2725" i="6"/>
  <c r="Q2725" i="6"/>
  <c r="R2725" i="6"/>
  <c r="L2724" i="6"/>
  <c r="P2724" i="6"/>
  <c r="Q2724" i="6"/>
  <c r="R2724" i="6"/>
  <c r="L2723" i="6"/>
  <c r="P2723" i="6"/>
  <c r="Q2723" i="6"/>
  <c r="R2723" i="6"/>
  <c r="L2722" i="6"/>
  <c r="P2722" i="6"/>
  <c r="Q2722" i="6"/>
  <c r="R2722" i="6"/>
  <c r="L2721" i="6"/>
  <c r="P2721" i="6"/>
  <c r="Q2721" i="6"/>
  <c r="R2721" i="6"/>
  <c r="L2720" i="6"/>
  <c r="P2720" i="6"/>
  <c r="Q2720" i="6"/>
  <c r="R2720" i="6"/>
  <c r="Q2719" i="6"/>
  <c r="R2719" i="6"/>
  <c r="L2719" i="6"/>
  <c r="P2719" i="6"/>
  <c r="P2718" i="6"/>
  <c r="L2718" i="6"/>
  <c r="Q2718" i="6"/>
  <c r="R2718" i="6"/>
  <c r="L2717" i="6"/>
  <c r="P2717" i="6"/>
  <c r="Q2717" i="6"/>
  <c r="R2717" i="6"/>
  <c r="L2716" i="6"/>
  <c r="R2716" i="6"/>
  <c r="Q2716" i="6"/>
  <c r="S2716" i="6" s="1"/>
  <c r="P2716" i="6"/>
  <c r="Q2715" i="6"/>
  <c r="P2715" i="6"/>
  <c r="L2715" i="6"/>
  <c r="R2715" i="6"/>
  <c r="L2714" i="6"/>
  <c r="Q2714" i="6"/>
  <c r="R2714" i="6"/>
  <c r="P2714" i="6"/>
  <c r="R2713" i="6"/>
  <c r="L2713" i="6"/>
  <c r="P2713" i="6"/>
  <c r="Q2713" i="6"/>
  <c r="S2713" i="6" s="1"/>
  <c r="R2712" i="6"/>
  <c r="L2712" i="6"/>
  <c r="P2712" i="6"/>
  <c r="Q2712" i="6"/>
  <c r="S2712" i="6" s="1"/>
  <c r="R2711" i="6"/>
  <c r="Q2711" i="6"/>
  <c r="L2711" i="6"/>
  <c r="P2711" i="6"/>
  <c r="Q2710" i="6"/>
  <c r="P2710" i="6"/>
  <c r="R2710" i="6"/>
  <c r="L2710" i="6"/>
  <c r="L2709" i="6"/>
  <c r="Q2709" i="6"/>
  <c r="R2709" i="6"/>
  <c r="P2709" i="6"/>
  <c r="P2708" i="6"/>
  <c r="Q2708" i="6"/>
  <c r="L2708" i="6"/>
  <c r="R2708" i="6"/>
  <c r="R2707" i="6"/>
  <c r="L2707" i="6"/>
  <c r="P2707" i="6"/>
  <c r="Q2707" i="6"/>
  <c r="S2707" i="6" s="1"/>
  <c r="Q2706" i="6"/>
  <c r="L2706" i="6"/>
  <c r="P2706" i="6"/>
  <c r="R2706" i="6"/>
  <c r="R2705" i="6"/>
  <c r="P2705" i="6"/>
  <c r="L2705" i="6"/>
  <c r="Q2705" i="6"/>
  <c r="S2705" i="6" s="1"/>
  <c r="P2704" i="6"/>
  <c r="R2704" i="6"/>
  <c r="L2704" i="6"/>
  <c r="Q2704" i="6"/>
  <c r="S2704" i="6" s="1"/>
  <c r="L2703" i="6"/>
  <c r="Q2703" i="6"/>
  <c r="P2703" i="6"/>
  <c r="R2703" i="6"/>
  <c r="R2702" i="6"/>
  <c r="Q2702" i="6"/>
  <c r="L2702" i="6"/>
  <c r="P2702" i="6"/>
  <c r="R2701" i="6"/>
  <c r="Q2701" i="6"/>
  <c r="S2701" i="6" s="1"/>
  <c r="L2701" i="6"/>
  <c r="P2701" i="6"/>
  <c r="P2700" i="6"/>
  <c r="Q2700" i="6"/>
  <c r="L2700" i="6"/>
  <c r="R2700" i="6"/>
  <c r="L2699" i="6"/>
  <c r="R2699" i="6"/>
  <c r="Q2699" i="6"/>
  <c r="S2699" i="6" s="1"/>
  <c r="P2699" i="6"/>
  <c r="P2698" i="6"/>
  <c r="R2698" i="6"/>
  <c r="L2698" i="6"/>
  <c r="Q2698" i="6"/>
  <c r="S2698" i="6" s="1"/>
  <c r="R2697" i="6"/>
  <c r="L2697" i="6"/>
  <c r="Q2697" i="6"/>
  <c r="S2697" i="6" s="1"/>
  <c r="P2697" i="6"/>
  <c r="Q2696" i="6"/>
  <c r="L2696" i="6"/>
  <c r="R2696" i="6"/>
  <c r="P2696" i="6"/>
  <c r="P2695" i="6"/>
  <c r="Q2695" i="6"/>
  <c r="L2695" i="6"/>
  <c r="R2695" i="6"/>
  <c r="Q2694" i="6"/>
  <c r="L2694" i="6"/>
  <c r="R2694" i="6"/>
  <c r="P2694" i="6"/>
  <c r="Q2693" i="6"/>
  <c r="R2693" i="6"/>
  <c r="L2693" i="6"/>
  <c r="P2693" i="6"/>
  <c r="P2692" i="6"/>
  <c r="L2692" i="6"/>
  <c r="Q2692" i="6"/>
  <c r="R2692" i="6"/>
  <c r="Q2691" i="6"/>
  <c r="P2691" i="6"/>
  <c r="R2691" i="6"/>
  <c r="L2691" i="6"/>
  <c r="Q2690" i="6"/>
  <c r="P2690" i="6"/>
  <c r="R2690" i="6"/>
  <c r="L2690" i="6"/>
  <c r="R2689" i="6"/>
  <c r="P2689" i="6"/>
  <c r="L2689" i="6"/>
  <c r="Q2689" i="6"/>
  <c r="S2689" i="6" s="1"/>
  <c r="Q2688" i="6"/>
  <c r="L2688" i="6"/>
  <c r="P2688" i="6"/>
  <c r="R2688" i="6"/>
  <c r="Q2687" i="6"/>
  <c r="L2687" i="6"/>
  <c r="P2687" i="6"/>
  <c r="R2687" i="6"/>
  <c r="L2686" i="6"/>
  <c r="P2686" i="6"/>
  <c r="R2686" i="6"/>
  <c r="Q2686" i="6"/>
  <c r="S2686" i="6" s="1"/>
  <c r="R2685" i="6"/>
  <c r="Q2685" i="6"/>
  <c r="L2685" i="6"/>
  <c r="P2685" i="6"/>
  <c r="P2684" i="6"/>
  <c r="R2684" i="6"/>
  <c r="Q2684" i="6"/>
  <c r="L2684" i="6"/>
  <c r="L2683" i="6"/>
  <c r="P2683" i="6"/>
  <c r="Q2683" i="6"/>
  <c r="R2683" i="6"/>
  <c r="L2682" i="6"/>
  <c r="P2682" i="6"/>
  <c r="Q2682" i="6"/>
  <c r="R2682" i="6"/>
  <c r="L2681" i="6"/>
  <c r="P2681" i="6"/>
  <c r="Q2681" i="6"/>
  <c r="R2681" i="6"/>
  <c r="L2680" i="6"/>
  <c r="P2680" i="6"/>
  <c r="Q2680" i="6"/>
  <c r="R2680" i="6"/>
  <c r="L2679" i="6"/>
  <c r="P2679" i="6"/>
  <c r="Q2679" i="6"/>
  <c r="R2679" i="6"/>
  <c r="L2678" i="6"/>
  <c r="P2678" i="6"/>
  <c r="Q2678" i="6"/>
  <c r="R2678" i="6"/>
  <c r="L2677" i="6"/>
  <c r="P2677" i="6"/>
  <c r="Q2677" i="6"/>
  <c r="R2677" i="6"/>
  <c r="L2676" i="6"/>
  <c r="P2676" i="6"/>
  <c r="Q2676" i="6"/>
  <c r="R2676" i="6"/>
  <c r="L2675" i="6"/>
  <c r="P2675" i="6"/>
  <c r="Q2675" i="6"/>
  <c r="R2675" i="6"/>
  <c r="L2674" i="6"/>
  <c r="P2674" i="6"/>
  <c r="Q2674" i="6"/>
  <c r="R2674" i="6"/>
  <c r="L2673" i="6"/>
  <c r="P2673" i="6"/>
  <c r="Q2673" i="6"/>
  <c r="R2673" i="6"/>
  <c r="L2672" i="6"/>
  <c r="P2672" i="6"/>
  <c r="Q2672" i="6"/>
  <c r="R2672" i="6"/>
  <c r="L2671" i="6"/>
  <c r="P2671" i="6"/>
  <c r="Q2671" i="6"/>
  <c r="R2671" i="6"/>
  <c r="L2670" i="6"/>
  <c r="P2670" i="6"/>
  <c r="Q2670" i="6"/>
  <c r="R2670" i="6"/>
  <c r="L2669" i="6"/>
  <c r="P2669" i="6"/>
  <c r="Q2669" i="6"/>
  <c r="R2669" i="6"/>
  <c r="L2668" i="6"/>
  <c r="P2668" i="6"/>
  <c r="Q2668" i="6"/>
  <c r="R2668" i="6"/>
  <c r="L2667" i="6"/>
  <c r="P2667" i="6"/>
  <c r="Q2667" i="6"/>
  <c r="R2667" i="6"/>
  <c r="L2666" i="6"/>
  <c r="P2666" i="6"/>
  <c r="Q2666" i="6"/>
  <c r="R2666" i="6"/>
  <c r="L2665" i="6"/>
  <c r="P2665" i="6"/>
  <c r="Q2665" i="6"/>
  <c r="R2665" i="6"/>
  <c r="L2664" i="6"/>
  <c r="P2664" i="6"/>
  <c r="Q2664" i="6"/>
  <c r="R2664" i="6"/>
  <c r="L2663" i="6"/>
  <c r="P2663" i="6"/>
  <c r="Q2663" i="6"/>
  <c r="R2663" i="6"/>
  <c r="L2662" i="6"/>
  <c r="P2662" i="6"/>
  <c r="Q2662" i="6"/>
  <c r="R2662" i="6"/>
  <c r="L2661" i="6"/>
  <c r="P2661" i="6"/>
  <c r="Q2661" i="6"/>
  <c r="R2661" i="6"/>
  <c r="L2660" i="6"/>
  <c r="P2660" i="6"/>
  <c r="Q2660" i="6"/>
  <c r="R2660" i="6"/>
  <c r="L2659" i="6"/>
  <c r="P2659" i="6"/>
  <c r="Q2659" i="6"/>
  <c r="R2659" i="6"/>
  <c r="L2658" i="6"/>
  <c r="P2658" i="6"/>
  <c r="Q2658" i="6"/>
  <c r="R2658" i="6"/>
  <c r="L2657" i="6"/>
  <c r="P2657" i="6"/>
  <c r="Q2657" i="6"/>
  <c r="R2657" i="6"/>
  <c r="L2656" i="6"/>
  <c r="P2656" i="6"/>
  <c r="Q2656" i="6"/>
  <c r="R2656" i="6"/>
  <c r="L2655" i="6"/>
  <c r="P2655" i="6"/>
  <c r="Q2655" i="6"/>
  <c r="R2655" i="6"/>
  <c r="L2654" i="6"/>
  <c r="P2654" i="6"/>
  <c r="Q2654" i="6"/>
  <c r="R2654" i="6"/>
  <c r="L2653" i="6"/>
  <c r="P2653" i="6"/>
  <c r="Q2653" i="6"/>
  <c r="R2653" i="6"/>
  <c r="L2652" i="6"/>
  <c r="P2652" i="6"/>
  <c r="Q2652" i="6"/>
  <c r="R2652" i="6"/>
  <c r="L2651" i="6"/>
  <c r="P2651" i="6"/>
  <c r="Q2651" i="6"/>
  <c r="R2651" i="6"/>
  <c r="L2650" i="6"/>
  <c r="P2650" i="6"/>
  <c r="Q2650" i="6"/>
  <c r="R2650" i="6"/>
  <c r="L2649" i="6"/>
  <c r="P2649" i="6"/>
  <c r="Q2649" i="6"/>
  <c r="R2649" i="6"/>
  <c r="L2648" i="6"/>
  <c r="P2648" i="6"/>
  <c r="Q2648" i="6"/>
  <c r="R2648" i="6"/>
  <c r="L2647" i="6"/>
  <c r="P2647" i="6"/>
  <c r="Q2647" i="6"/>
  <c r="R2647" i="6"/>
  <c r="L2646" i="6"/>
  <c r="P2646" i="6"/>
  <c r="Q2646" i="6"/>
  <c r="R2646" i="6"/>
  <c r="L2645" i="6"/>
  <c r="P2645" i="6"/>
  <c r="Q2645" i="6"/>
  <c r="R2645" i="6"/>
  <c r="L2644" i="6"/>
  <c r="P2644" i="6"/>
  <c r="Q2644" i="6"/>
  <c r="R2644" i="6"/>
  <c r="L2643" i="6"/>
  <c r="P2643" i="6"/>
  <c r="Q2643" i="6"/>
  <c r="R2643" i="6"/>
  <c r="L2642" i="6"/>
  <c r="P2642" i="6"/>
  <c r="Q2642" i="6"/>
  <c r="R2642" i="6"/>
  <c r="L2641" i="6"/>
  <c r="P2641" i="6"/>
  <c r="Q2641" i="6"/>
  <c r="R2641" i="6"/>
  <c r="L2640" i="6"/>
  <c r="P2640" i="6"/>
  <c r="Q2640" i="6"/>
  <c r="R2640" i="6"/>
  <c r="L2639" i="6"/>
  <c r="P2639" i="6"/>
  <c r="Q2639" i="6"/>
  <c r="R2639" i="6"/>
  <c r="L2638" i="6"/>
  <c r="P2638" i="6"/>
  <c r="Q2638" i="6"/>
  <c r="R2638" i="6"/>
  <c r="L2637" i="6"/>
  <c r="P2637" i="6"/>
  <c r="Q2637" i="6"/>
  <c r="R2637" i="6"/>
  <c r="L2636" i="6"/>
  <c r="P2636" i="6"/>
  <c r="Q2636" i="6"/>
  <c r="R2636" i="6"/>
  <c r="L2635" i="6"/>
  <c r="P2635" i="6"/>
  <c r="Q2635" i="6"/>
  <c r="R2635" i="6"/>
  <c r="L2634" i="6"/>
  <c r="P2634" i="6"/>
  <c r="Q2634" i="6"/>
  <c r="R2634" i="6"/>
  <c r="L2633" i="6"/>
  <c r="P2633" i="6"/>
  <c r="Q2633" i="6"/>
  <c r="R2633" i="6"/>
  <c r="L2632" i="6"/>
  <c r="P2632" i="6"/>
  <c r="Q2632" i="6"/>
  <c r="R2632" i="6"/>
  <c r="L2631" i="6"/>
  <c r="P2631" i="6"/>
  <c r="Q2631" i="6"/>
  <c r="R2631" i="6"/>
  <c r="L2630" i="6"/>
  <c r="P2630" i="6"/>
  <c r="Q2630" i="6"/>
  <c r="R2630" i="6"/>
  <c r="L2629" i="6"/>
  <c r="P2629" i="6"/>
  <c r="Q2629" i="6"/>
  <c r="R2629" i="6"/>
  <c r="L2628" i="6"/>
  <c r="P2628" i="6"/>
  <c r="Q2628" i="6"/>
  <c r="R2628" i="6"/>
  <c r="L2627" i="6"/>
  <c r="P2627" i="6"/>
  <c r="Q2627" i="6"/>
  <c r="R2627" i="6"/>
  <c r="L2626" i="6"/>
  <c r="P2626" i="6"/>
  <c r="Q2626" i="6"/>
  <c r="R2626" i="6"/>
  <c r="L2625" i="6"/>
  <c r="P2625" i="6"/>
  <c r="Q2625" i="6"/>
  <c r="R2625" i="6"/>
  <c r="L2624" i="6"/>
  <c r="P2624" i="6"/>
  <c r="Q2624" i="6"/>
  <c r="R2624" i="6"/>
  <c r="L2623" i="6"/>
  <c r="P2623" i="6"/>
  <c r="Q2623" i="6"/>
  <c r="R2623" i="6"/>
  <c r="L2622" i="6"/>
  <c r="P2622" i="6"/>
  <c r="Q2622" i="6"/>
  <c r="R2622" i="6"/>
  <c r="L2621" i="6"/>
  <c r="P2621" i="6"/>
  <c r="Q2621" i="6"/>
  <c r="R2621" i="6"/>
  <c r="L2620" i="6"/>
  <c r="P2620" i="6"/>
  <c r="Q2620" i="6"/>
  <c r="R2620" i="6"/>
  <c r="L2619" i="6"/>
  <c r="P2619" i="6"/>
  <c r="Q2619" i="6"/>
  <c r="R2619" i="6"/>
  <c r="L2618" i="6"/>
  <c r="P2618" i="6"/>
  <c r="Q2618" i="6"/>
  <c r="R2618" i="6"/>
  <c r="L2617" i="6"/>
  <c r="P2617" i="6"/>
  <c r="Q2617" i="6"/>
  <c r="R2617" i="6"/>
  <c r="L2616" i="6"/>
  <c r="P2616" i="6"/>
  <c r="Q2616" i="6"/>
  <c r="R2616" i="6"/>
  <c r="L2615" i="6"/>
  <c r="P2615" i="6"/>
  <c r="Q2615" i="6"/>
  <c r="R2615" i="6"/>
  <c r="L2614" i="6"/>
  <c r="P2614" i="6"/>
  <c r="Q2614" i="6"/>
  <c r="R2614" i="6"/>
  <c r="L2613" i="6"/>
  <c r="P2613" i="6"/>
  <c r="Q2613" i="6"/>
  <c r="R2613" i="6"/>
  <c r="L2612" i="6"/>
  <c r="P2612" i="6"/>
  <c r="Q2612" i="6"/>
  <c r="R2612" i="6"/>
  <c r="L2611" i="6"/>
  <c r="P2611" i="6"/>
  <c r="Q2611" i="6"/>
  <c r="R2611" i="6"/>
  <c r="L2610" i="6"/>
  <c r="P2610" i="6"/>
  <c r="Q2610" i="6"/>
  <c r="R2610" i="6"/>
  <c r="L2609" i="6"/>
  <c r="P2609" i="6"/>
  <c r="Q2609" i="6"/>
  <c r="R2609" i="6"/>
  <c r="L2608" i="6"/>
  <c r="P2608" i="6"/>
  <c r="Q2608" i="6"/>
  <c r="R2608" i="6"/>
  <c r="L2607" i="6"/>
  <c r="P2607" i="6"/>
  <c r="Q2607" i="6"/>
  <c r="R2607" i="6"/>
  <c r="L2606" i="6"/>
  <c r="P2606" i="6"/>
  <c r="Q2606" i="6"/>
  <c r="R2606" i="6"/>
  <c r="L2605" i="6"/>
  <c r="P2605" i="6"/>
  <c r="Q2605" i="6"/>
  <c r="R2605" i="6"/>
  <c r="L2604" i="6"/>
  <c r="P2604" i="6"/>
  <c r="Q2604" i="6"/>
  <c r="R2604" i="6"/>
  <c r="L2603" i="6"/>
  <c r="P2603" i="6"/>
  <c r="Q2603" i="6"/>
  <c r="R2603" i="6"/>
  <c r="L2602" i="6"/>
  <c r="P2602" i="6"/>
  <c r="Q2602" i="6"/>
  <c r="R2602" i="6"/>
  <c r="L2601" i="6"/>
  <c r="P2601" i="6"/>
  <c r="Q2601" i="6"/>
  <c r="R2601" i="6"/>
  <c r="L2600" i="6"/>
  <c r="P2600" i="6"/>
  <c r="Q2600" i="6"/>
  <c r="R2600" i="6"/>
  <c r="L2599" i="6"/>
  <c r="P2599" i="6"/>
  <c r="Q2599" i="6"/>
  <c r="R2599" i="6"/>
  <c r="L2598" i="6"/>
  <c r="P2598" i="6"/>
  <c r="Q2598" i="6"/>
  <c r="R2598" i="6"/>
  <c r="L2597" i="6"/>
  <c r="P2597" i="6"/>
  <c r="Q2597" i="6"/>
  <c r="R2597" i="6"/>
  <c r="L2596" i="6"/>
  <c r="P2596" i="6"/>
  <c r="Q2596" i="6"/>
  <c r="R2596" i="6"/>
  <c r="L2595" i="6"/>
  <c r="P2595" i="6"/>
  <c r="Q2595" i="6"/>
  <c r="R2595" i="6"/>
  <c r="L2594" i="6"/>
  <c r="P2594" i="6"/>
  <c r="Q2594" i="6"/>
  <c r="R2594" i="6"/>
  <c r="L2593" i="6"/>
  <c r="P2593" i="6"/>
  <c r="Q2593" i="6"/>
  <c r="R2593" i="6"/>
  <c r="L2592" i="6"/>
  <c r="P2592" i="6"/>
  <c r="Q2592" i="6"/>
  <c r="R2592" i="6"/>
  <c r="L2591" i="6"/>
  <c r="P2591" i="6"/>
  <c r="Q2591" i="6"/>
  <c r="R2591" i="6"/>
  <c r="L2590" i="6"/>
  <c r="P2590" i="6"/>
  <c r="Q2590" i="6"/>
  <c r="R2590" i="6"/>
  <c r="L2589" i="6"/>
  <c r="P2589" i="6"/>
  <c r="Q2589" i="6"/>
  <c r="R2589" i="6"/>
  <c r="L2588" i="6"/>
  <c r="P2588" i="6"/>
  <c r="Q2588" i="6"/>
  <c r="R2588" i="6"/>
  <c r="L2587" i="6"/>
  <c r="P2587" i="6"/>
  <c r="Q2587" i="6"/>
  <c r="R2587" i="6"/>
  <c r="L2586" i="6"/>
  <c r="P2586" i="6"/>
  <c r="Q2586" i="6"/>
  <c r="R2586" i="6"/>
  <c r="L2585" i="6"/>
  <c r="P2585" i="6"/>
  <c r="Q2585" i="6"/>
  <c r="R2585" i="6"/>
  <c r="L2584" i="6"/>
  <c r="P2584" i="6"/>
  <c r="Q2584" i="6"/>
  <c r="R2584" i="6"/>
  <c r="L2583" i="6"/>
  <c r="P2583" i="6"/>
  <c r="Q2583" i="6"/>
  <c r="R2583" i="6"/>
  <c r="L2582" i="6"/>
  <c r="P2582" i="6"/>
  <c r="Q2582" i="6"/>
  <c r="R2582" i="6"/>
  <c r="L2581" i="6"/>
  <c r="P2581" i="6"/>
  <c r="Q2581" i="6"/>
  <c r="R2581" i="6"/>
  <c r="L2580" i="6"/>
  <c r="P2580" i="6"/>
  <c r="Q2580" i="6"/>
  <c r="R2580" i="6"/>
  <c r="L2579" i="6"/>
  <c r="P2579" i="6"/>
  <c r="Q2579" i="6"/>
  <c r="R2579" i="6"/>
  <c r="L2578" i="6"/>
  <c r="P2578" i="6"/>
  <c r="Q2578" i="6"/>
  <c r="R2578" i="6"/>
  <c r="L2577" i="6"/>
  <c r="P2577" i="6"/>
  <c r="Q2577" i="6"/>
  <c r="R2577" i="6"/>
  <c r="L2576" i="6"/>
  <c r="P2576" i="6"/>
  <c r="Q2576" i="6"/>
  <c r="R2576" i="6"/>
  <c r="L2575" i="6"/>
  <c r="P2575" i="6"/>
  <c r="Q2575" i="6"/>
  <c r="R2575" i="6"/>
  <c r="L2574" i="6"/>
  <c r="P2574" i="6"/>
  <c r="Q2574" i="6"/>
  <c r="R2574" i="6"/>
  <c r="L2573" i="6"/>
  <c r="P2573" i="6"/>
  <c r="Q2573" i="6"/>
  <c r="R2573" i="6"/>
  <c r="L2572" i="6"/>
  <c r="P2572" i="6"/>
  <c r="Q2572" i="6"/>
  <c r="R2572" i="6"/>
  <c r="L2571" i="6"/>
  <c r="P2571" i="6"/>
  <c r="Q2571" i="6"/>
  <c r="R2571" i="6"/>
  <c r="L2570" i="6"/>
  <c r="P2570" i="6"/>
  <c r="Q2570" i="6"/>
  <c r="R2570" i="6"/>
  <c r="L2569" i="6"/>
  <c r="P2569" i="6"/>
  <c r="Q2569" i="6"/>
  <c r="R2569" i="6"/>
  <c r="L2568" i="6"/>
  <c r="P2568" i="6"/>
  <c r="Q2568" i="6"/>
  <c r="R2568" i="6"/>
  <c r="L2567" i="6"/>
  <c r="P2567" i="6"/>
  <c r="Q2567" i="6"/>
  <c r="R2567" i="6"/>
  <c r="L2566" i="6"/>
  <c r="P2566" i="6"/>
  <c r="Q2566" i="6"/>
  <c r="R2566" i="6"/>
  <c r="L2565" i="6"/>
  <c r="P2565" i="6"/>
  <c r="Q2565" i="6"/>
  <c r="R2565" i="6"/>
  <c r="L2564" i="6"/>
  <c r="P2564" i="6"/>
  <c r="Q2564" i="6"/>
  <c r="R2564" i="6"/>
  <c r="L2563" i="6"/>
  <c r="P2563" i="6"/>
  <c r="Q2563" i="6"/>
  <c r="R2563" i="6"/>
  <c r="L2562" i="6"/>
  <c r="P2562" i="6"/>
  <c r="Q2562" i="6"/>
  <c r="R2562" i="6"/>
  <c r="L2561" i="6"/>
  <c r="P2561" i="6"/>
  <c r="Q2561" i="6"/>
  <c r="R2561" i="6"/>
  <c r="L2560" i="6"/>
  <c r="P2560" i="6"/>
  <c r="Q2560" i="6"/>
  <c r="R2560" i="6"/>
  <c r="L2559" i="6"/>
  <c r="P2559" i="6"/>
  <c r="Q2559" i="6"/>
  <c r="R2559" i="6"/>
  <c r="R2558" i="6"/>
  <c r="P2558" i="6"/>
  <c r="L2558" i="6"/>
  <c r="Q2558" i="6"/>
  <c r="S2558" i="6" s="1"/>
  <c r="Q2557" i="6"/>
  <c r="L2557" i="6"/>
  <c r="R2557" i="6"/>
  <c r="P2557" i="6"/>
  <c r="Q2556" i="6"/>
  <c r="P2556" i="6"/>
  <c r="R2556" i="6"/>
  <c r="L2556" i="6"/>
  <c r="R2555" i="6"/>
  <c r="L2555" i="6"/>
  <c r="P2555" i="6"/>
  <c r="Q2555" i="6"/>
  <c r="S2555" i="6" s="1"/>
  <c r="L2554" i="6"/>
  <c r="P2554" i="6"/>
  <c r="R2554" i="6"/>
  <c r="Q2554" i="6"/>
  <c r="Q2553" i="6"/>
  <c r="R2553" i="6"/>
  <c r="L2553" i="6"/>
  <c r="P2553" i="6"/>
  <c r="L2552" i="6"/>
  <c r="P2552" i="6"/>
  <c r="Q2552" i="6"/>
  <c r="R2552" i="6"/>
  <c r="Q2551" i="6"/>
  <c r="R2551" i="6"/>
  <c r="P2551" i="6"/>
  <c r="L2551" i="6"/>
  <c r="R2550" i="6"/>
  <c r="L2550" i="6"/>
  <c r="P2550" i="6"/>
  <c r="Q2550" i="6"/>
  <c r="S2550" i="6" s="1"/>
  <c r="R2549" i="6"/>
  <c r="Q2549" i="6"/>
  <c r="S2549" i="6" s="1"/>
  <c r="L2549" i="6"/>
  <c r="P2549" i="6"/>
  <c r="R2548" i="6"/>
  <c r="L2548" i="6"/>
  <c r="P2548" i="6"/>
  <c r="Q2548" i="6"/>
  <c r="S2548" i="6" s="1"/>
  <c r="Q2547" i="6"/>
  <c r="L2547" i="6"/>
  <c r="P2547" i="6"/>
  <c r="R2547" i="6"/>
  <c r="P2546" i="6"/>
  <c r="Q2546" i="6"/>
  <c r="L2546" i="6"/>
  <c r="R2546" i="6"/>
  <c r="R2545" i="6"/>
  <c r="L2545" i="6"/>
  <c r="Q2545" i="6"/>
  <c r="S2545" i="6" s="1"/>
  <c r="P2545" i="6"/>
  <c r="Q2544" i="6"/>
  <c r="P2544" i="6"/>
  <c r="L2544" i="6"/>
  <c r="R2544" i="6"/>
  <c r="P2543" i="6"/>
  <c r="L2543" i="6"/>
  <c r="R2543" i="6"/>
  <c r="Q2543" i="6"/>
  <c r="S2543" i="6" s="1"/>
  <c r="Q2542" i="6"/>
  <c r="R2542" i="6"/>
  <c r="L2542" i="6"/>
  <c r="P2542" i="6"/>
  <c r="L2541" i="6"/>
  <c r="R2541" i="6"/>
  <c r="P2541" i="6"/>
  <c r="Q2541" i="6"/>
  <c r="R2540" i="6"/>
  <c r="Q2540" i="6"/>
  <c r="L2540" i="6"/>
  <c r="P2540" i="6"/>
  <c r="Q2539" i="6"/>
  <c r="R2539" i="6"/>
  <c r="L2539" i="6"/>
  <c r="P2539" i="6"/>
  <c r="P2538" i="6"/>
  <c r="L2538" i="6"/>
  <c r="R2538" i="6"/>
  <c r="Q2538" i="6"/>
  <c r="L2537" i="6"/>
  <c r="Q2537" i="6"/>
  <c r="P2537" i="6"/>
  <c r="R2537" i="6"/>
  <c r="L2536" i="6"/>
  <c r="Q2536" i="6"/>
  <c r="P2536" i="6"/>
  <c r="R2536" i="6"/>
  <c r="R2535" i="6"/>
  <c r="L2535" i="6"/>
  <c r="Q2535" i="6"/>
  <c r="S2535" i="6" s="1"/>
  <c r="P2535" i="6"/>
  <c r="Q2534" i="6"/>
  <c r="P2534" i="6"/>
  <c r="R2534" i="6"/>
  <c r="L2534" i="6"/>
  <c r="P2533" i="6"/>
  <c r="L2533" i="6"/>
  <c r="R2533" i="6"/>
  <c r="Q2533" i="6"/>
  <c r="R2532" i="6"/>
  <c r="P2532" i="6"/>
  <c r="L2532" i="6"/>
  <c r="Q2532" i="6"/>
  <c r="S2532" i="6" s="1"/>
  <c r="P2531" i="6"/>
  <c r="L2531" i="6"/>
  <c r="Q2531" i="6"/>
  <c r="R2531" i="6"/>
  <c r="Q2530" i="6"/>
  <c r="R2530" i="6"/>
  <c r="L2530" i="6"/>
  <c r="P2530" i="6"/>
  <c r="L2529" i="6"/>
  <c r="R2529" i="6"/>
  <c r="Q2529" i="6"/>
  <c r="S2529" i="6" s="1"/>
  <c r="P2529" i="6"/>
  <c r="R2528" i="6"/>
  <c r="Q2528" i="6"/>
  <c r="S2528" i="6" s="1"/>
  <c r="L2528" i="6"/>
  <c r="P2528" i="6"/>
  <c r="R2527" i="6"/>
  <c r="Q2527" i="6"/>
  <c r="L2527" i="6"/>
  <c r="P2527" i="6"/>
  <c r="L2526" i="6"/>
  <c r="Q2526" i="6"/>
  <c r="R2526" i="6"/>
  <c r="P2526" i="6"/>
  <c r="L2525" i="6"/>
  <c r="P2525" i="6"/>
  <c r="Q2525" i="6"/>
  <c r="R2525" i="6"/>
  <c r="L2524" i="6"/>
  <c r="P2524" i="6"/>
  <c r="Q2524" i="6"/>
  <c r="R2524" i="6"/>
  <c r="L2523" i="6"/>
  <c r="P2523" i="6"/>
  <c r="Q2523" i="6"/>
  <c r="R2523" i="6"/>
  <c r="L2522" i="6"/>
  <c r="P2522" i="6"/>
  <c r="Q2522" i="6"/>
  <c r="R2522" i="6"/>
  <c r="L2521" i="6"/>
  <c r="P2521" i="6"/>
  <c r="Q2521" i="6"/>
  <c r="R2521" i="6"/>
  <c r="L2520" i="6"/>
  <c r="P2520" i="6"/>
  <c r="Q2520" i="6"/>
  <c r="R2520" i="6"/>
  <c r="L2519" i="6"/>
  <c r="P2519" i="6"/>
  <c r="Q2519" i="6"/>
  <c r="R2519" i="6"/>
  <c r="L2518" i="6"/>
  <c r="P2518" i="6"/>
  <c r="Q2518" i="6"/>
  <c r="R2518" i="6"/>
  <c r="L2517" i="6"/>
  <c r="P2517" i="6"/>
  <c r="Q2517" i="6"/>
  <c r="R2517" i="6"/>
  <c r="L2516" i="6"/>
  <c r="P2516" i="6"/>
  <c r="Q2516" i="6"/>
  <c r="R2516" i="6"/>
  <c r="L2515" i="6"/>
  <c r="P2515" i="6"/>
  <c r="Q2515" i="6"/>
  <c r="R2515" i="6"/>
  <c r="L2514" i="6"/>
  <c r="P2514" i="6"/>
  <c r="Q2514" i="6"/>
  <c r="R2514" i="6"/>
  <c r="L2513" i="6"/>
  <c r="P2513" i="6"/>
  <c r="Q2513" i="6"/>
  <c r="R2513" i="6"/>
  <c r="L2512" i="6"/>
  <c r="P2512" i="6"/>
  <c r="Q2512" i="6"/>
  <c r="R2512" i="6"/>
  <c r="L2511" i="6"/>
  <c r="P2511" i="6"/>
  <c r="Q2511" i="6"/>
  <c r="R2511" i="6"/>
  <c r="L2510" i="6"/>
  <c r="P2510" i="6"/>
  <c r="Q2510" i="6"/>
  <c r="R2510" i="6"/>
  <c r="L2509" i="6"/>
  <c r="P2509" i="6"/>
  <c r="Q2509" i="6"/>
  <c r="R2509" i="6"/>
  <c r="L2508" i="6"/>
  <c r="P2508" i="6"/>
  <c r="Q2508" i="6"/>
  <c r="R2508" i="6"/>
  <c r="L2507" i="6"/>
  <c r="P2507" i="6"/>
  <c r="Q2507" i="6"/>
  <c r="R2507" i="6"/>
  <c r="L2506" i="6"/>
  <c r="P2506" i="6"/>
  <c r="Q2506" i="6"/>
  <c r="R2506" i="6"/>
  <c r="L2505" i="6"/>
  <c r="P2505" i="6"/>
  <c r="Q2505" i="6"/>
  <c r="R2505" i="6"/>
  <c r="L2504" i="6"/>
  <c r="P2504" i="6"/>
  <c r="Q2504" i="6"/>
  <c r="R2504" i="6"/>
  <c r="L2503" i="6"/>
  <c r="P2503" i="6"/>
  <c r="Q2503" i="6"/>
  <c r="R2503" i="6"/>
  <c r="L2502" i="6"/>
  <c r="P2502" i="6"/>
  <c r="Q2502" i="6"/>
  <c r="R2502" i="6"/>
  <c r="L2501" i="6"/>
  <c r="P2501" i="6"/>
  <c r="Q2501" i="6"/>
  <c r="R2501" i="6"/>
  <c r="L2500" i="6"/>
  <c r="P2500" i="6"/>
  <c r="Q2500" i="6"/>
  <c r="R2500" i="6"/>
  <c r="L2499" i="6"/>
  <c r="P2499" i="6"/>
  <c r="Q2499" i="6"/>
  <c r="R2499" i="6"/>
  <c r="L2498" i="6"/>
  <c r="P2498" i="6"/>
  <c r="Q2498" i="6"/>
  <c r="R2498" i="6"/>
  <c r="L2497" i="6"/>
  <c r="P2497" i="6"/>
  <c r="Q2497" i="6"/>
  <c r="R2497" i="6"/>
  <c r="L2496" i="6"/>
  <c r="P2496" i="6"/>
  <c r="Q2496" i="6"/>
  <c r="R2496" i="6"/>
  <c r="L2495" i="6"/>
  <c r="P2495" i="6"/>
  <c r="Q2495" i="6"/>
  <c r="R2495" i="6"/>
  <c r="L2494" i="6"/>
  <c r="P2494" i="6"/>
  <c r="Q2494" i="6"/>
  <c r="R2494" i="6"/>
  <c r="L2493" i="6"/>
  <c r="P2493" i="6"/>
  <c r="Q2493" i="6"/>
  <c r="R2493" i="6"/>
  <c r="L2492" i="6"/>
  <c r="P2492" i="6"/>
  <c r="Q2492" i="6"/>
  <c r="R2492" i="6"/>
  <c r="L2491" i="6"/>
  <c r="P2491" i="6"/>
  <c r="Q2491" i="6"/>
  <c r="R2491" i="6"/>
  <c r="L2490" i="6"/>
  <c r="P2490" i="6"/>
  <c r="Q2490" i="6"/>
  <c r="R2490" i="6"/>
  <c r="L2489" i="6"/>
  <c r="P2489" i="6"/>
  <c r="Q2489" i="6"/>
  <c r="R2489" i="6"/>
  <c r="L2488" i="6"/>
  <c r="P2488" i="6"/>
  <c r="Q2488" i="6"/>
  <c r="R2488" i="6"/>
  <c r="L2487" i="6"/>
  <c r="P2487" i="6"/>
  <c r="Q2487" i="6"/>
  <c r="R2487" i="6"/>
  <c r="L2486" i="6"/>
  <c r="P2486" i="6"/>
  <c r="Q2486" i="6"/>
  <c r="R2486" i="6"/>
  <c r="L2485" i="6"/>
  <c r="P2485" i="6"/>
  <c r="Q2485" i="6"/>
  <c r="R2485" i="6"/>
  <c r="L2484" i="6"/>
  <c r="P2484" i="6"/>
  <c r="Q2484" i="6"/>
  <c r="R2484" i="6"/>
  <c r="L2483" i="6"/>
  <c r="P2483" i="6"/>
  <c r="Q2483" i="6"/>
  <c r="R2483" i="6"/>
  <c r="L2482" i="6"/>
  <c r="P2482" i="6"/>
  <c r="Q2482" i="6"/>
  <c r="R2482" i="6"/>
  <c r="L2481" i="6"/>
  <c r="P2481" i="6"/>
  <c r="Q2481" i="6"/>
  <c r="R2481" i="6"/>
  <c r="L2480" i="6"/>
  <c r="P2480" i="6"/>
  <c r="Q2480" i="6"/>
  <c r="R2480" i="6"/>
  <c r="L2479" i="6"/>
  <c r="P2479" i="6"/>
  <c r="Q2479" i="6"/>
  <c r="R2479" i="6"/>
  <c r="L2478" i="6"/>
  <c r="P2478" i="6"/>
  <c r="Q2478" i="6"/>
  <c r="R2478" i="6"/>
  <c r="L2477" i="6"/>
  <c r="P2477" i="6"/>
  <c r="Q2477" i="6"/>
  <c r="R2477" i="6"/>
  <c r="L2476" i="6"/>
  <c r="P2476" i="6"/>
  <c r="Q2476" i="6"/>
  <c r="R2476" i="6"/>
  <c r="L2475" i="6"/>
  <c r="P2475" i="6"/>
  <c r="Q2475" i="6"/>
  <c r="R2475" i="6"/>
  <c r="L2474" i="6"/>
  <c r="P2474" i="6"/>
  <c r="Q2474" i="6"/>
  <c r="R2474" i="6"/>
  <c r="L2473" i="6"/>
  <c r="P2473" i="6"/>
  <c r="Q2473" i="6"/>
  <c r="R2473" i="6"/>
  <c r="L2472" i="6"/>
  <c r="P2472" i="6"/>
  <c r="Q2472" i="6"/>
  <c r="R2472" i="6"/>
  <c r="L2471" i="6"/>
  <c r="P2471" i="6"/>
  <c r="Q2471" i="6"/>
  <c r="R2471" i="6"/>
  <c r="L2470" i="6"/>
  <c r="P2470" i="6"/>
  <c r="Q2470" i="6"/>
  <c r="R2470" i="6"/>
  <c r="L2469" i="6"/>
  <c r="P2469" i="6"/>
  <c r="Q2469" i="6"/>
  <c r="R2469" i="6"/>
  <c r="L2468" i="6"/>
  <c r="P2468" i="6"/>
  <c r="Q2468" i="6"/>
  <c r="R2468" i="6"/>
  <c r="L2467" i="6"/>
  <c r="P2467" i="6"/>
  <c r="Q2467" i="6"/>
  <c r="R2467" i="6"/>
  <c r="L2466" i="6"/>
  <c r="P2466" i="6"/>
  <c r="Q2466" i="6"/>
  <c r="R2466" i="6"/>
  <c r="L2465" i="6"/>
  <c r="P2465" i="6"/>
  <c r="Q2465" i="6"/>
  <c r="R2465" i="6"/>
  <c r="L2464" i="6"/>
  <c r="P2464" i="6"/>
  <c r="Q2464" i="6"/>
  <c r="R2464" i="6"/>
  <c r="L2463" i="6"/>
  <c r="P2463" i="6"/>
  <c r="Q2463" i="6"/>
  <c r="R2463" i="6"/>
  <c r="L2462" i="6"/>
  <c r="P2462" i="6"/>
  <c r="Q2462" i="6"/>
  <c r="R2462" i="6"/>
  <c r="L2461" i="6"/>
  <c r="P2461" i="6"/>
  <c r="Q2461" i="6"/>
  <c r="R2461" i="6"/>
  <c r="L2460" i="6"/>
  <c r="P2460" i="6"/>
  <c r="Q2460" i="6"/>
  <c r="R2460" i="6"/>
  <c r="L2459" i="6"/>
  <c r="P2459" i="6"/>
  <c r="Q2459" i="6"/>
  <c r="R2459" i="6"/>
  <c r="L2458" i="6"/>
  <c r="P2458" i="6"/>
  <c r="Q2458" i="6"/>
  <c r="R2458" i="6"/>
  <c r="L2457" i="6"/>
  <c r="P2457" i="6"/>
  <c r="Q2457" i="6"/>
  <c r="R2457" i="6"/>
  <c r="L2456" i="6"/>
  <c r="P2456" i="6"/>
  <c r="Q2456" i="6"/>
  <c r="R2456" i="6"/>
  <c r="L2455" i="6"/>
  <c r="P2455" i="6"/>
  <c r="Q2455" i="6"/>
  <c r="R2455" i="6"/>
  <c r="L2454" i="6"/>
  <c r="P2454" i="6"/>
  <c r="Q2454" i="6"/>
  <c r="R2454" i="6"/>
  <c r="L2453" i="6"/>
  <c r="P2453" i="6"/>
  <c r="Q2453" i="6"/>
  <c r="R2453" i="6"/>
  <c r="L2452" i="6"/>
  <c r="P2452" i="6"/>
  <c r="Q2452" i="6"/>
  <c r="R2452" i="6"/>
  <c r="L2451" i="6"/>
  <c r="P2451" i="6"/>
  <c r="Q2451" i="6"/>
  <c r="R2451" i="6"/>
  <c r="L2450" i="6"/>
  <c r="P2450" i="6"/>
  <c r="Q2450" i="6"/>
  <c r="R2450" i="6"/>
  <c r="L2449" i="6"/>
  <c r="P2449" i="6"/>
  <c r="Q2449" i="6"/>
  <c r="R2449" i="6"/>
  <c r="L2448" i="6"/>
  <c r="P2448" i="6"/>
  <c r="Q2448" i="6"/>
  <c r="R2448" i="6"/>
  <c r="L2447" i="6"/>
  <c r="P2447" i="6"/>
  <c r="Q2447" i="6"/>
  <c r="R2447" i="6"/>
  <c r="L2446" i="6"/>
  <c r="P2446" i="6"/>
  <c r="Q2446" i="6"/>
  <c r="R2446" i="6"/>
  <c r="L2445" i="6"/>
  <c r="P2445" i="6"/>
  <c r="Q2445" i="6"/>
  <c r="R2445" i="6"/>
  <c r="L2444" i="6"/>
  <c r="P2444" i="6"/>
  <c r="Q2444" i="6"/>
  <c r="R2444" i="6"/>
  <c r="L2443" i="6"/>
  <c r="P2443" i="6"/>
  <c r="Q2443" i="6"/>
  <c r="R2443" i="6"/>
  <c r="L2442" i="6"/>
  <c r="P2442" i="6"/>
  <c r="Q2442" i="6"/>
  <c r="R2442" i="6"/>
  <c r="L2441" i="6"/>
  <c r="P2441" i="6"/>
  <c r="Q2441" i="6"/>
  <c r="R2441" i="6"/>
  <c r="L2440" i="6"/>
  <c r="P2440" i="6"/>
  <c r="Q2440" i="6"/>
  <c r="R2440" i="6"/>
  <c r="L2439" i="6"/>
  <c r="P2439" i="6"/>
  <c r="Q2439" i="6"/>
  <c r="R2439" i="6"/>
  <c r="L2438" i="6"/>
  <c r="P2438" i="6"/>
  <c r="Q2438" i="6"/>
  <c r="R2438" i="6"/>
  <c r="L2437" i="6"/>
  <c r="P2437" i="6"/>
  <c r="Q2437" i="6"/>
  <c r="R2437" i="6"/>
  <c r="L2436" i="6"/>
  <c r="P2436" i="6"/>
  <c r="Q2436" i="6"/>
  <c r="R2436" i="6"/>
  <c r="L2435" i="6"/>
  <c r="P2435" i="6"/>
  <c r="Q2435" i="6"/>
  <c r="R2435" i="6"/>
  <c r="L2434" i="6"/>
  <c r="P2434" i="6"/>
  <c r="Q2434" i="6"/>
  <c r="R2434" i="6"/>
  <c r="L2433" i="6"/>
  <c r="P2433" i="6"/>
  <c r="Q2433" i="6"/>
  <c r="R2433" i="6"/>
  <c r="L2432" i="6"/>
  <c r="P2432" i="6"/>
  <c r="Q2432" i="6"/>
  <c r="R2432" i="6"/>
  <c r="L2431" i="6"/>
  <c r="P2431" i="6"/>
  <c r="Q2431" i="6"/>
  <c r="R2431" i="6"/>
  <c r="L2430" i="6"/>
  <c r="P2430" i="6"/>
  <c r="Q2430" i="6"/>
  <c r="R2430" i="6"/>
  <c r="L2429" i="6"/>
  <c r="P2429" i="6"/>
  <c r="Q2429" i="6"/>
  <c r="R2429" i="6"/>
  <c r="L2428" i="6"/>
  <c r="P2428" i="6"/>
  <c r="Q2428" i="6"/>
  <c r="R2428" i="6"/>
  <c r="L2427" i="6"/>
  <c r="P2427" i="6"/>
  <c r="Q2427" i="6"/>
  <c r="R2427" i="6"/>
  <c r="L2426" i="6"/>
  <c r="P2426" i="6"/>
  <c r="Q2426" i="6"/>
  <c r="R2426" i="6"/>
  <c r="L2425" i="6"/>
  <c r="P2425" i="6"/>
  <c r="Q2425" i="6"/>
  <c r="R2425" i="6"/>
  <c r="L2424" i="6"/>
  <c r="P2424" i="6"/>
  <c r="Q2424" i="6"/>
  <c r="R2424" i="6"/>
  <c r="L2423" i="6"/>
  <c r="P2423" i="6"/>
  <c r="Q2423" i="6"/>
  <c r="R2423" i="6"/>
  <c r="L2422" i="6"/>
  <c r="P2422" i="6"/>
  <c r="Q2422" i="6"/>
  <c r="R2422" i="6"/>
  <c r="L2421" i="6"/>
  <c r="P2421" i="6"/>
  <c r="Q2421" i="6"/>
  <c r="R2421" i="6"/>
  <c r="L2420" i="6"/>
  <c r="P2420" i="6"/>
  <c r="Q2420" i="6"/>
  <c r="R2420" i="6"/>
  <c r="L2419" i="6"/>
  <c r="P2419" i="6"/>
  <c r="Q2419" i="6"/>
  <c r="R2419" i="6"/>
  <c r="L2418" i="6"/>
  <c r="P2418" i="6"/>
  <c r="Q2418" i="6"/>
  <c r="R2418" i="6"/>
  <c r="L2417" i="6"/>
  <c r="P2417" i="6"/>
  <c r="Q2417" i="6"/>
  <c r="R2417" i="6"/>
  <c r="L2416" i="6"/>
  <c r="P2416" i="6"/>
  <c r="Q2416" i="6"/>
  <c r="R2416" i="6"/>
  <c r="L2415" i="6"/>
  <c r="P2415" i="6"/>
  <c r="Q2415" i="6"/>
  <c r="R2415" i="6"/>
  <c r="L2414" i="6"/>
  <c r="P2414" i="6"/>
  <c r="Q2414" i="6"/>
  <c r="R2414" i="6"/>
  <c r="L2413" i="6"/>
  <c r="P2413" i="6"/>
  <c r="Q2413" i="6"/>
  <c r="R2413" i="6"/>
  <c r="L2412" i="6"/>
  <c r="P2412" i="6"/>
  <c r="Q2412" i="6"/>
  <c r="R2412" i="6"/>
  <c r="L2411" i="6"/>
  <c r="P2411" i="6"/>
  <c r="Q2411" i="6"/>
  <c r="R2411" i="6"/>
  <c r="L2410" i="6"/>
  <c r="P2410" i="6"/>
  <c r="Q2410" i="6"/>
  <c r="R2410" i="6"/>
  <c r="L2409" i="6"/>
  <c r="P2409" i="6"/>
  <c r="Q2409" i="6"/>
  <c r="R2409" i="6"/>
  <c r="L2408" i="6"/>
  <c r="P2408" i="6"/>
  <c r="Q2408" i="6"/>
  <c r="R2408" i="6"/>
  <c r="L2407" i="6"/>
  <c r="P2407" i="6"/>
  <c r="Q2407" i="6"/>
  <c r="R2407" i="6"/>
  <c r="L2406" i="6"/>
  <c r="P2406" i="6"/>
  <c r="Q2406" i="6"/>
  <c r="R2406" i="6"/>
  <c r="L2405" i="6"/>
  <c r="P2405" i="6"/>
  <c r="Q2405" i="6"/>
  <c r="R2405" i="6"/>
  <c r="L2404" i="6"/>
  <c r="P2404" i="6"/>
  <c r="Q2404" i="6"/>
  <c r="R2404" i="6"/>
  <c r="L2403" i="6"/>
  <c r="P2403" i="6"/>
  <c r="Q2403" i="6"/>
  <c r="R2403" i="6"/>
  <c r="L2402" i="6"/>
  <c r="P2402" i="6"/>
  <c r="Q2402" i="6"/>
  <c r="R2402" i="6"/>
  <c r="L2401" i="6"/>
  <c r="P2401" i="6"/>
  <c r="Q2401" i="6"/>
  <c r="R2401" i="6"/>
  <c r="L2400" i="6"/>
  <c r="P2400" i="6"/>
  <c r="Q2400" i="6"/>
  <c r="R2400" i="6"/>
  <c r="L2399" i="6"/>
  <c r="P2399" i="6"/>
  <c r="Q2399" i="6"/>
  <c r="R2399" i="6"/>
  <c r="L2398" i="6"/>
  <c r="P2398" i="6"/>
  <c r="Q2398" i="6"/>
  <c r="R2398" i="6"/>
  <c r="L2397" i="6"/>
  <c r="P2397" i="6"/>
  <c r="Q2397" i="6"/>
  <c r="R2397" i="6"/>
  <c r="L2396" i="6"/>
  <c r="P2396" i="6"/>
  <c r="Q2396" i="6"/>
  <c r="R2396" i="6"/>
  <c r="L2395" i="6"/>
  <c r="P2395" i="6"/>
  <c r="Q2395" i="6"/>
  <c r="R2395" i="6"/>
  <c r="L2394" i="6"/>
  <c r="P2394" i="6"/>
  <c r="Q2394" i="6"/>
  <c r="R2394" i="6"/>
  <c r="L2393" i="6"/>
  <c r="P2393" i="6"/>
  <c r="Q2393" i="6"/>
  <c r="R2393" i="6"/>
  <c r="L2392" i="6"/>
  <c r="P2392" i="6"/>
  <c r="Q2392" i="6"/>
  <c r="R2392" i="6"/>
  <c r="L2391" i="6"/>
  <c r="P2391" i="6"/>
  <c r="Q2391" i="6"/>
  <c r="R2391" i="6"/>
  <c r="L2390" i="6"/>
  <c r="P2390" i="6"/>
  <c r="Q2390" i="6"/>
  <c r="R2390" i="6"/>
  <c r="L2389" i="6"/>
  <c r="P2389" i="6"/>
  <c r="Q2389" i="6"/>
  <c r="R2389" i="6"/>
  <c r="L2388" i="6"/>
  <c r="P2388" i="6"/>
  <c r="Q2388" i="6"/>
  <c r="R2388" i="6"/>
  <c r="L2387" i="6"/>
  <c r="P2387" i="6"/>
  <c r="Q2387" i="6"/>
  <c r="R2387" i="6"/>
  <c r="L2386" i="6"/>
  <c r="P2386" i="6"/>
  <c r="Q2386" i="6"/>
  <c r="R2386" i="6"/>
  <c r="L2385" i="6"/>
  <c r="P2385" i="6"/>
  <c r="Q2385" i="6"/>
  <c r="R2385" i="6"/>
  <c r="L2384" i="6"/>
  <c r="P2384" i="6"/>
  <c r="Q2384" i="6"/>
  <c r="R2384" i="6"/>
  <c r="L2383" i="6"/>
  <c r="P2383" i="6"/>
  <c r="Q2383" i="6"/>
  <c r="R2383" i="6"/>
  <c r="L2382" i="6"/>
  <c r="P2382" i="6"/>
  <c r="Q2382" i="6"/>
  <c r="R2382" i="6"/>
  <c r="L2381" i="6"/>
  <c r="P2381" i="6"/>
  <c r="Q2381" i="6"/>
  <c r="R2381" i="6"/>
  <c r="L2380" i="6"/>
  <c r="P2380" i="6"/>
  <c r="Q2380" i="6"/>
  <c r="R2380" i="6"/>
  <c r="L2379" i="6"/>
  <c r="Q2379" i="6"/>
  <c r="P2379" i="6"/>
  <c r="R2379" i="6"/>
  <c r="L2378" i="6"/>
  <c r="Q2378" i="6"/>
  <c r="P2378" i="6"/>
  <c r="R2378" i="6"/>
  <c r="Q2377" i="6"/>
  <c r="L2377" i="6"/>
  <c r="R2377" i="6"/>
  <c r="P2377" i="6"/>
  <c r="Q2376" i="6"/>
  <c r="L2376" i="6"/>
  <c r="P2376" i="6"/>
  <c r="R2376" i="6"/>
  <c r="Q2375" i="6"/>
  <c r="L2375" i="6"/>
  <c r="P2375" i="6"/>
  <c r="R2375" i="6"/>
  <c r="P2374" i="6"/>
  <c r="Q2374" i="6"/>
  <c r="R2374" i="6"/>
  <c r="L2374" i="6"/>
  <c r="Q2373" i="6"/>
  <c r="R2373" i="6"/>
  <c r="P2373" i="6"/>
  <c r="L2373" i="6"/>
  <c r="Q2372" i="6"/>
  <c r="L2372" i="6"/>
  <c r="R2372" i="6"/>
  <c r="P2372" i="6"/>
  <c r="Q2371" i="6"/>
  <c r="R2371" i="6"/>
  <c r="L2371" i="6"/>
  <c r="P2371" i="6"/>
  <c r="R2370" i="6"/>
  <c r="L2370" i="6"/>
  <c r="Q2370" i="6"/>
  <c r="S2370" i="6" s="1"/>
  <c r="P2370" i="6"/>
  <c r="L2369" i="6"/>
  <c r="P2369" i="6"/>
  <c r="R2369" i="6"/>
  <c r="Q2369" i="6"/>
  <c r="S2369" i="6" s="1"/>
  <c r="L2368" i="6"/>
  <c r="P2368" i="6"/>
  <c r="Q2368" i="6"/>
  <c r="R2368" i="6"/>
  <c r="L2367" i="6"/>
  <c r="P2367" i="6"/>
  <c r="Q2367" i="6"/>
  <c r="R2367" i="6"/>
  <c r="L2366" i="6"/>
  <c r="P2366" i="6"/>
  <c r="Q2366" i="6"/>
  <c r="R2366" i="6"/>
  <c r="L2365" i="6"/>
  <c r="P2365" i="6"/>
  <c r="Q2365" i="6"/>
  <c r="R2365" i="6"/>
  <c r="L2364" i="6"/>
  <c r="P2364" i="6"/>
  <c r="Q2364" i="6"/>
  <c r="R2364" i="6"/>
  <c r="L2363" i="6"/>
  <c r="P2363" i="6"/>
  <c r="Q2363" i="6"/>
  <c r="R2363" i="6"/>
  <c r="L2362" i="6"/>
  <c r="P2362" i="6"/>
  <c r="Q2362" i="6"/>
  <c r="R2362" i="6"/>
  <c r="L2361" i="6"/>
  <c r="P2361" i="6"/>
  <c r="Q2361" i="6"/>
  <c r="R2361" i="6"/>
  <c r="L2360" i="6"/>
  <c r="P2360" i="6"/>
  <c r="Q2360" i="6"/>
  <c r="R2360" i="6"/>
  <c r="L2359" i="6"/>
  <c r="P2359" i="6"/>
  <c r="Q2359" i="6"/>
  <c r="R2359" i="6"/>
  <c r="L2358" i="6"/>
  <c r="P2358" i="6"/>
  <c r="Q2358" i="6"/>
  <c r="R2358" i="6"/>
  <c r="L2357" i="6"/>
  <c r="P2357" i="6"/>
  <c r="Q2357" i="6"/>
  <c r="R2357" i="6"/>
  <c r="L2356" i="6"/>
  <c r="P2356" i="6"/>
  <c r="Q2356" i="6"/>
  <c r="R2356" i="6"/>
  <c r="L2355" i="6"/>
  <c r="P2355" i="6"/>
  <c r="Q2355" i="6"/>
  <c r="R2355" i="6"/>
  <c r="L2354" i="6"/>
  <c r="P2354" i="6"/>
  <c r="Q2354" i="6"/>
  <c r="R2354" i="6"/>
  <c r="L2353" i="6"/>
  <c r="P2353" i="6"/>
  <c r="Q2353" i="6"/>
  <c r="R2353" i="6"/>
  <c r="L2352" i="6"/>
  <c r="P2352" i="6"/>
  <c r="Q2352" i="6"/>
  <c r="R2352" i="6"/>
  <c r="L2351" i="6"/>
  <c r="P2351" i="6"/>
  <c r="Q2351" i="6"/>
  <c r="R2351" i="6"/>
  <c r="L2350" i="6"/>
  <c r="P2350" i="6"/>
  <c r="Q2350" i="6"/>
  <c r="R2350" i="6"/>
  <c r="L2349" i="6"/>
  <c r="P2349" i="6"/>
  <c r="Q2349" i="6"/>
  <c r="R2349" i="6"/>
  <c r="L2348" i="6"/>
  <c r="P2348" i="6"/>
  <c r="Q2348" i="6"/>
  <c r="R2348" i="6"/>
  <c r="L2347" i="6"/>
  <c r="P2347" i="6"/>
  <c r="Q2347" i="6"/>
  <c r="R2347" i="6"/>
  <c r="L2346" i="6"/>
  <c r="P2346" i="6"/>
  <c r="Q2346" i="6"/>
  <c r="R2346" i="6"/>
  <c r="L2345" i="6"/>
  <c r="P2345" i="6"/>
  <c r="Q2345" i="6"/>
  <c r="R2345" i="6"/>
  <c r="L2344" i="6"/>
  <c r="P2344" i="6"/>
  <c r="Q2344" i="6"/>
  <c r="R2344" i="6"/>
  <c r="L2343" i="6"/>
  <c r="P2343" i="6"/>
  <c r="Q2343" i="6"/>
  <c r="R2343" i="6"/>
  <c r="L2342" i="6"/>
  <c r="P2342" i="6"/>
  <c r="Q2342" i="6"/>
  <c r="R2342" i="6"/>
  <c r="L2341" i="6"/>
  <c r="P2341" i="6"/>
  <c r="Q2341" i="6"/>
  <c r="R2341" i="6"/>
  <c r="L2340" i="6"/>
  <c r="P2340" i="6"/>
  <c r="Q2340" i="6"/>
  <c r="R2340" i="6"/>
  <c r="L2339" i="6"/>
  <c r="P2339" i="6"/>
  <c r="Q2339" i="6"/>
  <c r="R2339" i="6"/>
  <c r="L2338" i="6"/>
  <c r="P2338" i="6"/>
  <c r="Q2338" i="6"/>
  <c r="R2338" i="6"/>
  <c r="L2337" i="6"/>
  <c r="P2337" i="6"/>
  <c r="Q2337" i="6"/>
  <c r="R2337" i="6"/>
  <c r="L2336" i="6"/>
  <c r="P2336" i="6"/>
  <c r="Q2336" i="6"/>
  <c r="R2336" i="6"/>
  <c r="L2335" i="6"/>
  <c r="P2335" i="6"/>
  <c r="Q2335" i="6"/>
  <c r="R2335" i="6"/>
  <c r="L2334" i="6"/>
  <c r="P2334" i="6"/>
  <c r="Q2334" i="6"/>
  <c r="R2334" i="6"/>
  <c r="L2333" i="6"/>
  <c r="P2333" i="6"/>
  <c r="Q2333" i="6"/>
  <c r="R2333" i="6"/>
  <c r="L2332" i="6"/>
  <c r="P2332" i="6"/>
  <c r="Q2332" i="6"/>
  <c r="R2332" i="6"/>
  <c r="L2331" i="6"/>
  <c r="P2331" i="6"/>
  <c r="Q2331" i="6"/>
  <c r="R2331" i="6"/>
  <c r="L2330" i="6"/>
  <c r="P2330" i="6"/>
  <c r="Q2330" i="6"/>
  <c r="R2330" i="6"/>
  <c r="L2329" i="6"/>
  <c r="P2329" i="6"/>
  <c r="Q2329" i="6"/>
  <c r="R2329" i="6"/>
  <c r="L2328" i="6"/>
  <c r="P2328" i="6"/>
  <c r="Q2328" i="6"/>
  <c r="R2328" i="6"/>
  <c r="L2327" i="6"/>
  <c r="P2327" i="6"/>
  <c r="Q2327" i="6"/>
  <c r="R2327" i="6"/>
  <c r="L2326" i="6"/>
  <c r="P2326" i="6"/>
  <c r="Q2326" i="6"/>
  <c r="R2326" i="6"/>
  <c r="L2325" i="6"/>
  <c r="P2325" i="6"/>
  <c r="Q2325" i="6"/>
  <c r="R2325" i="6"/>
  <c r="L2324" i="6"/>
  <c r="P2324" i="6"/>
  <c r="Q2324" i="6"/>
  <c r="R2324" i="6"/>
  <c r="L2323" i="6"/>
  <c r="P2323" i="6"/>
  <c r="Q2323" i="6"/>
  <c r="R2323" i="6"/>
  <c r="L2322" i="6"/>
  <c r="P2322" i="6"/>
  <c r="Q2322" i="6"/>
  <c r="R2322" i="6"/>
  <c r="L2321" i="6"/>
  <c r="P2321" i="6"/>
  <c r="Q2321" i="6"/>
  <c r="R2321" i="6"/>
  <c r="L2320" i="6"/>
  <c r="P2320" i="6"/>
  <c r="Q2320" i="6"/>
  <c r="R2320" i="6"/>
  <c r="L2319" i="6"/>
  <c r="P2319" i="6"/>
  <c r="Q2319" i="6"/>
  <c r="R2319" i="6"/>
  <c r="L2318" i="6"/>
  <c r="P2318" i="6"/>
  <c r="Q2318" i="6"/>
  <c r="R2318" i="6"/>
  <c r="L2317" i="6"/>
  <c r="P2317" i="6"/>
  <c r="Q2317" i="6"/>
  <c r="R2317" i="6"/>
  <c r="L2316" i="6"/>
  <c r="P2316" i="6"/>
  <c r="Q2316" i="6"/>
  <c r="R2316" i="6"/>
  <c r="L2315" i="6"/>
  <c r="P2315" i="6"/>
  <c r="Q2315" i="6"/>
  <c r="R2315" i="6"/>
  <c r="L2314" i="6"/>
  <c r="P2314" i="6"/>
  <c r="Q2314" i="6"/>
  <c r="R2314" i="6"/>
  <c r="L2313" i="6"/>
  <c r="P2313" i="6"/>
  <c r="Q2313" i="6"/>
  <c r="R2313" i="6"/>
  <c r="L2312" i="6"/>
  <c r="P2312" i="6"/>
  <c r="Q2312" i="6"/>
  <c r="R2312" i="6"/>
  <c r="L2311" i="6"/>
  <c r="P2311" i="6"/>
  <c r="Q2311" i="6"/>
  <c r="R2311" i="6"/>
  <c r="L2310" i="6"/>
  <c r="P2310" i="6"/>
  <c r="Q2310" i="6"/>
  <c r="R2310" i="6"/>
  <c r="L2309" i="6"/>
  <c r="P2309" i="6"/>
  <c r="Q2309" i="6"/>
  <c r="R2309" i="6"/>
  <c r="L2308" i="6"/>
  <c r="P2308" i="6"/>
  <c r="Q2308" i="6"/>
  <c r="R2308" i="6"/>
  <c r="L2307" i="6"/>
  <c r="P2307" i="6"/>
  <c r="Q2307" i="6"/>
  <c r="R2307" i="6"/>
  <c r="L2306" i="6"/>
  <c r="P2306" i="6"/>
  <c r="Q2306" i="6"/>
  <c r="R2306" i="6"/>
  <c r="L2305" i="6"/>
  <c r="P2305" i="6"/>
  <c r="Q2305" i="6"/>
  <c r="R2305" i="6"/>
  <c r="L2304" i="6"/>
  <c r="P2304" i="6"/>
  <c r="Q2304" i="6"/>
  <c r="R2304" i="6"/>
  <c r="L2303" i="6"/>
  <c r="P2303" i="6"/>
  <c r="Q2303" i="6"/>
  <c r="R2303" i="6"/>
  <c r="L2302" i="6"/>
  <c r="P2302" i="6"/>
  <c r="Q2302" i="6"/>
  <c r="R2302" i="6"/>
  <c r="L2301" i="6"/>
  <c r="P2301" i="6"/>
  <c r="Q2301" i="6"/>
  <c r="R2301" i="6"/>
  <c r="L2300" i="6"/>
  <c r="P2300" i="6"/>
  <c r="Q2300" i="6"/>
  <c r="R2300" i="6"/>
  <c r="L2299" i="6"/>
  <c r="P2299" i="6"/>
  <c r="Q2299" i="6"/>
  <c r="R2299" i="6"/>
  <c r="L2298" i="6"/>
  <c r="P2298" i="6"/>
  <c r="Q2298" i="6"/>
  <c r="R2298" i="6"/>
  <c r="L2297" i="6"/>
  <c r="P2297" i="6"/>
  <c r="Q2297" i="6"/>
  <c r="R2297" i="6"/>
  <c r="L2296" i="6"/>
  <c r="P2296" i="6"/>
  <c r="Q2296" i="6"/>
  <c r="R2296" i="6"/>
  <c r="L2295" i="6"/>
  <c r="P2295" i="6"/>
  <c r="Q2295" i="6"/>
  <c r="R2295" i="6"/>
  <c r="L2294" i="6"/>
  <c r="P2294" i="6"/>
  <c r="Q2294" i="6"/>
  <c r="R2294" i="6"/>
  <c r="L2293" i="6"/>
  <c r="P2293" i="6"/>
  <c r="Q2293" i="6"/>
  <c r="R2293" i="6"/>
  <c r="L2292" i="6"/>
  <c r="P2292" i="6"/>
  <c r="Q2292" i="6"/>
  <c r="R2292" i="6"/>
  <c r="L2291" i="6"/>
  <c r="P2291" i="6"/>
  <c r="Q2291" i="6"/>
  <c r="R2291" i="6"/>
  <c r="L2290" i="6"/>
  <c r="P2290" i="6"/>
  <c r="Q2290" i="6"/>
  <c r="R2290" i="6"/>
  <c r="L2289" i="6"/>
  <c r="P2289" i="6"/>
  <c r="Q2289" i="6"/>
  <c r="R2289" i="6"/>
  <c r="L2288" i="6"/>
  <c r="P2288" i="6"/>
  <c r="Q2288" i="6"/>
  <c r="R2288" i="6"/>
  <c r="L2287" i="6"/>
  <c r="P2287" i="6"/>
  <c r="Q2287" i="6"/>
  <c r="R2287" i="6"/>
  <c r="L2286" i="6"/>
  <c r="P2286" i="6"/>
  <c r="Q2286" i="6"/>
  <c r="R2286" i="6"/>
  <c r="L2285" i="6"/>
  <c r="P2285" i="6"/>
  <c r="Q2285" i="6"/>
  <c r="R2285" i="6"/>
  <c r="L2284" i="6"/>
  <c r="P2284" i="6"/>
  <c r="Q2284" i="6"/>
  <c r="R2284" i="6"/>
  <c r="L2283" i="6"/>
  <c r="P2283" i="6"/>
  <c r="Q2283" i="6"/>
  <c r="R2283" i="6"/>
  <c r="L2282" i="6"/>
  <c r="P2282" i="6"/>
  <c r="Q2282" i="6"/>
  <c r="R2282" i="6"/>
  <c r="L2281" i="6"/>
  <c r="P2281" i="6"/>
  <c r="Q2281" i="6"/>
  <c r="R2281" i="6"/>
  <c r="L2280" i="6"/>
  <c r="P2280" i="6"/>
  <c r="Q2280" i="6"/>
  <c r="R2280" i="6"/>
  <c r="L2279" i="6"/>
  <c r="P2279" i="6"/>
  <c r="Q2279" i="6"/>
  <c r="R2279" i="6"/>
  <c r="L2278" i="6"/>
  <c r="P2278" i="6"/>
  <c r="Q2278" i="6"/>
  <c r="R2278" i="6"/>
  <c r="L2277" i="6"/>
  <c r="P2277" i="6"/>
  <c r="Q2277" i="6"/>
  <c r="R2277" i="6"/>
  <c r="L2276" i="6"/>
  <c r="P2276" i="6"/>
  <c r="Q2276" i="6"/>
  <c r="R2276" i="6"/>
  <c r="L2275" i="6"/>
  <c r="P2275" i="6"/>
  <c r="Q2275" i="6"/>
  <c r="R2275" i="6"/>
  <c r="L2274" i="6"/>
  <c r="P2274" i="6"/>
  <c r="Q2274" i="6"/>
  <c r="R2274" i="6"/>
  <c r="L2273" i="6"/>
  <c r="P2273" i="6"/>
  <c r="Q2273" i="6"/>
  <c r="R2273" i="6"/>
  <c r="L2272" i="6"/>
  <c r="P2272" i="6"/>
  <c r="Q2272" i="6"/>
  <c r="R2272" i="6"/>
  <c r="L2271" i="6"/>
  <c r="P2271" i="6"/>
  <c r="Q2271" i="6"/>
  <c r="R2271" i="6"/>
  <c r="L2270" i="6"/>
  <c r="P2270" i="6"/>
  <c r="Q2270" i="6"/>
  <c r="R2270" i="6"/>
  <c r="L2269" i="6"/>
  <c r="P2269" i="6"/>
  <c r="Q2269" i="6"/>
  <c r="R2269" i="6"/>
  <c r="L2268" i="6"/>
  <c r="P2268" i="6"/>
  <c r="Q2268" i="6"/>
  <c r="R2268" i="6"/>
  <c r="L2267" i="6"/>
  <c r="P2267" i="6"/>
  <c r="Q2267" i="6"/>
  <c r="R2267" i="6"/>
  <c r="L2266" i="6"/>
  <c r="P2266" i="6"/>
  <c r="Q2266" i="6"/>
  <c r="R2266" i="6"/>
  <c r="L2265" i="6"/>
  <c r="P2265" i="6"/>
  <c r="Q2265" i="6"/>
  <c r="R2265" i="6"/>
  <c r="L2264" i="6"/>
  <c r="P2264" i="6"/>
  <c r="Q2264" i="6"/>
  <c r="R2264" i="6"/>
  <c r="L2263" i="6"/>
  <c r="P2263" i="6"/>
  <c r="Q2263" i="6"/>
  <c r="R2263" i="6"/>
  <c r="L2262" i="6"/>
  <c r="P2262" i="6"/>
  <c r="Q2262" i="6"/>
  <c r="R2262" i="6"/>
  <c r="L2261" i="6"/>
  <c r="P2261" i="6"/>
  <c r="Q2261" i="6"/>
  <c r="R2261" i="6"/>
  <c r="L2260" i="6"/>
  <c r="P2260" i="6"/>
  <c r="Q2260" i="6"/>
  <c r="R2260" i="6"/>
  <c r="L2259" i="6"/>
  <c r="P2259" i="6"/>
  <c r="Q2259" i="6"/>
  <c r="R2259" i="6"/>
  <c r="L2258" i="6"/>
  <c r="P2258" i="6"/>
  <c r="Q2258" i="6"/>
  <c r="R2258" i="6"/>
  <c r="L2257" i="6"/>
  <c r="P2257" i="6"/>
  <c r="Q2257" i="6"/>
  <c r="R2257" i="6"/>
  <c r="L2256" i="6"/>
  <c r="P2256" i="6"/>
  <c r="Q2256" i="6"/>
  <c r="R2256" i="6"/>
  <c r="L2255" i="6"/>
  <c r="P2255" i="6"/>
  <c r="Q2255" i="6"/>
  <c r="R2255" i="6"/>
  <c r="L2254" i="6"/>
  <c r="P2254" i="6"/>
  <c r="Q2254" i="6"/>
  <c r="R2254" i="6"/>
  <c r="L2253" i="6"/>
  <c r="P2253" i="6"/>
  <c r="Q2253" i="6"/>
  <c r="R2253" i="6"/>
  <c r="L2252" i="6"/>
  <c r="P2252" i="6"/>
  <c r="Q2252" i="6"/>
  <c r="R2252" i="6"/>
  <c r="L2251" i="6"/>
  <c r="P2251" i="6"/>
  <c r="Q2251" i="6"/>
  <c r="R2251" i="6"/>
  <c r="L2250" i="6"/>
  <c r="P2250" i="6"/>
  <c r="Q2250" i="6"/>
  <c r="R2250" i="6"/>
  <c r="L2249" i="6"/>
  <c r="P2249" i="6"/>
  <c r="Q2249" i="6"/>
  <c r="R2249" i="6"/>
  <c r="L2248" i="6"/>
  <c r="P2248" i="6"/>
  <c r="Q2248" i="6"/>
  <c r="R2248" i="6"/>
  <c r="L2247" i="6"/>
  <c r="P2247" i="6"/>
  <c r="Q2247" i="6"/>
  <c r="R2247" i="6"/>
  <c r="L2246" i="6"/>
  <c r="P2246" i="6"/>
  <c r="Q2246" i="6"/>
  <c r="R2246" i="6"/>
  <c r="L2245" i="6"/>
  <c r="P2245" i="6"/>
  <c r="Q2245" i="6"/>
  <c r="R2245" i="6"/>
  <c r="L2244" i="6"/>
  <c r="P2244" i="6"/>
  <c r="Q2244" i="6"/>
  <c r="R2244" i="6"/>
  <c r="L2243" i="6"/>
  <c r="P2243" i="6"/>
  <c r="Q2243" i="6"/>
  <c r="R2243" i="6"/>
  <c r="L2242" i="6"/>
  <c r="P2242" i="6"/>
  <c r="Q2242" i="6"/>
  <c r="R2242" i="6"/>
  <c r="L2241" i="6"/>
  <c r="P2241" i="6"/>
  <c r="Q2241" i="6"/>
  <c r="R2241" i="6"/>
  <c r="L2240" i="6"/>
  <c r="P2240" i="6"/>
  <c r="Q2240" i="6"/>
  <c r="R2240" i="6"/>
  <c r="L2239" i="6"/>
  <c r="P2239" i="6"/>
  <c r="Q2239" i="6"/>
  <c r="R2239" i="6"/>
  <c r="L2238" i="6"/>
  <c r="P2238" i="6"/>
  <c r="Q2238" i="6"/>
  <c r="R2238" i="6"/>
  <c r="L2237" i="6"/>
  <c r="P2237" i="6"/>
  <c r="Q2237" i="6"/>
  <c r="R2237" i="6"/>
  <c r="L2236" i="6"/>
  <c r="P2236" i="6"/>
  <c r="Q2236" i="6"/>
  <c r="R2236" i="6"/>
  <c r="L2235" i="6"/>
  <c r="P2235" i="6"/>
  <c r="Q2235" i="6"/>
  <c r="R2235" i="6"/>
  <c r="L2234" i="6"/>
  <c r="P2234" i="6"/>
  <c r="Q2234" i="6"/>
  <c r="R2234" i="6"/>
  <c r="L2233" i="6"/>
  <c r="P2233" i="6"/>
  <c r="Q2233" i="6"/>
  <c r="R2233" i="6"/>
  <c r="L2232" i="6"/>
  <c r="P2232" i="6"/>
  <c r="Q2232" i="6"/>
  <c r="R2232" i="6"/>
  <c r="L2231" i="6"/>
  <c r="P2231" i="6"/>
  <c r="Q2231" i="6"/>
  <c r="R2231" i="6"/>
  <c r="L2230" i="6"/>
  <c r="P2230" i="6"/>
  <c r="Q2230" i="6"/>
  <c r="R2230" i="6"/>
  <c r="L2229" i="6"/>
  <c r="P2229" i="6"/>
  <c r="Q2229" i="6"/>
  <c r="R2229" i="6"/>
  <c r="L2228" i="6"/>
  <c r="P2228" i="6"/>
  <c r="Q2228" i="6"/>
  <c r="R2228" i="6"/>
  <c r="L2227" i="6"/>
  <c r="P2227" i="6"/>
  <c r="Q2227" i="6"/>
  <c r="R2227" i="6"/>
  <c r="L2226" i="6"/>
  <c r="P2226" i="6"/>
  <c r="Q2226" i="6"/>
  <c r="R2226" i="6"/>
  <c r="L2225" i="6"/>
  <c r="P2225" i="6"/>
  <c r="Q2225" i="6"/>
  <c r="R2225" i="6"/>
  <c r="L2224" i="6"/>
  <c r="P2224" i="6"/>
  <c r="Q2224" i="6"/>
  <c r="R2224" i="6"/>
  <c r="L2223" i="6"/>
  <c r="P2223" i="6"/>
  <c r="Q2223" i="6"/>
  <c r="R2223" i="6"/>
  <c r="L2222" i="6"/>
  <c r="P2222" i="6"/>
  <c r="Q2222" i="6"/>
  <c r="R2222" i="6"/>
  <c r="L2221" i="6"/>
  <c r="P2221" i="6"/>
  <c r="Q2221" i="6"/>
  <c r="R2221" i="6"/>
  <c r="L2220" i="6"/>
  <c r="P2220" i="6"/>
  <c r="Q2220" i="6"/>
  <c r="R2220" i="6"/>
  <c r="L2219" i="6"/>
  <c r="P2219" i="6"/>
  <c r="Q2219" i="6"/>
  <c r="R2219" i="6"/>
  <c r="L2218" i="6"/>
  <c r="P2218" i="6"/>
  <c r="Q2218" i="6"/>
  <c r="R2218" i="6"/>
  <c r="L2217" i="6"/>
  <c r="P2217" i="6"/>
  <c r="Q2217" i="6"/>
  <c r="R2217" i="6"/>
  <c r="L2216" i="6"/>
  <c r="P2216" i="6"/>
  <c r="Q2216" i="6"/>
  <c r="R2216" i="6"/>
  <c r="L2215" i="6"/>
  <c r="P2215" i="6"/>
  <c r="Q2215" i="6"/>
  <c r="R2215" i="6"/>
  <c r="L2214" i="6"/>
  <c r="P2214" i="6"/>
  <c r="Q2214" i="6"/>
  <c r="R2214" i="6"/>
  <c r="L2213" i="6"/>
  <c r="P2213" i="6"/>
  <c r="Q2213" i="6"/>
  <c r="R2213" i="6"/>
  <c r="L2212" i="6"/>
  <c r="P2212" i="6"/>
  <c r="Q2212" i="6"/>
  <c r="R2212" i="6"/>
  <c r="L2211" i="6"/>
  <c r="P2211" i="6"/>
  <c r="Q2211" i="6"/>
  <c r="R2211" i="6"/>
  <c r="L2210" i="6"/>
  <c r="P2210" i="6"/>
  <c r="Q2210" i="6"/>
  <c r="R2210" i="6"/>
  <c r="L2209" i="6"/>
  <c r="P2209" i="6"/>
  <c r="Q2209" i="6"/>
  <c r="R2209" i="6"/>
  <c r="L2208" i="6"/>
  <c r="P2208" i="6"/>
  <c r="Q2208" i="6"/>
  <c r="R2208" i="6"/>
  <c r="L2207" i="6"/>
  <c r="P2207" i="6"/>
  <c r="Q2207" i="6"/>
  <c r="R2207" i="6"/>
  <c r="L2206" i="6"/>
  <c r="P2206" i="6"/>
  <c r="Q2206" i="6"/>
  <c r="R2206" i="6"/>
  <c r="L2205" i="6"/>
  <c r="P2205" i="6"/>
  <c r="Q2205" i="6"/>
  <c r="R2205" i="6"/>
  <c r="L2204" i="6"/>
  <c r="P2204" i="6"/>
  <c r="Q2204" i="6"/>
  <c r="R2204" i="6"/>
  <c r="L2203" i="6"/>
  <c r="P2203" i="6"/>
  <c r="Q2203" i="6"/>
  <c r="R2203" i="6"/>
  <c r="L2202" i="6"/>
  <c r="P2202" i="6"/>
  <c r="Q2202" i="6"/>
  <c r="R2202" i="6"/>
  <c r="L2201" i="6"/>
  <c r="P2201" i="6"/>
  <c r="Q2201" i="6"/>
  <c r="R2201" i="6"/>
  <c r="L2200" i="6"/>
  <c r="P2200" i="6"/>
  <c r="Q2200" i="6"/>
  <c r="R2200" i="6"/>
  <c r="L2199" i="6"/>
  <c r="P2199" i="6"/>
  <c r="Q2199" i="6"/>
  <c r="R2199" i="6"/>
  <c r="L2198" i="6"/>
  <c r="P2198" i="6"/>
  <c r="Q2198" i="6"/>
  <c r="R2198" i="6"/>
  <c r="L2197" i="6"/>
  <c r="P2197" i="6"/>
  <c r="Q2197" i="6"/>
  <c r="R2197" i="6"/>
  <c r="L2196" i="6"/>
  <c r="P2196" i="6"/>
  <c r="Q2196" i="6"/>
  <c r="R2196" i="6"/>
  <c r="L2195" i="6"/>
  <c r="P2195" i="6"/>
  <c r="Q2195" i="6"/>
  <c r="R2195" i="6"/>
  <c r="L2194" i="6"/>
  <c r="P2194" i="6"/>
  <c r="Q2194" i="6"/>
  <c r="R2194" i="6"/>
  <c r="L2193" i="6"/>
  <c r="P2193" i="6"/>
  <c r="Q2193" i="6"/>
  <c r="R2193" i="6"/>
  <c r="L2192" i="6"/>
  <c r="P2192" i="6"/>
  <c r="Q2192" i="6"/>
  <c r="R2192" i="6"/>
  <c r="L2191" i="6"/>
  <c r="P2191" i="6"/>
  <c r="Q2191" i="6"/>
  <c r="R2191" i="6"/>
  <c r="L2190" i="6"/>
  <c r="P2190" i="6"/>
  <c r="Q2190" i="6"/>
  <c r="R2190" i="6"/>
  <c r="L2189" i="6"/>
  <c r="P2189" i="6"/>
  <c r="Q2189" i="6"/>
  <c r="R2189" i="6"/>
  <c r="L2188" i="6"/>
  <c r="P2188" i="6"/>
  <c r="Q2188" i="6"/>
  <c r="R2188" i="6"/>
  <c r="L2187" i="6"/>
  <c r="P2187" i="6"/>
  <c r="Q2187" i="6"/>
  <c r="R2187" i="6"/>
  <c r="L2186" i="6"/>
  <c r="P2186" i="6"/>
  <c r="Q2186" i="6"/>
  <c r="R2186" i="6"/>
  <c r="L2185" i="6"/>
  <c r="P2185" i="6"/>
  <c r="Q2185" i="6"/>
  <c r="R2185" i="6"/>
  <c r="L2184" i="6"/>
  <c r="P2184" i="6"/>
  <c r="Q2184" i="6"/>
  <c r="R2184" i="6"/>
  <c r="L2183" i="6"/>
  <c r="P2183" i="6"/>
  <c r="Q2183" i="6"/>
  <c r="R2183" i="6"/>
  <c r="L2182" i="6"/>
  <c r="P2182" i="6"/>
  <c r="Q2182" i="6"/>
  <c r="R2182" i="6"/>
  <c r="L2181" i="6"/>
  <c r="P2181" i="6"/>
  <c r="Q2181" i="6"/>
  <c r="R2181" i="6"/>
  <c r="L2180" i="6"/>
  <c r="P2180" i="6"/>
  <c r="Q2180" i="6"/>
  <c r="R2180" i="6"/>
  <c r="L2179" i="6"/>
  <c r="P2179" i="6"/>
  <c r="Q2179" i="6"/>
  <c r="R2179" i="6"/>
  <c r="L2178" i="6"/>
  <c r="P2178" i="6"/>
  <c r="Q2178" i="6"/>
  <c r="R2178" i="6"/>
  <c r="L2177" i="6"/>
  <c r="P2177" i="6"/>
  <c r="Q2177" i="6"/>
  <c r="R2177" i="6"/>
  <c r="L2176" i="6"/>
  <c r="P2176" i="6"/>
  <c r="Q2176" i="6"/>
  <c r="R2176" i="6"/>
  <c r="L2175" i="6"/>
  <c r="P2175" i="6"/>
  <c r="Q2175" i="6"/>
  <c r="R2175" i="6"/>
  <c r="L2174" i="6"/>
  <c r="P2174" i="6"/>
  <c r="Q2174" i="6"/>
  <c r="R2174" i="6"/>
  <c r="L2173" i="6"/>
  <c r="P2173" i="6"/>
  <c r="Q2173" i="6"/>
  <c r="R2173" i="6"/>
  <c r="L2172" i="6"/>
  <c r="P2172" i="6"/>
  <c r="Q2172" i="6"/>
  <c r="R2172" i="6"/>
  <c r="L2171" i="6"/>
  <c r="P2171" i="6"/>
  <c r="Q2171" i="6"/>
  <c r="R2171" i="6"/>
  <c r="L2170" i="6"/>
  <c r="P2170" i="6"/>
  <c r="Q2170" i="6"/>
  <c r="R2170" i="6"/>
  <c r="L2169" i="6"/>
  <c r="P2169" i="6"/>
  <c r="Q2169" i="6"/>
  <c r="R2169" i="6"/>
  <c r="L2168" i="6"/>
  <c r="P2168" i="6"/>
  <c r="Q2168" i="6"/>
  <c r="R2168" i="6"/>
  <c r="L2167" i="6"/>
  <c r="P2167" i="6"/>
  <c r="Q2167" i="6"/>
  <c r="R2167" i="6"/>
  <c r="L2166" i="6"/>
  <c r="P2166" i="6"/>
  <c r="Q2166" i="6"/>
  <c r="R2166" i="6"/>
  <c r="L2165" i="6"/>
  <c r="P2165" i="6"/>
  <c r="Q2165" i="6"/>
  <c r="R2165" i="6"/>
  <c r="L2164" i="6"/>
  <c r="P2164" i="6"/>
  <c r="Q2164" i="6"/>
  <c r="R2164" i="6"/>
  <c r="L2163" i="6"/>
  <c r="P2163" i="6"/>
  <c r="Q2163" i="6"/>
  <c r="R2163" i="6"/>
  <c r="L2162" i="6"/>
  <c r="P2162" i="6"/>
  <c r="Q2162" i="6"/>
  <c r="R2162" i="6"/>
  <c r="L2161" i="6"/>
  <c r="P2161" i="6"/>
  <c r="Q2161" i="6"/>
  <c r="R2161" i="6"/>
  <c r="L2160" i="6"/>
  <c r="P2160" i="6"/>
  <c r="Q2160" i="6"/>
  <c r="R2160" i="6"/>
  <c r="L2159" i="6"/>
  <c r="P2159" i="6"/>
  <c r="Q2159" i="6"/>
  <c r="R2159" i="6"/>
  <c r="L2158" i="6"/>
  <c r="P2158" i="6"/>
  <c r="Q2158" i="6"/>
  <c r="R2158" i="6"/>
  <c r="L2157" i="6"/>
  <c r="P2157" i="6"/>
  <c r="Q2157" i="6"/>
  <c r="R2157" i="6"/>
  <c r="L2156" i="6"/>
  <c r="P2156" i="6"/>
  <c r="Q2156" i="6"/>
  <c r="R2156" i="6"/>
  <c r="L2155" i="6"/>
  <c r="P2155" i="6"/>
  <c r="Q2155" i="6"/>
  <c r="R2155" i="6"/>
  <c r="L2154" i="6"/>
  <c r="P2154" i="6"/>
  <c r="Q2154" i="6"/>
  <c r="R2154" i="6"/>
  <c r="L2153" i="6"/>
  <c r="P2153" i="6"/>
  <c r="Q2153" i="6"/>
  <c r="R2153" i="6"/>
  <c r="L2152" i="6"/>
  <c r="P2152" i="6"/>
  <c r="Q2152" i="6"/>
  <c r="R2152" i="6"/>
  <c r="L2151" i="6"/>
  <c r="P2151" i="6"/>
  <c r="Q2151" i="6"/>
  <c r="R2151" i="6"/>
  <c r="L2150" i="6"/>
  <c r="P2150" i="6"/>
  <c r="Q2150" i="6"/>
  <c r="R2150" i="6"/>
  <c r="L2149" i="6"/>
  <c r="P2149" i="6"/>
  <c r="Q2149" i="6"/>
  <c r="R2149" i="6"/>
  <c r="L2148" i="6"/>
  <c r="P2148" i="6"/>
  <c r="Q2148" i="6"/>
  <c r="R2148" i="6"/>
  <c r="L2147" i="6"/>
  <c r="P2147" i="6"/>
  <c r="Q2147" i="6"/>
  <c r="R2147" i="6"/>
  <c r="L2146" i="6"/>
  <c r="P2146" i="6"/>
  <c r="Q2146" i="6"/>
  <c r="R2146" i="6"/>
  <c r="L2145" i="6"/>
  <c r="P2145" i="6"/>
  <c r="Q2145" i="6"/>
  <c r="R2145" i="6"/>
  <c r="L2144" i="6"/>
  <c r="P2144" i="6"/>
  <c r="Q2144" i="6"/>
  <c r="R2144" i="6"/>
  <c r="L2143" i="6"/>
  <c r="P2143" i="6"/>
  <c r="Q2143" i="6"/>
  <c r="R2143" i="6"/>
  <c r="L2142" i="6"/>
  <c r="P2142" i="6"/>
  <c r="Q2142" i="6"/>
  <c r="R2142" i="6"/>
  <c r="L2141" i="6"/>
  <c r="P2141" i="6"/>
  <c r="Q2141" i="6"/>
  <c r="R2141" i="6"/>
  <c r="L2140" i="6"/>
  <c r="P2140" i="6"/>
  <c r="Q2140" i="6"/>
  <c r="R2140" i="6"/>
  <c r="L2139" i="6"/>
  <c r="P2139" i="6"/>
  <c r="Q2139" i="6"/>
  <c r="R2139" i="6"/>
  <c r="L2138" i="6"/>
  <c r="P2138" i="6"/>
  <c r="Q2138" i="6"/>
  <c r="R2138" i="6"/>
  <c r="L2137" i="6"/>
  <c r="P2137" i="6"/>
  <c r="Q2137" i="6"/>
  <c r="R2137" i="6"/>
  <c r="L2136" i="6"/>
  <c r="P2136" i="6"/>
  <c r="Q2136" i="6"/>
  <c r="R2136" i="6"/>
  <c r="L2135" i="6"/>
  <c r="P2135" i="6"/>
  <c r="Q2135" i="6"/>
  <c r="R2135" i="6"/>
  <c r="L2134" i="6"/>
  <c r="P2134" i="6"/>
  <c r="Q2134" i="6"/>
  <c r="R2134" i="6"/>
  <c r="L2133" i="6"/>
  <c r="P2133" i="6"/>
  <c r="Q2133" i="6"/>
  <c r="R2133" i="6"/>
  <c r="L2132" i="6"/>
  <c r="P2132" i="6"/>
  <c r="Q2132" i="6"/>
  <c r="R2132" i="6"/>
  <c r="L2131" i="6"/>
  <c r="P2131" i="6"/>
  <c r="Q2131" i="6"/>
  <c r="R2131" i="6"/>
  <c r="L2130" i="6"/>
  <c r="P2130" i="6"/>
  <c r="Q2130" i="6"/>
  <c r="R2130" i="6"/>
  <c r="L2129" i="6"/>
  <c r="P2129" i="6"/>
  <c r="Q2129" i="6"/>
  <c r="R2129" i="6"/>
  <c r="L2128" i="6"/>
  <c r="P2128" i="6"/>
  <c r="Q2128" i="6"/>
  <c r="R2128" i="6"/>
  <c r="L2127" i="6"/>
  <c r="P2127" i="6"/>
  <c r="Q2127" i="6"/>
  <c r="R2127" i="6"/>
  <c r="L2126" i="6"/>
  <c r="P2126" i="6"/>
  <c r="Q2126" i="6"/>
  <c r="R2126" i="6"/>
  <c r="L2125" i="6"/>
  <c r="P2125" i="6"/>
  <c r="Q2125" i="6"/>
  <c r="R2125" i="6"/>
  <c r="L2124" i="6"/>
  <c r="P2124" i="6"/>
  <c r="Q2124" i="6"/>
  <c r="R2124" i="6"/>
  <c r="L2123" i="6"/>
  <c r="P2123" i="6"/>
  <c r="Q2123" i="6"/>
  <c r="R2123" i="6"/>
  <c r="L2122" i="6"/>
  <c r="P2122" i="6"/>
  <c r="Q2122" i="6"/>
  <c r="R2122" i="6"/>
  <c r="L2121" i="6"/>
  <c r="P2121" i="6"/>
  <c r="Q2121" i="6"/>
  <c r="R2121" i="6"/>
  <c r="L2120" i="6"/>
  <c r="P2120" i="6"/>
  <c r="Q2120" i="6"/>
  <c r="R2120" i="6"/>
  <c r="L2119" i="6"/>
  <c r="P2119" i="6"/>
  <c r="Q2119" i="6"/>
  <c r="R2119" i="6"/>
  <c r="L2118" i="6"/>
  <c r="P2118" i="6"/>
  <c r="Q2118" i="6"/>
  <c r="R2118" i="6"/>
  <c r="L2117" i="6"/>
  <c r="P2117" i="6"/>
  <c r="Q2117" i="6"/>
  <c r="R2117" i="6"/>
  <c r="L2116" i="6"/>
  <c r="P2116" i="6"/>
  <c r="Q2116" i="6"/>
  <c r="R2116" i="6"/>
  <c r="L2115" i="6"/>
  <c r="P2115" i="6"/>
  <c r="Q2115" i="6"/>
  <c r="R2115" i="6"/>
  <c r="L2114" i="6"/>
  <c r="P2114" i="6"/>
  <c r="Q2114" i="6"/>
  <c r="R2114" i="6"/>
  <c r="L2113" i="6"/>
  <c r="P2113" i="6"/>
  <c r="Q2113" i="6"/>
  <c r="R2113" i="6"/>
  <c r="L2112" i="6"/>
  <c r="P2112" i="6"/>
  <c r="Q2112" i="6"/>
  <c r="R2112" i="6"/>
  <c r="L2111" i="6"/>
  <c r="P2111" i="6"/>
  <c r="Q2111" i="6"/>
  <c r="R2111" i="6"/>
  <c r="L2110" i="6"/>
  <c r="P2110" i="6"/>
  <c r="Q2110" i="6"/>
  <c r="R2110" i="6"/>
  <c r="L2109" i="6"/>
  <c r="P2109" i="6"/>
  <c r="Q2109" i="6"/>
  <c r="R2109" i="6"/>
  <c r="L2108" i="6"/>
  <c r="P2108" i="6"/>
  <c r="Q2108" i="6"/>
  <c r="R2108" i="6"/>
  <c r="L2107" i="6"/>
  <c r="P2107" i="6"/>
  <c r="Q2107" i="6"/>
  <c r="R2107" i="6"/>
  <c r="L2106" i="6"/>
  <c r="P2106" i="6"/>
  <c r="Q2106" i="6"/>
  <c r="R2106" i="6"/>
  <c r="L2105" i="6"/>
  <c r="P2105" i="6"/>
  <c r="Q2105" i="6"/>
  <c r="R2105" i="6"/>
  <c r="L2104" i="6"/>
  <c r="P2104" i="6"/>
  <c r="Q2104" i="6"/>
  <c r="R2104" i="6"/>
  <c r="L2103" i="6"/>
  <c r="P2103" i="6"/>
  <c r="Q2103" i="6"/>
  <c r="R2103" i="6"/>
  <c r="L2102" i="6"/>
  <c r="P2102" i="6"/>
  <c r="Q2102" i="6"/>
  <c r="R2102" i="6"/>
  <c r="L2101" i="6"/>
  <c r="P2101" i="6"/>
  <c r="Q2101" i="6"/>
  <c r="R2101" i="6"/>
  <c r="L2100" i="6"/>
  <c r="P2100" i="6"/>
  <c r="Q2100" i="6"/>
  <c r="R2100" i="6"/>
  <c r="L2099" i="6"/>
  <c r="P2099" i="6"/>
  <c r="Q2099" i="6"/>
  <c r="R2099" i="6"/>
  <c r="L2098" i="6"/>
  <c r="P2098" i="6"/>
  <c r="Q2098" i="6"/>
  <c r="R2098" i="6"/>
  <c r="L2097" i="6"/>
  <c r="P2097" i="6"/>
  <c r="Q2097" i="6"/>
  <c r="R2097" i="6"/>
  <c r="L2096" i="6"/>
  <c r="P2096" i="6"/>
  <c r="Q2096" i="6"/>
  <c r="R2096" i="6"/>
  <c r="L2095" i="6"/>
  <c r="P2095" i="6"/>
  <c r="Q2095" i="6"/>
  <c r="R2095" i="6"/>
  <c r="L2094" i="6"/>
  <c r="P2094" i="6"/>
  <c r="Q2094" i="6"/>
  <c r="R2094" i="6"/>
  <c r="L2093" i="6"/>
  <c r="P2093" i="6"/>
  <c r="Q2093" i="6"/>
  <c r="R2093" i="6"/>
  <c r="L2092" i="6"/>
  <c r="P2092" i="6"/>
  <c r="Q2092" i="6"/>
  <c r="R2092" i="6"/>
  <c r="L2091" i="6"/>
  <c r="P2091" i="6"/>
  <c r="Q2091" i="6"/>
  <c r="R2091" i="6"/>
  <c r="L2090" i="6"/>
  <c r="P2090" i="6"/>
  <c r="Q2090" i="6"/>
  <c r="R2090" i="6"/>
  <c r="L2089" i="6"/>
  <c r="P2089" i="6"/>
  <c r="Q2089" i="6"/>
  <c r="R2089" i="6"/>
  <c r="L2088" i="6"/>
  <c r="P2088" i="6"/>
  <c r="Q2088" i="6"/>
  <c r="R2088" i="6"/>
  <c r="L2087" i="6"/>
  <c r="P2087" i="6"/>
  <c r="Q2087" i="6"/>
  <c r="R2087" i="6"/>
  <c r="L2086" i="6"/>
  <c r="P2086" i="6"/>
  <c r="Q2086" i="6"/>
  <c r="R2086" i="6"/>
  <c r="L2085" i="6"/>
  <c r="P2085" i="6"/>
  <c r="Q2085" i="6"/>
  <c r="R2085" i="6"/>
  <c r="L2084" i="6"/>
  <c r="P2084" i="6"/>
  <c r="Q2084" i="6"/>
  <c r="R2084" i="6"/>
  <c r="L2083" i="6"/>
  <c r="P2083" i="6"/>
  <c r="Q2083" i="6"/>
  <c r="R2083" i="6"/>
  <c r="L2082" i="6"/>
  <c r="P2082" i="6"/>
  <c r="Q2082" i="6"/>
  <c r="R2082" i="6"/>
  <c r="L2081" i="6"/>
  <c r="P2081" i="6"/>
  <c r="Q2081" i="6"/>
  <c r="R2081" i="6"/>
  <c r="L2080" i="6"/>
  <c r="P2080" i="6"/>
  <c r="Q2080" i="6"/>
  <c r="R2080" i="6"/>
  <c r="L2079" i="6"/>
  <c r="P2079" i="6"/>
  <c r="Q2079" i="6"/>
  <c r="R2079" i="6"/>
  <c r="L2078" i="6"/>
  <c r="P2078" i="6"/>
  <c r="Q2078" i="6"/>
  <c r="R2078" i="6"/>
  <c r="L2077" i="6"/>
  <c r="P2077" i="6"/>
  <c r="Q2077" i="6"/>
  <c r="R2077" i="6"/>
  <c r="L2076" i="6"/>
  <c r="P2076" i="6"/>
  <c r="Q2076" i="6"/>
  <c r="R2076" i="6"/>
  <c r="P2075" i="6"/>
  <c r="R2075" i="6"/>
  <c r="L2075" i="6"/>
  <c r="Q2075" i="6"/>
  <c r="S2075" i="6" s="1"/>
  <c r="L2074" i="6"/>
  <c r="P2074" i="6"/>
  <c r="R2074" i="6"/>
  <c r="Q2074" i="6"/>
  <c r="P2073" i="6"/>
  <c r="R2073" i="6"/>
  <c r="L2073" i="6"/>
  <c r="Q2073" i="6"/>
  <c r="S2073" i="6" s="1"/>
  <c r="P2072" i="6"/>
  <c r="R2072" i="6"/>
  <c r="L2072" i="6"/>
  <c r="Q2072" i="6"/>
  <c r="P2071" i="6"/>
  <c r="Q2071" i="6"/>
  <c r="L2071" i="6"/>
  <c r="R2071" i="6"/>
  <c r="Q2070" i="6"/>
  <c r="L2070" i="6"/>
  <c r="P2070" i="6"/>
  <c r="R2070" i="6"/>
  <c r="Q2069" i="6"/>
  <c r="L2069" i="6"/>
  <c r="P2069" i="6"/>
  <c r="R2069" i="6"/>
  <c r="P2068" i="6"/>
  <c r="L2068" i="6"/>
  <c r="Q2068" i="6"/>
  <c r="R2068" i="6"/>
  <c r="L2067" i="6"/>
  <c r="Q2067" i="6"/>
  <c r="P2067" i="6"/>
  <c r="R2067" i="6"/>
  <c r="L2066" i="6"/>
  <c r="P2066" i="6"/>
  <c r="R2066" i="6"/>
  <c r="Q2066" i="6"/>
  <c r="Q2065" i="6"/>
  <c r="L2065" i="6"/>
  <c r="P2065" i="6"/>
  <c r="R2065" i="6"/>
  <c r="Q2064" i="6"/>
  <c r="L2064" i="6"/>
  <c r="P2064" i="6"/>
  <c r="R2064" i="6"/>
  <c r="L2063" i="6"/>
  <c r="Q2063" i="6"/>
  <c r="P2063" i="6"/>
  <c r="R2063" i="6"/>
  <c r="L2062" i="6"/>
  <c r="Q2062" i="6"/>
  <c r="R2062" i="6"/>
  <c r="P2062" i="6"/>
  <c r="P2061" i="6"/>
  <c r="R2061" i="6"/>
  <c r="L2061" i="6"/>
  <c r="Q2061" i="6"/>
  <c r="R2060" i="6"/>
  <c r="L2060" i="6"/>
  <c r="P2060" i="6"/>
  <c r="Q2060" i="6"/>
  <c r="P2059" i="6"/>
  <c r="R2059" i="6"/>
  <c r="L2059" i="6"/>
  <c r="Q2059" i="6"/>
  <c r="S2059" i="6" s="1"/>
  <c r="L2058" i="6"/>
  <c r="P2058" i="6"/>
  <c r="R2058" i="6"/>
  <c r="Q2058" i="6"/>
  <c r="Q2057" i="6"/>
  <c r="L2057" i="6"/>
  <c r="P2057" i="6"/>
  <c r="R2057" i="6"/>
  <c r="Q2056" i="6"/>
  <c r="L2056" i="6"/>
  <c r="P2056" i="6"/>
  <c r="R2056" i="6"/>
  <c r="Q2055" i="6"/>
  <c r="R2055" i="6"/>
  <c r="L2055" i="6"/>
  <c r="P2055" i="6"/>
  <c r="P2054" i="6"/>
  <c r="R2054" i="6"/>
  <c r="L2054" i="6"/>
  <c r="Q2054" i="6"/>
  <c r="L2052" i="6"/>
  <c r="P2052" i="6"/>
  <c r="Q2052" i="6"/>
  <c r="R2052" i="6"/>
  <c r="L2051" i="6"/>
  <c r="P2051" i="6"/>
  <c r="Q2051" i="6"/>
  <c r="R2051" i="6"/>
  <c r="L2050" i="6"/>
  <c r="P2050" i="6"/>
  <c r="Q2050" i="6"/>
  <c r="R2050" i="6"/>
  <c r="L2049" i="6"/>
  <c r="P2049" i="6"/>
  <c r="Q2049" i="6"/>
  <c r="R2049" i="6"/>
  <c r="L2048" i="6"/>
  <c r="P2048" i="6"/>
  <c r="Q2048" i="6"/>
  <c r="R2048" i="6"/>
  <c r="L2047" i="6"/>
  <c r="P2047" i="6"/>
  <c r="Q2047" i="6"/>
  <c r="R2047" i="6"/>
  <c r="L2046" i="6"/>
  <c r="P2046" i="6"/>
  <c r="Q2046" i="6"/>
  <c r="R2046" i="6"/>
  <c r="L2045" i="6"/>
  <c r="P2045" i="6"/>
  <c r="Q2045" i="6"/>
  <c r="R2045" i="6"/>
  <c r="L2044" i="6"/>
  <c r="P2044" i="6"/>
  <c r="Q2044" i="6"/>
  <c r="R2044" i="6"/>
  <c r="L2043" i="6"/>
  <c r="P2043" i="6"/>
  <c r="Q2043" i="6"/>
  <c r="R2043" i="6"/>
  <c r="L2042" i="6"/>
  <c r="P2042" i="6"/>
  <c r="Q2042" i="6"/>
  <c r="R2042" i="6"/>
  <c r="L2041" i="6"/>
  <c r="P2041" i="6"/>
  <c r="Q2041" i="6"/>
  <c r="R2041" i="6"/>
  <c r="L2040" i="6"/>
  <c r="P2040" i="6"/>
  <c r="Q2040" i="6"/>
  <c r="R2040" i="6"/>
  <c r="L2039" i="6"/>
  <c r="P2039" i="6"/>
  <c r="Q2039" i="6"/>
  <c r="R2039" i="6"/>
  <c r="L2038" i="6"/>
  <c r="P2038" i="6"/>
  <c r="Q2038" i="6"/>
  <c r="R2038" i="6"/>
  <c r="L2037" i="6"/>
  <c r="P2037" i="6"/>
  <c r="Q2037" i="6"/>
  <c r="R2037" i="6"/>
  <c r="L2036" i="6"/>
  <c r="P2036" i="6"/>
  <c r="Q2036" i="6"/>
  <c r="R2036" i="6"/>
  <c r="L2035" i="6"/>
  <c r="P2035" i="6"/>
  <c r="Q2035" i="6"/>
  <c r="R2035" i="6"/>
  <c r="L2034" i="6"/>
  <c r="P2034" i="6"/>
  <c r="Q2034" i="6"/>
  <c r="R2034" i="6"/>
  <c r="L2033" i="6"/>
  <c r="P2033" i="6"/>
  <c r="Q2033" i="6"/>
  <c r="R2033" i="6"/>
  <c r="L2032" i="6"/>
  <c r="P2032" i="6"/>
  <c r="Q2032" i="6"/>
  <c r="R2032" i="6"/>
  <c r="L2031" i="6"/>
  <c r="P2031" i="6"/>
  <c r="Q2031" i="6"/>
  <c r="R2031" i="6"/>
  <c r="L2030" i="6"/>
  <c r="P2030" i="6"/>
  <c r="Q2030" i="6"/>
  <c r="R2030" i="6"/>
  <c r="L2029" i="6"/>
  <c r="P2029" i="6"/>
  <c r="Q2029" i="6"/>
  <c r="R2029" i="6"/>
  <c r="L2028" i="6"/>
  <c r="P2028" i="6"/>
  <c r="Q2028" i="6"/>
  <c r="R2028" i="6"/>
  <c r="L2027" i="6"/>
  <c r="P2027" i="6"/>
  <c r="Q2027" i="6"/>
  <c r="R2027" i="6"/>
  <c r="L2026" i="6"/>
  <c r="P2026" i="6"/>
  <c r="Q2026" i="6"/>
  <c r="R2026" i="6"/>
  <c r="L2025" i="6"/>
  <c r="P2025" i="6"/>
  <c r="Q2025" i="6"/>
  <c r="R2025" i="6"/>
  <c r="L2024" i="6"/>
  <c r="P2024" i="6"/>
  <c r="Q2024" i="6"/>
  <c r="R2024" i="6"/>
  <c r="L2023" i="6"/>
  <c r="P2023" i="6"/>
  <c r="Q2023" i="6"/>
  <c r="R2023" i="6"/>
  <c r="L2022" i="6"/>
  <c r="P2022" i="6"/>
  <c r="Q2022" i="6"/>
  <c r="R2022" i="6"/>
  <c r="L2021" i="6"/>
  <c r="P2021" i="6"/>
  <c r="Q2021" i="6"/>
  <c r="R2021" i="6"/>
  <c r="L2020" i="6"/>
  <c r="P2020" i="6"/>
  <c r="Q2020" i="6"/>
  <c r="R2020" i="6"/>
  <c r="L2019" i="6"/>
  <c r="P2019" i="6"/>
  <c r="Q2019" i="6"/>
  <c r="R2019" i="6"/>
  <c r="L2018" i="6"/>
  <c r="P2018" i="6"/>
  <c r="Q2018" i="6"/>
  <c r="R2018" i="6"/>
  <c r="L2017" i="6"/>
  <c r="P2017" i="6"/>
  <c r="Q2017" i="6"/>
  <c r="R2017" i="6"/>
  <c r="L2016" i="6"/>
  <c r="P2016" i="6"/>
  <c r="Q2016" i="6"/>
  <c r="R2016" i="6"/>
  <c r="L2015" i="6"/>
  <c r="P2015" i="6"/>
  <c r="Q2015" i="6"/>
  <c r="R2015" i="6"/>
  <c r="L2014" i="6"/>
  <c r="P2014" i="6"/>
  <c r="Q2014" i="6"/>
  <c r="R2014" i="6"/>
  <c r="L2013" i="6"/>
  <c r="P2013" i="6"/>
  <c r="Q2013" i="6"/>
  <c r="R2013" i="6"/>
  <c r="L2012" i="6"/>
  <c r="P2012" i="6"/>
  <c r="Q2012" i="6"/>
  <c r="R2012" i="6"/>
  <c r="L2011" i="6"/>
  <c r="P2011" i="6"/>
  <c r="Q2011" i="6"/>
  <c r="R2011" i="6"/>
  <c r="L2010" i="6"/>
  <c r="P2010" i="6"/>
  <c r="Q2010" i="6"/>
  <c r="R2010" i="6"/>
  <c r="L2009" i="6"/>
  <c r="P2009" i="6"/>
  <c r="Q2009" i="6"/>
  <c r="R2009" i="6"/>
  <c r="L2008" i="6"/>
  <c r="P2008" i="6"/>
  <c r="Q2008" i="6"/>
  <c r="R2008" i="6"/>
  <c r="L2007" i="6"/>
  <c r="P2007" i="6"/>
  <c r="Q2007" i="6"/>
  <c r="R2007" i="6"/>
  <c r="L2006" i="6"/>
  <c r="P2006" i="6"/>
  <c r="Q2006" i="6"/>
  <c r="R2006" i="6"/>
  <c r="L2005" i="6"/>
  <c r="P2005" i="6"/>
  <c r="Q2005" i="6"/>
  <c r="R2005" i="6"/>
  <c r="L2004" i="6"/>
  <c r="P2004" i="6"/>
  <c r="Q2004" i="6"/>
  <c r="R2004" i="6"/>
  <c r="L2003" i="6"/>
  <c r="P2003" i="6"/>
  <c r="Q2003" i="6"/>
  <c r="R2003" i="6"/>
  <c r="L2002" i="6"/>
  <c r="P2002" i="6"/>
  <c r="Q2002" i="6"/>
  <c r="R2002" i="6"/>
  <c r="L2001" i="6"/>
  <c r="P2001" i="6"/>
  <c r="Q2001" i="6"/>
  <c r="R2001" i="6"/>
  <c r="L2000" i="6"/>
  <c r="P2000" i="6"/>
  <c r="Q2000" i="6"/>
  <c r="R2000" i="6"/>
  <c r="L1999" i="6"/>
  <c r="P1999" i="6"/>
  <c r="Q1999" i="6"/>
  <c r="R1999" i="6"/>
  <c r="L1998" i="6"/>
  <c r="P1998" i="6"/>
  <c r="Q1998" i="6"/>
  <c r="R1998" i="6"/>
  <c r="L1997" i="6"/>
  <c r="P1997" i="6"/>
  <c r="Q1997" i="6"/>
  <c r="R1997" i="6"/>
  <c r="L1996" i="6"/>
  <c r="P1996" i="6"/>
  <c r="Q1996" i="6"/>
  <c r="R1996" i="6"/>
  <c r="L1995" i="6"/>
  <c r="P1995" i="6"/>
  <c r="Q1995" i="6"/>
  <c r="R1995" i="6"/>
  <c r="L1994" i="6"/>
  <c r="P1994" i="6"/>
  <c r="Q1994" i="6"/>
  <c r="R1994" i="6"/>
  <c r="L1993" i="6"/>
  <c r="P1993" i="6"/>
  <c r="Q1993" i="6"/>
  <c r="R1993" i="6"/>
  <c r="L1992" i="6"/>
  <c r="P1992" i="6"/>
  <c r="Q1992" i="6"/>
  <c r="R1992" i="6"/>
  <c r="L1991" i="6"/>
  <c r="P1991" i="6"/>
  <c r="Q1991" i="6"/>
  <c r="R1991" i="6"/>
  <c r="L1990" i="6"/>
  <c r="P1990" i="6"/>
  <c r="Q1990" i="6"/>
  <c r="R1990" i="6"/>
  <c r="L1989" i="6"/>
  <c r="P1989" i="6"/>
  <c r="Q1989" i="6"/>
  <c r="R1989" i="6"/>
  <c r="L1988" i="6"/>
  <c r="P1988" i="6"/>
  <c r="Q1988" i="6"/>
  <c r="R1988" i="6"/>
  <c r="L1987" i="6"/>
  <c r="P1987" i="6"/>
  <c r="Q1987" i="6"/>
  <c r="R1987" i="6"/>
  <c r="L1986" i="6"/>
  <c r="P1986" i="6"/>
  <c r="Q1986" i="6"/>
  <c r="R1986" i="6"/>
  <c r="L1985" i="6"/>
  <c r="P1985" i="6"/>
  <c r="Q1985" i="6"/>
  <c r="R1985" i="6"/>
  <c r="L1984" i="6"/>
  <c r="P1984" i="6"/>
  <c r="Q1984" i="6"/>
  <c r="R1984" i="6"/>
  <c r="L1983" i="6"/>
  <c r="P1983" i="6"/>
  <c r="Q1983" i="6"/>
  <c r="R1983" i="6"/>
  <c r="L1982" i="6"/>
  <c r="P1982" i="6"/>
  <c r="Q1982" i="6"/>
  <c r="R1982" i="6"/>
  <c r="L1981" i="6"/>
  <c r="P1981" i="6"/>
  <c r="Q1981" i="6"/>
  <c r="R1981" i="6"/>
  <c r="L1980" i="6"/>
  <c r="P1980" i="6"/>
  <c r="Q1980" i="6"/>
  <c r="R1980" i="6"/>
  <c r="L1979" i="6"/>
  <c r="P1979" i="6"/>
  <c r="Q1979" i="6"/>
  <c r="R1979" i="6"/>
  <c r="L1978" i="6"/>
  <c r="P1978" i="6"/>
  <c r="Q1978" i="6"/>
  <c r="R1978" i="6"/>
  <c r="L1977" i="6"/>
  <c r="P1977" i="6"/>
  <c r="Q1977" i="6"/>
  <c r="R1977" i="6"/>
  <c r="L1976" i="6"/>
  <c r="P1976" i="6"/>
  <c r="Q1976" i="6"/>
  <c r="R1976" i="6"/>
  <c r="L1975" i="6"/>
  <c r="P1975" i="6"/>
  <c r="Q1975" i="6"/>
  <c r="R1975" i="6"/>
  <c r="L1974" i="6"/>
  <c r="P1974" i="6"/>
  <c r="Q1974" i="6"/>
  <c r="R1974" i="6"/>
  <c r="L1973" i="6"/>
  <c r="P1973" i="6"/>
  <c r="Q1973" i="6"/>
  <c r="R1973" i="6"/>
  <c r="L1972" i="6"/>
  <c r="P1972" i="6"/>
  <c r="Q1972" i="6"/>
  <c r="R1972" i="6"/>
  <c r="L1971" i="6"/>
  <c r="P1971" i="6"/>
  <c r="Q1971" i="6"/>
  <c r="R1971" i="6"/>
  <c r="L1970" i="6"/>
  <c r="P1970" i="6"/>
  <c r="Q1970" i="6"/>
  <c r="R1970" i="6"/>
  <c r="L1969" i="6"/>
  <c r="P1969" i="6"/>
  <c r="Q1969" i="6"/>
  <c r="R1969" i="6"/>
  <c r="L1968" i="6"/>
  <c r="P1968" i="6"/>
  <c r="Q1968" i="6"/>
  <c r="R1968" i="6"/>
  <c r="L1967" i="6"/>
  <c r="P1967" i="6"/>
  <c r="Q1967" i="6"/>
  <c r="R1967" i="6"/>
  <c r="L1966" i="6"/>
  <c r="P1966" i="6"/>
  <c r="Q1966" i="6"/>
  <c r="R1966" i="6"/>
  <c r="L1965" i="6"/>
  <c r="P1965" i="6"/>
  <c r="Q1965" i="6"/>
  <c r="R1965" i="6"/>
  <c r="L1964" i="6"/>
  <c r="P1964" i="6"/>
  <c r="Q1964" i="6"/>
  <c r="R1964" i="6"/>
  <c r="L1963" i="6"/>
  <c r="P1963" i="6"/>
  <c r="Q1963" i="6"/>
  <c r="R1963" i="6"/>
  <c r="L1962" i="6"/>
  <c r="P1962" i="6"/>
  <c r="Q1962" i="6"/>
  <c r="R1962" i="6"/>
  <c r="L1961" i="6"/>
  <c r="P1961" i="6"/>
  <c r="Q1961" i="6"/>
  <c r="R1961" i="6"/>
  <c r="L1960" i="6"/>
  <c r="P1960" i="6"/>
  <c r="Q1960" i="6"/>
  <c r="R1960" i="6"/>
  <c r="L1959" i="6"/>
  <c r="P1959" i="6"/>
  <c r="Q1959" i="6"/>
  <c r="R1959" i="6"/>
  <c r="L1958" i="6"/>
  <c r="P1958" i="6"/>
  <c r="Q1958" i="6"/>
  <c r="R1958" i="6"/>
  <c r="L1957" i="6"/>
  <c r="P1957" i="6"/>
  <c r="Q1957" i="6"/>
  <c r="R1957" i="6"/>
  <c r="L1956" i="6"/>
  <c r="P1956" i="6"/>
  <c r="Q1956" i="6"/>
  <c r="R1956" i="6"/>
  <c r="L1955" i="6"/>
  <c r="P1955" i="6"/>
  <c r="Q1955" i="6"/>
  <c r="R1955" i="6"/>
  <c r="L1954" i="6"/>
  <c r="P1954" i="6"/>
  <c r="Q1954" i="6"/>
  <c r="R1954" i="6"/>
  <c r="L1953" i="6"/>
  <c r="P1953" i="6"/>
  <c r="Q1953" i="6"/>
  <c r="R1953" i="6"/>
  <c r="L1952" i="6"/>
  <c r="P1952" i="6"/>
  <c r="Q1952" i="6"/>
  <c r="R1952" i="6"/>
  <c r="L1951" i="6"/>
  <c r="P1951" i="6"/>
  <c r="Q1951" i="6"/>
  <c r="R1951" i="6"/>
  <c r="L1950" i="6"/>
  <c r="P1950" i="6"/>
  <c r="Q1950" i="6"/>
  <c r="R1950" i="6"/>
  <c r="L1949" i="6"/>
  <c r="P1949" i="6"/>
  <c r="Q1949" i="6"/>
  <c r="R1949" i="6"/>
  <c r="L1948" i="6"/>
  <c r="P1948" i="6"/>
  <c r="Q1948" i="6"/>
  <c r="R1948" i="6"/>
  <c r="L1947" i="6"/>
  <c r="P1947" i="6"/>
  <c r="Q1947" i="6"/>
  <c r="R1947" i="6"/>
  <c r="L1946" i="6"/>
  <c r="P1946" i="6"/>
  <c r="Q1946" i="6"/>
  <c r="R1946" i="6"/>
  <c r="L1945" i="6"/>
  <c r="P1945" i="6"/>
  <c r="Q1945" i="6"/>
  <c r="R1945" i="6"/>
  <c r="L1944" i="6"/>
  <c r="P1944" i="6"/>
  <c r="Q1944" i="6"/>
  <c r="R1944" i="6"/>
  <c r="L1943" i="6"/>
  <c r="P1943" i="6"/>
  <c r="Q1943" i="6"/>
  <c r="R1943" i="6"/>
  <c r="L1942" i="6"/>
  <c r="P1942" i="6"/>
  <c r="Q1942" i="6"/>
  <c r="R1942" i="6"/>
  <c r="L1941" i="6"/>
  <c r="P1941" i="6"/>
  <c r="Q1941" i="6"/>
  <c r="R1941" i="6"/>
  <c r="L1940" i="6"/>
  <c r="P1940" i="6"/>
  <c r="Q1940" i="6"/>
  <c r="R1940" i="6"/>
  <c r="L1939" i="6"/>
  <c r="P1939" i="6"/>
  <c r="Q1939" i="6"/>
  <c r="R1939" i="6"/>
  <c r="L1938" i="6"/>
  <c r="P1938" i="6"/>
  <c r="Q1938" i="6"/>
  <c r="R1938" i="6"/>
  <c r="L1937" i="6"/>
  <c r="P1937" i="6"/>
  <c r="Q1937" i="6"/>
  <c r="R1937" i="6"/>
  <c r="L1936" i="6"/>
  <c r="P1936" i="6"/>
  <c r="Q1936" i="6"/>
  <c r="R1936" i="6"/>
  <c r="L1935" i="6"/>
  <c r="P1935" i="6"/>
  <c r="Q1935" i="6"/>
  <c r="R1935" i="6"/>
  <c r="L1934" i="6"/>
  <c r="P1934" i="6"/>
  <c r="Q1934" i="6"/>
  <c r="R1934" i="6"/>
  <c r="L1933" i="6"/>
  <c r="P1933" i="6"/>
  <c r="Q1933" i="6"/>
  <c r="R1933" i="6"/>
  <c r="L1932" i="6"/>
  <c r="P1932" i="6"/>
  <c r="Q1932" i="6"/>
  <c r="R1932" i="6"/>
  <c r="L1931" i="6"/>
  <c r="P1931" i="6"/>
  <c r="Q1931" i="6"/>
  <c r="R1931" i="6"/>
  <c r="L1930" i="6"/>
  <c r="P1930" i="6"/>
  <c r="Q1930" i="6"/>
  <c r="R1930" i="6"/>
  <c r="L1929" i="6"/>
  <c r="P1929" i="6"/>
  <c r="Q1929" i="6"/>
  <c r="R1929" i="6"/>
  <c r="L1928" i="6"/>
  <c r="P1928" i="6"/>
  <c r="Q1928" i="6"/>
  <c r="R1928" i="6"/>
  <c r="L1927" i="6"/>
  <c r="P1927" i="6"/>
  <c r="Q1927" i="6"/>
  <c r="R1927" i="6"/>
  <c r="L1926" i="6"/>
  <c r="P1926" i="6"/>
  <c r="Q1926" i="6"/>
  <c r="R1926" i="6"/>
  <c r="L1925" i="6"/>
  <c r="P1925" i="6"/>
  <c r="Q1925" i="6"/>
  <c r="R1925" i="6"/>
  <c r="L1924" i="6"/>
  <c r="P1924" i="6"/>
  <c r="Q1924" i="6"/>
  <c r="R1924" i="6"/>
  <c r="L1923" i="6"/>
  <c r="P1923" i="6"/>
  <c r="Q1923" i="6"/>
  <c r="R1923" i="6"/>
  <c r="L1922" i="6"/>
  <c r="P1922" i="6"/>
  <c r="Q1922" i="6"/>
  <c r="R1922" i="6"/>
  <c r="L1921" i="6"/>
  <c r="P1921" i="6"/>
  <c r="Q1921" i="6"/>
  <c r="R1921" i="6"/>
  <c r="L1920" i="6"/>
  <c r="P1920" i="6"/>
  <c r="Q1920" i="6"/>
  <c r="R1920" i="6"/>
  <c r="L1919" i="6"/>
  <c r="P1919" i="6"/>
  <c r="Q1919" i="6"/>
  <c r="R1919" i="6"/>
  <c r="L1918" i="6"/>
  <c r="P1918" i="6"/>
  <c r="Q1918" i="6"/>
  <c r="R1918" i="6"/>
  <c r="L1917" i="6"/>
  <c r="P1917" i="6"/>
  <c r="Q1917" i="6"/>
  <c r="R1917" i="6"/>
  <c r="L1916" i="6"/>
  <c r="P1916" i="6"/>
  <c r="Q1916" i="6"/>
  <c r="R1916" i="6"/>
  <c r="L1915" i="6"/>
  <c r="P1915" i="6"/>
  <c r="Q1915" i="6"/>
  <c r="R1915" i="6"/>
  <c r="L1914" i="6"/>
  <c r="P1914" i="6"/>
  <c r="Q1914" i="6"/>
  <c r="R1914" i="6"/>
  <c r="L1913" i="6"/>
  <c r="P1913" i="6"/>
  <c r="Q1913" i="6"/>
  <c r="R1913" i="6"/>
  <c r="L1912" i="6"/>
  <c r="P1912" i="6"/>
  <c r="Q1912" i="6"/>
  <c r="R1912" i="6"/>
  <c r="L1911" i="6"/>
  <c r="P1911" i="6"/>
  <c r="Q1911" i="6"/>
  <c r="R1911" i="6"/>
  <c r="L1910" i="6"/>
  <c r="P1910" i="6"/>
  <c r="Q1910" i="6"/>
  <c r="R1910" i="6"/>
  <c r="L1909" i="6"/>
  <c r="P1909" i="6"/>
  <c r="Q1909" i="6"/>
  <c r="R1909" i="6"/>
  <c r="L1908" i="6"/>
  <c r="P1908" i="6"/>
  <c r="Q1908" i="6"/>
  <c r="R1908" i="6"/>
  <c r="L1907" i="6"/>
  <c r="P1907" i="6"/>
  <c r="Q1907" i="6"/>
  <c r="R1907" i="6"/>
  <c r="L1906" i="6"/>
  <c r="P1906" i="6"/>
  <c r="Q1906" i="6"/>
  <c r="R1906" i="6"/>
  <c r="L1905" i="6"/>
  <c r="P1905" i="6"/>
  <c r="Q1905" i="6"/>
  <c r="R1905" i="6"/>
  <c r="L1904" i="6"/>
  <c r="P1904" i="6"/>
  <c r="Q1904" i="6"/>
  <c r="R1904" i="6"/>
  <c r="L1903" i="6"/>
  <c r="P1903" i="6"/>
  <c r="Q1903" i="6"/>
  <c r="R1903" i="6"/>
  <c r="L1902" i="6"/>
  <c r="P1902" i="6"/>
  <c r="Q1902" i="6"/>
  <c r="R1902" i="6"/>
  <c r="L1901" i="6"/>
  <c r="P1901" i="6"/>
  <c r="Q1901" i="6"/>
  <c r="R1901" i="6"/>
  <c r="L1900" i="6"/>
  <c r="P1900" i="6"/>
  <c r="Q1900" i="6"/>
  <c r="R1900" i="6"/>
  <c r="L1899" i="6"/>
  <c r="P1899" i="6"/>
  <c r="Q1899" i="6"/>
  <c r="R1899" i="6"/>
  <c r="L1898" i="6"/>
  <c r="P1898" i="6"/>
  <c r="Q1898" i="6"/>
  <c r="R1898" i="6"/>
  <c r="L1897" i="6"/>
  <c r="P1897" i="6"/>
  <c r="Q1897" i="6"/>
  <c r="R1897" i="6"/>
  <c r="L1896" i="6"/>
  <c r="P1896" i="6"/>
  <c r="Q1896" i="6"/>
  <c r="R1896" i="6"/>
  <c r="L1895" i="6"/>
  <c r="P1895" i="6"/>
  <c r="Q1895" i="6"/>
  <c r="R1895" i="6"/>
  <c r="L1894" i="6"/>
  <c r="P1894" i="6"/>
  <c r="Q1894" i="6"/>
  <c r="R1894" i="6"/>
  <c r="L1893" i="6"/>
  <c r="P1893" i="6"/>
  <c r="Q1893" i="6"/>
  <c r="R1893" i="6"/>
  <c r="L1892" i="6"/>
  <c r="P1892" i="6"/>
  <c r="Q1892" i="6"/>
  <c r="R1892" i="6"/>
  <c r="L1891" i="6"/>
  <c r="P1891" i="6"/>
  <c r="Q1891" i="6"/>
  <c r="R1891" i="6"/>
  <c r="L1890" i="6"/>
  <c r="P1890" i="6"/>
  <c r="Q1890" i="6"/>
  <c r="R1890" i="6"/>
  <c r="L1889" i="6"/>
  <c r="P1889" i="6"/>
  <c r="Q1889" i="6"/>
  <c r="R1889" i="6"/>
  <c r="L1888" i="6"/>
  <c r="P1888" i="6"/>
  <c r="Q1888" i="6"/>
  <c r="R1888" i="6"/>
  <c r="L1887" i="6"/>
  <c r="P1887" i="6"/>
  <c r="Q1887" i="6"/>
  <c r="R1887" i="6"/>
  <c r="L1886" i="6"/>
  <c r="P1886" i="6"/>
  <c r="Q1886" i="6"/>
  <c r="R1886" i="6"/>
  <c r="L1885" i="6"/>
  <c r="P1885" i="6"/>
  <c r="Q1885" i="6"/>
  <c r="R1885" i="6"/>
  <c r="L1884" i="6"/>
  <c r="P1884" i="6"/>
  <c r="Q1884" i="6"/>
  <c r="R1884" i="6"/>
  <c r="L1883" i="6"/>
  <c r="P1883" i="6"/>
  <c r="Q1883" i="6"/>
  <c r="R1883" i="6"/>
  <c r="L1882" i="6"/>
  <c r="P1882" i="6"/>
  <c r="Q1882" i="6"/>
  <c r="R1882" i="6"/>
  <c r="L1881" i="6"/>
  <c r="P1881" i="6"/>
  <c r="Q1881" i="6"/>
  <c r="R1881" i="6"/>
  <c r="L1880" i="6"/>
  <c r="P1880" i="6"/>
  <c r="Q1880" i="6"/>
  <c r="R1880" i="6"/>
  <c r="L1879" i="6"/>
  <c r="P1879" i="6"/>
  <c r="Q1879" i="6"/>
  <c r="R1879" i="6"/>
  <c r="L1878" i="6"/>
  <c r="P1878" i="6"/>
  <c r="Q1878" i="6"/>
  <c r="R1878" i="6"/>
  <c r="L1877" i="6"/>
  <c r="P1877" i="6"/>
  <c r="Q1877" i="6"/>
  <c r="R1877" i="6"/>
  <c r="L1876" i="6"/>
  <c r="P1876" i="6"/>
  <c r="Q1876" i="6"/>
  <c r="R1876" i="6"/>
  <c r="L1875" i="6"/>
  <c r="P1875" i="6"/>
  <c r="Q1875" i="6"/>
  <c r="R1875" i="6"/>
  <c r="L1874" i="6"/>
  <c r="P1874" i="6"/>
  <c r="Q1874" i="6"/>
  <c r="R1874" i="6"/>
  <c r="L1873" i="6"/>
  <c r="P1873" i="6"/>
  <c r="Q1873" i="6"/>
  <c r="R1873" i="6"/>
  <c r="L1872" i="6"/>
  <c r="P1872" i="6"/>
  <c r="Q1872" i="6"/>
  <c r="R1872" i="6"/>
  <c r="L1871" i="6"/>
  <c r="P1871" i="6"/>
  <c r="Q1871" i="6"/>
  <c r="R1871" i="6"/>
  <c r="L1870" i="6"/>
  <c r="P1870" i="6"/>
  <c r="Q1870" i="6"/>
  <c r="R1870" i="6"/>
  <c r="L1869" i="6"/>
  <c r="P1869" i="6"/>
  <c r="Q1869" i="6"/>
  <c r="R1869" i="6"/>
  <c r="L1868" i="6"/>
  <c r="P1868" i="6"/>
  <c r="Q1868" i="6"/>
  <c r="R1868" i="6"/>
  <c r="L1867" i="6"/>
  <c r="P1867" i="6"/>
  <c r="Q1867" i="6"/>
  <c r="R1867" i="6"/>
  <c r="L1866" i="6"/>
  <c r="P1866" i="6"/>
  <c r="Q1866" i="6"/>
  <c r="R1866" i="6"/>
  <c r="L1865" i="6"/>
  <c r="P1865" i="6"/>
  <c r="Q1865" i="6"/>
  <c r="R1865" i="6"/>
  <c r="L1864" i="6"/>
  <c r="P1864" i="6"/>
  <c r="Q1864" i="6"/>
  <c r="R1864" i="6"/>
  <c r="L1863" i="6"/>
  <c r="P1863" i="6"/>
  <c r="Q1863" i="6"/>
  <c r="R1863" i="6"/>
  <c r="L1862" i="6"/>
  <c r="P1862" i="6"/>
  <c r="Q1862" i="6"/>
  <c r="R1862" i="6"/>
  <c r="L1861" i="6"/>
  <c r="P1861" i="6"/>
  <c r="Q1861" i="6"/>
  <c r="R1861" i="6"/>
  <c r="L1860" i="6"/>
  <c r="P1860" i="6"/>
  <c r="Q1860" i="6"/>
  <c r="R1860" i="6"/>
  <c r="L1859" i="6"/>
  <c r="P1859" i="6"/>
  <c r="Q1859" i="6"/>
  <c r="R1859" i="6"/>
  <c r="L1858" i="6"/>
  <c r="P1858" i="6"/>
  <c r="Q1858" i="6"/>
  <c r="R1858" i="6"/>
  <c r="L1857" i="6"/>
  <c r="P1857" i="6"/>
  <c r="Q1857" i="6"/>
  <c r="R1857" i="6"/>
  <c r="L1856" i="6"/>
  <c r="P1856" i="6"/>
  <c r="Q1856" i="6"/>
  <c r="R1856" i="6"/>
  <c r="L1855" i="6"/>
  <c r="P1855" i="6"/>
  <c r="Q1855" i="6"/>
  <c r="R1855" i="6"/>
  <c r="L1854" i="6"/>
  <c r="P1854" i="6"/>
  <c r="Q1854" i="6"/>
  <c r="R1854" i="6"/>
  <c r="L1853" i="6"/>
  <c r="P1853" i="6"/>
  <c r="Q1853" i="6"/>
  <c r="R1853" i="6"/>
  <c r="L1852" i="6"/>
  <c r="P1852" i="6"/>
  <c r="Q1852" i="6"/>
  <c r="R1852" i="6"/>
  <c r="L1851" i="6"/>
  <c r="P1851" i="6"/>
  <c r="Q1851" i="6"/>
  <c r="R1851" i="6"/>
  <c r="L1850" i="6"/>
  <c r="P1850" i="6"/>
  <c r="Q1850" i="6"/>
  <c r="R1850" i="6"/>
  <c r="L1849" i="6"/>
  <c r="P1849" i="6"/>
  <c r="Q1849" i="6"/>
  <c r="R1849" i="6"/>
  <c r="L1848" i="6"/>
  <c r="P1848" i="6"/>
  <c r="Q1848" i="6"/>
  <c r="R1848" i="6"/>
  <c r="L1847" i="6"/>
  <c r="P1847" i="6"/>
  <c r="Q1847" i="6"/>
  <c r="R1847" i="6"/>
  <c r="L1846" i="6"/>
  <c r="P1846" i="6"/>
  <c r="Q1846" i="6"/>
  <c r="R1846" i="6"/>
  <c r="L1845" i="6"/>
  <c r="P1845" i="6"/>
  <c r="Q1845" i="6"/>
  <c r="R1845" i="6"/>
  <c r="L1844" i="6"/>
  <c r="P1844" i="6"/>
  <c r="Q1844" i="6"/>
  <c r="R1844" i="6"/>
  <c r="L1843" i="6"/>
  <c r="P1843" i="6"/>
  <c r="Q1843" i="6"/>
  <c r="R1843" i="6"/>
  <c r="L1842" i="6"/>
  <c r="P1842" i="6"/>
  <c r="Q1842" i="6"/>
  <c r="R1842" i="6"/>
  <c r="L1841" i="6"/>
  <c r="P1841" i="6"/>
  <c r="Q1841" i="6"/>
  <c r="R1841" i="6"/>
  <c r="L1840" i="6"/>
  <c r="P1840" i="6"/>
  <c r="Q1840" i="6"/>
  <c r="R1840" i="6"/>
  <c r="L1839" i="6"/>
  <c r="P1839" i="6"/>
  <c r="Q1839" i="6"/>
  <c r="R1839" i="6"/>
  <c r="L1838" i="6"/>
  <c r="P1838" i="6"/>
  <c r="Q1838" i="6"/>
  <c r="R1838" i="6"/>
  <c r="L1837" i="6"/>
  <c r="P1837" i="6"/>
  <c r="Q1837" i="6"/>
  <c r="R1837" i="6"/>
  <c r="L1836" i="6"/>
  <c r="P1836" i="6"/>
  <c r="Q1836" i="6"/>
  <c r="R1836" i="6"/>
  <c r="L1835" i="6"/>
  <c r="P1835" i="6"/>
  <c r="Q1835" i="6"/>
  <c r="R1835" i="6"/>
  <c r="L1834" i="6"/>
  <c r="P1834" i="6"/>
  <c r="Q1834" i="6"/>
  <c r="R1834" i="6"/>
  <c r="L1833" i="6"/>
  <c r="P1833" i="6"/>
  <c r="Q1833" i="6"/>
  <c r="R1833" i="6"/>
  <c r="L1832" i="6"/>
  <c r="P1832" i="6"/>
  <c r="Q1832" i="6"/>
  <c r="R1832" i="6"/>
  <c r="L1831" i="6"/>
  <c r="P1831" i="6"/>
  <c r="Q1831" i="6"/>
  <c r="R1831" i="6"/>
  <c r="L1830" i="6"/>
  <c r="P1830" i="6"/>
  <c r="Q1830" i="6"/>
  <c r="R1830" i="6"/>
  <c r="L1829" i="6"/>
  <c r="P1829" i="6"/>
  <c r="Q1829" i="6"/>
  <c r="R1829" i="6"/>
  <c r="L1828" i="6"/>
  <c r="P1828" i="6"/>
  <c r="Q1828" i="6"/>
  <c r="R1828" i="6"/>
  <c r="L1827" i="6"/>
  <c r="P1827" i="6"/>
  <c r="Q1827" i="6"/>
  <c r="R1827" i="6"/>
  <c r="L1826" i="6"/>
  <c r="P1826" i="6"/>
  <c r="Q1826" i="6"/>
  <c r="R1826" i="6"/>
  <c r="L1825" i="6"/>
  <c r="P1825" i="6"/>
  <c r="Q1825" i="6"/>
  <c r="R1825" i="6"/>
  <c r="L1824" i="6"/>
  <c r="P1824" i="6"/>
  <c r="Q1824" i="6"/>
  <c r="R1824" i="6"/>
  <c r="L1823" i="6"/>
  <c r="P1823" i="6"/>
  <c r="Q1823" i="6"/>
  <c r="R1823" i="6"/>
  <c r="L1822" i="6"/>
  <c r="P1822" i="6"/>
  <c r="Q1822" i="6"/>
  <c r="R1822" i="6"/>
  <c r="L1821" i="6"/>
  <c r="P1821" i="6"/>
  <c r="Q1821" i="6"/>
  <c r="R1821" i="6"/>
  <c r="L1820" i="6"/>
  <c r="P1820" i="6"/>
  <c r="Q1820" i="6"/>
  <c r="R1820" i="6"/>
  <c r="L1819" i="6"/>
  <c r="P1819" i="6"/>
  <c r="Q1819" i="6"/>
  <c r="R1819" i="6"/>
  <c r="L1818" i="6"/>
  <c r="P1818" i="6"/>
  <c r="Q1818" i="6"/>
  <c r="R1818" i="6"/>
  <c r="L1817" i="6"/>
  <c r="P1817" i="6"/>
  <c r="Q1817" i="6"/>
  <c r="R1817" i="6"/>
  <c r="L1816" i="6"/>
  <c r="P1816" i="6"/>
  <c r="Q1816" i="6"/>
  <c r="R1816" i="6"/>
  <c r="L1815" i="6"/>
  <c r="P1815" i="6"/>
  <c r="Q1815" i="6"/>
  <c r="R1815" i="6"/>
  <c r="L1814" i="6"/>
  <c r="P1814" i="6"/>
  <c r="Q1814" i="6"/>
  <c r="R1814" i="6"/>
  <c r="L1813" i="6"/>
  <c r="P1813" i="6"/>
  <c r="Q1813" i="6"/>
  <c r="R1813" i="6"/>
  <c r="L1812" i="6"/>
  <c r="P1812" i="6"/>
  <c r="Q1812" i="6"/>
  <c r="R1812" i="6"/>
  <c r="L1811" i="6"/>
  <c r="P1811" i="6"/>
  <c r="Q1811" i="6"/>
  <c r="R1811" i="6"/>
  <c r="L1810" i="6"/>
  <c r="P1810" i="6"/>
  <c r="Q1810" i="6"/>
  <c r="R1810" i="6"/>
  <c r="L1809" i="6"/>
  <c r="P1809" i="6"/>
  <c r="Q1809" i="6"/>
  <c r="R1809" i="6"/>
  <c r="L1808" i="6"/>
  <c r="P1808" i="6"/>
  <c r="Q1808" i="6"/>
  <c r="R1808" i="6"/>
  <c r="L1807" i="6"/>
  <c r="P1807" i="6"/>
  <c r="Q1807" i="6"/>
  <c r="R1807" i="6"/>
  <c r="L1806" i="6"/>
  <c r="P1806" i="6"/>
  <c r="Q1806" i="6"/>
  <c r="R1806" i="6"/>
  <c r="L1805" i="6"/>
  <c r="P1805" i="6"/>
  <c r="Q1805" i="6"/>
  <c r="R1805" i="6"/>
  <c r="L1804" i="6"/>
  <c r="P1804" i="6"/>
  <c r="Q1804" i="6"/>
  <c r="R1804" i="6"/>
  <c r="L1803" i="6"/>
  <c r="P1803" i="6"/>
  <c r="Q1803" i="6"/>
  <c r="R1803" i="6"/>
  <c r="L1802" i="6"/>
  <c r="P1802" i="6"/>
  <c r="Q1802" i="6"/>
  <c r="R1802" i="6"/>
  <c r="L1801" i="6"/>
  <c r="P1801" i="6"/>
  <c r="Q1801" i="6"/>
  <c r="R1801" i="6"/>
  <c r="L1800" i="6"/>
  <c r="P1800" i="6"/>
  <c r="Q1800" i="6"/>
  <c r="R1800" i="6"/>
  <c r="L1799" i="6"/>
  <c r="P1799" i="6"/>
  <c r="Q1799" i="6"/>
  <c r="R1799" i="6"/>
  <c r="L1798" i="6"/>
  <c r="P1798" i="6"/>
  <c r="Q1798" i="6"/>
  <c r="R1798" i="6"/>
  <c r="L1797" i="6"/>
  <c r="P1797" i="6"/>
  <c r="Q1797" i="6"/>
  <c r="R1797" i="6"/>
  <c r="L1796" i="6"/>
  <c r="P1796" i="6"/>
  <c r="Q1796" i="6"/>
  <c r="R1796" i="6"/>
  <c r="L1795" i="6"/>
  <c r="P1795" i="6"/>
  <c r="Q1795" i="6"/>
  <c r="R1795" i="6"/>
  <c r="L1794" i="6"/>
  <c r="P1794" i="6"/>
  <c r="Q1794" i="6"/>
  <c r="R1794" i="6"/>
  <c r="L1793" i="6"/>
  <c r="P1793" i="6"/>
  <c r="Q1793" i="6"/>
  <c r="R1793" i="6"/>
  <c r="L1792" i="6"/>
  <c r="P1792" i="6"/>
  <c r="Q1792" i="6"/>
  <c r="R1792" i="6"/>
  <c r="L1791" i="6"/>
  <c r="P1791" i="6"/>
  <c r="Q1791" i="6"/>
  <c r="R1791" i="6"/>
  <c r="L1790" i="6"/>
  <c r="P1790" i="6"/>
  <c r="Q1790" i="6"/>
  <c r="R1790" i="6"/>
  <c r="L1789" i="6"/>
  <c r="P1789" i="6"/>
  <c r="Q1789" i="6"/>
  <c r="R1789" i="6"/>
  <c r="L1788" i="6"/>
  <c r="P1788" i="6"/>
  <c r="Q1788" i="6"/>
  <c r="R1788" i="6"/>
  <c r="L1787" i="6"/>
  <c r="P1787" i="6"/>
  <c r="Q1787" i="6"/>
  <c r="R1787" i="6"/>
  <c r="L1786" i="6"/>
  <c r="P1786" i="6"/>
  <c r="Q1786" i="6"/>
  <c r="R1786" i="6"/>
  <c r="L1785" i="6"/>
  <c r="P1785" i="6"/>
  <c r="Q1785" i="6"/>
  <c r="R1785" i="6"/>
  <c r="L1784" i="6"/>
  <c r="P1784" i="6"/>
  <c r="Q1784" i="6"/>
  <c r="R1784" i="6"/>
  <c r="L1783" i="6"/>
  <c r="P1783" i="6"/>
  <c r="Q1783" i="6"/>
  <c r="R1783" i="6"/>
  <c r="L1782" i="6"/>
  <c r="P1782" i="6"/>
  <c r="Q1782" i="6"/>
  <c r="R1782" i="6"/>
  <c r="L1781" i="6"/>
  <c r="P1781" i="6"/>
  <c r="Q1781" i="6"/>
  <c r="R1781" i="6"/>
  <c r="L1780" i="6"/>
  <c r="P1780" i="6"/>
  <c r="Q1780" i="6"/>
  <c r="R1780" i="6"/>
  <c r="L1779" i="6"/>
  <c r="P1779" i="6"/>
  <c r="Q1779" i="6"/>
  <c r="R1779" i="6"/>
  <c r="L1778" i="6"/>
  <c r="P1778" i="6"/>
  <c r="Q1778" i="6"/>
  <c r="R1778" i="6"/>
  <c r="L1777" i="6"/>
  <c r="P1777" i="6"/>
  <c r="Q1777" i="6"/>
  <c r="R1777" i="6"/>
  <c r="L1776" i="6"/>
  <c r="P1776" i="6"/>
  <c r="Q1776" i="6"/>
  <c r="R1776" i="6"/>
  <c r="L1775" i="6"/>
  <c r="P1775" i="6"/>
  <c r="Q1775" i="6"/>
  <c r="R1775" i="6"/>
  <c r="L1774" i="6"/>
  <c r="P1774" i="6"/>
  <c r="Q1774" i="6"/>
  <c r="R1774" i="6"/>
  <c r="L1773" i="6"/>
  <c r="P1773" i="6"/>
  <c r="Q1773" i="6"/>
  <c r="R1773" i="6"/>
  <c r="L1772" i="6"/>
  <c r="P1772" i="6"/>
  <c r="Q1772" i="6"/>
  <c r="R1772" i="6"/>
  <c r="L1771" i="6"/>
  <c r="P1771" i="6"/>
  <c r="Q1771" i="6"/>
  <c r="R1771" i="6"/>
  <c r="L1770" i="6"/>
  <c r="P1770" i="6"/>
  <c r="Q1770" i="6"/>
  <c r="R1770" i="6"/>
  <c r="L1769" i="6"/>
  <c r="P1769" i="6"/>
  <c r="Q1769" i="6"/>
  <c r="R1769" i="6"/>
  <c r="L1768" i="6"/>
  <c r="P1768" i="6"/>
  <c r="Q1768" i="6"/>
  <c r="R1768" i="6"/>
  <c r="L1767" i="6"/>
  <c r="P1767" i="6"/>
  <c r="Q1767" i="6"/>
  <c r="R1767" i="6"/>
  <c r="L1766" i="6"/>
  <c r="P1766" i="6"/>
  <c r="Q1766" i="6"/>
  <c r="R1766" i="6"/>
  <c r="L1765" i="6"/>
  <c r="P1765" i="6"/>
  <c r="Q1765" i="6"/>
  <c r="R1765" i="6"/>
  <c r="L1764" i="6"/>
  <c r="P1764" i="6"/>
  <c r="Q1764" i="6"/>
  <c r="R1764" i="6"/>
  <c r="L1763" i="6"/>
  <c r="P1763" i="6"/>
  <c r="Q1763" i="6"/>
  <c r="R1763" i="6"/>
  <c r="L1762" i="6"/>
  <c r="P1762" i="6"/>
  <c r="Q1762" i="6"/>
  <c r="R1762" i="6"/>
  <c r="L1761" i="6"/>
  <c r="P1761" i="6"/>
  <c r="Q1761" i="6"/>
  <c r="R1761" i="6"/>
  <c r="L1760" i="6"/>
  <c r="P1760" i="6"/>
  <c r="Q1760" i="6"/>
  <c r="R1760" i="6"/>
  <c r="L1759" i="6"/>
  <c r="P1759" i="6"/>
  <c r="Q1759" i="6"/>
  <c r="R1759" i="6"/>
  <c r="L1758" i="6"/>
  <c r="P1758" i="6"/>
  <c r="Q1758" i="6"/>
  <c r="R1758" i="6"/>
  <c r="L1757" i="6"/>
  <c r="P1757" i="6"/>
  <c r="Q1757" i="6"/>
  <c r="R1757" i="6"/>
  <c r="P1756" i="6"/>
  <c r="L1756" i="6"/>
  <c r="Q1756" i="6"/>
  <c r="R1756" i="6"/>
  <c r="Q1755" i="6"/>
  <c r="P1755" i="6"/>
  <c r="L1755" i="6"/>
  <c r="R1755" i="6"/>
  <c r="R1753" i="6"/>
  <c r="L1753" i="6"/>
  <c r="Q1753" i="6"/>
  <c r="S1753" i="6" s="1"/>
  <c r="P1753" i="6"/>
  <c r="R1752" i="6"/>
  <c r="P1752" i="6"/>
  <c r="L1752" i="6"/>
  <c r="Q1752" i="6"/>
  <c r="S1752" i="6" s="1"/>
  <c r="R1751" i="6"/>
  <c r="P1751" i="6"/>
  <c r="L1751" i="6"/>
  <c r="Q1751" i="6"/>
  <c r="S1751" i="6" s="1"/>
  <c r="R1750" i="6"/>
  <c r="L1750" i="6"/>
  <c r="P1750" i="6"/>
  <c r="Q1750" i="6"/>
  <c r="S1750" i="6" s="1"/>
  <c r="P1749" i="6"/>
  <c r="R1749" i="6"/>
  <c r="Q1749" i="6"/>
  <c r="S1749" i="6" s="1"/>
  <c r="L1749" i="6"/>
  <c r="Q1748" i="6"/>
  <c r="R1748" i="6"/>
  <c r="L1748" i="6"/>
  <c r="P1748" i="6"/>
  <c r="Q1747" i="6"/>
  <c r="L1747" i="6"/>
  <c r="P1747" i="6"/>
  <c r="R1747" i="6"/>
  <c r="R1746" i="6"/>
  <c r="Q1746" i="6"/>
  <c r="L1746" i="6"/>
  <c r="P1746" i="6"/>
  <c r="P1745" i="6"/>
  <c r="Q1745" i="6"/>
  <c r="L1745" i="6"/>
  <c r="R1745" i="6"/>
  <c r="L1744" i="6"/>
  <c r="Q1744" i="6"/>
  <c r="P1744" i="6"/>
  <c r="R1744" i="6"/>
  <c r="Q1743" i="6"/>
  <c r="L1743" i="6"/>
  <c r="P1743" i="6"/>
  <c r="R1743" i="6"/>
  <c r="L1742" i="6"/>
  <c r="P1742" i="6"/>
  <c r="R1742" i="6"/>
  <c r="Q1742" i="6"/>
  <c r="S1742" i="6" s="1"/>
  <c r="P1741" i="6"/>
  <c r="R1741" i="6"/>
  <c r="L1741" i="6"/>
  <c r="Q1741" i="6"/>
  <c r="S1741" i="6" s="1"/>
  <c r="Q1740" i="6"/>
  <c r="L1740" i="6"/>
  <c r="P1740" i="6"/>
  <c r="R1740" i="6"/>
  <c r="Q1739" i="6"/>
  <c r="R1739" i="6"/>
  <c r="L1739" i="6"/>
  <c r="P1739" i="6"/>
  <c r="R1738" i="6"/>
  <c r="P1738" i="6"/>
  <c r="L1738" i="6"/>
  <c r="Q1738" i="6"/>
  <c r="S1738" i="6" s="1"/>
  <c r="L1737" i="6"/>
  <c r="P1737" i="6"/>
  <c r="Q1737" i="6"/>
  <c r="R1737" i="6"/>
  <c r="L1736" i="6"/>
  <c r="P1736" i="6"/>
  <c r="Q1736" i="6"/>
  <c r="R1736" i="6"/>
  <c r="L1735" i="6"/>
  <c r="P1735" i="6"/>
  <c r="Q1735" i="6"/>
  <c r="R1735" i="6"/>
  <c r="L1734" i="6"/>
  <c r="P1734" i="6"/>
  <c r="Q1734" i="6"/>
  <c r="R1734" i="6"/>
  <c r="L1733" i="6"/>
  <c r="P1733" i="6"/>
  <c r="Q1733" i="6"/>
  <c r="R1733" i="6"/>
  <c r="L1732" i="6"/>
  <c r="P1732" i="6"/>
  <c r="Q1732" i="6"/>
  <c r="R1732" i="6"/>
  <c r="L1731" i="6"/>
  <c r="P1731" i="6"/>
  <c r="Q1731" i="6"/>
  <c r="R1731" i="6"/>
  <c r="L1730" i="6"/>
  <c r="P1730" i="6"/>
  <c r="Q1730" i="6"/>
  <c r="R1730" i="6"/>
  <c r="L1729" i="6"/>
  <c r="P1729" i="6"/>
  <c r="Q1729" i="6"/>
  <c r="R1729" i="6"/>
  <c r="L1728" i="6"/>
  <c r="P1728" i="6"/>
  <c r="Q1728" i="6"/>
  <c r="R1728" i="6"/>
  <c r="L1727" i="6"/>
  <c r="P1727" i="6"/>
  <c r="Q1727" i="6"/>
  <c r="R1727" i="6"/>
  <c r="L1726" i="6"/>
  <c r="P1726" i="6"/>
  <c r="Q1726" i="6"/>
  <c r="R1726" i="6"/>
  <c r="L1725" i="6"/>
  <c r="P1725" i="6"/>
  <c r="Q1725" i="6"/>
  <c r="R1725" i="6"/>
  <c r="L1724" i="6"/>
  <c r="P1724" i="6"/>
  <c r="Q1724" i="6"/>
  <c r="R1724" i="6"/>
  <c r="L1723" i="6"/>
  <c r="P1723" i="6"/>
  <c r="Q1723" i="6"/>
  <c r="R1723" i="6"/>
  <c r="L1722" i="6"/>
  <c r="P1722" i="6"/>
  <c r="Q1722" i="6"/>
  <c r="R1722" i="6"/>
  <c r="L1721" i="6"/>
  <c r="P1721" i="6"/>
  <c r="Q1721" i="6"/>
  <c r="R1721" i="6"/>
  <c r="L1720" i="6"/>
  <c r="P1720" i="6"/>
  <c r="Q1720" i="6"/>
  <c r="R1720" i="6"/>
  <c r="L1719" i="6"/>
  <c r="P1719" i="6"/>
  <c r="Q1719" i="6"/>
  <c r="R1719" i="6"/>
  <c r="L1718" i="6"/>
  <c r="P1718" i="6"/>
  <c r="Q1718" i="6"/>
  <c r="R1718" i="6"/>
  <c r="L1717" i="6"/>
  <c r="P1717" i="6"/>
  <c r="Q1717" i="6"/>
  <c r="R1717" i="6"/>
  <c r="L1716" i="6"/>
  <c r="P1716" i="6"/>
  <c r="Q1716" i="6"/>
  <c r="R1716" i="6"/>
  <c r="L1715" i="6"/>
  <c r="P1715" i="6"/>
  <c r="Q1715" i="6"/>
  <c r="R1715" i="6"/>
  <c r="L1714" i="6"/>
  <c r="P1714" i="6"/>
  <c r="Q1714" i="6"/>
  <c r="R1714" i="6"/>
  <c r="L1713" i="6"/>
  <c r="P1713" i="6"/>
  <c r="Q1713" i="6"/>
  <c r="R1713" i="6"/>
  <c r="L1712" i="6"/>
  <c r="P1712" i="6"/>
  <c r="Q1712" i="6"/>
  <c r="R1712" i="6"/>
  <c r="L1711" i="6"/>
  <c r="P1711" i="6"/>
  <c r="Q1711" i="6"/>
  <c r="R1711" i="6"/>
  <c r="L1710" i="6"/>
  <c r="P1710" i="6"/>
  <c r="Q1710" i="6"/>
  <c r="R1710" i="6"/>
  <c r="L1709" i="6"/>
  <c r="P1709" i="6"/>
  <c r="Q1709" i="6"/>
  <c r="R1709" i="6"/>
  <c r="L1708" i="6"/>
  <c r="P1708" i="6"/>
  <c r="Q1708" i="6"/>
  <c r="R1708" i="6"/>
  <c r="L1707" i="6"/>
  <c r="P1707" i="6"/>
  <c r="Q1707" i="6"/>
  <c r="R1707" i="6"/>
  <c r="L1706" i="6"/>
  <c r="P1706" i="6"/>
  <c r="Q1706" i="6"/>
  <c r="R1706" i="6"/>
  <c r="L1705" i="6"/>
  <c r="P1705" i="6"/>
  <c r="Q1705" i="6"/>
  <c r="R1705" i="6"/>
  <c r="L1704" i="6"/>
  <c r="P1704" i="6"/>
  <c r="Q1704" i="6"/>
  <c r="R1704" i="6"/>
  <c r="L1703" i="6"/>
  <c r="P1703" i="6"/>
  <c r="Q1703" i="6"/>
  <c r="R1703" i="6"/>
  <c r="L1702" i="6"/>
  <c r="P1702" i="6"/>
  <c r="Q1702" i="6"/>
  <c r="R1702" i="6"/>
  <c r="L1701" i="6"/>
  <c r="P1701" i="6"/>
  <c r="Q1701" i="6"/>
  <c r="R1701" i="6"/>
  <c r="L1700" i="6"/>
  <c r="P1700" i="6"/>
  <c r="Q1700" i="6"/>
  <c r="R1700" i="6"/>
  <c r="L1699" i="6"/>
  <c r="P1699" i="6"/>
  <c r="Q1699" i="6"/>
  <c r="R1699" i="6"/>
  <c r="L1698" i="6"/>
  <c r="P1698" i="6"/>
  <c r="Q1698" i="6"/>
  <c r="R1698" i="6"/>
  <c r="L1697" i="6"/>
  <c r="P1697" i="6"/>
  <c r="Q1697" i="6"/>
  <c r="R1697" i="6"/>
  <c r="L1696" i="6"/>
  <c r="P1696" i="6"/>
  <c r="Q1696" i="6"/>
  <c r="R1696" i="6"/>
  <c r="L1695" i="6"/>
  <c r="P1695" i="6"/>
  <c r="Q1695" i="6"/>
  <c r="R1695" i="6"/>
  <c r="L1694" i="6"/>
  <c r="P1694" i="6"/>
  <c r="Q1694" i="6"/>
  <c r="R1694" i="6"/>
  <c r="L1693" i="6"/>
  <c r="P1693" i="6"/>
  <c r="Q1693" i="6"/>
  <c r="R1693" i="6"/>
  <c r="L1692" i="6"/>
  <c r="P1692" i="6"/>
  <c r="Q1692" i="6"/>
  <c r="R1692" i="6"/>
  <c r="L1691" i="6"/>
  <c r="P1691" i="6"/>
  <c r="Q1691" i="6"/>
  <c r="R1691" i="6"/>
  <c r="L1690" i="6"/>
  <c r="P1690" i="6"/>
  <c r="Q1690" i="6"/>
  <c r="R1690" i="6"/>
  <c r="L1689" i="6"/>
  <c r="P1689" i="6"/>
  <c r="Q1689" i="6"/>
  <c r="R1689" i="6"/>
  <c r="L1688" i="6"/>
  <c r="P1688" i="6"/>
  <c r="Q1688" i="6"/>
  <c r="R1688" i="6"/>
  <c r="L1687" i="6"/>
  <c r="P1687" i="6"/>
  <c r="Q1687" i="6"/>
  <c r="R1687" i="6"/>
  <c r="L1686" i="6"/>
  <c r="P1686" i="6"/>
  <c r="Q1686" i="6"/>
  <c r="R1686" i="6"/>
  <c r="L1685" i="6"/>
  <c r="P1685" i="6"/>
  <c r="Q1685" i="6"/>
  <c r="R1685" i="6"/>
  <c r="L1684" i="6"/>
  <c r="P1684" i="6"/>
  <c r="Q1684" i="6"/>
  <c r="R1684" i="6"/>
  <c r="L1683" i="6"/>
  <c r="P1683" i="6"/>
  <c r="Q1683" i="6"/>
  <c r="R1683" i="6"/>
  <c r="L1682" i="6"/>
  <c r="P1682" i="6"/>
  <c r="Q1682" i="6"/>
  <c r="R1682" i="6"/>
  <c r="L1681" i="6"/>
  <c r="P1681" i="6"/>
  <c r="Q1681" i="6"/>
  <c r="R1681" i="6"/>
  <c r="L1680" i="6"/>
  <c r="P1680" i="6"/>
  <c r="Q1680" i="6"/>
  <c r="R1680" i="6"/>
  <c r="L1679" i="6"/>
  <c r="P1679" i="6"/>
  <c r="Q1679" i="6"/>
  <c r="R1679" i="6"/>
  <c r="L1678" i="6"/>
  <c r="P1678" i="6"/>
  <c r="Q1678" i="6"/>
  <c r="R1678" i="6"/>
  <c r="L1677" i="6"/>
  <c r="P1677" i="6"/>
  <c r="Q1677" i="6"/>
  <c r="R1677" i="6"/>
  <c r="L1676" i="6"/>
  <c r="P1676" i="6"/>
  <c r="Q1676" i="6"/>
  <c r="R1676" i="6"/>
  <c r="L1675" i="6"/>
  <c r="P1675" i="6"/>
  <c r="Q1675" i="6"/>
  <c r="R1675" i="6"/>
  <c r="L1674" i="6"/>
  <c r="P1674" i="6"/>
  <c r="Q1674" i="6"/>
  <c r="R1674" i="6"/>
  <c r="L1673" i="6"/>
  <c r="P1673" i="6"/>
  <c r="Q1673" i="6"/>
  <c r="R1673" i="6"/>
  <c r="L1672" i="6"/>
  <c r="P1672" i="6"/>
  <c r="Q1672" i="6"/>
  <c r="R1672" i="6"/>
  <c r="L1671" i="6"/>
  <c r="P1671" i="6"/>
  <c r="Q1671" i="6"/>
  <c r="R1671" i="6"/>
  <c r="L1670" i="6"/>
  <c r="P1670" i="6"/>
  <c r="Q1670" i="6"/>
  <c r="R1670" i="6"/>
  <c r="L1669" i="6"/>
  <c r="P1669" i="6"/>
  <c r="Q1669" i="6"/>
  <c r="R1669" i="6"/>
  <c r="L1668" i="6"/>
  <c r="P1668" i="6"/>
  <c r="Q1668" i="6"/>
  <c r="R1668" i="6"/>
  <c r="L1667" i="6"/>
  <c r="P1667" i="6"/>
  <c r="Q1667" i="6"/>
  <c r="R1667" i="6"/>
  <c r="L1666" i="6"/>
  <c r="P1666" i="6"/>
  <c r="Q1666" i="6"/>
  <c r="R1666" i="6"/>
  <c r="L1665" i="6"/>
  <c r="P1665" i="6"/>
  <c r="Q1665" i="6"/>
  <c r="R1665" i="6"/>
  <c r="L1664" i="6"/>
  <c r="P1664" i="6"/>
  <c r="Q1664" i="6"/>
  <c r="R1664" i="6"/>
  <c r="L1663" i="6"/>
  <c r="P1663" i="6"/>
  <c r="Q1663" i="6"/>
  <c r="R1663" i="6"/>
  <c r="L1662" i="6"/>
  <c r="P1662" i="6"/>
  <c r="Q1662" i="6"/>
  <c r="R1662" i="6"/>
  <c r="L1661" i="6"/>
  <c r="P1661" i="6"/>
  <c r="Q1661" i="6"/>
  <c r="R1661" i="6"/>
  <c r="L1660" i="6"/>
  <c r="P1660" i="6"/>
  <c r="Q1660" i="6"/>
  <c r="R1660" i="6"/>
  <c r="L1659" i="6"/>
  <c r="P1659" i="6"/>
  <c r="Q1659" i="6"/>
  <c r="R1659" i="6"/>
  <c r="L1658" i="6"/>
  <c r="P1658" i="6"/>
  <c r="Q1658" i="6"/>
  <c r="R1658" i="6"/>
  <c r="L1657" i="6"/>
  <c r="P1657" i="6"/>
  <c r="Q1657" i="6"/>
  <c r="R1657" i="6"/>
  <c r="L1656" i="6"/>
  <c r="P1656" i="6"/>
  <c r="Q1656" i="6"/>
  <c r="R1656" i="6"/>
  <c r="L1655" i="6"/>
  <c r="P1655" i="6"/>
  <c r="Q1655" i="6"/>
  <c r="R1655" i="6"/>
  <c r="L1654" i="6"/>
  <c r="P1654" i="6"/>
  <c r="Q1654" i="6"/>
  <c r="R1654" i="6"/>
  <c r="L1653" i="6"/>
  <c r="P1653" i="6"/>
  <c r="Q1653" i="6"/>
  <c r="R1653" i="6"/>
  <c r="L1652" i="6"/>
  <c r="P1652" i="6"/>
  <c r="Q1652" i="6"/>
  <c r="R1652" i="6"/>
  <c r="L1651" i="6"/>
  <c r="P1651" i="6"/>
  <c r="Q1651" i="6"/>
  <c r="R1651" i="6"/>
  <c r="L1650" i="6"/>
  <c r="P1650" i="6"/>
  <c r="Q1650" i="6"/>
  <c r="R1650" i="6"/>
  <c r="L1649" i="6"/>
  <c r="P1649" i="6"/>
  <c r="Q1649" i="6"/>
  <c r="R1649" i="6"/>
  <c r="L1648" i="6"/>
  <c r="P1648" i="6"/>
  <c r="Q1648" i="6"/>
  <c r="R1648" i="6"/>
  <c r="L1647" i="6"/>
  <c r="P1647" i="6"/>
  <c r="Q1647" i="6"/>
  <c r="R1647" i="6"/>
  <c r="L1646" i="6"/>
  <c r="P1646" i="6"/>
  <c r="Q1646" i="6"/>
  <c r="R1646" i="6"/>
  <c r="L1645" i="6"/>
  <c r="P1645" i="6"/>
  <c r="Q1645" i="6"/>
  <c r="R1645" i="6"/>
  <c r="L1644" i="6"/>
  <c r="P1644" i="6"/>
  <c r="Q1644" i="6"/>
  <c r="R1644" i="6"/>
  <c r="L1643" i="6"/>
  <c r="P1643" i="6"/>
  <c r="Q1643" i="6"/>
  <c r="R1643" i="6"/>
  <c r="L1642" i="6"/>
  <c r="P1642" i="6"/>
  <c r="Q1642" i="6"/>
  <c r="R1642" i="6"/>
  <c r="L1641" i="6"/>
  <c r="P1641" i="6"/>
  <c r="Q1641" i="6"/>
  <c r="R1641" i="6"/>
  <c r="L1640" i="6"/>
  <c r="P1640" i="6"/>
  <c r="Q1640" i="6"/>
  <c r="R1640" i="6"/>
  <c r="L1639" i="6"/>
  <c r="P1639" i="6"/>
  <c r="Q1639" i="6"/>
  <c r="R1639" i="6"/>
  <c r="L1638" i="6"/>
  <c r="P1638" i="6"/>
  <c r="Q1638" i="6"/>
  <c r="R1638" i="6"/>
  <c r="L1637" i="6"/>
  <c r="P1637" i="6"/>
  <c r="Q1637" i="6"/>
  <c r="R1637" i="6"/>
  <c r="L1636" i="6"/>
  <c r="P1636" i="6"/>
  <c r="Q1636" i="6"/>
  <c r="R1636" i="6"/>
  <c r="L1635" i="6"/>
  <c r="P1635" i="6"/>
  <c r="Q1635" i="6"/>
  <c r="R1635" i="6"/>
  <c r="L1634" i="6"/>
  <c r="P1634" i="6"/>
  <c r="Q1634" i="6"/>
  <c r="R1634" i="6"/>
  <c r="L1633" i="6"/>
  <c r="P1633" i="6"/>
  <c r="Q1633" i="6"/>
  <c r="R1633" i="6"/>
  <c r="L1632" i="6"/>
  <c r="P1632" i="6"/>
  <c r="Q1632" i="6"/>
  <c r="R1632" i="6"/>
  <c r="L1631" i="6"/>
  <c r="P1631" i="6"/>
  <c r="Q1631" i="6"/>
  <c r="R1631" i="6"/>
  <c r="L1630" i="6"/>
  <c r="P1630" i="6"/>
  <c r="Q1630" i="6"/>
  <c r="R1630" i="6"/>
  <c r="L1629" i="6"/>
  <c r="P1629" i="6"/>
  <c r="Q1629" i="6"/>
  <c r="R1629" i="6"/>
  <c r="L1628" i="6"/>
  <c r="P1628" i="6"/>
  <c r="Q1628" i="6"/>
  <c r="R1628" i="6"/>
  <c r="L1627" i="6"/>
  <c r="P1627" i="6"/>
  <c r="Q1627" i="6"/>
  <c r="R1627" i="6"/>
  <c r="L1626" i="6"/>
  <c r="P1626" i="6"/>
  <c r="Q1626" i="6"/>
  <c r="R1626" i="6"/>
  <c r="L1625" i="6"/>
  <c r="P1625" i="6"/>
  <c r="Q1625" i="6"/>
  <c r="R1625" i="6"/>
  <c r="L1624" i="6"/>
  <c r="P1624" i="6"/>
  <c r="Q1624" i="6"/>
  <c r="R1624" i="6"/>
  <c r="L1623" i="6"/>
  <c r="P1623" i="6"/>
  <c r="Q1623" i="6"/>
  <c r="R1623" i="6"/>
  <c r="L1622" i="6"/>
  <c r="P1622" i="6"/>
  <c r="Q1622" i="6"/>
  <c r="R1622" i="6"/>
  <c r="L1621" i="6"/>
  <c r="P1621" i="6"/>
  <c r="Q1621" i="6"/>
  <c r="R1621" i="6"/>
  <c r="L1620" i="6"/>
  <c r="P1620" i="6"/>
  <c r="Q1620" i="6"/>
  <c r="R1620" i="6"/>
  <c r="L1619" i="6"/>
  <c r="P1619" i="6"/>
  <c r="Q1619" i="6"/>
  <c r="R1619" i="6"/>
  <c r="L1618" i="6"/>
  <c r="P1618" i="6"/>
  <c r="Q1618" i="6"/>
  <c r="R1618" i="6"/>
  <c r="L1617" i="6"/>
  <c r="P1617" i="6"/>
  <c r="Q1617" i="6"/>
  <c r="R1617" i="6"/>
  <c r="L1616" i="6"/>
  <c r="P1616" i="6"/>
  <c r="Q1616" i="6"/>
  <c r="R1616" i="6"/>
  <c r="L1615" i="6"/>
  <c r="P1615" i="6"/>
  <c r="Q1615" i="6"/>
  <c r="R1615" i="6"/>
  <c r="L1614" i="6"/>
  <c r="P1614" i="6"/>
  <c r="Q1614" i="6"/>
  <c r="R1614" i="6"/>
  <c r="P1613" i="6"/>
  <c r="Q1613" i="6"/>
  <c r="L1613" i="6"/>
  <c r="R1613" i="6"/>
  <c r="L1612" i="6"/>
  <c r="Q1612" i="6"/>
  <c r="P1612" i="6"/>
  <c r="R1612" i="6"/>
  <c r="L1611" i="6"/>
  <c r="Q1611" i="6"/>
  <c r="P1611" i="6"/>
  <c r="R1611" i="6"/>
  <c r="R1610" i="6"/>
  <c r="L1610" i="6"/>
  <c r="Q1610" i="6"/>
  <c r="S1610" i="6" s="1"/>
  <c r="P1610" i="6"/>
  <c r="R1609" i="6"/>
  <c r="P1609" i="6"/>
  <c r="L1609" i="6"/>
  <c r="Q1609" i="6"/>
  <c r="S1609" i="6" s="1"/>
  <c r="P1608" i="6"/>
  <c r="R1608" i="6"/>
  <c r="Q1608" i="6"/>
  <c r="S1608" i="6" s="1"/>
  <c r="L1608" i="6"/>
  <c r="L1607" i="6"/>
  <c r="R1607" i="6"/>
  <c r="P1607" i="6"/>
  <c r="Q1607" i="6"/>
  <c r="S1607" i="6" s="1"/>
  <c r="Q1606" i="6"/>
  <c r="L1606" i="6"/>
  <c r="R1606" i="6"/>
  <c r="P1606" i="6"/>
  <c r="Q1605" i="6"/>
  <c r="P1605" i="6"/>
  <c r="L1605" i="6"/>
  <c r="R1605" i="6"/>
  <c r="Q1604" i="6"/>
  <c r="R1604" i="6"/>
  <c r="P1604" i="6"/>
  <c r="L1604" i="6"/>
  <c r="P1603" i="6"/>
  <c r="Q1603" i="6"/>
  <c r="L1603" i="6"/>
  <c r="R1603" i="6"/>
  <c r="R1602" i="6"/>
  <c r="L1602" i="6"/>
  <c r="Q1602" i="6"/>
  <c r="S1602" i="6" s="1"/>
  <c r="P1602" i="6"/>
  <c r="R1601" i="6"/>
  <c r="L1601" i="6"/>
  <c r="P1601" i="6"/>
  <c r="Q1601" i="6"/>
  <c r="Q1600" i="6"/>
  <c r="L1600" i="6"/>
  <c r="P1600" i="6"/>
  <c r="R1600" i="6"/>
  <c r="Q1599" i="6"/>
  <c r="P1599" i="6"/>
  <c r="R1599" i="6"/>
  <c r="L1599" i="6"/>
  <c r="Q1598" i="6"/>
  <c r="R1598" i="6"/>
  <c r="P1598" i="6"/>
  <c r="L1598" i="6"/>
  <c r="Q1597" i="6"/>
  <c r="L1597" i="6"/>
  <c r="P1597" i="6"/>
  <c r="R1597" i="6"/>
  <c r="R1596" i="6"/>
  <c r="L1596" i="6"/>
  <c r="Q1596" i="6"/>
  <c r="S1596" i="6" s="1"/>
  <c r="P1596" i="6"/>
  <c r="R1595" i="6"/>
  <c r="L1595" i="6"/>
  <c r="Q1595" i="6"/>
  <c r="S1595" i="6" s="1"/>
  <c r="P1595" i="6"/>
  <c r="Q1594" i="6"/>
  <c r="P1594" i="6"/>
  <c r="R1594" i="6"/>
  <c r="L1594" i="6"/>
  <c r="L1593" i="6"/>
  <c r="R1593" i="6"/>
  <c r="P1593" i="6"/>
  <c r="Q1593" i="6"/>
  <c r="S1593" i="6" s="1"/>
  <c r="R1592" i="6"/>
  <c r="L1592" i="6"/>
  <c r="Q1592" i="6"/>
  <c r="S1592" i="6" s="1"/>
  <c r="P1592" i="6"/>
  <c r="P1591" i="6"/>
  <c r="R1591" i="6"/>
  <c r="L1591" i="6"/>
  <c r="Q1591" i="6"/>
  <c r="S1591" i="6" s="1"/>
  <c r="R1590" i="6"/>
  <c r="L1590" i="6"/>
  <c r="P1590" i="6"/>
  <c r="Q1590" i="6"/>
  <c r="S1590" i="6" s="1"/>
  <c r="L1589" i="6"/>
  <c r="Q1589" i="6"/>
  <c r="P1589" i="6"/>
  <c r="R1589" i="6"/>
  <c r="P1588" i="6"/>
  <c r="R1588" i="6"/>
  <c r="L1588" i="6"/>
  <c r="Q1588" i="6"/>
  <c r="S1588" i="6" s="1"/>
  <c r="L1587" i="6"/>
  <c r="P1587" i="6"/>
  <c r="Q1587" i="6"/>
  <c r="R1587" i="6"/>
  <c r="Q1586" i="6"/>
  <c r="L1586" i="6"/>
  <c r="P1586" i="6"/>
  <c r="R1586" i="6"/>
  <c r="L1585" i="6"/>
  <c r="P1585" i="6"/>
  <c r="R1585" i="6"/>
  <c r="Q1585" i="6"/>
  <c r="S1585" i="6" s="1"/>
  <c r="R1584" i="6"/>
  <c r="L1584" i="6"/>
  <c r="Q1584" i="6"/>
  <c r="P1584" i="6"/>
  <c r="R1583" i="6"/>
  <c r="Q1583" i="6"/>
  <c r="L1583" i="6"/>
  <c r="P1583" i="6"/>
  <c r="P1582" i="6"/>
  <c r="R1582" i="6"/>
  <c r="L1582" i="6"/>
  <c r="Q1582" i="6"/>
  <c r="L1581" i="6"/>
  <c r="P1581" i="6"/>
  <c r="Q1581" i="6"/>
  <c r="R1581" i="6"/>
  <c r="R1580" i="6"/>
  <c r="L1580" i="6"/>
  <c r="P1580" i="6"/>
  <c r="Q1580" i="6"/>
  <c r="L1579" i="6"/>
  <c r="P1579" i="6"/>
  <c r="Q1579" i="6"/>
  <c r="R1579" i="6"/>
  <c r="L1578" i="6"/>
  <c r="P1578" i="6"/>
  <c r="Q1578" i="6"/>
  <c r="R1578" i="6"/>
  <c r="L1577" i="6"/>
  <c r="P1577" i="6"/>
  <c r="Q1577" i="6"/>
  <c r="R1577" i="6"/>
  <c r="L1576" i="6"/>
  <c r="P1576" i="6"/>
  <c r="Q1576" i="6"/>
  <c r="R1576" i="6"/>
  <c r="L1575" i="6"/>
  <c r="P1575" i="6"/>
  <c r="Q1575" i="6"/>
  <c r="R1575" i="6"/>
  <c r="L1574" i="6"/>
  <c r="P1574" i="6"/>
  <c r="Q1574" i="6"/>
  <c r="R1574" i="6"/>
  <c r="L1573" i="6"/>
  <c r="P1573" i="6"/>
  <c r="Q1573" i="6"/>
  <c r="R1573" i="6"/>
  <c r="L1572" i="6"/>
  <c r="P1572" i="6"/>
  <c r="Q1572" i="6"/>
  <c r="R1572" i="6"/>
  <c r="L1571" i="6"/>
  <c r="P1571" i="6"/>
  <c r="Q1571" i="6"/>
  <c r="R1571" i="6"/>
  <c r="L1570" i="6"/>
  <c r="P1570" i="6"/>
  <c r="Q1570" i="6"/>
  <c r="R1570" i="6"/>
  <c r="L1569" i="6"/>
  <c r="P1569" i="6"/>
  <c r="Q1569" i="6"/>
  <c r="R1569" i="6"/>
  <c r="L1568" i="6"/>
  <c r="P1568" i="6"/>
  <c r="Q1568" i="6"/>
  <c r="R1568" i="6"/>
  <c r="L1567" i="6"/>
  <c r="P1567" i="6"/>
  <c r="Q1567" i="6"/>
  <c r="R1567" i="6"/>
  <c r="L1566" i="6"/>
  <c r="P1566" i="6"/>
  <c r="Q1566" i="6"/>
  <c r="R1566" i="6"/>
  <c r="L1565" i="6"/>
  <c r="P1565" i="6"/>
  <c r="Q1565" i="6"/>
  <c r="R1565" i="6"/>
  <c r="L1564" i="6"/>
  <c r="P1564" i="6"/>
  <c r="Q1564" i="6"/>
  <c r="R1564" i="6"/>
  <c r="L1563" i="6"/>
  <c r="P1563" i="6"/>
  <c r="Q1563" i="6"/>
  <c r="R1563" i="6"/>
  <c r="L1562" i="6"/>
  <c r="P1562" i="6"/>
  <c r="Q1562" i="6"/>
  <c r="R1562" i="6"/>
  <c r="L1561" i="6"/>
  <c r="P1561" i="6"/>
  <c r="Q1561" i="6"/>
  <c r="R1561" i="6"/>
  <c r="L1560" i="6"/>
  <c r="P1560" i="6"/>
  <c r="Q1560" i="6"/>
  <c r="R1560" i="6"/>
  <c r="L1559" i="6"/>
  <c r="P1559" i="6"/>
  <c r="Q1559" i="6"/>
  <c r="R1559" i="6"/>
  <c r="L1558" i="6"/>
  <c r="P1558" i="6"/>
  <c r="Q1558" i="6"/>
  <c r="R1558" i="6"/>
  <c r="L1557" i="6"/>
  <c r="P1557" i="6"/>
  <c r="Q1557" i="6"/>
  <c r="R1557" i="6"/>
  <c r="L1556" i="6"/>
  <c r="P1556" i="6"/>
  <c r="Q1556" i="6"/>
  <c r="R1556" i="6"/>
  <c r="L1555" i="6"/>
  <c r="P1555" i="6"/>
  <c r="Q1555" i="6"/>
  <c r="R1555" i="6"/>
  <c r="L1554" i="6"/>
  <c r="P1554" i="6"/>
  <c r="Q1554" i="6"/>
  <c r="R1554" i="6"/>
  <c r="L1553" i="6"/>
  <c r="P1553" i="6"/>
  <c r="Q1553" i="6"/>
  <c r="R1553" i="6"/>
  <c r="L1552" i="6"/>
  <c r="P1552" i="6"/>
  <c r="Q1552" i="6"/>
  <c r="R1552" i="6"/>
  <c r="L1551" i="6"/>
  <c r="P1551" i="6"/>
  <c r="Q1551" i="6"/>
  <c r="R1551" i="6"/>
  <c r="L1550" i="6"/>
  <c r="P1550" i="6"/>
  <c r="Q1550" i="6"/>
  <c r="R1550" i="6"/>
  <c r="L1549" i="6"/>
  <c r="P1549" i="6"/>
  <c r="Q1549" i="6"/>
  <c r="R1549" i="6"/>
  <c r="L1548" i="6"/>
  <c r="P1548" i="6"/>
  <c r="Q1548" i="6"/>
  <c r="R1548" i="6"/>
  <c r="L1547" i="6"/>
  <c r="P1547" i="6"/>
  <c r="Q1547" i="6"/>
  <c r="R1547" i="6"/>
  <c r="L1546" i="6"/>
  <c r="P1546" i="6"/>
  <c r="Q1546" i="6"/>
  <c r="R1546" i="6"/>
  <c r="L1545" i="6"/>
  <c r="P1545" i="6"/>
  <c r="Q1545" i="6"/>
  <c r="R1545" i="6"/>
  <c r="L1544" i="6"/>
  <c r="P1544" i="6"/>
  <c r="Q1544" i="6"/>
  <c r="R1544" i="6"/>
  <c r="L1543" i="6"/>
  <c r="P1543" i="6"/>
  <c r="Q1543" i="6"/>
  <c r="R1543" i="6"/>
  <c r="L1542" i="6"/>
  <c r="P1542" i="6"/>
  <c r="Q1542" i="6"/>
  <c r="R1542" i="6"/>
  <c r="L1541" i="6"/>
  <c r="P1541" i="6"/>
  <c r="Q1541" i="6"/>
  <c r="R1541" i="6"/>
  <c r="L1540" i="6"/>
  <c r="P1540" i="6"/>
  <c r="Q1540" i="6"/>
  <c r="R1540" i="6"/>
  <c r="L1539" i="6"/>
  <c r="P1539" i="6"/>
  <c r="Q1539" i="6"/>
  <c r="R1539" i="6"/>
  <c r="L1538" i="6"/>
  <c r="P1538" i="6"/>
  <c r="Q1538" i="6"/>
  <c r="R1538" i="6"/>
  <c r="L1537" i="6"/>
  <c r="P1537" i="6"/>
  <c r="Q1537" i="6"/>
  <c r="R1537" i="6"/>
  <c r="L1536" i="6"/>
  <c r="P1536" i="6"/>
  <c r="Q1536" i="6"/>
  <c r="R1536" i="6"/>
  <c r="L1535" i="6"/>
  <c r="P1535" i="6"/>
  <c r="Q1535" i="6"/>
  <c r="R1535" i="6"/>
  <c r="L1534" i="6"/>
  <c r="P1534" i="6"/>
  <c r="Q1534" i="6"/>
  <c r="R1534" i="6"/>
  <c r="L1533" i="6"/>
  <c r="P1533" i="6"/>
  <c r="Q1533" i="6"/>
  <c r="R1533" i="6"/>
  <c r="L1532" i="6"/>
  <c r="P1532" i="6"/>
  <c r="Q1532" i="6"/>
  <c r="R1532" i="6"/>
  <c r="L1531" i="6"/>
  <c r="P1531" i="6"/>
  <c r="Q1531" i="6"/>
  <c r="R1531" i="6"/>
  <c r="L1530" i="6"/>
  <c r="P1530" i="6"/>
  <c r="Q1530" i="6"/>
  <c r="R1530" i="6"/>
  <c r="L1529" i="6"/>
  <c r="P1529" i="6"/>
  <c r="Q1529" i="6"/>
  <c r="R1529" i="6"/>
  <c r="L1528" i="6"/>
  <c r="P1528" i="6"/>
  <c r="Q1528" i="6"/>
  <c r="R1528" i="6"/>
  <c r="L1527" i="6"/>
  <c r="P1527" i="6"/>
  <c r="Q1527" i="6"/>
  <c r="R1527" i="6"/>
  <c r="L1526" i="6"/>
  <c r="P1526" i="6"/>
  <c r="Q1526" i="6"/>
  <c r="R1526" i="6"/>
  <c r="L1525" i="6"/>
  <c r="P1525" i="6"/>
  <c r="Q1525" i="6"/>
  <c r="R1525" i="6"/>
  <c r="L1524" i="6"/>
  <c r="P1524" i="6"/>
  <c r="Q1524" i="6"/>
  <c r="R1524" i="6"/>
  <c r="L1523" i="6"/>
  <c r="P1523" i="6"/>
  <c r="Q1523" i="6"/>
  <c r="R1523" i="6"/>
  <c r="L1522" i="6"/>
  <c r="P1522" i="6"/>
  <c r="Q1522" i="6"/>
  <c r="R1522" i="6"/>
  <c r="L1521" i="6"/>
  <c r="P1521" i="6"/>
  <c r="Q1521" i="6"/>
  <c r="R1521" i="6"/>
  <c r="L1520" i="6"/>
  <c r="P1520" i="6"/>
  <c r="Q1520" i="6"/>
  <c r="R1520" i="6"/>
  <c r="L1519" i="6"/>
  <c r="P1519" i="6"/>
  <c r="Q1519" i="6"/>
  <c r="R1519" i="6"/>
  <c r="L1518" i="6"/>
  <c r="P1518" i="6"/>
  <c r="Q1518" i="6"/>
  <c r="R1518" i="6"/>
  <c r="L1517" i="6"/>
  <c r="P1517" i="6"/>
  <c r="Q1517" i="6"/>
  <c r="R1517" i="6"/>
  <c r="L1516" i="6"/>
  <c r="P1516" i="6"/>
  <c r="Q1516" i="6"/>
  <c r="R1516" i="6"/>
  <c r="L1515" i="6"/>
  <c r="P1515" i="6"/>
  <c r="Q1515" i="6"/>
  <c r="R1515" i="6"/>
  <c r="L1514" i="6"/>
  <c r="P1514" i="6"/>
  <c r="Q1514" i="6"/>
  <c r="R1514" i="6"/>
  <c r="L1513" i="6"/>
  <c r="P1513" i="6"/>
  <c r="Q1513" i="6"/>
  <c r="R1513" i="6"/>
  <c r="L1512" i="6"/>
  <c r="P1512" i="6"/>
  <c r="Q1512" i="6"/>
  <c r="R1512" i="6"/>
  <c r="L1511" i="6"/>
  <c r="P1511" i="6"/>
  <c r="Q1511" i="6"/>
  <c r="R1511" i="6"/>
  <c r="L1510" i="6"/>
  <c r="P1510" i="6"/>
  <c r="Q1510" i="6"/>
  <c r="R1510" i="6"/>
  <c r="L1509" i="6"/>
  <c r="P1509" i="6"/>
  <c r="Q1509" i="6"/>
  <c r="R1509" i="6"/>
  <c r="L1508" i="6"/>
  <c r="P1508" i="6"/>
  <c r="Q1508" i="6"/>
  <c r="R1508" i="6"/>
  <c r="L1507" i="6"/>
  <c r="P1507" i="6"/>
  <c r="Q1507" i="6"/>
  <c r="R1507" i="6"/>
  <c r="L1506" i="6"/>
  <c r="P1506" i="6"/>
  <c r="Q1506" i="6"/>
  <c r="R1506" i="6"/>
  <c r="L1505" i="6"/>
  <c r="P1505" i="6"/>
  <c r="Q1505" i="6"/>
  <c r="R1505" i="6"/>
  <c r="L1504" i="6"/>
  <c r="P1504" i="6"/>
  <c r="Q1504" i="6"/>
  <c r="R1504" i="6"/>
  <c r="L1503" i="6"/>
  <c r="P1503" i="6"/>
  <c r="Q1503" i="6"/>
  <c r="R1503" i="6"/>
  <c r="L1502" i="6"/>
  <c r="P1502" i="6"/>
  <c r="Q1502" i="6"/>
  <c r="R1502" i="6"/>
  <c r="L1501" i="6"/>
  <c r="P1501" i="6"/>
  <c r="Q1501" i="6"/>
  <c r="R1501" i="6"/>
  <c r="L1500" i="6"/>
  <c r="P1500" i="6"/>
  <c r="Q1500" i="6"/>
  <c r="R1500" i="6"/>
  <c r="L1499" i="6"/>
  <c r="P1499" i="6"/>
  <c r="Q1499" i="6"/>
  <c r="R1499" i="6"/>
  <c r="L1498" i="6"/>
  <c r="P1498" i="6"/>
  <c r="Q1498" i="6"/>
  <c r="R1498" i="6"/>
  <c r="L1497" i="6"/>
  <c r="P1497" i="6"/>
  <c r="Q1497" i="6"/>
  <c r="R1497" i="6"/>
  <c r="L1496" i="6"/>
  <c r="P1496" i="6"/>
  <c r="Q1496" i="6"/>
  <c r="R1496" i="6"/>
  <c r="L1495" i="6"/>
  <c r="P1495" i="6"/>
  <c r="Q1495" i="6"/>
  <c r="R1495" i="6"/>
  <c r="L1494" i="6"/>
  <c r="P1494" i="6"/>
  <c r="Q1494" i="6"/>
  <c r="R1494" i="6"/>
  <c r="L1493" i="6"/>
  <c r="P1493" i="6"/>
  <c r="Q1493" i="6"/>
  <c r="R1493" i="6"/>
  <c r="L1492" i="6"/>
  <c r="P1492" i="6"/>
  <c r="Q1492" i="6"/>
  <c r="R1492" i="6"/>
  <c r="L1491" i="6"/>
  <c r="P1491" i="6"/>
  <c r="Q1491" i="6"/>
  <c r="R1491" i="6"/>
  <c r="L1490" i="6"/>
  <c r="P1490" i="6"/>
  <c r="Q1490" i="6"/>
  <c r="R1490" i="6"/>
  <c r="L1489" i="6"/>
  <c r="P1489" i="6"/>
  <c r="Q1489" i="6"/>
  <c r="R1489" i="6"/>
  <c r="L1488" i="6"/>
  <c r="P1488" i="6"/>
  <c r="Q1488" i="6"/>
  <c r="R1488" i="6"/>
  <c r="L1487" i="6"/>
  <c r="P1487" i="6"/>
  <c r="Q1487" i="6"/>
  <c r="R1487" i="6"/>
  <c r="L1486" i="6"/>
  <c r="P1486" i="6"/>
  <c r="Q1486" i="6"/>
  <c r="R1486" i="6"/>
  <c r="L1485" i="6"/>
  <c r="P1485" i="6"/>
  <c r="Q1485" i="6"/>
  <c r="R1485" i="6"/>
  <c r="L1484" i="6"/>
  <c r="P1484" i="6"/>
  <c r="Q1484" i="6"/>
  <c r="R1484" i="6"/>
  <c r="L1483" i="6"/>
  <c r="P1483" i="6"/>
  <c r="Q1483" i="6"/>
  <c r="R1483" i="6"/>
  <c r="L1482" i="6"/>
  <c r="P1482" i="6"/>
  <c r="Q1482" i="6"/>
  <c r="R1482" i="6"/>
  <c r="L1481" i="6"/>
  <c r="P1481" i="6"/>
  <c r="Q1481" i="6"/>
  <c r="R1481" i="6"/>
  <c r="L1480" i="6"/>
  <c r="P1480" i="6"/>
  <c r="Q1480" i="6"/>
  <c r="R1480" i="6"/>
  <c r="L1479" i="6"/>
  <c r="P1479" i="6"/>
  <c r="Q1479" i="6"/>
  <c r="R1479" i="6"/>
  <c r="L1478" i="6"/>
  <c r="P1478" i="6"/>
  <c r="Q1478" i="6"/>
  <c r="R1478" i="6"/>
  <c r="L1477" i="6"/>
  <c r="P1477" i="6"/>
  <c r="Q1477" i="6"/>
  <c r="R1477" i="6"/>
  <c r="L1476" i="6"/>
  <c r="P1476" i="6"/>
  <c r="Q1476" i="6"/>
  <c r="R1476" i="6"/>
  <c r="L1475" i="6"/>
  <c r="P1475" i="6"/>
  <c r="Q1475" i="6"/>
  <c r="R1475" i="6"/>
  <c r="L1474" i="6"/>
  <c r="P1474" i="6"/>
  <c r="Q1474" i="6"/>
  <c r="R1474" i="6"/>
  <c r="L1473" i="6"/>
  <c r="P1473" i="6"/>
  <c r="Q1473" i="6"/>
  <c r="R1473" i="6"/>
  <c r="L1472" i="6"/>
  <c r="P1472" i="6"/>
  <c r="Q1472" i="6"/>
  <c r="R1472" i="6"/>
  <c r="L1471" i="6"/>
  <c r="P1471" i="6"/>
  <c r="Q1471" i="6"/>
  <c r="R1471" i="6"/>
  <c r="L1470" i="6"/>
  <c r="P1470" i="6"/>
  <c r="Q1470" i="6"/>
  <c r="R1470" i="6"/>
  <c r="L1469" i="6"/>
  <c r="P1469" i="6"/>
  <c r="Q1469" i="6"/>
  <c r="R1469" i="6"/>
  <c r="L1468" i="6"/>
  <c r="P1468" i="6"/>
  <c r="Q1468" i="6"/>
  <c r="R1468" i="6"/>
  <c r="L1467" i="6"/>
  <c r="P1467" i="6"/>
  <c r="Q1467" i="6"/>
  <c r="R1467" i="6"/>
  <c r="L1466" i="6"/>
  <c r="P1466" i="6"/>
  <c r="Q1466" i="6"/>
  <c r="R1466" i="6"/>
  <c r="L1465" i="6"/>
  <c r="P1465" i="6"/>
  <c r="Q1465" i="6"/>
  <c r="R1465" i="6"/>
  <c r="L1464" i="6"/>
  <c r="P1464" i="6"/>
  <c r="Q1464" i="6"/>
  <c r="R1464" i="6"/>
  <c r="L1463" i="6"/>
  <c r="P1463" i="6"/>
  <c r="Q1463" i="6"/>
  <c r="R1463" i="6"/>
  <c r="L1462" i="6"/>
  <c r="P1462" i="6"/>
  <c r="Q1462" i="6"/>
  <c r="R1462" i="6"/>
  <c r="L1461" i="6"/>
  <c r="P1461" i="6"/>
  <c r="Q1461" i="6"/>
  <c r="R1461" i="6"/>
  <c r="L1460" i="6"/>
  <c r="P1460" i="6"/>
  <c r="Q1460" i="6"/>
  <c r="R1460" i="6"/>
  <c r="L1459" i="6"/>
  <c r="P1459" i="6"/>
  <c r="Q1459" i="6"/>
  <c r="R1459" i="6"/>
  <c r="L1458" i="6"/>
  <c r="P1458" i="6"/>
  <c r="Q1458" i="6"/>
  <c r="R1458" i="6"/>
  <c r="L1457" i="6"/>
  <c r="P1457" i="6"/>
  <c r="Q1457" i="6"/>
  <c r="R1457" i="6"/>
  <c r="L1456" i="6"/>
  <c r="P1456" i="6"/>
  <c r="Q1456" i="6"/>
  <c r="R1456" i="6"/>
  <c r="L1455" i="6"/>
  <c r="P1455" i="6"/>
  <c r="Q1455" i="6"/>
  <c r="R1455" i="6"/>
  <c r="L1454" i="6"/>
  <c r="P1454" i="6"/>
  <c r="Q1454" i="6"/>
  <c r="R1454" i="6"/>
  <c r="L1453" i="6"/>
  <c r="P1453" i="6"/>
  <c r="Q1453" i="6"/>
  <c r="R1453" i="6"/>
  <c r="L1452" i="6"/>
  <c r="P1452" i="6"/>
  <c r="Q1452" i="6"/>
  <c r="R1452" i="6"/>
  <c r="L1451" i="6"/>
  <c r="P1451" i="6"/>
  <c r="Q1451" i="6"/>
  <c r="R1451" i="6"/>
  <c r="L1450" i="6"/>
  <c r="P1450" i="6"/>
  <c r="Q1450" i="6"/>
  <c r="R1450" i="6"/>
  <c r="L1449" i="6"/>
  <c r="P1449" i="6"/>
  <c r="Q1449" i="6"/>
  <c r="R1449" i="6"/>
  <c r="L1448" i="6"/>
  <c r="P1448" i="6"/>
  <c r="Q1448" i="6"/>
  <c r="R1448" i="6"/>
  <c r="L1447" i="6"/>
  <c r="P1447" i="6"/>
  <c r="Q1447" i="6"/>
  <c r="R1447" i="6"/>
  <c r="L1446" i="6"/>
  <c r="P1446" i="6"/>
  <c r="Q1446" i="6"/>
  <c r="R1446" i="6"/>
  <c r="L1445" i="6"/>
  <c r="P1445" i="6"/>
  <c r="Q1445" i="6"/>
  <c r="R1445" i="6"/>
  <c r="L1444" i="6"/>
  <c r="P1444" i="6"/>
  <c r="Q1444" i="6"/>
  <c r="R1444" i="6"/>
  <c r="L1443" i="6"/>
  <c r="P1443" i="6"/>
  <c r="Q1443" i="6"/>
  <c r="R1443" i="6"/>
  <c r="L1442" i="6"/>
  <c r="P1442" i="6"/>
  <c r="Q1442" i="6"/>
  <c r="R1442" i="6"/>
  <c r="L1441" i="6"/>
  <c r="P1441" i="6"/>
  <c r="Q1441" i="6"/>
  <c r="R1441" i="6"/>
  <c r="L1440" i="6"/>
  <c r="P1440" i="6"/>
  <c r="Q1440" i="6"/>
  <c r="R1440" i="6"/>
  <c r="L1439" i="6"/>
  <c r="P1439" i="6"/>
  <c r="Q1439" i="6"/>
  <c r="R1439" i="6"/>
  <c r="L1438" i="6"/>
  <c r="P1438" i="6"/>
  <c r="Q1438" i="6"/>
  <c r="R1438" i="6"/>
  <c r="L1437" i="6"/>
  <c r="P1437" i="6"/>
  <c r="Q1437" i="6"/>
  <c r="R1437" i="6"/>
  <c r="L1436" i="6"/>
  <c r="P1436" i="6"/>
  <c r="Q1436" i="6"/>
  <c r="R1436" i="6"/>
  <c r="L1435" i="6"/>
  <c r="P1435" i="6"/>
  <c r="Q1435" i="6"/>
  <c r="R1435" i="6"/>
  <c r="L1434" i="6"/>
  <c r="P1434" i="6"/>
  <c r="Q1434" i="6"/>
  <c r="R1434" i="6"/>
  <c r="L1433" i="6"/>
  <c r="P1433" i="6"/>
  <c r="Q1433" i="6"/>
  <c r="R1433" i="6"/>
  <c r="L1432" i="6"/>
  <c r="P1432" i="6"/>
  <c r="Q1432" i="6"/>
  <c r="R1432" i="6"/>
  <c r="L1431" i="6"/>
  <c r="P1431" i="6"/>
  <c r="Q1431" i="6"/>
  <c r="R1431" i="6"/>
  <c r="L1430" i="6"/>
  <c r="Q1430" i="6"/>
  <c r="R1430" i="6"/>
  <c r="P1430" i="6"/>
  <c r="Q1429" i="6"/>
  <c r="R1429" i="6"/>
  <c r="L1429" i="6"/>
  <c r="P1429" i="6"/>
  <c r="Q1428" i="6"/>
  <c r="P1428" i="6"/>
  <c r="L1428" i="6"/>
  <c r="R1428" i="6"/>
  <c r="L1427" i="6"/>
  <c r="R1427" i="6"/>
  <c r="P1427" i="6"/>
  <c r="Q1427" i="6"/>
  <c r="S1427" i="6" s="1"/>
  <c r="Q1426" i="6"/>
  <c r="R1426" i="6"/>
  <c r="L1426" i="6"/>
  <c r="P1426" i="6"/>
  <c r="L1425" i="6"/>
  <c r="Q1425" i="6"/>
  <c r="R1425" i="6"/>
  <c r="P1425" i="6"/>
  <c r="R1424" i="6"/>
  <c r="Q1424" i="6"/>
  <c r="L1424" i="6"/>
  <c r="P1424" i="6"/>
  <c r="Q1423" i="6"/>
  <c r="R1423" i="6"/>
  <c r="L1423" i="6"/>
  <c r="P1423" i="6"/>
  <c r="L1422" i="6"/>
  <c r="R1422" i="6"/>
  <c r="Q1422" i="6"/>
  <c r="P1422" i="6"/>
  <c r="L1421" i="6"/>
  <c r="P1421" i="6"/>
  <c r="Q1421" i="6"/>
  <c r="R1421" i="6"/>
  <c r="L1420" i="6"/>
  <c r="P1420" i="6"/>
  <c r="Q1420" i="6"/>
  <c r="R1420" i="6"/>
  <c r="L1419" i="6"/>
  <c r="P1419" i="6"/>
  <c r="Q1419" i="6"/>
  <c r="R1419" i="6"/>
  <c r="L1418" i="6"/>
  <c r="P1418" i="6"/>
  <c r="Q1418" i="6"/>
  <c r="R1418" i="6"/>
  <c r="L1417" i="6"/>
  <c r="P1417" i="6"/>
  <c r="Q1417" i="6"/>
  <c r="R1417" i="6"/>
  <c r="L1416" i="6"/>
  <c r="P1416" i="6"/>
  <c r="Q1416" i="6"/>
  <c r="R1416" i="6"/>
  <c r="L1415" i="6"/>
  <c r="P1415" i="6"/>
  <c r="Q1415" i="6"/>
  <c r="R1415" i="6"/>
  <c r="L1414" i="6"/>
  <c r="P1414" i="6"/>
  <c r="Q1414" i="6"/>
  <c r="R1414" i="6"/>
  <c r="L1413" i="6"/>
  <c r="P1413" i="6"/>
  <c r="Q1413" i="6"/>
  <c r="R1413" i="6"/>
  <c r="L1412" i="6"/>
  <c r="P1412" i="6"/>
  <c r="Q1412" i="6"/>
  <c r="R1412" i="6"/>
  <c r="L1411" i="6"/>
  <c r="P1411" i="6"/>
  <c r="Q1411" i="6"/>
  <c r="R1411" i="6"/>
  <c r="L1410" i="6"/>
  <c r="P1410" i="6"/>
  <c r="Q1410" i="6"/>
  <c r="R1410" i="6"/>
  <c r="L1409" i="6"/>
  <c r="P1409" i="6"/>
  <c r="Q1409" i="6"/>
  <c r="R1409" i="6"/>
  <c r="L1408" i="6"/>
  <c r="P1408" i="6"/>
  <c r="Q1408" i="6"/>
  <c r="R1408" i="6"/>
  <c r="L1407" i="6"/>
  <c r="P1407" i="6"/>
  <c r="Q1407" i="6"/>
  <c r="R1407" i="6"/>
  <c r="L1406" i="6"/>
  <c r="P1406" i="6"/>
  <c r="Q1406" i="6"/>
  <c r="R1406" i="6"/>
  <c r="L1405" i="6"/>
  <c r="P1405" i="6"/>
  <c r="Q1405" i="6"/>
  <c r="R1405" i="6"/>
  <c r="L1404" i="6"/>
  <c r="P1404" i="6"/>
  <c r="Q1404" i="6"/>
  <c r="R1404" i="6"/>
  <c r="L1403" i="6"/>
  <c r="P1403" i="6"/>
  <c r="Q1403" i="6"/>
  <c r="R1403" i="6"/>
  <c r="L1402" i="6"/>
  <c r="P1402" i="6"/>
  <c r="Q1402" i="6"/>
  <c r="R1402" i="6"/>
  <c r="L1401" i="6"/>
  <c r="P1401" i="6"/>
  <c r="Q1401" i="6"/>
  <c r="R1401" i="6"/>
  <c r="L1400" i="6"/>
  <c r="P1400" i="6"/>
  <c r="Q1400" i="6"/>
  <c r="R1400" i="6"/>
  <c r="L1399" i="6"/>
  <c r="P1399" i="6"/>
  <c r="Q1399" i="6"/>
  <c r="R1399" i="6"/>
  <c r="L1398" i="6"/>
  <c r="P1398" i="6"/>
  <c r="Q1398" i="6"/>
  <c r="R1398" i="6"/>
  <c r="L1397" i="6"/>
  <c r="P1397" i="6"/>
  <c r="Q1397" i="6"/>
  <c r="R1397" i="6"/>
  <c r="L1396" i="6"/>
  <c r="P1396" i="6"/>
  <c r="Q1396" i="6"/>
  <c r="R1396" i="6"/>
  <c r="L1395" i="6"/>
  <c r="P1395" i="6"/>
  <c r="Q1395" i="6"/>
  <c r="R1395" i="6"/>
  <c r="L1394" i="6"/>
  <c r="P1394" i="6"/>
  <c r="Q1394" i="6"/>
  <c r="R1394" i="6"/>
  <c r="L1393" i="6"/>
  <c r="P1393" i="6"/>
  <c r="Q1393" i="6"/>
  <c r="R1393" i="6"/>
  <c r="L1392" i="6"/>
  <c r="P1392" i="6"/>
  <c r="Q1392" i="6"/>
  <c r="R1392" i="6"/>
  <c r="L1391" i="6"/>
  <c r="P1391" i="6"/>
  <c r="Q1391" i="6"/>
  <c r="R1391" i="6"/>
  <c r="L1390" i="6"/>
  <c r="P1390" i="6"/>
  <c r="Q1390" i="6"/>
  <c r="R1390" i="6"/>
  <c r="L1389" i="6"/>
  <c r="P1389" i="6"/>
  <c r="Q1389" i="6"/>
  <c r="R1389" i="6"/>
  <c r="L1388" i="6"/>
  <c r="P1388" i="6"/>
  <c r="Q1388" i="6"/>
  <c r="R1388" i="6"/>
  <c r="L1387" i="6"/>
  <c r="P1387" i="6"/>
  <c r="Q1387" i="6"/>
  <c r="R1387" i="6"/>
  <c r="L1386" i="6"/>
  <c r="P1386" i="6"/>
  <c r="Q1386" i="6"/>
  <c r="R1386" i="6"/>
  <c r="L1385" i="6"/>
  <c r="P1385" i="6"/>
  <c r="Q1385" i="6"/>
  <c r="R1385" i="6"/>
  <c r="L1384" i="6"/>
  <c r="P1384" i="6"/>
  <c r="Q1384" i="6"/>
  <c r="R1384" i="6"/>
  <c r="L1383" i="6"/>
  <c r="P1383" i="6"/>
  <c r="Q1383" i="6"/>
  <c r="R1383" i="6"/>
  <c r="L1382" i="6"/>
  <c r="P1382" i="6"/>
  <c r="Q1382" i="6"/>
  <c r="R1382" i="6"/>
  <c r="L1381" i="6"/>
  <c r="P1381" i="6"/>
  <c r="Q1381" i="6"/>
  <c r="R1381" i="6"/>
  <c r="L1380" i="6"/>
  <c r="P1380" i="6"/>
  <c r="Q1380" i="6"/>
  <c r="R1380" i="6"/>
  <c r="L1379" i="6"/>
  <c r="P1379" i="6"/>
  <c r="Q1379" i="6"/>
  <c r="R1379" i="6"/>
  <c r="L1378" i="6"/>
  <c r="P1378" i="6"/>
  <c r="Q1378" i="6"/>
  <c r="R1378" i="6"/>
  <c r="L1377" i="6"/>
  <c r="P1377" i="6"/>
  <c r="Q1377" i="6"/>
  <c r="R1377" i="6"/>
  <c r="L1376" i="6"/>
  <c r="P1376" i="6"/>
  <c r="Q1376" i="6"/>
  <c r="R1376" i="6"/>
  <c r="L1375" i="6"/>
  <c r="P1375" i="6"/>
  <c r="Q1375" i="6"/>
  <c r="R1375" i="6"/>
  <c r="L1374" i="6"/>
  <c r="P1374" i="6"/>
  <c r="Q1374" i="6"/>
  <c r="R1374" i="6"/>
  <c r="L1373" i="6"/>
  <c r="P1373" i="6"/>
  <c r="Q1373" i="6"/>
  <c r="R1373" i="6"/>
  <c r="L1372" i="6"/>
  <c r="P1372" i="6"/>
  <c r="Q1372" i="6"/>
  <c r="R1372" i="6"/>
  <c r="L1371" i="6"/>
  <c r="P1371" i="6"/>
  <c r="Q1371" i="6"/>
  <c r="R1371" i="6"/>
  <c r="L1370" i="6"/>
  <c r="P1370" i="6"/>
  <c r="Q1370" i="6"/>
  <c r="R1370" i="6"/>
  <c r="L1369" i="6"/>
  <c r="P1369" i="6"/>
  <c r="Q1369" i="6"/>
  <c r="R1369" i="6"/>
  <c r="L1368" i="6"/>
  <c r="P1368" i="6"/>
  <c r="Q1368" i="6"/>
  <c r="R1368" i="6"/>
  <c r="L1367" i="6"/>
  <c r="P1367" i="6"/>
  <c r="Q1367" i="6"/>
  <c r="R1367" i="6"/>
  <c r="L1366" i="6"/>
  <c r="P1366" i="6"/>
  <c r="Q1366" i="6"/>
  <c r="R1366" i="6"/>
  <c r="L1365" i="6"/>
  <c r="P1365" i="6"/>
  <c r="Q1365" i="6"/>
  <c r="R1365" i="6"/>
  <c r="L1364" i="6"/>
  <c r="P1364" i="6"/>
  <c r="Q1364" i="6"/>
  <c r="R1364" i="6"/>
  <c r="L1363" i="6"/>
  <c r="P1363" i="6"/>
  <c r="Q1363" i="6"/>
  <c r="R1363" i="6"/>
  <c r="L1362" i="6"/>
  <c r="P1362" i="6"/>
  <c r="Q1362" i="6"/>
  <c r="R1362" i="6"/>
  <c r="L1361" i="6"/>
  <c r="P1361" i="6"/>
  <c r="Q1361" i="6"/>
  <c r="R1361" i="6"/>
  <c r="L1360" i="6"/>
  <c r="P1360" i="6"/>
  <c r="Q1360" i="6"/>
  <c r="R1360" i="6"/>
  <c r="L1359" i="6"/>
  <c r="P1359" i="6"/>
  <c r="Q1359" i="6"/>
  <c r="R1359" i="6"/>
  <c r="L1358" i="6"/>
  <c r="P1358" i="6"/>
  <c r="Q1358" i="6"/>
  <c r="R1358" i="6"/>
  <c r="L1357" i="6"/>
  <c r="P1357" i="6"/>
  <c r="Q1357" i="6"/>
  <c r="R1357" i="6"/>
  <c r="L1356" i="6"/>
  <c r="P1356" i="6"/>
  <c r="Q1356" i="6"/>
  <c r="R1356" i="6"/>
  <c r="L1355" i="6"/>
  <c r="P1355" i="6"/>
  <c r="Q1355" i="6"/>
  <c r="R1355" i="6"/>
  <c r="L1354" i="6"/>
  <c r="P1354" i="6"/>
  <c r="Q1354" i="6"/>
  <c r="R1354" i="6"/>
  <c r="L1353" i="6"/>
  <c r="P1353" i="6"/>
  <c r="Q1353" i="6"/>
  <c r="R1353" i="6"/>
  <c r="L1352" i="6"/>
  <c r="P1352" i="6"/>
  <c r="Q1352" i="6"/>
  <c r="R1352" i="6"/>
  <c r="L1351" i="6"/>
  <c r="P1351" i="6"/>
  <c r="Q1351" i="6"/>
  <c r="R1351" i="6"/>
  <c r="L1350" i="6"/>
  <c r="P1350" i="6"/>
  <c r="Q1350" i="6"/>
  <c r="R1350" i="6"/>
  <c r="L1349" i="6"/>
  <c r="P1349" i="6"/>
  <c r="Q1349" i="6"/>
  <c r="R1349" i="6"/>
  <c r="L1348" i="6"/>
  <c r="P1348" i="6"/>
  <c r="Q1348" i="6"/>
  <c r="R1348" i="6"/>
  <c r="L1347" i="6"/>
  <c r="P1347" i="6"/>
  <c r="Q1347" i="6"/>
  <c r="R1347" i="6"/>
  <c r="L1346" i="6"/>
  <c r="P1346" i="6"/>
  <c r="Q1346" i="6"/>
  <c r="R1346" i="6"/>
  <c r="L1345" i="6"/>
  <c r="P1345" i="6"/>
  <c r="Q1345" i="6"/>
  <c r="R1345" i="6"/>
  <c r="L1344" i="6"/>
  <c r="P1344" i="6"/>
  <c r="Q1344" i="6"/>
  <c r="R1344" i="6"/>
  <c r="L1343" i="6"/>
  <c r="P1343" i="6"/>
  <c r="Q1343" i="6"/>
  <c r="R1343" i="6"/>
  <c r="L1342" i="6"/>
  <c r="P1342" i="6"/>
  <c r="Q1342" i="6"/>
  <c r="R1342" i="6"/>
  <c r="L1341" i="6"/>
  <c r="P1341" i="6"/>
  <c r="Q1341" i="6"/>
  <c r="R1341" i="6"/>
  <c r="L1340" i="6"/>
  <c r="P1340" i="6"/>
  <c r="Q1340" i="6"/>
  <c r="R1340" i="6"/>
  <c r="L1339" i="6"/>
  <c r="P1339" i="6"/>
  <c r="Q1339" i="6"/>
  <c r="R1339" i="6"/>
  <c r="L1338" i="6"/>
  <c r="P1338" i="6"/>
  <c r="Q1338" i="6"/>
  <c r="R1338" i="6"/>
  <c r="L1337" i="6"/>
  <c r="P1337" i="6"/>
  <c r="Q1337" i="6"/>
  <c r="R1337" i="6"/>
  <c r="L1336" i="6"/>
  <c r="P1336" i="6"/>
  <c r="Q1336" i="6"/>
  <c r="R1336" i="6"/>
  <c r="L1335" i="6"/>
  <c r="P1335" i="6"/>
  <c r="Q1335" i="6"/>
  <c r="R1335" i="6"/>
  <c r="L1334" i="6"/>
  <c r="P1334" i="6"/>
  <c r="Q1334" i="6"/>
  <c r="R1334" i="6"/>
  <c r="L1333" i="6"/>
  <c r="P1333" i="6"/>
  <c r="Q1333" i="6"/>
  <c r="R1333" i="6"/>
  <c r="L1332" i="6"/>
  <c r="P1332" i="6"/>
  <c r="Q1332" i="6"/>
  <c r="R1332" i="6"/>
  <c r="L1331" i="6"/>
  <c r="P1331" i="6"/>
  <c r="Q1331" i="6"/>
  <c r="R1331" i="6"/>
  <c r="L1330" i="6"/>
  <c r="P1330" i="6"/>
  <c r="Q1330" i="6"/>
  <c r="R1330" i="6"/>
  <c r="L1329" i="6"/>
  <c r="P1329" i="6"/>
  <c r="Q1329" i="6"/>
  <c r="R1329" i="6"/>
  <c r="L1328" i="6"/>
  <c r="P1328" i="6"/>
  <c r="Q1328" i="6"/>
  <c r="R1328" i="6"/>
  <c r="L1327" i="6"/>
  <c r="P1327" i="6"/>
  <c r="Q1327" i="6"/>
  <c r="R1327" i="6"/>
  <c r="L1326" i="6"/>
  <c r="P1326" i="6"/>
  <c r="Q1326" i="6"/>
  <c r="R1326" i="6"/>
  <c r="L1325" i="6"/>
  <c r="P1325" i="6"/>
  <c r="Q1325" i="6"/>
  <c r="R1325" i="6"/>
  <c r="L1324" i="6"/>
  <c r="P1324" i="6"/>
  <c r="Q1324" i="6"/>
  <c r="R1324" i="6"/>
  <c r="L1323" i="6"/>
  <c r="P1323" i="6"/>
  <c r="Q1323" i="6"/>
  <c r="R1323" i="6"/>
  <c r="L1322" i="6"/>
  <c r="P1322" i="6"/>
  <c r="Q1322" i="6"/>
  <c r="R1322" i="6"/>
  <c r="L1321" i="6"/>
  <c r="P1321" i="6"/>
  <c r="Q1321" i="6"/>
  <c r="R1321" i="6"/>
  <c r="L1320" i="6"/>
  <c r="P1320" i="6"/>
  <c r="Q1320" i="6"/>
  <c r="R1320" i="6"/>
  <c r="L1319" i="6"/>
  <c r="P1319" i="6"/>
  <c r="Q1319" i="6"/>
  <c r="R1319" i="6"/>
  <c r="L1318" i="6"/>
  <c r="P1318" i="6"/>
  <c r="Q1318" i="6"/>
  <c r="R1318" i="6"/>
  <c r="L1317" i="6"/>
  <c r="P1317" i="6"/>
  <c r="Q1317" i="6"/>
  <c r="R1317" i="6"/>
  <c r="L1316" i="6"/>
  <c r="P1316" i="6"/>
  <c r="Q1316" i="6"/>
  <c r="R1316" i="6"/>
  <c r="L1315" i="6"/>
  <c r="P1315" i="6"/>
  <c r="Q1315" i="6"/>
  <c r="R1315" i="6"/>
  <c r="L1314" i="6"/>
  <c r="P1314" i="6"/>
  <c r="Q1314" i="6"/>
  <c r="R1314" i="6"/>
  <c r="L1313" i="6"/>
  <c r="P1313" i="6"/>
  <c r="Q1313" i="6"/>
  <c r="R1313" i="6"/>
  <c r="L1312" i="6"/>
  <c r="P1312" i="6"/>
  <c r="Q1312" i="6"/>
  <c r="R1312" i="6"/>
  <c r="L1311" i="6"/>
  <c r="P1311" i="6"/>
  <c r="Q1311" i="6"/>
  <c r="R1311" i="6"/>
  <c r="L1310" i="6"/>
  <c r="P1310" i="6"/>
  <c r="Q1310" i="6"/>
  <c r="R1310" i="6"/>
  <c r="L1309" i="6"/>
  <c r="P1309" i="6"/>
  <c r="Q1309" i="6"/>
  <c r="R1309" i="6"/>
  <c r="L1308" i="6"/>
  <c r="P1308" i="6"/>
  <c r="Q1308" i="6"/>
  <c r="R1308" i="6"/>
  <c r="L1307" i="6"/>
  <c r="P1307" i="6"/>
  <c r="Q1307" i="6"/>
  <c r="R1307" i="6"/>
  <c r="L1306" i="6"/>
  <c r="P1306" i="6"/>
  <c r="Q1306" i="6"/>
  <c r="R1306" i="6"/>
  <c r="L1305" i="6"/>
  <c r="P1305" i="6"/>
  <c r="Q1305" i="6"/>
  <c r="R1305" i="6"/>
  <c r="L1304" i="6"/>
  <c r="P1304" i="6"/>
  <c r="Q1304" i="6"/>
  <c r="R1304" i="6"/>
  <c r="L1303" i="6"/>
  <c r="P1303" i="6"/>
  <c r="Q1303" i="6"/>
  <c r="R1303" i="6"/>
  <c r="L1302" i="6"/>
  <c r="P1302" i="6"/>
  <c r="Q1302" i="6"/>
  <c r="R1302" i="6"/>
  <c r="L1301" i="6"/>
  <c r="P1301" i="6"/>
  <c r="Q1301" i="6"/>
  <c r="R1301" i="6"/>
  <c r="L1300" i="6"/>
  <c r="P1300" i="6"/>
  <c r="Q1300" i="6"/>
  <c r="R1300" i="6"/>
  <c r="L1299" i="6"/>
  <c r="P1299" i="6"/>
  <c r="Q1299" i="6"/>
  <c r="R1299" i="6"/>
  <c r="L1298" i="6"/>
  <c r="P1298" i="6"/>
  <c r="Q1298" i="6"/>
  <c r="R1298" i="6"/>
  <c r="L1297" i="6"/>
  <c r="P1297" i="6"/>
  <c r="Q1297" i="6"/>
  <c r="R1297" i="6"/>
  <c r="L1296" i="6"/>
  <c r="P1296" i="6"/>
  <c r="Q1296" i="6"/>
  <c r="R1296" i="6"/>
  <c r="L1295" i="6"/>
  <c r="P1295" i="6"/>
  <c r="Q1295" i="6"/>
  <c r="R1295" i="6"/>
  <c r="L1294" i="6"/>
  <c r="P1294" i="6"/>
  <c r="Q1294" i="6"/>
  <c r="R1294" i="6"/>
  <c r="L1293" i="6"/>
  <c r="P1293" i="6"/>
  <c r="Q1293" i="6"/>
  <c r="R1293" i="6"/>
  <c r="L1292" i="6"/>
  <c r="P1292" i="6"/>
  <c r="Q1292" i="6"/>
  <c r="R1292" i="6"/>
  <c r="L1291" i="6"/>
  <c r="P1291" i="6"/>
  <c r="Q1291" i="6"/>
  <c r="R1291" i="6"/>
  <c r="L1290" i="6"/>
  <c r="P1290" i="6"/>
  <c r="Q1290" i="6"/>
  <c r="R1290" i="6"/>
  <c r="L1289" i="6"/>
  <c r="P1289" i="6"/>
  <c r="Q1289" i="6"/>
  <c r="R1289" i="6"/>
  <c r="L1288" i="6"/>
  <c r="P1288" i="6"/>
  <c r="Q1288" i="6"/>
  <c r="R1288" i="6"/>
  <c r="L1287" i="6"/>
  <c r="P1287" i="6"/>
  <c r="Q1287" i="6"/>
  <c r="R1287" i="6"/>
  <c r="L1286" i="6"/>
  <c r="P1286" i="6"/>
  <c r="Q1286" i="6"/>
  <c r="R1286" i="6"/>
  <c r="L1285" i="6"/>
  <c r="P1285" i="6"/>
  <c r="Q1285" i="6"/>
  <c r="R1285" i="6"/>
  <c r="L1284" i="6"/>
  <c r="P1284" i="6"/>
  <c r="Q1284" i="6"/>
  <c r="R1284" i="6"/>
  <c r="L1283" i="6"/>
  <c r="P1283" i="6"/>
  <c r="Q1283" i="6"/>
  <c r="R1283" i="6"/>
  <c r="L1282" i="6"/>
  <c r="P1282" i="6"/>
  <c r="Q1282" i="6"/>
  <c r="R1282" i="6"/>
  <c r="L1281" i="6"/>
  <c r="P1281" i="6"/>
  <c r="Q1281" i="6"/>
  <c r="R1281" i="6"/>
  <c r="L1280" i="6"/>
  <c r="P1280" i="6"/>
  <c r="Q1280" i="6"/>
  <c r="R1280" i="6"/>
  <c r="L1279" i="6"/>
  <c r="P1279" i="6"/>
  <c r="Q1279" i="6"/>
  <c r="R1279" i="6"/>
  <c r="L1278" i="6"/>
  <c r="P1278" i="6"/>
  <c r="Q1278" i="6"/>
  <c r="R1278" i="6"/>
  <c r="L1277" i="6"/>
  <c r="P1277" i="6"/>
  <c r="Q1277" i="6"/>
  <c r="R1277" i="6"/>
  <c r="L1276" i="6"/>
  <c r="P1276" i="6"/>
  <c r="Q1276" i="6"/>
  <c r="R1276" i="6"/>
  <c r="L1275" i="6"/>
  <c r="P1275" i="6"/>
  <c r="Q1275" i="6"/>
  <c r="R1275" i="6"/>
  <c r="L1274" i="6"/>
  <c r="P1274" i="6"/>
  <c r="Q1274" i="6"/>
  <c r="R1274" i="6"/>
  <c r="L1273" i="6"/>
  <c r="P1273" i="6"/>
  <c r="Q1273" i="6"/>
  <c r="R1273" i="6"/>
  <c r="L1272" i="6"/>
  <c r="P1272" i="6"/>
  <c r="Q1272" i="6"/>
  <c r="R1272" i="6"/>
  <c r="L1271" i="6"/>
  <c r="P1271" i="6"/>
  <c r="Q1271" i="6"/>
  <c r="R1271" i="6"/>
  <c r="L1270" i="6"/>
  <c r="P1270" i="6"/>
  <c r="Q1270" i="6"/>
  <c r="R1270" i="6"/>
  <c r="L1269" i="6"/>
  <c r="P1269" i="6"/>
  <c r="Q1269" i="6"/>
  <c r="R1269" i="6"/>
  <c r="L1268" i="6"/>
  <c r="P1268" i="6"/>
  <c r="Q1268" i="6"/>
  <c r="R1268" i="6"/>
  <c r="L1267" i="6"/>
  <c r="P1267" i="6"/>
  <c r="Q1267" i="6"/>
  <c r="R1267" i="6"/>
  <c r="L1266" i="6"/>
  <c r="P1266" i="6"/>
  <c r="Q1266" i="6"/>
  <c r="R1266" i="6"/>
  <c r="L1265" i="6"/>
  <c r="P1265" i="6"/>
  <c r="Q1265" i="6"/>
  <c r="R1265" i="6"/>
  <c r="L1264" i="6"/>
  <c r="P1264" i="6"/>
  <c r="Q1264" i="6"/>
  <c r="R1264" i="6"/>
  <c r="L1263" i="6"/>
  <c r="P1263" i="6"/>
  <c r="Q1263" i="6"/>
  <c r="R1263" i="6"/>
  <c r="L1262" i="6"/>
  <c r="P1262" i="6"/>
  <c r="Q1262" i="6"/>
  <c r="R1262" i="6"/>
  <c r="L1261" i="6"/>
  <c r="P1261" i="6"/>
  <c r="Q1261" i="6"/>
  <c r="R1261" i="6"/>
  <c r="L1260" i="6"/>
  <c r="P1260" i="6"/>
  <c r="Q1260" i="6"/>
  <c r="R1260" i="6"/>
  <c r="L1259" i="6"/>
  <c r="P1259" i="6"/>
  <c r="Q1259" i="6"/>
  <c r="R1259" i="6"/>
  <c r="L1258" i="6"/>
  <c r="P1258" i="6"/>
  <c r="Q1258" i="6"/>
  <c r="R1258" i="6"/>
  <c r="L1257" i="6"/>
  <c r="P1257" i="6"/>
  <c r="Q1257" i="6"/>
  <c r="R1257" i="6"/>
  <c r="L1256" i="6"/>
  <c r="P1256" i="6"/>
  <c r="Q1256" i="6"/>
  <c r="R1256" i="6"/>
  <c r="L1255" i="6"/>
  <c r="P1255" i="6"/>
  <c r="Q1255" i="6"/>
  <c r="R1255" i="6"/>
  <c r="L1254" i="6"/>
  <c r="P1254" i="6"/>
  <c r="Q1254" i="6"/>
  <c r="R1254" i="6"/>
  <c r="L1253" i="6"/>
  <c r="P1253" i="6"/>
  <c r="Q1253" i="6"/>
  <c r="R1253" i="6"/>
  <c r="L1252" i="6"/>
  <c r="P1252" i="6"/>
  <c r="Q1252" i="6"/>
  <c r="R1252" i="6"/>
  <c r="L1251" i="6"/>
  <c r="P1251" i="6"/>
  <c r="Q1251" i="6"/>
  <c r="R1251" i="6"/>
  <c r="L1250" i="6"/>
  <c r="P1250" i="6"/>
  <c r="Q1250" i="6"/>
  <c r="R1250" i="6"/>
  <c r="L1249" i="6"/>
  <c r="P1249" i="6"/>
  <c r="Q1249" i="6"/>
  <c r="R1249" i="6"/>
  <c r="L1248" i="6"/>
  <c r="P1248" i="6"/>
  <c r="Q1248" i="6"/>
  <c r="R1248" i="6"/>
  <c r="L1247" i="6"/>
  <c r="P1247" i="6"/>
  <c r="Q1247" i="6"/>
  <c r="R1247" i="6"/>
  <c r="L1246" i="6"/>
  <c r="P1246" i="6"/>
  <c r="Q1246" i="6"/>
  <c r="R1246" i="6"/>
  <c r="L1245" i="6"/>
  <c r="P1245" i="6"/>
  <c r="Q1245" i="6"/>
  <c r="R1245" i="6"/>
  <c r="L1244" i="6"/>
  <c r="P1244" i="6"/>
  <c r="Q1244" i="6"/>
  <c r="R1244" i="6"/>
  <c r="L1243" i="6"/>
  <c r="P1243" i="6"/>
  <c r="Q1243" i="6"/>
  <c r="R1243" i="6"/>
  <c r="L1242" i="6"/>
  <c r="P1242" i="6"/>
  <c r="Q1242" i="6"/>
  <c r="R1242" i="6"/>
  <c r="L1241" i="6"/>
  <c r="P1241" i="6"/>
  <c r="Q1241" i="6"/>
  <c r="R1241" i="6"/>
  <c r="L1240" i="6"/>
  <c r="P1240" i="6"/>
  <c r="Q1240" i="6"/>
  <c r="R1240" i="6"/>
  <c r="L1239" i="6"/>
  <c r="P1239" i="6"/>
  <c r="Q1239" i="6"/>
  <c r="R1239" i="6"/>
  <c r="L1238" i="6"/>
  <c r="P1238" i="6"/>
  <c r="Q1238" i="6"/>
  <c r="R1238" i="6"/>
  <c r="L1237" i="6"/>
  <c r="P1237" i="6"/>
  <c r="Q1237" i="6"/>
  <c r="R1237" i="6"/>
  <c r="L1236" i="6"/>
  <c r="P1236" i="6"/>
  <c r="Q1236" i="6"/>
  <c r="R1236" i="6"/>
  <c r="L1235" i="6"/>
  <c r="P1235" i="6"/>
  <c r="Q1235" i="6"/>
  <c r="R1235" i="6"/>
  <c r="L1234" i="6"/>
  <c r="P1234" i="6"/>
  <c r="Q1234" i="6"/>
  <c r="R1234" i="6"/>
  <c r="L1233" i="6"/>
  <c r="P1233" i="6"/>
  <c r="Q1233" i="6"/>
  <c r="R1233" i="6"/>
  <c r="L1232" i="6"/>
  <c r="P1232" i="6"/>
  <c r="Q1232" i="6"/>
  <c r="R1232" i="6"/>
  <c r="L1231" i="6"/>
  <c r="P1231" i="6"/>
  <c r="Q1231" i="6"/>
  <c r="R1231" i="6"/>
  <c r="L1230" i="6"/>
  <c r="P1230" i="6"/>
  <c r="Q1230" i="6"/>
  <c r="R1230" i="6"/>
  <c r="L1229" i="6"/>
  <c r="P1229" i="6"/>
  <c r="Q1229" i="6"/>
  <c r="R1229" i="6"/>
  <c r="L1228" i="6"/>
  <c r="P1228" i="6"/>
  <c r="Q1228" i="6"/>
  <c r="R1228" i="6"/>
  <c r="L1227" i="6"/>
  <c r="P1227" i="6"/>
  <c r="Q1227" i="6"/>
  <c r="R1227" i="6"/>
  <c r="L1226" i="6"/>
  <c r="P1226" i="6"/>
  <c r="Q1226" i="6"/>
  <c r="R1226" i="6"/>
  <c r="L1225" i="6"/>
  <c r="P1225" i="6"/>
  <c r="Q1225" i="6"/>
  <c r="R1225" i="6"/>
  <c r="L1224" i="6"/>
  <c r="P1224" i="6"/>
  <c r="Q1224" i="6"/>
  <c r="R1224" i="6"/>
  <c r="L1223" i="6"/>
  <c r="P1223" i="6"/>
  <c r="Q1223" i="6"/>
  <c r="R1223" i="6"/>
  <c r="L1222" i="6"/>
  <c r="P1222" i="6"/>
  <c r="Q1222" i="6"/>
  <c r="R1222" i="6"/>
  <c r="L1221" i="6"/>
  <c r="P1221" i="6"/>
  <c r="Q1221" i="6"/>
  <c r="R1221" i="6"/>
  <c r="L1220" i="6"/>
  <c r="P1220" i="6"/>
  <c r="Q1220" i="6"/>
  <c r="R1220" i="6"/>
  <c r="L1219" i="6"/>
  <c r="P1219" i="6"/>
  <c r="Q1219" i="6"/>
  <c r="R1219" i="6"/>
  <c r="L1218" i="6"/>
  <c r="P1218" i="6"/>
  <c r="Q1218" i="6"/>
  <c r="R1218" i="6"/>
  <c r="L1217" i="6"/>
  <c r="P1217" i="6"/>
  <c r="Q1217" i="6"/>
  <c r="R1217" i="6"/>
  <c r="L1216" i="6"/>
  <c r="P1216" i="6"/>
  <c r="Q1216" i="6"/>
  <c r="R1216" i="6"/>
  <c r="L1215" i="6"/>
  <c r="P1215" i="6"/>
  <c r="Q1215" i="6"/>
  <c r="R1215" i="6"/>
  <c r="L1214" i="6"/>
  <c r="P1214" i="6"/>
  <c r="Q1214" i="6"/>
  <c r="R1214" i="6"/>
  <c r="L1213" i="6"/>
  <c r="P1213" i="6"/>
  <c r="Q1213" i="6"/>
  <c r="R1213" i="6"/>
  <c r="L1212" i="6"/>
  <c r="P1212" i="6"/>
  <c r="Q1212" i="6"/>
  <c r="R1212" i="6"/>
  <c r="L1211" i="6"/>
  <c r="P1211" i="6"/>
  <c r="Q1211" i="6"/>
  <c r="R1211" i="6"/>
  <c r="L1210" i="6"/>
  <c r="P1210" i="6"/>
  <c r="Q1210" i="6"/>
  <c r="R1210" i="6"/>
  <c r="L1209" i="6"/>
  <c r="P1209" i="6"/>
  <c r="Q1209" i="6"/>
  <c r="R1209" i="6"/>
  <c r="L1208" i="6"/>
  <c r="P1208" i="6"/>
  <c r="Q1208" i="6"/>
  <c r="R1208" i="6"/>
  <c r="L1207" i="6"/>
  <c r="P1207" i="6"/>
  <c r="Q1207" i="6"/>
  <c r="R1207" i="6"/>
  <c r="L1206" i="6"/>
  <c r="P1206" i="6"/>
  <c r="Q1206" i="6"/>
  <c r="R1206" i="6"/>
  <c r="L1205" i="6"/>
  <c r="P1205" i="6"/>
  <c r="Q1205" i="6"/>
  <c r="R1205" i="6"/>
  <c r="L1204" i="6"/>
  <c r="P1204" i="6"/>
  <c r="Q1204" i="6"/>
  <c r="R1204" i="6"/>
  <c r="L1203" i="6"/>
  <c r="P1203" i="6"/>
  <c r="Q1203" i="6"/>
  <c r="R1203" i="6"/>
  <c r="L1202" i="6"/>
  <c r="P1202" i="6"/>
  <c r="Q1202" i="6"/>
  <c r="R1202" i="6"/>
  <c r="L1201" i="6"/>
  <c r="P1201" i="6"/>
  <c r="Q1201" i="6"/>
  <c r="R1201" i="6"/>
  <c r="L1200" i="6"/>
  <c r="P1200" i="6"/>
  <c r="Q1200" i="6"/>
  <c r="R1200" i="6"/>
  <c r="L1199" i="6"/>
  <c r="P1199" i="6"/>
  <c r="Q1199" i="6"/>
  <c r="R1199" i="6"/>
  <c r="L1198" i="6"/>
  <c r="P1198" i="6"/>
  <c r="Q1198" i="6"/>
  <c r="R1198" i="6"/>
  <c r="L1197" i="6"/>
  <c r="P1197" i="6"/>
  <c r="Q1197" i="6"/>
  <c r="R1197" i="6"/>
  <c r="L1196" i="6"/>
  <c r="P1196" i="6"/>
  <c r="Q1196" i="6"/>
  <c r="R1196" i="6"/>
  <c r="L1195" i="6"/>
  <c r="P1195" i="6"/>
  <c r="Q1195" i="6"/>
  <c r="R1195" i="6"/>
  <c r="L1194" i="6"/>
  <c r="P1194" i="6"/>
  <c r="Q1194" i="6"/>
  <c r="R1194" i="6"/>
  <c r="L1193" i="6"/>
  <c r="P1193" i="6"/>
  <c r="Q1193" i="6"/>
  <c r="R1193" i="6"/>
  <c r="L1192" i="6"/>
  <c r="P1192" i="6"/>
  <c r="Q1192" i="6"/>
  <c r="R1192" i="6"/>
  <c r="L1191" i="6"/>
  <c r="P1191" i="6"/>
  <c r="Q1191" i="6"/>
  <c r="R1191" i="6"/>
  <c r="L1190" i="6"/>
  <c r="P1190" i="6"/>
  <c r="Q1190" i="6"/>
  <c r="R1190" i="6"/>
  <c r="L1189" i="6"/>
  <c r="P1189" i="6"/>
  <c r="Q1189" i="6"/>
  <c r="R1189" i="6"/>
  <c r="L1188" i="6"/>
  <c r="P1188" i="6"/>
  <c r="Q1188" i="6"/>
  <c r="R1188" i="6"/>
  <c r="L1187" i="6"/>
  <c r="P1187" i="6"/>
  <c r="Q1187" i="6"/>
  <c r="R1187" i="6"/>
  <c r="L1186" i="6"/>
  <c r="P1186" i="6"/>
  <c r="Q1186" i="6"/>
  <c r="R1186" i="6"/>
  <c r="L1185" i="6"/>
  <c r="P1185" i="6"/>
  <c r="Q1185" i="6"/>
  <c r="R1185" i="6"/>
  <c r="L1184" i="6"/>
  <c r="P1184" i="6"/>
  <c r="Q1184" i="6"/>
  <c r="R1184" i="6"/>
  <c r="L1183" i="6"/>
  <c r="P1183" i="6"/>
  <c r="Q1183" i="6"/>
  <c r="R1183" i="6"/>
  <c r="L1182" i="6"/>
  <c r="P1182" i="6"/>
  <c r="Q1182" i="6"/>
  <c r="R1182" i="6"/>
  <c r="L1181" i="6"/>
  <c r="P1181" i="6"/>
  <c r="Q1181" i="6"/>
  <c r="R1181" i="6"/>
  <c r="L1180" i="6"/>
  <c r="P1180" i="6"/>
  <c r="Q1180" i="6"/>
  <c r="R1180" i="6"/>
  <c r="L1179" i="6"/>
  <c r="P1179" i="6"/>
  <c r="Q1179" i="6"/>
  <c r="R1179" i="6"/>
  <c r="L1178" i="6"/>
  <c r="P1178" i="6"/>
  <c r="Q1178" i="6"/>
  <c r="R1178" i="6"/>
  <c r="L1177" i="6"/>
  <c r="P1177" i="6"/>
  <c r="Q1177" i="6"/>
  <c r="R1177" i="6"/>
  <c r="L1176" i="6"/>
  <c r="P1176" i="6"/>
  <c r="Q1176" i="6"/>
  <c r="R1176" i="6"/>
  <c r="L1175" i="6"/>
  <c r="P1175" i="6"/>
  <c r="Q1175" i="6"/>
  <c r="R1175" i="6"/>
  <c r="L1174" i="6"/>
  <c r="P1174" i="6"/>
  <c r="Q1174" i="6"/>
  <c r="R1174" i="6"/>
  <c r="L1173" i="6"/>
  <c r="P1173" i="6"/>
  <c r="Q1173" i="6"/>
  <c r="R1173" i="6"/>
  <c r="L1172" i="6"/>
  <c r="P1172" i="6"/>
  <c r="Q1172" i="6"/>
  <c r="R1172" i="6"/>
  <c r="L1171" i="6"/>
  <c r="P1171" i="6"/>
  <c r="Q1171" i="6"/>
  <c r="R1171" i="6"/>
  <c r="L1170" i="6"/>
  <c r="P1170" i="6"/>
  <c r="Q1170" i="6"/>
  <c r="R1170" i="6"/>
  <c r="L1169" i="6"/>
  <c r="P1169" i="6"/>
  <c r="Q1169" i="6"/>
  <c r="R1169" i="6"/>
  <c r="L1168" i="6"/>
  <c r="P1168" i="6"/>
  <c r="Q1168" i="6"/>
  <c r="R1168" i="6"/>
  <c r="L1167" i="6"/>
  <c r="P1167" i="6"/>
  <c r="Q1167" i="6"/>
  <c r="R1167" i="6"/>
  <c r="L1166" i="6"/>
  <c r="P1166" i="6"/>
  <c r="Q1166" i="6"/>
  <c r="R1166" i="6"/>
  <c r="L1165" i="6"/>
  <c r="P1165" i="6"/>
  <c r="Q1165" i="6"/>
  <c r="R1165" i="6"/>
  <c r="L1164" i="6"/>
  <c r="P1164" i="6"/>
  <c r="Q1164" i="6"/>
  <c r="R1164" i="6"/>
  <c r="L1163" i="6"/>
  <c r="P1163" i="6"/>
  <c r="Q1163" i="6"/>
  <c r="R1163" i="6"/>
  <c r="L1162" i="6"/>
  <c r="P1162" i="6"/>
  <c r="Q1162" i="6"/>
  <c r="R1162" i="6"/>
  <c r="L1161" i="6"/>
  <c r="P1161" i="6"/>
  <c r="Q1161" i="6"/>
  <c r="R1161" i="6"/>
  <c r="L1160" i="6"/>
  <c r="P1160" i="6"/>
  <c r="Q1160" i="6"/>
  <c r="R1160" i="6"/>
  <c r="L1159" i="6"/>
  <c r="P1159" i="6"/>
  <c r="Q1159" i="6"/>
  <c r="R1159" i="6"/>
  <c r="L1158" i="6"/>
  <c r="P1158" i="6"/>
  <c r="Q1158" i="6"/>
  <c r="R1158" i="6"/>
  <c r="L1157" i="6"/>
  <c r="P1157" i="6"/>
  <c r="Q1157" i="6"/>
  <c r="R1157" i="6"/>
  <c r="L1156" i="6"/>
  <c r="P1156" i="6"/>
  <c r="Q1156" i="6"/>
  <c r="R1156" i="6"/>
  <c r="L1155" i="6"/>
  <c r="P1155" i="6"/>
  <c r="Q1155" i="6"/>
  <c r="R1155" i="6"/>
  <c r="L1154" i="6"/>
  <c r="P1154" i="6"/>
  <c r="Q1154" i="6"/>
  <c r="R1154" i="6"/>
  <c r="L1153" i="6"/>
  <c r="P1153" i="6"/>
  <c r="Q1153" i="6"/>
  <c r="R1153" i="6"/>
  <c r="L1152" i="6"/>
  <c r="P1152" i="6"/>
  <c r="Q1152" i="6"/>
  <c r="R1152" i="6"/>
  <c r="L1151" i="6"/>
  <c r="P1151" i="6"/>
  <c r="Q1151" i="6"/>
  <c r="R1151" i="6"/>
  <c r="L1150" i="6"/>
  <c r="P1150" i="6"/>
  <c r="Q1150" i="6"/>
  <c r="R1150" i="6"/>
  <c r="L1149" i="6"/>
  <c r="P1149" i="6"/>
  <c r="Q1149" i="6"/>
  <c r="R1149" i="6"/>
  <c r="L1148" i="6"/>
  <c r="P1148" i="6"/>
  <c r="Q1148" i="6"/>
  <c r="R1148" i="6"/>
  <c r="L1147" i="6"/>
  <c r="P1147" i="6"/>
  <c r="Q1147" i="6"/>
  <c r="R1147" i="6"/>
  <c r="L1146" i="6"/>
  <c r="P1146" i="6"/>
  <c r="Q1146" i="6"/>
  <c r="R1146" i="6"/>
  <c r="L1145" i="6"/>
  <c r="P1145" i="6"/>
  <c r="Q1145" i="6"/>
  <c r="R1145" i="6"/>
  <c r="L1144" i="6"/>
  <c r="P1144" i="6"/>
  <c r="Q1144" i="6"/>
  <c r="R1144" i="6"/>
  <c r="L1143" i="6"/>
  <c r="P1143" i="6"/>
  <c r="Q1143" i="6"/>
  <c r="R1143" i="6"/>
  <c r="L1142" i="6"/>
  <c r="P1142" i="6"/>
  <c r="Q1142" i="6"/>
  <c r="R1142" i="6"/>
  <c r="L1141" i="6"/>
  <c r="P1141" i="6"/>
  <c r="Q1141" i="6"/>
  <c r="R1141" i="6"/>
  <c r="L1140" i="6"/>
  <c r="P1140" i="6"/>
  <c r="Q1140" i="6"/>
  <c r="R1140" i="6"/>
  <c r="L1139" i="6"/>
  <c r="P1139" i="6"/>
  <c r="Q1139" i="6"/>
  <c r="R1139" i="6"/>
  <c r="L1138" i="6"/>
  <c r="P1138" i="6"/>
  <c r="Q1138" i="6"/>
  <c r="R1138" i="6"/>
  <c r="L1137" i="6"/>
  <c r="P1137" i="6"/>
  <c r="Q1137" i="6"/>
  <c r="R1137" i="6"/>
  <c r="L1136" i="6"/>
  <c r="P1136" i="6"/>
  <c r="Q1136" i="6"/>
  <c r="R1136" i="6"/>
  <c r="L1135" i="6"/>
  <c r="P1135" i="6"/>
  <c r="Q1135" i="6"/>
  <c r="R1135" i="6"/>
  <c r="L1134" i="6"/>
  <c r="P1134" i="6"/>
  <c r="Q1134" i="6"/>
  <c r="R1134" i="6"/>
  <c r="L1133" i="6"/>
  <c r="P1133" i="6"/>
  <c r="Q1133" i="6"/>
  <c r="R1133" i="6"/>
  <c r="L1132" i="6"/>
  <c r="P1132" i="6"/>
  <c r="Q1132" i="6"/>
  <c r="R1132" i="6"/>
  <c r="L1131" i="6"/>
  <c r="P1131" i="6"/>
  <c r="Q1131" i="6"/>
  <c r="R1131" i="6"/>
  <c r="L1130" i="6"/>
  <c r="P1130" i="6"/>
  <c r="Q1130" i="6"/>
  <c r="R1130" i="6"/>
  <c r="L1129" i="6"/>
  <c r="P1129" i="6"/>
  <c r="Q1129" i="6"/>
  <c r="R1129" i="6"/>
  <c r="L1128" i="6"/>
  <c r="P1128" i="6"/>
  <c r="Q1128" i="6"/>
  <c r="R1128" i="6"/>
  <c r="L1127" i="6"/>
  <c r="P1127" i="6"/>
  <c r="Q1127" i="6"/>
  <c r="R1127" i="6"/>
  <c r="L1126" i="6"/>
  <c r="P1126" i="6"/>
  <c r="Q1126" i="6"/>
  <c r="R1126" i="6"/>
  <c r="L1125" i="6"/>
  <c r="P1125" i="6"/>
  <c r="Q1125" i="6"/>
  <c r="R1125" i="6"/>
  <c r="L1124" i="6"/>
  <c r="P1124" i="6"/>
  <c r="Q1124" i="6"/>
  <c r="R1124" i="6"/>
  <c r="L1123" i="6"/>
  <c r="P1123" i="6"/>
  <c r="Q1123" i="6"/>
  <c r="R1123" i="6"/>
  <c r="L1122" i="6"/>
  <c r="P1122" i="6"/>
  <c r="Q1122" i="6"/>
  <c r="R1122" i="6"/>
  <c r="L1121" i="6"/>
  <c r="P1121" i="6"/>
  <c r="Q1121" i="6"/>
  <c r="R1121" i="6"/>
  <c r="L1120" i="6"/>
  <c r="P1120" i="6"/>
  <c r="Q1120" i="6"/>
  <c r="R1120" i="6"/>
  <c r="L1119" i="6"/>
  <c r="P1119" i="6"/>
  <c r="Q1119" i="6"/>
  <c r="R1119" i="6"/>
  <c r="L1118" i="6"/>
  <c r="P1118" i="6"/>
  <c r="Q1118" i="6"/>
  <c r="R1118" i="6"/>
  <c r="L1117" i="6"/>
  <c r="P1117" i="6"/>
  <c r="Q1117" i="6"/>
  <c r="R1117" i="6"/>
  <c r="L1116" i="6"/>
  <c r="P1116" i="6"/>
  <c r="Q1116" i="6"/>
  <c r="R1116" i="6"/>
  <c r="L1115" i="6"/>
  <c r="P1115" i="6"/>
  <c r="Q1115" i="6"/>
  <c r="R1115" i="6"/>
  <c r="L1114" i="6"/>
  <c r="P1114" i="6"/>
  <c r="Q1114" i="6"/>
  <c r="R1114" i="6"/>
  <c r="L1113" i="6"/>
  <c r="P1113" i="6"/>
  <c r="Q1113" i="6"/>
  <c r="R1113" i="6"/>
  <c r="L1112" i="6"/>
  <c r="P1112" i="6"/>
  <c r="Q1112" i="6"/>
  <c r="R1112" i="6"/>
  <c r="L1111" i="6"/>
  <c r="P1111" i="6"/>
  <c r="Q1111" i="6"/>
  <c r="R1111" i="6"/>
  <c r="L1110" i="6"/>
  <c r="P1110" i="6"/>
  <c r="Q1110" i="6"/>
  <c r="R1110" i="6"/>
  <c r="L1109" i="6"/>
  <c r="P1109" i="6"/>
  <c r="Q1109" i="6"/>
  <c r="R1109" i="6"/>
  <c r="L1108" i="6"/>
  <c r="P1108" i="6"/>
  <c r="Q1108" i="6"/>
  <c r="R1108" i="6"/>
  <c r="L1107" i="6"/>
  <c r="P1107" i="6"/>
  <c r="Q1107" i="6"/>
  <c r="R1107" i="6"/>
  <c r="L1106" i="6"/>
  <c r="P1106" i="6"/>
  <c r="Q1106" i="6"/>
  <c r="R1106" i="6"/>
  <c r="L1105" i="6"/>
  <c r="P1105" i="6"/>
  <c r="Q1105" i="6"/>
  <c r="R1105" i="6"/>
  <c r="L1104" i="6"/>
  <c r="P1104" i="6"/>
  <c r="Q1104" i="6"/>
  <c r="R1104" i="6"/>
  <c r="L1103" i="6"/>
  <c r="P1103" i="6"/>
  <c r="Q1103" i="6"/>
  <c r="R1103" i="6"/>
  <c r="L1102" i="6"/>
  <c r="P1102" i="6"/>
  <c r="Q1102" i="6"/>
  <c r="R1102" i="6"/>
  <c r="L1101" i="6"/>
  <c r="P1101" i="6"/>
  <c r="Q1101" i="6"/>
  <c r="R1101" i="6"/>
  <c r="L1100" i="6"/>
  <c r="P1100" i="6"/>
  <c r="Q1100" i="6"/>
  <c r="R1100" i="6"/>
  <c r="L1099" i="6"/>
  <c r="P1099" i="6"/>
  <c r="Q1099" i="6"/>
  <c r="R1099" i="6"/>
  <c r="L1098" i="6"/>
  <c r="P1098" i="6"/>
  <c r="Q1098" i="6"/>
  <c r="R1098" i="6"/>
  <c r="L1097" i="6"/>
  <c r="P1097" i="6"/>
  <c r="Q1097" i="6"/>
  <c r="R1097" i="6"/>
  <c r="L1096" i="6"/>
  <c r="P1096" i="6"/>
  <c r="Q1096" i="6"/>
  <c r="R1096" i="6"/>
  <c r="L1095" i="6"/>
  <c r="P1095" i="6"/>
  <c r="Q1095" i="6"/>
  <c r="R1095" i="6"/>
  <c r="L1094" i="6"/>
  <c r="P1094" i="6"/>
  <c r="Q1094" i="6"/>
  <c r="R1094" i="6"/>
  <c r="L1093" i="6"/>
  <c r="P1093" i="6"/>
  <c r="Q1093" i="6"/>
  <c r="R1093" i="6"/>
  <c r="L1092" i="6"/>
  <c r="P1092" i="6"/>
  <c r="Q1092" i="6"/>
  <c r="R1092" i="6"/>
  <c r="L1091" i="6"/>
  <c r="P1091" i="6"/>
  <c r="Q1091" i="6"/>
  <c r="R1091" i="6"/>
  <c r="L1090" i="6"/>
  <c r="P1090" i="6"/>
  <c r="Q1090" i="6"/>
  <c r="R1090" i="6"/>
  <c r="L1089" i="6"/>
  <c r="P1089" i="6"/>
  <c r="Q1089" i="6"/>
  <c r="R1089" i="6"/>
  <c r="L1088" i="6"/>
  <c r="P1088" i="6"/>
  <c r="Q1088" i="6"/>
  <c r="R1088" i="6"/>
  <c r="L1087" i="6"/>
  <c r="P1087" i="6"/>
  <c r="Q1087" i="6"/>
  <c r="R1087" i="6"/>
  <c r="L1086" i="6"/>
  <c r="P1086" i="6"/>
  <c r="Q1086" i="6"/>
  <c r="R1086" i="6"/>
  <c r="L1085" i="6"/>
  <c r="P1085" i="6"/>
  <c r="Q1085" i="6"/>
  <c r="R1085" i="6"/>
  <c r="L1084" i="6"/>
  <c r="P1084" i="6"/>
  <c r="Q1084" i="6"/>
  <c r="R1084" i="6"/>
  <c r="L1083" i="6"/>
  <c r="P1083" i="6"/>
  <c r="Q1083" i="6"/>
  <c r="R1083" i="6"/>
  <c r="L1082" i="6"/>
  <c r="P1082" i="6"/>
  <c r="Q1082" i="6"/>
  <c r="R1082" i="6"/>
  <c r="L1081" i="6"/>
  <c r="P1081" i="6"/>
  <c r="Q1081" i="6"/>
  <c r="R1081" i="6"/>
  <c r="L1080" i="6"/>
  <c r="P1080" i="6"/>
  <c r="Q1080" i="6"/>
  <c r="R1080" i="6"/>
  <c r="L1079" i="6"/>
  <c r="P1079" i="6"/>
  <c r="Q1079" i="6"/>
  <c r="R1079" i="6"/>
  <c r="L1078" i="6"/>
  <c r="P1078" i="6"/>
  <c r="Q1078" i="6"/>
  <c r="R1078" i="6"/>
  <c r="L1077" i="6"/>
  <c r="P1077" i="6"/>
  <c r="Q1077" i="6"/>
  <c r="R1077" i="6"/>
  <c r="L1076" i="6"/>
  <c r="P1076" i="6"/>
  <c r="Q1076" i="6"/>
  <c r="R1076" i="6"/>
  <c r="L1075" i="6"/>
  <c r="P1075" i="6"/>
  <c r="Q1075" i="6"/>
  <c r="R1075" i="6"/>
  <c r="L1074" i="6"/>
  <c r="P1074" i="6"/>
  <c r="Q1074" i="6"/>
  <c r="R1074" i="6"/>
  <c r="L1073" i="6"/>
  <c r="P1073" i="6"/>
  <c r="Q1073" i="6"/>
  <c r="R1073" i="6"/>
  <c r="L1072" i="6"/>
  <c r="P1072" i="6"/>
  <c r="Q1072" i="6"/>
  <c r="R1072" i="6"/>
  <c r="L1071" i="6"/>
  <c r="P1071" i="6"/>
  <c r="Q1071" i="6"/>
  <c r="R1071" i="6"/>
  <c r="L1070" i="6"/>
  <c r="P1070" i="6"/>
  <c r="Q1070" i="6"/>
  <c r="R1070" i="6"/>
  <c r="L1069" i="6"/>
  <c r="P1069" i="6"/>
  <c r="Q1069" i="6"/>
  <c r="R1069" i="6"/>
  <c r="L1068" i="6"/>
  <c r="P1068" i="6"/>
  <c r="Q1068" i="6"/>
  <c r="R1068" i="6"/>
  <c r="L1067" i="6"/>
  <c r="P1067" i="6"/>
  <c r="Q1067" i="6"/>
  <c r="R1067" i="6"/>
  <c r="L1066" i="6"/>
  <c r="P1066" i="6"/>
  <c r="Q1066" i="6"/>
  <c r="R1066" i="6"/>
  <c r="L1065" i="6"/>
  <c r="P1065" i="6"/>
  <c r="Q1065" i="6"/>
  <c r="R1065" i="6"/>
  <c r="L1064" i="6"/>
  <c r="P1064" i="6"/>
  <c r="Q1064" i="6"/>
  <c r="R1064" i="6"/>
  <c r="L1063" i="6"/>
  <c r="P1063" i="6"/>
  <c r="Q1063" i="6"/>
  <c r="R1063" i="6"/>
  <c r="L1062" i="6"/>
  <c r="P1062" i="6"/>
  <c r="Q1062" i="6"/>
  <c r="R1062" i="6"/>
  <c r="L1061" i="6"/>
  <c r="P1061" i="6"/>
  <c r="Q1061" i="6"/>
  <c r="R1061" i="6"/>
  <c r="L1060" i="6"/>
  <c r="P1060" i="6"/>
  <c r="Q1060" i="6"/>
  <c r="R1060" i="6"/>
  <c r="L1059" i="6"/>
  <c r="P1059" i="6"/>
  <c r="Q1059" i="6"/>
  <c r="R1059" i="6"/>
  <c r="L1058" i="6"/>
  <c r="P1058" i="6"/>
  <c r="Q1058" i="6"/>
  <c r="R1058" i="6"/>
  <c r="L1057" i="6"/>
  <c r="P1057" i="6"/>
  <c r="Q1057" i="6"/>
  <c r="R1057" i="6"/>
  <c r="L1056" i="6"/>
  <c r="P1056" i="6"/>
  <c r="Q1056" i="6"/>
  <c r="R1056" i="6"/>
  <c r="L1055" i="6"/>
  <c r="P1055" i="6"/>
  <c r="Q1055" i="6"/>
  <c r="R1055" i="6"/>
  <c r="L1054" i="6"/>
  <c r="P1054" i="6"/>
  <c r="Q1054" i="6"/>
  <c r="R1054" i="6"/>
  <c r="L1053" i="6"/>
  <c r="P1053" i="6"/>
  <c r="Q1053" i="6"/>
  <c r="R1053" i="6"/>
  <c r="L1052" i="6"/>
  <c r="P1052" i="6"/>
  <c r="Q1052" i="6"/>
  <c r="R1052" i="6"/>
  <c r="L1051" i="6"/>
  <c r="P1051" i="6"/>
  <c r="Q1051" i="6"/>
  <c r="R1051" i="6"/>
  <c r="L1050" i="6"/>
  <c r="P1050" i="6"/>
  <c r="Q1050" i="6"/>
  <c r="R1050" i="6"/>
  <c r="L1049" i="6"/>
  <c r="P1049" i="6"/>
  <c r="Q1049" i="6"/>
  <c r="R1049" i="6"/>
  <c r="L1048" i="6"/>
  <c r="P1048" i="6"/>
  <c r="Q1048" i="6"/>
  <c r="R1048" i="6"/>
  <c r="L1047" i="6"/>
  <c r="P1047" i="6"/>
  <c r="Q1047" i="6"/>
  <c r="R1047" i="6"/>
  <c r="L1046" i="6"/>
  <c r="P1046" i="6"/>
  <c r="Q1046" i="6"/>
  <c r="R1046" i="6"/>
  <c r="L1045" i="6"/>
  <c r="P1045" i="6"/>
  <c r="Q1045" i="6"/>
  <c r="R1045" i="6"/>
  <c r="L1044" i="6"/>
  <c r="P1044" i="6"/>
  <c r="Q1044" i="6"/>
  <c r="R1044" i="6"/>
  <c r="L1043" i="6"/>
  <c r="P1043" i="6"/>
  <c r="Q1043" i="6"/>
  <c r="R1043" i="6"/>
  <c r="L1042" i="6"/>
  <c r="P1042" i="6"/>
  <c r="Q1042" i="6"/>
  <c r="R1042" i="6"/>
  <c r="L1041" i="6"/>
  <c r="P1041" i="6"/>
  <c r="Q1041" i="6"/>
  <c r="R1041" i="6"/>
  <c r="L1040" i="6"/>
  <c r="P1040" i="6"/>
  <c r="Q1040" i="6"/>
  <c r="R1040" i="6"/>
  <c r="L1039" i="6"/>
  <c r="P1039" i="6"/>
  <c r="Q1039" i="6"/>
  <c r="R1039" i="6"/>
  <c r="L1038" i="6"/>
  <c r="P1038" i="6"/>
  <c r="Q1038" i="6"/>
  <c r="R1038" i="6"/>
  <c r="L1037" i="6"/>
  <c r="P1037" i="6"/>
  <c r="Q1037" i="6"/>
  <c r="R1037" i="6"/>
  <c r="L1036" i="6"/>
  <c r="P1036" i="6"/>
  <c r="Q1036" i="6"/>
  <c r="R1036" i="6"/>
  <c r="L1035" i="6"/>
  <c r="P1035" i="6"/>
  <c r="Q1035" i="6"/>
  <c r="R1035" i="6"/>
  <c r="L1034" i="6"/>
  <c r="P1034" i="6"/>
  <c r="Q1034" i="6"/>
  <c r="R1034" i="6"/>
  <c r="L1033" i="6"/>
  <c r="P1033" i="6"/>
  <c r="Q1033" i="6"/>
  <c r="R1033" i="6"/>
  <c r="L1032" i="6"/>
  <c r="P1032" i="6"/>
  <c r="Q1032" i="6"/>
  <c r="R1032" i="6"/>
  <c r="L1031" i="6"/>
  <c r="P1031" i="6"/>
  <c r="Q1031" i="6"/>
  <c r="R1031" i="6"/>
  <c r="L1030" i="6"/>
  <c r="P1030" i="6"/>
  <c r="Q1030" i="6"/>
  <c r="R1030" i="6"/>
  <c r="L1029" i="6"/>
  <c r="P1029" i="6"/>
  <c r="Q1029" i="6"/>
  <c r="R1029" i="6"/>
  <c r="L1028" i="6"/>
  <c r="P1028" i="6"/>
  <c r="Q1028" i="6"/>
  <c r="R1028" i="6"/>
  <c r="L1027" i="6"/>
  <c r="P1027" i="6"/>
  <c r="Q1027" i="6"/>
  <c r="R1027" i="6"/>
  <c r="L1026" i="6"/>
  <c r="P1026" i="6"/>
  <c r="Q1026" i="6"/>
  <c r="R1026" i="6"/>
  <c r="L1025" i="6"/>
  <c r="P1025" i="6"/>
  <c r="Q1025" i="6"/>
  <c r="R1025" i="6"/>
  <c r="L1024" i="6"/>
  <c r="P1024" i="6"/>
  <c r="Q1024" i="6"/>
  <c r="R1024" i="6"/>
  <c r="L1023" i="6"/>
  <c r="P1023" i="6"/>
  <c r="Q1023" i="6"/>
  <c r="R1023" i="6"/>
  <c r="L1022" i="6"/>
  <c r="P1022" i="6"/>
  <c r="Q1022" i="6"/>
  <c r="R1022" i="6"/>
  <c r="L1021" i="6"/>
  <c r="P1021" i="6"/>
  <c r="Q1021" i="6"/>
  <c r="R1021" i="6"/>
  <c r="L1020" i="6"/>
  <c r="P1020" i="6"/>
  <c r="Q1020" i="6"/>
  <c r="R1020" i="6"/>
  <c r="L1019" i="6"/>
  <c r="P1019" i="6"/>
  <c r="Q1019" i="6"/>
  <c r="R1019" i="6"/>
  <c r="L1018" i="6"/>
  <c r="P1018" i="6"/>
  <c r="Q1018" i="6"/>
  <c r="R1018" i="6"/>
  <c r="L1017" i="6"/>
  <c r="P1017" i="6"/>
  <c r="Q1017" i="6"/>
  <c r="R1017" i="6"/>
  <c r="L1016" i="6"/>
  <c r="P1016" i="6"/>
  <c r="Q1016" i="6"/>
  <c r="R1016" i="6"/>
  <c r="L1015" i="6"/>
  <c r="P1015" i="6"/>
  <c r="Q1015" i="6"/>
  <c r="R1015" i="6"/>
  <c r="L1014" i="6"/>
  <c r="P1014" i="6"/>
  <c r="Q1014" i="6"/>
  <c r="R1014" i="6"/>
  <c r="L1013" i="6"/>
  <c r="P1013" i="6"/>
  <c r="Q1013" i="6"/>
  <c r="R1013" i="6"/>
  <c r="L1012" i="6"/>
  <c r="P1012" i="6"/>
  <c r="Q1012" i="6"/>
  <c r="R1012" i="6"/>
  <c r="L1011" i="6"/>
  <c r="P1011" i="6"/>
  <c r="Q1011" i="6"/>
  <c r="R1011" i="6"/>
  <c r="L1010" i="6"/>
  <c r="P1010" i="6"/>
  <c r="Q1010" i="6"/>
  <c r="R1010" i="6"/>
  <c r="L1009" i="6"/>
  <c r="P1009" i="6"/>
  <c r="Q1009" i="6"/>
  <c r="R1009" i="6"/>
  <c r="L1008" i="6"/>
  <c r="P1008" i="6"/>
  <c r="Q1008" i="6"/>
  <c r="R1008" i="6"/>
  <c r="L1007" i="6"/>
  <c r="P1007" i="6"/>
  <c r="Q1007" i="6"/>
  <c r="R1007" i="6"/>
  <c r="L1006" i="6"/>
  <c r="P1006" i="6"/>
  <c r="Q1006" i="6"/>
  <c r="R1006" i="6"/>
  <c r="L1005" i="6"/>
  <c r="P1005" i="6"/>
  <c r="Q1005" i="6"/>
  <c r="R1005" i="6"/>
  <c r="L1004" i="6"/>
  <c r="P1004" i="6"/>
  <c r="Q1004" i="6"/>
  <c r="R1004" i="6"/>
  <c r="L1003" i="6"/>
  <c r="P1003" i="6"/>
  <c r="Q1003" i="6"/>
  <c r="R1003" i="6"/>
  <c r="L1002" i="6"/>
  <c r="P1002" i="6"/>
  <c r="Q1002" i="6"/>
  <c r="R1002" i="6"/>
  <c r="L1001" i="6"/>
  <c r="P1001" i="6"/>
  <c r="Q1001" i="6"/>
  <c r="R1001" i="6"/>
  <c r="L1000" i="6"/>
  <c r="P1000" i="6"/>
  <c r="Q1000" i="6"/>
  <c r="R1000" i="6"/>
  <c r="L999" i="6"/>
  <c r="P999" i="6"/>
  <c r="Q999" i="6"/>
  <c r="R999" i="6"/>
  <c r="L998" i="6"/>
  <c r="P998" i="6"/>
  <c r="Q998" i="6"/>
  <c r="R998" i="6"/>
  <c r="L997" i="6"/>
  <c r="P997" i="6"/>
  <c r="Q997" i="6"/>
  <c r="R997" i="6"/>
  <c r="L996" i="6"/>
  <c r="P996" i="6"/>
  <c r="Q996" i="6"/>
  <c r="R996" i="6"/>
  <c r="L995" i="6"/>
  <c r="P995" i="6"/>
  <c r="Q995" i="6"/>
  <c r="R995" i="6"/>
  <c r="L994" i="6"/>
  <c r="P994" i="6"/>
  <c r="Q994" i="6"/>
  <c r="R994" i="6"/>
  <c r="L993" i="6"/>
  <c r="P993" i="6"/>
  <c r="Q993" i="6"/>
  <c r="R993" i="6"/>
  <c r="L992" i="6"/>
  <c r="P992" i="6"/>
  <c r="Q992" i="6"/>
  <c r="R992" i="6"/>
  <c r="L991" i="6"/>
  <c r="P991" i="6"/>
  <c r="Q991" i="6"/>
  <c r="R991" i="6"/>
  <c r="L990" i="6"/>
  <c r="P990" i="6"/>
  <c r="Q990" i="6"/>
  <c r="R990" i="6"/>
  <c r="L989" i="6"/>
  <c r="P989" i="6"/>
  <c r="Q989" i="6"/>
  <c r="R989" i="6"/>
  <c r="L988" i="6"/>
  <c r="P988" i="6"/>
  <c r="Q988" i="6"/>
  <c r="R988" i="6"/>
  <c r="L987" i="6"/>
  <c r="P987" i="6"/>
  <c r="Q987" i="6"/>
  <c r="R987" i="6"/>
  <c r="L986" i="6"/>
  <c r="P986" i="6"/>
  <c r="Q986" i="6"/>
  <c r="R986" i="6"/>
  <c r="L985" i="6"/>
  <c r="P985" i="6"/>
  <c r="Q985" i="6"/>
  <c r="R985" i="6"/>
  <c r="L984" i="6"/>
  <c r="P984" i="6"/>
  <c r="Q984" i="6"/>
  <c r="R984" i="6"/>
  <c r="L983" i="6"/>
  <c r="P983" i="6"/>
  <c r="Q983" i="6"/>
  <c r="R983" i="6"/>
  <c r="L982" i="6"/>
  <c r="P982" i="6"/>
  <c r="Q982" i="6"/>
  <c r="R982" i="6"/>
  <c r="L981" i="6"/>
  <c r="P981" i="6"/>
  <c r="Q981" i="6"/>
  <c r="R981" i="6"/>
  <c r="L980" i="6"/>
  <c r="P980" i="6"/>
  <c r="Q980" i="6"/>
  <c r="R980" i="6"/>
  <c r="L979" i="6"/>
  <c r="P979" i="6"/>
  <c r="Q979" i="6"/>
  <c r="R979" i="6"/>
  <c r="L978" i="6"/>
  <c r="P978" i="6"/>
  <c r="Q978" i="6"/>
  <c r="R978" i="6"/>
  <c r="L977" i="6"/>
  <c r="P977" i="6"/>
  <c r="Q977" i="6"/>
  <c r="R977" i="6"/>
  <c r="L976" i="6"/>
  <c r="P976" i="6"/>
  <c r="Q976" i="6"/>
  <c r="R976" i="6"/>
  <c r="L975" i="6"/>
  <c r="P975" i="6"/>
  <c r="Q975" i="6"/>
  <c r="R975" i="6"/>
  <c r="L974" i="6"/>
  <c r="P974" i="6"/>
  <c r="Q974" i="6"/>
  <c r="R974" i="6"/>
  <c r="L973" i="6"/>
  <c r="P973" i="6"/>
  <c r="Q973" i="6"/>
  <c r="R973" i="6"/>
  <c r="L972" i="6"/>
  <c r="P972" i="6"/>
  <c r="Q972" i="6"/>
  <c r="R972" i="6"/>
  <c r="L971" i="6"/>
  <c r="P971" i="6"/>
  <c r="Q971" i="6"/>
  <c r="R971" i="6"/>
  <c r="L970" i="6"/>
  <c r="P970" i="6"/>
  <c r="Q970" i="6"/>
  <c r="R970" i="6"/>
  <c r="L969" i="6"/>
  <c r="P969" i="6"/>
  <c r="Q969" i="6"/>
  <c r="R969" i="6"/>
  <c r="L968" i="6"/>
  <c r="P968" i="6"/>
  <c r="Q968" i="6"/>
  <c r="R968" i="6"/>
  <c r="L967" i="6"/>
  <c r="P967" i="6"/>
  <c r="Q967" i="6"/>
  <c r="R967" i="6"/>
  <c r="L966" i="6"/>
  <c r="P966" i="6"/>
  <c r="Q966" i="6"/>
  <c r="R966" i="6"/>
  <c r="L965" i="6"/>
  <c r="P965" i="6"/>
  <c r="Q965" i="6"/>
  <c r="R965" i="6"/>
  <c r="L964" i="6"/>
  <c r="P964" i="6"/>
  <c r="Q964" i="6"/>
  <c r="R964" i="6"/>
  <c r="L963" i="6"/>
  <c r="P963" i="6"/>
  <c r="Q963" i="6"/>
  <c r="R963" i="6"/>
  <c r="L962" i="6"/>
  <c r="P962" i="6"/>
  <c r="Q962" i="6"/>
  <c r="R962" i="6"/>
  <c r="L961" i="6"/>
  <c r="P961" i="6"/>
  <c r="Q961" i="6"/>
  <c r="R961" i="6"/>
  <c r="L960" i="6"/>
  <c r="P960" i="6"/>
  <c r="Q960" i="6"/>
  <c r="R960" i="6"/>
  <c r="L959" i="6"/>
  <c r="P959" i="6"/>
  <c r="Q959" i="6"/>
  <c r="R959" i="6"/>
  <c r="L958" i="6"/>
  <c r="P958" i="6"/>
  <c r="Q958" i="6"/>
  <c r="R958" i="6"/>
  <c r="L957" i="6"/>
  <c r="P957" i="6"/>
  <c r="Q957" i="6"/>
  <c r="R957" i="6"/>
  <c r="L956" i="6"/>
  <c r="P956" i="6"/>
  <c r="Q956" i="6"/>
  <c r="R956" i="6"/>
  <c r="Q955" i="6"/>
  <c r="L955" i="6"/>
  <c r="P955" i="6"/>
  <c r="R955" i="6"/>
  <c r="L954" i="6"/>
  <c r="P954" i="6"/>
  <c r="R954" i="6"/>
  <c r="Q954" i="6"/>
  <c r="S954" i="6" s="1"/>
  <c r="P953" i="6"/>
  <c r="R953" i="6"/>
  <c r="L953" i="6"/>
  <c r="Q953" i="6"/>
  <c r="S953" i="6" s="1"/>
  <c r="Q952" i="6"/>
  <c r="R952" i="6"/>
  <c r="L952" i="6"/>
  <c r="P952" i="6"/>
  <c r="P951" i="6"/>
  <c r="R951" i="6"/>
  <c r="L951" i="6"/>
  <c r="Q951" i="6"/>
  <c r="L950" i="6"/>
  <c r="P950" i="6"/>
  <c r="R950" i="6"/>
  <c r="Q950" i="6"/>
  <c r="L948" i="6"/>
  <c r="P948" i="6"/>
  <c r="Q948" i="6"/>
  <c r="R948" i="6"/>
  <c r="L947" i="6"/>
  <c r="P947" i="6"/>
  <c r="Q947" i="6"/>
  <c r="R947" i="6"/>
  <c r="L946" i="6"/>
  <c r="P946" i="6"/>
  <c r="Q946" i="6"/>
  <c r="R946" i="6"/>
  <c r="L945" i="6"/>
  <c r="P945" i="6"/>
  <c r="Q945" i="6"/>
  <c r="R945" i="6"/>
  <c r="L944" i="6"/>
  <c r="P944" i="6"/>
  <c r="Q944" i="6"/>
  <c r="R944" i="6"/>
  <c r="L943" i="6"/>
  <c r="P943" i="6"/>
  <c r="Q943" i="6"/>
  <c r="R943" i="6"/>
  <c r="L942" i="6"/>
  <c r="P942" i="6"/>
  <c r="Q942" i="6"/>
  <c r="R942" i="6"/>
  <c r="L941" i="6"/>
  <c r="P941" i="6"/>
  <c r="Q941" i="6"/>
  <c r="R941" i="6"/>
  <c r="L940" i="6"/>
  <c r="P940" i="6"/>
  <c r="Q940" i="6"/>
  <c r="R940" i="6"/>
  <c r="L939" i="6"/>
  <c r="P939" i="6"/>
  <c r="Q939" i="6"/>
  <c r="R939" i="6"/>
  <c r="L938" i="6"/>
  <c r="P938" i="6"/>
  <c r="Q938" i="6"/>
  <c r="R938" i="6"/>
  <c r="L937" i="6"/>
  <c r="P937" i="6"/>
  <c r="Q937" i="6"/>
  <c r="R937" i="6"/>
  <c r="L936" i="6"/>
  <c r="P936" i="6"/>
  <c r="Q936" i="6"/>
  <c r="R936" i="6"/>
  <c r="L935" i="6"/>
  <c r="P935" i="6"/>
  <c r="Q935" i="6"/>
  <c r="R935" i="6"/>
  <c r="L934" i="6"/>
  <c r="P934" i="6"/>
  <c r="Q934" i="6"/>
  <c r="R934" i="6"/>
  <c r="L933" i="6"/>
  <c r="P933" i="6"/>
  <c r="Q933" i="6"/>
  <c r="R933" i="6"/>
  <c r="L932" i="6"/>
  <c r="P932" i="6"/>
  <c r="Q932" i="6"/>
  <c r="R932" i="6"/>
  <c r="L931" i="6"/>
  <c r="P931" i="6"/>
  <c r="Q931" i="6"/>
  <c r="R931" i="6"/>
  <c r="L930" i="6"/>
  <c r="P930" i="6"/>
  <c r="Q930" i="6"/>
  <c r="R930" i="6"/>
  <c r="L929" i="6"/>
  <c r="P929" i="6"/>
  <c r="Q929" i="6"/>
  <c r="R929" i="6"/>
  <c r="L928" i="6"/>
  <c r="P928" i="6"/>
  <c r="Q928" i="6"/>
  <c r="R928" i="6"/>
  <c r="L927" i="6"/>
  <c r="P927" i="6"/>
  <c r="Q927" i="6"/>
  <c r="R927" i="6"/>
  <c r="L926" i="6"/>
  <c r="P926" i="6"/>
  <c r="Q926" i="6"/>
  <c r="R926" i="6"/>
  <c r="L925" i="6"/>
  <c r="P925" i="6"/>
  <c r="Q925" i="6"/>
  <c r="R925" i="6"/>
  <c r="L924" i="6"/>
  <c r="P924" i="6"/>
  <c r="Q924" i="6"/>
  <c r="R924" i="6"/>
  <c r="L923" i="6"/>
  <c r="P923" i="6"/>
  <c r="Q923" i="6"/>
  <c r="R923" i="6"/>
  <c r="L922" i="6"/>
  <c r="P922" i="6"/>
  <c r="Q922" i="6"/>
  <c r="R922" i="6"/>
  <c r="L921" i="6"/>
  <c r="P921" i="6"/>
  <c r="Q921" i="6"/>
  <c r="R921" i="6"/>
  <c r="L920" i="6"/>
  <c r="P920" i="6"/>
  <c r="Q920" i="6"/>
  <c r="R920" i="6"/>
  <c r="L919" i="6"/>
  <c r="P919" i="6"/>
  <c r="Q919" i="6"/>
  <c r="R919" i="6"/>
  <c r="L918" i="6"/>
  <c r="P918" i="6"/>
  <c r="Q918" i="6"/>
  <c r="R918" i="6"/>
  <c r="L917" i="6"/>
  <c r="P917" i="6"/>
  <c r="Q917" i="6"/>
  <c r="R917" i="6"/>
  <c r="L916" i="6"/>
  <c r="P916" i="6"/>
  <c r="Q916" i="6"/>
  <c r="R916" i="6"/>
  <c r="L915" i="6"/>
  <c r="P915" i="6"/>
  <c r="Q915" i="6"/>
  <c r="R915" i="6"/>
  <c r="L914" i="6"/>
  <c r="P914" i="6"/>
  <c r="Q914" i="6"/>
  <c r="R914" i="6"/>
  <c r="L913" i="6"/>
  <c r="P913" i="6"/>
  <c r="Q913" i="6"/>
  <c r="R913" i="6"/>
  <c r="L912" i="6"/>
  <c r="P912" i="6"/>
  <c r="Q912" i="6"/>
  <c r="R912" i="6"/>
  <c r="L911" i="6"/>
  <c r="P911" i="6"/>
  <c r="Q911" i="6"/>
  <c r="R911" i="6"/>
  <c r="L910" i="6"/>
  <c r="P910" i="6"/>
  <c r="Q910" i="6"/>
  <c r="R910" i="6"/>
  <c r="L909" i="6"/>
  <c r="P909" i="6"/>
  <c r="Q909" i="6"/>
  <c r="R909" i="6"/>
  <c r="L908" i="6"/>
  <c r="P908" i="6"/>
  <c r="Q908" i="6"/>
  <c r="R908" i="6"/>
  <c r="L907" i="6"/>
  <c r="P907" i="6"/>
  <c r="Q907" i="6"/>
  <c r="R907" i="6"/>
  <c r="L906" i="6"/>
  <c r="P906" i="6"/>
  <c r="Q906" i="6"/>
  <c r="R906" i="6"/>
  <c r="L905" i="6"/>
  <c r="P905" i="6"/>
  <c r="Q905" i="6"/>
  <c r="R905" i="6"/>
  <c r="L904" i="6"/>
  <c r="P904" i="6"/>
  <c r="Q904" i="6"/>
  <c r="R904" i="6"/>
  <c r="L903" i="6"/>
  <c r="P903" i="6"/>
  <c r="Q903" i="6"/>
  <c r="R903" i="6"/>
  <c r="L902" i="6"/>
  <c r="P902" i="6"/>
  <c r="Q902" i="6"/>
  <c r="R902" i="6"/>
  <c r="L901" i="6"/>
  <c r="P901" i="6"/>
  <c r="Q901" i="6"/>
  <c r="R901" i="6"/>
  <c r="L900" i="6"/>
  <c r="P900" i="6"/>
  <c r="Q900" i="6"/>
  <c r="R900" i="6"/>
  <c r="L899" i="6"/>
  <c r="P899" i="6"/>
  <c r="Q899" i="6"/>
  <c r="R899" i="6"/>
  <c r="L898" i="6"/>
  <c r="P898" i="6"/>
  <c r="Q898" i="6"/>
  <c r="R898" i="6"/>
  <c r="L897" i="6"/>
  <c r="P897" i="6"/>
  <c r="Q897" i="6"/>
  <c r="R897" i="6"/>
  <c r="L896" i="6"/>
  <c r="P896" i="6"/>
  <c r="Q896" i="6"/>
  <c r="R896" i="6"/>
  <c r="L895" i="6"/>
  <c r="P895" i="6"/>
  <c r="Q895" i="6"/>
  <c r="R895" i="6"/>
  <c r="L894" i="6"/>
  <c r="P894" i="6"/>
  <c r="Q894" i="6"/>
  <c r="R894" i="6"/>
  <c r="L893" i="6"/>
  <c r="P893" i="6"/>
  <c r="Q893" i="6"/>
  <c r="R893" i="6"/>
  <c r="L892" i="6"/>
  <c r="P892" i="6"/>
  <c r="Q892" i="6"/>
  <c r="R892" i="6"/>
  <c r="L891" i="6"/>
  <c r="P891" i="6"/>
  <c r="Q891" i="6"/>
  <c r="R891" i="6"/>
  <c r="L890" i="6"/>
  <c r="P890" i="6"/>
  <c r="Q890" i="6"/>
  <c r="R890" i="6"/>
  <c r="L889" i="6"/>
  <c r="P889" i="6"/>
  <c r="Q889" i="6"/>
  <c r="R889" i="6"/>
  <c r="L888" i="6"/>
  <c r="P888" i="6"/>
  <c r="Q888" i="6"/>
  <c r="R888" i="6"/>
  <c r="L887" i="6"/>
  <c r="P887" i="6"/>
  <c r="Q887" i="6"/>
  <c r="R887" i="6"/>
  <c r="L886" i="6"/>
  <c r="P886" i="6"/>
  <c r="Q886" i="6"/>
  <c r="R886" i="6"/>
  <c r="L885" i="6"/>
  <c r="P885" i="6"/>
  <c r="Q885" i="6"/>
  <c r="R885" i="6"/>
  <c r="L884" i="6"/>
  <c r="P884" i="6"/>
  <c r="Q884" i="6"/>
  <c r="R884" i="6"/>
  <c r="L883" i="6"/>
  <c r="P883" i="6"/>
  <c r="Q883" i="6"/>
  <c r="R883" i="6"/>
  <c r="L882" i="6"/>
  <c r="P882" i="6"/>
  <c r="Q882" i="6"/>
  <c r="R882" i="6"/>
  <c r="L881" i="6"/>
  <c r="P881" i="6"/>
  <c r="Q881" i="6"/>
  <c r="R881" i="6"/>
  <c r="L880" i="6"/>
  <c r="P880" i="6"/>
  <c r="Q880" i="6"/>
  <c r="R880" i="6"/>
  <c r="L879" i="6"/>
  <c r="P879" i="6"/>
  <c r="Q879" i="6"/>
  <c r="R879" i="6"/>
  <c r="L878" i="6"/>
  <c r="P878" i="6"/>
  <c r="Q878" i="6"/>
  <c r="R878" i="6"/>
  <c r="L877" i="6"/>
  <c r="P877" i="6"/>
  <c r="Q877" i="6"/>
  <c r="R877" i="6"/>
  <c r="L876" i="6"/>
  <c r="P876" i="6"/>
  <c r="Q876" i="6"/>
  <c r="R876" i="6"/>
  <c r="L875" i="6"/>
  <c r="P875" i="6"/>
  <c r="Q875" i="6"/>
  <c r="R875" i="6"/>
  <c r="L874" i="6"/>
  <c r="P874" i="6"/>
  <c r="Q874" i="6"/>
  <c r="R874" i="6"/>
  <c r="L873" i="6"/>
  <c r="P873" i="6"/>
  <c r="Q873" i="6"/>
  <c r="R873" i="6"/>
  <c r="L872" i="6"/>
  <c r="P872" i="6"/>
  <c r="Q872" i="6"/>
  <c r="R872" i="6"/>
  <c r="L871" i="6"/>
  <c r="P871" i="6"/>
  <c r="Q871" i="6"/>
  <c r="R871" i="6"/>
  <c r="L870" i="6"/>
  <c r="P870" i="6"/>
  <c r="Q870" i="6"/>
  <c r="R870" i="6"/>
  <c r="L869" i="6"/>
  <c r="P869" i="6"/>
  <c r="Q869" i="6"/>
  <c r="R869" i="6"/>
  <c r="L868" i="6"/>
  <c r="P868" i="6"/>
  <c r="Q868" i="6"/>
  <c r="R868" i="6"/>
  <c r="L867" i="6"/>
  <c r="P867" i="6"/>
  <c r="Q867" i="6"/>
  <c r="R867" i="6"/>
  <c r="L866" i="6"/>
  <c r="P866" i="6"/>
  <c r="Q866" i="6"/>
  <c r="R866" i="6"/>
  <c r="L865" i="6"/>
  <c r="P865" i="6"/>
  <c r="Q865" i="6"/>
  <c r="R865" i="6"/>
  <c r="L864" i="6"/>
  <c r="P864" i="6"/>
  <c r="Q864" i="6"/>
  <c r="R864" i="6"/>
  <c r="L863" i="6"/>
  <c r="P863" i="6"/>
  <c r="Q863" i="6"/>
  <c r="R863" i="6"/>
  <c r="L862" i="6"/>
  <c r="P862" i="6"/>
  <c r="Q862" i="6"/>
  <c r="R862" i="6"/>
  <c r="L861" i="6"/>
  <c r="P861" i="6"/>
  <c r="Q861" i="6"/>
  <c r="R861" i="6"/>
  <c r="L860" i="6"/>
  <c r="P860" i="6"/>
  <c r="Q860" i="6"/>
  <c r="R860" i="6"/>
  <c r="L859" i="6"/>
  <c r="P859" i="6"/>
  <c r="Q859" i="6"/>
  <c r="R859" i="6"/>
  <c r="L858" i="6"/>
  <c r="P858" i="6"/>
  <c r="Q858" i="6"/>
  <c r="R858" i="6"/>
  <c r="L857" i="6"/>
  <c r="P857" i="6"/>
  <c r="Q857" i="6"/>
  <c r="R857" i="6"/>
  <c r="L856" i="6"/>
  <c r="P856" i="6"/>
  <c r="Q856" i="6"/>
  <c r="R856" i="6"/>
  <c r="L855" i="6"/>
  <c r="P855" i="6"/>
  <c r="Q855" i="6"/>
  <c r="R855" i="6"/>
  <c r="L854" i="6"/>
  <c r="P854" i="6"/>
  <c r="Q854" i="6"/>
  <c r="R854" i="6"/>
  <c r="L853" i="6"/>
  <c r="P853" i="6"/>
  <c r="Q853" i="6"/>
  <c r="R853" i="6"/>
  <c r="L852" i="6"/>
  <c r="P852" i="6"/>
  <c r="Q852" i="6"/>
  <c r="R852" i="6"/>
  <c r="L851" i="6"/>
  <c r="P851" i="6"/>
  <c r="Q851" i="6"/>
  <c r="R851" i="6"/>
  <c r="L850" i="6"/>
  <c r="P850" i="6"/>
  <c r="Q850" i="6"/>
  <c r="R850" i="6"/>
  <c r="L849" i="6"/>
  <c r="P849" i="6"/>
  <c r="Q849" i="6"/>
  <c r="R849" i="6"/>
  <c r="L848" i="6"/>
  <c r="P848" i="6"/>
  <c r="Q848" i="6"/>
  <c r="R848" i="6"/>
  <c r="L847" i="6"/>
  <c r="P847" i="6"/>
  <c r="Q847" i="6"/>
  <c r="R847" i="6"/>
  <c r="L846" i="6"/>
  <c r="P846" i="6"/>
  <c r="Q846" i="6"/>
  <c r="R846" i="6"/>
  <c r="L845" i="6"/>
  <c r="P845" i="6"/>
  <c r="Q845" i="6"/>
  <c r="R845" i="6"/>
  <c r="L844" i="6"/>
  <c r="P844" i="6"/>
  <c r="Q844" i="6"/>
  <c r="R844" i="6"/>
  <c r="L843" i="6"/>
  <c r="P843" i="6"/>
  <c r="Q843" i="6"/>
  <c r="R843" i="6"/>
  <c r="L842" i="6"/>
  <c r="P842" i="6"/>
  <c r="Q842" i="6"/>
  <c r="R842" i="6"/>
  <c r="L841" i="6"/>
  <c r="P841" i="6"/>
  <c r="Q841" i="6"/>
  <c r="R841" i="6"/>
  <c r="L840" i="6"/>
  <c r="P840" i="6"/>
  <c r="Q840" i="6"/>
  <c r="R840" i="6"/>
  <c r="L839" i="6"/>
  <c r="P839" i="6"/>
  <c r="Q839" i="6"/>
  <c r="R839" i="6"/>
  <c r="L838" i="6"/>
  <c r="P838" i="6"/>
  <c r="Q838" i="6"/>
  <c r="R838" i="6"/>
  <c r="L837" i="6"/>
  <c r="P837" i="6"/>
  <c r="Q837" i="6"/>
  <c r="R837" i="6"/>
  <c r="L836" i="6"/>
  <c r="P836" i="6"/>
  <c r="Q836" i="6"/>
  <c r="R836" i="6"/>
  <c r="L835" i="6"/>
  <c r="P835" i="6"/>
  <c r="Q835" i="6"/>
  <c r="R835" i="6"/>
  <c r="L834" i="6"/>
  <c r="P834" i="6"/>
  <c r="Q834" i="6"/>
  <c r="R834" i="6"/>
  <c r="L833" i="6"/>
  <c r="P833" i="6"/>
  <c r="Q833" i="6"/>
  <c r="R833" i="6"/>
  <c r="L832" i="6"/>
  <c r="P832" i="6"/>
  <c r="Q832" i="6"/>
  <c r="R832" i="6"/>
  <c r="L831" i="6"/>
  <c r="P831" i="6"/>
  <c r="Q831" i="6"/>
  <c r="R831" i="6"/>
  <c r="L830" i="6"/>
  <c r="P830" i="6"/>
  <c r="Q830" i="6"/>
  <c r="R830" i="6"/>
  <c r="L829" i="6"/>
  <c r="P829" i="6"/>
  <c r="Q829" i="6"/>
  <c r="R829" i="6"/>
  <c r="L828" i="6"/>
  <c r="P828" i="6"/>
  <c r="Q828" i="6"/>
  <c r="R828" i="6"/>
  <c r="L827" i="6"/>
  <c r="P827" i="6"/>
  <c r="Q827" i="6"/>
  <c r="R827" i="6"/>
  <c r="L826" i="6"/>
  <c r="P826" i="6"/>
  <c r="Q826" i="6"/>
  <c r="R826" i="6"/>
  <c r="L825" i="6"/>
  <c r="P825" i="6"/>
  <c r="Q825" i="6"/>
  <c r="R825" i="6"/>
  <c r="L824" i="6"/>
  <c r="P824" i="6"/>
  <c r="Q824" i="6"/>
  <c r="R824" i="6"/>
  <c r="L823" i="6"/>
  <c r="P823" i="6"/>
  <c r="Q823" i="6"/>
  <c r="R823" i="6"/>
  <c r="L822" i="6"/>
  <c r="P822" i="6"/>
  <c r="Q822" i="6"/>
  <c r="R822" i="6"/>
  <c r="L821" i="6"/>
  <c r="P821" i="6"/>
  <c r="Q821" i="6"/>
  <c r="R821" i="6"/>
  <c r="L820" i="6"/>
  <c r="P820" i="6"/>
  <c r="Q820" i="6"/>
  <c r="R820" i="6"/>
  <c r="L819" i="6"/>
  <c r="P819" i="6"/>
  <c r="Q819" i="6"/>
  <c r="R819" i="6"/>
  <c r="L818" i="6"/>
  <c r="P818" i="6"/>
  <c r="Q818" i="6"/>
  <c r="R818" i="6"/>
  <c r="L817" i="6"/>
  <c r="P817" i="6"/>
  <c r="Q817" i="6"/>
  <c r="R817" i="6"/>
  <c r="L816" i="6"/>
  <c r="P816" i="6"/>
  <c r="Q816" i="6"/>
  <c r="R816" i="6"/>
  <c r="L815" i="6"/>
  <c r="P815" i="6"/>
  <c r="Q815" i="6"/>
  <c r="R815" i="6"/>
  <c r="P814" i="6"/>
  <c r="R814" i="6"/>
  <c r="L814" i="6"/>
  <c r="Q814" i="6"/>
  <c r="L813" i="6"/>
  <c r="P813" i="6"/>
  <c r="Q813" i="6"/>
  <c r="R813" i="6"/>
  <c r="P812" i="6"/>
  <c r="R812" i="6"/>
  <c r="L812" i="6"/>
  <c r="Q812" i="6"/>
  <c r="S812" i="6" s="1"/>
  <c r="L811" i="6"/>
  <c r="P811" i="6"/>
  <c r="R811" i="6"/>
  <c r="Q811" i="6"/>
  <c r="S811" i="6" s="1"/>
  <c r="Q810" i="6"/>
  <c r="L810" i="6"/>
  <c r="R810" i="6"/>
  <c r="P810" i="6"/>
  <c r="L809" i="6"/>
  <c r="P809" i="6"/>
  <c r="Q809" i="6"/>
  <c r="R809" i="6"/>
  <c r="P808" i="6"/>
  <c r="R808" i="6"/>
  <c r="L808" i="6"/>
  <c r="Q808" i="6"/>
  <c r="S808" i="6" s="1"/>
  <c r="P807" i="6"/>
  <c r="R807" i="6"/>
  <c r="Q807" i="6"/>
  <c r="L807" i="6"/>
  <c r="Q806" i="6"/>
  <c r="L806" i="6"/>
  <c r="P806" i="6"/>
  <c r="R806" i="6"/>
  <c r="P805" i="6"/>
  <c r="Q805" i="6"/>
  <c r="L805" i="6"/>
  <c r="R805" i="6"/>
  <c r="P804" i="6"/>
  <c r="Q804" i="6"/>
  <c r="R804" i="6"/>
  <c r="L804" i="6"/>
  <c r="Q803" i="6"/>
  <c r="P803" i="6"/>
  <c r="L803" i="6"/>
  <c r="R803" i="6"/>
  <c r="R802" i="6"/>
  <c r="Q802" i="6"/>
  <c r="L802" i="6"/>
  <c r="P802" i="6"/>
  <c r="L801" i="6"/>
  <c r="Q801" i="6"/>
  <c r="R801" i="6"/>
  <c r="P801" i="6"/>
  <c r="P800" i="6"/>
  <c r="L800" i="6"/>
  <c r="Q800" i="6"/>
  <c r="R800" i="6"/>
  <c r="P799" i="6"/>
  <c r="R799" i="6"/>
  <c r="L799" i="6"/>
  <c r="Q799" i="6"/>
  <c r="S799" i="6" s="1"/>
  <c r="P798" i="6"/>
  <c r="Q798" i="6"/>
  <c r="L798" i="6"/>
  <c r="R798" i="6"/>
  <c r="P797" i="6"/>
  <c r="Q797" i="6"/>
  <c r="R797" i="6"/>
  <c r="L797" i="6"/>
  <c r="P796" i="6"/>
  <c r="L796" i="6"/>
  <c r="R796" i="6"/>
  <c r="Q796" i="6"/>
  <c r="Q795" i="6"/>
  <c r="L795" i="6"/>
  <c r="R795" i="6"/>
  <c r="P795" i="6"/>
  <c r="Q794" i="6"/>
  <c r="L794" i="6"/>
  <c r="P794" i="6"/>
  <c r="R794" i="6"/>
  <c r="R793" i="6"/>
  <c r="P793" i="6"/>
  <c r="L793" i="6"/>
  <c r="Q793" i="6"/>
  <c r="S793" i="6" s="1"/>
  <c r="R792" i="6"/>
  <c r="Q792" i="6"/>
  <c r="L792" i="6"/>
  <c r="P792" i="6"/>
  <c r="L791" i="6"/>
  <c r="P791" i="6"/>
  <c r="Q791" i="6"/>
  <c r="R791" i="6"/>
  <c r="L790" i="6"/>
  <c r="P790" i="6"/>
  <c r="Q790" i="6"/>
  <c r="R790" i="6"/>
  <c r="L789" i="6"/>
  <c r="P789" i="6"/>
  <c r="Q789" i="6"/>
  <c r="R789" i="6"/>
  <c r="L788" i="6"/>
  <c r="P788" i="6"/>
  <c r="Q788" i="6"/>
  <c r="R788" i="6"/>
  <c r="L787" i="6"/>
  <c r="P787" i="6"/>
  <c r="Q787" i="6"/>
  <c r="R787" i="6"/>
  <c r="L786" i="6"/>
  <c r="P786" i="6"/>
  <c r="Q786" i="6"/>
  <c r="R786" i="6"/>
  <c r="L785" i="6"/>
  <c r="P785" i="6"/>
  <c r="Q785" i="6"/>
  <c r="R785" i="6"/>
  <c r="L784" i="6"/>
  <c r="P784" i="6"/>
  <c r="Q784" i="6"/>
  <c r="R784" i="6"/>
  <c r="L783" i="6"/>
  <c r="P783" i="6"/>
  <c r="Q783" i="6"/>
  <c r="R783" i="6"/>
  <c r="L782" i="6"/>
  <c r="P782" i="6"/>
  <c r="Q782" i="6"/>
  <c r="R782" i="6"/>
  <c r="L781" i="6"/>
  <c r="P781" i="6"/>
  <c r="Q781" i="6"/>
  <c r="R781" i="6"/>
  <c r="L780" i="6"/>
  <c r="P780" i="6"/>
  <c r="Q780" i="6"/>
  <c r="R780" i="6"/>
  <c r="L779" i="6"/>
  <c r="P779" i="6"/>
  <c r="Q779" i="6"/>
  <c r="R779" i="6"/>
  <c r="L778" i="6"/>
  <c r="P778" i="6"/>
  <c r="Q778" i="6"/>
  <c r="R778" i="6"/>
  <c r="L777" i="6"/>
  <c r="P777" i="6"/>
  <c r="Q777" i="6"/>
  <c r="R777" i="6"/>
  <c r="L776" i="6"/>
  <c r="P776" i="6"/>
  <c r="Q776" i="6"/>
  <c r="R776" i="6"/>
  <c r="L775" i="6"/>
  <c r="P775" i="6"/>
  <c r="Q775" i="6"/>
  <c r="R775" i="6"/>
  <c r="L774" i="6"/>
  <c r="P774" i="6"/>
  <c r="Q774" i="6"/>
  <c r="R774" i="6"/>
  <c r="L773" i="6"/>
  <c r="P773" i="6"/>
  <c r="Q773" i="6"/>
  <c r="R773" i="6"/>
  <c r="L772" i="6"/>
  <c r="P772" i="6"/>
  <c r="Q772" i="6"/>
  <c r="R772" i="6"/>
  <c r="L771" i="6"/>
  <c r="P771" i="6"/>
  <c r="Q771" i="6"/>
  <c r="R771" i="6"/>
  <c r="L770" i="6"/>
  <c r="P770" i="6"/>
  <c r="Q770" i="6"/>
  <c r="R770" i="6"/>
  <c r="L769" i="6"/>
  <c r="P769" i="6"/>
  <c r="Q769" i="6"/>
  <c r="R769" i="6"/>
  <c r="L768" i="6"/>
  <c r="P768" i="6"/>
  <c r="Q768" i="6"/>
  <c r="R768" i="6"/>
  <c r="L767" i="6"/>
  <c r="P767" i="6"/>
  <c r="Q767" i="6"/>
  <c r="R767" i="6"/>
  <c r="L766" i="6"/>
  <c r="P766" i="6"/>
  <c r="Q766" i="6"/>
  <c r="R766" i="6"/>
  <c r="L765" i="6"/>
  <c r="P765" i="6"/>
  <c r="Q765" i="6"/>
  <c r="R765" i="6"/>
  <c r="L764" i="6"/>
  <c r="P764" i="6"/>
  <c r="Q764" i="6"/>
  <c r="R764" i="6"/>
  <c r="L763" i="6"/>
  <c r="P763" i="6"/>
  <c r="Q763" i="6"/>
  <c r="R763" i="6"/>
  <c r="L762" i="6"/>
  <c r="P762" i="6"/>
  <c r="Q762" i="6"/>
  <c r="R762" i="6"/>
  <c r="L761" i="6"/>
  <c r="P761" i="6"/>
  <c r="Q761" i="6"/>
  <c r="R761" i="6"/>
  <c r="L760" i="6"/>
  <c r="P760" i="6"/>
  <c r="Q760" i="6"/>
  <c r="R760" i="6"/>
  <c r="L759" i="6"/>
  <c r="P759" i="6"/>
  <c r="Q759" i="6"/>
  <c r="R759" i="6"/>
  <c r="L758" i="6"/>
  <c r="P758" i="6"/>
  <c r="Q758" i="6"/>
  <c r="R758" i="6"/>
  <c r="L757" i="6"/>
  <c r="P757" i="6"/>
  <c r="Q757" i="6"/>
  <c r="R757" i="6"/>
  <c r="L756" i="6"/>
  <c r="P756" i="6"/>
  <c r="Q756" i="6"/>
  <c r="R756" i="6"/>
  <c r="L755" i="6"/>
  <c r="P755" i="6"/>
  <c r="Q755" i="6"/>
  <c r="R755" i="6"/>
  <c r="L754" i="6"/>
  <c r="P754" i="6"/>
  <c r="Q754" i="6"/>
  <c r="R754" i="6"/>
  <c r="L753" i="6"/>
  <c r="P753" i="6"/>
  <c r="Q753" i="6"/>
  <c r="R753" i="6"/>
  <c r="L752" i="6"/>
  <c r="P752" i="6"/>
  <c r="Q752" i="6"/>
  <c r="R752" i="6"/>
  <c r="L751" i="6"/>
  <c r="P751" i="6"/>
  <c r="Q751" i="6"/>
  <c r="R751" i="6"/>
  <c r="L750" i="6"/>
  <c r="P750" i="6"/>
  <c r="Q750" i="6"/>
  <c r="R750" i="6"/>
  <c r="L749" i="6"/>
  <c r="P749" i="6"/>
  <c r="Q749" i="6"/>
  <c r="R749" i="6"/>
  <c r="L748" i="6"/>
  <c r="P748" i="6"/>
  <c r="Q748" i="6"/>
  <c r="R748" i="6"/>
  <c r="L747" i="6"/>
  <c r="P747" i="6"/>
  <c r="Q747" i="6"/>
  <c r="R747" i="6"/>
  <c r="L746" i="6"/>
  <c r="P746" i="6"/>
  <c r="Q746" i="6"/>
  <c r="R746" i="6"/>
  <c r="L745" i="6"/>
  <c r="P745" i="6"/>
  <c r="Q745" i="6"/>
  <c r="R745" i="6"/>
  <c r="L744" i="6"/>
  <c r="P744" i="6"/>
  <c r="Q744" i="6"/>
  <c r="R744" i="6"/>
  <c r="L743" i="6"/>
  <c r="P743" i="6"/>
  <c r="Q743" i="6"/>
  <c r="R743" i="6"/>
  <c r="L742" i="6"/>
  <c r="P742" i="6"/>
  <c r="Q742" i="6"/>
  <c r="R742" i="6"/>
  <c r="L741" i="6"/>
  <c r="P741" i="6"/>
  <c r="Q741" i="6"/>
  <c r="R741" i="6"/>
  <c r="L740" i="6"/>
  <c r="P740" i="6"/>
  <c r="Q740" i="6"/>
  <c r="R740" i="6"/>
  <c r="L739" i="6"/>
  <c r="P739" i="6"/>
  <c r="Q739" i="6"/>
  <c r="R739" i="6"/>
  <c r="L738" i="6"/>
  <c r="P738" i="6"/>
  <c r="Q738" i="6"/>
  <c r="R738" i="6"/>
  <c r="L737" i="6"/>
  <c r="P737" i="6"/>
  <c r="Q737" i="6"/>
  <c r="R737" i="6"/>
  <c r="L736" i="6"/>
  <c r="P736" i="6"/>
  <c r="Q736" i="6"/>
  <c r="R736" i="6"/>
  <c r="L735" i="6"/>
  <c r="P735" i="6"/>
  <c r="Q735" i="6"/>
  <c r="R735" i="6"/>
  <c r="L734" i="6"/>
  <c r="P734" i="6"/>
  <c r="Q734" i="6"/>
  <c r="R734" i="6"/>
  <c r="L733" i="6"/>
  <c r="P733" i="6"/>
  <c r="Q733" i="6"/>
  <c r="R733" i="6"/>
  <c r="L732" i="6"/>
  <c r="P732" i="6"/>
  <c r="Q732" i="6"/>
  <c r="R732" i="6"/>
  <c r="L731" i="6"/>
  <c r="P731" i="6"/>
  <c r="Q731" i="6"/>
  <c r="R731" i="6"/>
  <c r="L730" i="6"/>
  <c r="P730" i="6"/>
  <c r="Q730" i="6"/>
  <c r="R730" i="6"/>
  <c r="L729" i="6"/>
  <c r="P729" i="6"/>
  <c r="Q729" i="6"/>
  <c r="R729" i="6"/>
  <c r="L728" i="6"/>
  <c r="P728" i="6"/>
  <c r="Q728" i="6"/>
  <c r="R728" i="6"/>
  <c r="L727" i="6"/>
  <c r="P727" i="6"/>
  <c r="Q727" i="6"/>
  <c r="R727" i="6"/>
  <c r="L726" i="6"/>
  <c r="P726" i="6"/>
  <c r="Q726" i="6"/>
  <c r="R726" i="6"/>
  <c r="L725" i="6"/>
  <c r="P725" i="6"/>
  <c r="Q725" i="6"/>
  <c r="R725" i="6"/>
  <c r="L724" i="6"/>
  <c r="P724" i="6"/>
  <c r="Q724" i="6"/>
  <c r="R724" i="6"/>
  <c r="L723" i="6"/>
  <c r="P723" i="6"/>
  <c r="Q723" i="6"/>
  <c r="R723" i="6"/>
  <c r="L722" i="6"/>
  <c r="P722" i="6"/>
  <c r="Q722" i="6"/>
  <c r="R722" i="6"/>
  <c r="L721" i="6"/>
  <c r="P721" i="6"/>
  <c r="Q721" i="6"/>
  <c r="R721" i="6"/>
  <c r="L720" i="6"/>
  <c r="P720" i="6"/>
  <c r="Q720" i="6"/>
  <c r="R720" i="6"/>
  <c r="L719" i="6"/>
  <c r="P719" i="6"/>
  <c r="Q719" i="6"/>
  <c r="R719" i="6"/>
  <c r="L718" i="6"/>
  <c r="P718" i="6"/>
  <c r="Q718" i="6"/>
  <c r="R718" i="6"/>
  <c r="L717" i="6"/>
  <c r="P717" i="6"/>
  <c r="Q717" i="6"/>
  <c r="R717" i="6"/>
  <c r="L716" i="6"/>
  <c r="P716" i="6"/>
  <c r="Q716" i="6"/>
  <c r="R716" i="6"/>
  <c r="L715" i="6"/>
  <c r="P715" i="6"/>
  <c r="Q715" i="6"/>
  <c r="R715" i="6"/>
  <c r="L714" i="6"/>
  <c r="P714" i="6"/>
  <c r="Q714" i="6"/>
  <c r="R714" i="6"/>
  <c r="L713" i="6"/>
  <c r="P713" i="6"/>
  <c r="Q713" i="6"/>
  <c r="R713" i="6"/>
  <c r="L712" i="6"/>
  <c r="P712" i="6"/>
  <c r="Q712" i="6"/>
  <c r="R712" i="6"/>
  <c r="L711" i="6"/>
  <c r="P711" i="6"/>
  <c r="Q711" i="6"/>
  <c r="R711" i="6"/>
  <c r="L710" i="6"/>
  <c r="P710" i="6"/>
  <c r="Q710" i="6"/>
  <c r="R710" i="6"/>
  <c r="L709" i="6"/>
  <c r="P709" i="6"/>
  <c r="Q709" i="6"/>
  <c r="R709" i="6"/>
  <c r="L708" i="6"/>
  <c r="P708" i="6"/>
  <c r="Q708" i="6"/>
  <c r="R708" i="6"/>
  <c r="L707" i="6"/>
  <c r="P707" i="6"/>
  <c r="Q707" i="6"/>
  <c r="R707" i="6"/>
  <c r="L706" i="6"/>
  <c r="P706" i="6"/>
  <c r="Q706" i="6"/>
  <c r="R706" i="6"/>
  <c r="L705" i="6"/>
  <c r="P705" i="6"/>
  <c r="Q705" i="6"/>
  <c r="R705" i="6"/>
  <c r="L704" i="6"/>
  <c r="P704" i="6"/>
  <c r="Q704" i="6"/>
  <c r="R704" i="6"/>
  <c r="L703" i="6"/>
  <c r="P703" i="6"/>
  <c r="Q703" i="6"/>
  <c r="R703" i="6"/>
  <c r="L702" i="6"/>
  <c r="P702" i="6"/>
  <c r="Q702" i="6"/>
  <c r="R702" i="6"/>
  <c r="L701" i="6"/>
  <c r="P701" i="6"/>
  <c r="Q701" i="6"/>
  <c r="R701" i="6"/>
  <c r="L700" i="6"/>
  <c r="P700" i="6"/>
  <c r="Q700" i="6"/>
  <c r="R700" i="6"/>
  <c r="L699" i="6"/>
  <c r="P699" i="6"/>
  <c r="Q699" i="6"/>
  <c r="R699" i="6"/>
  <c r="L698" i="6"/>
  <c r="P698" i="6"/>
  <c r="Q698" i="6"/>
  <c r="R698" i="6"/>
  <c r="L697" i="6"/>
  <c r="P697" i="6"/>
  <c r="Q697" i="6"/>
  <c r="R697" i="6"/>
  <c r="L696" i="6"/>
  <c r="P696" i="6"/>
  <c r="Q696" i="6"/>
  <c r="R696" i="6"/>
  <c r="L695" i="6"/>
  <c r="P695" i="6"/>
  <c r="Q695" i="6"/>
  <c r="R695" i="6"/>
  <c r="L694" i="6"/>
  <c r="P694" i="6"/>
  <c r="Q694" i="6"/>
  <c r="R694" i="6"/>
  <c r="L693" i="6"/>
  <c r="P693" i="6"/>
  <c r="Q693" i="6"/>
  <c r="R693" i="6"/>
  <c r="L692" i="6"/>
  <c r="P692" i="6"/>
  <c r="Q692" i="6"/>
  <c r="R692" i="6"/>
  <c r="L691" i="6"/>
  <c r="P691" i="6"/>
  <c r="Q691" i="6"/>
  <c r="R691" i="6"/>
  <c r="L690" i="6"/>
  <c r="P690" i="6"/>
  <c r="Q690" i="6"/>
  <c r="R690" i="6"/>
  <c r="L689" i="6"/>
  <c r="P689" i="6"/>
  <c r="Q689" i="6"/>
  <c r="R689" i="6"/>
  <c r="L688" i="6"/>
  <c r="P688" i="6"/>
  <c r="Q688" i="6"/>
  <c r="R688" i="6"/>
  <c r="L687" i="6"/>
  <c r="P687" i="6"/>
  <c r="Q687" i="6"/>
  <c r="R687" i="6"/>
  <c r="L686" i="6"/>
  <c r="P686" i="6"/>
  <c r="Q686" i="6"/>
  <c r="R686" i="6"/>
  <c r="L685" i="6"/>
  <c r="P685" i="6"/>
  <c r="Q685" i="6"/>
  <c r="R685" i="6"/>
  <c r="L684" i="6"/>
  <c r="P684" i="6"/>
  <c r="Q684" i="6"/>
  <c r="R684" i="6"/>
  <c r="L683" i="6"/>
  <c r="P683" i="6"/>
  <c r="Q683" i="6"/>
  <c r="R683" i="6"/>
  <c r="L682" i="6"/>
  <c r="P682" i="6"/>
  <c r="Q682" i="6"/>
  <c r="R682" i="6"/>
  <c r="L681" i="6"/>
  <c r="P681" i="6"/>
  <c r="Q681" i="6"/>
  <c r="R681" i="6"/>
  <c r="L680" i="6"/>
  <c r="P680" i="6"/>
  <c r="Q680" i="6"/>
  <c r="R680" i="6"/>
  <c r="L679" i="6"/>
  <c r="P679" i="6"/>
  <c r="Q679" i="6"/>
  <c r="R679" i="6"/>
  <c r="L678" i="6"/>
  <c r="P678" i="6"/>
  <c r="Q678" i="6"/>
  <c r="R678" i="6"/>
  <c r="L677" i="6"/>
  <c r="P677" i="6"/>
  <c r="Q677" i="6"/>
  <c r="R677" i="6"/>
  <c r="L676" i="6"/>
  <c r="P676" i="6"/>
  <c r="Q676" i="6"/>
  <c r="R676" i="6"/>
  <c r="L675" i="6"/>
  <c r="P675" i="6"/>
  <c r="Q675" i="6"/>
  <c r="R675" i="6"/>
  <c r="L674" i="6"/>
  <c r="P674" i="6"/>
  <c r="Q674" i="6"/>
  <c r="R674" i="6"/>
  <c r="L673" i="6"/>
  <c r="P673" i="6"/>
  <c r="Q673" i="6"/>
  <c r="R673" i="6"/>
  <c r="L672" i="6"/>
  <c r="P672" i="6"/>
  <c r="Q672" i="6"/>
  <c r="R672" i="6"/>
  <c r="L671" i="6"/>
  <c r="P671" i="6"/>
  <c r="Q671" i="6"/>
  <c r="R671" i="6"/>
  <c r="L670" i="6"/>
  <c r="P670" i="6"/>
  <c r="Q670" i="6"/>
  <c r="R670" i="6"/>
  <c r="L669" i="6"/>
  <c r="P669" i="6"/>
  <c r="Q669" i="6"/>
  <c r="R669" i="6"/>
  <c r="L668" i="6"/>
  <c r="P668" i="6"/>
  <c r="Q668" i="6"/>
  <c r="R668" i="6"/>
  <c r="L667" i="6"/>
  <c r="P667" i="6"/>
  <c r="Q667" i="6"/>
  <c r="R667" i="6"/>
  <c r="L666" i="6"/>
  <c r="P666" i="6"/>
  <c r="Q666" i="6"/>
  <c r="R666" i="6"/>
  <c r="L665" i="6"/>
  <c r="P665" i="6"/>
  <c r="Q665" i="6"/>
  <c r="R665" i="6"/>
  <c r="L664" i="6"/>
  <c r="P664" i="6"/>
  <c r="Q664" i="6"/>
  <c r="R664" i="6"/>
  <c r="L663" i="6"/>
  <c r="P663" i="6"/>
  <c r="Q663" i="6"/>
  <c r="R663" i="6"/>
  <c r="L662" i="6"/>
  <c r="P662" i="6"/>
  <c r="Q662" i="6"/>
  <c r="R662" i="6"/>
  <c r="L661" i="6"/>
  <c r="P661" i="6"/>
  <c r="Q661" i="6"/>
  <c r="R661" i="6"/>
  <c r="L660" i="6"/>
  <c r="P660" i="6"/>
  <c r="Q660" i="6"/>
  <c r="R660" i="6"/>
  <c r="L659" i="6"/>
  <c r="P659" i="6"/>
  <c r="Q659" i="6"/>
  <c r="R659" i="6"/>
  <c r="L658" i="6"/>
  <c r="P658" i="6"/>
  <c r="Q658" i="6"/>
  <c r="R658" i="6"/>
  <c r="L657" i="6"/>
  <c r="P657" i="6"/>
  <c r="Q657" i="6"/>
  <c r="R657" i="6"/>
  <c r="L656" i="6"/>
  <c r="P656" i="6"/>
  <c r="Q656" i="6"/>
  <c r="R656" i="6"/>
  <c r="L655" i="6"/>
  <c r="P655" i="6"/>
  <c r="Q655" i="6"/>
  <c r="R655" i="6"/>
  <c r="L654" i="6"/>
  <c r="P654" i="6"/>
  <c r="Q654" i="6"/>
  <c r="R654" i="6"/>
  <c r="L653" i="6"/>
  <c r="P653" i="6"/>
  <c r="Q653" i="6"/>
  <c r="R653" i="6"/>
  <c r="L652" i="6"/>
  <c r="P652" i="6"/>
  <c r="Q652" i="6"/>
  <c r="R652" i="6"/>
  <c r="L651" i="6"/>
  <c r="P651" i="6"/>
  <c r="Q651" i="6"/>
  <c r="R651" i="6"/>
  <c r="L650" i="6"/>
  <c r="P650" i="6"/>
  <c r="Q650" i="6"/>
  <c r="R650" i="6"/>
  <c r="L649" i="6"/>
  <c r="P649" i="6"/>
  <c r="Q649" i="6"/>
  <c r="R649" i="6"/>
  <c r="L648" i="6"/>
  <c r="P648" i="6"/>
  <c r="Q648" i="6"/>
  <c r="R648" i="6"/>
  <c r="L647" i="6"/>
  <c r="P647" i="6"/>
  <c r="Q647" i="6"/>
  <c r="R647" i="6"/>
  <c r="L646" i="6"/>
  <c r="P646" i="6"/>
  <c r="Q646" i="6"/>
  <c r="R646" i="6"/>
  <c r="L645" i="6"/>
  <c r="P645" i="6"/>
  <c r="Q645" i="6"/>
  <c r="R645" i="6"/>
  <c r="L644" i="6"/>
  <c r="P644" i="6"/>
  <c r="Q644" i="6"/>
  <c r="R644" i="6"/>
  <c r="L643" i="6"/>
  <c r="P643" i="6"/>
  <c r="Q643" i="6"/>
  <c r="R643" i="6"/>
  <c r="L642" i="6"/>
  <c r="P642" i="6"/>
  <c r="Q642" i="6"/>
  <c r="R642" i="6"/>
  <c r="L641" i="6"/>
  <c r="P641" i="6"/>
  <c r="Q641" i="6"/>
  <c r="R641" i="6"/>
  <c r="L640" i="6"/>
  <c r="P640" i="6"/>
  <c r="Q640" i="6"/>
  <c r="R640" i="6"/>
  <c r="L639" i="6"/>
  <c r="P639" i="6"/>
  <c r="Q639" i="6"/>
  <c r="R639" i="6"/>
  <c r="L638" i="6"/>
  <c r="P638" i="6"/>
  <c r="Q638" i="6"/>
  <c r="R638" i="6"/>
  <c r="L637" i="6"/>
  <c r="P637" i="6"/>
  <c r="Q637" i="6"/>
  <c r="R637" i="6"/>
  <c r="L636" i="6"/>
  <c r="P636" i="6"/>
  <c r="Q636" i="6"/>
  <c r="R636" i="6"/>
  <c r="L635" i="6"/>
  <c r="P635" i="6"/>
  <c r="Q635" i="6"/>
  <c r="R635" i="6"/>
  <c r="L634" i="6"/>
  <c r="P634" i="6"/>
  <c r="Q634" i="6"/>
  <c r="R634" i="6"/>
  <c r="L633" i="6"/>
  <c r="P633" i="6"/>
  <c r="Q633" i="6"/>
  <c r="R633" i="6"/>
  <c r="L632" i="6"/>
  <c r="P632" i="6"/>
  <c r="Q632" i="6"/>
  <c r="R632" i="6"/>
  <c r="L631" i="6"/>
  <c r="P631" i="6"/>
  <c r="Q631" i="6"/>
  <c r="R631" i="6"/>
  <c r="L630" i="6"/>
  <c r="P630" i="6"/>
  <c r="Q630" i="6"/>
  <c r="R630" i="6"/>
  <c r="L629" i="6"/>
  <c r="P629" i="6"/>
  <c r="Q629" i="6"/>
  <c r="R629" i="6"/>
  <c r="L628" i="6"/>
  <c r="P628" i="6"/>
  <c r="Q628" i="6"/>
  <c r="R628" i="6"/>
  <c r="L627" i="6"/>
  <c r="P627" i="6"/>
  <c r="Q627" i="6"/>
  <c r="R627" i="6"/>
  <c r="L626" i="6"/>
  <c r="P626" i="6"/>
  <c r="Q626" i="6"/>
  <c r="R626" i="6"/>
  <c r="L625" i="6"/>
  <c r="P625" i="6"/>
  <c r="Q625" i="6"/>
  <c r="R625" i="6"/>
  <c r="L624" i="6"/>
  <c r="P624" i="6"/>
  <c r="Q624" i="6"/>
  <c r="R624" i="6"/>
  <c r="L623" i="6"/>
  <c r="P623" i="6"/>
  <c r="Q623" i="6"/>
  <c r="R623" i="6"/>
  <c r="L622" i="6"/>
  <c r="P622" i="6"/>
  <c r="Q622" i="6"/>
  <c r="R622" i="6"/>
  <c r="L621" i="6"/>
  <c r="P621" i="6"/>
  <c r="Q621" i="6"/>
  <c r="R621" i="6"/>
  <c r="L620" i="6"/>
  <c r="P620" i="6"/>
  <c r="Q620" i="6"/>
  <c r="R620" i="6"/>
  <c r="L619" i="6"/>
  <c r="P619" i="6"/>
  <c r="Q619" i="6"/>
  <c r="R619" i="6"/>
  <c r="L618" i="6"/>
  <c r="P618" i="6"/>
  <c r="Q618" i="6"/>
  <c r="R618" i="6"/>
  <c r="L617" i="6"/>
  <c r="P617" i="6"/>
  <c r="Q617" i="6"/>
  <c r="R617" i="6"/>
  <c r="L616" i="6"/>
  <c r="P616" i="6"/>
  <c r="Q616" i="6"/>
  <c r="R616" i="6"/>
  <c r="L615" i="6"/>
  <c r="P615" i="6"/>
  <c r="Q615" i="6"/>
  <c r="R615" i="6"/>
  <c r="L614" i="6"/>
  <c r="P614" i="6"/>
  <c r="Q614" i="6"/>
  <c r="R614" i="6"/>
  <c r="L613" i="6"/>
  <c r="P613" i="6"/>
  <c r="Q613" i="6"/>
  <c r="R613" i="6"/>
  <c r="L612" i="6"/>
  <c r="P612" i="6"/>
  <c r="Q612" i="6"/>
  <c r="R612" i="6"/>
  <c r="L611" i="6"/>
  <c r="P611" i="6"/>
  <c r="Q611" i="6"/>
  <c r="R611" i="6"/>
  <c r="L610" i="6"/>
  <c r="P610" i="6"/>
  <c r="Q610" i="6"/>
  <c r="R610" i="6"/>
  <c r="L609" i="6"/>
  <c r="P609" i="6"/>
  <c r="Q609" i="6"/>
  <c r="R609" i="6"/>
  <c r="L608" i="6"/>
  <c r="P608" i="6"/>
  <c r="Q608" i="6"/>
  <c r="R608" i="6"/>
  <c r="L607" i="6"/>
  <c r="P607" i="6"/>
  <c r="Q607" i="6"/>
  <c r="R607" i="6"/>
  <c r="L606" i="6"/>
  <c r="P606" i="6"/>
  <c r="Q606" i="6"/>
  <c r="R606" i="6"/>
  <c r="L605" i="6"/>
  <c r="P605" i="6"/>
  <c r="Q605" i="6"/>
  <c r="R605" i="6"/>
  <c r="L604" i="6"/>
  <c r="P604" i="6"/>
  <c r="Q604" i="6"/>
  <c r="R604" i="6"/>
  <c r="L603" i="6"/>
  <c r="P603" i="6"/>
  <c r="Q603" i="6"/>
  <c r="R603" i="6"/>
  <c r="L602" i="6"/>
  <c r="P602" i="6"/>
  <c r="Q602" i="6"/>
  <c r="R602" i="6"/>
  <c r="L601" i="6"/>
  <c r="P601" i="6"/>
  <c r="Q601" i="6"/>
  <c r="R601" i="6"/>
  <c r="L600" i="6"/>
  <c r="P600" i="6"/>
  <c r="Q600" i="6"/>
  <c r="R600" i="6"/>
  <c r="L599" i="6"/>
  <c r="P599" i="6"/>
  <c r="Q599" i="6"/>
  <c r="R599" i="6"/>
  <c r="L598" i="6"/>
  <c r="P598" i="6"/>
  <c r="Q598" i="6"/>
  <c r="R598" i="6"/>
  <c r="L597" i="6"/>
  <c r="P597" i="6"/>
  <c r="Q597" i="6"/>
  <c r="R597" i="6"/>
  <c r="L596" i="6"/>
  <c r="P596" i="6"/>
  <c r="Q596" i="6"/>
  <c r="R596" i="6"/>
  <c r="L595" i="6"/>
  <c r="P595" i="6"/>
  <c r="Q595" i="6"/>
  <c r="R595" i="6"/>
  <c r="L594" i="6"/>
  <c r="P594" i="6"/>
  <c r="Q594" i="6"/>
  <c r="R594" i="6"/>
  <c r="L593" i="6"/>
  <c r="P593" i="6"/>
  <c r="Q593" i="6"/>
  <c r="R593" i="6"/>
  <c r="L592" i="6"/>
  <c r="P592" i="6"/>
  <c r="Q592" i="6"/>
  <c r="R592" i="6"/>
  <c r="L591" i="6"/>
  <c r="P591" i="6"/>
  <c r="Q591" i="6"/>
  <c r="R591" i="6"/>
  <c r="L590" i="6"/>
  <c r="P590" i="6"/>
  <c r="Q590" i="6"/>
  <c r="R590" i="6"/>
  <c r="L589" i="6"/>
  <c r="P589" i="6"/>
  <c r="Q589" i="6"/>
  <c r="R589" i="6"/>
  <c r="L588" i="6"/>
  <c r="P588" i="6"/>
  <c r="Q588" i="6"/>
  <c r="R588" i="6"/>
  <c r="L587" i="6"/>
  <c r="P587" i="6"/>
  <c r="Q587" i="6"/>
  <c r="R587" i="6"/>
  <c r="L586" i="6"/>
  <c r="P586" i="6"/>
  <c r="Q586" i="6"/>
  <c r="R586" i="6"/>
  <c r="L585" i="6"/>
  <c r="P585" i="6"/>
  <c r="Q585" i="6"/>
  <c r="R585" i="6"/>
  <c r="L584" i="6"/>
  <c r="P584" i="6"/>
  <c r="Q584" i="6"/>
  <c r="R584" i="6"/>
  <c r="L583" i="6"/>
  <c r="P583" i="6"/>
  <c r="Q583" i="6"/>
  <c r="R583" i="6"/>
  <c r="L582" i="6"/>
  <c r="P582" i="6"/>
  <c r="Q582" i="6"/>
  <c r="R582" i="6"/>
  <c r="L581" i="6"/>
  <c r="P581" i="6"/>
  <c r="Q581" i="6"/>
  <c r="R581" i="6"/>
  <c r="L580" i="6"/>
  <c r="P580" i="6"/>
  <c r="Q580" i="6"/>
  <c r="R580" i="6"/>
  <c r="L579" i="6"/>
  <c r="P579" i="6"/>
  <c r="Q579" i="6"/>
  <c r="R579" i="6"/>
  <c r="L578" i="6"/>
  <c r="P578" i="6"/>
  <c r="Q578" i="6"/>
  <c r="R578" i="6"/>
  <c r="L577" i="6"/>
  <c r="P577" i="6"/>
  <c r="Q577" i="6"/>
  <c r="R577" i="6"/>
  <c r="L576" i="6"/>
  <c r="P576" i="6"/>
  <c r="Q576" i="6"/>
  <c r="R576" i="6"/>
  <c r="L575" i="6"/>
  <c r="P575" i="6"/>
  <c r="Q575" i="6"/>
  <c r="R575" i="6"/>
  <c r="L574" i="6"/>
  <c r="P574" i="6"/>
  <c r="Q574" i="6"/>
  <c r="R574" i="6"/>
  <c r="L573" i="6"/>
  <c r="P573" i="6"/>
  <c r="Q573" i="6"/>
  <c r="R573" i="6"/>
  <c r="L572" i="6"/>
  <c r="P572" i="6"/>
  <c r="Q572" i="6"/>
  <c r="R572" i="6"/>
  <c r="L571" i="6"/>
  <c r="P571" i="6"/>
  <c r="Q571" i="6"/>
  <c r="R571" i="6"/>
  <c r="L570" i="6"/>
  <c r="P570" i="6"/>
  <c r="Q570" i="6"/>
  <c r="R570" i="6"/>
  <c r="L569" i="6"/>
  <c r="P569" i="6"/>
  <c r="Q569" i="6"/>
  <c r="R569" i="6"/>
  <c r="L568" i="6"/>
  <c r="P568" i="6"/>
  <c r="Q568" i="6"/>
  <c r="R568" i="6"/>
  <c r="L567" i="6"/>
  <c r="P567" i="6"/>
  <c r="Q567" i="6"/>
  <c r="R567" i="6"/>
  <c r="L566" i="6"/>
  <c r="P566" i="6"/>
  <c r="Q566" i="6"/>
  <c r="R566" i="6"/>
  <c r="L565" i="6"/>
  <c r="P565" i="6"/>
  <c r="Q565" i="6"/>
  <c r="R565" i="6"/>
  <c r="L564" i="6"/>
  <c r="P564" i="6"/>
  <c r="Q564" i="6"/>
  <c r="R564" i="6"/>
  <c r="L563" i="6"/>
  <c r="P563" i="6"/>
  <c r="Q563" i="6"/>
  <c r="R563" i="6"/>
  <c r="L562" i="6"/>
  <c r="P562" i="6"/>
  <c r="Q562" i="6"/>
  <c r="R562" i="6"/>
  <c r="L561" i="6"/>
  <c r="P561" i="6"/>
  <c r="Q561" i="6"/>
  <c r="R561" i="6"/>
  <c r="L560" i="6"/>
  <c r="P560" i="6"/>
  <c r="Q560" i="6"/>
  <c r="R560" i="6"/>
  <c r="L559" i="6"/>
  <c r="P559" i="6"/>
  <c r="Q559" i="6"/>
  <c r="R559" i="6"/>
  <c r="L558" i="6"/>
  <c r="P558" i="6"/>
  <c r="Q558" i="6"/>
  <c r="R558" i="6"/>
  <c r="L557" i="6"/>
  <c r="P557" i="6"/>
  <c r="Q557" i="6"/>
  <c r="R557" i="6"/>
  <c r="L556" i="6"/>
  <c r="P556" i="6"/>
  <c r="Q556" i="6"/>
  <c r="R556" i="6"/>
  <c r="L555" i="6"/>
  <c r="P555" i="6"/>
  <c r="Q555" i="6"/>
  <c r="R555" i="6"/>
  <c r="L554" i="6"/>
  <c r="P554" i="6"/>
  <c r="Q554" i="6"/>
  <c r="R554" i="6"/>
  <c r="L553" i="6"/>
  <c r="P553" i="6"/>
  <c r="Q553" i="6"/>
  <c r="R553" i="6"/>
  <c r="L552" i="6"/>
  <c r="P552" i="6"/>
  <c r="Q552" i="6"/>
  <c r="R552" i="6"/>
  <c r="L551" i="6"/>
  <c r="P551" i="6"/>
  <c r="Q551" i="6"/>
  <c r="R551" i="6"/>
  <c r="L550" i="6"/>
  <c r="P550" i="6"/>
  <c r="Q550" i="6"/>
  <c r="R550" i="6"/>
  <c r="L549" i="6"/>
  <c r="P549" i="6"/>
  <c r="Q549" i="6"/>
  <c r="R549" i="6"/>
  <c r="L548" i="6"/>
  <c r="P548" i="6"/>
  <c r="Q548" i="6"/>
  <c r="R548" i="6"/>
  <c r="L547" i="6"/>
  <c r="P547" i="6"/>
  <c r="Q547" i="6"/>
  <c r="R547" i="6"/>
  <c r="L546" i="6"/>
  <c r="P546" i="6"/>
  <c r="Q546" i="6"/>
  <c r="R546" i="6"/>
  <c r="L545" i="6"/>
  <c r="P545" i="6"/>
  <c r="Q545" i="6"/>
  <c r="R545" i="6"/>
  <c r="L544" i="6"/>
  <c r="P544" i="6"/>
  <c r="Q544" i="6"/>
  <c r="R544" i="6"/>
  <c r="L543" i="6"/>
  <c r="P543" i="6"/>
  <c r="Q543" i="6"/>
  <c r="R543" i="6"/>
  <c r="L542" i="6"/>
  <c r="P542" i="6"/>
  <c r="Q542" i="6"/>
  <c r="R542" i="6"/>
  <c r="L541" i="6"/>
  <c r="P541" i="6"/>
  <c r="Q541" i="6"/>
  <c r="R541" i="6"/>
  <c r="L540" i="6"/>
  <c r="P540" i="6"/>
  <c r="Q540" i="6"/>
  <c r="R540" i="6"/>
  <c r="L539" i="6"/>
  <c r="P539" i="6"/>
  <c r="Q539" i="6"/>
  <c r="R539" i="6"/>
  <c r="L538" i="6"/>
  <c r="P538" i="6"/>
  <c r="Q538" i="6"/>
  <c r="R538" i="6"/>
  <c r="L537" i="6"/>
  <c r="P537" i="6"/>
  <c r="Q537" i="6"/>
  <c r="R537" i="6"/>
  <c r="L536" i="6"/>
  <c r="P536" i="6"/>
  <c r="Q536" i="6"/>
  <c r="R536" i="6"/>
  <c r="L535" i="6"/>
  <c r="P535" i="6"/>
  <c r="Q535" i="6"/>
  <c r="R535" i="6"/>
  <c r="L534" i="6"/>
  <c r="P534" i="6"/>
  <c r="Q534" i="6"/>
  <c r="R534" i="6"/>
  <c r="L533" i="6"/>
  <c r="P533" i="6"/>
  <c r="Q533" i="6"/>
  <c r="R533" i="6"/>
  <c r="L532" i="6"/>
  <c r="P532" i="6"/>
  <c r="Q532" i="6"/>
  <c r="R532" i="6"/>
  <c r="L531" i="6"/>
  <c r="P531" i="6"/>
  <c r="Q531" i="6"/>
  <c r="R531" i="6"/>
  <c r="L530" i="6"/>
  <c r="P530" i="6"/>
  <c r="Q530" i="6"/>
  <c r="R530" i="6"/>
  <c r="L529" i="6"/>
  <c r="P529" i="6"/>
  <c r="Q529" i="6"/>
  <c r="R529" i="6"/>
  <c r="L528" i="6"/>
  <c r="P528" i="6"/>
  <c r="Q528" i="6"/>
  <c r="R528" i="6"/>
  <c r="L527" i="6"/>
  <c r="P527" i="6"/>
  <c r="Q527" i="6"/>
  <c r="R527" i="6"/>
  <c r="L526" i="6"/>
  <c r="P526" i="6"/>
  <c r="Q526" i="6"/>
  <c r="R526" i="6"/>
  <c r="L525" i="6"/>
  <c r="P525" i="6"/>
  <c r="Q525" i="6"/>
  <c r="R525" i="6"/>
  <c r="L524" i="6"/>
  <c r="P524" i="6"/>
  <c r="Q524" i="6"/>
  <c r="R524" i="6"/>
  <c r="L523" i="6"/>
  <c r="P523" i="6"/>
  <c r="Q523" i="6"/>
  <c r="R523" i="6"/>
  <c r="L522" i="6"/>
  <c r="P522" i="6"/>
  <c r="Q522" i="6"/>
  <c r="R522" i="6"/>
  <c r="L521" i="6"/>
  <c r="P521" i="6"/>
  <c r="Q521" i="6"/>
  <c r="R521" i="6"/>
  <c r="L520" i="6"/>
  <c r="P520" i="6"/>
  <c r="Q520" i="6"/>
  <c r="R520" i="6"/>
  <c r="L519" i="6"/>
  <c r="P519" i="6"/>
  <c r="Q519" i="6"/>
  <c r="R519" i="6"/>
  <c r="L518" i="6"/>
  <c r="P518" i="6"/>
  <c r="Q518" i="6"/>
  <c r="R518" i="6"/>
  <c r="L517" i="6"/>
  <c r="P517" i="6"/>
  <c r="Q517" i="6"/>
  <c r="R517" i="6"/>
  <c r="L516" i="6"/>
  <c r="P516" i="6"/>
  <c r="Q516" i="6"/>
  <c r="R516" i="6"/>
  <c r="L515" i="6"/>
  <c r="P515" i="6"/>
  <c r="Q515" i="6"/>
  <c r="R515" i="6"/>
  <c r="L514" i="6"/>
  <c r="P514" i="6"/>
  <c r="Q514" i="6"/>
  <c r="R514" i="6"/>
  <c r="L513" i="6"/>
  <c r="P513" i="6"/>
  <c r="Q513" i="6"/>
  <c r="R513" i="6"/>
  <c r="L512" i="6"/>
  <c r="P512" i="6"/>
  <c r="Q512" i="6"/>
  <c r="R512" i="6"/>
  <c r="L511" i="6"/>
  <c r="P511" i="6"/>
  <c r="Q511" i="6"/>
  <c r="R511" i="6"/>
  <c r="L510" i="6"/>
  <c r="P510" i="6"/>
  <c r="Q510" i="6"/>
  <c r="R510" i="6"/>
  <c r="L509" i="6"/>
  <c r="P509" i="6"/>
  <c r="Q509" i="6"/>
  <c r="R509" i="6"/>
  <c r="L508" i="6"/>
  <c r="P508" i="6"/>
  <c r="Q508" i="6"/>
  <c r="R508" i="6"/>
  <c r="L507" i="6"/>
  <c r="P507" i="6"/>
  <c r="Q507" i="6"/>
  <c r="R507" i="6"/>
  <c r="L506" i="6"/>
  <c r="P506" i="6"/>
  <c r="Q506" i="6"/>
  <c r="R506" i="6"/>
  <c r="L505" i="6"/>
  <c r="P505" i="6"/>
  <c r="Q505" i="6"/>
  <c r="R505" i="6"/>
  <c r="L504" i="6"/>
  <c r="P504" i="6"/>
  <c r="Q504" i="6"/>
  <c r="R504" i="6"/>
  <c r="L503" i="6"/>
  <c r="P503" i="6"/>
  <c r="Q503" i="6"/>
  <c r="R503" i="6"/>
  <c r="L502" i="6"/>
  <c r="P502" i="6"/>
  <c r="Q502" i="6"/>
  <c r="R502" i="6"/>
  <c r="L501" i="6"/>
  <c r="P501" i="6"/>
  <c r="Q501" i="6"/>
  <c r="R501" i="6"/>
  <c r="L500" i="6"/>
  <c r="P500" i="6"/>
  <c r="Q500" i="6"/>
  <c r="R500" i="6"/>
  <c r="L499" i="6"/>
  <c r="P499" i="6"/>
  <c r="Q499" i="6"/>
  <c r="R499" i="6"/>
  <c r="L498" i="6"/>
  <c r="P498" i="6"/>
  <c r="Q498" i="6"/>
  <c r="R498" i="6"/>
  <c r="L497" i="6"/>
  <c r="P497" i="6"/>
  <c r="Q497" i="6"/>
  <c r="R497" i="6"/>
  <c r="L496" i="6"/>
  <c r="P496" i="6"/>
  <c r="Q496" i="6"/>
  <c r="R496" i="6"/>
  <c r="L495" i="6"/>
  <c r="P495" i="6"/>
  <c r="Q495" i="6"/>
  <c r="R495" i="6"/>
  <c r="L494" i="6"/>
  <c r="P494" i="6"/>
  <c r="Q494" i="6"/>
  <c r="R494" i="6"/>
  <c r="L493" i="6"/>
  <c r="P493" i="6"/>
  <c r="Q493" i="6"/>
  <c r="R493" i="6"/>
  <c r="L492" i="6"/>
  <c r="P492" i="6"/>
  <c r="Q492" i="6"/>
  <c r="R492" i="6"/>
  <c r="L491" i="6"/>
  <c r="P491" i="6"/>
  <c r="Q491" i="6"/>
  <c r="R491" i="6"/>
  <c r="L490" i="6"/>
  <c r="P490" i="6"/>
  <c r="Q490" i="6"/>
  <c r="R490" i="6"/>
  <c r="L489" i="6"/>
  <c r="P489" i="6"/>
  <c r="Q489" i="6"/>
  <c r="R489" i="6"/>
  <c r="L488" i="6"/>
  <c r="P488" i="6"/>
  <c r="Q488" i="6"/>
  <c r="R488" i="6"/>
  <c r="L487" i="6"/>
  <c r="P487" i="6"/>
  <c r="Q487" i="6"/>
  <c r="R487" i="6"/>
  <c r="L486" i="6"/>
  <c r="P486" i="6"/>
  <c r="Q486" i="6"/>
  <c r="R486" i="6"/>
  <c r="L485" i="6"/>
  <c r="P485" i="6"/>
  <c r="Q485" i="6"/>
  <c r="R485" i="6"/>
  <c r="L484" i="6"/>
  <c r="P484" i="6"/>
  <c r="Q484" i="6"/>
  <c r="R484" i="6"/>
  <c r="L483" i="6"/>
  <c r="P483" i="6"/>
  <c r="Q483" i="6"/>
  <c r="R483" i="6"/>
  <c r="L482" i="6"/>
  <c r="P482" i="6"/>
  <c r="Q482" i="6"/>
  <c r="R482" i="6"/>
  <c r="L481" i="6"/>
  <c r="P481" i="6"/>
  <c r="Q481" i="6"/>
  <c r="R481" i="6"/>
  <c r="L480" i="6"/>
  <c r="P480" i="6"/>
  <c r="Q480" i="6"/>
  <c r="R480" i="6"/>
  <c r="L479" i="6"/>
  <c r="P479" i="6"/>
  <c r="Q479" i="6"/>
  <c r="R479" i="6"/>
  <c r="L478" i="6"/>
  <c r="P478" i="6"/>
  <c r="Q478" i="6"/>
  <c r="R478" i="6"/>
  <c r="L477" i="6"/>
  <c r="P477" i="6"/>
  <c r="Q477" i="6"/>
  <c r="R477" i="6"/>
  <c r="L476" i="6"/>
  <c r="P476" i="6"/>
  <c r="Q476" i="6"/>
  <c r="R476" i="6"/>
  <c r="L475" i="6"/>
  <c r="P475" i="6"/>
  <c r="Q475" i="6"/>
  <c r="R475" i="6"/>
  <c r="L474" i="6"/>
  <c r="P474" i="6"/>
  <c r="Q474" i="6"/>
  <c r="R474" i="6"/>
  <c r="L473" i="6"/>
  <c r="P473" i="6"/>
  <c r="Q473" i="6"/>
  <c r="R473" i="6"/>
  <c r="L472" i="6"/>
  <c r="P472" i="6"/>
  <c r="Q472" i="6"/>
  <c r="R472" i="6"/>
  <c r="L471" i="6"/>
  <c r="P471" i="6"/>
  <c r="Q471" i="6"/>
  <c r="R471" i="6"/>
  <c r="L470" i="6"/>
  <c r="P470" i="6"/>
  <c r="Q470" i="6"/>
  <c r="R470" i="6"/>
  <c r="L469" i="6"/>
  <c r="P469" i="6"/>
  <c r="Q469" i="6"/>
  <c r="R469" i="6"/>
  <c r="L468" i="6"/>
  <c r="P468" i="6"/>
  <c r="Q468" i="6"/>
  <c r="R468" i="6"/>
  <c r="L467" i="6"/>
  <c r="P467" i="6"/>
  <c r="Q467" i="6"/>
  <c r="R467" i="6"/>
  <c r="L466" i="6"/>
  <c r="P466" i="6"/>
  <c r="Q466" i="6"/>
  <c r="R466" i="6"/>
  <c r="L465" i="6"/>
  <c r="P465" i="6"/>
  <c r="Q465" i="6"/>
  <c r="R465" i="6"/>
  <c r="L464" i="6"/>
  <c r="P464" i="6"/>
  <c r="Q464" i="6"/>
  <c r="R464" i="6"/>
  <c r="L463" i="6"/>
  <c r="P463" i="6"/>
  <c r="Q463" i="6"/>
  <c r="R463" i="6"/>
  <c r="L462" i="6"/>
  <c r="P462" i="6"/>
  <c r="Q462" i="6"/>
  <c r="R462" i="6"/>
  <c r="L461" i="6"/>
  <c r="P461" i="6"/>
  <c r="Q461" i="6"/>
  <c r="R461" i="6"/>
  <c r="L460" i="6"/>
  <c r="P460" i="6"/>
  <c r="Q460" i="6"/>
  <c r="R460" i="6"/>
  <c r="L459" i="6"/>
  <c r="P459" i="6"/>
  <c r="Q459" i="6"/>
  <c r="R459" i="6"/>
  <c r="L458" i="6"/>
  <c r="P458" i="6"/>
  <c r="Q458" i="6"/>
  <c r="R458" i="6"/>
  <c r="L457" i="6"/>
  <c r="P457" i="6"/>
  <c r="Q457" i="6"/>
  <c r="R457" i="6"/>
  <c r="L456" i="6"/>
  <c r="P456" i="6"/>
  <c r="Q456" i="6"/>
  <c r="R456" i="6"/>
  <c r="L455" i="6"/>
  <c r="P455" i="6"/>
  <c r="Q455" i="6"/>
  <c r="R455" i="6"/>
  <c r="L454" i="6"/>
  <c r="P454" i="6"/>
  <c r="Q454" i="6"/>
  <c r="R454" i="6"/>
  <c r="L453" i="6"/>
  <c r="P453" i="6"/>
  <c r="Q453" i="6"/>
  <c r="R453" i="6"/>
  <c r="L452" i="6"/>
  <c r="P452" i="6"/>
  <c r="Q452" i="6"/>
  <c r="R452" i="6"/>
  <c r="L451" i="6"/>
  <c r="P451" i="6"/>
  <c r="Q451" i="6"/>
  <c r="R451" i="6"/>
  <c r="L450" i="6"/>
  <c r="P450" i="6"/>
  <c r="Q450" i="6"/>
  <c r="R450" i="6"/>
  <c r="L449" i="6"/>
  <c r="P449" i="6"/>
  <c r="Q449" i="6"/>
  <c r="R449" i="6"/>
  <c r="L448" i="6"/>
  <c r="P448" i="6"/>
  <c r="Q448" i="6"/>
  <c r="R448" i="6"/>
  <c r="L447" i="6"/>
  <c r="P447" i="6"/>
  <c r="Q447" i="6"/>
  <c r="R447" i="6"/>
  <c r="L446" i="6"/>
  <c r="P446" i="6"/>
  <c r="Q446" i="6"/>
  <c r="R446" i="6"/>
  <c r="L445" i="6"/>
  <c r="P445" i="6"/>
  <c r="Q445" i="6"/>
  <c r="R445" i="6"/>
  <c r="L444" i="6"/>
  <c r="P444" i="6"/>
  <c r="Q444" i="6"/>
  <c r="R444" i="6"/>
  <c r="L443" i="6"/>
  <c r="P443" i="6"/>
  <c r="Q443" i="6"/>
  <c r="R443" i="6"/>
  <c r="L442" i="6"/>
  <c r="P442" i="6"/>
  <c r="Q442" i="6"/>
  <c r="R442" i="6"/>
  <c r="L441" i="6"/>
  <c r="P441" i="6"/>
  <c r="Q441" i="6"/>
  <c r="R441" i="6"/>
  <c r="L440" i="6"/>
  <c r="P440" i="6"/>
  <c r="Q440" i="6"/>
  <c r="R440" i="6"/>
  <c r="L439" i="6"/>
  <c r="P439" i="6"/>
  <c r="Q439" i="6"/>
  <c r="R439" i="6"/>
  <c r="L438" i="6"/>
  <c r="P438" i="6"/>
  <c r="Q438" i="6"/>
  <c r="R438" i="6"/>
  <c r="L437" i="6"/>
  <c r="P437" i="6"/>
  <c r="Q437" i="6"/>
  <c r="R437" i="6"/>
  <c r="L436" i="6"/>
  <c r="P436" i="6"/>
  <c r="Q436" i="6"/>
  <c r="R436" i="6"/>
  <c r="L435" i="6"/>
  <c r="P435" i="6"/>
  <c r="Q435" i="6"/>
  <c r="R435" i="6"/>
  <c r="L434" i="6"/>
  <c r="P434" i="6"/>
  <c r="Q434" i="6"/>
  <c r="R434" i="6"/>
  <c r="L433" i="6"/>
  <c r="P433" i="6"/>
  <c r="Q433" i="6"/>
  <c r="R433" i="6"/>
  <c r="L432" i="6"/>
  <c r="P432" i="6"/>
  <c r="Q432" i="6"/>
  <c r="R432" i="6"/>
  <c r="L431" i="6"/>
  <c r="P431" i="6"/>
  <c r="Q431" i="6"/>
  <c r="R431" i="6"/>
  <c r="L430" i="6"/>
  <c r="P430" i="6"/>
  <c r="Q430" i="6"/>
  <c r="R430" i="6"/>
  <c r="L429" i="6"/>
  <c r="P429" i="6"/>
  <c r="Q429" i="6"/>
  <c r="R429" i="6"/>
  <c r="L428" i="6"/>
  <c r="P428" i="6"/>
  <c r="Q428" i="6"/>
  <c r="R428" i="6"/>
  <c r="L427" i="6"/>
  <c r="P427" i="6"/>
  <c r="Q427" i="6"/>
  <c r="R427" i="6"/>
  <c r="L426" i="6"/>
  <c r="P426" i="6"/>
  <c r="Q426" i="6"/>
  <c r="R426" i="6"/>
  <c r="L425" i="6"/>
  <c r="P425" i="6"/>
  <c r="Q425" i="6"/>
  <c r="R425" i="6"/>
  <c r="L424" i="6"/>
  <c r="P424" i="6"/>
  <c r="Q424" i="6"/>
  <c r="R424" i="6"/>
  <c r="L423" i="6"/>
  <c r="P423" i="6"/>
  <c r="Q423" i="6"/>
  <c r="R423" i="6"/>
  <c r="L422" i="6"/>
  <c r="P422" i="6"/>
  <c r="Q422" i="6"/>
  <c r="R422" i="6"/>
  <c r="L421" i="6"/>
  <c r="P421" i="6"/>
  <c r="Q421" i="6"/>
  <c r="R421" i="6"/>
  <c r="L420" i="6"/>
  <c r="P420" i="6"/>
  <c r="Q420" i="6"/>
  <c r="R420" i="6"/>
  <c r="L419" i="6"/>
  <c r="P419" i="6"/>
  <c r="Q419" i="6"/>
  <c r="R419" i="6"/>
  <c r="L418" i="6"/>
  <c r="P418" i="6"/>
  <c r="Q418" i="6"/>
  <c r="R418" i="6"/>
  <c r="L417" i="6"/>
  <c r="P417" i="6"/>
  <c r="Q417" i="6"/>
  <c r="R417" i="6"/>
  <c r="L416" i="6"/>
  <c r="P416" i="6"/>
  <c r="Q416" i="6"/>
  <c r="R416" i="6"/>
  <c r="L415" i="6"/>
  <c r="P415" i="6"/>
  <c r="Q415" i="6"/>
  <c r="R415" i="6"/>
  <c r="L414" i="6"/>
  <c r="P414" i="6"/>
  <c r="Q414" i="6"/>
  <c r="R414" i="6"/>
  <c r="L413" i="6"/>
  <c r="P413" i="6"/>
  <c r="Q413" i="6"/>
  <c r="R413" i="6"/>
  <c r="L412" i="6"/>
  <c r="P412" i="6"/>
  <c r="Q412" i="6"/>
  <c r="R412" i="6"/>
  <c r="L411" i="6"/>
  <c r="P411" i="6"/>
  <c r="Q411" i="6"/>
  <c r="R411" i="6"/>
  <c r="L410" i="6"/>
  <c r="P410" i="6"/>
  <c r="Q410" i="6"/>
  <c r="R410" i="6"/>
  <c r="L409" i="6"/>
  <c r="P409" i="6"/>
  <c r="Q409" i="6"/>
  <c r="R409" i="6"/>
  <c r="L408" i="6"/>
  <c r="P408" i="6"/>
  <c r="Q408" i="6"/>
  <c r="R408" i="6"/>
  <c r="L407" i="6"/>
  <c r="P407" i="6"/>
  <c r="Q407" i="6"/>
  <c r="R407" i="6"/>
  <c r="L406" i="6"/>
  <c r="P406" i="6"/>
  <c r="Q406" i="6"/>
  <c r="R406" i="6"/>
  <c r="L405" i="6"/>
  <c r="P405" i="6"/>
  <c r="Q405" i="6"/>
  <c r="R405" i="6"/>
  <c r="L404" i="6"/>
  <c r="P404" i="6"/>
  <c r="Q404" i="6"/>
  <c r="R404" i="6"/>
  <c r="L403" i="6"/>
  <c r="P403" i="6"/>
  <c r="Q403" i="6"/>
  <c r="R403" i="6"/>
  <c r="L402" i="6"/>
  <c r="P402" i="6"/>
  <c r="Q402" i="6"/>
  <c r="R402" i="6"/>
  <c r="L401" i="6"/>
  <c r="P401" i="6"/>
  <c r="Q401" i="6"/>
  <c r="R401" i="6"/>
  <c r="L400" i="6"/>
  <c r="P400" i="6"/>
  <c r="Q400" i="6"/>
  <c r="R400" i="6"/>
  <c r="L399" i="6"/>
  <c r="P399" i="6"/>
  <c r="Q399" i="6"/>
  <c r="R399" i="6"/>
  <c r="L398" i="6"/>
  <c r="P398" i="6"/>
  <c r="Q398" i="6"/>
  <c r="R398" i="6"/>
  <c r="L397" i="6"/>
  <c r="P397" i="6"/>
  <c r="Q397" i="6"/>
  <c r="R397" i="6"/>
  <c r="L396" i="6"/>
  <c r="P396" i="6"/>
  <c r="Q396" i="6"/>
  <c r="R396" i="6"/>
  <c r="L395" i="6"/>
  <c r="P395" i="6"/>
  <c r="Q395" i="6"/>
  <c r="R395" i="6"/>
  <c r="L394" i="6"/>
  <c r="P394" i="6"/>
  <c r="Q394" i="6"/>
  <c r="R394" i="6"/>
  <c r="L393" i="6"/>
  <c r="P393" i="6"/>
  <c r="Q393" i="6"/>
  <c r="R393" i="6"/>
  <c r="L392" i="6"/>
  <c r="P392" i="6"/>
  <c r="Q392" i="6"/>
  <c r="R392" i="6"/>
  <c r="L391" i="6"/>
  <c r="P391" i="6"/>
  <c r="Q391" i="6"/>
  <c r="R391" i="6"/>
  <c r="L390" i="6"/>
  <c r="P390" i="6"/>
  <c r="Q390" i="6"/>
  <c r="R390" i="6"/>
  <c r="L389" i="6"/>
  <c r="P389" i="6"/>
  <c r="Q389" i="6"/>
  <c r="R389" i="6"/>
  <c r="L388" i="6"/>
  <c r="P388" i="6"/>
  <c r="Q388" i="6"/>
  <c r="R388" i="6"/>
  <c r="L387" i="6"/>
  <c r="P387" i="6"/>
  <c r="Q387" i="6"/>
  <c r="R387" i="6"/>
  <c r="L386" i="6"/>
  <c r="P386" i="6"/>
  <c r="Q386" i="6"/>
  <c r="R386" i="6"/>
  <c r="L385" i="6"/>
  <c r="P385" i="6"/>
  <c r="Q385" i="6"/>
  <c r="R385" i="6"/>
  <c r="L384" i="6"/>
  <c r="P384" i="6"/>
  <c r="Q384" i="6"/>
  <c r="R384" i="6"/>
  <c r="L383" i="6"/>
  <c r="P383" i="6"/>
  <c r="Q383" i="6"/>
  <c r="R383" i="6"/>
  <c r="L382" i="6"/>
  <c r="P382" i="6"/>
  <c r="Q382" i="6"/>
  <c r="R382" i="6"/>
  <c r="L381" i="6"/>
  <c r="P381" i="6"/>
  <c r="Q381" i="6"/>
  <c r="R381" i="6"/>
  <c r="L380" i="6"/>
  <c r="P380" i="6"/>
  <c r="Q380" i="6"/>
  <c r="R380" i="6"/>
  <c r="L379" i="6"/>
  <c r="P379" i="6"/>
  <c r="Q379" i="6"/>
  <c r="R379" i="6"/>
  <c r="L378" i="6"/>
  <c r="P378" i="6"/>
  <c r="Q378" i="6"/>
  <c r="R378" i="6"/>
  <c r="L377" i="6"/>
  <c r="P377" i="6"/>
  <c r="Q377" i="6"/>
  <c r="R377" i="6"/>
  <c r="L376" i="6"/>
  <c r="P376" i="6"/>
  <c r="Q376" i="6"/>
  <c r="R376" i="6"/>
  <c r="L375" i="6"/>
  <c r="P375" i="6"/>
  <c r="Q375" i="6"/>
  <c r="R375" i="6"/>
  <c r="L374" i="6"/>
  <c r="P374" i="6"/>
  <c r="Q374" i="6"/>
  <c r="R374" i="6"/>
  <c r="L373" i="6"/>
  <c r="P373" i="6"/>
  <c r="Q373" i="6"/>
  <c r="R373" i="6"/>
  <c r="L372" i="6"/>
  <c r="P372" i="6"/>
  <c r="Q372" i="6"/>
  <c r="R372" i="6"/>
  <c r="L371" i="6"/>
  <c r="P371" i="6"/>
  <c r="Q371" i="6"/>
  <c r="R371" i="6"/>
  <c r="L370" i="6"/>
  <c r="P370" i="6"/>
  <c r="Q370" i="6"/>
  <c r="R370" i="6"/>
  <c r="L369" i="6"/>
  <c r="P369" i="6"/>
  <c r="Q369" i="6"/>
  <c r="R369" i="6"/>
  <c r="L368" i="6"/>
  <c r="P368" i="6"/>
  <c r="Q368" i="6"/>
  <c r="R368" i="6"/>
  <c r="L367" i="6"/>
  <c r="P367" i="6"/>
  <c r="Q367" i="6"/>
  <c r="R367" i="6"/>
  <c r="L366" i="6"/>
  <c r="P366" i="6"/>
  <c r="Q366" i="6"/>
  <c r="R366" i="6"/>
  <c r="L365" i="6"/>
  <c r="P365" i="6"/>
  <c r="Q365" i="6"/>
  <c r="R365" i="6"/>
  <c r="L364" i="6"/>
  <c r="P364" i="6"/>
  <c r="Q364" i="6"/>
  <c r="R364" i="6"/>
  <c r="L363" i="6"/>
  <c r="P363" i="6"/>
  <c r="Q363" i="6"/>
  <c r="R363" i="6"/>
  <c r="L362" i="6"/>
  <c r="P362" i="6"/>
  <c r="Q362" i="6"/>
  <c r="R362" i="6"/>
  <c r="L361" i="6"/>
  <c r="P361" i="6"/>
  <c r="Q361" i="6"/>
  <c r="R361" i="6"/>
  <c r="L360" i="6"/>
  <c r="P360" i="6"/>
  <c r="Q360" i="6"/>
  <c r="R360" i="6"/>
  <c r="L359" i="6"/>
  <c r="P359" i="6"/>
  <c r="Q359" i="6"/>
  <c r="R359" i="6"/>
  <c r="L358" i="6"/>
  <c r="P358" i="6"/>
  <c r="Q358" i="6"/>
  <c r="R358" i="6"/>
  <c r="L357" i="6"/>
  <c r="P357" i="6"/>
  <c r="Q357" i="6"/>
  <c r="R357" i="6"/>
  <c r="L356" i="6"/>
  <c r="P356" i="6"/>
  <c r="Q356" i="6"/>
  <c r="R356" i="6"/>
  <c r="L355" i="6"/>
  <c r="P355" i="6"/>
  <c r="Q355" i="6"/>
  <c r="R355" i="6"/>
  <c r="L354" i="6"/>
  <c r="P354" i="6"/>
  <c r="Q354" i="6"/>
  <c r="R354" i="6"/>
  <c r="L353" i="6"/>
  <c r="P353" i="6"/>
  <c r="Q353" i="6"/>
  <c r="R353" i="6"/>
  <c r="L352" i="6"/>
  <c r="P352" i="6"/>
  <c r="Q352" i="6"/>
  <c r="R352" i="6"/>
  <c r="L351" i="6"/>
  <c r="P351" i="6"/>
  <c r="Q351" i="6"/>
  <c r="R351" i="6"/>
  <c r="L350" i="6"/>
  <c r="P350" i="6"/>
  <c r="Q350" i="6"/>
  <c r="R350" i="6"/>
  <c r="L349" i="6"/>
  <c r="P349" i="6"/>
  <c r="Q349" i="6"/>
  <c r="R349" i="6"/>
  <c r="L348" i="6"/>
  <c r="P348" i="6"/>
  <c r="Q348" i="6"/>
  <c r="R348" i="6"/>
  <c r="L347" i="6"/>
  <c r="P347" i="6"/>
  <c r="Q347" i="6"/>
  <c r="R347" i="6"/>
  <c r="L346" i="6"/>
  <c r="P346" i="6"/>
  <c r="Q346" i="6"/>
  <c r="R346" i="6"/>
  <c r="L345" i="6"/>
  <c r="P345" i="6"/>
  <c r="Q345" i="6"/>
  <c r="R345" i="6"/>
  <c r="L344" i="6"/>
  <c r="P344" i="6"/>
  <c r="Q344" i="6"/>
  <c r="R344" i="6"/>
  <c r="L343" i="6"/>
  <c r="P343" i="6"/>
  <c r="Q343" i="6"/>
  <c r="R343" i="6"/>
  <c r="L342" i="6"/>
  <c r="P342" i="6"/>
  <c r="Q342" i="6"/>
  <c r="R342" i="6"/>
  <c r="L341" i="6"/>
  <c r="P341" i="6"/>
  <c r="Q341" i="6"/>
  <c r="R341" i="6"/>
  <c r="L340" i="6"/>
  <c r="P340" i="6"/>
  <c r="Q340" i="6"/>
  <c r="R340" i="6"/>
  <c r="L339" i="6"/>
  <c r="P339" i="6"/>
  <c r="Q339" i="6"/>
  <c r="R339" i="6"/>
  <c r="L338" i="6"/>
  <c r="P338" i="6"/>
  <c r="Q338" i="6"/>
  <c r="R338" i="6"/>
  <c r="L337" i="6"/>
  <c r="P337" i="6"/>
  <c r="Q337" i="6"/>
  <c r="R337" i="6"/>
  <c r="L336" i="6"/>
  <c r="P336" i="6"/>
  <c r="Q336" i="6"/>
  <c r="R336" i="6"/>
  <c r="L335" i="6"/>
  <c r="P335" i="6"/>
  <c r="Q335" i="6"/>
  <c r="R335" i="6"/>
  <c r="L334" i="6"/>
  <c r="P334" i="6"/>
  <c r="Q334" i="6"/>
  <c r="R334" i="6"/>
  <c r="L333" i="6"/>
  <c r="P333" i="6"/>
  <c r="Q333" i="6"/>
  <c r="R333" i="6"/>
  <c r="L332" i="6"/>
  <c r="P332" i="6"/>
  <c r="Q332" i="6"/>
  <c r="R332" i="6"/>
  <c r="L331" i="6"/>
  <c r="P331" i="6"/>
  <c r="Q331" i="6"/>
  <c r="R331" i="6"/>
  <c r="L330" i="6"/>
  <c r="P330" i="6"/>
  <c r="Q330" i="6"/>
  <c r="R330" i="6"/>
  <c r="L329" i="6"/>
  <c r="P329" i="6"/>
  <c r="Q329" i="6"/>
  <c r="R329" i="6"/>
  <c r="L328" i="6"/>
  <c r="P328" i="6"/>
  <c r="Q328" i="6"/>
  <c r="R328" i="6"/>
  <c r="P327" i="6"/>
  <c r="R327" i="6"/>
  <c r="L327" i="6"/>
  <c r="Q327" i="6"/>
  <c r="S327" i="6" s="1"/>
  <c r="Q326" i="6"/>
  <c r="L326" i="6"/>
  <c r="P326" i="6"/>
  <c r="R326" i="6"/>
  <c r="Q325" i="6"/>
  <c r="R325" i="6"/>
  <c r="L325" i="6"/>
  <c r="P325" i="6"/>
  <c r="P324" i="6"/>
  <c r="R324" i="6"/>
  <c r="L324" i="6"/>
  <c r="Q324" i="6"/>
  <c r="S324" i="6" s="1"/>
  <c r="P323" i="6"/>
  <c r="R323" i="6"/>
  <c r="L323" i="6"/>
  <c r="Q323" i="6"/>
  <c r="Q322" i="6"/>
  <c r="L322" i="6"/>
  <c r="P322" i="6"/>
  <c r="R322" i="6"/>
  <c r="Q321" i="6"/>
  <c r="L321" i="6"/>
  <c r="P321" i="6"/>
  <c r="R321" i="6"/>
  <c r="Q320" i="6"/>
  <c r="R320" i="6"/>
  <c r="L320" i="6"/>
  <c r="P320" i="6"/>
  <c r="Q319" i="6"/>
  <c r="L319" i="6"/>
  <c r="P319" i="6"/>
  <c r="R319" i="6"/>
  <c r="L318" i="6"/>
  <c r="P318" i="6"/>
  <c r="R318" i="6"/>
  <c r="Q318" i="6"/>
  <c r="L317" i="6"/>
  <c r="P317" i="6"/>
  <c r="Q317" i="6"/>
  <c r="R317" i="6"/>
  <c r="L316" i="6"/>
  <c r="P316" i="6"/>
  <c r="Q316" i="6"/>
  <c r="R316" i="6"/>
  <c r="L315" i="6"/>
  <c r="P315" i="6"/>
  <c r="Q315" i="6"/>
  <c r="R315" i="6"/>
  <c r="L314" i="6"/>
  <c r="P314" i="6"/>
  <c r="Q314" i="6"/>
  <c r="R314" i="6"/>
  <c r="L313" i="6"/>
  <c r="P313" i="6"/>
  <c r="Q313" i="6"/>
  <c r="R313" i="6"/>
  <c r="L312" i="6"/>
  <c r="P312" i="6"/>
  <c r="Q312" i="6"/>
  <c r="R312" i="6"/>
  <c r="L311" i="6"/>
  <c r="P311" i="6"/>
  <c r="Q311" i="6"/>
  <c r="R311" i="6"/>
  <c r="L310" i="6"/>
  <c r="P310" i="6"/>
  <c r="Q310" i="6"/>
  <c r="R310" i="6"/>
  <c r="L309" i="6"/>
  <c r="P309" i="6"/>
  <c r="Q309" i="6"/>
  <c r="R309" i="6"/>
  <c r="L308" i="6"/>
  <c r="P308" i="6"/>
  <c r="Q308" i="6"/>
  <c r="R308" i="6"/>
  <c r="L307" i="6"/>
  <c r="P307" i="6"/>
  <c r="Q307" i="6"/>
  <c r="R307" i="6"/>
  <c r="L306" i="6"/>
  <c r="P306" i="6"/>
  <c r="Q306" i="6"/>
  <c r="R306" i="6"/>
  <c r="L305" i="6"/>
  <c r="P305" i="6"/>
  <c r="Q305" i="6"/>
  <c r="R305" i="6"/>
  <c r="L304" i="6"/>
  <c r="P304" i="6"/>
  <c r="Q304" i="6"/>
  <c r="R304" i="6"/>
  <c r="L303" i="6"/>
  <c r="P303" i="6"/>
  <c r="Q303" i="6"/>
  <c r="R303" i="6"/>
  <c r="L302" i="6"/>
  <c r="P302" i="6"/>
  <c r="Q302" i="6"/>
  <c r="R302" i="6"/>
  <c r="L301" i="6"/>
  <c r="P301" i="6"/>
  <c r="Q301" i="6"/>
  <c r="R301" i="6"/>
  <c r="L300" i="6"/>
  <c r="P300" i="6"/>
  <c r="Q300" i="6"/>
  <c r="R300" i="6"/>
  <c r="L299" i="6"/>
  <c r="P299" i="6"/>
  <c r="Q299" i="6"/>
  <c r="R299" i="6"/>
  <c r="L298" i="6"/>
  <c r="P298" i="6"/>
  <c r="Q298" i="6"/>
  <c r="R298" i="6"/>
  <c r="L297" i="6"/>
  <c r="P297" i="6"/>
  <c r="Q297" i="6"/>
  <c r="R297" i="6"/>
  <c r="L296" i="6"/>
  <c r="P296" i="6"/>
  <c r="Q296" i="6"/>
  <c r="R296" i="6"/>
  <c r="L295" i="6"/>
  <c r="P295" i="6"/>
  <c r="Q295" i="6"/>
  <c r="R295" i="6"/>
  <c r="L294" i="6"/>
  <c r="P294" i="6"/>
  <c r="Q294" i="6"/>
  <c r="R294" i="6"/>
  <c r="L293" i="6"/>
  <c r="P293" i="6"/>
  <c r="Q293" i="6"/>
  <c r="R293" i="6"/>
  <c r="L292" i="6"/>
  <c r="P292" i="6"/>
  <c r="Q292" i="6"/>
  <c r="R292" i="6"/>
  <c r="L291" i="6"/>
  <c r="P291" i="6"/>
  <c r="Q291" i="6"/>
  <c r="R291" i="6"/>
  <c r="L290" i="6"/>
  <c r="P290" i="6"/>
  <c r="Q290" i="6"/>
  <c r="R290" i="6"/>
  <c r="L289" i="6"/>
  <c r="P289" i="6"/>
  <c r="Q289" i="6"/>
  <c r="R289" i="6"/>
  <c r="L288" i="6"/>
  <c r="P288" i="6"/>
  <c r="Q288" i="6"/>
  <c r="R288" i="6"/>
  <c r="L287" i="6"/>
  <c r="P287" i="6"/>
  <c r="Q287" i="6"/>
  <c r="R287" i="6"/>
  <c r="L286" i="6"/>
  <c r="P286" i="6"/>
  <c r="Q286" i="6"/>
  <c r="R286" i="6"/>
  <c r="L285" i="6"/>
  <c r="P285" i="6"/>
  <c r="Q285" i="6"/>
  <c r="R285" i="6"/>
  <c r="L284" i="6"/>
  <c r="P284" i="6"/>
  <c r="Q284" i="6"/>
  <c r="R284" i="6"/>
  <c r="L283" i="6"/>
  <c r="P283" i="6"/>
  <c r="Q283" i="6"/>
  <c r="R283" i="6"/>
  <c r="L282" i="6"/>
  <c r="P282" i="6"/>
  <c r="Q282" i="6"/>
  <c r="R282" i="6"/>
  <c r="L281" i="6"/>
  <c r="P281" i="6"/>
  <c r="Q281" i="6"/>
  <c r="R281" i="6"/>
  <c r="L280" i="6"/>
  <c r="P280" i="6"/>
  <c r="Q280" i="6"/>
  <c r="R280" i="6"/>
  <c r="L279" i="6"/>
  <c r="P279" i="6"/>
  <c r="Q279" i="6"/>
  <c r="R279" i="6"/>
  <c r="L278" i="6"/>
  <c r="P278" i="6"/>
  <c r="Q278" i="6"/>
  <c r="R278" i="6"/>
  <c r="L277" i="6"/>
  <c r="P277" i="6"/>
  <c r="Q277" i="6"/>
  <c r="R277" i="6"/>
  <c r="L276" i="6"/>
  <c r="P276" i="6"/>
  <c r="Q276" i="6"/>
  <c r="R276" i="6"/>
  <c r="L275" i="6"/>
  <c r="P275" i="6"/>
  <c r="Q275" i="6"/>
  <c r="R275" i="6"/>
  <c r="L274" i="6"/>
  <c r="P274" i="6"/>
  <c r="Q274" i="6"/>
  <c r="R274" i="6"/>
  <c r="L273" i="6"/>
  <c r="P273" i="6"/>
  <c r="Q273" i="6"/>
  <c r="R273" i="6"/>
  <c r="L272" i="6"/>
  <c r="P272" i="6"/>
  <c r="Q272" i="6"/>
  <c r="R272" i="6"/>
  <c r="L271" i="6"/>
  <c r="P271" i="6"/>
  <c r="Q271" i="6"/>
  <c r="R271" i="6"/>
  <c r="L270" i="6"/>
  <c r="P270" i="6"/>
  <c r="Q270" i="6"/>
  <c r="R270" i="6"/>
  <c r="L269" i="6"/>
  <c r="P269" i="6"/>
  <c r="Q269" i="6"/>
  <c r="R269" i="6"/>
  <c r="L268" i="6"/>
  <c r="P268" i="6"/>
  <c r="Q268" i="6"/>
  <c r="R268" i="6"/>
  <c r="L267" i="6"/>
  <c r="P267" i="6"/>
  <c r="Q267" i="6"/>
  <c r="R267" i="6"/>
  <c r="L266" i="6"/>
  <c r="P266" i="6"/>
  <c r="Q266" i="6"/>
  <c r="R266" i="6"/>
  <c r="L265" i="6"/>
  <c r="P265" i="6"/>
  <c r="Q265" i="6"/>
  <c r="R265" i="6"/>
  <c r="L264" i="6"/>
  <c r="P264" i="6"/>
  <c r="Q264" i="6"/>
  <c r="R264" i="6"/>
  <c r="L263" i="6"/>
  <c r="P263" i="6"/>
  <c r="Q263" i="6"/>
  <c r="R263" i="6"/>
  <c r="L262" i="6"/>
  <c r="P262" i="6"/>
  <c r="Q262" i="6"/>
  <c r="R262" i="6"/>
  <c r="L261" i="6"/>
  <c r="P261" i="6"/>
  <c r="Q261" i="6"/>
  <c r="R261" i="6"/>
  <c r="L260" i="6"/>
  <c r="P260" i="6"/>
  <c r="Q260" i="6"/>
  <c r="R260" i="6"/>
  <c r="L259" i="6"/>
  <c r="P259" i="6"/>
  <c r="Q259" i="6"/>
  <c r="R259" i="6"/>
  <c r="L258" i="6"/>
  <c r="P258" i="6"/>
  <c r="Q258" i="6"/>
  <c r="R258" i="6"/>
  <c r="L257" i="6"/>
  <c r="P257" i="6"/>
  <c r="Q257" i="6"/>
  <c r="R257" i="6"/>
  <c r="L256" i="6"/>
  <c r="P256" i="6"/>
  <c r="Q256" i="6"/>
  <c r="R256" i="6"/>
  <c r="L255" i="6"/>
  <c r="P255" i="6"/>
  <c r="Q255" i="6"/>
  <c r="R255" i="6"/>
  <c r="L254" i="6"/>
  <c r="P254" i="6"/>
  <c r="Q254" i="6"/>
  <c r="R254" i="6"/>
  <c r="L253" i="6"/>
  <c r="P253" i="6"/>
  <c r="Q253" i="6"/>
  <c r="R253" i="6"/>
  <c r="L252" i="6"/>
  <c r="P252" i="6"/>
  <c r="Q252" i="6"/>
  <c r="R252" i="6"/>
  <c r="L251" i="6"/>
  <c r="P251" i="6"/>
  <c r="Q251" i="6"/>
  <c r="R251" i="6"/>
  <c r="L250" i="6"/>
  <c r="P250" i="6"/>
  <c r="Q250" i="6"/>
  <c r="R250" i="6"/>
  <c r="L249" i="6"/>
  <c r="P249" i="6"/>
  <c r="Q249" i="6"/>
  <c r="R249" i="6"/>
  <c r="L248" i="6"/>
  <c r="P248" i="6"/>
  <c r="Q248" i="6"/>
  <c r="R248" i="6"/>
  <c r="L247" i="6"/>
  <c r="P247" i="6"/>
  <c r="Q247" i="6"/>
  <c r="R247" i="6"/>
  <c r="L246" i="6"/>
  <c r="P246" i="6"/>
  <c r="Q246" i="6"/>
  <c r="R246" i="6"/>
  <c r="L245" i="6"/>
  <c r="P245" i="6"/>
  <c r="Q245" i="6"/>
  <c r="R245" i="6"/>
  <c r="L244" i="6"/>
  <c r="P244" i="6"/>
  <c r="Q244" i="6"/>
  <c r="R244" i="6"/>
  <c r="L243" i="6"/>
  <c r="P243" i="6"/>
  <c r="Q243" i="6"/>
  <c r="R243" i="6"/>
  <c r="L242" i="6"/>
  <c r="P242" i="6"/>
  <c r="Q242" i="6"/>
  <c r="R242" i="6"/>
  <c r="L241" i="6"/>
  <c r="P241" i="6"/>
  <c r="Q241" i="6"/>
  <c r="R241" i="6"/>
  <c r="L240" i="6"/>
  <c r="P240" i="6"/>
  <c r="Q240" i="6"/>
  <c r="R240" i="6"/>
  <c r="L239" i="6"/>
  <c r="P239" i="6"/>
  <c r="Q239" i="6"/>
  <c r="R239" i="6"/>
  <c r="L238" i="6"/>
  <c r="P238" i="6"/>
  <c r="Q238" i="6"/>
  <c r="R238" i="6"/>
  <c r="L237" i="6"/>
  <c r="P237" i="6"/>
  <c r="Q237" i="6"/>
  <c r="R237" i="6"/>
  <c r="L236" i="6"/>
  <c r="P236" i="6"/>
  <c r="Q236" i="6"/>
  <c r="R236" i="6"/>
  <c r="L235" i="6"/>
  <c r="P235" i="6"/>
  <c r="Q235" i="6"/>
  <c r="R235" i="6"/>
  <c r="L234" i="6"/>
  <c r="P234" i="6"/>
  <c r="Q234" i="6"/>
  <c r="R234" i="6"/>
  <c r="L233" i="6"/>
  <c r="P233" i="6"/>
  <c r="Q233" i="6"/>
  <c r="R233" i="6"/>
  <c r="L232" i="6"/>
  <c r="P232" i="6"/>
  <c r="Q232" i="6"/>
  <c r="R232" i="6"/>
  <c r="L231" i="6"/>
  <c r="P231" i="6"/>
  <c r="Q231" i="6"/>
  <c r="R231" i="6"/>
  <c r="L230" i="6"/>
  <c r="P230" i="6"/>
  <c r="Q230" i="6"/>
  <c r="R230" i="6"/>
  <c r="L229" i="6"/>
  <c r="P229" i="6"/>
  <c r="Q229" i="6"/>
  <c r="R229" i="6"/>
  <c r="L228" i="6"/>
  <c r="P228" i="6"/>
  <c r="Q228" i="6"/>
  <c r="R228" i="6"/>
  <c r="L227" i="6"/>
  <c r="P227" i="6"/>
  <c r="Q227" i="6"/>
  <c r="R227" i="6"/>
  <c r="L226" i="6"/>
  <c r="P226" i="6"/>
  <c r="Q226" i="6"/>
  <c r="R226" i="6"/>
  <c r="L225" i="6"/>
  <c r="P225" i="6"/>
  <c r="Q225" i="6"/>
  <c r="R225" i="6"/>
  <c r="L224" i="6"/>
  <c r="P224" i="6"/>
  <c r="Q224" i="6"/>
  <c r="R224" i="6"/>
  <c r="L223" i="6"/>
  <c r="P223" i="6"/>
  <c r="Q223" i="6"/>
  <c r="R223" i="6"/>
  <c r="L222" i="6"/>
  <c r="P222" i="6"/>
  <c r="Q222" i="6"/>
  <c r="R222" i="6"/>
  <c r="L221" i="6"/>
  <c r="P221" i="6"/>
  <c r="Q221" i="6"/>
  <c r="R221" i="6"/>
  <c r="L220" i="6"/>
  <c r="P220" i="6"/>
  <c r="Q220" i="6"/>
  <c r="R220" i="6"/>
  <c r="L219" i="6"/>
  <c r="P219" i="6"/>
  <c r="Q219" i="6"/>
  <c r="R219" i="6"/>
  <c r="L218" i="6"/>
  <c r="P218" i="6"/>
  <c r="Q218" i="6"/>
  <c r="R218" i="6"/>
  <c r="L217" i="6"/>
  <c r="P217" i="6"/>
  <c r="Q217" i="6"/>
  <c r="R217" i="6"/>
  <c r="L216" i="6"/>
  <c r="P216" i="6"/>
  <c r="Q216" i="6"/>
  <c r="R216" i="6"/>
  <c r="L215" i="6"/>
  <c r="P215" i="6"/>
  <c r="Q215" i="6"/>
  <c r="R215" i="6"/>
  <c r="L214" i="6"/>
  <c r="P214" i="6"/>
  <c r="Q214" i="6"/>
  <c r="R214" i="6"/>
  <c r="L213" i="6"/>
  <c r="P213" i="6"/>
  <c r="Q213" i="6"/>
  <c r="R213" i="6"/>
  <c r="L212" i="6"/>
  <c r="P212" i="6"/>
  <c r="Q212" i="6"/>
  <c r="R212" i="6"/>
  <c r="L211" i="6"/>
  <c r="P211" i="6"/>
  <c r="Q211" i="6"/>
  <c r="R211" i="6"/>
  <c r="L210" i="6"/>
  <c r="P210" i="6"/>
  <c r="Q210" i="6"/>
  <c r="R210" i="6"/>
  <c r="L209" i="6"/>
  <c r="P209" i="6"/>
  <c r="Q209" i="6"/>
  <c r="R209" i="6"/>
  <c r="L208" i="6"/>
  <c r="P208" i="6"/>
  <c r="Q208" i="6"/>
  <c r="R208" i="6"/>
  <c r="L207" i="6"/>
  <c r="P207" i="6"/>
  <c r="Q207" i="6"/>
  <c r="R207" i="6"/>
  <c r="L206" i="6"/>
  <c r="P206" i="6"/>
  <c r="Q206" i="6"/>
  <c r="R206" i="6"/>
  <c r="L205" i="6"/>
  <c r="P205" i="6"/>
  <c r="Q205" i="6"/>
  <c r="R205" i="6"/>
  <c r="L204" i="6"/>
  <c r="P204" i="6"/>
  <c r="Q204" i="6"/>
  <c r="R204" i="6"/>
  <c r="L203" i="6"/>
  <c r="P203" i="6"/>
  <c r="Q203" i="6"/>
  <c r="R203" i="6"/>
  <c r="L202" i="6"/>
  <c r="P202" i="6"/>
  <c r="Q202" i="6"/>
  <c r="R202" i="6"/>
  <c r="L201" i="6"/>
  <c r="P201" i="6"/>
  <c r="Q201" i="6"/>
  <c r="R201" i="6"/>
  <c r="L200" i="6"/>
  <c r="P200" i="6"/>
  <c r="Q200" i="6"/>
  <c r="R200" i="6"/>
  <c r="L199" i="6"/>
  <c r="P199" i="6"/>
  <c r="Q199" i="6"/>
  <c r="R199" i="6"/>
  <c r="L198" i="6"/>
  <c r="P198" i="6"/>
  <c r="Q198" i="6"/>
  <c r="R198" i="6"/>
  <c r="L197" i="6"/>
  <c r="P197" i="6"/>
  <c r="Q197" i="6"/>
  <c r="R197" i="6"/>
  <c r="L196" i="6"/>
  <c r="P196" i="6"/>
  <c r="Q196" i="6"/>
  <c r="R196" i="6"/>
  <c r="L195" i="6"/>
  <c r="P195" i="6"/>
  <c r="Q195" i="6"/>
  <c r="R195" i="6"/>
  <c r="L194" i="6"/>
  <c r="P194" i="6"/>
  <c r="Q194" i="6"/>
  <c r="R194" i="6"/>
  <c r="L193" i="6"/>
  <c r="P193" i="6"/>
  <c r="Q193" i="6"/>
  <c r="R193" i="6"/>
  <c r="L192" i="6"/>
  <c r="P192" i="6"/>
  <c r="Q192" i="6"/>
  <c r="R192" i="6"/>
  <c r="L191" i="6"/>
  <c r="P191" i="6"/>
  <c r="Q191" i="6"/>
  <c r="R191" i="6"/>
  <c r="L190" i="6"/>
  <c r="P190" i="6"/>
  <c r="Q190" i="6"/>
  <c r="R190" i="6"/>
  <c r="L189" i="6"/>
  <c r="P189" i="6"/>
  <c r="Q189" i="6"/>
  <c r="R189" i="6"/>
  <c r="L188" i="6"/>
  <c r="P188" i="6"/>
  <c r="Q188" i="6"/>
  <c r="R188" i="6"/>
  <c r="L187" i="6"/>
  <c r="P187" i="6"/>
  <c r="Q187" i="6"/>
  <c r="R187" i="6"/>
  <c r="L186" i="6"/>
  <c r="P186" i="6"/>
  <c r="Q186" i="6"/>
  <c r="R186" i="6"/>
  <c r="L185" i="6"/>
  <c r="P185" i="6"/>
  <c r="Q185" i="6"/>
  <c r="R185" i="6"/>
  <c r="L184" i="6"/>
  <c r="P184" i="6"/>
  <c r="Q184" i="6"/>
  <c r="R184" i="6"/>
  <c r="L183" i="6"/>
  <c r="P183" i="6"/>
  <c r="Q183" i="6"/>
  <c r="R183" i="6"/>
  <c r="L182" i="6"/>
  <c r="P182" i="6"/>
  <c r="Q182" i="6"/>
  <c r="R182" i="6"/>
  <c r="L181" i="6"/>
  <c r="P181" i="6"/>
  <c r="Q181" i="6"/>
  <c r="R181" i="6"/>
  <c r="L180" i="6"/>
  <c r="P180" i="6"/>
  <c r="Q180" i="6"/>
  <c r="R180" i="6"/>
  <c r="L179" i="6"/>
  <c r="P179" i="6"/>
  <c r="Q179" i="6"/>
  <c r="R179" i="6"/>
  <c r="L178" i="6"/>
  <c r="P178" i="6"/>
  <c r="Q178" i="6"/>
  <c r="R178" i="6"/>
  <c r="L177" i="6"/>
  <c r="P177" i="6"/>
  <c r="Q177" i="6"/>
  <c r="R177" i="6"/>
  <c r="L176" i="6"/>
  <c r="P176" i="6"/>
  <c r="Q176" i="6"/>
  <c r="R176" i="6"/>
  <c r="L175" i="6"/>
  <c r="P175" i="6"/>
  <c r="Q175" i="6"/>
  <c r="R175" i="6"/>
  <c r="L174" i="6"/>
  <c r="P174" i="6"/>
  <c r="Q174" i="6"/>
  <c r="R174" i="6"/>
  <c r="L173" i="6"/>
  <c r="P173" i="6"/>
  <c r="Q173" i="6"/>
  <c r="R173" i="6"/>
  <c r="L172" i="6"/>
  <c r="P172" i="6"/>
  <c r="Q172" i="6"/>
  <c r="R172" i="6"/>
  <c r="L171" i="6"/>
  <c r="P171" i="6"/>
  <c r="Q171" i="6"/>
  <c r="R171" i="6"/>
  <c r="R170" i="6"/>
  <c r="L170" i="6"/>
  <c r="P170" i="6"/>
  <c r="Q170" i="6"/>
  <c r="S170" i="6" s="1"/>
  <c r="R169" i="6"/>
  <c r="P169" i="6"/>
  <c r="L169" i="6"/>
  <c r="Q169" i="6"/>
  <c r="S169" i="6" s="1"/>
  <c r="Q168" i="6"/>
  <c r="L168" i="6"/>
  <c r="P168" i="6"/>
  <c r="R168" i="6"/>
  <c r="Q167" i="6"/>
  <c r="R167" i="6"/>
  <c r="L167" i="6"/>
  <c r="P167" i="6"/>
  <c r="Q166" i="6"/>
  <c r="L166" i="6"/>
  <c r="R166" i="6"/>
  <c r="P166" i="6"/>
  <c r="Q165" i="6"/>
  <c r="R165" i="6"/>
  <c r="P165" i="6"/>
  <c r="L165" i="6"/>
  <c r="R164" i="6"/>
  <c r="Q164" i="6"/>
  <c r="S164" i="6" s="1"/>
  <c r="L164" i="6"/>
  <c r="P164" i="6"/>
  <c r="R163" i="6"/>
  <c r="L163" i="6"/>
  <c r="P163" i="6"/>
  <c r="Q163" i="6"/>
  <c r="S163" i="6" s="1"/>
  <c r="Q162" i="6"/>
  <c r="R162" i="6"/>
  <c r="L162" i="6"/>
  <c r="P162" i="6"/>
  <c r="R161" i="6"/>
  <c r="L161" i="6"/>
  <c r="P161" i="6"/>
  <c r="Q161" i="6"/>
  <c r="S161" i="6" s="1"/>
  <c r="L160" i="6"/>
  <c r="P160" i="6"/>
  <c r="Q160" i="6"/>
  <c r="R160" i="6"/>
  <c r="L159" i="6"/>
  <c r="P159" i="6"/>
  <c r="Q159" i="6"/>
  <c r="R159" i="6"/>
  <c r="L158" i="6"/>
  <c r="P158" i="6"/>
  <c r="Q158" i="6"/>
  <c r="R158" i="6"/>
  <c r="L157" i="6"/>
  <c r="P157" i="6"/>
  <c r="Q157" i="6"/>
  <c r="R157" i="6"/>
  <c r="L156" i="6"/>
  <c r="P156" i="6"/>
  <c r="Q156" i="6"/>
  <c r="R156" i="6"/>
  <c r="L155" i="6"/>
  <c r="P155" i="6"/>
  <c r="Q155" i="6"/>
  <c r="R155" i="6"/>
  <c r="L154" i="6"/>
  <c r="P154" i="6"/>
  <c r="Q154" i="6"/>
  <c r="R154" i="6"/>
  <c r="L153" i="6"/>
  <c r="P153" i="6"/>
  <c r="Q153" i="6"/>
  <c r="R153" i="6"/>
  <c r="L152" i="6"/>
  <c r="P152" i="6"/>
  <c r="Q152" i="6"/>
  <c r="R152" i="6"/>
  <c r="L151" i="6"/>
  <c r="P151" i="6"/>
  <c r="Q151" i="6"/>
  <c r="R151" i="6"/>
  <c r="L150" i="6"/>
  <c r="P150" i="6"/>
  <c r="Q150" i="6"/>
  <c r="R150" i="6"/>
  <c r="L149" i="6"/>
  <c r="P149" i="6"/>
  <c r="Q149" i="6"/>
  <c r="R149" i="6"/>
  <c r="L148" i="6"/>
  <c r="P148" i="6"/>
  <c r="Q148" i="6"/>
  <c r="R148" i="6"/>
  <c r="L147" i="6"/>
  <c r="P147" i="6"/>
  <c r="Q147" i="6"/>
  <c r="R147" i="6"/>
  <c r="L146" i="6"/>
  <c r="P146" i="6"/>
  <c r="Q146" i="6"/>
  <c r="R146" i="6"/>
  <c r="L145" i="6"/>
  <c r="P145" i="6"/>
  <c r="Q145" i="6"/>
  <c r="R145" i="6"/>
  <c r="L144" i="6"/>
  <c r="P144" i="6"/>
  <c r="Q144" i="6"/>
  <c r="R144" i="6"/>
  <c r="L143" i="6"/>
  <c r="P143" i="6"/>
  <c r="Q143" i="6"/>
  <c r="R143" i="6"/>
  <c r="L142" i="6"/>
  <c r="P142" i="6"/>
  <c r="Q142" i="6"/>
  <c r="R142" i="6"/>
  <c r="L141" i="6"/>
  <c r="P141" i="6"/>
  <c r="Q141" i="6"/>
  <c r="R141" i="6"/>
  <c r="L140" i="6"/>
  <c r="P140" i="6"/>
  <c r="Q140" i="6"/>
  <c r="R140" i="6"/>
  <c r="L139" i="6"/>
  <c r="P139" i="6"/>
  <c r="Q139" i="6"/>
  <c r="R139" i="6"/>
  <c r="L138" i="6"/>
  <c r="P138" i="6"/>
  <c r="Q138" i="6"/>
  <c r="R138" i="6"/>
  <c r="L137" i="6"/>
  <c r="P137" i="6"/>
  <c r="Q137" i="6"/>
  <c r="R137" i="6"/>
  <c r="L136" i="6"/>
  <c r="P136" i="6"/>
  <c r="Q136" i="6"/>
  <c r="R136" i="6"/>
  <c r="L135" i="6"/>
  <c r="P135" i="6"/>
  <c r="Q135" i="6"/>
  <c r="R135" i="6"/>
  <c r="L134" i="6"/>
  <c r="P134" i="6"/>
  <c r="Q134" i="6"/>
  <c r="R134" i="6"/>
  <c r="L133" i="6"/>
  <c r="P133" i="6"/>
  <c r="Q133" i="6"/>
  <c r="R133" i="6"/>
  <c r="L132" i="6"/>
  <c r="P132" i="6"/>
  <c r="Q132" i="6"/>
  <c r="R132" i="6"/>
  <c r="L131" i="6"/>
  <c r="P131" i="6"/>
  <c r="Q131" i="6"/>
  <c r="R131" i="6"/>
  <c r="L130" i="6"/>
  <c r="P130" i="6"/>
  <c r="Q130" i="6"/>
  <c r="R130" i="6"/>
  <c r="L129" i="6"/>
  <c r="P129" i="6"/>
  <c r="Q129" i="6"/>
  <c r="R129" i="6"/>
  <c r="L128" i="6"/>
  <c r="P128" i="6"/>
  <c r="Q128" i="6"/>
  <c r="R128" i="6"/>
  <c r="L127" i="6"/>
  <c r="P127" i="6"/>
  <c r="Q127" i="6"/>
  <c r="R127" i="6"/>
  <c r="L126" i="6"/>
  <c r="P126" i="6"/>
  <c r="Q126" i="6"/>
  <c r="R126" i="6"/>
  <c r="L125" i="6"/>
  <c r="P125" i="6"/>
  <c r="Q125" i="6"/>
  <c r="R125" i="6"/>
  <c r="L124" i="6"/>
  <c r="P124" i="6"/>
  <c r="Q124" i="6"/>
  <c r="R124" i="6"/>
  <c r="L123" i="6"/>
  <c r="P123" i="6"/>
  <c r="Q123" i="6"/>
  <c r="R123" i="6"/>
  <c r="L122" i="6"/>
  <c r="P122" i="6"/>
  <c r="Q122" i="6"/>
  <c r="R122" i="6"/>
  <c r="L121" i="6"/>
  <c r="P121" i="6"/>
  <c r="Q121" i="6"/>
  <c r="R121" i="6"/>
  <c r="L120" i="6"/>
  <c r="P120" i="6"/>
  <c r="Q120" i="6"/>
  <c r="R120" i="6"/>
  <c r="L119" i="6"/>
  <c r="P119" i="6"/>
  <c r="Q119" i="6"/>
  <c r="R119" i="6"/>
  <c r="L118" i="6"/>
  <c r="P118" i="6"/>
  <c r="Q118" i="6"/>
  <c r="R118" i="6"/>
  <c r="L117" i="6"/>
  <c r="P117" i="6"/>
  <c r="Q117" i="6"/>
  <c r="R117" i="6"/>
  <c r="L116" i="6"/>
  <c r="P116" i="6"/>
  <c r="Q116" i="6"/>
  <c r="R116" i="6"/>
  <c r="L115" i="6"/>
  <c r="P115" i="6"/>
  <c r="Q115" i="6"/>
  <c r="R115" i="6"/>
  <c r="L114" i="6"/>
  <c r="P114" i="6"/>
  <c r="Q114" i="6"/>
  <c r="R114" i="6"/>
  <c r="L113" i="6"/>
  <c r="P113" i="6"/>
  <c r="Q113" i="6"/>
  <c r="R113" i="6"/>
  <c r="L112" i="6"/>
  <c r="P112" i="6"/>
  <c r="Q112" i="6"/>
  <c r="R112" i="6"/>
  <c r="L111" i="6"/>
  <c r="P111" i="6"/>
  <c r="Q111" i="6"/>
  <c r="R111" i="6"/>
  <c r="L110" i="6"/>
  <c r="P110" i="6"/>
  <c r="Q110" i="6"/>
  <c r="R110" i="6"/>
  <c r="L109" i="6"/>
  <c r="P109" i="6"/>
  <c r="Q109" i="6"/>
  <c r="R109" i="6"/>
  <c r="L108" i="6"/>
  <c r="P108" i="6"/>
  <c r="Q108" i="6"/>
  <c r="R108" i="6"/>
  <c r="L107" i="6"/>
  <c r="P107" i="6"/>
  <c r="Q107" i="6"/>
  <c r="R107" i="6"/>
  <c r="L106" i="6"/>
  <c r="P106" i="6"/>
  <c r="Q106" i="6"/>
  <c r="R106" i="6"/>
  <c r="L105" i="6"/>
  <c r="P105" i="6"/>
  <c r="Q105" i="6"/>
  <c r="R105" i="6"/>
  <c r="L104" i="6"/>
  <c r="P104" i="6"/>
  <c r="Q104" i="6"/>
  <c r="R104" i="6"/>
  <c r="L103" i="6"/>
  <c r="P103" i="6"/>
  <c r="Q103" i="6"/>
  <c r="R103" i="6"/>
  <c r="L102" i="6"/>
  <c r="P102" i="6"/>
  <c r="Q102" i="6"/>
  <c r="R102" i="6"/>
  <c r="L101" i="6"/>
  <c r="P101" i="6"/>
  <c r="Q101" i="6"/>
  <c r="R101" i="6"/>
  <c r="L100" i="6"/>
  <c r="P100" i="6"/>
  <c r="Q100" i="6"/>
  <c r="R100" i="6"/>
  <c r="L99" i="6"/>
  <c r="P99" i="6"/>
  <c r="Q99" i="6"/>
  <c r="R99" i="6"/>
  <c r="L98" i="6"/>
  <c r="P98" i="6"/>
  <c r="Q98" i="6"/>
  <c r="R98" i="6"/>
  <c r="L97" i="6"/>
  <c r="P97" i="6"/>
  <c r="Q97" i="6"/>
  <c r="R97" i="6"/>
  <c r="L96" i="6"/>
  <c r="P96" i="6"/>
  <c r="Q96" i="6"/>
  <c r="R96" i="6"/>
  <c r="L95" i="6"/>
  <c r="P95" i="6"/>
  <c r="Q95" i="6"/>
  <c r="R95" i="6"/>
  <c r="L94" i="6"/>
  <c r="P94" i="6"/>
  <c r="Q94" i="6"/>
  <c r="R94" i="6"/>
  <c r="L93" i="6"/>
  <c r="P93" i="6"/>
  <c r="Q93" i="6"/>
  <c r="R93" i="6"/>
  <c r="L92" i="6"/>
  <c r="P92" i="6"/>
  <c r="Q92" i="6"/>
  <c r="R92" i="6"/>
  <c r="L91" i="6"/>
  <c r="P91" i="6"/>
  <c r="Q91" i="6"/>
  <c r="R91" i="6"/>
  <c r="L90" i="6"/>
  <c r="P90" i="6"/>
  <c r="Q90" i="6"/>
  <c r="R90" i="6"/>
  <c r="L89" i="6"/>
  <c r="P89" i="6"/>
  <c r="Q89" i="6"/>
  <c r="R89" i="6"/>
  <c r="L88" i="6"/>
  <c r="P88" i="6"/>
  <c r="Q88" i="6"/>
  <c r="R88" i="6"/>
  <c r="L87" i="6"/>
  <c r="P87" i="6"/>
  <c r="Q87" i="6"/>
  <c r="R87" i="6"/>
  <c r="L86" i="6"/>
  <c r="P86" i="6"/>
  <c r="Q86" i="6"/>
  <c r="R86" i="6"/>
  <c r="L85" i="6"/>
  <c r="P85" i="6"/>
  <c r="Q85" i="6"/>
  <c r="R85" i="6"/>
  <c r="L84" i="6"/>
  <c r="P84" i="6"/>
  <c r="Q84" i="6"/>
  <c r="R84" i="6"/>
  <c r="L83" i="6"/>
  <c r="P83" i="6"/>
  <c r="Q83" i="6"/>
  <c r="R83" i="6"/>
  <c r="L82" i="6"/>
  <c r="P82" i="6"/>
  <c r="Q82" i="6"/>
  <c r="R82" i="6"/>
  <c r="L81" i="6"/>
  <c r="P81" i="6"/>
  <c r="Q81" i="6"/>
  <c r="R81" i="6"/>
  <c r="L80" i="6"/>
  <c r="P80" i="6"/>
  <c r="Q80" i="6"/>
  <c r="R80" i="6"/>
  <c r="L79" i="6"/>
  <c r="P79" i="6"/>
  <c r="Q79" i="6"/>
  <c r="R79" i="6"/>
  <c r="L78" i="6"/>
  <c r="P78" i="6"/>
  <c r="Q78" i="6"/>
  <c r="R78" i="6"/>
  <c r="L77" i="6"/>
  <c r="P77" i="6"/>
  <c r="Q77" i="6"/>
  <c r="R77" i="6"/>
  <c r="L76" i="6"/>
  <c r="P76" i="6"/>
  <c r="Q76" i="6"/>
  <c r="R76" i="6"/>
  <c r="L75" i="6"/>
  <c r="P75" i="6"/>
  <c r="Q75" i="6"/>
  <c r="R75" i="6"/>
  <c r="L74" i="6"/>
  <c r="P74" i="6"/>
  <c r="Q74" i="6"/>
  <c r="R74" i="6"/>
  <c r="L73" i="6"/>
  <c r="P73" i="6"/>
  <c r="Q73" i="6"/>
  <c r="R73" i="6"/>
  <c r="L72" i="6"/>
  <c r="P72" i="6"/>
  <c r="Q72" i="6"/>
  <c r="R72" i="6"/>
  <c r="L71" i="6"/>
  <c r="P71" i="6"/>
  <c r="Q71" i="6"/>
  <c r="R71" i="6"/>
  <c r="L70" i="6"/>
  <c r="P70" i="6"/>
  <c r="Q70" i="6"/>
  <c r="R70" i="6"/>
  <c r="L69" i="6"/>
  <c r="P69" i="6"/>
  <c r="Q69" i="6"/>
  <c r="R69" i="6"/>
  <c r="L68" i="6"/>
  <c r="P68" i="6"/>
  <c r="Q68" i="6"/>
  <c r="R68" i="6"/>
  <c r="L67" i="6"/>
  <c r="P67" i="6"/>
  <c r="Q67" i="6"/>
  <c r="R67" i="6"/>
  <c r="L66" i="6"/>
  <c r="P66" i="6"/>
  <c r="Q66" i="6"/>
  <c r="R66" i="6"/>
  <c r="L65" i="6"/>
  <c r="P65" i="6"/>
  <c r="Q65" i="6"/>
  <c r="R65" i="6"/>
  <c r="L64" i="6"/>
  <c r="P64" i="6"/>
  <c r="Q64" i="6"/>
  <c r="R64" i="6"/>
  <c r="L63" i="6"/>
  <c r="P63" i="6"/>
  <c r="Q63" i="6"/>
  <c r="R63" i="6"/>
  <c r="L62" i="6"/>
  <c r="P62" i="6"/>
  <c r="Q62" i="6"/>
  <c r="R62" i="6"/>
  <c r="L61" i="6"/>
  <c r="P61" i="6"/>
  <c r="Q61" i="6"/>
  <c r="R61" i="6"/>
  <c r="L60" i="6"/>
  <c r="P60" i="6"/>
  <c r="Q60" i="6"/>
  <c r="R60" i="6"/>
  <c r="L59" i="6"/>
  <c r="P59" i="6"/>
  <c r="Q59" i="6"/>
  <c r="R59" i="6"/>
  <c r="L58" i="6"/>
  <c r="P58" i="6"/>
  <c r="Q58" i="6"/>
  <c r="R58" i="6"/>
  <c r="L57" i="6"/>
  <c r="P57" i="6"/>
  <c r="Q57" i="6"/>
  <c r="R57" i="6"/>
  <c r="L56" i="6"/>
  <c r="P56" i="6"/>
  <c r="Q56" i="6"/>
  <c r="R56" i="6"/>
  <c r="L55" i="6"/>
  <c r="P55" i="6"/>
  <c r="Q55" i="6"/>
  <c r="R55" i="6"/>
  <c r="L54" i="6"/>
  <c r="P54" i="6"/>
  <c r="Q54" i="6"/>
  <c r="R54" i="6"/>
  <c r="L53" i="6"/>
  <c r="P53" i="6"/>
  <c r="Q53" i="6"/>
  <c r="R53" i="6"/>
  <c r="L52" i="6"/>
  <c r="P52" i="6"/>
  <c r="Q52" i="6"/>
  <c r="R52" i="6"/>
  <c r="L51" i="6"/>
  <c r="P51" i="6"/>
  <c r="Q51" i="6"/>
  <c r="R51" i="6"/>
  <c r="L50" i="6"/>
  <c r="P50" i="6"/>
  <c r="Q50" i="6"/>
  <c r="R50" i="6"/>
  <c r="L49" i="6"/>
  <c r="P49" i="6"/>
  <c r="Q49" i="6"/>
  <c r="R49" i="6"/>
  <c r="L48" i="6"/>
  <c r="P48" i="6"/>
  <c r="Q48" i="6"/>
  <c r="R48" i="6"/>
  <c r="L47" i="6"/>
  <c r="P47" i="6"/>
  <c r="Q47" i="6"/>
  <c r="R47" i="6"/>
  <c r="L46" i="6"/>
  <c r="P46" i="6"/>
  <c r="Q46" i="6"/>
  <c r="R46" i="6"/>
  <c r="L45" i="6"/>
  <c r="P45" i="6"/>
  <c r="Q45" i="6"/>
  <c r="R45" i="6"/>
  <c r="L44" i="6"/>
  <c r="P44" i="6"/>
  <c r="Q44" i="6"/>
  <c r="R44" i="6"/>
  <c r="L43" i="6"/>
  <c r="P43" i="6"/>
  <c r="Q43" i="6"/>
  <c r="R43" i="6"/>
  <c r="L42" i="6"/>
  <c r="P42" i="6"/>
  <c r="Q42" i="6"/>
  <c r="R42" i="6"/>
  <c r="L41" i="6"/>
  <c r="P41" i="6"/>
  <c r="Q41" i="6"/>
  <c r="R41" i="6"/>
  <c r="L40" i="6"/>
  <c r="P40" i="6"/>
  <c r="Q40" i="6"/>
  <c r="R40" i="6"/>
  <c r="L39" i="6"/>
  <c r="P39" i="6"/>
  <c r="Q39" i="6"/>
  <c r="R39" i="6"/>
  <c r="L38" i="6"/>
  <c r="P38" i="6"/>
  <c r="Q38" i="6"/>
  <c r="R38" i="6"/>
  <c r="L37" i="6"/>
  <c r="P37" i="6"/>
  <c r="Q37" i="6"/>
  <c r="R37" i="6"/>
  <c r="L36" i="6"/>
  <c r="P36" i="6"/>
  <c r="Q36" i="6"/>
  <c r="R36" i="6"/>
  <c r="L35" i="6"/>
  <c r="P35" i="6"/>
  <c r="Q35" i="6"/>
  <c r="R35" i="6"/>
  <c r="L34" i="6"/>
  <c r="P34" i="6"/>
  <c r="Q34" i="6"/>
  <c r="R34" i="6"/>
  <c r="L33" i="6"/>
  <c r="P33" i="6"/>
  <c r="Q33" i="6"/>
  <c r="R33" i="6"/>
  <c r="L32" i="6"/>
  <c r="P32" i="6"/>
  <c r="Q32" i="6"/>
  <c r="R32" i="6"/>
  <c r="L31" i="6"/>
  <c r="P31" i="6"/>
  <c r="Q31" i="6"/>
  <c r="R31" i="6"/>
  <c r="L30" i="6"/>
  <c r="P30" i="6"/>
  <c r="Q30" i="6"/>
  <c r="R30" i="6"/>
  <c r="L29" i="6"/>
  <c r="P29" i="6"/>
  <c r="L28" i="6"/>
  <c r="P28" i="6"/>
  <c r="L27" i="6"/>
  <c r="P27" i="6"/>
  <c r="Q27" i="6"/>
  <c r="R27" i="6"/>
  <c r="L26" i="6"/>
  <c r="P26" i="6"/>
  <c r="L25" i="6"/>
  <c r="P25" i="6"/>
  <c r="Q25" i="6"/>
  <c r="R25" i="6"/>
  <c r="L24" i="6"/>
  <c r="P24" i="6"/>
  <c r="L23" i="6"/>
  <c r="P23" i="6"/>
  <c r="L22" i="6"/>
  <c r="P22" i="6"/>
  <c r="L19" i="6"/>
  <c r="P19" i="6"/>
  <c r="Q19" i="6"/>
  <c r="R19" i="6"/>
  <c r="L18" i="6"/>
  <c r="P18" i="6"/>
  <c r="Q18" i="6"/>
  <c r="R18" i="6"/>
  <c r="L15" i="6"/>
  <c r="P15" i="6"/>
  <c r="L9" i="6"/>
  <c r="P9" i="6"/>
  <c r="P6" i="6"/>
  <c r="L6" i="6"/>
  <c r="R4" i="6"/>
  <c r="Q4" i="6"/>
  <c r="P4" i="6"/>
  <c r="L4" i="6"/>
  <c r="R4734" i="6"/>
  <c r="Q4734" i="6"/>
  <c r="P4734" i="6"/>
  <c r="L4734" i="6"/>
  <c r="R3630" i="6"/>
  <c r="P3630" i="6"/>
  <c r="Q3630" i="6"/>
  <c r="L3630" i="6"/>
  <c r="R2053" i="6"/>
  <c r="P2053" i="6"/>
  <c r="L2053" i="6"/>
  <c r="Q2053" i="6"/>
  <c r="S2053" i="6" s="1"/>
  <c r="Q949" i="6"/>
  <c r="R949" i="6"/>
  <c r="P949" i="6"/>
  <c r="L949" i="6"/>
  <c r="S3319" i="6" l="1"/>
  <c r="S4426" i="6"/>
  <c r="S2060" i="6"/>
  <c r="S4983" i="6"/>
  <c r="S4292" i="6"/>
  <c r="S4279" i="6"/>
  <c r="S4136" i="6"/>
  <c r="S4270" i="6"/>
  <c r="S4945" i="6"/>
  <c r="S4968" i="6"/>
  <c r="S4110" i="6"/>
  <c r="S4924" i="6"/>
  <c r="S3671" i="6"/>
  <c r="S2072" i="6"/>
  <c r="S2702" i="6"/>
  <c r="S4973" i="6"/>
  <c r="S3667" i="6"/>
  <c r="S3644" i="6"/>
  <c r="S4271" i="6"/>
  <c r="S1746" i="6"/>
  <c r="E4" i="7"/>
  <c r="E17" i="7" s="1"/>
  <c r="C4" i="7"/>
  <c r="D4" i="7"/>
  <c r="D17" i="7" s="1"/>
  <c r="C5" i="7"/>
  <c r="S4905" i="6"/>
  <c r="S3320" i="6"/>
  <c r="S3316" i="6"/>
  <c r="S2684" i="6"/>
  <c r="S4262" i="6"/>
  <c r="S2074" i="6"/>
  <c r="S4974" i="6"/>
  <c r="L14" i="6"/>
  <c r="P14" i="6"/>
  <c r="P13" i="6"/>
  <c r="L13" i="6"/>
  <c r="R13" i="6"/>
  <c r="Q13" i="6"/>
  <c r="L16" i="6"/>
  <c r="R16" i="6"/>
  <c r="P16" i="6"/>
  <c r="Q16" i="6"/>
  <c r="S4978" i="6"/>
  <c r="S4991" i="6"/>
  <c r="S2711" i="6"/>
  <c r="S950" i="6"/>
  <c r="L20" i="6"/>
  <c r="P20" i="6"/>
  <c r="S814" i="6"/>
  <c r="L10" i="6"/>
  <c r="P10" i="6"/>
  <c r="P11" i="6"/>
  <c r="Q11" i="6"/>
  <c r="R11" i="6"/>
  <c r="L11" i="6"/>
  <c r="L8" i="6"/>
  <c r="P8" i="6"/>
  <c r="P7" i="6"/>
  <c r="L7" i="6"/>
  <c r="L12" i="6"/>
  <c r="P12" i="6"/>
  <c r="Q17" i="6"/>
  <c r="L17" i="6"/>
  <c r="P17" i="6"/>
  <c r="R17" i="6"/>
  <c r="S4894" i="6"/>
  <c r="S4952" i="6"/>
  <c r="S2061" i="6"/>
  <c r="S4144" i="6"/>
  <c r="S2527" i="6"/>
  <c r="S2538" i="6"/>
  <c r="S4969" i="6"/>
  <c r="S4950" i="6"/>
  <c r="S4149" i="6"/>
  <c r="S3643" i="6"/>
  <c r="S2054" i="6"/>
  <c r="S4927" i="6"/>
  <c r="S4960" i="6"/>
  <c r="S4920" i="6"/>
  <c r="S4979" i="6"/>
  <c r="S4987" i="6"/>
  <c r="S4938" i="6"/>
  <c r="S2541" i="6"/>
  <c r="S4902" i="6"/>
  <c r="S323" i="6"/>
  <c r="L5" i="6"/>
  <c r="P5" i="6"/>
  <c r="R5" i="6"/>
  <c r="Q5" i="6"/>
  <c r="S4981" i="6"/>
  <c r="S3342" i="6"/>
  <c r="S4734" i="6"/>
  <c r="S4994" i="6"/>
  <c r="S4971" i="6"/>
  <c r="S1584" i="6"/>
  <c r="S807" i="6"/>
  <c r="S4977" i="6"/>
  <c r="S4908" i="6"/>
  <c r="S951" i="6"/>
  <c r="S4962" i="6"/>
  <c r="S4953" i="6"/>
  <c r="S1583" i="6"/>
  <c r="S2066" i="6"/>
  <c r="S2058" i="6"/>
  <c r="S4965" i="6"/>
  <c r="S1424" i="6"/>
  <c r="S4959" i="6"/>
  <c r="S4935" i="6"/>
  <c r="S4911" i="6"/>
  <c r="S4951" i="6"/>
  <c r="S4940" i="6"/>
  <c r="S4899" i="6"/>
  <c r="S4933" i="6"/>
  <c r="S4993" i="6"/>
  <c r="S4103" i="6"/>
  <c r="S4922" i="6"/>
  <c r="S1582" i="6"/>
  <c r="S4918" i="6"/>
  <c r="S796" i="6"/>
  <c r="S2846" i="6"/>
  <c r="S1580" i="6"/>
  <c r="L21" i="6"/>
  <c r="P21" i="6"/>
  <c r="S2554" i="6"/>
  <c r="S792" i="6"/>
  <c r="S2540" i="6"/>
  <c r="S4122" i="6"/>
  <c r="S2533" i="6"/>
  <c r="Q29" i="6"/>
  <c r="R29" i="6"/>
  <c r="Q28" i="6"/>
  <c r="R28" i="6"/>
  <c r="Q26" i="6"/>
  <c r="R26" i="6"/>
  <c r="Q24" i="6"/>
  <c r="R24" i="6"/>
  <c r="Q23" i="6"/>
  <c r="R23" i="6"/>
  <c r="Q22" i="6"/>
  <c r="R22" i="6"/>
  <c r="S1730" i="6"/>
  <c r="S1601" i="6"/>
  <c r="S2835" i="6"/>
  <c r="S2829" i="6"/>
  <c r="S791" i="6"/>
  <c r="Q15" i="6"/>
  <c r="R15" i="6"/>
  <c r="S3630" i="6"/>
  <c r="S3166" i="6"/>
  <c r="S3936" i="6"/>
  <c r="S3928" i="6"/>
  <c r="S3463" i="6"/>
  <c r="S3535" i="6"/>
  <c r="S3532" i="6"/>
  <c r="S3519" i="6"/>
  <c r="S3514" i="6"/>
  <c r="S3501" i="6"/>
  <c r="S3488" i="6"/>
  <c r="S3486" i="6"/>
  <c r="S3170" i="6"/>
  <c r="S3215" i="6"/>
  <c r="S3198" i="6"/>
  <c r="S3192" i="6"/>
  <c r="S3189" i="6"/>
  <c r="S3185" i="6"/>
  <c r="S3148" i="6"/>
  <c r="S2890" i="6"/>
  <c r="S2886" i="6"/>
  <c r="S2881" i="6"/>
  <c r="S2878" i="6"/>
  <c r="S2872" i="6"/>
  <c r="S2865" i="6"/>
  <c r="S2823" i="6"/>
  <c r="S2818" i="6"/>
  <c r="S2816" i="6"/>
  <c r="S1875" i="6"/>
  <c r="S1728" i="6"/>
  <c r="S1727" i="6"/>
  <c r="S1726" i="6"/>
  <c r="S1720" i="6"/>
  <c r="S848" i="6"/>
  <c r="S841" i="6"/>
  <c r="S832" i="6"/>
  <c r="S831" i="6"/>
  <c r="S820" i="6"/>
  <c r="S818" i="6"/>
  <c r="S816" i="6"/>
  <c r="S815" i="6"/>
  <c r="S804" i="6"/>
  <c r="S797" i="6"/>
  <c r="S4700" i="6"/>
  <c r="S4699" i="6"/>
  <c r="S4697" i="6"/>
  <c r="S4692" i="6"/>
  <c r="S4690" i="6"/>
  <c r="S4689" i="6"/>
  <c r="S4533" i="6"/>
  <c r="S4462" i="6"/>
  <c r="S4456" i="6"/>
  <c r="S4449" i="6"/>
  <c r="S4447" i="6"/>
  <c r="S4443" i="6"/>
  <c r="S4438" i="6"/>
  <c r="S4435" i="6"/>
  <c r="S4430" i="6"/>
  <c r="S4428" i="6"/>
  <c r="S4410" i="6"/>
  <c r="S4406" i="6"/>
  <c r="S4404" i="6"/>
  <c r="S4400" i="6"/>
  <c r="S4399" i="6"/>
  <c r="S4397" i="6"/>
  <c r="S4396" i="6"/>
  <c r="S4395" i="6"/>
  <c r="S4390" i="6"/>
  <c r="S4382" i="6"/>
  <c r="S4381" i="6"/>
  <c r="S4380" i="6"/>
  <c r="S4369" i="6"/>
  <c r="S4367" i="6"/>
  <c r="S4362" i="6"/>
  <c r="S4360" i="6"/>
  <c r="S4355" i="6"/>
  <c r="S4352" i="6"/>
  <c r="S4351" i="6"/>
  <c r="S4350" i="6"/>
  <c r="S4349" i="6"/>
  <c r="S4347" i="6"/>
  <c r="S4346" i="6"/>
  <c r="S4342" i="6"/>
  <c r="S4339" i="6"/>
  <c r="S4336" i="6"/>
  <c r="S4334" i="6"/>
  <c r="S4331" i="6"/>
  <c r="S4328" i="6"/>
  <c r="S4326" i="6"/>
  <c r="S4319" i="6"/>
  <c r="S4317" i="6"/>
  <c r="S4316" i="6"/>
  <c r="S4314" i="6"/>
  <c r="S4312" i="6"/>
  <c r="S4310" i="6"/>
  <c r="S4308" i="6"/>
  <c r="S4307" i="6"/>
  <c r="S4306" i="6"/>
  <c r="S4298" i="6"/>
  <c r="S4283" i="6"/>
  <c r="S4275" i="6"/>
  <c r="S4273" i="6"/>
  <c r="S4269" i="6"/>
  <c r="S4264" i="6"/>
  <c r="S4261" i="6"/>
  <c r="S4257" i="6"/>
  <c r="S4256" i="6"/>
  <c r="S4254" i="6"/>
  <c r="S4253" i="6"/>
  <c r="S4251" i="6"/>
  <c r="S4249" i="6"/>
  <c r="S4245" i="6"/>
  <c r="S4243" i="6"/>
  <c r="S4242" i="6"/>
  <c r="S4239" i="6"/>
  <c r="S4238" i="6"/>
  <c r="S4237" i="6"/>
  <c r="S4235" i="6"/>
  <c r="S4234" i="6"/>
  <c r="S4233" i="6"/>
  <c r="S4232" i="6"/>
  <c r="S4231" i="6"/>
  <c r="S4230" i="6"/>
  <c r="S4229" i="6"/>
  <c r="S4228" i="6"/>
  <c r="S4226" i="6"/>
  <c r="S4224" i="6"/>
  <c r="S4222" i="6"/>
  <c r="S3932" i="6"/>
  <c r="S3146" i="6"/>
  <c r="S4064" i="6"/>
  <c r="S3921" i="6"/>
  <c r="S3913" i="6"/>
  <c r="S3912" i="6"/>
  <c r="S3910" i="6"/>
  <c r="S3908" i="6"/>
  <c r="S3528" i="6"/>
  <c r="S3509" i="6"/>
  <c r="S3483" i="6"/>
  <c r="S3470" i="6"/>
  <c r="S3454" i="6"/>
  <c r="S3210" i="6"/>
  <c r="S3531" i="6"/>
  <c r="S3485" i="6"/>
  <c r="S3203" i="6"/>
  <c r="S3448" i="6"/>
  <c r="S3444" i="6"/>
  <c r="S3442" i="6"/>
  <c r="S3282" i="6"/>
  <c r="S3139" i="6"/>
  <c r="S3137" i="6"/>
  <c r="S3132" i="6"/>
  <c r="S3128" i="6"/>
  <c r="S2983" i="6"/>
  <c r="S2879" i="6"/>
  <c r="S2876" i="6"/>
  <c r="S2860" i="6"/>
  <c r="S2842" i="6"/>
  <c r="S2824" i="6"/>
  <c r="S2821" i="6"/>
  <c r="S2820" i="6"/>
  <c r="S2685" i="6"/>
  <c r="S800" i="6"/>
  <c r="S2979" i="6"/>
  <c r="S2971" i="6"/>
  <c r="S2884" i="6"/>
  <c r="S2880" i="6"/>
  <c r="S2877" i="6"/>
  <c r="S2870" i="6"/>
  <c r="S2869" i="6"/>
  <c r="S2868" i="6"/>
  <c r="S2863" i="6"/>
  <c r="S2855" i="6"/>
  <c r="S2841" i="6"/>
  <c r="S2836" i="6"/>
  <c r="S2834" i="6"/>
  <c r="S2831" i="6"/>
  <c r="S2814" i="6"/>
  <c r="S2657" i="6"/>
  <c r="S2574" i="6"/>
  <c r="S2571" i="6"/>
  <c r="S2568" i="6"/>
  <c r="S2563" i="6"/>
  <c r="S2530" i="6"/>
  <c r="S2510" i="6"/>
  <c r="S2507" i="6"/>
  <c r="S2503" i="6"/>
  <c r="S2395" i="6"/>
  <c r="S2393" i="6"/>
  <c r="S2389" i="6"/>
  <c r="S2387" i="6"/>
  <c r="S2384" i="6"/>
  <c r="S2382" i="6"/>
  <c r="S2373" i="6"/>
  <c r="S2366" i="6"/>
  <c r="S2365" i="6"/>
  <c r="S1725" i="6"/>
  <c r="S1723" i="6"/>
  <c r="S2354" i="6"/>
  <c r="S2350" i="6"/>
  <c r="S2346" i="6"/>
  <c r="S2213" i="6"/>
  <c r="S2207" i="6"/>
  <c r="S2206" i="6"/>
  <c r="S2204" i="6"/>
  <c r="S2203" i="6"/>
  <c r="S2199" i="6"/>
  <c r="S2198" i="6"/>
  <c r="S2197" i="6"/>
  <c r="S2196" i="6"/>
  <c r="S2192" i="6"/>
  <c r="S2031" i="6"/>
  <c r="S1983" i="6"/>
  <c r="S1980" i="6"/>
  <c r="S1979" i="6"/>
  <c r="S1971" i="6"/>
  <c r="S1968" i="6"/>
  <c r="S1964" i="6"/>
  <c r="S1963" i="6"/>
  <c r="S1957" i="6"/>
  <c r="S1954" i="6"/>
  <c r="S1949" i="6"/>
  <c r="S1947" i="6"/>
  <c r="S1945" i="6"/>
  <c r="S1938" i="6"/>
  <c r="S1936" i="6"/>
  <c r="S1929" i="6"/>
  <c r="S1925" i="6"/>
  <c r="S1922" i="6"/>
  <c r="S1911" i="6"/>
  <c r="S1908" i="6"/>
  <c r="S1879" i="6"/>
  <c r="S1878" i="6"/>
  <c r="S1724" i="6"/>
  <c r="S1722" i="6"/>
  <c r="S1721" i="6"/>
  <c r="S1718" i="6"/>
  <c r="S1888" i="6"/>
  <c r="S1886" i="6"/>
  <c r="S1880" i="6"/>
  <c r="S1505" i="6"/>
  <c r="S1499" i="6"/>
  <c r="S1494" i="6"/>
  <c r="S1487" i="6"/>
  <c r="S1479" i="6"/>
  <c r="S1475" i="6"/>
  <c r="S1470" i="6"/>
  <c r="S1469" i="6"/>
  <c r="S1457" i="6"/>
  <c r="S1455" i="6"/>
  <c r="S1443" i="6"/>
  <c r="S1441" i="6"/>
  <c r="S1432" i="6"/>
  <c r="S845" i="6"/>
  <c r="S842" i="6"/>
  <c r="S805" i="6"/>
  <c r="S1412" i="6"/>
  <c r="S1405" i="6"/>
  <c r="S1249" i="6"/>
  <c r="S835" i="6"/>
  <c r="S904" i="6"/>
  <c r="S902" i="6"/>
  <c r="S894" i="6"/>
  <c r="S891" i="6"/>
  <c r="S887" i="6"/>
  <c r="S875" i="6"/>
  <c r="S868" i="6"/>
  <c r="S866" i="6"/>
  <c r="S860" i="6"/>
  <c r="S856" i="6"/>
  <c r="S852" i="6"/>
  <c r="S850" i="6"/>
  <c r="S787" i="6"/>
  <c r="S786" i="6"/>
  <c r="S785" i="6"/>
  <c r="S780" i="6"/>
  <c r="S779" i="6"/>
  <c r="S623" i="6"/>
  <c r="S408" i="6"/>
  <c r="S407" i="6"/>
  <c r="S403" i="6"/>
  <c r="S396" i="6"/>
  <c r="S393" i="6"/>
  <c r="S387" i="6"/>
  <c r="S386" i="6"/>
  <c r="S377" i="6"/>
  <c r="S375" i="6"/>
  <c r="S373" i="6"/>
  <c r="S372" i="6"/>
  <c r="S370" i="6"/>
  <c r="S367" i="6"/>
  <c r="S366" i="6"/>
  <c r="S364" i="6"/>
  <c r="S360" i="6"/>
  <c r="S359" i="6"/>
  <c r="S358" i="6"/>
  <c r="S356" i="6"/>
  <c r="S354" i="6"/>
  <c r="S353" i="6"/>
  <c r="S352" i="6"/>
  <c r="S351" i="6"/>
  <c r="S350" i="6"/>
  <c r="S345" i="6"/>
  <c r="S341" i="6"/>
  <c r="S340" i="6"/>
  <c r="S339" i="6"/>
  <c r="S338" i="6"/>
  <c r="S337" i="6"/>
  <c r="S334" i="6"/>
  <c r="S319" i="6"/>
  <c r="S317" i="6"/>
  <c r="S316" i="6"/>
  <c r="S314" i="6"/>
  <c r="S313" i="6"/>
  <c r="S312" i="6"/>
  <c r="Q6" i="6"/>
  <c r="R6" i="6"/>
  <c r="N46" i="8"/>
  <c r="B9" i="8"/>
  <c r="G4" i="1" s="1"/>
  <c r="B11" i="8"/>
  <c r="N45" i="8"/>
  <c r="B8" i="8"/>
  <c r="B10" i="8"/>
  <c r="B13" i="8"/>
  <c r="N49" i="8"/>
  <c r="N51" i="8"/>
  <c r="N52" i="8"/>
  <c r="N53" i="8"/>
  <c r="N54" i="8"/>
  <c r="N55" i="8"/>
  <c r="N56" i="8"/>
  <c r="N57" i="8"/>
  <c r="B7" i="8"/>
  <c r="N50" i="8"/>
  <c r="B12" i="8"/>
  <c r="N47" i="8"/>
  <c r="N48" i="8"/>
  <c r="S18" i="6"/>
  <c r="S4" i="6"/>
  <c r="S5000" i="6"/>
  <c r="S4998" i="6"/>
  <c r="S4997" i="6"/>
  <c r="S4996" i="6"/>
  <c r="S4995" i="6"/>
  <c r="S4992" i="6"/>
  <c r="S4990" i="6"/>
  <c r="S4989" i="6"/>
  <c r="S4988" i="6"/>
  <c r="S4986" i="6"/>
  <c r="S4984" i="6"/>
  <c r="S4982" i="6"/>
  <c r="S4980" i="6"/>
  <c r="S4976" i="6"/>
  <c r="S4972" i="6"/>
  <c r="S4970" i="6"/>
  <c r="S4967" i="6"/>
  <c r="S4966" i="6"/>
  <c r="S4964" i="6"/>
  <c r="S4963" i="6"/>
  <c r="S4961" i="6"/>
  <c r="S4958" i="6"/>
  <c r="S4957" i="6"/>
  <c r="S4956" i="6"/>
  <c r="S4949" i="6"/>
  <c r="S4947" i="6"/>
  <c r="S4946" i="6"/>
  <c r="S4943" i="6"/>
  <c r="S4942" i="6"/>
  <c r="S4941" i="6"/>
  <c r="S4937" i="6"/>
  <c r="S4936" i="6"/>
  <c r="S4934" i="6"/>
  <c r="S4932" i="6"/>
  <c r="S4931" i="6"/>
  <c r="S4930" i="6"/>
  <c r="S4926" i="6"/>
  <c r="S4925" i="6"/>
  <c r="S4923" i="6"/>
  <c r="S4921" i="6"/>
  <c r="S4916" i="6"/>
  <c r="S4914" i="6"/>
  <c r="S4913" i="6"/>
  <c r="S4912" i="6"/>
  <c r="S4910" i="6"/>
  <c r="S4909" i="6"/>
  <c r="S4903" i="6"/>
  <c r="S4900" i="6"/>
  <c r="S4897" i="6"/>
  <c r="S4896" i="6"/>
  <c r="S4895" i="6"/>
  <c r="S4893" i="6"/>
  <c r="S4891" i="6"/>
  <c r="S4890" i="6"/>
  <c r="S4889" i="6"/>
  <c r="S4888" i="6"/>
  <c r="S4887" i="6"/>
  <c r="S4886" i="6"/>
  <c r="S4885" i="6"/>
  <c r="S4884" i="6"/>
  <c r="S4883" i="6"/>
  <c r="S4882" i="6"/>
  <c r="S4881" i="6"/>
  <c r="S4880" i="6"/>
  <c r="S4879" i="6"/>
  <c r="S4878" i="6"/>
  <c r="S4877" i="6"/>
  <c r="S4876" i="6"/>
  <c r="S4875" i="6"/>
  <c r="S4874" i="6"/>
  <c r="S4873" i="6"/>
  <c r="S4872" i="6"/>
  <c r="S4871" i="6"/>
  <c r="S4870" i="6"/>
  <c r="S4869" i="6"/>
  <c r="S4868" i="6"/>
  <c r="S4867" i="6"/>
  <c r="S4866" i="6"/>
  <c r="S4865" i="6"/>
  <c r="S4864" i="6"/>
  <c r="S4863" i="6"/>
  <c r="S4862" i="6"/>
  <c r="S4861" i="6"/>
  <c r="S4860" i="6"/>
  <c r="S4859" i="6"/>
  <c r="S4858" i="6"/>
  <c r="S4857" i="6"/>
  <c r="S4856" i="6"/>
  <c r="S4855" i="6"/>
  <c r="S4854" i="6"/>
  <c r="S4853" i="6"/>
  <c r="S4852" i="6"/>
  <c r="S4851" i="6"/>
  <c r="S4850" i="6"/>
  <c r="S4849" i="6"/>
  <c r="S4848" i="6"/>
  <c r="S4847" i="6"/>
  <c r="S4698" i="6"/>
  <c r="S4696" i="6"/>
  <c r="S4695" i="6"/>
  <c r="S4693" i="6"/>
  <c r="S4338" i="6"/>
  <c r="S4330" i="6"/>
  <c r="S4318" i="6"/>
  <c r="S4305" i="6"/>
  <c r="S4304" i="6"/>
  <c r="S4302" i="6"/>
  <c r="S4297" i="6"/>
  <c r="S4296" i="6"/>
  <c r="S4294" i="6"/>
  <c r="S4293" i="6"/>
  <c r="S4290" i="6"/>
  <c r="S4266" i="6"/>
  <c r="S4846" i="6"/>
  <c r="S4845" i="6"/>
  <c r="S4844" i="6"/>
  <c r="S4843" i="6"/>
  <c r="S4842" i="6"/>
  <c r="S4841" i="6"/>
  <c r="S4840" i="6"/>
  <c r="S4839" i="6"/>
  <c r="S4838" i="6"/>
  <c r="S4837" i="6"/>
  <c r="S4836" i="6"/>
  <c r="S4835" i="6"/>
  <c r="S4834" i="6"/>
  <c r="S4833" i="6"/>
  <c r="S4832" i="6"/>
  <c r="S4831" i="6"/>
  <c r="S4830" i="6"/>
  <c r="S4829" i="6"/>
  <c r="S4828" i="6"/>
  <c r="S4827" i="6"/>
  <c r="S4826" i="6"/>
  <c r="S4825" i="6"/>
  <c r="S4824" i="6"/>
  <c r="S4823" i="6"/>
  <c r="S4822" i="6"/>
  <c r="S4821" i="6"/>
  <c r="S4820" i="6"/>
  <c r="S4819" i="6"/>
  <c r="S4818" i="6"/>
  <c r="S4817" i="6"/>
  <c r="S4816" i="6"/>
  <c r="S4815" i="6"/>
  <c r="S4814" i="6"/>
  <c r="S4813" i="6"/>
  <c r="S4812" i="6"/>
  <c r="S4811" i="6"/>
  <c r="S4810" i="6"/>
  <c r="S4809" i="6"/>
  <c r="S4808" i="6"/>
  <c r="S4807" i="6"/>
  <c r="S4806" i="6"/>
  <c r="S4805" i="6"/>
  <c r="S4804" i="6"/>
  <c r="S4803" i="6"/>
  <c r="S4802" i="6"/>
  <c r="S4801" i="6"/>
  <c r="S4800" i="6"/>
  <c r="S4799" i="6"/>
  <c r="S4798" i="6"/>
  <c r="S4797" i="6"/>
  <c r="S4796" i="6"/>
  <c r="S4795" i="6"/>
  <c r="S4794" i="6"/>
  <c r="S4793" i="6"/>
  <c r="S4792" i="6"/>
  <c r="S4791" i="6"/>
  <c r="S4790" i="6"/>
  <c r="S4789" i="6"/>
  <c r="S4788" i="6"/>
  <c r="S4787" i="6"/>
  <c r="S4786" i="6"/>
  <c r="S4785" i="6"/>
  <c r="S4784" i="6"/>
  <c r="S4783" i="6"/>
  <c r="S4782" i="6"/>
  <c r="S4781" i="6"/>
  <c r="S4780" i="6"/>
  <c r="S4779" i="6"/>
  <c r="S4778" i="6"/>
  <c r="S4777" i="6"/>
  <c r="S4776" i="6"/>
  <c r="S4775" i="6"/>
  <c r="S4774" i="6"/>
  <c r="S4773" i="6"/>
  <c r="S4772" i="6"/>
  <c r="S4771" i="6"/>
  <c r="S4770" i="6"/>
  <c r="S4769" i="6"/>
  <c r="S4768" i="6"/>
  <c r="S4767" i="6"/>
  <c r="S4766" i="6"/>
  <c r="S4765" i="6"/>
  <c r="S4764" i="6"/>
  <c r="S4763" i="6"/>
  <c r="S4762" i="6"/>
  <c r="S4761" i="6"/>
  <c r="S4760" i="6"/>
  <c r="S4759" i="6"/>
  <c r="S4758" i="6"/>
  <c r="S4757" i="6"/>
  <c r="S4756" i="6"/>
  <c r="S4755" i="6"/>
  <c r="S4754" i="6"/>
  <c r="S4753" i="6"/>
  <c r="S4752" i="6"/>
  <c r="S4751" i="6"/>
  <c r="S4750" i="6"/>
  <c r="S4749" i="6"/>
  <c r="S4748" i="6"/>
  <c r="S4747" i="6"/>
  <c r="S4746" i="6"/>
  <c r="S4745" i="6"/>
  <c r="S4744" i="6"/>
  <c r="S4743" i="6"/>
  <c r="S4742" i="6"/>
  <c r="S4741" i="6"/>
  <c r="S4740" i="6"/>
  <c r="S4739" i="6"/>
  <c r="S4738" i="6"/>
  <c r="S4737" i="6"/>
  <c r="S4736" i="6"/>
  <c r="S4735" i="6"/>
  <c r="S4733" i="6"/>
  <c r="S4732" i="6"/>
  <c r="S4731" i="6"/>
  <c r="S4730" i="6"/>
  <c r="S4729" i="6"/>
  <c r="S4728" i="6"/>
  <c r="S4727" i="6"/>
  <c r="S4726" i="6"/>
  <c r="S4725" i="6"/>
  <c r="S4724" i="6"/>
  <c r="S4723" i="6"/>
  <c r="S4722" i="6"/>
  <c r="S4721" i="6"/>
  <c r="S4720" i="6"/>
  <c r="S4719" i="6"/>
  <c r="S4718" i="6"/>
  <c r="S4717" i="6"/>
  <c r="S4716" i="6"/>
  <c r="S4715" i="6"/>
  <c r="S4714" i="6"/>
  <c r="S4713" i="6"/>
  <c r="S4712" i="6"/>
  <c r="S4711" i="6"/>
  <c r="S4710" i="6"/>
  <c r="S4709" i="6"/>
  <c r="S4708" i="6"/>
  <c r="S4707" i="6"/>
  <c r="S4706" i="6"/>
  <c r="S4705" i="6"/>
  <c r="S4704" i="6"/>
  <c r="S4703" i="6"/>
  <c r="S4702" i="6"/>
  <c r="S4701" i="6"/>
  <c r="S4694" i="6"/>
  <c r="S4691" i="6"/>
  <c r="S4337" i="6"/>
  <c r="S4284" i="6"/>
  <c r="S4268" i="6"/>
  <c r="S4227" i="6"/>
  <c r="S4225" i="6"/>
  <c r="S4688" i="6"/>
  <c r="S4687" i="6"/>
  <c r="S4686" i="6"/>
  <c r="S4685" i="6"/>
  <c r="S4684" i="6"/>
  <c r="S4683" i="6"/>
  <c r="S4682" i="6"/>
  <c r="S4681" i="6"/>
  <c r="S4680" i="6"/>
  <c r="S4679" i="6"/>
  <c r="S4678" i="6"/>
  <c r="S4677" i="6"/>
  <c r="S4676" i="6"/>
  <c r="S4675" i="6"/>
  <c r="S4674" i="6"/>
  <c r="S4673" i="6"/>
  <c r="S4672" i="6"/>
  <c r="S4671" i="6"/>
  <c r="S4670" i="6"/>
  <c r="S4669" i="6"/>
  <c r="S4668" i="6"/>
  <c r="S4667" i="6"/>
  <c r="S4666" i="6"/>
  <c r="S4665" i="6"/>
  <c r="S4664" i="6"/>
  <c r="S4663" i="6"/>
  <c r="S4662" i="6"/>
  <c r="S4661" i="6"/>
  <c r="S4660" i="6"/>
  <c r="S4659" i="6"/>
  <c r="S4658" i="6"/>
  <c r="S4657" i="6"/>
  <c r="S4656" i="6"/>
  <c r="S4655" i="6"/>
  <c r="S4654" i="6"/>
  <c r="S4653" i="6"/>
  <c r="S4652" i="6"/>
  <c r="S4651" i="6"/>
  <c r="S4650" i="6"/>
  <c r="S4649" i="6"/>
  <c r="S4648" i="6"/>
  <c r="S4647" i="6"/>
  <c r="S4646" i="6"/>
  <c r="S4645" i="6"/>
  <c r="S4644" i="6"/>
  <c r="S4643" i="6"/>
  <c r="S4642" i="6"/>
  <c r="S4641" i="6"/>
  <c r="S4640" i="6"/>
  <c r="S4639" i="6"/>
  <c r="S4638" i="6"/>
  <c r="S4637" i="6"/>
  <c r="S4636" i="6"/>
  <c r="S4635" i="6"/>
  <c r="S4634" i="6"/>
  <c r="S4633" i="6"/>
  <c r="S4632" i="6"/>
  <c r="S4631" i="6"/>
  <c r="S4630" i="6"/>
  <c r="S4629" i="6"/>
  <c r="S4628" i="6"/>
  <c r="S4627" i="6"/>
  <c r="S4626" i="6"/>
  <c r="S4625" i="6"/>
  <c r="S4624" i="6"/>
  <c r="S4623" i="6"/>
  <c r="S4622" i="6"/>
  <c r="S4621" i="6"/>
  <c r="S4620" i="6"/>
  <c r="S4619" i="6"/>
  <c r="S4618" i="6"/>
  <c r="S4617" i="6"/>
  <c r="S4616" i="6"/>
  <c r="S4615" i="6"/>
  <c r="S4614" i="6"/>
  <c r="S4613" i="6"/>
  <c r="S4612" i="6"/>
  <c r="S4611" i="6"/>
  <c r="S4610" i="6"/>
  <c r="S4609" i="6"/>
  <c r="S4608" i="6"/>
  <c r="S4607" i="6"/>
  <c r="S4606" i="6"/>
  <c r="S4605" i="6"/>
  <c r="S4604" i="6"/>
  <c r="S4603" i="6"/>
  <c r="S4602" i="6"/>
  <c r="S4601" i="6"/>
  <c r="S4600" i="6"/>
  <c r="S4599" i="6"/>
  <c r="S4598" i="6"/>
  <c r="S4597" i="6"/>
  <c r="S4596" i="6"/>
  <c r="S4595" i="6"/>
  <c r="S4594" i="6"/>
  <c r="S4593" i="6"/>
  <c r="S4592" i="6"/>
  <c r="S4591" i="6"/>
  <c r="S4590" i="6"/>
  <c r="S4589" i="6"/>
  <c r="S4588" i="6"/>
  <c r="S4587" i="6"/>
  <c r="S4586" i="6"/>
  <c r="S4585" i="6"/>
  <c r="S4584" i="6"/>
  <c r="S4583" i="6"/>
  <c r="S4582" i="6"/>
  <c r="S4581" i="6"/>
  <c r="S4580" i="6"/>
  <c r="S4579" i="6"/>
  <c r="S4578" i="6"/>
  <c r="S4577" i="6"/>
  <c r="S4576" i="6"/>
  <c r="S4575" i="6"/>
  <c r="S4574" i="6"/>
  <c r="S4573" i="6"/>
  <c r="S4572" i="6"/>
  <c r="S4571" i="6"/>
  <c r="S4570" i="6"/>
  <c r="S4569" i="6"/>
  <c r="S4568" i="6"/>
  <c r="S4567" i="6"/>
  <c r="S4566" i="6"/>
  <c r="S4565" i="6"/>
  <c r="S4564" i="6"/>
  <c r="S4563" i="6"/>
  <c r="S4562" i="6"/>
  <c r="S4561" i="6"/>
  <c r="S4560" i="6"/>
  <c r="S4559" i="6"/>
  <c r="S4558" i="6"/>
  <c r="S4557" i="6"/>
  <c r="S4556" i="6"/>
  <c r="S4555" i="6"/>
  <c r="S4554" i="6"/>
  <c r="S4553" i="6"/>
  <c r="S4552" i="6"/>
  <c r="S4551" i="6"/>
  <c r="S4550" i="6"/>
  <c r="S4549" i="6"/>
  <c r="S4548" i="6"/>
  <c r="S4547" i="6"/>
  <c r="S4546" i="6"/>
  <c r="S4545" i="6"/>
  <c r="S4544" i="6"/>
  <c r="S4543" i="6"/>
  <c r="S4542" i="6"/>
  <c r="S4541" i="6"/>
  <c r="S4540" i="6"/>
  <c r="S4539" i="6"/>
  <c r="S4538" i="6"/>
  <c r="S4537" i="6"/>
  <c r="S4536" i="6"/>
  <c r="S4535" i="6"/>
  <c r="S4534" i="6"/>
  <c r="S4464" i="6"/>
  <c r="S4463" i="6"/>
  <c r="S4461" i="6"/>
  <c r="S4453" i="6"/>
  <c r="S4451" i="6"/>
  <c r="S4448" i="6"/>
  <c r="S4446" i="6"/>
  <c r="S4445" i="6"/>
  <c r="S4444" i="6"/>
  <c r="S4440" i="6"/>
  <c r="S4436" i="6"/>
  <c r="S4434" i="6"/>
  <c r="S4433" i="6"/>
  <c r="S4431" i="6"/>
  <c r="S4429" i="6"/>
  <c r="S4422" i="6"/>
  <c r="S4421" i="6"/>
  <c r="S4418" i="6"/>
  <c r="S4416" i="6"/>
  <c r="S4415" i="6"/>
  <c r="S4408" i="6"/>
  <c r="S4407" i="6"/>
  <c r="S4398" i="6"/>
  <c r="S4394" i="6"/>
  <c r="S4393" i="6"/>
  <c r="S4392" i="6"/>
  <c r="S4389" i="6"/>
  <c r="S4388" i="6"/>
  <c r="S4386" i="6"/>
  <c r="S4383" i="6"/>
  <c r="S4379" i="6"/>
  <c r="S4377" i="6"/>
  <c r="S4375" i="6"/>
  <c r="S4373" i="6"/>
  <c r="S4371" i="6"/>
  <c r="S4365" i="6"/>
  <c r="S4363" i="6"/>
  <c r="S4357" i="6"/>
  <c r="S4348" i="6"/>
  <c r="S4341" i="6"/>
  <c r="S4340" i="6"/>
  <c r="S4333" i="6"/>
  <c r="S4332" i="6"/>
  <c r="S4325" i="6"/>
  <c r="S4315" i="6"/>
  <c r="S4313" i="6"/>
  <c r="S4311" i="6"/>
  <c r="S4309" i="6"/>
  <c r="S4295" i="6"/>
  <c r="S4285" i="6"/>
  <c r="S4281" i="6"/>
  <c r="S4280" i="6"/>
  <c r="S4274" i="6"/>
  <c r="S4265" i="6"/>
  <c r="S4258" i="6"/>
  <c r="S4247" i="6"/>
  <c r="S4241" i="6"/>
  <c r="S4532" i="6"/>
  <c r="S4531" i="6"/>
  <c r="S4530" i="6"/>
  <c r="S4529" i="6"/>
  <c r="S4528" i="6"/>
  <c r="S4527" i="6"/>
  <c r="S4526" i="6"/>
  <c r="S4525" i="6"/>
  <c r="S4524" i="6"/>
  <c r="S4523" i="6"/>
  <c r="S4522" i="6"/>
  <c r="S4521" i="6"/>
  <c r="S4520" i="6"/>
  <c r="S4519" i="6"/>
  <c r="S4518" i="6"/>
  <c r="S4517" i="6"/>
  <c r="S4516" i="6"/>
  <c r="S4515" i="6"/>
  <c r="S4514" i="6"/>
  <c r="S4513" i="6"/>
  <c r="S4512" i="6"/>
  <c r="S4511" i="6"/>
  <c r="S4510" i="6"/>
  <c r="S4509" i="6"/>
  <c r="S4508" i="6"/>
  <c r="S4507" i="6"/>
  <c r="S4506" i="6"/>
  <c r="S4505" i="6"/>
  <c r="S4504" i="6"/>
  <c r="S4503" i="6"/>
  <c r="S4502" i="6"/>
  <c r="S4501" i="6"/>
  <c r="S4500" i="6"/>
  <c r="S4499" i="6"/>
  <c r="S4498" i="6"/>
  <c r="S4497" i="6"/>
  <c r="S4496" i="6"/>
  <c r="S4495" i="6"/>
  <c r="S4494" i="6"/>
  <c r="S4493" i="6"/>
  <c r="S4492" i="6"/>
  <c r="S4491" i="6"/>
  <c r="S4490" i="6"/>
  <c r="S4489" i="6"/>
  <c r="S4488" i="6"/>
  <c r="S4487" i="6"/>
  <c r="S4486" i="6"/>
  <c r="S4485" i="6"/>
  <c r="S4484" i="6"/>
  <c r="S4483" i="6"/>
  <c r="S4482" i="6"/>
  <c r="S4481" i="6"/>
  <c r="S4480" i="6"/>
  <c r="S4479" i="6"/>
  <c r="S4478" i="6"/>
  <c r="S4477" i="6"/>
  <c r="S4476" i="6"/>
  <c r="S4475" i="6"/>
  <c r="S4474" i="6"/>
  <c r="S4473" i="6"/>
  <c r="S4472" i="6"/>
  <c r="S4471" i="6"/>
  <c r="S4470" i="6"/>
  <c r="S4469" i="6"/>
  <c r="S4468" i="6"/>
  <c r="S4467" i="6"/>
  <c r="S4466" i="6"/>
  <c r="S4465" i="6"/>
  <c r="S4460" i="6"/>
  <c r="S4459" i="6"/>
  <c r="S4458" i="6"/>
  <c r="S4457" i="6"/>
  <c r="S4455" i="6"/>
  <c r="S4454" i="6"/>
  <c r="S4452" i="6"/>
  <c r="S4450" i="6"/>
  <c r="S4442" i="6"/>
  <c r="S4441" i="6"/>
  <c r="S4439" i="6"/>
  <c r="S4437" i="6"/>
  <c r="S4432" i="6"/>
  <c r="S4427" i="6"/>
  <c r="S4424" i="6"/>
  <c r="S4420" i="6"/>
  <c r="S4417" i="6"/>
  <c r="S4414" i="6"/>
  <c r="S4413" i="6"/>
  <c r="S4412" i="6"/>
  <c r="S4411" i="6"/>
  <c r="S4409" i="6"/>
  <c r="S4405" i="6"/>
  <c r="S4403" i="6"/>
  <c r="S4402" i="6"/>
  <c r="S4401" i="6"/>
  <c r="S4391" i="6"/>
  <c r="S4387" i="6"/>
  <c r="S4385" i="6"/>
  <c r="S4384" i="6"/>
  <c r="S4378" i="6"/>
  <c r="S4376" i="6"/>
  <c r="S4374" i="6"/>
  <c r="S4372" i="6"/>
  <c r="S4370" i="6"/>
  <c r="S4368" i="6"/>
  <c r="S4366" i="6"/>
  <c r="S4364" i="6"/>
  <c r="S4361" i="6"/>
  <c r="S4359" i="6"/>
  <c r="S4358" i="6"/>
  <c r="S4356" i="6"/>
  <c r="S4354" i="6"/>
  <c r="S4353" i="6"/>
  <c r="S4345" i="6"/>
  <c r="S4344" i="6"/>
  <c r="S4343" i="6"/>
  <c r="S4335" i="6"/>
  <c r="S4329" i="6"/>
  <c r="S4327" i="6"/>
  <c r="S4324" i="6"/>
  <c r="S4323" i="6"/>
  <c r="S4322" i="6"/>
  <c r="S4321" i="6"/>
  <c r="S4320" i="6"/>
  <c r="S4301" i="6"/>
  <c r="S4291" i="6"/>
  <c r="S4289" i="6"/>
  <c r="S4288" i="6"/>
  <c r="S4263" i="6"/>
  <c r="S4244" i="6"/>
  <c r="S4223" i="6"/>
  <c r="S4221" i="6"/>
  <c r="S4220" i="6"/>
  <c r="S4219" i="6"/>
  <c r="S4218" i="6"/>
  <c r="S4217" i="6"/>
  <c r="S4216" i="6"/>
  <c r="S4215" i="6"/>
  <c r="S4214" i="6"/>
  <c r="S4213" i="6"/>
  <c r="S4212" i="6"/>
  <c r="S4211" i="6"/>
  <c r="S4210" i="6"/>
  <c r="S4209" i="6"/>
  <c r="S4208" i="6"/>
  <c r="S4207" i="6"/>
  <c r="S4206" i="6"/>
  <c r="S4205" i="6"/>
  <c r="S4204" i="6"/>
  <c r="S4203" i="6"/>
  <c r="S4202" i="6"/>
  <c r="S4201" i="6"/>
  <c r="S4200" i="6"/>
  <c r="S4199" i="6"/>
  <c r="S4198" i="6"/>
  <c r="S4197" i="6"/>
  <c r="S4196" i="6"/>
  <c r="S4195" i="6"/>
  <c r="S4194" i="6"/>
  <c r="S4193" i="6"/>
  <c r="S4192" i="6"/>
  <c r="S4191" i="6"/>
  <c r="S4190" i="6"/>
  <c r="S4189" i="6"/>
  <c r="S4188" i="6"/>
  <c r="S4187" i="6"/>
  <c r="S4186" i="6"/>
  <c r="S4185" i="6"/>
  <c r="S4184" i="6"/>
  <c r="S4183" i="6"/>
  <c r="S4182" i="6"/>
  <c r="S4181" i="6"/>
  <c r="S4180" i="6"/>
  <c r="S4179" i="6"/>
  <c r="S4178" i="6"/>
  <c r="S4177" i="6"/>
  <c r="S4176" i="6"/>
  <c r="S4175" i="6"/>
  <c r="S4174" i="6"/>
  <c r="S4173" i="6"/>
  <c r="S4172" i="6"/>
  <c r="S4171" i="6"/>
  <c r="S4170" i="6"/>
  <c r="S4169" i="6"/>
  <c r="S4168" i="6"/>
  <c r="S4167" i="6"/>
  <c r="S4166" i="6"/>
  <c r="S4165" i="6"/>
  <c r="S4164" i="6"/>
  <c r="S4163" i="6"/>
  <c r="S4162" i="6"/>
  <c r="S4161" i="6"/>
  <c r="S4160" i="6"/>
  <c r="S4159" i="6"/>
  <c r="S4158" i="6"/>
  <c r="S4157" i="6"/>
  <c r="S4156" i="6"/>
  <c r="S4155" i="6"/>
  <c r="S4154" i="6"/>
  <c r="S4153" i="6"/>
  <c r="S4151" i="6"/>
  <c r="S4147" i="6"/>
  <c r="S4145" i="6"/>
  <c r="S4142" i="6"/>
  <c r="S4140" i="6"/>
  <c r="S4139" i="6"/>
  <c r="S4138" i="6"/>
  <c r="S4137" i="6"/>
  <c r="S4134" i="6"/>
  <c r="S4133" i="6"/>
  <c r="S4130" i="6"/>
  <c r="S4126" i="6"/>
  <c r="S4125" i="6"/>
  <c r="S4121" i="6"/>
  <c r="S4120" i="6"/>
  <c r="S4119" i="6"/>
  <c r="S4117" i="6"/>
  <c r="S4116" i="6"/>
  <c r="S4115" i="6"/>
  <c r="S4113" i="6"/>
  <c r="S4112" i="6"/>
  <c r="S4111" i="6"/>
  <c r="S4108" i="6"/>
  <c r="S4104" i="6"/>
  <c r="S4102" i="6"/>
  <c r="S4101" i="6"/>
  <c r="S4100" i="6"/>
  <c r="S4099" i="6"/>
  <c r="S4098" i="6"/>
  <c r="S4097" i="6"/>
  <c r="S4096" i="6"/>
  <c r="S4095" i="6"/>
  <c r="S4094" i="6"/>
  <c r="S4093" i="6"/>
  <c r="S4092" i="6"/>
  <c r="S4091" i="6"/>
  <c r="S4090" i="6"/>
  <c r="S4089" i="6"/>
  <c r="S4088" i="6"/>
  <c r="S4087" i="6"/>
  <c r="S4086" i="6"/>
  <c r="S4085" i="6"/>
  <c r="S4084" i="6"/>
  <c r="S4083" i="6"/>
  <c r="S4082" i="6"/>
  <c r="S4081" i="6"/>
  <c r="S4080" i="6"/>
  <c r="S4079" i="6"/>
  <c r="S4078" i="6"/>
  <c r="S4077" i="6"/>
  <c r="S4076" i="6"/>
  <c r="S4075" i="6"/>
  <c r="S4074" i="6"/>
  <c r="S4073" i="6"/>
  <c r="S4072" i="6"/>
  <c r="S4071" i="6"/>
  <c r="S4070" i="6"/>
  <c r="S4069" i="6"/>
  <c r="S4068" i="6"/>
  <c r="S4067" i="6"/>
  <c r="S4066" i="6"/>
  <c r="S4065" i="6"/>
  <c r="S3939" i="6"/>
  <c r="S3937" i="6"/>
  <c r="S3935" i="6"/>
  <c r="S3931" i="6"/>
  <c r="S3930" i="6"/>
  <c r="S3926" i="6"/>
  <c r="S3919" i="6"/>
  <c r="S3916" i="6"/>
  <c r="S3911" i="6"/>
  <c r="S3909" i="6"/>
  <c r="S4063" i="6"/>
  <c r="S4062" i="6"/>
  <c r="S4061" i="6"/>
  <c r="S4060" i="6"/>
  <c r="S4059" i="6"/>
  <c r="S4058" i="6"/>
  <c r="S4057" i="6"/>
  <c r="S4056" i="6"/>
  <c r="S4055" i="6"/>
  <c r="S4054" i="6"/>
  <c r="S4053" i="6"/>
  <c r="S4052" i="6"/>
  <c r="S4051" i="6"/>
  <c r="S4050" i="6"/>
  <c r="S4049" i="6"/>
  <c r="S4048" i="6"/>
  <c r="S4047" i="6"/>
  <c r="S4046" i="6"/>
  <c r="S4045" i="6"/>
  <c r="S4044" i="6"/>
  <c r="S4043" i="6"/>
  <c r="S4042" i="6"/>
  <c r="S4041" i="6"/>
  <c r="S4040" i="6"/>
  <c r="S4039" i="6"/>
  <c r="S4038" i="6"/>
  <c r="S4037" i="6"/>
  <c r="S4036" i="6"/>
  <c r="S4035" i="6"/>
  <c r="S4034" i="6"/>
  <c r="S4033" i="6"/>
  <c r="S4032" i="6"/>
  <c r="S4031" i="6"/>
  <c r="S4030" i="6"/>
  <c r="S4029" i="6"/>
  <c r="S4028" i="6"/>
  <c r="S4027" i="6"/>
  <c r="S4026" i="6"/>
  <c r="S4025" i="6"/>
  <c r="S4024" i="6"/>
  <c r="S4023" i="6"/>
  <c r="S4022" i="6"/>
  <c r="S4021" i="6"/>
  <c r="S4020" i="6"/>
  <c r="S4019" i="6"/>
  <c r="S4018" i="6"/>
  <c r="S4017" i="6"/>
  <c r="S4016" i="6"/>
  <c r="S4015" i="6"/>
  <c r="S4014" i="6"/>
  <c r="S4013" i="6"/>
  <c r="S4012" i="6"/>
  <c r="S4011" i="6"/>
  <c r="S4010" i="6"/>
  <c r="S4009" i="6"/>
  <c r="S4008" i="6"/>
  <c r="S4007" i="6"/>
  <c r="S4006" i="6"/>
  <c r="S4005" i="6"/>
  <c r="S4004" i="6"/>
  <c r="S4003" i="6"/>
  <c r="S4002" i="6"/>
  <c r="S4001" i="6"/>
  <c r="S4000" i="6"/>
  <c r="S3999" i="6"/>
  <c r="S3998" i="6"/>
  <c r="S3997" i="6"/>
  <c r="S3996" i="6"/>
  <c r="S3995" i="6"/>
  <c r="S3994" i="6"/>
  <c r="S3993" i="6"/>
  <c r="S3992" i="6"/>
  <c r="S3991" i="6"/>
  <c r="S3990" i="6"/>
  <c r="S3989" i="6"/>
  <c r="S3988" i="6"/>
  <c r="S3987" i="6"/>
  <c r="S3986" i="6"/>
  <c r="S3985" i="6"/>
  <c r="S3984" i="6"/>
  <c r="S3983" i="6"/>
  <c r="S3982" i="6"/>
  <c r="S3981" i="6"/>
  <c r="S3980" i="6"/>
  <c r="S3979" i="6"/>
  <c r="S3978" i="6"/>
  <c r="S3977" i="6"/>
  <c r="S3976" i="6"/>
  <c r="S3975" i="6"/>
  <c r="S3974" i="6"/>
  <c r="S3973" i="6"/>
  <c r="S3972" i="6"/>
  <c r="S3971" i="6"/>
  <c r="S3970" i="6"/>
  <c r="S3969" i="6"/>
  <c r="S3968" i="6"/>
  <c r="S3967" i="6"/>
  <c r="S3966" i="6"/>
  <c r="S3965" i="6"/>
  <c r="S3964" i="6"/>
  <c r="S3963" i="6"/>
  <c r="S3962" i="6"/>
  <c r="S3961" i="6"/>
  <c r="S3960" i="6"/>
  <c r="S3959" i="6"/>
  <c r="S3958" i="6"/>
  <c r="S3957" i="6"/>
  <c r="S3956" i="6"/>
  <c r="S3955" i="6"/>
  <c r="S3954" i="6"/>
  <c r="S3953" i="6"/>
  <c r="S3952" i="6"/>
  <c r="S3951" i="6"/>
  <c r="S3950" i="6"/>
  <c r="S3949" i="6"/>
  <c r="S3948" i="6"/>
  <c r="S3947" i="6"/>
  <c r="S3946" i="6"/>
  <c r="S3945" i="6"/>
  <c r="S3944" i="6"/>
  <c r="S3943" i="6"/>
  <c r="S3942" i="6"/>
  <c r="S3941" i="6"/>
  <c r="S3940" i="6"/>
  <c r="S3938" i="6"/>
  <c r="S3934" i="6"/>
  <c r="S3933" i="6"/>
  <c r="S3929" i="6"/>
  <c r="S3927" i="6"/>
  <c r="S3925" i="6"/>
  <c r="S3924" i="6"/>
  <c r="S3923" i="6"/>
  <c r="S3922" i="6"/>
  <c r="S3920" i="6"/>
  <c r="S3918" i="6"/>
  <c r="S3917" i="6"/>
  <c r="S3915" i="6"/>
  <c r="S3914" i="6"/>
  <c r="S3907" i="6"/>
  <c r="S3906" i="6"/>
  <c r="S3905" i="6"/>
  <c r="S3904" i="6"/>
  <c r="S3903" i="6"/>
  <c r="S3902" i="6"/>
  <c r="S3901" i="6"/>
  <c r="S3900" i="6"/>
  <c r="S3899" i="6"/>
  <c r="S3898" i="6"/>
  <c r="S3897" i="6"/>
  <c r="S3896" i="6"/>
  <c r="S3895" i="6"/>
  <c r="S3894" i="6"/>
  <c r="S3893" i="6"/>
  <c r="S3892" i="6"/>
  <c r="S3891" i="6"/>
  <c r="S3890" i="6"/>
  <c r="S3889" i="6"/>
  <c r="S3888" i="6"/>
  <c r="S3887" i="6"/>
  <c r="S3886" i="6"/>
  <c r="S3885" i="6"/>
  <c r="S3884" i="6"/>
  <c r="S3883" i="6"/>
  <c r="S3882" i="6"/>
  <c r="S3881" i="6"/>
  <c r="S3880" i="6"/>
  <c r="S3879" i="6"/>
  <c r="S3878" i="6"/>
  <c r="S3877" i="6"/>
  <c r="S3876" i="6"/>
  <c r="S3875" i="6"/>
  <c r="S3874" i="6"/>
  <c r="S3873" i="6"/>
  <c r="S3872" i="6"/>
  <c r="S3871" i="6"/>
  <c r="S3870" i="6"/>
  <c r="S3869" i="6"/>
  <c r="S3868" i="6"/>
  <c r="S3867" i="6"/>
  <c r="S3866" i="6"/>
  <c r="S3865" i="6"/>
  <c r="S3864" i="6"/>
  <c r="S3863" i="6"/>
  <c r="S3862" i="6"/>
  <c r="S3861" i="6"/>
  <c r="S3860" i="6"/>
  <c r="S3859" i="6"/>
  <c r="S3858" i="6"/>
  <c r="S3857" i="6"/>
  <c r="S3856" i="6"/>
  <c r="S3855" i="6"/>
  <c r="S3854" i="6"/>
  <c r="S3853" i="6"/>
  <c r="S3852" i="6"/>
  <c r="S3851" i="6"/>
  <c r="S3850" i="6"/>
  <c r="S3849" i="6"/>
  <c r="S3848" i="6"/>
  <c r="S3847" i="6"/>
  <c r="S3846" i="6"/>
  <c r="S3845" i="6"/>
  <c r="S3844" i="6"/>
  <c r="S3843" i="6"/>
  <c r="S3842" i="6"/>
  <c r="S3841" i="6"/>
  <c r="S3840" i="6"/>
  <c r="S3839" i="6"/>
  <c r="S3838" i="6"/>
  <c r="S3837" i="6"/>
  <c r="S3836" i="6"/>
  <c r="S3835" i="6"/>
  <c r="S3834" i="6"/>
  <c r="S3833" i="6"/>
  <c r="S3832" i="6"/>
  <c r="S3831" i="6"/>
  <c r="S3830" i="6"/>
  <c r="S3829" i="6"/>
  <c r="S3828" i="6"/>
  <c r="S3827" i="6"/>
  <c r="S3826" i="6"/>
  <c r="S3825" i="6"/>
  <c r="S3824" i="6"/>
  <c r="S3823" i="6"/>
  <c r="S3822" i="6"/>
  <c r="S3821" i="6"/>
  <c r="S3820" i="6"/>
  <c r="S3819" i="6"/>
  <c r="S3818" i="6"/>
  <c r="S3817" i="6"/>
  <c r="S3816" i="6"/>
  <c r="S3815" i="6"/>
  <c r="S3814" i="6"/>
  <c r="S3813" i="6"/>
  <c r="S3812" i="6"/>
  <c r="S3811" i="6"/>
  <c r="S3810" i="6"/>
  <c r="S3809" i="6"/>
  <c r="S3808" i="6"/>
  <c r="S3807" i="6"/>
  <c r="S3806" i="6"/>
  <c r="S3805" i="6"/>
  <c r="S3804" i="6"/>
  <c r="S3803" i="6"/>
  <c r="S3802" i="6"/>
  <c r="S3801" i="6"/>
  <c r="S3800" i="6"/>
  <c r="S3799" i="6"/>
  <c r="S3798" i="6"/>
  <c r="S3797" i="6"/>
  <c r="S3796" i="6"/>
  <c r="S3795" i="6"/>
  <c r="S3794" i="6"/>
  <c r="S3793" i="6"/>
  <c r="S3792" i="6"/>
  <c r="S3791" i="6"/>
  <c r="S3790" i="6"/>
  <c r="S3789" i="6"/>
  <c r="S3788" i="6"/>
  <c r="S3787" i="6"/>
  <c r="S3786" i="6"/>
  <c r="S3785" i="6"/>
  <c r="S3784" i="6"/>
  <c r="S3783" i="6"/>
  <c r="S3782" i="6"/>
  <c r="S3781" i="6"/>
  <c r="S3780" i="6"/>
  <c r="S3779" i="6"/>
  <c r="S3778" i="6"/>
  <c r="S3777" i="6"/>
  <c r="S3776" i="6"/>
  <c r="S3775" i="6"/>
  <c r="S3774" i="6"/>
  <c r="S3773" i="6"/>
  <c r="S3772" i="6"/>
  <c r="S3771" i="6"/>
  <c r="S3770" i="6"/>
  <c r="S3769" i="6"/>
  <c r="S3768" i="6"/>
  <c r="S3767" i="6"/>
  <c r="S3766" i="6"/>
  <c r="S3765" i="6"/>
  <c r="S3764" i="6"/>
  <c r="S3763" i="6"/>
  <c r="S3762" i="6"/>
  <c r="S3761" i="6"/>
  <c r="S3760" i="6"/>
  <c r="S3759" i="6"/>
  <c r="S3758" i="6"/>
  <c r="S3757" i="6"/>
  <c r="S3756" i="6"/>
  <c r="S3755" i="6"/>
  <c r="S3754" i="6"/>
  <c r="S3753" i="6"/>
  <c r="S3752" i="6"/>
  <c r="S2191" i="6"/>
  <c r="S3751" i="6"/>
  <c r="S3750" i="6"/>
  <c r="S3749" i="6"/>
  <c r="S3748" i="6"/>
  <c r="S3747" i="6"/>
  <c r="S3746" i="6"/>
  <c r="S3745" i="6"/>
  <c r="S3744" i="6"/>
  <c r="S3743" i="6"/>
  <c r="S3742" i="6"/>
  <c r="S3741" i="6"/>
  <c r="S3740" i="6"/>
  <c r="S3739" i="6"/>
  <c r="S3738" i="6"/>
  <c r="S3737" i="6"/>
  <c r="S3736" i="6"/>
  <c r="S3735" i="6"/>
  <c r="S3734" i="6"/>
  <c r="S3733" i="6"/>
  <c r="S3732" i="6"/>
  <c r="S3731" i="6"/>
  <c r="S3730" i="6"/>
  <c r="S3729" i="6"/>
  <c r="S3728" i="6"/>
  <c r="S3727" i="6"/>
  <c r="S3726" i="6"/>
  <c r="S3725" i="6"/>
  <c r="S3724" i="6"/>
  <c r="S3723" i="6"/>
  <c r="S3722" i="6"/>
  <c r="S3721" i="6"/>
  <c r="S3720" i="6"/>
  <c r="S3719" i="6"/>
  <c r="S3718" i="6"/>
  <c r="S3717" i="6"/>
  <c r="S3716" i="6"/>
  <c r="S3715" i="6"/>
  <c r="S3714" i="6"/>
  <c r="S3713" i="6"/>
  <c r="S3712" i="6"/>
  <c r="S3711" i="6"/>
  <c r="S3710" i="6"/>
  <c r="S3709" i="6"/>
  <c r="S3708" i="6"/>
  <c r="S3707" i="6"/>
  <c r="S3706" i="6"/>
  <c r="S3705" i="6"/>
  <c r="S3704" i="6"/>
  <c r="S3703" i="6"/>
  <c r="S3702" i="6"/>
  <c r="S3701" i="6"/>
  <c r="S3700" i="6"/>
  <c r="S3699" i="6"/>
  <c r="S3698" i="6"/>
  <c r="S3697" i="6"/>
  <c r="S3696" i="6"/>
  <c r="S3695" i="6"/>
  <c r="S3694" i="6"/>
  <c r="S3693" i="6"/>
  <c r="S3692" i="6"/>
  <c r="S3691" i="6"/>
  <c r="S3690" i="6"/>
  <c r="S3689" i="6"/>
  <c r="S3688" i="6"/>
  <c r="S3687" i="6"/>
  <c r="S3686" i="6"/>
  <c r="S3683" i="6"/>
  <c r="S3682" i="6"/>
  <c r="S3681" i="6"/>
  <c r="S3680" i="6"/>
  <c r="S3678" i="6"/>
  <c r="S3677" i="6"/>
  <c r="S3675" i="6"/>
  <c r="S3673" i="6"/>
  <c r="S3672" i="6"/>
  <c r="S3669" i="6"/>
  <c r="S3668" i="6"/>
  <c r="S3666" i="6"/>
  <c r="S3665" i="6"/>
  <c r="S3662" i="6"/>
  <c r="S3661" i="6"/>
  <c r="S3660" i="6"/>
  <c r="S3659" i="6"/>
  <c r="S3658" i="6"/>
  <c r="S3657" i="6"/>
  <c r="S3656" i="6"/>
  <c r="S3655" i="6"/>
  <c r="S3653" i="6"/>
  <c r="S3652" i="6"/>
  <c r="S3651" i="6"/>
  <c r="S3649" i="6"/>
  <c r="S3648" i="6"/>
  <c r="S3647" i="6"/>
  <c r="S3642" i="6"/>
  <c r="S3641" i="6"/>
  <c r="S3638" i="6"/>
  <c r="S3637" i="6"/>
  <c r="S3636" i="6"/>
  <c r="S3635" i="6"/>
  <c r="S3634" i="6"/>
  <c r="S3633" i="6"/>
  <c r="S3631" i="6"/>
  <c r="S3629" i="6"/>
  <c r="S3628" i="6"/>
  <c r="S3627" i="6"/>
  <c r="S3626" i="6"/>
  <c r="S3625" i="6"/>
  <c r="S3624" i="6"/>
  <c r="S3623" i="6"/>
  <c r="S3622" i="6"/>
  <c r="S3621" i="6"/>
  <c r="S3620" i="6"/>
  <c r="S3619" i="6"/>
  <c r="S3618" i="6"/>
  <c r="S3617" i="6"/>
  <c r="S3616" i="6"/>
  <c r="S3615" i="6"/>
  <c r="S3614" i="6"/>
  <c r="S3613" i="6"/>
  <c r="S3612" i="6"/>
  <c r="S3611" i="6"/>
  <c r="S3610" i="6"/>
  <c r="S3609" i="6"/>
  <c r="S3608" i="6"/>
  <c r="S3607" i="6"/>
  <c r="S3606" i="6"/>
  <c r="S3605" i="6"/>
  <c r="S3604" i="6"/>
  <c r="S3603" i="6"/>
  <c r="S3602" i="6"/>
  <c r="S3601" i="6"/>
  <c r="S3600" i="6"/>
  <c r="S3599" i="6"/>
  <c r="S3598" i="6"/>
  <c r="S3597" i="6"/>
  <c r="S3596" i="6"/>
  <c r="S3595" i="6"/>
  <c r="S3533" i="6"/>
  <c r="S3526" i="6"/>
  <c r="S3524" i="6"/>
  <c r="S3522" i="6"/>
  <c r="S3517" i="6"/>
  <c r="S3515" i="6"/>
  <c r="S3512" i="6"/>
  <c r="S3511" i="6"/>
  <c r="S3510" i="6"/>
  <c r="S3508" i="6"/>
  <c r="S3507" i="6"/>
  <c r="S3506" i="6"/>
  <c r="S3504" i="6"/>
  <c r="S3503" i="6"/>
  <c r="S3497" i="6"/>
  <c r="S3496" i="6"/>
  <c r="S3495" i="6"/>
  <c r="S3494" i="6"/>
  <c r="S3493" i="6"/>
  <c r="S3492" i="6"/>
  <c r="S3490" i="6"/>
  <c r="S3489" i="6"/>
  <c r="S3484" i="6"/>
  <c r="S3482" i="6"/>
  <c r="S3481" i="6"/>
  <c r="S3479" i="6"/>
  <c r="S3476" i="6"/>
  <c r="S3474" i="6"/>
  <c r="S3473" i="6"/>
  <c r="S3471" i="6"/>
  <c r="S3469" i="6"/>
  <c r="S3467" i="6"/>
  <c r="S3465" i="6"/>
  <c r="S3460" i="6"/>
  <c r="S3458" i="6"/>
  <c r="S3456" i="6"/>
  <c r="S3455" i="6"/>
  <c r="S3451" i="6"/>
  <c r="S3450" i="6"/>
  <c r="S3449" i="6"/>
  <c r="S3447" i="6"/>
  <c r="S3446" i="6"/>
  <c r="S3445" i="6"/>
  <c r="S3443" i="6"/>
  <c r="S3441" i="6"/>
  <c r="S3440" i="6"/>
  <c r="S2866" i="6"/>
  <c r="S2832" i="6"/>
  <c r="S1729" i="6"/>
  <c r="S3594" i="6"/>
  <c r="S3593" i="6"/>
  <c r="S3592" i="6"/>
  <c r="S3591" i="6"/>
  <c r="S3590" i="6"/>
  <c r="S3589" i="6"/>
  <c r="S3588" i="6"/>
  <c r="S3587" i="6"/>
  <c r="S3586" i="6"/>
  <c r="S3585" i="6"/>
  <c r="S3584" i="6"/>
  <c r="S3583" i="6"/>
  <c r="S3582" i="6"/>
  <c r="S3581" i="6"/>
  <c r="S3580" i="6"/>
  <c r="S3579" i="6"/>
  <c r="S3578" i="6"/>
  <c r="S3577" i="6"/>
  <c r="S3576" i="6"/>
  <c r="S3575" i="6"/>
  <c r="S3574" i="6"/>
  <c r="S3573" i="6"/>
  <c r="S3572" i="6"/>
  <c r="S3571" i="6"/>
  <c r="S3570" i="6"/>
  <c r="S3569" i="6"/>
  <c r="S3568" i="6"/>
  <c r="S3567" i="6"/>
  <c r="S3566" i="6"/>
  <c r="S3565" i="6"/>
  <c r="S3564" i="6"/>
  <c r="S3563" i="6"/>
  <c r="S3562" i="6"/>
  <c r="S3561" i="6"/>
  <c r="S3560" i="6"/>
  <c r="S3559" i="6"/>
  <c r="S3558" i="6"/>
  <c r="S3557" i="6"/>
  <c r="S3556" i="6"/>
  <c r="S3555" i="6"/>
  <c r="S3554" i="6"/>
  <c r="S3553" i="6"/>
  <c r="S3552" i="6"/>
  <c r="S3551" i="6"/>
  <c r="S3550" i="6"/>
  <c r="S3549" i="6"/>
  <c r="S3548" i="6"/>
  <c r="S3547" i="6"/>
  <c r="S3546" i="6"/>
  <c r="S3545" i="6"/>
  <c r="S3544" i="6"/>
  <c r="S3543" i="6"/>
  <c r="S3542" i="6"/>
  <c r="S3541" i="6"/>
  <c r="S3540" i="6"/>
  <c r="S3539" i="6"/>
  <c r="S3538" i="6"/>
  <c r="S3537" i="6"/>
  <c r="S3536" i="6"/>
  <c r="S3534" i="6"/>
  <c r="S3530" i="6"/>
  <c r="S3529" i="6"/>
  <c r="S3527" i="6"/>
  <c r="S3525" i="6"/>
  <c r="S3523" i="6"/>
  <c r="S3521" i="6"/>
  <c r="S3520" i="6"/>
  <c r="S3518" i="6"/>
  <c r="S3516" i="6"/>
  <c r="S3513" i="6"/>
  <c r="S3505" i="6"/>
  <c r="S3502" i="6"/>
  <c r="S3500" i="6"/>
  <c r="S3499" i="6"/>
  <c r="S3498" i="6"/>
  <c r="S3491" i="6"/>
  <c r="S3487" i="6"/>
  <c r="S3480" i="6"/>
  <c r="S3478" i="6"/>
  <c r="S3477" i="6"/>
  <c r="S3475" i="6"/>
  <c r="S3472" i="6"/>
  <c r="S3468" i="6"/>
  <c r="S3466" i="6"/>
  <c r="S3464" i="6"/>
  <c r="S3462" i="6"/>
  <c r="S3461" i="6"/>
  <c r="S3459" i="6"/>
  <c r="S3457" i="6"/>
  <c r="S3453" i="6"/>
  <c r="S3452" i="6"/>
  <c r="S3439" i="6"/>
  <c r="S2859" i="6"/>
  <c r="S2840" i="6"/>
  <c r="S2830" i="6"/>
  <c r="S2822" i="6"/>
  <c r="S2817" i="6"/>
  <c r="S3438" i="6"/>
  <c r="S3437" i="6"/>
  <c r="S3436" i="6"/>
  <c r="S3435" i="6"/>
  <c r="S3434" i="6"/>
  <c r="S3433" i="6"/>
  <c r="S3432" i="6"/>
  <c r="S3431" i="6"/>
  <c r="S3430" i="6"/>
  <c r="S3429" i="6"/>
  <c r="S3428" i="6"/>
  <c r="S3427" i="6"/>
  <c r="S3426" i="6"/>
  <c r="S3425" i="6"/>
  <c r="S3424" i="6"/>
  <c r="S3423" i="6"/>
  <c r="S3422" i="6"/>
  <c r="S3421" i="6"/>
  <c r="S3420" i="6"/>
  <c r="S3419" i="6"/>
  <c r="S3418" i="6"/>
  <c r="S3417" i="6"/>
  <c r="S3416" i="6"/>
  <c r="S3415" i="6"/>
  <c r="S3414" i="6"/>
  <c r="S3413" i="6"/>
  <c r="S3412" i="6"/>
  <c r="S3411" i="6"/>
  <c r="S3410" i="6"/>
  <c r="S3409" i="6"/>
  <c r="S3408" i="6"/>
  <c r="S3407" i="6"/>
  <c r="S3406" i="6"/>
  <c r="S3405" i="6"/>
  <c r="S3404" i="6"/>
  <c r="S3403" i="6"/>
  <c r="S3402" i="6"/>
  <c r="S3401" i="6"/>
  <c r="S3400" i="6"/>
  <c r="S3399" i="6"/>
  <c r="S3398" i="6"/>
  <c r="S3397" i="6"/>
  <c r="S3396" i="6"/>
  <c r="S3395" i="6"/>
  <c r="S3394" i="6"/>
  <c r="S3393" i="6"/>
  <c r="S3392" i="6"/>
  <c r="S3391" i="6"/>
  <c r="S3390" i="6"/>
  <c r="S3389" i="6"/>
  <c r="S3388" i="6"/>
  <c r="S3387" i="6"/>
  <c r="S3386" i="6"/>
  <c r="S3385" i="6"/>
  <c r="S3384" i="6"/>
  <c r="S3383" i="6"/>
  <c r="S3382" i="6"/>
  <c r="S3381" i="6"/>
  <c r="S3380" i="6"/>
  <c r="S3379" i="6"/>
  <c r="S3378" i="6"/>
  <c r="S3377" i="6"/>
  <c r="S3376" i="6"/>
  <c r="S3375" i="6"/>
  <c r="S3374" i="6"/>
  <c r="S3373" i="6"/>
  <c r="S3372" i="6"/>
  <c r="S3371" i="6"/>
  <c r="S3370" i="6"/>
  <c r="S3369" i="6"/>
  <c r="S3368" i="6"/>
  <c r="S3367" i="6"/>
  <c r="S3366" i="6"/>
  <c r="S3365" i="6"/>
  <c r="S3364" i="6"/>
  <c r="S3363" i="6"/>
  <c r="S3362" i="6"/>
  <c r="S3361" i="6"/>
  <c r="S3360" i="6"/>
  <c r="S3359" i="6"/>
  <c r="S3357" i="6"/>
  <c r="S3356" i="6"/>
  <c r="S3353" i="6"/>
  <c r="S3352" i="6"/>
  <c r="S3349" i="6"/>
  <c r="S3348" i="6"/>
  <c r="S3347" i="6"/>
  <c r="S3345" i="6"/>
  <c r="S3340" i="6"/>
  <c r="S3339" i="6"/>
  <c r="S3336" i="6"/>
  <c r="S3335" i="6"/>
  <c r="S3332" i="6"/>
  <c r="S3331" i="6"/>
  <c r="S3330" i="6"/>
  <c r="S3328" i="6"/>
  <c r="S3327" i="6"/>
  <c r="S3326" i="6"/>
  <c r="S3323" i="6"/>
  <c r="S3322" i="6"/>
  <c r="S3318" i="6"/>
  <c r="S3314" i="6"/>
  <c r="S3313" i="6"/>
  <c r="S3312" i="6"/>
  <c r="S3311" i="6"/>
  <c r="S3310" i="6"/>
  <c r="S3309" i="6"/>
  <c r="S3308" i="6"/>
  <c r="S3307" i="6"/>
  <c r="S3306" i="6"/>
  <c r="S3305" i="6"/>
  <c r="S3304" i="6"/>
  <c r="S3303" i="6"/>
  <c r="S3302" i="6"/>
  <c r="S3301" i="6"/>
  <c r="S3300" i="6"/>
  <c r="S3299" i="6"/>
  <c r="S3298" i="6"/>
  <c r="S3297" i="6"/>
  <c r="S3296" i="6"/>
  <c r="S3295" i="6"/>
  <c r="S3294" i="6"/>
  <c r="S3293" i="6"/>
  <c r="S3292" i="6"/>
  <c r="S3291" i="6"/>
  <c r="S3290" i="6"/>
  <c r="S3289" i="6"/>
  <c r="S3288" i="6"/>
  <c r="S3287" i="6"/>
  <c r="S3286" i="6"/>
  <c r="S3285" i="6"/>
  <c r="S3284" i="6"/>
  <c r="S3283" i="6"/>
  <c r="S3214" i="6"/>
  <c r="S3213" i="6"/>
  <c r="S3212" i="6"/>
  <c r="S3211" i="6"/>
  <c r="S3209" i="6"/>
  <c r="S3208" i="6"/>
  <c r="S3207" i="6"/>
  <c r="S3206" i="6"/>
  <c r="S3205" i="6"/>
  <c r="S3201" i="6"/>
  <c r="S3199" i="6"/>
  <c r="S3197" i="6"/>
  <c r="S3196" i="6"/>
  <c r="S3195" i="6"/>
  <c r="S3194" i="6"/>
  <c r="S3186" i="6"/>
  <c r="S3184" i="6"/>
  <c r="S3183" i="6"/>
  <c r="S3182" i="6"/>
  <c r="S3180" i="6"/>
  <c r="S3179" i="6"/>
  <c r="S3177" i="6"/>
  <c r="S3175" i="6"/>
  <c r="S3173" i="6"/>
  <c r="S3169" i="6"/>
  <c r="S3168" i="6"/>
  <c r="S3160" i="6"/>
  <c r="S3158" i="6"/>
  <c r="S3154" i="6"/>
  <c r="S3152" i="6"/>
  <c r="S3147" i="6"/>
  <c r="S3138" i="6"/>
  <c r="S3135" i="6"/>
  <c r="S3133" i="6"/>
  <c r="S2980" i="6"/>
  <c r="S2975" i="6"/>
  <c r="S2972" i="6"/>
  <c r="S2970" i="6"/>
  <c r="S2891" i="6"/>
  <c r="S2889" i="6"/>
  <c r="S2887" i="6"/>
  <c r="S2875" i="6"/>
  <c r="S2873" i="6"/>
  <c r="S2864" i="6"/>
  <c r="S2857" i="6"/>
  <c r="S2849" i="6"/>
  <c r="S2843" i="6"/>
  <c r="S2826" i="6"/>
  <c r="S2819" i="6"/>
  <c r="S1719" i="6"/>
  <c r="S3281" i="6"/>
  <c r="S3280" i="6"/>
  <c r="S3279" i="6"/>
  <c r="S3278" i="6"/>
  <c r="S3277" i="6"/>
  <c r="S3276" i="6"/>
  <c r="S3275" i="6"/>
  <c r="S3274" i="6"/>
  <c r="S3273" i="6"/>
  <c r="S3272" i="6"/>
  <c r="S3271" i="6"/>
  <c r="S3270" i="6"/>
  <c r="S3269" i="6"/>
  <c r="S3268" i="6"/>
  <c r="S3267" i="6"/>
  <c r="S3266" i="6"/>
  <c r="S3265" i="6"/>
  <c r="S3264" i="6"/>
  <c r="S3263" i="6"/>
  <c r="S3262" i="6"/>
  <c r="S3261" i="6"/>
  <c r="S3260" i="6"/>
  <c r="S3259" i="6"/>
  <c r="S3258" i="6"/>
  <c r="S3257" i="6"/>
  <c r="S3256" i="6"/>
  <c r="S3255" i="6"/>
  <c r="S3254" i="6"/>
  <c r="S3253" i="6"/>
  <c r="S3252" i="6"/>
  <c r="S3251" i="6"/>
  <c r="S3250" i="6"/>
  <c r="S3249" i="6"/>
  <c r="S3248" i="6"/>
  <c r="S3247" i="6"/>
  <c r="S3246" i="6"/>
  <c r="S3245" i="6"/>
  <c r="S3244" i="6"/>
  <c r="S3243" i="6"/>
  <c r="S3242" i="6"/>
  <c r="S3241" i="6"/>
  <c r="S3240" i="6"/>
  <c r="S3239" i="6"/>
  <c r="S3238" i="6"/>
  <c r="S3237" i="6"/>
  <c r="S3236" i="6"/>
  <c r="S3235" i="6"/>
  <c r="S3234" i="6"/>
  <c r="S3233" i="6"/>
  <c r="S3232" i="6"/>
  <c r="S3231" i="6"/>
  <c r="S3230" i="6"/>
  <c r="S3229" i="6"/>
  <c r="S3228" i="6"/>
  <c r="S3227" i="6"/>
  <c r="S3226" i="6"/>
  <c r="S3225" i="6"/>
  <c r="S3224" i="6"/>
  <c r="S3223" i="6"/>
  <c r="S3222" i="6"/>
  <c r="S3221" i="6"/>
  <c r="S3220" i="6"/>
  <c r="S3219" i="6"/>
  <c r="S3218" i="6"/>
  <c r="S3217" i="6"/>
  <c r="S3216" i="6"/>
  <c r="S3204" i="6"/>
  <c r="S3202" i="6"/>
  <c r="S3200" i="6"/>
  <c r="S3193" i="6"/>
  <c r="S3191" i="6"/>
  <c r="S3190" i="6"/>
  <c r="S3188" i="6"/>
  <c r="S3187" i="6"/>
  <c r="S3181" i="6"/>
  <c r="S3178" i="6"/>
  <c r="S3176" i="6"/>
  <c r="S3174" i="6"/>
  <c r="S3172" i="6"/>
  <c r="S3171" i="6"/>
  <c r="S3167" i="6"/>
  <c r="S3165" i="6"/>
  <c r="S3164" i="6"/>
  <c r="S3163" i="6"/>
  <c r="S3162" i="6"/>
  <c r="S3161" i="6"/>
  <c r="S3159" i="6"/>
  <c r="S3157" i="6"/>
  <c r="S3156" i="6"/>
  <c r="S3155" i="6"/>
  <c r="S3153" i="6"/>
  <c r="S3151" i="6"/>
  <c r="S3150" i="6"/>
  <c r="S3149" i="6"/>
  <c r="S3145" i="6"/>
  <c r="S3144" i="6"/>
  <c r="S3143" i="6"/>
  <c r="S3142" i="6"/>
  <c r="S3141" i="6"/>
  <c r="S3140" i="6"/>
  <c r="S3136" i="6"/>
  <c r="S3134" i="6"/>
  <c r="S3131" i="6"/>
  <c r="S3130" i="6"/>
  <c r="S3129" i="6"/>
  <c r="S3127" i="6"/>
  <c r="S3126" i="6"/>
  <c r="S2982" i="6"/>
  <c r="S2981" i="6"/>
  <c r="S2977" i="6"/>
  <c r="S2973" i="6"/>
  <c r="S2885" i="6"/>
  <c r="S2883" i="6"/>
  <c r="S2862" i="6"/>
  <c r="S2861" i="6"/>
  <c r="S2856" i="6"/>
  <c r="S2853" i="6"/>
  <c r="S2839" i="6"/>
  <c r="S2837" i="6"/>
  <c r="S2828" i="6"/>
  <c r="S2190" i="6"/>
  <c r="S1731" i="6"/>
  <c r="S3125" i="6"/>
  <c r="S3124" i="6"/>
  <c r="S3123" i="6"/>
  <c r="S3122" i="6"/>
  <c r="S3121" i="6"/>
  <c r="S3120" i="6"/>
  <c r="S3119" i="6"/>
  <c r="S3118" i="6"/>
  <c r="S3117" i="6"/>
  <c r="S3116" i="6"/>
  <c r="S3115" i="6"/>
  <c r="S3114" i="6"/>
  <c r="S3113" i="6"/>
  <c r="S3112" i="6"/>
  <c r="S3111" i="6"/>
  <c r="S3110" i="6"/>
  <c r="S3109" i="6"/>
  <c r="S3108" i="6"/>
  <c r="S3107" i="6"/>
  <c r="S3106" i="6"/>
  <c r="S3105" i="6"/>
  <c r="S3104" i="6"/>
  <c r="S3103" i="6"/>
  <c r="S3102" i="6"/>
  <c r="S3101" i="6"/>
  <c r="S3100" i="6"/>
  <c r="S3099" i="6"/>
  <c r="S3098" i="6"/>
  <c r="S3097" i="6"/>
  <c r="S3096" i="6"/>
  <c r="S3095" i="6"/>
  <c r="S3094" i="6"/>
  <c r="S3093" i="6"/>
  <c r="S3092" i="6"/>
  <c r="S3091" i="6"/>
  <c r="S3090" i="6"/>
  <c r="S3089" i="6"/>
  <c r="S3088" i="6"/>
  <c r="S3087" i="6"/>
  <c r="S3086" i="6"/>
  <c r="S3085" i="6"/>
  <c r="S3084" i="6"/>
  <c r="S3083" i="6"/>
  <c r="S3082" i="6"/>
  <c r="S3081" i="6"/>
  <c r="S3080" i="6"/>
  <c r="S3079" i="6"/>
  <c r="S3078" i="6"/>
  <c r="S3077" i="6"/>
  <c r="S3076" i="6"/>
  <c r="S3075" i="6"/>
  <c r="S3074" i="6"/>
  <c r="S3073" i="6"/>
  <c r="S3072" i="6"/>
  <c r="S3071" i="6"/>
  <c r="S3070" i="6"/>
  <c r="S3069" i="6"/>
  <c r="S3068" i="6"/>
  <c r="S3067" i="6"/>
  <c r="S3066" i="6"/>
  <c r="S3065" i="6"/>
  <c r="S3064" i="6"/>
  <c r="S3063" i="6"/>
  <c r="S3062" i="6"/>
  <c r="S3061" i="6"/>
  <c r="S3060" i="6"/>
  <c r="S3059" i="6"/>
  <c r="S3058" i="6"/>
  <c r="S3057" i="6"/>
  <c r="S3056" i="6"/>
  <c r="S3055" i="6"/>
  <c r="S3054" i="6"/>
  <c r="S3053" i="6"/>
  <c r="S3052" i="6"/>
  <c r="S3051" i="6"/>
  <c r="S3050" i="6"/>
  <c r="S3049" i="6"/>
  <c r="S3048" i="6"/>
  <c r="S3047" i="6"/>
  <c r="S3046" i="6"/>
  <c r="S3045" i="6"/>
  <c r="S3044" i="6"/>
  <c r="S3043" i="6"/>
  <c r="S3042" i="6"/>
  <c r="S3041" i="6"/>
  <c r="S3040" i="6"/>
  <c r="S3039" i="6"/>
  <c r="S3038" i="6"/>
  <c r="S3037" i="6"/>
  <c r="S3036" i="6"/>
  <c r="S3035" i="6"/>
  <c r="S3034" i="6"/>
  <c r="S3033" i="6"/>
  <c r="S3032" i="6"/>
  <c r="S3031" i="6"/>
  <c r="S3030" i="6"/>
  <c r="S3029" i="6"/>
  <c r="S3028" i="6"/>
  <c r="S3027" i="6"/>
  <c r="S3026" i="6"/>
  <c r="S3025" i="6"/>
  <c r="S3024" i="6"/>
  <c r="S3023" i="6"/>
  <c r="S3022" i="6"/>
  <c r="S3021" i="6"/>
  <c r="S3020" i="6"/>
  <c r="S3019" i="6"/>
  <c r="S3018" i="6"/>
  <c r="S3017" i="6"/>
  <c r="S3016" i="6"/>
  <c r="S3015" i="6"/>
  <c r="S3014" i="6"/>
  <c r="S3012" i="6"/>
  <c r="S3010" i="6"/>
  <c r="S3009" i="6"/>
  <c r="S3008" i="6"/>
  <c r="S3006" i="6"/>
  <c r="S3005" i="6"/>
  <c r="S3004" i="6"/>
  <c r="S3003" i="6"/>
  <c r="S3002" i="6"/>
  <c r="S3000" i="6"/>
  <c r="S2999" i="6"/>
  <c r="S2998" i="6"/>
  <c r="S2997" i="6"/>
  <c r="S2996" i="6"/>
  <c r="S2995" i="6"/>
  <c r="S2994" i="6"/>
  <c r="S2993" i="6"/>
  <c r="S2992" i="6"/>
  <c r="S2991" i="6"/>
  <c r="S2990" i="6"/>
  <c r="S2989" i="6"/>
  <c r="S2988" i="6"/>
  <c r="S2987" i="6"/>
  <c r="S2986" i="6"/>
  <c r="S2985" i="6"/>
  <c r="S2984" i="6"/>
  <c r="S2978" i="6"/>
  <c r="S2976" i="6"/>
  <c r="S2974" i="6"/>
  <c r="S2893" i="6"/>
  <c r="S2892" i="6"/>
  <c r="S2888" i="6"/>
  <c r="S2882" i="6"/>
  <c r="S2874" i="6"/>
  <c r="S2858" i="6"/>
  <c r="S2851" i="6"/>
  <c r="S2847" i="6"/>
  <c r="S2845" i="6"/>
  <c r="S2825" i="6"/>
  <c r="S2195" i="6"/>
  <c r="S2969" i="6"/>
  <c r="S2968" i="6"/>
  <c r="S2967" i="6"/>
  <c r="S2966" i="6"/>
  <c r="S2965" i="6"/>
  <c r="S2964" i="6"/>
  <c r="S2963" i="6"/>
  <c r="S2962" i="6"/>
  <c r="S2961" i="6"/>
  <c r="S2960" i="6"/>
  <c r="S2959" i="6"/>
  <c r="S2958" i="6"/>
  <c r="S2957" i="6"/>
  <c r="S2956" i="6"/>
  <c r="S2955" i="6"/>
  <c r="S2954" i="6"/>
  <c r="S2953" i="6"/>
  <c r="S2952" i="6"/>
  <c r="S2951" i="6"/>
  <c r="S2950" i="6"/>
  <c r="S2949" i="6"/>
  <c r="S2948" i="6"/>
  <c r="S2947" i="6"/>
  <c r="S2946" i="6"/>
  <c r="S2945" i="6"/>
  <c r="S2944" i="6"/>
  <c r="S2943" i="6"/>
  <c r="S2942" i="6"/>
  <c r="S2941" i="6"/>
  <c r="S2940" i="6"/>
  <c r="S2939" i="6"/>
  <c r="S2938" i="6"/>
  <c r="S2937" i="6"/>
  <c r="S2936" i="6"/>
  <c r="S2935" i="6"/>
  <c r="S2934" i="6"/>
  <c r="S2933" i="6"/>
  <c r="S2932" i="6"/>
  <c r="S2931" i="6"/>
  <c r="S2930" i="6"/>
  <c r="S2929" i="6"/>
  <c r="S2928" i="6"/>
  <c r="S2927" i="6"/>
  <c r="S2926" i="6"/>
  <c r="S2925" i="6"/>
  <c r="S2924" i="6"/>
  <c r="S2923" i="6"/>
  <c r="S2922" i="6"/>
  <c r="S2921" i="6"/>
  <c r="S2920" i="6"/>
  <c r="S2919" i="6"/>
  <c r="S2918" i="6"/>
  <c r="S2917" i="6"/>
  <c r="S2916" i="6"/>
  <c r="S2915" i="6"/>
  <c r="S2914" i="6"/>
  <c r="S2913" i="6"/>
  <c r="S2912" i="6"/>
  <c r="S2911" i="6"/>
  <c r="S2910" i="6"/>
  <c r="S2909" i="6"/>
  <c r="S2908" i="6"/>
  <c r="S2907" i="6"/>
  <c r="S2906" i="6"/>
  <c r="S2905" i="6"/>
  <c r="S2904" i="6"/>
  <c r="S2903" i="6"/>
  <c r="S2902" i="6"/>
  <c r="S2901" i="6"/>
  <c r="S2900" i="6"/>
  <c r="S2899" i="6"/>
  <c r="S2898" i="6"/>
  <c r="S2897" i="6"/>
  <c r="S2896" i="6"/>
  <c r="S2895" i="6"/>
  <c r="S2894" i="6"/>
  <c r="S2871" i="6"/>
  <c r="S2867" i="6"/>
  <c r="S2854" i="6"/>
  <c r="S2838" i="6"/>
  <c r="S2833" i="6"/>
  <c r="S2827" i="6"/>
  <c r="S2815" i="6"/>
  <c r="S2193" i="6"/>
  <c r="S1876" i="6"/>
  <c r="S2813" i="6"/>
  <c r="S2812" i="6"/>
  <c r="S2811" i="6"/>
  <c r="S2810" i="6"/>
  <c r="S2809" i="6"/>
  <c r="S2808" i="6"/>
  <c r="S2807" i="6"/>
  <c r="S2806" i="6"/>
  <c r="S2805" i="6"/>
  <c r="S2804" i="6"/>
  <c r="S2803" i="6"/>
  <c r="S2802" i="6"/>
  <c r="S2801" i="6"/>
  <c r="S2800" i="6"/>
  <c r="S2799" i="6"/>
  <c r="S2798" i="6"/>
  <c r="S2797" i="6"/>
  <c r="S2796" i="6"/>
  <c r="S2795" i="6"/>
  <c r="S2794" i="6"/>
  <c r="S2793" i="6"/>
  <c r="S2792" i="6"/>
  <c r="S2791" i="6"/>
  <c r="S2790" i="6"/>
  <c r="S2789" i="6"/>
  <c r="S2788" i="6"/>
  <c r="S2787" i="6"/>
  <c r="S2786" i="6"/>
  <c r="S2785" i="6"/>
  <c r="S2784" i="6"/>
  <c r="S2783" i="6"/>
  <c r="S2782" i="6"/>
  <c r="S2781" i="6"/>
  <c r="S2780" i="6"/>
  <c r="S2779" i="6"/>
  <c r="S2778" i="6"/>
  <c r="S2777" i="6"/>
  <c r="S2776" i="6"/>
  <c r="S2775" i="6"/>
  <c r="S2774" i="6"/>
  <c r="S2773" i="6"/>
  <c r="S2772" i="6"/>
  <c r="S2771" i="6"/>
  <c r="S2770" i="6"/>
  <c r="S2769" i="6"/>
  <c r="S2768" i="6"/>
  <c r="S2767" i="6"/>
  <c r="S2766" i="6"/>
  <c r="S2765" i="6"/>
  <c r="S2764" i="6"/>
  <c r="S2763" i="6"/>
  <c r="S2762" i="6"/>
  <c r="S2761" i="6"/>
  <c r="S2760" i="6"/>
  <c r="S2759" i="6"/>
  <c r="S2758" i="6"/>
  <c r="S2757" i="6"/>
  <c r="S2756" i="6"/>
  <c r="S2755" i="6"/>
  <c r="S2754" i="6"/>
  <c r="S2753" i="6"/>
  <c r="S2752" i="6"/>
  <c r="S2751" i="6"/>
  <c r="S2750" i="6"/>
  <c r="S2749" i="6"/>
  <c r="S2748" i="6"/>
  <c r="S2747" i="6"/>
  <c r="S2746" i="6"/>
  <c r="S2745" i="6"/>
  <c r="S2744" i="6"/>
  <c r="S2743" i="6"/>
  <c r="S2742" i="6"/>
  <c r="S2741" i="6"/>
  <c r="S2740" i="6"/>
  <c r="S2739" i="6"/>
  <c r="S2738" i="6"/>
  <c r="S2737" i="6"/>
  <c r="S2736" i="6"/>
  <c r="S2735" i="6"/>
  <c r="S2734" i="6"/>
  <c r="S2733" i="6"/>
  <c r="S2732" i="6"/>
  <c r="S2731" i="6"/>
  <c r="S2730" i="6"/>
  <c r="S2729" i="6"/>
  <c r="S2728" i="6"/>
  <c r="S2727" i="6"/>
  <c r="S2726" i="6"/>
  <c r="S2725" i="6"/>
  <c r="S2724" i="6"/>
  <c r="S2723" i="6"/>
  <c r="S2722" i="6"/>
  <c r="S2721" i="6"/>
  <c r="S2720" i="6"/>
  <c r="S2719" i="6"/>
  <c r="S2718" i="6"/>
  <c r="S2717" i="6"/>
  <c r="S2715" i="6"/>
  <c r="S2714" i="6"/>
  <c r="S2710" i="6"/>
  <c r="S2709" i="6"/>
  <c r="S2708" i="6"/>
  <c r="S2706" i="6"/>
  <c r="S2703" i="6"/>
  <c r="S2700" i="6"/>
  <c r="S2696" i="6"/>
  <c r="S2695" i="6"/>
  <c r="S2694" i="6"/>
  <c r="S2693" i="6"/>
  <c r="S2692" i="6"/>
  <c r="S2691" i="6"/>
  <c r="S2690" i="6"/>
  <c r="S2688" i="6"/>
  <c r="S2687" i="6"/>
  <c r="S2683" i="6"/>
  <c r="S2682" i="6"/>
  <c r="S2681" i="6"/>
  <c r="S2680" i="6"/>
  <c r="S2679" i="6"/>
  <c r="S2678" i="6"/>
  <c r="S2677" i="6"/>
  <c r="S2676" i="6"/>
  <c r="S2675" i="6"/>
  <c r="S2674" i="6"/>
  <c r="S2673" i="6"/>
  <c r="S2672" i="6"/>
  <c r="S2671" i="6"/>
  <c r="S2670" i="6"/>
  <c r="S2669" i="6"/>
  <c r="S2668" i="6"/>
  <c r="S2667" i="6"/>
  <c r="S2666" i="6"/>
  <c r="S2665" i="6"/>
  <c r="S2664" i="6"/>
  <c r="S2663" i="6"/>
  <c r="S2662" i="6"/>
  <c r="S2661" i="6"/>
  <c r="S2660" i="6"/>
  <c r="S2659" i="6"/>
  <c r="S2658" i="6"/>
  <c r="S2585" i="6"/>
  <c r="S2583" i="6"/>
  <c r="S2579" i="6"/>
  <c r="S2573" i="6"/>
  <c r="S2565" i="6"/>
  <c r="S2557" i="6"/>
  <c r="S2553" i="6"/>
  <c r="S2552" i="6"/>
  <c r="S2551" i="6"/>
  <c r="S2547" i="6"/>
  <c r="S2546" i="6"/>
  <c r="S2544" i="6"/>
  <c r="S2536" i="6"/>
  <c r="S2534" i="6"/>
  <c r="S2531" i="6"/>
  <c r="S2525" i="6"/>
  <c r="S2524" i="6"/>
  <c r="S2523" i="6"/>
  <c r="S2521" i="6"/>
  <c r="S2518" i="6"/>
  <c r="S2514" i="6"/>
  <c r="S2502" i="6"/>
  <c r="S2394" i="6"/>
  <c r="S2392" i="6"/>
  <c r="S2390" i="6"/>
  <c r="S2386" i="6"/>
  <c r="S2381" i="6"/>
  <c r="S2380" i="6"/>
  <c r="S2378" i="6"/>
  <c r="S2374" i="6"/>
  <c r="S2372" i="6"/>
  <c r="S2371" i="6"/>
  <c r="S2368" i="6"/>
  <c r="S2363" i="6"/>
  <c r="S2361" i="6"/>
  <c r="S2356" i="6"/>
  <c r="S2656" i="6"/>
  <c r="S2655" i="6"/>
  <c r="S2654" i="6"/>
  <c r="S2653" i="6"/>
  <c r="S2652" i="6"/>
  <c r="S2651" i="6"/>
  <c r="S2650" i="6"/>
  <c r="S2649" i="6"/>
  <c r="S2648" i="6"/>
  <c r="S2647" i="6"/>
  <c r="S2646" i="6"/>
  <c r="S2645" i="6"/>
  <c r="S2644" i="6"/>
  <c r="S2643" i="6"/>
  <c r="S2642" i="6"/>
  <c r="S2641" i="6"/>
  <c r="S2640" i="6"/>
  <c r="S2639" i="6"/>
  <c r="S2638" i="6"/>
  <c r="S2637" i="6"/>
  <c r="S2636" i="6"/>
  <c r="S2635" i="6"/>
  <c r="S2634" i="6"/>
  <c r="S2633" i="6"/>
  <c r="S2632" i="6"/>
  <c r="S2631" i="6"/>
  <c r="S2630" i="6"/>
  <c r="S2629" i="6"/>
  <c r="S2628" i="6"/>
  <c r="S2627" i="6"/>
  <c r="S2626" i="6"/>
  <c r="S2625" i="6"/>
  <c r="S2624" i="6"/>
  <c r="S2623" i="6"/>
  <c r="S2622" i="6"/>
  <c r="S2621" i="6"/>
  <c r="S2620" i="6"/>
  <c r="S2619" i="6"/>
  <c r="S2618" i="6"/>
  <c r="S2617" i="6"/>
  <c r="S2616" i="6"/>
  <c r="S2615" i="6"/>
  <c r="S2614" i="6"/>
  <c r="S2613" i="6"/>
  <c r="S2612" i="6"/>
  <c r="S2611" i="6"/>
  <c r="S2610" i="6"/>
  <c r="S2609" i="6"/>
  <c r="S2608" i="6"/>
  <c r="S2607" i="6"/>
  <c r="S2606" i="6"/>
  <c r="S2605" i="6"/>
  <c r="S2604" i="6"/>
  <c r="S2603" i="6"/>
  <c r="S2602" i="6"/>
  <c r="S2601" i="6"/>
  <c r="S2600" i="6"/>
  <c r="S2599" i="6"/>
  <c r="S2598" i="6"/>
  <c r="S2597" i="6"/>
  <c r="S2596" i="6"/>
  <c r="S2595" i="6"/>
  <c r="S2594" i="6"/>
  <c r="S2593" i="6"/>
  <c r="S2592" i="6"/>
  <c r="S2591" i="6"/>
  <c r="S2590" i="6"/>
  <c r="S2589" i="6"/>
  <c r="S2588" i="6"/>
  <c r="S2587" i="6"/>
  <c r="S2586" i="6"/>
  <c r="S2584" i="6"/>
  <c r="S2582" i="6"/>
  <c r="S2581" i="6"/>
  <c r="S2580" i="6"/>
  <c r="S2578" i="6"/>
  <c r="S2577" i="6"/>
  <c r="S2576" i="6"/>
  <c r="S2575" i="6"/>
  <c r="S2572" i="6"/>
  <c r="S2570" i="6"/>
  <c r="S2569" i="6"/>
  <c r="S2567" i="6"/>
  <c r="S2566" i="6"/>
  <c r="S2564" i="6"/>
  <c r="S2562" i="6"/>
  <c r="S2561" i="6"/>
  <c r="S2560" i="6"/>
  <c r="S2559" i="6"/>
  <c r="S2556" i="6"/>
  <c r="S2542" i="6"/>
  <c r="S2539" i="6"/>
  <c r="S2537" i="6"/>
  <c r="S2526" i="6"/>
  <c r="S2522" i="6"/>
  <c r="S2520" i="6"/>
  <c r="S2519" i="6"/>
  <c r="S2517" i="6"/>
  <c r="S2516" i="6"/>
  <c r="S2515" i="6"/>
  <c r="S2513" i="6"/>
  <c r="S2512" i="6"/>
  <c r="S2511" i="6"/>
  <c r="S2509" i="6"/>
  <c r="S2508" i="6"/>
  <c r="S2506" i="6"/>
  <c r="S2505" i="6"/>
  <c r="S2504" i="6"/>
  <c r="S2501" i="6"/>
  <c r="S2388" i="6"/>
  <c r="S2385" i="6"/>
  <c r="S2383" i="6"/>
  <c r="S2377" i="6"/>
  <c r="S2360" i="6"/>
  <c r="S2359" i="6"/>
  <c r="S2358" i="6"/>
  <c r="S2352" i="6"/>
  <c r="S2348" i="6"/>
  <c r="S2345" i="6"/>
  <c r="S2211" i="6"/>
  <c r="S2210" i="6"/>
  <c r="S2209" i="6"/>
  <c r="S2205" i="6"/>
  <c r="S2500" i="6"/>
  <c r="S2499" i="6"/>
  <c r="S2498" i="6"/>
  <c r="S2497" i="6"/>
  <c r="S2496" i="6"/>
  <c r="S2495" i="6"/>
  <c r="S2494" i="6"/>
  <c r="S2493" i="6"/>
  <c r="S2492" i="6"/>
  <c r="S2491" i="6"/>
  <c r="S2490" i="6"/>
  <c r="S2489" i="6"/>
  <c r="S2488" i="6"/>
  <c r="S2487" i="6"/>
  <c r="S2486" i="6"/>
  <c r="S2485" i="6"/>
  <c r="S2484" i="6"/>
  <c r="S2483" i="6"/>
  <c r="S2482" i="6"/>
  <c r="S2481" i="6"/>
  <c r="S2480" i="6"/>
  <c r="S2479" i="6"/>
  <c r="S2478" i="6"/>
  <c r="S2477" i="6"/>
  <c r="S2476" i="6"/>
  <c r="S2475" i="6"/>
  <c r="S2474" i="6"/>
  <c r="S2473" i="6"/>
  <c r="S2472" i="6"/>
  <c r="S2471" i="6"/>
  <c r="S2470" i="6"/>
  <c r="S2469" i="6"/>
  <c r="S2468" i="6"/>
  <c r="S2467" i="6"/>
  <c r="S2466" i="6"/>
  <c r="S2465" i="6"/>
  <c r="S2464" i="6"/>
  <c r="S2463" i="6"/>
  <c r="S2462" i="6"/>
  <c r="S2461" i="6"/>
  <c r="S2460" i="6"/>
  <c r="S2459" i="6"/>
  <c r="S2458" i="6"/>
  <c r="S2457" i="6"/>
  <c r="S2456" i="6"/>
  <c r="S2455" i="6"/>
  <c r="S2454" i="6"/>
  <c r="S2453" i="6"/>
  <c r="S2452" i="6"/>
  <c r="S2451" i="6"/>
  <c r="S2450" i="6"/>
  <c r="S2449" i="6"/>
  <c r="S2448" i="6"/>
  <c r="S2447" i="6"/>
  <c r="S2446" i="6"/>
  <c r="S2445" i="6"/>
  <c r="S2444" i="6"/>
  <c r="S2443" i="6"/>
  <c r="S2442" i="6"/>
  <c r="S2441" i="6"/>
  <c r="S2440" i="6"/>
  <c r="S2439" i="6"/>
  <c r="S2438" i="6"/>
  <c r="S2437" i="6"/>
  <c r="S2436" i="6"/>
  <c r="S2435" i="6"/>
  <c r="S2434" i="6"/>
  <c r="S2433" i="6"/>
  <c r="S2432" i="6"/>
  <c r="S2431" i="6"/>
  <c r="S2430" i="6"/>
  <c r="S2429" i="6"/>
  <c r="S2428" i="6"/>
  <c r="S2427" i="6"/>
  <c r="S2426" i="6"/>
  <c r="S2425" i="6"/>
  <c r="S2424" i="6"/>
  <c r="S2423" i="6"/>
  <c r="S2422" i="6"/>
  <c r="S2421" i="6"/>
  <c r="S2420" i="6"/>
  <c r="S2419" i="6"/>
  <c r="S2418" i="6"/>
  <c r="S2417" i="6"/>
  <c r="S2416" i="6"/>
  <c r="S2415" i="6"/>
  <c r="S2414" i="6"/>
  <c r="S2413" i="6"/>
  <c r="S2412" i="6"/>
  <c r="S2411" i="6"/>
  <c r="S2410" i="6"/>
  <c r="S2409" i="6"/>
  <c r="S2408" i="6"/>
  <c r="S2407" i="6"/>
  <c r="S2406" i="6"/>
  <c r="S2405" i="6"/>
  <c r="S2404" i="6"/>
  <c r="S2403" i="6"/>
  <c r="S2402" i="6"/>
  <c r="S2401" i="6"/>
  <c r="S2400" i="6"/>
  <c r="S2399" i="6"/>
  <c r="S2398" i="6"/>
  <c r="S2397" i="6"/>
  <c r="S2396" i="6"/>
  <c r="S2391" i="6"/>
  <c r="S2379" i="6"/>
  <c r="S2376" i="6"/>
  <c r="S2375" i="6"/>
  <c r="S2367" i="6"/>
  <c r="S2364" i="6"/>
  <c r="S2362" i="6"/>
  <c r="S2357" i="6"/>
  <c r="S2355" i="6"/>
  <c r="S2353" i="6"/>
  <c r="S2351" i="6"/>
  <c r="S2349" i="6"/>
  <c r="S2347" i="6"/>
  <c r="S2208" i="6"/>
  <c r="S2202" i="6"/>
  <c r="S2200" i="6"/>
  <c r="S2344" i="6"/>
  <c r="S2343" i="6"/>
  <c r="S2342" i="6"/>
  <c r="S2341" i="6"/>
  <c r="S2340" i="6"/>
  <c r="S2339" i="6"/>
  <c r="S2338" i="6"/>
  <c r="S2337" i="6"/>
  <c r="S2336" i="6"/>
  <c r="S2335" i="6"/>
  <c r="S2334" i="6"/>
  <c r="S2333" i="6"/>
  <c r="S2332" i="6"/>
  <c r="S2331" i="6"/>
  <c r="S2330" i="6"/>
  <c r="S2329" i="6"/>
  <c r="S2328" i="6"/>
  <c r="S2327" i="6"/>
  <c r="S2326" i="6"/>
  <c r="S2325" i="6"/>
  <c r="S2324" i="6"/>
  <c r="S2323" i="6"/>
  <c r="S2322" i="6"/>
  <c r="S2321" i="6"/>
  <c r="S2320" i="6"/>
  <c r="S2319" i="6"/>
  <c r="S2318" i="6"/>
  <c r="S2317" i="6"/>
  <c r="S2316" i="6"/>
  <c r="S2315" i="6"/>
  <c r="S2314" i="6"/>
  <c r="S2313" i="6"/>
  <c r="S2312" i="6"/>
  <c r="S2311" i="6"/>
  <c r="S2310" i="6"/>
  <c r="S2309" i="6"/>
  <c r="S2308" i="6"/>
  <c r="S2307" i="6"/>
  <c r="S2306" i="6"/>
  <c r="S2305" i="6"/>
  <c r="S2304" i="6"/>
  <c r="S2303" i="6"/>
  <c r="S2302" i="6"/>
  <c r="S2301" i="6"/>
  <c r="S2300" i="6"/>
  <c r="S2299" i="6"/>
  <c r="S2298" i="6"/>
  <c r="S2297" i="6"/>
  <c r="S2296" i="6"/>
  <c r="S2295" i="6"/>
  <c r="S2294" i="6"/>
  <c r="S2293" i="6"/>
  <c r="S2292" i="6"/>
  <c r="S2291" i="6"/>
  <c r="S2290" i="6"/>
  <c r="S2289" i="6"/>
  <c r="S2288" i="6"/>
  <c r="S2287" i="6"/>
  <c r="S2286" i="6"/>
  <c r="S2285" i="6"/>
  <c r="S2284" i="6"/>
  <c r="S2283" i="6"/>
  <c r="S2282" i="6"/>
  <c r="S2281" i="6"/>
  <c r="S2280" i="6"/>
  <c r="S2279" i="6"/>
  <c r="S2278" i="6"/>
  <c r="S2277" i="6"/>
  <c r="S2276" i="6"/>
  <c r="S2275" i="6"/>
  <c r="S2274" i="6"/>
  <c r="S2273" i="6"/>
  <c r="S2272" i="6"/>
  <c r="S2271" i="6"/>
  <c r="S2270" i="6"/>
  <c r="S2269" i="6"/>
  <c r="S2268" i="6"/>
  <c r="S2267" i="6"/>
  <c r="S2266" i="6"/>
  <c r="S2265" i="6"/>
  <c r="S2264" i="6"/>
  <c r="S2263" i="6"/>
  <c r="S2262" i="6"/>
  <c r="S2261" i="6"/>
  <c r="S2260" i="6"/>
  <c r="S2259" i="6"/>
  <c r="S2258" i="6"/>
  <c r="S2257" i="6"/>
  <c r="S2256" i="6"/>
  <c r="S2255" i="6"/>
  <c r="S2254" i="6"/>
  <c r="S2253" i="6"/>
  <c r="S2252" i="6"/>
  <c r="S2251" i="6"/>
  <c r="S2250" i="6"/>
  <c r="S2249" i="6"/>
  <c r="S2248" i="6"/>
  <c r="S2247" i="6"/>
  <c r="S2246" i="6"/>
  <c r="S2245" i="6"/>
  <c r="S2244" i="6"/>
  <c r="S2243" i="6"/>
  <c r="S2242" i="6"/>
  <c r="S2241" i="6"/>
  <c r="S2240" i="6"/>
  <c r="S2239" i="6"/>
  <c r="S2238" i="6"/>
  <c r="S2237" i="6"/>
  <c r="S2236" i="6"/>
  <c r="S2235" i="6"/>
  <c r="S2234" i="6"/>
  <c r="S2233" i="6"/>
  <c r="S2232" i="6"/>
  <c r="S2231" i="6"/>
  <c r="S2230" i="6"/>
  <c r="S2229" i="6"/>
  <c r="S2228" i="6"/>
  <c r="S2227" i="6"/>
  <c r="S2226" i="6"/>
  <c r="S2225" i="6"/>
  <c r="S2224" i="6"/>
  <c r="S2223" i="6"/>
  <c r="S2222" i="6"/>
  <c r="S2221" i="6"/>
  <c r="S2220" i="6"/>
  <c r="S2219" i="6"/>
  <c r="S2218" i="6"/>
  <c r="S2217" i="6"/>
  <c r="S2216" i="6"/>
  <c r="S2215" i="6"/>
  <c r="S2214" i="6"/>
  <c r="S2212" i="6"/>
  <c r="S2201" i="6"/>
  <c r="S2194" i="6"/>
  <c r="S2189" i="6"/>
  <c r="S1877" i="6"/>
  <c r="S2188" i="6"/>
  <c r="S2187" i="6"/>
  <c r="S2186" i="6"/>
  <c r="S2185" i="6"/>
  <c r="S2184" i="6"/>
  <c r="S2183" i="6"/>
  <c r="S2182" i="6"/>
  <c r="S2181" i="6"/>
  <c r="S2180" i="6"/>
  <c r="S2179" i="6"/>
  <c r="S2178" i="6"/>
  <c r="S2177" i="6"/>
  <c r="S2176" i="6"/>
  <c r="S2175" i="6"/>
  <c r="S2174" i="6"/>
  <c r="S2173" i="6"/>
  <c r="S2172" i="6"/>
  <c r="S2171" i="6"/>
  <c r="S2170" i="6"/>
  <c r="S2169" i="6"/>
  <c r="S2168" i="6"/>
  <c r="S2167" i="6"/>
  <c r="S2166" i="6"/>
  <c r="S2165" i="6"/>
  <c r="S2164" i="6"/>
  <c r="S2163" i="6"/>
  <c r="S2162" i="6"/>
  <c r="S2161" i="6"/>
  <c r="S2160" i="6"/>
  <c r="S2159" i="6"/>
  <c r="S2158" i="6"/>
  <c r="S2157" i="6"/>
  <c r="S2156" i="6"/>
  <c r="S2155" i="6"/>
  <c r="S2154" i="6"/>
  <c r="S2153" i="6"/>
  <c r="S2152" i="6"/>
  <c r="S2151" i="6"/>
  <c r="S2150" i="6"/>
  <c r="S2149" i="6"/>
  <c r="S2148" i="6"/>
  <c r="S2147" i="6"/>
  <c r="S2146" i="6"/>
  <c r="S2145" i="6"/>
  <c r="S2144" i="6"/>
  <c r="S2143" i="6"/>
  <c r="S2142" i="6"/>
  <c r="S2141" i="6"/>
  <c r="S2140" i="6"/>
  <c r="S2139" i="6"/>
  <c r="S2138" i="6"/>
  <c r="S2137" i="6"/>
  <c r="S2136" i="6"/>
  <c r="S2135" i="6"/>
  <c r="S2134" i="6"/>
  <c r="S2133" i="6"/>
  <c r="S2132" i="6"/>
  <c r="S2131" i="6"/>
  <c r="S2130" i="6"/>
  <c r="S2129" i="6"/>
  <c r="S2128" i="6"/>
  <c r="S2127" i="6"/>
  <c r="S2126" i="6"/>
  <c r="S2125" i="6"/>
  <c r="S2124" i="6"/>
  <c r="S2123" i="6"/>
  <c r="S2122" i="6"/>
  <c r="S2121" i="6"/>
  <c r="S2120" i="6"/>
  <c r="S2119" i="6"/>
  <c r="S2118" i="6"/>
  <c r="S2117" i="6"/>
  <c r="S2116" i="6"/>
  <c r="S2115" i="6"/>
  <c r="S2114" i="6"/>
  <c r="S2113" i="6"/>
  <c r="S2112" i="6"/>
  <c r="S2111" i="6"/>
  <c r="S2110" i="6"/>
  <c r="S2109" i="6"/>
  <c r="S2108" i="6"/>
  <c r="S2107" i="6"/>
  <c r="S2106" i="6"/>
  <c r="S2105" i="6"/>
  <c r="S2104" i="6"/>
  <c r="S2103" i="6"/>
  <c r="S2102" i="6"/>
  <c r="S2101" i="6"/>
  <c r="S2100" i="6"/>
  <c r="S2099" i="6"/>
  <c r="S2098" i="6"/>
  <c r="S2097" i="6"/>
  <c r="S2096" i="6"/>
  <c r="S2095" i="6"/>
  <c r="S2094" i="6"/>
  <c r="S2093" i="6"/>
  <c r="S2092" i="6"/>
  <c r="S2091" i="6"/>
  <c r="S2090" i="6"/>
  <c r="S2089" i="6"/>
  <c r="S2088" i="6"/>
  <c r="S2087" i="6"/>
  <c r="S2086" i="6"/>
  <c r="S2085" i="6"/>
  <c r="S2084" i="6"/>
  <c r="S2083" i="6"/>
  <c r="S2082" i="6"/>
  <c r="S2081" i="6"/>
  <c r="S2080" i="6"/>
  <c r="S2079" i="6"/>
  <c r="S2078" i="6"/>
  <c r="S2077" i="6"/>
  <c r="S2076" i="6"/>
  <c r="S2071" i="6"/>
  <c r="S2070" i="6"/>
  <c r="S2069" i="6"/>
  <c r="S2068" i="6"/>
  <c r="S2067" i="6"/>
  <c r="S2065" i="6"/>
  <c r="S2064" i="6"/>
  <c r="S2063" i="6"/>
  <c r="S2062" i="6"/>
  <c r="S2057" i="6"/>
  <c r="S2056" i="6"/>
  <c r="S2055" i="6"/>
  <c r="S2052" i="6"/>
  <c r="S2051" i="6"/>
  <c r="S2050" i="6"/>
  <c r="S2049" i="6"/>
  <c r="S2048" i="6"/>
  <c r="S2047" i="6"/>
  <c r="S2046" i="6"/>
  <c r="S2045" i="6"/>
  <c r="S2044" i="6"/>
  <c r="S2043" i="6"/>
  <c r="S2042" i="6"/>
  <c r="S2041" i="6"/>
  <c r="S2040" i="6"/>
  <c r="S2039" i="6"/>
  <c r="S2038" i="6"/>
  <c r="S2037" i="6"/>
  <c r="S2036" i="6"/>
  <c r="S2035" i="6"/>
  <c r="S2034" i="6"/>
  <c r="S2033" i="6"/>
  <c r="S2032" i="6"/>
  <c r="S1985" i="6"/>
  <c r="S1977" i="6"/>
  <c r="S1976" i="6"/>
  <c r="S1974" i="6"/>
  <c r="S1973" i="6"/>
  <c r="S1972" i="6"/>
  <c r="S1970" i="6"/>
  <c r="S1969" i="6"/>
  <c r="S1967" i="6"/>
  <c r="S1966" i="6"/>
  <c r="S1962" i="6"/>
  <c r="S1960" i="6"/>
  <c r="S1959" i="6"/>
  <c r="S1958" i="6"/>
  <c r="S1953" i="6"/>
  <c r="S1952" i="6"/>
  <c r="S1951" i="6"/>
  <c r="S1950" i="6"/>
  <c r="S1942" i="6"/>
  <c r="S1940" i="6"/>
  <c r="S1937" i="6"/>
  <c r="S1933" i="6"/>
  <c r="S1932" i="6"/>
  <c r="S1931" i="6"/>
  <c r="S1928" i="6"/>
  <c r="S1927" i="6"/>
  <c r="S1924" i="6"/>
  <c r="S1923" i="6"/>
  <c r="S1921" i="6"/>
  <c r="S1920" i="6"/>
  <c r="S1919" i="6"/>
  <c r="S1918" i="6"/>
  <c r="S1917" i="6"/>
  <c r="S1916" i="6"/>
  <c r="S1913" i="6"/>
  <c r="S1912" i="6"/>
  <c r="S1910" i="6"/>
  <c r="S1907" i="6"/>
  <c r="S1906" i="6"/>
  <c r="S1905" i="6"/>
  <c r="S1904" i="6"/>
  <c r="S1903" i="6"/>
  <c r="S1902" i="6"/>
  <c r="S1901" i="6"/>
  <c r="S1900" i="6"/>
  <c r="S1899" i="6"/>
  <c r="S1898" i="6"/>
  <c r="S1897" i="6"/>
  <c r="S1895" i="6"/>
  <c r="S1894" i="6"/>
  <c r="S1892" i="6"/>
  <c r="S1890" i="6"/>
  <c r="S1885" i="6"/>
  <c r="S1883" i="6"/>
  <c r="S1882" i="6"/>
  <c r="S2030" i="6"/>
  <c r="S2029" i="6"/>
  <c r="S2028" i="6"/>
  <c r="S2027" i="6"/>
  <c r="S2026" i="6"/>
  <c r="S2025" i="6"/>
  <c r="S2024" i="6"/>
  <c r="S2023" i="6"/>
  <c r="S2022" i="6"/>
  <c r="S2021" i="6"/>
  <c r="S2020" i="6"/>
  <c r="S2019" i="6"/>
  <c r="S2018" i="6"/>
  <c r="S2017" i="6"/>
  <c r="S2016" i="6"/>
  <c r="S2015" i="6"/>
  <c r="S2014" i="6"/>
  <c r="S2013" i="6"/>
  <c r="S2012" i="6"/>
  <c r="S2011" i="6"/>
  <c r="S2010" i="6"/>
  <c r="S2009" i="6"/>
  <c r="S2008" i="6"/>
  <c r="S2007" i="6"/>
  <c r="S2006" i="6"/>
  <c r="S2005" i="6"/>
  <c r="S2004" i="6"/>
  <c r="S2003" i="6"/>
  <c r="S2002" i="6"/>
  <c r="S2001" i="6"/>
  <c r="S2000" i="6"/>
  <c r="S1999" i="6"/>
  <c r="S1998" i="6"/>
  <c r="S1997" i="6"/>
  <c r="S1996" i="6"/>
  <c r="S1995" i="6"/>
  <c r="S1994" i="6"/>
  <c r="S1993" i="6"/>
  <c r="S1992" i="6"/>
  <c r="S1991" i="6"/>
  <c r="S1990" i="6"/>
  <c r="S1989" i="6"/>
  <c r="S1988" i="6"/>
  <c r="S1987" i="6"/>
  <c r="S1986" i="6"/>
  <c r="S1984" i="6"/>
  <c r="S1982" i="6"/>
  <c r="S1981" i="6"/>
  <c r="S1978" i="6"/>
  <c r="S1975" i="6"/>
  <c r="S1965" i="6"/>
  <c r="S1961" i="6"/>
  <c r="S1956" i="6"/>
  <c r="S1955" i="6"/>
  <c r="S1948" i="6"/>
  <c r="S1946" i="6"/>
  <c r="S1944" i="6"/>
  <c r="S1943" i="6"/>
  <c r="S1941" i="6"/>
  <c r="S1939" i="6"/>
  <c r="S1935" i="6"/>
  <c r="S1934" i="6"/>
  <c r="S1930" i="6"/>
  <c r="S1926" i="6"/>
  <c r="S1915" i="6"/>
  <c r="S1914" i="6"/>
  <c r="S1909" i="6"/>
  <c r="S1896" i="6"/>
  <c r="S1893" i="6"/>
  <c r="S1891" i="6"/>
  <c r="S1889" i="6"/>
  <c r="S1887" i="6"/>
  <c r="S1884" i="6"/>
  <c r="S1881" i="6"/>
  <c r="S1874" i="6"/>
  <c r="S1873" i="6"/>
  <c r="S1872" i="6"/>
  <c r="S1871" i="6"/>
  <c r="S1870" i="6"/>
  <c r="S1869" i="6"/>
  <c r="S1868" i="6"/>
  <c r="S1867" i="6"/>
  <c r="S1866" i="6"/>
  <c r="S1865" i="6"/>
  <c r="S1864" i="6"/>
  <c r="S1863" i="6"/>
  <c r="S1862" i="6"/>
  <c r="S1861" i="6"/>
  <c r="S1860" i="6"/>
  <c r="S1859" i="6"/>
  <c r="S1858" i="6"/>
  <c r="S1857" i="6"/>
  <c r="S1856" i="6"/>
  <c r="S1855" i="6"/>
  <c r="S1854" i="6"/>
  <c r="S1853" i="6"/>
  <c r="S1852" i="6"/>
  <c r="S1851" i="6"/>
  <c r="S1850" i="6"/>
  <c r="S1849" i="6"/>
  <c r="S1848" i="6"/>
  <c r="S1847" i="6"/>
  <c r="S1846" i="6"/>
  <c r="S1845" i="6"/>
  <c r="S1844" i="6"/>
  <c r="S1843" i="6"/>
  <c r="S1842" i="6"/>
  <c r="S1841" i="6"/>
  <c r="S1840" i="6"/>
  <c r="S1839" i="6"/>
  <c r="S1838" i="6"/>
  <c r="S1837" i="6"/>
  <c r="S1836" i="6"/>
  <c r="S1835" i="6"/>
  <c r="S1834" i="6"/>
  <c r="S1833" i="6"/>
  <c r="S1832" i="6"/>
  <c r="S1831" i="6"/>
  <c r="S1830" i="6"/>
  <c r="S1829" i="6"/>
  <c r="S1828" i="6"/>
  <c r="S1827" i="6"/>
  <c r="S1826" i="6"/>
  <c r="S1825" i="6"/>
  <c r="S1824" i="6"/>
  <c r="S1823" i="6"/>
  <c r="S1822" i="6"/>
  <c r="S1821" i="6"/>
  <c r="S1820" i="6"/>
  <c r="S1819" i="6"/>
  <c r="S1818" i="6"/>
  <c r="S1817" i="6"/>
  <c r="S1816" i="6"/>
  <c r="S1815" i="6"/>
  <c r="S1814" i="6"/>
  <c r="S1813" i="6"/>
  <c r="S1812" i="6"/>
  <c r="S1811" i="6"/>
  <c r="S1810" i="6"/>
  <c r="S1809" i="6"/>
  <c r="S1808" i="6"/>
  <c r="S1807" i="6"/>
  <c r="S1806" i="6"/>
  <c r="S1805" i="6"/>
  <c r="S1804" i="6"/>
  <c r="S1803" i="6"/>
  <c r="S1802" i="6"/>
  <c r="S1801" i="6"/>
  <c r="S1800" i="6"/>
  <c r="S1799" i="6"/>
  <c r="S1798" i="6"/>
  <c r="S1797" i="6"/>
  <c r="S1796" i="6"/>
  <c r="S1795" i="6"/>
  <c r="S1794" i="6"/>
  <c r="S1793" i="6"/>
  <c r="S1792" i="6"/>
  <c r="S1791" i="6"/>
  <c r="S1790" i="6"/>
  <c r="S1789" i="6"/>
  <c r="S1788" i="6"/>
  <c r="S1787" i="6"/>
  <c r="S1786" i="6"/>
  <c r="S1785" i="6"/>
  <c r="S1784" i="6"/>
  <c r="S1783" i="6"/>
  <c r="S1782" i="6"/>
  <c r="S1781" i="6"/>
  <c r="S1780" i="6"/>
  <c r="S1779" i="6"/>
  <c r="S1778" i="6"/>
  <c r="S1777" i="6"/>
  <c r="S1776" i="6"/>
  <c r="S1775" i="6"/>
  <c r="S1774" i="6"/>
  <c r="S1773" i="6"/>
  <c r="S1772" i="6"/>
  <c r="S1771" i="6"/>
  <c r="S1770" i="6"/>
  <c r="S1769" i="6"/>
  <c r="S1768" i="6"/>
  <c r="S1767" i="6"/>
  <c r="S1766" i="6"/>
  <c r="S1765" i="6"/>
  <c r="S1764" i="6"/>
  <c r="S1763" i="6"/>
  <c r="S1762" i="6"/>
  <c r="S1761" i="6"/>
  <c r="S1760" i="6"/>
  <c r="S1759" i="6"/>
  <c r="S1758" i="6"/>
  <c r="S1757" i="6"/>
  <c r="S1756" i="6"/>
  <c r="S1755" i="6"/>
  <c r="S1748" i="6"/>
  <c r="S1747" i="6"/>
  <c r="S1745" i="6"/>
  <c r="S1744" i="6"/>
  <c r="S1743" i="6"/>
  <c r="S1740" i="6"/>
  <c r="S1739" i="6"/>
  <c r="S1737" i="6"/>
  <c r="S1736" i="6"/>
  <c r="S1735" i="6"/>
  <c r="S1734" i="6"/>
  <c r="S1733" i="6"/>
  <c r="S1732" i="6"/>
  <c r="S1717" i="6"/>
  <c r="S1716" i="6"/>
  <c r="S1715" i="6"/>
  <c r="S1714" i="6"/>
  <c r="S1713" i="6"/>
  <c r="S1712" i="6"/>
  <c r="S1711" i="6"/>
  <c r="S1710" i="6"/>
  <c r="S1709" i="6"/>
  <c r="S1708" i="6"/>
  <c r="S1707" i="6"/>
  <c r="S1706" i="6"/>
  <c r="S1705" i="6"/>
  <c r="S1704" i="6"/>
  <c r="S1703" i="6"/>
  <c r="S1702" i="6"/>
  <c r="S1701" i="6"/>
  <c r="S1700" i="6"/>
  <c r="S1699" i="6"/>
  <c r="S1698" i="6"/>
  <c r="S1697" i="6"/>
  <c r="S1696" i="6"/>
  <c r="S1695" i="6"/>
  <c r="S1694" i="6"/>
  <c r="S1693" i="6"/>
  <c r="S1692" i="6"/>
  <c r="S1691" i="6"/>
  <c r="S1690" i="6"/>
  <c r="S1689" i="6"/>
  <c r="S1688" i="6"/>
  <c r="S1687" i="6"/>
  <c r="S1686" i="6"/>
  <c r="S1685" i="6"/>
  <c r="S1684" i="6"/>
  <c r="S1683" i="6"/>
  <c r="S1682" i="6"/>
  <c r="S1681" i="6"/>
  <c r="S1680" i="6"/>
  <c r="S1679" i="6"/>
  <c r="S1678" i="6"/>
  <c r="S1677" i="6"/>
  <c r="S1676" i="6"/>
  <c r="S1675" i="6"/>
  <c r="S1674" i="6"/>
  <c r="S1673" i="6"/>
  <c r="S1672" i="6"/>
  <c r="S1671" i="6"/>
  <c r="S1670" i="6"/>
  <c r="S1669" i="6"/>
  <c r="S1668" i="6"/>
  <c r="S1667" i="6"/>
  <c r="S1666" i="6"/>
  <c r="S1665" i="6"/>
  <c r="S1664" i="6"/>
  <c r="S1663" i="6"/>
  <c r="S1662" i="6"/>
  <c r="S1661" i="6"/>
  <c r="S1660" i="6"/>
  <c r="S1659" i="6"/>
  <c r="S1658" i="6"/>
  <c r="S1657" i="6"/>
  <c r="S1656" i="6"/>
  <c r="S1655" i="6"/>
  <c r="S1654" i="6"/>
  <c r="S1653" i="6"/>
  <c r="S1652" i="6"/>
  <c r="S1651" i="6"/>
  <c r="S1650" i="6"/>
  <c r="S1649" i="6"/>
  <c r="S1648" i="6"/>
  <c r="S1647" i="6"/>
  <c r="S1646" i="6"/>
  <c r="S1645" i="6"/>
  <c r="S1644" i="6"/>
  <c r="S1643" i="6"/>
  <c r="S1642" i="6"/>
  <c r="S1641" i="6"/>
  <c r="S1640" i="6"/>
  <c r="S1639" i="6"/>
  <c r="S1638" i="6"/>
  <c r="S1637" i="6"/>
  <c r="S1636" i="6"/>
  <c r="S1635" i="6"/>
  <c r="S1634" i="6"/>
  <c r="S1633" i="6"/>
  <c r="S1632" i="6"/>
  <c r="S1631" i="6"/>
  <c r="S1630" i="6"/>
  <c r="S1629" i="6"/>
  <c r="S1628" i="6"/>
  <c r="S1627" i="6"/>
  <c r="S1626" i="6"/>
  <c r="S1625" i="6"/>
  <c r="S1624" i="6"/>
  <c r="S1623" i="6"/>
  <c r="S1622" i="6"/>
  <c r="S1621" i="6"/>
  <c r="S1620" i="6"/>
  <c r="S1619" i="6"/>
  <c r="S1618" i="6"/>
  <c r="S1617" i="6"/>
  <c r="S1616" i="6"/>
  <c r="S1615" i="6"/>
  <c r="S1614" i="6"/>
  <c r="S1613" i="6"/>
  <c r="S1612" i="6"/>
  <c r="S1611" i="6"/>
  <c r="S1606" i="6"/>
  <c r="S1605" i="6"/>
  <c r="S1604" i="6"/>
  <c r="S1603" i="6"/>
  <c r="S1600" i="6"/>
  <c r="S1599" i="6"/>
  <c r="S1598" i="6"/>
  <c r="S1597" i="6"/>
  <c r="S1594" i="6"/>
  <c r="S1589" i="6"/>
  <c r="S1587" i="6"/>
  <c r="S1586" i="6"/>
  <c r="S1581" i="6"/>
  <c r="S1579" i="6"/>
  <c r="S1578" i="6"/>
  <c r="S1577" i="6"/>
  <c r="S1576" i="6"/>
  <c r="S1575" i="6"/>
  <c r="S1574" i="6"/>
  <c r="S1573" i="6"/>
  <c r="S1572" i="6"/>
  <c r="S1571" i="6"/>
  <c r="S1570" i="6"/>
  <c r="S1569" i="6"/>
  <c r="S1568" i="6"/>
  <c r="S1567" i="6"/>
  <c r="S1566" i="6"/>
  <c r="S1565" i="6"/>
  <c r="S1564" i="6"/>
  <c r="S1563" i="6"/>
  <c r="S1562" i="6"/>
  <c r="S1502" i="6"/>
  <c r="S1498" i="6"/>
  <c r="S1497" i="6"/>
  <c r="S1495" i="6"/>
  <c r="S1493" i="6"/>
  <c r="S1492" i="6"/>
  <c r="S1491" i="6"/>
  <c r="S1490" i="6"/>
  <c r="S1489" i="6"/>
  <c r="S1486" i="6"/>
  <c r="S1485" i="6"/>
  <c r="S1484" i="6"/>
  <c r="S1483" i="6"/>
  <c r="S1481" i="6"/>
  <c r="S1478" i="6"/>
  <c r="S1477" i="6"/>
  <c r="S1473" i="6"/>
  <c r="S1472" i="6"/>
  <c r="S1467" i="6"/>
  <c r="S1466" i="6"/>
  <c r="S1465" i="6"/>
  <c r="S1464" i="6"/>
  <c r="S1463" i="6"/>
  <c r="S1462" i="6"/>
  <c r="S1461" i="6"/>
  <c r="S1459" i="6"/>
  <c r="S1452" i="6"/>
  <c r="S1451" i="6"/>
  <c r="S1449" i="6"/>
  <c r="S1448" i="6"/>
  <c r="S1446" i="6"/>
  <c r="S1445" i="6"/>
  <c r="S1444" i="6"/>
  <c r="S1440" i="6"/>
  <c r="S1439" i="6"/>
  <c r="S1438" i="6"/>
  <c r="S1436" i="6"/>
  <c r="S1434" i="6"/>
  <c r="S1431" i="6"/>
  <c r="S1428" i="6"/>
  <c r="S1425" i="6"/>
  <c r="S1419" i="6"/>
  <c r="S1415" i="6"/>
  <c r="S1413" i="6"/>
  <c r="S1410" i="6"/>
  <c r="S1408" i="6"/>
  <c r="S1406" i="6"/>
  <c r="S1561" i="6"/>
  <c r="S1560" i="6"/>
  <c r="S1559" i="6"/>
  <c r="S1558" i="6"/>
  <c r="S1557" i="6"/>
  <c r="S1556" i="6"/>
  <c r="S1555" i="6"/>
  <c r="S1554" i="6"/>
  <c r="S1553" i="6"/>
  <c r="S1552" i="6"/>
  <c r="S1551" i="6"/>
  <c r="S1550" i="6"/>
  <c r="S1549" i="6"/>
  <c r="S1548" i="6"/>
  <c r="S1547" i="6"/>
  <c r="S1546" i="6"/>
  <c r="S1545" i="6"/>
  <c r="S1544" i="6"/>
  <c r="S1543" i="6"/>
  <c r="S1542" i="6"/>
  <c r="S1541" i="6"/>
  <c r="S1540" i="6"/>
  <c r="S1539" i="6"/>
  <c r="S1538" i="6"/>
  <c r="S1537" i="6"/>
  <c r="S1536" i="6"/>
  <c r="S1535" i="6"/>
  <c r="S1534" i="6"/>
  <c r="S1533" i="6"/>
  <c r="S1532" i="6"/>
  <c r="S1531" i="6"/>
  <c r="S1530" i="6"/>
  <c r="S1529" i="6"/>
  <c r="S1528" i="6"/>
  <c r="S1527" i="6"/>
  <c r="S1526" i="6"/>
  <c r="S1525" i="6"/>
  <c r="S1524" i="6"/>
  <c r="S1523" i="6"/>
  <c r="S1522" i="6"/>
  <c r="S1521" i="6"/>
  <c r="S1520" i="6"/>
  <c r="S1519" i="6"/>
  <c r="S1518" i="6"/>
  <c r="S1517" i="6"/>
  <c r="S1516" i="6"/>
  <c r="S1515" i="6"/>
  <c r="S1514" i="6"/>
  <c r="S1513" i="6"/>
  <c r="S1512" i="6"/>
  <c r="S1511" i="6"/>
  <c r="S1510" i="6"/>
  <c r="S1509" i="6"/>
  <c r="S1508" i="6"/>
  <c r="S1507" i="6"/>
  <c r="S1506" i="6"/>
  <c r="S1504" i="6"/>
  <c r="S1503" i="6"/>
  <c r="S1501" i="6"/>
  <c r="S1500" i="6"/>
  <c r="S1496" i="6"/>
  <c r="S1488" i="6"/>
  <c r="S1482" i="6"/>
  <c r="S1480" i="6"/>
  <c r="S1476" i="6"/>
  <c r="S1474" i="6"/>
  <c r="S1471" i="6"/>
  <c r="S1468" i="6"/>
  <c r="S1460" i="6"/>
  <c r="S1458" i="6"/>
  <c r="S1456" i="6"/>
  <c r="S1454" i="6"/>
  <c r="S1453" i="6"/>
  <c r="S1450" i="6"/>
  <c r="S1447" i="6"/>
  <c r="S1442" i="6"/>
  <c r="S1437" i="6"/>
  <c r="S1435" i="6"/>
  <c r="S1433" i="6"/>
  <c r="S1430" i="6"/>
  <c r="S1429" i="6"/>
  <c r="S1426" i="6"/>
  <c r="S1423" i="6"/>
  <c r="S1422" i="6"/>
  <c r="S1421" i="6"/>
  <c r="S1420" i="6"/>
  <c r="S1418" i="6"/>
  <c r="S1417" i="6"/>
  <c r="S1416" i="6"/>
  <c r="S1414" i="6"/>
  <c r="S1411" i="6"/>
  <c r="S1409" i="6"/>
  <c r="S1407" i="6"/>
  <c r="S1404" i="6"/>
  <c r="S1403" i="6"/>
  <c r="S1402" i="6"/>
  <c r="S1401" i="6"/>
  <c r="S1400" i="6"/>
  <c r="S1399" i="6"/>
  <c r="S1398" i="6"/>
  <c r="S1397" i="6"/>
  <c r="S1396" i="6"/>
  <c r="S1395" i="6"/>
  <c r="S1394" i="6"/>
  <c r="S1393" i="6"/>
  <c r="S1392" i="6"/>
  <c r="S1391" i="6"/>
  <c r="S1390" i="6"/>
  <c r="S1389" i="6"/>
  <c r="S1388" i="6"/>
  <c r="S1387" i="6"/>
  <c r="S1386" i="6"/>
  <c r="S1385" i="6"/>
  <c r="S1384" i="6"/>
  <c r="S1383" i="6"/>
  <c r="S1382" i="6"/>
  <c r="S1381" i="6"/>
  <c r="S1380" i="6"/>
  <c r="S1379" i="6"/>
  <c r="S1378" i="6"/>
  <c r="S1377" i="6"/>
  <c r="S1376" i="6"/>
  <c r="S1375" i="6"/>
  <c r="S1374" i="6"/>
  <c r="S1373" i="6"/>
  <c r="S1372" i="6"/>
  <c r="S1371" i="6"/>
  <c r="S1370" i="6"/>
  <c r="S1369" i="6"/>
  <c r="S1368" i="6"/>
  <c r="S1367" i="6"/>
  <c r="S1366" i="6"/>
  <c r="S1365" i="6"/>
  <c r="S1364" i="6"/>
  <c r="S1363" i="6"/>
  <c r="S1362" i="6"/>
  <c r="S1361" i="6"/>
  <c r="S1360" i="6"/>
  <c r="S1359" i="6"/>
  <c r="S1358" i="6"/>
  <c r="S1357" i="6"/>
  <c r="S1356" i="6"/>
  <c r="S1355" i="6"/>
  <c r="S1354" i="6"/>
  <c r="S1353" i="6"/>
  <c r="S1352" i="6"/>
  <c r="S1351" i="6"/>
  <c r="S1350" i="6"/>
  <c r="S1349" i="6"/>
  <c r="S1348" i="6"/>
  <c r="S1347" i="6"/>
  <c r="S1346" i="6"/>
  <c r="S1345" i="6"/>
  <c r="S1344" i="6"/>
  <c r="S1343" i="6"/>
  <c r="S1342" i="6"/>
  <c r="S1341" i="6"/>
  <c r="S1340" i="6"/>
  <c r="S1339" i="6"/>
  <c r="S1338" i="6"/>
  <c r="S1337" i="6"/>
  <c r="S1336" i="6"/>
  <c r="S1335" i="6"/>
  <c r="S1334" i="6"/>
  <c r="S1333" i="6"/>
  <c r="S1332" i="6"/>
  <c r="S1331" i="6"/>
  <c r="S1330" i="6"/>
  <c r="S1329" i="6"/>
  <c r="S1328" i="6"/>
  <c r="S1327" i="6"/>
  <c r="S1326" i="6"/>
  <c r="S1325" i="6"/>
  <c r="S1324" i="6"/>
  <c r="S1323" i="6"/>
  <c r="S1322" i="6"/>
  <c r="S1321" i="6"/>
  <c r="S1320" i="6"/>
  <c r="S1319" i="6"/>
  <c r="S1318" i="6"/>
  <c r="S1317" i="6"/>
  <c r="S1316" i="6"/>
  <c r="S1315" i="6"/>
  <c r="S1314" i="6"/>
  <c r="S1313" i="6"/>
  <c r="S1312" i="6"/>
  <c r="S1311" i="6"/>
  <c r="S1310" i="6"/>
  <c r="S1309" i="6"/>
  <c r="S1308" i="6"/>
  <c r="S1307" i="6"/>
  <c r="S1306" i="6"/>
  <c r="S1305" i="6"/>
  <c r="S1304" i="6"/>
  <c r="S1303" i="6"/>
  <c r="S1302" i="6"/>
  <c r="S1301" i="6"/>
  <c r="S1300" i="6"/>
  <c r="S1299" i="6"/>
  <c r="S1298" i="6"/>
  <c r="S1297" i="6"/>
  <c r="S1296" i="6"/>
  <c r="S1295" i="6"/>
  <c r="S1294" i="6"/>
  <c r="S1293" i="6"/>
  <c r="S1292" i="6"/>
  <c r="S1291" i="6"/>
  <c r="S1290" i="6"/>
  <c r="S1289" i="6"/>
  <c r="S1288" i="6"/>
  <c r="S1287" i="6"/>
  <c r="S1286" i="6"/>
  <c r="S1285" i="6"/>
  <c r="S1284" i="6"/>
  <c r="S1283" i="6"/>
  <c r="S1282" i="6"/>
  <c r="S1281" i="6"/>
  <c r="S1280" i="6"/>
  <c r="S1279" i="6"/>
  <c r="S1278" i="6"/>
  <c r="S1277" i="6"/>
  <c r="S1276" i="6"/>
  <c r="S1275" i="6"/>
  <c r="S1274" i="6"/>
  <c r="S1273" i="6"/>
  <c r="S1272" i="6"/>
  <c r="S1271" i="6"/>
  <c r="S1270" i="6"/>
  <c r="S1269" i="6"/>
  <c r="S1268" i="6"/>
  <c r="S1267" i="6"/>
  <c r="S1266" i="6"/>
  <c r="S1265" i="6"/>
  <c r="S1264" i="6"/>
  <c r="S1263" i="6"/>
  <c r="S1262" i="6"/>
  <c r="S1261" i="6"/>
  <c r="S1260" i="6"/>
  <c r="S1259" i="6"/>
  <c r="S1258" i="6"/>
  <c r="S1257" i="6"/>
  <c r="S1256" i="6"/>
  <c r="S1255" i="6"/>
  <c r="S1254" i="6"/>
  <c r="S1253" i="6"/>
  <c r="S1252" i="6"/>
  <c r="S1251" i="6"/>
  <c r="S1250" i="6"/>
  <c r="S817" i="6"/>
  <c r="S813" i="6"/>
  <c r="S809" i="6"/>
  <c r="S801" i="6"/>
  <c r="S795" i="6"/>
  <c r="S336" i="6"/>
  <c r="S329" i="6"/>
  <c r="S4252" i="6"/>
  <c r="S1248" i="6"/>
  <c r="S1247" i="6"/>
  <c r="S1246" i="6"/>
  <c r="S1245" i="6"/>
  <c r="S1244" i="6"/>
  <c r="S1243" i="6"/>
  <c r="S1242" i="6"/>
  <c r="S1241" i="6"/>
  <c r="S1240" i="6"/>
  <c r="S1239" i="6"/>
  <c r="S1238" i="6"/>
  <c r="S1237" i="6"/>
  <c r="S1236" i="6"/>
  <c r="S1235" i="6"/>
  <c r="S1234" i="6"/>
  <c r="S1233" i="6"/>
  <c r="S1232" i="6"/>
  <c r="S1231" i="6"/>
  <c r="S1230" i="6"/>
  <c r="S1229" i="6"/>
  <c r="S1228" i="6"/>
  <c r="S1227" i="6"/>
  <c r="S1226" i="6"/>
  <c r="S1225" i="6"/>
  <c r="S1224" i="6"/>
  <c r="S1223" i="6"/>
  <c r="S1222" i="6"/>
  <c r="S1221" i="6"/>
  <c r="S1220" i="6"/>
  <c r="S1219" i="6"/>
  <c r="S1218" i="6"/>
  <c r="S1217" i="6"/>
  <c r="S1216" i="6"/>
  <c r="S1215" i="6"/>
  <c r="S1214" i="6"/>
  <c r="S1213" i="6"/>
  <c r="S1212" i="6"/>
  <c r="S1211" i="6"/>
  <c r="S1210" i="6"/>
  <c r="S1209" i="6"/>
  <c r="S1208" i="6"/>
  <c r="S1207" i="6"/>
  <c r="S1206" i="6"/>
  <c r="S1205" i="6"/>
  <c r="S1204" i="6"/>
  <c r="S1203" i="6"/>
  <c r="S1202" i="6"/>
  <c r="S1201" i="6"/>
  <c r="S1200" i="6"/>
  <c r="S1199" i="6"/>
  <c r="S1198" i="6"/>
  <c r="S1197" i="6"/>
  <c r="S1196" i="6"/>
  <c r="S1195" i="6"/>
  <c r="S1194" i="6"/>
  <c r="S1193" i="6"/>
  <c r="S1192" i="6"/>
  <c r="S1191" i="6"/>
  <c r="S1190" i="6"/>
  <c r="S1189" i="6"/>
  <c r="S1188" i="6"/>
  <c r="S1187" i="6"/>
  <c r="S1186" i="6"/>
  <c r="S1185" i="6"/>
  <c r="S1184" i="6"/>
  <c r="S1183" i="6"/>
  <c r="S1182" i="6"/>
  <c r="S1181" i="6"/>
  <c r="S1180" i="6"/>
  <c r="S1179" i="6"/>
  <c r="S1178" i="6"/>
  <c r="S1177" i="6"/>
  <c r="S1176" i="6"/>
  <c r="S1175" i="6"/>
  <c r="S1174" i="6"/>
  <c r="S1173" i="6"/>
  <c r="S1172" i="6"/>
  <c r="S1171" i="6"/>
  <c r="S1170" i="6"/>
  <c r="S1169" i="6"/>
  <c r="S1168" i="6"/>
  <c r="S1167" i="6"/>
  <c r="S1166" i="6"/>
  <c r="S1165" i="6"/>
  <c r="S1164" i="6"/>
  <c r="S1163" i="6"/>
  <c r="S1162" i="6"/>
  <c r="S1161" i="6"/>
  <c r="S1160" i="6"/>
  <c r="S1159" i="6"/>
  <c r="S1158" i="6"/>
  <c r="S1157" i="6"/>
  <c r="S1156" i="6"/>
  <c r="S1155" i="6"/>
  <c r="S1154" i="6"/>
  <c r="S1153" i="6"/>
  <c r="S1152" i="6"/>
  <c r="S1151" i="6"/>
  <c r="S1150" i="6"/>
  <c r="S1149" i="6"/>
  <c r="S1148" i="6"/>
  <c r="S1147" i="6"/>
  <c r="S1146" i="6"/>
  <c r="S1145" i="6"/>
  <c r="S1144" i="6"/>
  <c r="S1143" i="6"/>
  <c r="S1142" i="6"/>
  <c r="S1141" i="6"/>
  <c r="S1140" i="6"/>
  <c r="S1139" i="6"/>
  <c r="S1138" i="6"/>
  <c r="S1137" i="6"/>
  <c r="S1136" i="6"/>
  <c r="S1135" i="6"/>
  <c r="S1134" i="6"/>
  <c r="S1133" i="6"/>
  <c r="S1132" i="6"/>
  <c r="S1131" i="6"/>
  <c r="S1130" i="6"/>
  <c r="S1129" i="6"/>
  <c r="S1128" i="6"/>
  <c r="S1127" i="6"/>
  <c r="S1126" i="6"/>
  <c r="S1125" i="6"/>
  <c r="S1124" i="6"/>
  <c r="S1123" i="6"/>
  <c r="S1122" i="6"/>
  <c r="S1121" i="6"/>
  <c r="S1120" i="6"/>
  <c r="S1119" i="6"/>
  <c r="S1118" i="6"/>
  <c r="S1117" i="6"/>
  <c r="S1116" i="6"/>
  <c r="S1115" i="6"/>
  <c r="S1114" i="6"/>
  <c r="S1113" i="6"/>
  <c r="S1112" i="6"/>
  <c r="S1111" i="6"/>
  <c r="S1110" i="6"/>
  <c r="S1109" i="6"/>
  <c r="S1108" i="6"/>
  <c r="S1107" i="6"/>
  <c r="S1106" i="6"/>
  <c r="S1105" i="6"/>
  <c r="S1104" i="6"/>
  <c r="S1103" i="6"/>
  <c r="S1102" i="6"/>
  <c r="S1101" i="6"/>
  <c r="S1100" i="6"/>
  <c r="S1099" i="6"/>
  <c r="S1098" i="6"/>
  <c r="S1097" i="6"/>
  <c r="S1096" i="6"/>
  <c r="S1095" i="6"/>
  <c r="S1094" i="6"/>
  <c r="S1093" i="6"/>
  <c r="S863" i="6"/>
  <c r="S862" i="6"/>
  <c r="S858" i="6"/>
  <c r="S849" i="6"/>
  <c r="S847" i="6"/>
  <c r="S843" i="6"/>
  <c r="S839" i="6"/>
  <c r="S838" i="6"/>
  <c r="S834" i="6"/>
  <c r="S803" i="6"/>
  <c r="S802" i="6"/>
  <c r="S784" i="6"/>
  <c r="S783" i="6"/>
  <c r="S332" i="6"/>
  <c r="S1092" i="6"/>
  <c r="S1091" i="6"/>
  <c r="S1090" i="6"/>
  <c r="S1089" i="6"/>
  <c r="S1088" i="6"/>
  <c r="S1087" i="6"/>
  <c r="S1086" i="6"/>
  <c r="S1085" i="6"/>
  <c r="S1084" i="6"/>
  <c r="S1083" i="6"/>
  <c r="S1082" i="6"/>
  <c r="S1081" i="6"/>
  <c r="S1080" i="6"/>
  <c r="S1079" i="6"/>
  <c r="S1078" i="6"/>
  <c r="S1077" i="6"/>
  <c r="S1076" i="6"/>
  <c r="S1075" i="6"/>
  <c r="S1074" i="6"/>
  <c r="S1073" i="6"/>
  <c r="S1072" i="6"/>
  <c r="S1071" i="6"/>
  <c r="S1070" i="6"/>
  <c r="S1069" i="6"/>
  <c r="S1068" i="6"/>
  <c r="S1067" i="6"/>
  <c r="S1066" i="6"/>
  <c r="S1065" i="6"/>
  <c r="S1064" i="6"/>
  <c r="S1063" i="6"/>
  <c r="S1062" i="6"/>
  <c r="S1061" i="6"/>
  <c r="S1060" i="6"/>
  <c r="S1059" i="6"/>
  <c r="S1058" i="6"/>
  <c r="S1057" i="6"/>
  <c r="S1056" i="6"/>
  <c r="S1055" i="6"/>
  <c r="S1054" i="6"/>
  <c r="S1053" i="6"/>
  <c r="S1052" i="6"/>
  <c r="S1051" i="6"/>
  <c r="S1050" i="6"/>
  <c r="S1049" i="6"/>
  <c r="S1048" i="6"/>
  <c r="S1047" i="6"/>
  <c r="S1046" i="6"/>
  <c r="S1045" i="6"/>
  <c r="S1044" i="6"/>
  <c r="S1043" i="6"/>
  <c r="S1042" i="6"/>
  <c r="S1041" i="6"/>
  <c r="S1040" i="6"/>
  <c r="S1039" i="6"/>
  <c r="S1038" i="6"/>
  <c r="S1037" i="6"/>
  <c r="S1036" i="6"/>
  <c r="S1035" i="6"/>
  <c r="S1034" i="6"/>
  <c r="S1033" i="6"/>
  <c r="S1032" i="6"/>
  <c r="S1031" i="6"/>
  <c r="S1030" i="6"/>
  <c r="S1029" i="6"/>
  <c r="S1028" i="6"/>
  <c r="S1027" i="6"/>
  <c r="S1026" i="6"/>
  <c r="S1025" i="6"/>
  <c r="S1024" i="6"/>
  <c r="S1023" i="6"/>
  <c r="S1022" i="6"/>
  <c r="S1021" i="6"/>
  <c r="S1020" i="6"/>
  <c r="S1019" i="6"/>
  <c r="S1018" i="6"/>
  <c r="S1017" i="6"/>
  <c r="S1016" i="6"/>
  <c r="S1015" i="6"/>
  <c r="S1014" i="6"/>
  <c r="S1013" i="6"/>
  <c r="S1012" i="6"/>
  <c r="S1011" i="6"/>
  <c r="S1010" i="6"/>
  <c r="S1009" i="6"/>
  <c r="S1008" i="6"/>
  <c r="S1007" i="6"/>
  <c r="S1006" i="6"/>
  <c r="S1005" i="6"/>
  <c r="S1004" i="6"/>
  <c r="S1003" i="6"/>
  <c r="S1002" i="6"/>
  <c r="S1001" i="6"/>
  <c r="S1000" i="6"/>
  <c r="S999" i="6"/>
  <c r="S998" i="6"/>
  <c r="S997" i="6"/>
  <c r="S996" i="6"/>
  <c r="S995" i="6"/>
  <c r="S994" i="6"/>
  <c r="S993" i="6"/>
  <c r="S992" i="6"/>
  <c r="S991" i="6"/>
  <c r="S990" i="6"/>
  <c r="S989" i="6"/>
  <c r="S988" i="6"/>
  <c r="S987" i="6"/>
  <c r="S986" i="6"/>
  <c r="S985" i="6"/>
  <c r="S984" i="6"/>
  <c r="S983" i="6"/>
  <c r="S982" i="6"/>
  <c r="S981" i="6"/>
  <c r="S980" i="6"/>
  <c r="S979" i="6"/>
  <c r="S978" i="6"/>
  <c r="S977" i="6"/>
  <c r="S976" i="6"/>
  <c r="S975" i="6"/>
  <c r="S974" i="6"/>
  <c r="S973" i="6"/>
  <c r="S972" i="6"/>
  <c r="S971" i="6"/>
  <c r="S970" i="6"/>
  <c r="S969" i="6"/>
  <c r="S968" i="6"/>
  <c r="S967" i="6"/>
  <c r="S966" i="6"/>
  <c r="S965" i="6"/>
  <c r="S964" i="6"/>
  <c r="S963" i="6"/>
  <c r="S962" i="6"/>
  <c r="S961" i="6"/>
  <c r="S960" i="6"/>
  <c r="S959" i="6"/>
  <c r="S958" i="6"/>
  <c r="S957" i="6"/>
  <c r="S956" i="6"/>
  <c r="S955" i="6"/>
  <c r="S952" i="6"/>
  <c r="S948" i="6"/>
  <c r="S947" i="6"/>
  <c r="S946" i="6"/>
  <c r="S945" i="6"/>
  <c r="S944" i="6"/>
  <c r="S943" i="6"/>
  <c r="S942" i="6"/>
  <c r="S941" i="6"/>
  <c r="S940" i="6"/>
  <c r="S939" i="6"/>
  <c r="S938" i="6"/>
  <c r="S937" i="6"/>
  <c r="S936" i="6"/>
  <c r="S905" i="6"/>
  <c r="S903" i="6"/>
  <c r="S898" i="6"/>
  <c r="S897" i="6"/>
  <c r="S895" i="6"/>
  <c r="S892" i="6"/>
  <c r="S890" i="6"/>
  <c r="S889" i="6"/>
  <c r="S884" i="6"/>
  <c r="S883" i="6"/>
  <c r="S882" i="6"/>
  <c r="S879" i="6"/>
  <c r="S878" i="6"/>
  <c r="S876" i="6"/>
  <c r="S874" i="6"/>
  <c r="S873" i="6"/>
  <c r="S872" i="6"/>
  <c r="S871" i="6"/>
  <c r="S870" i="6"/>
  <c r="S861" i="6"/>
  <c r="S859" i="6"/>
  <c r="S857" i="6"/>
  <c r="S855" i="6"/>
  <c r="S853" i="6"/>
  <c r="S851" i="6"/>
  <c r="S846" i="6"/>
  <c r="S844" i="6"/>
  <c r="S840" i="6"/>
  <c r="S836" i="6"/>
  <c r="S833" i="6"/>
  <c r="S829" i="6"/>
  <c r="S810" i="6"/>
  <c r="S798" i="6"/>
  <c r="S794" i="6"/>
  <c r="S790" i="6"/>
  <c r="S789" i="6"/>
  <c r="S788" i="6"/>
  <c r="S782" i="6"/>
  <c r="S347" i="6"/>
  <c r="S342" i="6"/>
  <c r="S4260" i="6"/>
  <c r="S4240" i="6"/>
  <c r="S935" i="6"/>
  <c r="S934" i="6"/>
  <c r="S933" i="6"/>
  <c r="S932" i="6"/>
  <c r="S931" i="6"/>
  <c r="S930" i="6"/>
  <c r="S929" i="6"/>
  <c r="S928" i="6"/>
  <c r="S927" i="6"/>
  <c r="S926" i="6"/>
  <c r="S925" i="6"/>
  <c r="S924" i="6"/>
  <c r="S923" i="6"/>
  <c r="S922" i="6"/>
  <c r="S921" i="6"/>
  <c r="S920" i="6"/>
  <c r="S919" i="6"/>
  <c r="S918" i="6"/>
  <c r="S917" i="6"/>
  <c r="S916" i="6"/>
  <c r="S915" i="6"/>
  <c r="S914" i="6"/>
  <c r="S913" i="6"/>
  <c r="S912" i="6"/>
  <c r="S911" i="6"/>
  <c r="S910" i="6"/>
  <c r="S909" i="6"/>
  <c r="S908" i="6"/>
  <c r="S907" i="6"/>
  <c r="S906" i="6"/>
  <c r="S901" i="6"/>
  <c r="S900" i="6"/>
  <c r="S899" i="6"/>
  <c r="S896" i="6"/>
  <c r="S893" i="6"/>
  <c r="S888" i="6"/>
  <c r="S886" i="6"/>
  <c r="S885" i="6"/>
  <c r="S881" i="6"/>
  <c r="S880" i="6"/>
  <c r="S877" i="6"/>
  <c r="S869" i="6"/>
  <c r="S867" i="6"/>
  <c r="S865" i="6"/>
  <c r="S864" i="6"/>
  <c r="S854" i="6"/>
  <c r="S837" i="6"/>
  <c r="S830" i="6"/>
  <c r="S828" i="6"/>
  <c r="S827" i="6"/>
  <c r="S826" i="6"/>
  <c r="S825" i="6"/>
  <c r="S824" i="6"/>
  <c r="S823" i="6"/>
  <c r="S822" i="6"/>
  <c r="S821" i="6"/>
  <c r="S819" i="6"/>
  <c r="S806" i="6"/>
  <c r="S781" i="6"/>
  <c r="S343" i="6"/>
  <c r="S325" i="6"/>
  <c r="S322" i="6"/>
  <c r="S4250" i="6"/>
  <c r="S4236" i="6"/>
  <c r="S778" i="6"/>
  <c r="S777" i="6"/>
  <c r="S776" i="6"/>
  <c r="S775" i="6"/>
  <c r="S774" i="6"/>
  <c r="S773" i="6"/>
  <c r="S772" i="6"/>
  <c r="S771" i="6"/>
  <c r="S770" i="6"/>
  <c r="S769" i="6"/>
  <c r="S768" i="6"/>
  <c r="S767" i="6"/>
  <c r="S766" i="6"/>
  <c r="S765" i="6"/>
  <c r="S764" i="6"/>
  <c r="S763" i="6"/>
  <c r="S762" i="6"/>
  <c r="S761" i="6"/>
  <c r="S760" i="6"/>
  <c r="S759" i="6"/>
  <c r="S758" i="6"/>
  <c r="S757" i="6"/>
  <c r="S756" i="6"/>
  <c r="S755" i="6"/>
  <c r="S754" i="6"/>
  <c r="S753" i="6"/>
  <c r="S752" i="6"/>
  <c r="S751" i="6"/>
  <c r="S750" i="6"/>
  <c r="S749" i="6"/>
  <c r="S748" i="6"/>
  <c r="S747" i="6"/>
  <c r="S746" i="6"/>
  <c r="S745" i="6"/>
  <c r="S744" i="6"/>
  <c r="S743" i="6"/>
  <c r="S742" i="6"/>
  <c r="S741" i="6"/>
  <c r="S740" i="6"/>
  <c r="S739" i="6"/>
  <c r="S738" i="6"/>
  <c r="S737" i="6"/>
  <c r="S736" i="6"/>
  <c r="S735" i="6"/>
  <c r="S734" i="6"/>
  <c r="S733" i="6"/>
  <c r="S732" i="6"/>
  <c r="S731" i="6"/>
  <c r="S730" i="6"/>
  <c r="S729" i="6"/>
  <c r="S728" i="6"/>
  <c r="S727" i="6"/>
  <c r="S726" i="6"/>
  <c r="S725" i="6"/>
  <c r="S724" i="6"/>
  <c r="S723" i="6"/>
  <c r="S722" i="6"/>
  <c r="S721" i="6"/>
  <c r="S720" i="6"/>
  <c r="S719" i="6"/>
  <c r="S718" i="6"/>
  <c r="S717" i="6"/>
  <c r="S716" i="6"/>
  <c r="S715" i="6"/>
  <c r="S714" i="6"/>
  <c r="S713" i="6"/>
  <c r="S712" i="6"/>
  <c r="S711" i="6"/>
  <c r="S710" i="6"/>
  <c r="S709" i="6"/>
  <c r="S708" i="6"/>
  <c r="S707" i="6"/>
  <c r="S706" i="6"/>
  <c r="S705" i="6"/>
  <c r="S704" i="6"/>
  <c r="S703" i="6"/>
  <c r="S702" i="6"/>
  <c r="S701" i="6"/>
  <c r="S700" i="6"/>
  <c r="S699" i="6"/>
  <c r="S698" i="6"/>
  <c r="S697" i="6"/>
  <c r="S696" i="6"/>
  <c r="S695" i="6"/>
  <c r="S694" i="6"/>
  <c r="S693" i="6"/>
  <c r="S692" i="6"/>
  <c r="S691" i="6"/>
  <c r="S690" i="6"/>
  <c r="S689" i="6"/>
  <c r="S688" i="6"/>
  <c r="S687" i="6"/>
  <c r="S686" i="6"/>
  <c r="S685" i="6"/>
  <c r="S684" i="6"/>
  <c r="S683" i="6"/>
  <c r="S682" i="6"/>
  <c r="S681" i="6"/>
  <c r="S680" i="6"/>
  <c r="S679" i="6"/>
  <c r="S678" i="6"/>
  <c r="S677" i="6"/>
  <c r="S676" i="6"/>
  <c r="S675" i="6"/>
  <c r="S674" i="6"/>
  <c r="S673" i="6"/>
  <c r="S672" i="6"/>
  <c r="S671" i="6"/>
  <c r="S670" i="6"/>
  <c r="S669" i="6"/>
  <c r="S668" i="6"/>
  <c r="S667" i="6"/>
  <c r="S666" i="6"/>
  <c r="S665" i="6"/>
  <c r="S664" i="6"/>
  <c r="S663" i="6"/>
  <c r="S662" i="6"/>
  <c r="S661" i="6"/>
  <c r="S660" i="6"/>
  <c r="S659" i="6"/>
  <c r="S658" i="6"/>
  <c r="S657" i="6"/>
  <c r="S656" i="6"/>
  <c r="S655" i="6"/>
  <c r="S654" i="6"/>
  <c r="S653" i="6"/>
  <c r="S652" i="6"/>
  <c r="S651" i="6"/>
  <c r="S650" i="6"/>
  <c r="S649" i="6"/>
  <c r="S648" i="6"/>
  <c r="S647" i="6"/>
  <c r="S646" i="6"/>
  <c r="S645" i="6"/>
  <c r="S644" i="6"/>
  <c r="S643" i="6"/>
  <c r="S642" i="6"/>
  <c r="S641" i="6"/>
  <c r="S640" i="6"/>
  <c r="S639" i="6"/>
  <c r="S638" i="6"/>
  <c r="S637" i="6"/>
  <c r="S636" i="6"/>
  <c r="S635" i="6"/>
  <c r="S634" i="6"/>
  <c r="S633" i="6"/>
  <c r="S632" i="6"/>
  <c r="S631" i="6"/>
  <c r="S630" i="6"/>
  <c r="S629" i="6"/>
  <c r="S628" i="6"/>
  <c r="S627" i="6"/>
  <c r="S626" i="6"/>
  <c r="S625" i="6"/>
  <c r="S624" i="6"/>
  <c r="S357" i="6"/>
  <c r="S349" i="6"/>
  <c r="S346" i="6"/>
  <c r="S335" i="6"/>
  <c r="S331" i="6"/>
  <c r="S320" i="6"/>
  <c r="S311" i="6"/>
  <c r="S949" i="6"/>
  <c r="S4246" i="6"/>
  <c r="S622" i="6"/>
  <c r="S621" i="6"/>
  <c r="S620" i="6"/>
  <c r="S619" i="6"/>
  <c r="S618" i="6"/>
  <c r="S617" i="6"/>
  <c r="S616" i="6"/>
  <c r="S615" i="6"/>
  <c r="S614" i="6"/>
  <c r="S613" i="6"/>
  <c r="S612" i="6"/>
  <c r="S611" i="6"/>
  <c r="S610" i="6"/>
  <c r="S609" i="6"/>
  <c r="S608" i="6"/>
  <c r="S607" i="6"/>
  <c r="S606" i="6"/>
  <c r="S605" i="6"/>
  <c r="S604" i="6"/>
  <c r="S603" i="6"/>
  <c r="S602" i="6"/>
  <c r="S601" i="6"/>
  <c r="S600" i="6"/>
  <c r="S599" i="6"/>
  <c r="S598" i="6"/>
  <c r="S597" i="6"/>
  <c r="S596" i="6"/>
  <c r="S595" i="6"/>
  <c r="S594" i="6"/>
  <c r="S593" i="6"/>
  <c r="S592" i="6"/>
  <c r="S591" i="6"/>
  <c r="S590" i="6"/>
  <c r="S589" i="6"/>
  <c r="S588" i="6"/>
  <c r="S587" i="6"/>
  <c r="S586" i="6"/>
  <c r="S585" i="6"/>
  <c r="S584" i="6"/>
  <c r="S583" i="6"/>
  <c r="S582" i="6"/>
  <c r="S581" i="6"/>
  <c r="S580" i="6"/>
  <c r="S579" i="6"/>
  <c r="S578" i="6"/>
  <c r="S577" i="6"/>
  <c r="S576" i="6"/>
  <c r="S575" i="6"/>
  <c r="S574" i="6"/>
  <c r="S573" i="6"/>
  <c r="S572" i="6"/>
  <c r="S571" i="6"/>
  <c r="S570" i="6"/>
  <c r="S569" i="6"/>
  <c r="S568" i="6"/>
  <c r="S567" i="6"/>
  <c r="S566" i="6"/>
  <c r="S565" i="6"/>
  <c r="S564" i="6"/>
  <c r="S563" i="6"/>
  <c r="S562" i="6"/>
  <c r="S561" i="6"/>
  <c r="S560" i="6"/>
  <c r="S559" i="6"/>
  <c r="S558" i="6"/>
  <c r="S557" i="6"/>
  <c r="S556" i="6"/>
  <c r="S555" i="6"/>
  <c r="S554" i="6"/>
  <c r="S553" i="6"/>
  <c r="S552" i="6"/>
  <c r="S551" i="6"/>
  <c r="S550" i="6"/>
  <c r="S549" i="6"/>
  <c r="S548" i="6"/>
  <c r="S547" i="6"/>
  <c r="S546" i="6"/>
  <c r="S545" i="6"/>
  <c r="S544" i="6"/>
  <c r="S543" i="6"/>
  <c r="S542" i="6"/>
  <c r="S541" i="6"/>
  <c r="S540" i="6"/>
  <c r="S539" i="6"/>
  <c r="S538" i="6"/>
  <c r="S537" i="6"/>
  <c r="S536" i="6"/>
  <c r="S535" i="6"/>
  <c r="S534" i="6"/>
  <c r="S533" i="6"/>
  <c r="S532" i="6"/>
  <c r="S531" i="6"/>
  <c r="S530" i="6"/>
  <c r="S529" i="6"/>
  <c r="S528" i="6"/>
  <c r="S527" i="6"/>
  <c r="S526" i="6"/>
  <c r="S525" i="6"/>
  <c r="S524" i="6"/>
  <c r="S523" i="6"/>
  <c r="S522" i="6"/>
  <c r="S521" i="6"/>
  <c r="S520" i="6"/>
  <c r="S519" i="6"/>
  <c r="S518" i="6"/>
  <c r="S517" i="6"/>
  <c r="S516" i="6"/>
  <c r="S515" i="6"/>
  <c r="S514" i="6"/>
  <c r="S513" i="6"/>
  <c r="S512" i="6"/>
  <c r="S511" i="6"/>
  <c r="S510" i="6"/>
  <c r="S509" i="6"/>
  <c r="S508" i="6"/>
  <c r="S507" i="6"/>
  <c r="S506" i="6"/>
  <c r="S505" i="6"/>
  <c r="S504" i="6"/>
  <c r="S503" i="6"/>
  <c r="S502" i="6"/>
  <c r="S501" i="6"/>
  <c r="S500" i="6"/>
  <c r="S499" i="6"/>
  <c r="S498" i="6"/>
  <c r="S497" i="6"/>
  <c r="S496" i="6"/>
  <c r="S495" i="6"/>
  <c r="S494" i="6"/>
  <c r="S493" i="6"/>
  <c r="S492" i="6"/>
  <c r="S491" i="6"/>
  <c r="S490" i="6"/>
  <c r="S489" i="6"/>
  <c r="S488" i="6"/>
  <c r="S487" i="6"/>
  <c r="S486" i="6"/>
  <c r="S485" i="6"/>
  <c r="S484" i="6"/>
  <c r="S483" i="6"/>
  <c r="S482" i="6"/>
  <c r="S481" i="6"/>
  <c r="S480" i="6"/>
  <c r="S479" i="6"/>
  <c r="S478" i="6"/>
  <c r="S477" i="6"/>
  <c r="S476" i="6"/>
  <c r="S475" i="6"/>
  <c r="S474" i="6"/>
  <c r="S473" i="6"/>
  <c r="S472" i="6"/>
  <c r="S471" i="6"/>
  <c r="S470" i="6"/>
  <c r="S469" i="6"/>
  <c r="S468" i="6"/>
  <c r="S467" i="6"/>
  <c r="S406" i="6"/>
  <c r="S405" i="6"/>
  <c r="S401" i="6"/>
  <c r="S400" i="6"/>
  <c r="S397" i="6"/>
  <c r="S395" i="6"/>
  <c r="S391" i="6"/>
  <c r="S390" i="6"/>
  <c r="S389" i="6"/>
  <c r="S385" i="6"/>
  <c r="S384" i="6"/>
  <c r="S383" i="6"/>
  <c r="S381" i="6"/>
  <c r="S380" i="6"/>
  <c r="S378" i="6"/>
  <c r="S369" i="6"/>
  <c r="S368" i="6"/>
  <c r="S365" i="6"/>
  <c r="S362" i="6"/>
  <c r="S361" i="6"/>
  <c r="S355" i="6"/>
  <c r="S344" i="6"/>
  <c r="S333" i="6"/>
  <c r="S328" i="6"/>
  <c r="S318" i="6"/>
  <c r="S315" i="6"/>
  <c r="S4259" i="6"/>
  <c r="S4255" i="6"/>
  <c r="S4248" i="6"/>
  <c r="S466" i="6"/>
  <c r="S465" i="6"/>
  <c r="S464" i="6"/>
  <c r="S463" i="6"/>
  <c r="S462" i="6"/>
  <c r="S461" i="6"/>
  <c r="S460" i="6"/>
  <c r="S459" i="6"/>
  <c r="S458" i="6"/>
  <c r="S457" i="6"/>
  <c r="S456" i="6"/>
  <c r="S455" i="6"/>
  <c r="S454" i="6"/>
  <c r="S453" i="6"/>
  <c r="S452" i="6"/>
  <c r="S451" i="6"/>
  <c r="S450" i="6"/>
  <c r="S449" i="6"/>
  <c r="S448" i="6"/>
  <c r="S447" i="6"/>
  <c r="S446" i="6"/>
  <c r="S445" i="6"/>
  <c r="S444" i="6"/>
  <c r="S443" i="6"/>
  <c r="S442" i="6"/>
  <c r="S441" i="6"/>
  <c r="S440" i="6"/>
  <c r="S439" i="6"/>
  <c r="S438" i="6"/>
  <c r="S437" i="6"/>
  <c r="S436" i="6"/>
  <c r="S435" i="6"/>
  <c r="S434" i="6"/>
  <c r="S433" i="6"/>
  <c r="S432" i="6"/>
  <c r="S431" i="6"/>
  <c r="S430" i="6"/>
  <c r="S429" i="6"/>
  <c r="S428" i="6"/>
  <c r="S427" i="6"/>
  <c r="S426" i="6"/>
  <c r="S425" i="6"/>
  <c r="S424" i="6"/>
  <c r="S423" i="6"/>
  <c r="S422" i="6"/>
  <c r="S421" i="6"/>
  <c r="S420" i="6"/>
  <c r="S419" i="6"/>
  <c r="S418" i="6"/>
  <c r="S417" i="6"/>
  <c r="S416" i="6"/>
  <c r="S415" i="6"/>
  <c r="S414" i="6"/>
  <c r="S413" i="6"/>
  <c r="S412" i="6"/>
  <c r="S411" i="6"/>
  <c r="S410" i="6"/>
  <c r="S409" i="6"/>
  <c r="S404" i="6"/>
  <c r="S402" i="6"/>
  <c r="S399" i="6"/>
  <c r="S398" i="6"/>
  <c r="S394" i="6"/>
  <c r="S392" i="6"/>
  <c r="S388" i="6"/>
  <c r="S382" i="6"/>
  <c r="S379" i="6"/>
  <c r="S376" i="6"/>
  <c r="S374" i="6"/>
  <c r="S371" i="6"/>
  <c r="S363" i="6"/>
  <c r="S348" i="6"/>
  <c r="S330" i="6"/>
  <c r="S326" i="6"/>
  <c r="S321" i="6"/>
  <c r="S310" i="6"/>
  <c r="S309" i="6"/>
  <c r="S308" i="6"/>
  <c r="S307" i="6"/>
  <c r="S306" i="6"/>
  <c r="S305" i="6"/>
  <c r="S304" i="6"/>
  <c r="S303" i="6"/>
  <c r="S302" i="6"/>
  <c r="S301" i="6"/>
  <c r="S300" i="6"/>
  <c r="S299" i="6"/>
  <c r="S298" i="6"/>
  <c r="S297" i="6"/>
  <c r="S296" i="6"/>
  <c r="S295" i="6"/>
  <c r="S294" i="6"/>
  <c r="S293" i="6"/>
  <c r="S292" i="6"/>
  <c r="S291" i="6"/>
  <c r="S290" i="6"/>
  <c r="S289" i="6"/>
  <c r="S288" i="6"/>
  <c r="S287" i="6"/>
  <c r="S286" i="6"/>
  <c r="S285" i="6"/>
  <c r="S284" i="6"/>
  <c r="S283" i="6"/>
  <c r="S282" i="6"/>
  <c r="S281" i="6"/>
  <c r="S280" i="6"/>
  <c r="S279" i="6"/>
  <c r="S278" i="6"/>
  <c r="S277" i="6"/>
  <c r="S276" i="6"/>
  <c r="S275" i="6"/>
  <c r="S274" i="6"/>
  <c r="S273" i="6"/>
  <c r="S272" i="6"/>
  <c r="S271" i="6"/>
  <c r="S270" i="6"/>
  <c r="S269" i="6"/>
  <c r="S268" i="6"/>
  <c r="S267" i="6"/>
  <c r="S266" i="6"/>
  <c r="S265" i="6"/>
  <c r="S264" i="6"/>
  <c r="S263" i="6"/>
  <c r="S262" i="6"/>
  <c r="S261" i="6"/>
  <c r="S260" i="6"/>
  <c r="S259" i="6"/>
  <c r="S258" i="6"/>
  <c r="S257" i="6"/>
  <c r="S256" i="6"/>
  <c r="S255" i="6"/>
  <c r="S254" i="6"/>
  <c r="S253" i="6"/>
  <c r="S252" i="6"/>
  <c r="S251" i="6"/>
  <c r="S250" i="6"/>
  <c r="S249" i="6"/>
  <c r="S248" i="6"/>
  <c r="S247" i="6"/>
  <c r="S246" i="6"/>
  <c r="S245" i="6"/>
  <c r="S244" i="6"/>
  <c r="S243" i="6"/>
  <c r="S242" i="6"/>
  <c r="S241" i="6"/>
  <c r="S240" i="6"/>
  <c r="S239" i="6"/>
  <c r="S238" i="6"/>
  <c r="S237" i="6"/>
  <c r="S236" i="6"/>
  <c r="S235" i="6"/>
  <c r="S234" i="6"/>
  <c r="S233" i="6"/>
  <c r="S232" i="6"/>
  <c r="S231" i="6"/>
  <c r="S230" i="6"/>
  <c r="S229" i="6"/>
  <c r="S228" i="6"/>
  <c r="S227" i="6"/>
  <c r="S226" i="6"/>
  <c r="S225" i="6"/>
  <c r="S224" i="6"/>
  <c r="S223" i="6"/>
  <c r="S222" i="6"/>
  <c r="S221" i="6"/>
  <c r="S220" i="6"/>
  <c r="S219" i="6"/>
  <c r="S218" i="6"/>
  <c r="S217" i="6"/>
  <c r="S216" i="6"/>
  <c r="S215" i="6"/>
  <c r="S214" i="6"/>
  <c r="S213" i="6"/>
  <c r="S212" i="6"/>
  <c r="S211" i="6"/>
  <c r="S210" i="6"/>
  <c r="S209" i="6"/>
  <c r="S208" i="6"/>
  <c r="S207" i="6"/>
  <c r="S206" i="6"/>
  <c r="S205" i="6"/>
  <c r="S204" i="6"/>
  <c r="S203" i="6"/>
  <c r="S202" i="6"/>
  <c r="S201" i="6"/>
  <c r="S200" i="6"/>
  <c r="S199" i="6"/>
  <c r="S198" i="6"/>
  <c r="S197" i="6"/>
  <c r="S196" i="6"/>
  <c r="S195" i="6"/>
  <c r="S194" i="6"/>
  <c r="S193" i="6"/>
  <c r="S192" i="6"/>
  <c r="S191" i="6"/>
  <c r="S190" i="6"/>
  <c r="S189" i="6"/>
  <c r="S188" i="6"/>
  <c r="S187" i="6"/>
  <c r="S186" i="6"/>
  <c r="S185" i="6"/>
  <c r="S184" i="6"/>
  <c r="S183" i="6"/>
  <c r="S182" i="6"/>
  <c r="S181" i="6"/>
  <c r="S180" i="6"/>
  <c r="S179" i="6"/>
  <c r="S178" i="6"/>
  <c r="S177" i="6"/>
  <c r="S176" i="6"/>
  <c r="S175" i="6"/>
  <c r="S174" i="6"/>
  <c r="S173" i="6"/>
  <c r="S172" i="6"/>
  <c r="S171" i="6"/>
  <c r="S168" i="6"/>
  <c r="S167" i="6"/>
  <c r="S166" i="6"/>
  <c r="S165" i="6"/>
  <c r="S162" i="6"/>
  <c r="S160" i="6"/>
  <c r="S159" i="6"/>
  <c r="S158" i="6"/>
  <c r="S157" i="6"/>
  <c r="S156" i="6"/>
  <c r="S155" i="6"/>
  <c r="S154" i="6"/>
  <c r="S153" i="6"/>
  <c r="S152" i="6"/>
  <c r="S151" i="6"/>
  <c r="S150" i="6"/>
  <c r="S149" i="6"/>
  <c r="S148" i="6"/>
  <c r="S147" i="6"/>
  <c r="S146" i="6"/>
  <c r="S145" i="6"/>
  <c r="S144" i="6"/>
  <c r="S143" i="6"/>
  <c r="S142" i="6"/>
  <c r="S141" i="6"/>
  <c r="S140" i="6"/>
  <c r="S139" i="6"/>
  <c r="S138" i="6"/>
  <c r="S137" i="6"/>
  <c r="S136" i="6"/>
  <c r="S135" i="6"/>
  <c r="S134" i="6"/>
  <c r="S133" i="6"/>
  <c r="S132" i="6"/>
  <c r="S131" i="6"/>
  <c r="S130" i="6"/>
  <c r="S129" i="6"/>
  <c r="S128" i="6"/>
  <c r="S127" i="6"/>
  <c r="S126" i="6"/>
  <c r="S125" i="6"/>
  <c r="S124" i="6"/>
  <c r="S123" i="6"/>
  <c r="S122" i="6"/>
  <c r="S121" i="6"/>
  <c r="S120" i="6"/>
  <c r="S119" i="6"/>
  <c r="S118" i="6"/>
  <c r="S117" i="6"/>
  <c r="S116" i="6"/>
  <c r="S115" i="6"/>
  <c r="S114" i="6"/>
  <c r="S113" i="6"/>
  <c r="S112" i="6"/>
  <c r="S111" i="6"/>
  <c r="S110" i="6"/>
  <c r="S109" i="6"/>
  <c r="S108" i="6"/>
  <c r="S107" i="6"/>
  <c r="S106" i="6"/>
  <c r="S105" i="6"/>
  <c r="S104" i="6"/>
  <c r="S103" i="6"/>
  <c r="S102" i="6"/>
  <c r="S101" i="6"/>
  <c r="S100" i="6"/>
  <c r="S99" i="6"/>
  <c r="S98" i="6"/>
  <c r="S97" i="6"/>
  <c r="S96" i="6"/>
  <c r="S95" i="6"/>
  <c r="S94" i="6"/>
  <c r="S93" i="6"/>
  <c r="S92" i="6"/>
  <c r="S91" i="6"/>
  <c r="S90" i="6"/>
  <c r="S89" i="6"/>
  <c r="S88" i="6"/>
  <c r="S87" i="6"/>
  <c r="S86" i="6"/>
  <c r="S85" i="6"/>
  <c r="S84" i="6"/>
  <c r="S83" i="6"/>
  <c r="S82" i="6"/>
  <c r="S81" i="6"/>
  <c r="S80" i="6"/>
  <c r="S79" i="6"/>
  <c r="S78" i="6"/>
  <c r="S77" i="6"/>
  <c r="S76" i="6"/>
  <c r="S75" i="6"/>
  <c r="S74" i="6"/>
  <c r="S73" i="6"/>
  <c r="S72" i="6"/>
  <c r="S71" i="6"/>
  <c r="S70" i="6"/>
  <c r="S69" i="6"/>
  <c r="S68" i="6"/>
  <c r="S67" i="6"/>
  <c r="S66" i="6"/>
  <c r="S65" i="6"/>
  <c r="S64" i="6"/>
  <c r="S63" i="6"/>
  <c r="S62" i="6"/>
  <c r="S61" i="6"/>
  <c r="S60" i="6"/>
  <c r="S59" i="6"/>
  <c r="S58" i="6"/>
  <c r="S57" i="6"/>
  <c r="S56" i="6"/>
  <c r="S55" i="6"/>
  <c r="S54" i="6"/>
  <c r="S53" i="6"/>
  <c r="S52" i="6"/>
  <c r="S51" i="6"/>
  <c r="S50" i="6"/>
  <c r="S49" i="6"/>
  <c r="S48" i="6"/>
  <c r="S47" i="6"/>
  <c r="S46" i="6"/>
  <c r="S45" i="6"/>
  <c r="S44" i="6"/>
  <c r="S43" i="6"/>
  <c r="S42" i="6"/>
  <c r="S41" i="6"/>
  <c r="S40" i="6"/>
  <c r="S39" i="6"/>
  <c r="S38" i="6"/>
  <c r="S37" i="6"/>
  <c r="S36" i="6"/>
  <c r="S35" i="6"/>
  <c r="S34" i="6"/>
  <c r="S33" i="6"/>
  <c r="S32" i="6"/>
  <c r="S31" i="6"/>
  <c r="S30" i="6"/>
  <c r="S27" i="6"/>
  <c r="S25" i="6"/>
  <c r="S19" i="6"/>
  <c r="R9" i="6"/>
  <c r="Q9" i="6"/>
  <c r="S16" i="6" l="1"/>
  <c r="C17" i="7"/>
  <c r="S13" i="6"/>
  <c r="Q14" i="6"/>
  <c r="R14" i="6"/>
  <c r="B5" i="7"/>
  <c r="B4" i="7"/>
  <c r="R20" i="6"/>
  <c r="Q20" i="6"/>
  <c r="F4" i="7"/>
  <c r="S17" i="6"/>
  <c r="S11" i="6"/>
  <c r="Q10" i="6"/>
  <c r="R10" i="6"/>
  <c r="Q8" i="6"/>
  <c r="R8" i="6"/>
  <c r="R7" i="6"/>
  <c r="Q7" i="6"/>
  <c r="Q12" i="6"/>
  <c r="R12" i="6"/>
  <c r="F5" i="7"/>
  <c r="R21" i="6"/>
  <c r="Q21" i="6"/>
  <c r="S5" i="6"/>
  <c r="S23" i="6"/>
  <c r="S24" i="6"/>
  <c r="S29" i="6"/>
  <c r="S28" i="6"/>
  <c r="S9" i="6"/>
  <c r="S26" i="6"/>
  <c r="S22" i="6"/>
  <c r="S15" i="6"/>
  <c r="S6" i="6"/>
  <c r="O46" i="8"/>
  <c r="O5" i="10" s="1"/>
  <c r="P46" i="8"/>
  <c r="P5" i="10" s="1"/>
  <c r="I22" i="1" s="1"/>
  <c r="N5" i="10"/>
  <c r="H22" i="1" s="1"/>
  <c r="N4" i="10"/>
  <c r="H21" i="1" s="1"/>
  <c r="O45" i="8"/>
  <c r="O4" i="10" s="1"/>
  <c r="P45" i="8"/>
  <c r="P4" i="10" s="1"/>
  <c r="I21" i="1" s="1"/>
  <c r="B64" i="8"/>
  <c r="B4" i="12"/>
  <c r="D4" i="1"/>
  <c r="B18" i="8"/>
  <c r="O49" i="8"/>
  <c r="O8" i="10" s="1"/>
  <c r="P49" i="8"/>
  <c r="P8" i="10" s="1"/>
  <c r="I25" i="1" s="1"/>
  <c r="N8" i="10"/>
  <c r="H25" i="1" s="1"/>
  <c r="O51" i="8"/>
  <c r="O10" i="10" s="1"/>
  <c r="P51" i="8"/>
  <c r="P10" i="10" s="1"/>
  <c r="I27" i="1" s="1"/>
  <c r="N10" i="10"/>
  <c r="H27" i="1" s="1"/>
  <c r="O52" i="8"/>
  <c r="O11" i="10" s="1"/>
  <c r="P52" i="8"/>
  <c r="P11" i="10" s="1"/>
  <c r="I28" i="1" s="1"/>
  <c r="N11" i="10"/>
  <c r="H28" i="1" s="1"/>
  <c r="O53" i="8"/>
  <c r="O12" i="10" s="1"/>
  <c r="P53" i="8"/>
  <c r="P12" i="10" s="1"/>
  <c r="I29" i="1" s="1"/>
  <c r="N12" i="10"/>
  <c r="H29" i="1" s="1"/>
  <c r="O54" i="8"/>
  <c r="O13" i="10" s="1"/>
  <c r="P54" i="8"/>
  <c r="P13" i="10" s="1"/>
  <c r="I30" i="1" s="1"/>
  <c r="N13" i="10"/>
  <c r="H30" i="1" s="1"/>
  <c r="O55" i="8"/>
  <c r="O14" i="10" s="1"/>
  <c r="P55" i="8"/>
  <c r="P14" i="10" s="1"/>
  <c r="I31" i="1" s="1"/>
  <c r="N14" i="10"/>
  <c r="H31" i="1" s="1"/>
  <c r="O56" i="8"/>
  <c r="O15" i="10" s="1"/>
  <c r="P56" i="8"/>
  <c r="P15" i="10" s="1"/>
  <c r="I32" i="1" s="1"/>
  <c r="N15" i="10"/>
  <c r="H32" i="1" s="1"/>
  <c r="O57" i="8"/>
  <c r="O16" i="10" s="1"/>
  <c r="P57" i="8"/>
  <c r="P16" i="10" s="1"/>
  <c r="I33" i="1" s="1"/>
  <c r="N16" i="10"/>
  <c r="H33" i="1" s="1"/>
  <c r="A4" i="1"/>
  <c r="B16" i="8"/>
  <c r="B17" i="8"/>
  <c r="J4" i="1" s="1"/>
  <c r="B20" i="8"/>
  <c r="B65" i="8"/>
  <c r="B5" i="12"/>
  <c r="O50" i="8"/>
  <c r="O9" i="10" s="1"/>
  <c r="P50" i="8"/>
  <c r="P9" i="10" s="1"/>
  <c r="I26" i="1" s="1"/>
  <c r="N9" i="10"/>
  <c r="H26" i="1" s="1"/>
  <c r="O47" i="8"/>
  <c r="O6" i="10" s="1"/>
  <c r="P47" i="8"/>
  <c r="P6" i="10" s="1"/>
  <c r="I23" i="1" s="1"/>
  <c r="N6" i="10"/>
  <c r="H23" i="1" s="1"/>
  <c r="O48" i="8"/>
  <c r="O7" i="10" s="1"/>
  <c r="P48" i="8"/>
  <c r="P7" i="10" s="1"/>
  <c r="I24" i="1" s="1"/>
  <c r="N7" i="10"/>
  <c r="H24" i="1" s="1"/>
  <c r="B14" i="8"/>
  <c r="H4" i="7" l="1"/>
  <c r="G4" i="7"/>
  <c r="S14" i="6"/>
  <c r="I4" i="7" s="1"/>
  <c r="H5" i="7"/>
  <c r="B17" i="7"/>
  <c r="S7" i="6"/>
  <c r="S10" i="6"/>
  <c r="S20" i="6"/>
  <c r="S8" i="6"/>
  <c r="S12" i="6"/>
  <c r="F17" i="7"/>
  <c r="G5" i="7"/>
  <c r="S21" i="6"/>
  <c r="O28" i="8"/>
  <c r="C64" i="8"/>
  <c r="C4" i="11" s="1"/>
  <c r="B4" i="11"/>
  <c r="C4" i="12"/>
  <c r="D4" i="12"/>
  <c r="E4" i="12"/>
  <c r="F4" i="12"/>
  <c r="B23" i="8"/>
  <c r="B8" i="13"/>
  <c r="A8" i="1"/>
  <c r="B5" i="13"/>
  <c r="B10" i="13" s="1"/>
  <c r="B21" i="8"/>
  <c r="B22" i="8"/>
  <c r="C65" i="8"/>
  <c r="C5" i="11" s="1"/>
  <c r="B5" i="11"/>
  <c r="C5" i="12"/>
  <c r="D5" i="12"/>
  <c r="E5" i="12"/>
  <c r="F5" i="12"/>
  <c r="O4" i="9" l="1"/>
  <c r="D21" i="1"/>
  <c r="H17" i="7"/>
  <c r="G17" i="7"/>
  <c r="I5" i="7"/>
  <c r="O29" i="8"/>
  <c r="J4" i="7"/>
  <c r="B9" i="13"/>
  <c r="B13" i="1"/>
  <c r="B6" i="13"/>
  <c r="D8" i="1"/>
  <c r="B7" i="13"/>
  <c r="B14" i="1"/>
  <c r="O5" i="9" l="1"/>
  <c r="D22" i="1"/>
  <c r="J5" i="7"/>
  <c r="I17" i="7"/>
  <c r="B18" i="7" l="1"/>
  <c r="B24" i="8"/>
  <c r="G8" i="1" s="1"/>
</calcChain>
</file>

<file path=xl/sharedStrings.xml><?xml version="1.0" encoding="utf-8"?>
<sst xmlns="http://schemas.openxmlformats.org/spreadsheetml/2006/main" count="772" uniqueCount="399">
  <si>
    <t>个人财务分析总览</t>
  </si>
  <si>
    <t>本页是主要查看页面；所有数字均引用公式枢纽。</t>
  </si>
  <si>
    <t>平均月支出</t>
  </si>
  <si>
    <t>必要月支出</t>
  </si>
  <si>
    <t>弹性月支出</t>
  </si>
  <si>
    <t>正常一年储备</t>
  </si>
  <si>
    <t>现金覆盖月数</t>
  </si>
  <si>
    <t>建议可投资资金</t>
  </si>
  <si>
    <t>全年估算消费税</t>
  </si>
  <si>
    <t>消费税估算状态</t>
  </si>
  <si>
    <t>判断摘要</t>
  </si>
  <si>
    <t>现金安全等级</t>
  </si>
  <si>
    <t>资金建议</t>
  </si>
  <si>
    <t>消费税说明</t>
  </si>
  <si>
    <t>总支出</t>
  </si>
  <si>
    <t>记录编号</t>
  </si>
  <si>
    <t>日期</t>
  </si>
  <si>
    <t>支出内容</t>
  </si>
  <si>
    <t>支出金额</t>
  </si>
  <si>
    <t>主类别</t>
  </si>
  <si>
    <t>支出性质</t>
  </si>
  <si>
    <t>必要程度</t>
  </si>
  <si>
    <t>分析口径</t>
  </si>
  <si>
    <t>税费类型</t>
  </si>
  <si>
    <t>备注</t>
  </si>
  <si>
    <t>支出-0001</t>
  </si>
  <si>
    <t>房租</t>
  </si>
  <si>
    <t>住房</t>
  </si>
  <si>
    <t>固定</t>
  </si>
  <si>
    <t>必要</t>
  </si>
  <si>
    <t>个人支出</t>
  </si>
  <si>
    <t>免税</t>
  </si>
  <si>
    <t>示例：1月总支出约5000，房租占60%</t>
  </si>
  <si>
    <t>支出-0002</t>
  </si>
  <si>
    <t>超市基础食品：鸡蛋、蔬菜、牛奶</t>
  </si>
  <si>
    <t>餐饮</t>
  </si>
  <si>
    <t>可变</t>
  </si>
  <si>
    <t>零税率</t>
  </si>
  <si>
    <t>基础食品通常按零税率演示</t>
  </si>
  <si>
    <t>支出-0003</t>
  </si>
  <si>
    <t>餐厅外食</t>
  </si>
  <si>
    <t>弹性</t>
  </si>
  <si>
    <t>应税</t>
  </si>
  <si>
    <t>餐厅和外卖通常应税</t>
  </si>
  <si>
    <t>支出-0004</t>
  </si>
  <si>
    <t>加油</t>
  </si>
  <si>
    <t>交通</t>
  </si>
  <si>
    <t>交通相关应税示例</t>
  </si>
  <si>
    <t>支出-0005</t>
  </si>
  <si>
    <t>手机通讯费</t>
  </si>
  <si>
    <t>通讯</t>
  </si>
  <si>
    <t>支出-0006</t>
  </si>
  <si>
    <t>云服务订阅</t>
  </si>
  <si>
    <t>订阅</t>
  </si>
  <si>
    <t>支出-0007</t>
  </si>
  <si>
    <t>衣物与日用品购物</t>
  </si>
  <si>
    <t>购物</t>
  </si>
  <si>
    <t>支出-0008</t>
  </si>
  <si>
    <t>药品和医疗用品</t>
  </si>
  <si>
    <t>医疗</t>
  </si>
  <si>
    <t>仅作模板示例，实际以收据为准</t>
  </si>
  <si>
    <t>支出-0009</t>
  </si>
  <si>
    <t>健身房月费</t>
  </si>
  <si>
    <t>运动</t>
  </si>
  <si>
    <t>支出-0010</t>
  </si>
  <si>
    <t>课程与书籍</t>
  </si>
  <si>
    <t>学习</t>
  </si>
  <si>
    <t>一次性</t>
  </si>
  <si>
    <t>含税不明</t>
  </si>
  <si>
    <t>学习类税费取决于具体项目</t>
  </si>
  <si>
    <t>支出-0011</t>
  </si>
  <si>
    <t>宠物食品和用品</t>
  </si>
  <si>
    <t>宠物</t>
  </si>
  <si>
    <t>支出-0012</t>
  </si>
  <si>
    <t>电影和游戏娱乐</t>
  </si>
  <si>
    <t>娱乐</t>
  </si>
  <si>
    <t>支出-0013</t>
  </si>
  <si>
    <t>政府费用</t>
  </si>
  <si>
    <t>税费</t>
  </si>
  <si>
    <t>不适用</t>
  </si>
  <si>
    <t>政府收费不纳入消费税估算</t>
  </si>
  <si>
    <t>支出-0014</t>
  </si>
  <si>
    <t>其他杂项</t>
  </si>
  <si>
    <t>其他</t>
  </si>
  <si>
    <t>支出-0015</t>
  </si>
  <si>
    <t>示例：2月有一定波动</t>
  </si>
  <si>
    <t>支出-0016</t>
  </si>
  <si>
    <t>超市基础食品：水果、蔬菜、面包</t>
  </si>
  <si>
    <t>支出-0017</t>
  </si>
  <si>
    <t>餐厅聚餐</t>
  </si>
  <si>
    <t>支出-0018</t>
  </si>
  <si>
    <t>车辆加油与停车</t>
  </si>
  <si>
    <t>支出-0019</t>
  </si>
  <si>
    <t>支出-0020</t>
  </si>
  <si>
    <t>软件订阅</t>
  </si>
  <si>
    <t>支出-0021</t>
  </si>
  <si>
    <t>衣物购物</t>
  </si>
  <si>
    <t>支出-0022</t>
  </si>
  <si>
    <t>医疗用品</t>
  </si>
  <si>
    <t>支出-0023</t>
  </si>
  <si>
    <t>支出-0024</t>
  </si>
  <si>
    <t>线上课程</t>
  </si>
  <si>
    <t>支出-0025</t>
  </si>
  <si>
    <t>宠物用品</t>
  </si>
  <si>
    <t>支出-0026</t>
  </si>
  <si>
    <t>娱乐活动</t>
  </si>
  <si>
    <t>支出-0027</t>
  </si>
  <si>
    <t>支出-0028</t>
  </si>
  <si>
    <t>总收入</t>
  </si>
  <si>
    <t>收入来源</t>
  </si>
  <si>
    <t>收入金额</t>
  </si>
  <si>
    <t>收入类型</t>
  </si>
  <si>
    <t>收入-0001</t>
  </si>
  <si>
    <t>工资</t>
  </si>
  <si>
    <t>示例收入</t>
  </si>
  <si>
    <t>收入-0002</t>
  </si>
  <si>
    <t>收入-0003</t>
  </si>
  <si>
    <t>退款</t>
  </si>
  <si>
    <t>示例：退款收入</t>
  </si>
  <si>
    <t>输入设置</t>
  </si>
  <si>
    <t>手动变量区。日常使用时主要更新当前可动用现金、额外缓冲、备用金月数等。</t>
  </si>
  <si>
    <t>设置项</t>
  </si>
  <si>
    <t>当前值</t>
  </si>
  <si>
    <t>说明</t>
  </si>
  <si>
    <t>当前可动用现金</t>
  </si>
  <si>
    <t>用于计算现金覆盖月数与可投资资金</t>
  </si>
  <si>
    <t>额外安全缓冲</t>
  </si>
  <si>
    <t>在推荐现金储备之外额外保留的现金</t>
  </si>
  <si>
    <t>风险偏好</t>
  </si>
  <si>
    <t>平衡</t>
  </si>
  <si>
    <t>仅用于说明；可填写保守、平衡、成长</t>
  </si>
  <si>
    <t>备用金月数</t>
  </si>
  <si>
    <t>推荐现金储备 = 月均支出 × 备用金月数，再考虑最低下限与额外缓冲</t>
  </si>
  <si>
    <t>最低现金储备下限</t>
  </si>
  <si>
    <t>即使公式算出较低储备，也保留此下限</t>
  </si>
  <si>
    <t>可选：每月住房底盘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</si>
  <si>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</si>
  <si>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</si>
  <si>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</si>
  <si>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</si>
  <si>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</si>
  <si>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</si>
  <si>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</si>
  <si>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</si>
  <si>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</si>
  <si>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</si>
  <si>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</si>
  <si>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</si>
  <si>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住房底盘</t>
  </si>
  <si>
    <t>税费设置</t>
  </si>
  <si>
    <t>消费税估算为近似分析。用户可选择是否启用，并可自行调整税率、地区和分类规则。</t>
  </si>
  <si>
    <t>是否启用消费税估算</t>
  </si>
  <si>
    <t>是</t>
  </si>
  <si>
    <t>选择“否”后，所有估算税额显示为0</t>
  </si>
  <si>
    <t>支出金额是否为含税价</t>
  </si>
  <si>
    <t>多数个人记账记录的是信用卡实际扣款，通常视为含税价</t>
  </si>
  <si>
    <t>所在地区</t>
  </si>
  <si>
    <t>魁北克</t>
  </si>
  <si>
    <t>默认以魁北克消费税做示例，可手动修改税率</t>
  </si>
  <si>
    <t>联邦消费税率</t>
  </si>
  <si>
    <t>示例：5%</t>
  </si>
  <si>
    <t>省级消费税率</t>
  </si>
  <si>
    <t>示例：魁北克省级销售税9.975%</t>
  </si>
  <si>
    <t>合计消费税率</t>
  </si>
  <si>
    <t>用于含税价倒推税额</t>
  </si>
  <si>
    <t>主类别默认税费类型</t>
  </si>
  <si>
    <t>默认税费类型</t>
  </si>
  <si>
    <t>居住租金等通常不纳入消费税估算</t>
  </si>
  <si>
    <t>餐厅、外卖、热食通常应税；基础食品请手动改为零税率</t>
  </si>
  <si>
    <t>加油、停车、维修等通常应税；公共交通请按实际情况调整</t>
  </si>
  <si>
    <t>手机、网络、通信服务通常应税</t>
  </si>
  <si>
    <t>软件、流媒体等订阅通常应税</t>
  </si>
  <si>
    <t>衣物、日用品、电子产品等通常应税</t>
  </si>
  <si>
    <t>医疗类项目差异较大，示例按免税处理</t>
  </si>
  <si>
    <t>健身房、运动服务通常应税</t>
  </si>
  <si>
    <t>书籍、课程、学费等差异较大</t>
  </si>
  <si>
    <t>宠物食品和用品通常应税</t>
  </si>
  <si>
    <t>电影、游戏、活动等通常应税</t>
  </si>
  <si>
    <t>政府收费或税款不纳入消费税估算</t>
  </si>
  <si>
    <t>未知项目需按收据判断</t>
  </si>
  <si>
    <t>资料来源</t>
  </si>
  <si>
    <t>主题</t>
  </si>
  <si>
    <t>链接</t>
  </si>
  <si>
    <t>魁北克消费税计算规则</t>
  </si>
  <si>
    <t>https://www.revenuquebec.ca/en/businesses/consumption-taxes/gsthst-and-qst/collecting-gst-and-qst/calculating-the-taxes/</t>
  </si>
  <si>
    <t>魁北克消费税税率表</t>
  </si>
  <si>
    <t>https://www.revenuquebec.ca/en/businesses/consumption-taxes/gsthst-and-qst/basic-rules-for-applying-the-gsthst-and-qst/tables-of-gst-and-qst-rates/</t>
  </si>
  <si>
    <t>应税供应示例</t>
  </si>
  <si>
    <t>https://www.revenuquebec.ca/en/businesses/consumption-taxes/gsthst-and-qst/basic-rules-for-applying-the-gsthst-and-qst/types-of-supplies/taxable-supplies/</t>
  </si>
  <si>
    <t>联邦消费税抵免说明</t>
  </si>
  <si>
    <t>https://www.canada.ca/en/revenue-agency/services/child-family-benefits/gst-hst-credit.html</t>
  </si>
  <si>
    <t>税费计算明细</t>
  </si>
  <si>
    <t>本页由公式自动从“总支出”和“税费设置”读取。用户通常不需要修改。</t>
  </si>
  <si>
    <t>月份</t>
  </si>
  <si>
    <t>用户税费类型</t>
  </si>
  <si>
    <t>最终税费类型</t>
  </si>
  <si>
    <t>纳入估算</t>
  </si>
  <si>
    <t>应税消费</t>
  </si>
  <si>
    <t>零税率消费</t>
  </si>
  <si>
    <t>免税消费</t>
  </si>
  <si>
    <t>其他/不适用</t>
  </si>
  <si>
    <t>税前金额</t>
  </si>
  <si>
    <t>联邦税估算</t>
  </si>
  <si>
    <t>省级税估算</t>
  </si>
  <si>
    <t>消费税合计</t>
  </si>
  <si>
    <t>消费税分析</t>
  </si>
  <si>
    <t>按月份汇总估算消费税。该页是估算工具，不等同于实际可抵扣或可退税金额。</t>
  </si>
  <si>
    <t>全年合计</t>
  </si>
  <si>
    <t>消费税占个人支出比例</t>
  </si>
  <si>
    <t>公式枢纽</t>
  </si>
  <si>
    <t>所有核心计算集中在本页。展示页只引用本页，用户通常不需要修改。</t>
  </si>
  <si>
    <t>已纳入分析月份数</t>
  </si>
  <si>
    <t>个人支出合计</t>
  </si>
  <si>
    <t>平均每月个人支出</t>
  </si>
  <si>
    <t>平均每月必要支出</t>
  </si>
  <si>
    <t>平均每月弹性支出</t>
  </si>
  <si>
    <t>平均每月固定支出</t>
  </si>
  <si>
    <t>平均每月可变支出</t>
  </si>
  <si>
    <t>平均每月一次性支出</t>
  </si>
  <si>
    <t>平均每月住房支出</t>
  </si>
  <si>
    <t>住房支出占比</t>
  </si>
  <si>
    <t>储蓄率</t>
  </si>
  <si>
    <t>当前现金可覆盖月数</t>
  </si>
  <si>
    <t>正常一年生活储备</t>
  </si>
  <si>
    <t>必要一年生活储备</t>
  </si>
  <si>
    <t>保守一年生活储备</t>
  </si>
  <si>
    <t>推荐现金储备</t>
  </si>
  <si>
    <t>现金缺口</t>
  </si>
  <si>
    <t>必要支出</t>
  </si>
  <si>
    <t>弹性支出</t>
  </si>
  <si>
    <t>固定支出</t>
  </si>
  <si>
    <t>可变支出</t>
  </si>
  <si>
    <t>一次性支出</t>
  </si>
  <si>
    <t>住房支出</t>
  </si>
  <si>
    <t>净现金流</t>
  </si>
  <si>
    <t>是否纳入平均</t>
  </si>
  <si>
    <t>房产支出</t>
  </si>
  <si>
    <t>投资转账</t>
  </si>
  <si>
    <t>内部转账</t>
  </si>
  <si>
    <t>估算消费税</t>
  </si>
  <si>
    <t>月均</t>
  </si>
  <si>
    <t>年化</t>
  </si>
  <si>
    <t>占个人月支出比例</t>
  </si>
  <si>
    <t>情景</t>
  </si>
  <si>
    <t>月支出基准</t>
  </si>
  <si>
    <t>年度基准</t>
  </si>
  <si>
    <t>Lean 必要生活</t>
  </si>
  <si>
    <t>只按必要支出估算最低生活底盘</t>
  </si>
  <si>
    <t>Normal 当前生活</t>
  </si>
  <si>
    <t>按当前平均个人支出估算</t>
  </si>
  <si>
    <t>Conservative 保守</t>
  </si>
  <si>
    <t>用最高月支出作为压力测试</t>
  </si>
  <si>
    <t>每月总结</t>
  </si>
  <si>
    <t>展示页：引用公式枢纽的月度汇总。</t>
  </si>
  <si>
    <t>各类别总结</t>
  </si>
  <si>
    <t>展示页：按主类别汇总月均、年化金额和占比。</t>
  </si>
  <si>
    <t>年度消费预测</t>
  </si>
  <si>
    <t>展示页：Lean / Normal / Conservative 三种情景。</t>
  </si>
  <si>
    <t>保障金分析</t>
  </si>
  <si>
    <t>展示页：按必要生活、当前生活和保守压力测试测算备用金。</t>
  </si>
  <si>
    <t>基准</t>
  </si>
  <si>
    <t>月支出</t>
  </si>
  <si>
    <t>3个月</t>
  </si>
  <si>
    <t>6个月</t>
  </si>
  <si>
    <t>12个月</t>
  </si>
  <si>
    <t>自定义月份</t>
  </si>
  <si>
    <t>必要生活</t>
  </si>
  <si>
    <t>当前生活</t>
  </si>
  <si>
    <t>保守压力</t>
  </si>
  <si>
    <t>可投资资金</t>
  </si>
  <si>
    <t>展示页：根据当前现金和推荐现金储备估算可投资资金。</t>
  </si>
  <si>
    <t>项目</t>
  </si>
  <si>
    <t>数值</t>
  </si>
  <si>
    <t>来自输入设置</t>
  </si>
  <si>
    <t>按月均支出、备用金月数、最低储备和额外缓冲计算</t>
  </si>
  <si>
    <t>当前现金超过推荐储备的部分</t>
  </si>
  <si>
    <t>若现金未达到推荐储备，则显示缺口</t>
  </si>
  <si>
    <t>当前现金 / 平均每月个人支出</t>
  </si>
  <si>
    <t>根据覆盖月数判断</t>
  </si>
  <si>
    <t>资金配置提示</t>
  </si>
  <si>
    <t>规则提示，非投资建议</t>
  </si>
  <si>
    <t>公式说明与维护规则</t>
  </si>
  <si>
    <t>本页说明如何维护模板、每个页面的用途，以及关键公式逻辑。</t>
  </si>
  <si>
    <t>页面</t>
  </si>
  <si>
    <t>单元格/区域</t>
  </si>
  <si>
    <t>公式 / 逻辑</t>
  </si>
  <si>
    <t>含义</t>
  </si>
  <si>
    <t>是否需要手动改</t>
  </si>
  <si>
    <t>A:J</t>
  </si>
  <si>
    <t>用户输入</t>
  </si>
  <si>
    <t>记录所有支出。支出金额填正数，日期决定月份。</t>
  </si>
  <si>
    <t>需要</t>
  </si>
  <si>
    <t>每月追加</t>
  </si>
  <si>
    <t>A:F</t>
  </si>
  <si>
    <t>记录所有收入。收入金额填正数，日期决定月份。</t>
  </si>
  <si>
    <t>B5:B9</t>
  </si>
  <si>
    <t>当前现金、缓冲、风险偏好、备用金月数、最低储备下限。</t>
  </si>
  <si>
    <t>现金变化时更新</t>
  </si>
  <si>
    <t>B5:B10</t>
  </si>
  <si>
    <t>用户输入 + 公式</t>
  </si>
  <si>
    <t>是否启用税费估算、是否含税价、地区与税率。</t>
  </si>
  <si>
    <t>可选</t>
  </si>
  <si>
    <t>税率可按所在省份调整</t>
  </si>
  <si>
    <t>A15:C27</t>
  </si>
  <si>
    <t>规则表</t>
  </si>
  <si>
    <t>当总支出税费类型为“自动”时，按主类别默认判断。</t>
  </si>
  <si>
    <t>可根据实际收据调整</t>
  </si>
  <si>
    <t>A:S</t>
  </si>
  <si>
    <t>公式</t>
  </si>
  <si>
    <t>从总支出读取数据，计算最终税费类型、税前金额和估算税额。</t>
  </si>
  <si>
    <t>不用</t>
  </si>
  <si>
    <t>用户通常只查看</t>
  </si>
  <si>
    <t>A:I</t>
  </si>
  <si>
    <t>SUMIFS</t>
  </si>
  <si>
    <t>按月份汇总应税、零税率、免税和估算税额。</t>
  </si>
  <si>
    <t>受税费设置开关控制</t>
  </si>
  <si>
    <t>B4:B25</t>
  </si>
  <si>
    <t>核心公式</t>
  </si>
  <si>
    <t>统一计算总收入、个人支出、月均支出、现金储备和消费税。</t>
  </si>
  <si>
    <t>展示页统一引用本页</t>
  </si>
  <si>
    <t>A28:O39</t>
  </si>
  <si>
    <t>SUMIFS + 日期区间</t>
  </si>
  <si>
    <t>根据日期自动统计2026-01到2026-12月度汇总。</t>
  </si>
  <si>
    <t>公式范围覆盖第4行到第5000行</t>
  </si>
  <si>
    <t>A44:P57</t>
  </si>
  <si>
    <t>按主类别和月份统计类别支出、月均、年化和占比。</t>
  </si>
  <si>
    <t>新增主类别时需同步扩展</t>
  </si>
  <si>
    <t>整页</t>
  </si>
  <si>
    <t>引用公式枢纽</t>
  </si>
  <si>
    <t>展示月度收入、支出、现金流和估算税额。</t>
  </si>
  <si>
    <t>展示层</t>
  </si>
  <si>
    <t>展示类别月度金额、月均、年化和占比。</t>
  </si>
  <si>
    <t>展示必要生活、当前生活、保守压力三种年度情景。</t>
  </si>
  <si>
    <t>引用公式枢纽 + 输入设置</t>
  </si>
  <si>
    <t>展示3、6、12个月及自定义月份备用金。</t>
  </si>
  <si>
    <t>展示现金储备、现金缺口和可投资资金。</t>
  </si>
  <si>
    <t>总览</t>
  </si>
  <si>
    <t>主要查看页面，含KPI、判断摘要和图表。</t>
  </si>
  <si>
    <t>核心公式字典</t>
  </si>
  <si>
    <t>作用</t>
  </si>
  <si>
    <t>在本模板中的用法</t>
  </si>
  <si>
    <t>条件汇总</t>
  </si>
  <si>
    <t>按日期区间、分析口径、类别、支出性质等条件统计金额</t>
  </si>
  <si>
    <t>IF</t>
  </si>
  <si>
    <t>规则判断</t>
  </si>
  <si>
    <t>判断是否启用税费估算、是否有数据、现金安全等级</t>
  </si>
  <si>
    <t>IFERROR</t>
  </si>
  <si>
    <t>错误处理</t>
  </si>
  <si>
    <t>当除以0或查找不到时显示0或默认值</t>
  </si>
  <si>
    <t>VLOOKUP</t>
  </si>
  <si>
    <t>查找默认税费类型</t>
  </si>
  <si>
    <t>根据主类别在税费设置中查找默认税费类型</t>
  </si>
  <si>
    <t>MAX</t>
  </si>
  <si>
    <t>取较大值</t>
  </si>
  <si>
    <t>推荐现金储备和可投资资金计算</t>
  </si>
  <si>
    <t>DATE / LEFT / RIGHT</t>
  </si>
  <si>
    <t>从月份文本生成日期区间</t>
  </si>
  <si>
    <t>公式枢纽用2026-01生成当月开始和下月开始日期</t>
  </si>
  <si>
    <t>日常维护流程</t>
  </si>
  <si>
    <t>1. 在“总支出”追加支出记录，金额填正数。</t>
  </si>
  <si>
    <t>2. 在“总收入”追加收入记录，金额填正数。</t>
  </si>
  <si>
    <t>3. 如现金余额、备用金月数或税率变化，更新“输入设置”和“税费设置”。</t>
  </si>
  <si>
    <t>4. 查看“总览”；若需要排查，再看“公式枢纽”“税费计算明细”。</t>
  </si>
  <si>
    <t>5. 消费税估算是近似分析，不等于实际退税、抵扣或福利金额。</t>
  </si>
  <si>
    <t>选项与下拉列表</t>
  </si>
  <si>
    <t>此页用于数据验证，不建议手动修改。</t>
  </si>
  <si>
    <t>是否</t>
  </si>
  <si>
    <t>地区</t>
  </si>
  <si>
    <t>自动</t>
  </si>
  <si>
    <t>奖学金</t>
  </si>
  <si>
    <t>否</t>
  </si>
  <si>
    <t>安大略</t>
  </si>
  <si>
    <t>政府补助</t>
  </si>
  <si>
    <t>不列颠哥伦比亚</t>
  </si>
  <si>
    <t>投资收益</t>
  </si>
  <si>
    <t>阿尔伯塔</t>
  </si>
  <si>
    <t>排除</t>
  </si>
  <si>
    <t>自定义</t>
  </si>
  <si>
    <t>房租收入</t>
  </si>
  <si>
    <t>个人财务分析模板：极简输入 + 加拿大消费税估算版</t>
  </si>
  <si>
    <t>只填写总支出、总收入、输入设置、税费设置；其他页面自动计算。</t>
  </si>
  <si>
    <t>使用目标</t>
  </si>
  <si>
    <t>用最少输入列记录个人收支，并自动生成月度现金流、类别占比、年度消费预测、备用金、可投资资金与消费税估算。</t>
  </si>
  <si>
    <t>每月维护</t>
  </si>
  <si>
    <t>只追加新支出、新收入；必要时更新当前现金、备用金月数、税率或是否启用消费税估算。</t>
  </si>
  <si>
    <t>金额规则</t>
  </si>
  <si>
    <t>支出页与收入页均填正数。</t>
    <phoneticPr fontId="7" type="noConversion"/>
  </si>
  <si>
    <t>税费规则</t>
  </si>
  <si>
    <t>税费类型可选“自动”，也可手动选择零税率、应税、免税、含税不明、不适用。</t>
  </si>
  <si>
    <t>示例数据</t>
  </si>
  <si>
    <t>内置2026年1月与2月示例样本；1月总支出5000，房租3000，占本月支出60%。</t>
    <phoneticPr fontId="7" type="noConversion"/>
  </si>
  <si>
    <t>收入</t>
  </si>
  <si>
    <t>类别</t>
  </si>
  <si>
    <t>占比</t>
  </si>
  <si>
    <t>用户只需要填写本页作为收入页。收入金额请输入正数；</t>
    <phoneticPr fontId="7" type="noConversion"/>
  </si>
  <si>
    <t>用户只需要填写本页作为支出页。支出金额请输入正数；依据分析口径、类别和税费类型完成统计。</t>
    <phoneticPr fontId="7" type="noConversion"/>
  </si>
  <si>
    <t>自动</t>
    <phoneticPr fontId="7" type="noConversion"/>
  </si>
  <si>
    <t>图表数据索引：类别月均与占比</t>
  </si>
  <si>
    <t>图表数据索引：月度收支与消费税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</si>
</sst>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"/>
  </numFmts>
  <fonts count="12">
    <font>
      <sz val="11"/>
      <color theme="1"/>
      <name val="宋体"/>
      <family val="2"/>
      <scheme val="minor"/>
    </font>
    <font>
      <b/>
      <sz val="16"/>
      <color rgb="FF1F4E79"/>
      <name val="Microsoft YaHei"/>
      <family val="2"/>
      <charset val="134"/>
    </font>
    <font>
      <sz val="9"/>
      <color rgb="FF666666"/>
      <name val="Microsoft YaHei"/>
      <family val="2"/>
      <charset val="134"/>
    </font>
    <font>
      <b/>
      <sz val="10"/>
      <color rgb="FFFFFFFF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b/>
      <sz val="12"/>
      <color rgb="FF1F4E79"/>
      <name val="Microsoft YaHei"/>
      <family val="2"/>
      <charset val="134"/>
    </font>
    <font>
      <b/>
      <sz val="14"/>
      <color rgb="FF1F4E79"/>
      <name val="Microsoft YaHei"/>
      <family val="2"/>
      <charset val="134"/>
    </font>
    <font>
      <sz val="9"/>
      <name val="宋体"/>
      <family val="3"/>
      <charset val="134"/>
      <scheme val="minor"/>
    </font>
    <font>
      <b/>
      <sz val="16"/>
      <color rgb="FFFFFFFF"/>
      <name val="宋体"/>
      <family val="2"/>
      <scheme val="minor"/>
    </font>
    <font>
      <i/>
      <sz val="11"/>
      <color theme="1"/>
      <name val="宋体"/>
      <family val="2"/>
      <scheme val="minor"/>
    </font>
    <font>
      <b/>
      <sz val="11"/>
      <color rgb="FFFFFFFF"/>
      <name val="宋体"/>
      <family val="2"/>
      <scheme val="minor"/>
    </font>
    <font>
      <b/>
      <sz val="11"/>
      <color rgb="FF1F4E79"/>
      <name val="Microsoft YaHei"/>
      <family val="2"/>
      <charset val="134"/>
    </font>
  </fonts>
  <fills count="12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7D6"/>
      </patternFill>
    </fill>
    <fill>
      <patternFill patternType="solid">
        <fgColor rgb="FF0F766E"/>
      </patternFill>
    </fill>
    <fill>
      <patternFill patternType="solid">
        <fgColor rgb="FFE8F5E9"/>
      </patternFill>
    </fill>
    <fill>
      <patternFill patternType="solid">
        <fgColor rgb="FFFFF2CC"/>
      </patternFill>
    </fill>
    <fill>
      <patternFill patternType="solid">
        <fgColor rgb="FFDDEFE8"/>
      </patternFill>
    </fill>
    <fill>
      <patternFill patternType="solid">
        <fgColor rgb="FFEAF4F4"/>
      </patternFill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D9EAF7"/>
      </patternFill>
    </fill>
  </fills>
  <borders count="6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5" fillId="0" borderId="0" xfId="0" applyFont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4" fontId="4" fillId="3" borderId="1" xfId="0" applyNumberFormat="1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177" fontId="4" fillId="0" borderId="1" xfId="0" applyNumberFormat="1" applyFont="1" applyBorder="1" applyAlignment="1">
      <alignment vertical="center" wrapText="1"/>
    </xf>
    <xf numFmtId="4" fontId="4" fillId="0" borderId="1" xfId="0" applyNumberFormat="1" applyFont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1" fontId="4" fillId="3" borderId="1" xfId="0" applyNumberFormat="1" applyFon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10" fontId="4" fillId="3" borderId="1" xfId="0" applyNumberFormat="1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vertical="center" wrapText="1"/>
    </xf>
    <xf numFmtId="4" fontId="4" fillId="7" borderId="1" xfId="0" applyNumberFormat="1" applyFont="1" applyFill="1" applyBorder="1" applyAlignment="1">
      <alignment vertical="center" wrapText="1"/>
    </xf>
    <xf numFmtId="10" fontId="4" fillId="6" borderId="1" xfId="0" applyNumberFormat="1" applyFont="1" applyFill="1" applyBorder="1" applyAlignment="1">
      <alignment vertical="center" wrapText="1"/>
    </xf>
    <xf numFmtId="0" fontId="4" fillId="8" borderId="1" xfId="0" applyFont="1" applyFill="1" applyBorder="1" applyAlignment="1">
      <alignment vertical="center" wrapText="1"/>
    </xf>
    <xf numFmtId="2" fontId="4" fillId="8" borderId="1" xfId="0" applyNumberFormat="1" applyFont="1" applyFill="1" applyBorder="1" applyAlignment="1">
      <alignment vertical="center" wrapText="1"/>
    </xf>
    <xf numFmtId="4" fontId="4" fillId="8" borderId="1" xfId="0" applyNumberFormat="1" applyFont="1" applyFill="1" applyBorder="1" applyAlignment="1">
      <alignment vertical="center" wrapText="1"/>
    </xf>
    <xf numFmtId="10" fontId="4" fillId="8" borderId="1" xfId="0" applyNumberFormat="1" applyFont="1" applyFill="1" applyBorder="1" applyAlignment="1">
      <alignment vertical="center" wrapText="1"/>
    </xf>
    <xf numFmtId="49" fontId="4" fillId="8" borderId="1" xfId="0" applyNumberFormat="1" applyFont="1" applyFill="1" applyBorder="1" applyAlignment="1">
      <alignment vertical="center" wrapText="1"/>
    </xf>
    <xf numFmtId="1" fontId="4" fillId="0" borderId="1" xfId="0" applyNumberFormat="1" applyFont="1" applyBorder="1" applyAlignment="1">
      <alignment vertical="center" wrapText="1"/>
    </xf>
    <xf numFmtId="10" fontId="4" fillId="0" borderId="1" xfId="0" applyNumberFormat="1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2" borderId="0" xfId="0" applyFont="1" applyFill="1" applyAlignment="1">
      <alignment vertical="center" wrapText="1"/>
    </xf>
    <xf numFmtId="4" fontId="6" fillId="7" borderId="1" xfId="0" applyNumberFormat="1" applyFont="1" applyFill="1" applyBorder="1" applyAlignment="1">
      <alignment horizontal="center" vertical="center" wrapText="1"/>
    </xf>
    <xf numFmtId="0" fontId="0" fillId="0" borderId="0" xfId="0"/>
    <xf numFmtId="0" fontId="2" fillId="0" borderId="0" xfId="0" applyFont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2" fontId="6" fillId="7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Fill="1"/>
    <xf numFmtId="177" fontId="0" fillId="0" borderId="0" xfId="0" applyNumberFormat="1"/>
    <xf numFmtId="0" fontId="8" fillId="9" borderId="0" xfId="0" applyFont="1" applyFill="1" applyAlignment="1">
      <alignment horizontal="center" vertical="center"/>
    </xf>
    <xf numFmtId="0" fontId="9" fillId="10" borderId="0" xfId="0" applyFont="1" applyFill="1" applyAlignment="1">
      <alignment horizontal="center" vertical="center" wrapText="1"/>
    </xf>
    <xf numFmtId="0" fontId="10" fillId="9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177" fontId="0" fillId="0" borderId="0" xfId="0" applyNumberFormat="1" applyFill="1"/>
    <xf numFmtId="0" fontId="11" fillId="11" borderId="1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11" fillId="11" borderId="5" xfId="0" applyFont="1" applyFill="1" applyBorder="1" applyAlignment="1">
      <alignment horizontal="center" vertical="center"/>
    </xf>
    <xf numFmtId="0" fontId="11" fillId="11" borderId="3" xfId="0" applyFont="1" applyFill="1" applyBorder="1" applyAlignment="1">
      <alignment horizontal="center" vertical="center"/>
    </xf>
  </cellXfs>
  <cellStyles count="1">
    <cellStyle name="常规" xfId="0" builtinId="0"/>
  </cellStyles>
  <dxfs count="6">
    <dxf>
      <fill>
        <patternFill patternType="solid">
          <fgColor rgb="FFFFF2CC"/>
        </patternFill>
      </fill>
    </dxf>
    <dxf>
      <fill>
        <patternFill patternType="solid">
          <fgColor rgb="FFD9EAD3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numFmt numFmtId="177" formatCode="yyyy\-mm\-dd"/>
    </dxf>
    <dxf>
      <numFmt numFmtId="177" formatCode="yyyy\-mm\-dd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类别月均占比</a:t>
            </a:r>
          </a:p>
        </c:rich>
      </c:tx>
      <c:layout>
        <c:manualLayout>
          <c:xMode val="edge"/>
          <c:yMode val="edge"/>
          <c:x val="5.4059162160047608E-2"/>
          <c:y val="2.9629629629629631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2480185644112676"/>
          <c:y val="5.9259259259259262E-2"/>
          <c:w val="0.54021692100745911"/>
          <c:h val="0.89135802469135805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EE5-4EA2-8077-7DBCE97CC0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EE5-4EA2-8077-7DBCE97CC0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EE5-4EA2-8077-7DBCE97CC0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EE5-4EA2-8077-7DBCE97CC01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EE5-4EA2-8077-7DBCE97CC01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EE5-4EA2-8077-7DBCE97CC01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EE5-4EA2-8077-7DBCE97CC01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EE5-4EA2-8077-7DBCE97CC01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EE5-4EA2-8077-7DBCE97CC01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EE5-4EA2-8077-7DBCE97CC01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EE5-4EA2-8077-7DBCE97CC01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EE5-4EA2-8077-7DBCE97CC01F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FEE5-4EA2-8077-7DBCE97CC01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总览!$G$21:$G$33</c:f>
              <c:strCache>
                <c:ptCount val="13"/>
                <c:pt idx="0">
                  <c:v>住房</c:v>
                </c:pt>
                <c:pt idx="1">
                  <c:v>餐饮</c:v>
                </c:pt>
                <c:pt idx="2">
                  <c:v>交通</c:v>
                </c:pt>
                <c:pt idx="3">
                  <c:v>通讯</c:v>
                </c:pt>
                <c:pt idx="4">
                  <c:v>订阅</c:v>
                </c:pt>
                <c:pt idx="5">
                  <c:v>购物</c:v>
                </c:pt>
                <c:pt idx="6">
                  <c:v>医疗</c:v>
                </c:pt>
                <c:pt idx="7">
                  <c:v>运动</c:v>
                </c:pt>
                <c:pt idx="8">
                  <c:v>学习</c:v>
                </c:pt>
                <c:pt idx="9">
                  <c:v>宠物</c:v>
                </c:pt>
                <c:pt idx="10">
                  <c:v>娱乐</c:v>
                </c:pt>
                <c:pt idx="11">
                  <c:v>税费</c:v>
                </c:pt>
                <c:pt idx="12">
                  <c:v>其他</c:v>
                </c:pt>
              </c:strCache>
            </c:strRef>
          </c:cat>
          <c:val>
            <c:numRef>
              <c:f>总览!$H$21:$H$33</c:f>
              <c:numCache>
                <c:formatCode>#,##0.00</c:formatCode>
                <c:ptCount val="13"/>
                <c:pt idx="0">
                  <c:v>3000</c:v>
                </c:pt>
                <c:pt idx="1">
                  <c:v>820</c:v>
                </c:pt>
                <c:pt idx="2">
                  <c:v>240</c:v>
                </c:pt>
                <c:pt idx="3">
                  <c:v>60</c:v>
                </c:pt>
                <c:pt idx="4">
                  <c:v>37.5</c:v>
                </c:pt>
                <c:pt idx="5">
                  <c:v>275</c:v>
                </c:pt>
                <c:pt idx="6">
                  <c:v>90</c:v>
                </c:pt>
                <c:pt idx="7">
                  <c:v>70</c:v>
                </c:pt>
                <c:pt idx="8">
                  <c:v>130</c:v>
                </c:pt>
                <c:pt idx="9">
                  <c:v>95</c:v>
                </c:pt>
                <c:pt idx="10">
                  <c:v>110</c:v>
                </c:pt>
                <c:pt idx="11">
                  <c:v>125</c:v>
                </c:pt>
                <c:pt idx="12">
                  <c:v>97.5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FEE5-4EA2-8077-7DBCE97CC01F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月度个人</a:t>
            </a:r>
            <a:r>
              <a:rPr lang="zh-CN" altLang="en-US"/>
              <a:t>收入 </a:t>
            </a:r>
            <a:r>
              <a:rPr lang="en-US" altLang="zh-CN"/>
              <a:t>VS </a:t>
            </a:r>
            <a:r>
              <a:rPr lang="en-US"/>
              <a:t>支出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总览!$B$20</c:f>
              <c:strCache>
                <c:ptCount val="1"/>
                <c:pt idx="0">
                  <c:v>收入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6FA-4D99-AA8C-AD4308EF6F8D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6FA-4D99-AA8C-AD4308EF6F8D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6FA-4D99-AA8C-AD4308EF6F8D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6FA-4D99-AA8C-AD4308EF6F8D}"/>
              </c:ext>
            </c:extLst>
          </c:dPt>
          <c:dPt>
            <c:idx val="4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36FA-4D99-AA8C-AD4308EF6F8D}"/>
              </c:ext>
            </c:extLst>
          </c:dPt>
          <c:dPt>
            <c:idx val="5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36FA-4D99-AA8C-AD4308EF6F8D}"/>
              </c:ext>
            </c:extLst>
          </c:dPt>
          <c:dPt>
            <c:idx val="6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36FA-4D99-AA8C-AD4308EF6F8D}"/>
              </c:ext>
            </c:extLst>
          </c:dPt>
          <c:dPt>
            <c:idx val="7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36FA-4D99-AA8C-AD4308EF6F8D}"/>
              </c:ext>
            </c:extLst>
          </c:dPt>
          <c:dPt>
            <c:idx val="8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36FA-4D99-AA8C-AD4308EF6F8D}"/>
              </c:ext>
            </c:extLst>
          </c:dPt>
          <c:dPt>
            <c:idx val="9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36FA-4D99-AA8C-AD4308EF6F8D}"/>
              </c:ext>
            </c:extLst>
          </c:dPt>
          <c:dPt>
            <c:idx val="10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36FA-4D99-AA8C-AD4308EF6F8D}"/>
              </c:ext>
            </c:extLst>
          </c:dPt>
          <c:dPt>
            <c:idx val="11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36FA-4D99-AA8C-AD4308EF6F8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总览!$A$21:$A$32</c:f>
              <c:strCache>
                <c:ptCount val="12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  <c:pt idx="6">
                  <c:v>2026-07</c:v>
                </c:pt>
                <c:pt idx="7">
                  <c:v>2026-08</c:v>
                </c:pt>
                <c:pt idx="8">
                  <c:v>2026-09</c:v>
                </c:pt>
                <c:pt idx="9">
                  <c:v>2026-10</c:v>
                </c:pt>
                <c:pt idx="10">
                  <c:v>2026-11</c:v>
                </c:pt>
                <c:pt idx="11">
                  <c:v>2026-12</c:v>
                </c:pt>
              </c:strCache>
            </c:strRef>
          </c:cat>
          <c:val>
            <c:numRef>
              <c:f>总览!$B$21:$B$32</c:f>
              <c:numCache>
                <c:formatCode>#,##0.00</c:formatCode>
                <c:ptCount val="12"/>
                <c:pt idx="0">
                  <c:v>6000</c:v>
                </c:pt>
                <c:pt idx="1">
                  <c:v>6900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6FA-4D99-AA8C-AD4308EF6F8D}"/>
            </c:ext>
          </c:extLst>
        </c:ser>
        <c:ser>
          <c:idx val="1"/>
          <c:order val="1"/>
          <c:tx>
            <c:strRef>
              <c:f>总览!$C$20</c:f>
              <c:strCache>
                <c:ptCount val="1"/>
                <c:pt idx="0">
                  <c:v>个人支出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总览!$A$21:$A$32</c:f>
              <c:strCache>
                <c:ptCount val="12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  <c:pt idx="6">
                  <c:v>2026-07</c:v>
                </c:pt>
                <c:pt idx="7">
                  <c:v>2026-08</c:v>
                </c:pt>
                <c:pt idx="8">
                  <c:v>2026-09</c:v>
                </c:pt>
                <c:pt idx="9">
                  <c:v>2026-10</c:v>
                </c:pt>
                <c:pt idx="10">
                  <c:v>2026-11</c:v>
                </c:pt>
                <c:pt idx="11">
                  <c:v>2026-12</c:v>
                </c:pt>
              </c:strCache>
            </c:strRef>
          </c:cat>
          <c:val>
            <c:numRef>
              <c:f>总览!$C$21:$C$32</c:f>
              <c:numCache>
                <c:formatCode>#,##0.00</c:formatCode>
                <c:ptCount val="12"/>
                <c:pt idx="0">
                  <c:v>5000</c:v>
                </c:pt>
                <c:pt idx="1">
                  <c:v>5300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36FA-4D99-AA8C-AD4308EF6F8D}"/>
            </c:ext>
          </c:extLst>
        </c:ser>
        <c:ser>
          <c:idx val="2"/>
          <c:order val="2"/>
          <c:tx>
            <c:strRef>
              <c:f>总览!$D$20</c:f>
              <c:strCache>
                <c:ptCount val="1"/>
                <c:pt idx="0">
                  <c:v>估算消费税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总览!$A$21:$A$32</c:f>
              <c:strCache>
                <c:ptCount val="12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  <c:pt idx="6">
                  <c:v>2026-07</c:v>
                </c:pt>
                <c:pt idx="7">
                  <c:v>2026-08</c:v>
                </c:pt>
                <c:pt idx="8">
                  <c:v>2026-09</c:v>
                </c:pt>
                <c:pt idx="9">
                  <c:v>2026-10</c:v>
                </c:pt>
                <c:pt idx="10">
                  <c:v>2026-11</c:v>
                </c:pt>
                <c:pt idx="11">
                  <c:v>2026-12</c:v>
                </c:pt>
              </c:strCache>
            </c:strRef>
          </c:cat>
          <c:val>
            <c:numRef>
              <c:f>总览!$D$21:$D$32</c:f>
              <c:numCache>
                <c:formatCode>#,##0.00</c:formatCode>
                <c:ptCount val="12"/>
                <c:pt idx="0">
                  <c:v>148.48010437051533</c:v>
                </c:pt>
                <c:pt idx="1">
                  <c:v>169.9706457925636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36FA-4D99-AA8C-AD4308EF6F8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0010002"/>
        <c:crosses val="autoZero"/>
        <c:auto val="1"/>
        <c:lblAlgn val="ctr"/>
        <c:lblOffset val="100"/>
        <c:noMultiLvlLbl val="1"/>
      </c:catAx>
      <c:valAx>
        <c:axId val="5001000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001000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71438</xdr:colOff>
      <xdr:row>34</xdr:row>
      <xdr:rowOff>0</xdr:rowOff>
    </xdr:from>
    <xdr:to>
      <xdr:col>9</xdr:col>
      <xdr:colOff>31750</xdr:colOff>
      <xdr:row>49</xdr:row>
      <xdr:rowOff>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E61E8D48-99EF-4725-97EC-342855EE55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180975</xdr:colOff>
      <xdr:row>33</xdr:row>
      <xdr:rowOff>47624</xdr:rowOff>
    </xdr:from>
    <xdr:to>
      <xdr:col>3</xdr:col>
      <xdr:colOff>990600</xdr:colOff>
      <xdr:row>48</xdr:row>
      <xdr:rowOff>80961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83E901CB-C957-475C-B04B-4735619AFD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1.D-Data.and.Software\0.Important%20Files&amp;Documents\1.2015&#33267;&#20170;&#21382;&#24180;&#25991;&#20214;\11.2026\5.&#20010;&#20154;&#36130;&#25919;&#35760;&#36134;&amp;&#25237;&#36164;&#26041;&#26696;\&#20010;&#20154;&#36130;&#21153;&#20998;&#26512;&#27169;&#26495;_2026&#20840;&#24180;&#32493;&#29992;_&#26497;&#31616;&#36755;&#20837;_&#28040;&#36153;&#31246;&#29256;.xlsx" TargetMode="External"/><Relationship Id="rId1" Type="http://schemas.openxmlformats.org/officeDocument/2006/relationships/externalLinkPath" Target="&#20010;&#20154;&#36130;&#21153;&#20998;&#26512;&#27169;&#26495;_2026&#20840;&#24180;&#32493;&#29992;_&#26497;&#31616;&#36755;&#20837;_&#28040;&#36153;&#31246;&#2925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使用说明"/>
      <sheetName val="总览"/>
      <sheetName val="总支出"/>
      <sheetName val="总收入"/>
      <sheetName val="每月总结"/>
      <sheetName val="各类别总结"/>
      <sheetName val="输入设置"/>
      <sheetName val="公式枢纽"/>
      <sheetName val="税费设置"/>
      <sheetName val="消费税分析"/>
      <sheetName val="税费计算明细"/>
      <sheetName val="年度消费预测"/>
      <sheetName val="保障金分析"/>
      <sheetName val="可投资资金"/>
      <sheetName val="公式说明与维护规则"/>
    </sheetNames>
    <sheetDataSet>
      <sheetData sheetId="0" refreshError="1"/>
      <sheetData sheetId="1">
        <row r="17">
          <cell r="A17" t="str">
            <v>2026-01</v>
          </cell>
          <cell r="C17">
            <v>5000</v>
          </cell>
          <cell r="H17" t="str">
            <v>住房</v>
          </cell>
          <cell r="I17">
            <v>3000</v>
          </cell>
        </row>
        <row r="18">
          <cell r="A18" t="str">
            <v>2026-02</v>
          </cell>
          <cell r="C18">
            <v>5300</v>
          </cell>
          <cell r="H18" t="str">
            <v>餐饮</v>
          </cell>
          <cell r="I18">
            <v>725</v>
          </cell>
        </row>
        <row r="19">
          <cell r="A19" t="str">
            <v>2026-03</v>
          </cell>
          <cell r="C19">
            <v>0</v>
          </cell>
          <cell r="H19" t="str">
            <v>交通</v>
          </cell>
          <cell r="I19">
            <v>195</v>
          </cell>
        </row>
        <row r="20">
          <cell r="A20" t="str">
            <v>2026-04</v>
          </cell>
          <cell r="C20">
            <v>0</v>
          </cell>
          <cell r="H20" t="str">
            <v>通讯</v>
          </cell>
          <cell r="I20">
            <v>81</v>
          </cell>
        </row>
        <row r="21">
          <cell r="A21" t="str">
            <v>2026-05</v>
          </cell>
          <cell r="C21">
            <v>0</v>
          </cell>
          <cell r="H21" t="str">
            <v>订阅</v>
          </cell>
          <cell r="I21">
            <v>30</v>
          </cell>
        </row>
        <row r="22">
          <cell r="A22" t="str">
            <v>2026-06</v>
          </cell>
          <cell r="C22">
            <v>0</v>
          </cell>
          <cell r="H22" t="str">
            <v>购物</v>
          </cell>
          <cell r="I22">
            <v>340</v>
          </cell>
        </row>
        <row r="23">
          <cell r="A23" t="str">
            <v>2026-07</v>
          </cell>
          <cell r="C23">
            <v>0</v>
          </cell>
          <cell r="H23" t="str">
            <v>医疗</v>
          </cell>
          <cell r="I23">
            <v>90</v>
          </cell>
        </row>
        <row r="24">
          <cell r="A24" t="str">
            <v>2026-08</v>
          </cell>
          <cell r="C24">
            <v>0</v>
          </cell>
          <cell r="H24" t="str">
            <v>运动</v>
          </cell>
          <cell r="I24">
            <v>70</v>
          </cell>
        </row>
        <row r="25">
          <cell r="A25" t="str">
            <v>2026-09</v>
          </cell>
          <cell r="C25">
            <v>0</v>
          </cell>
          <cell r="H25" t="str">
            <v>学习</v>
          </cell>
          <cell r="I25">
            <v>100</v>
          </cell>
        </row>
        <row r="26">
          <cell r="A26" t="str">
            <v>2026-10</v>
          </cell>
          <cell r="C26">
            <v>0</v>
          </cell>
          <cell r="H26" t="str">
            <v>宠物</v>
          </cell>
          <cell r="I26">
            <v>112.5</v>
          </cell>
        </row>
        <row r="27">
          <cell r="A27" t="str">
            <v>2026-11</v>
          </cell>
          <cell r="C27">
            <v>0</v>
          </cell>
          <cell r="H27" t="str">
            <v>娱乐</v>
          </cell>
          <cell r="I27">
            <v>77.5</v>
          </cell>
        </row>
        <row r="28">
          <cell r="A28" t="str">
            <v>2026-12</v>
          </cell>
          <cell r="C28">
            <v>0</v>
          </cell>
          <cell r="H28" t="str">
            <v>税费</v>
          </cell>
          <cell r="I28">
            <v>125</v>
          </cell>
        </row>
        <row r="29">
          <cell r="H29" t="str">
            <v>其他</v>
          </cell>
          <cell r="I29">
            <v>204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支出示例表" displayName="支出示例表" ref="A3:J32" headerRowCellStyle="常规" dataCellStyle="常规" totalsRowCellStyle="常规">
  <autoFilter ref="A3:J32" xr:uid="{00000000-0009-0000-0100-000001000000}"/>
  <tableColumns count="10">
    <tableColumn id="1" xr3:uid="{00000000-0010-0000-0000-000001000000}" name="记录编号" dataCellStyle="常规"/>
    <tableColumn id="2" xr3:uid="{00000000-0010-0000-0000-000002000000}" name="日期" dataDxfId="5" dataCellStyle="常规"/>
    <tableColumn id="3" xr3:uid="{00000000-0010-0000-0000-000003000000}" name="支出内容" dataCellStyle="常规"/>
    <tableColumn id="4" xr3:uid="{00000000-0010-0000-0000-000004000000}" name="支出金额" dataCellStyle="常规"/>
    <tableColumn id="5" xr3:uid="{00000000-0010-0000-0000-000005000000}" name="主类别" dataCellStyle="常规"/>
    <tableColumn id="6" xr3:uid="{00000000-0010-0000-0000-000006000000}" name="支出性质" dataCellStyle="常规"/>
    <tableColumn id="7" xr3:uid="{00000000-0010-0000-0000-000007000000}" name="必要程度" dataCellStyle="常规"/>
    <tableColumn id="8" xr3:uid="{00000000-0010-0000-0000-000008000000}" name="分析口径" dataCellStyle="常规"/>
    <tableColumn id="9" xr3:uid="{00000000-0010-0000-0000-000009000000}" name="税费类型" dataCellStyle="常规"/>
    <tableColumn id="10" xr3:uid="{00000000-0010-0000-0000-00000A000000}" name="备注" dataCellStyle="常规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收入示例表" displayName="收入示例表" ref="A3:F6" dataCellStyle="常规">
  <autoFilter ref="A3:F6" xr:uid="{00000000-0009-0000-0100-000002000000}"/>
  <tableColumns count="6">
    <tableColumn id="1" xr3:uid="{00000000-0010-0000-0100-000001000000}" name="记录编号" dataCellStyle="常规"/>
    <tableColumn id="2" xr3:uid="{00000000-0010-0000-0100-000002000000}" name="日期" dataDxfId="4" dataCellStyle="常规"/>
    <tableColumn id="3" xr3:uid="{00000000-0010-0000-0100-000003000000}" name="收入来源" dataCellStyle="常规"/>
    <tableColumn id="4" xr3:uid="{00000000-0010-0000-0100-000004000000}" name="收入金额" dataCellStyle="常规"/>
    <tableColumn id="5" xr3:uid="{00000000-0010-0000-0100-000005000000}" name="收入类型" dataCellStyle="常规"/>
    <tableColumn id="6" xr3:uid="{00000000-0010-0000-0100-000006000000}" name="备注" dataCellStyle="常规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30BC9-941A-49D9-B5F9-4CEEFC7411CD}">
  <dimension ref="A1:H15"/>
  <sheetViews>
    <sheetView zoomScale="130" zoomScaleNormal="130" workbookViewId="0">
      <pane ySplit="3" topLeftCell="A4" activePane="bottomLeft" state="frozen"/>
      <selection pane="bottomLeft" activeCell="B21" sqref="B21"/>
    </sheetView>
  </sheetViews>
  <sheetFormatPr defaultRowHeight="13.5"/>
  <cols>
    <col min="1" max="1" width="18.73046875" customWidth="1"/>
    <col min="2" max="2" width="90.73046875" customWidth="1"/>
  </cols>
  <sheetData>
    <row r="1" spans="1:8" ht="28.05" customHeight="1">
      <c r="A1" s="36" t="s">
        <v>379</v>
      </c>
      <c r="B1" s="27"/>
      <c r="C1" s="27"/>
      <c r="D1" s="27"/>
      <c r="E1" s="27"/>
      <c r="F1" s="27"/>
      <c r="G1" s="27"/>
      <c r="H1" s="27"/>
    </row>
    <row r="2" spans="1:8" ht="24" customHeight="1">
      <c r="A2" s="37" t="s">
        <v>380</v>
      </c>
      <c r="B2" s="27"/>
      <c r="C2" s="27"/>
      <c r="D2" s="27"/>
      <c r="E2" s="27"/>
      <c r="F2" s="27"/>
      <c r="G2" s="27"/>
      <c r="H2" s="27"/>
    </row>
    <row r="3" spans="1:8">
      <c r="A3" s="38" t="s">
        <v>271</v>
      </c>
      <c r="B3" s="38" t="s">
        <v>123</v>
      </c>
    </row>
    <row r="4" spans="1:8" ht="27">
      <c r="A4" s="39" t="s">
        <v>381</v>
      </c>
      <c r="B4" s="39" t="s">
        <v>382</v>
      </c>
    </row>
    <row r="5" spans="1:8">
      <c r="A5" s="39" t="s">
        <v>383</v>
      </c>
      <c r="B5" s="39" t="s">
        <v>384</v>
      </c>
    </row>
    <row r="6" spans="1:8">
      <c r="A6" s="39" t="s">
        <v>385</v>
      </c>
      <c r="B6" s="39" t="s">
        <v>386</v>
      </c>
    </row>
    <row r="7" spans="1:8">
      <c r="A7" s="39" t="s">
        <v>387</v>
      </c>
      <c r="B7" s="39" t="s">
        <v>388</v>
      </c>
    </row>
    <row r="8" spans="1:8">
      <c r="A8" s="39" t="s">
        <v>389</v>
      </c>
      <c r="B8" s="39" t="s">
        <v>390</v>
      </c>
    </row>
    <row r="10" spans="1:8" ht="16.899999999999999">
      <c r="A10" s="1" t="s">
        <v>358</v>
      </c>
    </row>
    <row r="11" spans="1:8">
      <c r="A11" s="33" t="s">
        <v>359</v>
      </c>
      <c r="B11" s="27"/>
      <c r="C11" s="27"/>
      <c r="D11" s="27"/>
      <c r="E11" s="27"/>
      <c r="F11" s="27"/>
    </row>
    <row r="12" spans="1:8">
      <c r="A12" s="33" t="s">
        <v>360</v>
      </c>
      <c r="B12" s="27"/>
      <c r="C12" s="27"/>
      <c r="D12" s="27"/>
      <c r="E12" s="27"/>
      <c r="F12" s="27"/>
    </row>
    <row r="13" spans="1:8">
      <c r="A13" s="33" t="s">
        <v>361</v>
      </c>
      <c r="B13" s="27"/>
      <c r="C13" s="27"/>
      <c r="D13" s="27"/>
      <c r="E13" s="27"/>
      <c r="F13" s="27"/>
    </row>
    <row r="14" spans="1:8">
      <c r="A14" s="33" t="s">
        <v>362</v>
      </c>
      <c r="B14" s="27"/>
      <c r="C14" s="27"/>
      <c r="D14" s="27"/>
      <c r="E14" s="27"/>
      <c r="F14" s="27"/>
    </row>
    <row r="15" spans="1:8">
      <c r="A15" s="33" t="s">
        <v>363</v>
      </c>
      <c r="B15" s="27"/>
      <c r="C15" s="27"/>
      <c r="D15" s="27"/>
      <c r="E15" s="27"/>
      <c r="F15" s="27"/>
    </row>
  </sheetData>
  <mergeCells count="7">
    <mergeCell ref="A1:H1"/>
    <mergeCell ref="A2:H2"/>
    <mergeCell ref="A15:F15"/>
    <mergeCell ref="A14:F14"/>
    <mergeCell ref="A13:F13"/>
    <mergeCell ref="A11:F11"/>
    <mergeCell ref="A12:F12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"/>
  <sheetViews>
    <sheetView showGridLines="0" workbookViewId="0">
      <selection activeCell="L19" sqref="L19"/>
    </sheetView>
  </sheetViews>
  <sheetFormatPr defaultRowHeight="13.5"/>
  <cols>
    <col min="1" max="1" width="15" customWidth="1"/>
    <col min="2" max="2" width="52" bestFit="1" customWidth="1"/>
    <col min="3" max="12" width="15" customWidth="1"/>
  </cols>
  <sheetData>
    <row r="1" spans="1:12" ht="26" customHeight="1">
      <c r="A1" s="30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spans="1:12" ht="34.049999999999997" customHeight="1">
      <c r="A2" s="28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</row>
    <row r="3" spans="1:12">
      <c r="A3" s="29" t="s">
        <v>2</v>
      </c>
      <c r="B3" s="27"/>
      <c r="D3" s="29" t="s">
        <v>3</v>
      </c>
      <c r="E3" s="27"/>
      <c r="G3" s="29" t="s">
        <v>4</v>
      </c>
      <c r="H3" s="27"/>
      <c r="J3" s="29" t="s">
        <v>5</v>
      </c>
      <c r="K3" s="27"/>
    </row>
    <row r="4" spans="1:12">
      <c r="A4" s="26">
        <f>公式枢纽!$B$7</f>
        <v>5150</v>
      </c>
      <c r="B4" s="27"/>
      <c r="D4" s="26">
        <f>公式枢纽!$B$8</f>
        <v>4000</v>
      </c>
      <c r="E4" s="27"/>
      <c r="G4" s="26">
        <f>公式枢纽!$B$9</f>
        <v>1150</v>
      </c>
      <c r="H4" s="27"/>
      <c r="J4" s="26">
        <f>公式枢纽!$B$17</f>
        <v>61800</v>
      </c>
      <c r="K4" s="27"/>
    </row>
    <row r="7" spans="1:12">
      <c r="A7" s="29" t="s">
        <v>6</v>
      </c>
      <c r="B7" s="27"/>
      <c r="D7" s="29" t="s">
        <v>7</v>
      </c>
      <c r="E7" s="27"/>
      <c r="G7" s="29" t="s">
        <v>8</v>
      </c>
      <c r="H7" s="27"/>
      <c r="J7" s="29" t="s">
        <v>9</v>
      </c>
      <c r="K7" s="27"/>
    </row>
    <row r="8" spans="1:12">
      <c r="A8" s="32">
        <f>公式枢纽!$B$16</f>
        <v>5.825242718446602</v>
      </c>
      <c r="B8" s="27"/>
      <c r="D8" s="26">
        <f>公式枢纽!$B$21</f>
        <v>0</v>
      </c>
      <c r="E8" s="27"/>
      <c r="G8" s="26">
        <f>公式枢纽!$B$24</f>
        <v>318.45075016307896</v>
      </c>
      <c r="H8" s="27"/>
      <c r="J8" s="31" t="str">
        <f>公式枢纽!$B$25</f>
        <v>已启用</v>
      </c>
      <c r="K8" s="27"/>
    </row>
    <row r="12" spans="1:12" ht="16.899999999999999">
      <c r="A12" s="1" t="s">
        <v>10</v>
      </c>
    </row>
    <row r="13" spans="1:12" ht="13.9">
      <c r="A13" s="2" t="s">
        <v>11</v>
      </c>
      <c r="B13" s="2" t="str">
        <f>公式枢纽!$B$23</f>
        <v>偏紧张</v>
      </c>
    </row>
    <row r="14" spans="1:12" ht="13.9">
      <c r="A14" s="2" t="s">
        <v>12</v>
      </c>
      <c r="B14" s="2" t="str">
        <f>IF(公式枢纽!$B$22&gt;0,"当前现金储备仍有缺口，优先补足备用金",IF(公式枢纽!$B$21&gt;0,"有可考虑分批投资的资金区间","请先在输入设置填入当前现金"))</f>
        <v>当前现金储备仍有缺口，优先补足备用金</v>
      </c>
    </row>
    <row r="15" spans="1:12" ht="13.9">
      <c r="A15" s="2" t="s">
        <v>13</v>
      </c>
      <c r="B15" s="2" t="str">
        <f>IF(税费设置!$B$5="是","消费税估算已启用；请注意该估算不等于实际退税或抵扣金额","消费税估算未启用")</f>
        <v>消费税估算已启用；请注意该估算不等于实际退税或抵扣金额</v>
      </c>
    </row>
    <row r="19" spans="1:9" ht="15.75">
      <c r="A19" s="44" t="s">
        <v>398</v>
      </c>
      <c r="B19" s="45"/>
      <c r="C19" s="45"/>
      <c r="D19" s="45"/>
      <c r="E19" s="45"/>
      <c r="G19" s="41" t="s">
        <v>397</v>
      </c>
      <c r="H19" s="42"/>
      <c r="I19" s="43"/>
    </row>
    <row r="20" spans="1:9" ht="14.65">
      <c r="A20" s="3" t="s">
        <v>193</v>
      </c>
      <c r="B20" s="3" t="s">
        <v>391</v>
      </c>
      <c r="C20" s="3" t="s">
        <v>30</v>
      </c>
      <c r="D20" s="3" t="s">
        <v>239</v>
      </c>
      <c r="E20" s="3" t="s">
        <v>234</v>
      </c>
      <c r="G20" s="3" t="s">
        <v>392</v>
      </c>
      <c r="H20" s="3" t="s">
        <v>240</v>
      </c>
      <c r="I20" s="3" t="s">
        <v>393</v>
      </c>
    </row>
    <row r="21" spans="1:9" ht="13.9">
      <c r="A21" s="8" t="str">
        <f>每月总结!A4</f>
        <v>2026-01</v>
      </c>
      <c r="B21" s="8">
        <f>每月总结!B4</f>
        <v>6000</v>
      </c>
      <c r="C21" s="8">
        <f>每月总结!C4</f>
        <v>5000</v>
      </c>
      <c r="D21" s="8">
        <f>公式枢纽!O28</f>
        <v>148.48010437051533</v>
      </c>
      <c r="E21" s="8">
        <f>公式枢纽!J28</f>
        <v>1000</v>
      </c>
      <c r="G21" s="6" t="str">
        <f>各类别总结!A4</f>
        <v>住房</v>
      </c>
      <c r="H21" s="8">
        <f>各类别总结!N4</f>
        <v>3000</v>
      </c>
      <c r="I21" s="23">
        <f>各类别总结!P4</f>
        <v>0.58252427184466016</v>
      </c>
    </row>
    <row r="22" spans="1:9" ht="13.9">
      <c r="A22" s="8" t="str">
        <f>每月总结!A5</f>
        <v>2026-02</v>
      </c>
      <c r="B22" s="8">
        <f>每月总结!B5</f>
        <v>6900</v>
      </c>
      <c r="C22" s="8">
        <f>每月总结!C5</f>
        <v>5300</v>
      </c>
      <c r="D22" s="8">
        <f>公式枢纽!O29</f>
        <v>169.9706457925636</v>
      </c>
      <c r="E22" s="8">
        <f>公式枢纽!J29</f>
        <v>1600</v>
      </c>
      <c r="G22" s="6" t="str">
        <f>各类别总结!A5</f>
        <v>餐饮</v>
      </c>
      <c r="H22" s="8">
        <f>各类别总结!N5</f>
        <v>820</v>
      </c>
      <c r="I22" s="23">
        <f>各类别总结!P5</f>
        <v>0.15922330097087378</v>
      </c>
    </row>
    <row r="23" spans="1:9" ht="13.9">
      <c r="A23" s="8" t="str">
        <f>每月总结!A6</f>
        <v>2026-03</v>
      </c>
      <c r="B23" s="8">
        <f>每月总结!B6</f>
        <v>0</v>
      </c>
      <c r="C23" s="8">
        <f>每月总结!C6</f>
        <v>0</v>
      </c>
      <c r="D23" s="8">
        <f>公式枢纽!O30</f>
        <v>0</v>
      </c>
      <c r="E23" s="8">
        <f>公式枢纽!J30</f>
        <v>0</v>
      </c>
      <c r="G23" s="6" t="str">
        <f>各类别总结!A6</f>
        <v>交通</v>
      </c>
      <c r="H23" s="8">
        <f>各类别总结!N6</f>
        <v>240</v>
      </c>
      <c r="I23" s="23">
        <f>各类别总结!P6</f>
        <v>4.6601941747572817E-2</v>
      </c>
    </row>
    <row r="24" spans="1:9" ht="13.9">
      <c r="A24" s="8" t="str">
        <f>每月总结!A7</f>
        <v>2026-04</v>
      </c>
      <c r="B24" s="8">
        <f>每月总结!B7</f>
        <v>0</v>
      </c>
      <c r="C24" s="8">
        <f>每月总结!C7</f>
        <v>0</v>
      </c>
      <c r="D24" s="8">
        <f>公式枢纽!O31</f>
        <v>0</v>
      </c>
      <c r="E24" s="8">
        <f>公式枢纽!J31</f>
        <v>0</v>
      </c>
      <c r="G24" s="6" t="str">
        <f>各类别总结!A7</f>
        <v>通讯</v>
      </c>
      <c r="H24" s="8">
        <f>各类别总结!N7</f>
        <v>60</v>
      </c>
      <c r="I24" s="23">
        <f>各类别总结!P7</f>
        <v>1.1650485436893204E-2</v>
      </c>
    </row>
    <row r="25" spans="1:9" ht="13.9">
      <c r="A25" s="8" t="str">
        <f>每月总结!A8</f>
        <v>2026-05</v>
      </c>
      <c r="B25" s="8">
        <f>每月总结!B8</f>
        <v>0</v>
      </c>
      <c r="C25" s="8">
        <f>每月总结!C8</f>
        <v>0</v>
      </c>
      <c r="D25" s="8">
        <f>公式枢纽!O32</f>
        <v>0</v>
      </c>
      <c r="E25" s="8">
        <f>公式枢纽!J32</f>
        <v>0</v>
      </c>
      <c r="G25" s="6" t="str">
        <f>各类别总结!A8</f>
        <v>订阅</v>
      </c>
      <c r="H25" s="8">
        <f>各类别总结!N8</f>
        <v>37.5</v>
      </c>
      <c r="I25" s="23">
        <f>各类别总结!P8</f>
        <v>7.2815533980582527E-3</v>
      </c>
    </row>
    <row r="26" spans="1:9" ht="13.9">
      <c r="A26" s="8" t="str">
        <f>每月总结!A9</f>
        <v>2026-06</v>
      </c>
      <c r="B26" s="8">
        <f>每月总结!B9</f>
        <v>0</v>
      </c>
      <c r="C26" s="8">
        <f>每月总结!C9</f>
        <v>0</v>
      </c>
      <c r="D26" s="8">
        <f>公式枢纽!O33</f>
        <v>0</v>
      </c>
      <c r="E26" s="8">
        <f>公式枢纽!J33</f>
        <v>0</v>
      </c>
      <c r="G26" s="6" t="str">
        <f>各类别总结!A9</f>
        <v>购物</v>
      </c>
      <c r="H26" s="8">
        <f>各类别总结!N9</f>
        <v>275</v>
      </c>
      <c r="I26" s="23">
        <f>各类别总结!P9</f>
        <v>5.3398058252427182E-2</v>
      </c>
    </row>
    <row r="27" spans="1:9" ht="13.9">
      <c r="A27" s="8" t="str">
        <f>每月总结!A10</f>
        <v>2026-07</v>
      </c>
      <c r="B27" s="8">
        <f>每月总结!B10</f>
        <v>0</v>
      </c>
      <c r="C27" s="8">
        <f>每月总结!C10</f>
        <v>0</v>
      </c>
      <c r="D27" s="8">
        <f>公式枢纽!O34</f>
        <v>0</v>
      </c>
      <c r="E27" s="8">
        <f>公式枢纽!J34</f>
        <v>0</v>
      </c>
      <c r="G27" s="6" t="str">
        <f>各类别总结!A10</f>
        <v>医疗</v>
      </c>
      <c r="H27" s="8">
        <f>各类别总结!N10</f>
        <v>90</v>
      </c>
      <c r="I27" s="23">
        <f>各类别总结!P10</f>
        <v>1.7475728155339806E-2</v>
      </c>
    </row>
    <row r="28" spans="1:9" ht="13.9">
      <c r="A28" s="8" t="str">
        <f>每月总结!A11</f>
        <v>2026-08</v>
      </c>
      <c r="B28" s="8">
        <f>每月总结!B11</f>
        <v>0</v>
      </c>
      <c r="C28" s="8">
        <f>每月总结!C11</f>
        <v>0</v>
      </c>
      <c r="D28" s="8">
        <f>公式枢纽!O35</f>
        <v>0</v>
      </c>
      <c r="E28" s="8">
        <f>公式枢纽!J35</f>
        <v>0</v>
      </c>
      <c r="G28" s="6" t="str">
        <f>各类别总结!A11</f>
        <v>运动</v>
      </c>
      <c r="H28" s="8">
        <f>各类别总结!N11</f>
        <v>70</v>
      </c>
      <c r="I28" s="23">
        <f>各类别总结!P11</f>
        <v>1.3592233009708738E-2</v>
      </c>
    </row>
    <row r="29" spans="1:9" ht="13.9">
      <c r="A29" s="8" t="str">
        <f>每月总结!A12</f>
        <v>2026-09</v>
      </c>
      <c r="B29" s="8">
        <f>每月总结!B12</f>
        <v>0</v>
      </c>
      <c r="C29" s="8">
        <f>每月总结!C12</f>
        <v>0</v>
      </c>
      <c r="D29" s="8">
        <f>公式枢纽!O36</f>
        <v>0</v>
      </c>
      <c r="E29" s="8">
        <f>公式枢纽!J36</f>
        <v>0</v>
      </c>
      <c r="G29" s="6" t="str">
        <f>各类别总结!A12</f>
        <v>学习</v>
      </c>
      <c r="H29" s="8">
        <f>各类别总结!N12</f>
        <v>130</v>
      </c>
      <c r="I29" s="23">
        <f>各类别总结!P12</f>
        <v>2.524271844660194E-2</v>
      </c>
    </row>
    <row r="30" spans="1:9" ht="13.9">
      <c r="A30" s="8" t="str">
        <f>每月总结!A13</f>
        <v>2026-10</v>
      </c>
      <c r="B30" s="8">
        <f>每月总结!B13</f>
        <v>0</v>
      </c>
      <c r="C30" s="8">
        <f>每月总结!C13</f>
        <v>0</v>
      </c>
      <c r="D30" s="8">
        <f>公式枢纽!O37</f>
        <v>0</v>
      </c>
      <c r="E30" s="8">
        <f>公式枢纽!J37</f>
        <v>0</v>
      </c>
      <c r="G30" s="6" t="str">
        <f>各类别总结!A13</f>
        <v>宠物</v>
      </c>
      <c r="H30" s="8">
        <f>各类别总结!N13</f>
        <v>95</v>
      </c>
      <c r="I30" s="23">
        <f>各类别总结!P13</f>
        <v>1.8446601941747572E-2</v>
      </c>
    </row>
    <row r="31" spans="1:9" ht="13.9">
      <c r="A31" s="8" t="str">
        <f>每月总结!A14</f>
        <v>2026-11</v>
      </c>
      <c r="B31" s="8">
        <f>每月总结!B14</f>
        <v>0</v>
      </c>
      <c r="C31" s="8">
        <f>每月总结!C14</f>
        <v>0</v>
      </c>
      <c r="D31" s="8">
        <f>公式枢纽!O38</f>
        <v>0</v>
      </c>
      <c r="E31" s="8">
        <f>公式枢纽!J38</f>
        <v>0</v>
      </c>
      <c r="G31" s="6" t="str">
        <f>各类别总结!A14</f>
        <v>娱乐</v>
      </c>
      <c r="H31" s="8">
        <f>各类别总结!N14</f>
        <v>110</v>
      </c>
      <c r="I31" s="23">
        <f>各类别总结!P14</f>
        <v>2.1359223300970873E-2</v>
      </c>
    </row>
    <row r="32" spans="1:9" ht="13.9">
      <c r="A32" s="8" t="str">
        <f>每月总结!A15</f>
        <v>2026-12</v>
      </c>
      <c r="B32" s="8">
        <f>每月总结!B15</f>
        <v>0</v>
      </c>
      <c r="C32" s="8">
        <f>每月总结!C15</f>
        <v>0</v>
      </c>
      <c r="D32" s="8">
        <f>公式枢纽!O39</f>
        <v>0</v>
      </c>
      <c r="E32" s="8">
        <f>公式枢纽!J39</f>
        <v>0</v>
      </c>
      <c r="G32" s="6" t="str">
        <f>各类别总结!A15</f>
        <v>税费</v>
      </c>
      <c r="H32" s="8">
        <f>各类别总结!N15</f>
        <v>125</v>
      </c>
      <c r="I32" s="23">
        <f>各类别总结!P15</f>
        <v>2.4271844660194174E-2</v>
      </c>
    </row>
    <row r="33" spans="7:9" ht="13.9">
      <c r="G33" s="6" t="str">
        <f>各类别总结!A16</f>
        <v>其他</v>
      </c>
      <c r="H33" s="8">
        <f>各类别总结!N16</f>
        <v>97.5</v>
      </c>
      <c r="I33" s="23">
        <f>各类别总结!P16</f>
        <v>1.8932038834951457E-2</v>
      </c>
    </row>
  </sheetData>
  <mergeCells count="20">
    <mergeCell ref="G19:I19"/>
    <mergeCell ref="A19:E19"/>
    <mergeCell ref="D8:E8"/>
    <mergeCell ref="D7:E7"/>
    <mergeCell ref="A7:B7"/>
    <mergeCell ref="G7:H7"/>
    <mergeCell ref="A1:L1"/>
    <mergeCell ref="J7:K7"/>
    <mergeCell ref="J8:K8"/>
    <mergeCell ref="D4:E4"/>
    <mergeCell ref="G8:H8"/>
    <mergeCell ref="A8:B8"/>
    <mergeCell ref="D3:E3"/>
    <mergeCell ref="A3:B3"/>
    <mergeCell ref="G3:H3"/>
    <mergeCell ref="A4:B4"/>
    <mergeCell ref="G4:H4"/>
    <mergeCell ref="A2:L2"/>
    <mergeCell ref="J3:K3"/>
    <mergeCell ref="J4:K4"/>
  </mergeCells>
  <phoneticPr fontId="7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000"/>
  <sheetViews>
    <sheetView showGridLines="0" tabSelected="1" workbookViewId="0">
      <pane ySplit="3" topLeftCell="A4" activePane="bottomLeft" state="frozen"/>
      <selection pane="bottomLeft" activeCell="F37" sqref="F37"/>
    </sheetView>
  </sheetViews>
  <sheetFormatPr defaultRowHeight="13.5"/>
  <cols>
    <col min="1" max="1" width="14" customWidth="1"/>
    <col min="2" max="2" width="13" customWidth="1"/>
    <col min="3" max="3" width="28" customWidth="1"/>
    <col min="4" max="7" width="12" customWidth="1"/>
    <col min="8" max="9" width="14" customWidth="1"/>
    <col min="10" max="10" width="34" customWidth="1"/>
    <col min="12" max="12" width="11.265625" bestFit="1" customWidth="1"/>
  </cols>
  <sheetData>
    <row r="1" spans="1:10" ht="26" customHeight="1">
      <c r="A1" s="30" t="s">
        <v>14</v>
      </c>
      <c r="B1" s="27"/>
      <c r="C1" s="27"/>
      <c r="D1" s="27"/>
      <c r="E1" s="27"/>
      <c r="F1" s="27"/>
      <c r="G1" s="27"/>
      <c r="H1" s="27"/>
      <c r="I1" s="27"/>
      <c r="J1" s="27"/>
    </row>
    <row r="2" spans="1:10" ht="34.049999999999997" customHeight="1">
      <c r="A2" s="28" t="s">
        <v>395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ht="28.05" customHeight="1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</row>
    <row r="4" spans="1:10">
      <c r="A4" t="s">
        <v>25</v>
      </c>
      <c r="B4" s="35">
        <v>46023</v>
      </c>
      <c r="C4" t="s">
        <v>26</v>
      </c>
      <c r="D4">
        <v>3000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J4" t="s">
        <v>32</v>
      </c>
    </row>
    <row r="5" spans="1:10">
      <c r="A5" t="s">
        <v>33</v>
      </c>
      <c r="B5" s="35">
        <v>46025</v>
      </c>
      <c r="C5" t="s">
        <v>34</v>
      </c>
      <c r="D5">
        <v>450</v>
      </c>
      <c r="E5" t="s">
        <v>35</v>
      </c>
      <c r="F5" t="s">
        <v>36</v>
      </c>
      <c r="G5" t="s">
        <v>29</v>
      </c>
      <c r="H5" t="s">
        <v>30</v>
      </c>
      <c r="I5" t="s">
        <v>37</v>
      </c>
      <c r="J5" t="s">
        <v>38</v>
      </c>
    </row>
    <row r="6" spans="1:10">
      <c r="A6" t="s">
        <v>39</v>
      </c>
      <c r="B6" s="35">
        <v>46027</v>
      </c>
      <c r="C6" t="s">
        <v>40</v>
      </c>
      <c r="D6">
        <v>320</v>
      </c>
      <c r="E6" t="s">
        <v>35</v>
      </c>
      <c r="F6" t="s">
        <v>36</v>
      </c>
      <c r="G6" t="s">
        <v>41</v>
      </c>
      <c r="H6" t="s">
        <v>30</v>
      </c>
      <c r="I6" t="s">
        <v>42</v>
      </c>
      <c r="J6" t="s">
        <v>43</v>
      </c>
    </row>
    <row r="7" spans="1:10">
      <c r="A7" t="s">
        <v>44</v>
      </c>
      <c r="B7" s="35">
        <v>46029</v>
      </c>
      <c r="C7" t="s">
        <v>45</v>
      </c>
      <c r="D7">
        <v>220</v>
      </c>
      <c r="E7" t="s">
        <v>46</v>
      </c>
      <c r="F7" t="s">
        <v>36</v>
      </c>
      <c r="G7" t="s">
        <v>29</v>
      </c>
      <c r="H7" t="s">
        <v>30</v>
      </c>
      <c r="I7" t="s">
        <v>42</v>
      </c>
      <c r="J7" t="s">
        <v>47</v>
      </c>
    </row>
    <row r="8" spans="1:10">
      <c r="A8" t="s">
        <v>48</v>
      </c>
      <c r="B8" s="35">
        <v>46030</v>
      </c>
      <c r="C8" t="s">
        <v>49</v>
      </c>
      <c r="D8">
        <v>60</v>
      </c>
      <c r="E8" t="s">
        <v>50</v>
      </c>
      <c r="F8" t="s">
        <v>28</v>
      </c>
      <c r="G8" t="s">
        <v>29</v>
      </c>
      <c r="H8" t="s">
        <v>30</v>
      </c>
      <c r="I8" t="s">
        <v>42</v>
      </c>
    </row>
    <row r="9" spans="1:10">
      <c r="A9" t="s">
        <v>51</v>
      </c>
      <c r="B9" s="35">
        <v>46031</v>
      </c>
      <c r="C9" t="s">
        <v>52</v>
      </c>
      <c r="D9">
        <v>30</v>
      </c>
      <c r="E9" t="s">
        <v>53</v>
      </c>
      <c r="F9" t="s">
        <v>28</v>
      </c>
      <c r="G9" t="s">
        <v>41</v>
      </c>
      <c r="H9" t="s">
        <v>30</v>
      </c>
      <c r="I9" t="s">
        <v>42</v>
      </c>
    </row>
    <row r="10" spans="1:10">
      <c r="A10" t="s">
        <v>54</v>
      </c>
      <c r="B10" s="35">
        <v>46032</v>
      </c>
      <c r="C10" t="s">
        <v>55</v>
      </c>
      <c r="D10">
        <v>250</v>
      </c>
      <c r="E10" t="s">
        <v>56</v>
      </c>
      <c r="F10" t="s">
        <v>36</v>
      </c>
      <c r="G10" t="s">
        <v>41</v>
      </c>
      <c r="H10" t="s">
        <v>30</v>
      </c>
      <c r="I10" t="s">
        <v>42</v>
      </c>
    </row>
    <row r="11" spans="1:10">
      <c r="A11" t="s">
        <v>57</v>
      </c>
      <c r="B11" s="35">
        <v>46034</v>
      </c>
      <c r="C11" t="s">
        <v>58</v>
      </c>
      <c r="D11">
        <v>80</v>
      </c>
      <c r="E11" t="s">
        <v>59</v>
      </c>
      <c r="F11" t="s">
        <v>36</v>
      </c>
      <c r="G11" t="s">
        <v>29</v>
      </c>
      <c r="H11" t="s">
        <v>30</v>
      </c>
      <c r="I11" t="s">
        <v>31</v>
      </c>
      <c r="J11" t="s">
        <v>60</v>
      </c>
    </row>
    <row r="12" spans="1:10">
      <c r="A12" t="s">
        <v>61</v>
      </c>
      <c r="B12" s="35">
        <v>46037</v>
      </c>
      <c r="C12" t="s">
        <v>62</v>
      </c>
      <c r="D12">
        <v>70</v>
      </c>
      <c r="E12" t="s">
        <v>63</v>
      </c>
      <c r="F12" t="s">
        <v>28</v>
      </c>
      <c r="G12" t="s">
        <v>41</v>
      </c>
      <c r="H12" t="s">
        <v>30</v>
      </c>
      <c r="I12" t="s">
        <v>42</v>
      </c>
    </row>
    <row r="13" spans="1:10">
      <c r="A13" t="s">
        <v>64</v>
      </c>
      <c r="B13" s="35">
        <v>46038</v>
      </c>
      <c r="C13" t="s">
        <v>65</v>
      </c>
      <c r="D13">
        <v>120</v>
      </c>
      <c r="E13" t="s">
        <v>66</v>
      </c>
      <c r="F13" t="s">
        <v>67</v>
      </c>
      <c r="G13" t="s">
        <v>41</v>
      </c>
      <c r="H13" t="s">
        <v>30</v>
      </c>
      <c r="I13" t="s">
        <v>68</v>
      </c>
      <c r="J13" t="s">
        <v>69</v>
      </c>
    </row>
    <row r="14" spans="1:10">
      <c r="A14" t="s">
        <v>70</v>
      </c>
      <c r="B14" s="35">
        <v>46040</v>
      </c>
      <c r="C14" t="s">
        <v>71</v>
      </c>
      <c r="D14">
        <v>90</v>
      </c>
      <c r="E14" t="s">
        <v>72</v>
      </c>
      <c r="F14" t="s">
        <v>36</v>
      </c>
      <c r="G14" t="s">
        <v>41</v>
      </c>
      <c r="H14" t="s">
        <v>30</v>
      </c>
      <c r="I14" t="s">
        <v>42</v>
      </c>
    </row>
    <row r="15" spans="1:10">
      <c r="A15" t="s">
        <v>73</v>
      </c>
      <c r="B15" s="35">
        <v>46042</v>
      </c>
      <c r="C15" t="s">
        <v>74</v>
      </c>
      <c r="D15">
        <v>100</v>
      </c>
      <c r="E15" t="s">
        <v>75</v>
      </c>
      <c r="F15" t="s">
        <v>36</v>
      </c>
      <c r="G15" t="s">
        <v>41</v>
      </c>
      <c r="H15" t="s">
        <v>30</v>
      </c>
      <c r="I15" t="s">
        <v>42</v>
      </c>
    </row>
    <row r="16" spans="1:10">
      <c r="A16" t="s">
        <v>76</v>
      </c>
      <c r="B16" s="35">
        <v>46047</v>
      </c>
      <c r="C16" t="s">
        <v>77</v>
      </c>
      <c r="D16">
        <v>100</v>
      </c>
      <c r="E16" t="s">
        <v>78</v>
      </c>
      <c r="F16" t="s">
        <v>67</v>
      </c>
      <c r="G16" t="s">
        <v>29</v>
      </c>
      <c r="H16" t="s">
        <v>30</v>
      </c>
      <c r="I16" t="s">
        <v>79</v>
      </c>
      <c r="J16" t="s">
        <v>80</v>
      </c>
    </row>
    <row r="17" spans="1:10">
      <c r="A17" t="s">
        <v>81</v>
      </c>
      <c r="B17" s="35">
        <v>46050</v>
      </c>
      <c r="C17" t="s">
        <v>82</v>
      </c>
      <c r="D17">
        <v>110</v>
      </c>
      <c r="E17" t="s">
        <v>83</v>
      </c>
      <c r="F17" t="s">
        <v>36</v>
      </c>
      <c r="G17" t="s">
        <v>41</v>
      </c>
      <c r="H17" t="s">
        <v>30</v>
      </c>
      <c r="I17" t="s">
        <v>68</v>
      </c>
    </row>
    <row r="18" spans="1:10">
      <c r="A18" t="s">
        <v>84</v>
      </c>
      <c r="B18" s="35">
        <v>46054</v>
      </c>
      <c r="C18" t="s">
        <v>26</v>
      </c>
      <c r="D18">
        <v>3000</v>
      </c>
      <c r="E18" t="s">
        <v>27</v>
      </c>
      <c r="F18" t="s">
        <v>28</v>
      </c>
      <c r="G18" t="s">
        <v>29</v>
      </c>
      <c r="H18" t="s">
        <v>30</v>
      </c>
      <c r="I18" t="s">
        <v>31</v>
      </c>
      <c r="J18" t="s">
        <v>85</v>
      </c>
    </row>
    <row r="19" spans="1:10">
      <c r="A19" t="s">
        <v>86</v>
      </c>
      <c r="B19" s="35">
        <v>46056</v>
      </c>
      <c r="C19" t="s">
        <v>87</v>
      </c>
      <c r="D19">
        <v>520</v>
      </c>
      <c r="E19" t="s">
        <v>35</v>
      </c>
      <c r="F19" t="s">
        <v>36</v>
      </c>
      <c r="G19" t="s">
        <v>29</v>
      </c>
      <c r="H19" t="s">
        <v>30</v>
      </c>
      <c r="I19" t="s">
        <v>37</v>
      </c>
    </row>
    <row r="20" spans="1:10">
      <c r="A20" t="s">
        <v>88</v>
      </c>
      <c r="B20" s="35">
        <v>46058</v>
      </c>
      <c r="C20" t="s">
        <v>89</v>
      </c>
      <c r="D20">
        <v>350</v>
      </c>
      <c r="E20" t="s">
        <v>35</v>
      </c>
      <c r="F20" t="s">
        <v>36</v>
      </c>
      <c r="G20" t="s">
        <v>41</v>
      </c>
      <c r="H20" t="s">
        <v>30</v>
      </c>
      <c r="I20" t="s">
        <v>42</v>
      </c>
    </row>
    <row r="21" spans="1:10">
      <c r="A21" t="s">
        <v>90</v>
      </c>
      <c r="B21" s="35">
        <v>46059</v>
      </c>
      <c r="C21" t="s">
        <v>91</v>
      </c>
      <c r="D21">
        <v>260</v>
      </c>
      <c r="E21" t="s">
        <v>46</v>
      </c>
      <c r="F21" t="s">
        <v>36</v>
      </c>
      <c r="G21" t="s">
        <v>29</v>
      </c>
      <c r="H21" t="s">
        <v>30</v>
      </c>
      <c r="I21" t="s">
        <v>42</v>
      </c>
    </row>
    <row r="22" spans="1:10">
      <c r="A22" t="s">
        <v>92</v>
      </c>
      <c r="B22" s="35">
        <v>46061</v>
      </c>
      <c r="C22" t="s">
        <v>49</v>
      </c>
      <c r="D22">
        <v>60</v>
      </c>
      <c r="E22" t="s">
        <v>50</v>
      </c>
      <c r="F22" t="s">
        <v>28</v>
      </c>
      <c r="G22" t="s">
        <v>29</v>
      </c>
      <c r="H22" t="s">
        <v>30</v>
      </c>
      <c r="I22" t="s">
        <v>42</v>
      </c>
    </row>
    <row r="23" spans="1:10">
      <c r="A23" t="s">
        <v>93</v>
      </c>
      <c r="B23" s="35">
        <v>46063</v>
      </c>
      <c r="C23" t="s">
        <v>94</v>
      </c>
      <c r="D23">
        <v>45</v>
      </c>
      <c r="E23" t="s">
        <v>53</v>
      </c>
      <c r="F23" t="s">
        <v>28</v>
      </c>
      <c r="G23" t="s">
        <v>41</v>
      </c>
      <c r="H23" t="s">
        <v>30</v>
      </c>
      <c r="I23" t="s">
        <v>42</v>
      </c>
    </row>
    <row r="24" spans="1:10">
      <c r="A24" t="s">
        <v>95</v>
      </c>
      <c r="B24" s="35">
        <v>46064</v>
      </c>
      <c r="C24" t="s">
        <v>96</v>
      </c>
      <c r="D24">
        <v>300</v>
      </c>
      <c r="E24" t="s">
        <v>56</v>
      </c>
      <c r="F24" t="s">
        <v>36</v>
      </c>
      <c r="G24" t="s">
        <v>41</v>
      </c>
      <c r="H24" t="s">
        <v>30</v>
      </c>
      <c r="I24" t="s">
        <v>42</v>
      </c>
    </row>
    <row r="25" spans="1:10">
      <c r="A25" t="s">
        <v>97</v>
      </c>
      <c r="B25" s="35">
        <v>46066</v>
      </c>
      <c r="C25" t="s">
        <v>98</v>
      </c>
      <c r="D25">
        <v>100</v>
      </c>
      <c r="E25" t="s">
        <v>59</v>
      </c>
      <c r="F25" t="s">
        <v>36</v>
      </c>
      <c r="G25" t="s">
        <v>29</v>
      </c>
      <c r="H25" t="s">
        <v>30</v>
      </c>
      <c r="I25" t="s">
        <v>31</v>
      </c>
    </row>
    <row r="26" spans="1:10">
      <c r="A26" t="s">
        <v>99</v>
      </c>
      <c r="B26" s="35">
        <v>46068</v>
      </c>
      <c r="C26" t="s">
        <v>62</v>
      </c>
      <c r="D26">
        <v>70</v>
      </c>
      <c r="E26" t="s">
        <v>63</v>
      </c>
      <c r="F26" t="s">
        <v>28</v>
      </c>
      <c r="G26" t="s">
        <v>41</v>
      </c>
      <c r="H26" t="s">
        <v>30</v>
      </c>
      <c r="I26" t="s">
        <v>42</v>
      </c>
    </row>
    <row r="27" spans="1:10">
      <c r="A27" t="s">
        <v>100</v>
      </c>
      <c r="B27" s="35">
        <v>46070</v>
      </c>
      <c r="C27" t="s">
        <v>101</v>
      </c>
      <c r="D27">
        <v>140</v>
      </c>
      <c r="E27" t="s">
        <v>66</v>
      </c>
      <c r="F27" t="s">
        <v>67</v>
      </c>
      <c r="G27" t="s">
        <v>41</v>
      </c>
      <c r="H27" t="s">
        <v>30</v>
      </c>
      <c r="I27" t="s">
        <v>68</v>
      </c>
    </row>
    <row r="28" spans="1:10">
      <c r="A28" t="s">
        <v>102</v>
      </c>
      <c r="B28" s="35">
        <v>46072</v>
      </c>
      <c r="C28" t="s">
        <v>103</v>
      </c>
      <c r="D28">
        <v>100</v>
      </c>
      <c r="E28" t="s">
        <v>72</v>
      </c>
      <c r="F28" t="s">
        <v>36</v>
      </c>
      <c r="G28" t="s">
        <v>41</v>
      </c>
      <c r="H28" t="s">
        <v>30</v>
      </c>
      <c r="I28" t="s">
        <v>42</v>
      </c>
    </row>
    <row r="29" spans="1:10">
      <c r="A29" t="s">
        <v>104</v>
      </c>
      <c r="B29" s="35">
        <v>46074</v>
      </c>
      <c r="C29" t="s">
        <v>105</v>
      </c>
      <c r="D29">
        <v>120</v>
      </c>
      <c r="E29" t="s">
        <v>75</v>
      </c>
      <c r="F29" t="s">
        <v>36</v>
      </c>
      <c r="G29" t="s">
        <v>41</v>
      </c>
      <c r="H29" t="s">
        <v>30</v>
      </c>
      <c r="I29" t="s">
        <v>42</v>
      </c>
    </row>
    <row r="30" spans="1:10">
      <c r="A30" t="s">
        <v>106</v>
      </c>
      <c r="B30" s="35">
        <v>46076</v>
      </c>
      <c r="C30" t="s">
        <v>77</v>
      </c>
      <c r="D30">
        <v>150</v>
      </c>
      <c r="E30" t="s">
        <v>78</v>
      </c>
      <c r="F30" t="s">
        <v>67</v>
      </c>
      <c r="G30" t="s">
        <v>29</v>
      </c>
      <c r="H30" t="s">
        <v>30</v>
      </c>
      <c r="I30" t="s">
        <v>79</v>
      </c>
    </row>
    <row r="31" spans="1:10">
      <c r="A31" t="s">
        <v>107</v>
      </c>
      <c r="B31" s="35">
        <v>46079</v>
      </c>
      <c r="C31" t="s">
        <v>82</v>
      </c>
      <c r="D31">
        <v>85</v>
      </c>
      <c r="E31" t="s">
        <v>83</v>
      </c>
      <c r="F31" t="s">
        <v>36</v>
      </c>
      <c r="G31" t="s">
        <v>41</v>
      </c>
      <c r="H31" t="s">
        <v>30</v>
      </c>
      <c r="I31" t="s">
        <v>68</v>
      </c>
    </row>
    <row r="32" spans="1:10">
      <c r="A32" s="34"/>
      <c r="B32" s="40"/>
      <c r="C32" s="34"/>
      <c r="D32" s="34"/>
      <c r="E32" s="34"/>
      <c r="F32" s="34"/>
      <c r="G32" s="34"/>
      <c r="H32" s="34"/>
      <c r="I32" s="34" t="s">
        <v>396</v>
      </c>
      <c r="J32" s="34"/>
    </row>
    <row r="33" spans="1:10" ht="13.9">
      <c r="A33" s="6"/>
      <c r="B33" s="7"/>
      <c r="C33" s="6"/>
      <c r="D33" s="8"/>
      <c r="E33" s="6"/>
      <c r="F33" s="6"/>
      <c r="G33" s="6"/>
      <c r="H33" s="6"/>
      <c r="I33" s="6"/>
      <c r="J33" s="6"/>
    </row>
    <row r="34" spans="1:10" ht="13.9">
      <c r="A34" s="6"/>
      <c r="B34" s="7"/>
      <c r="C34" s="6"/>
      <c r="D34" s="8"/>
      <c r="E34" s="6"/>
      <c r="F34" s="6"/>
      <c r="G34" s="6"/>
      <c r="H34" s="6"/>
      <c r="I34" s="6"/>
      <c r="J34" s="6"/>
    </row>
    <row r="35" spans="1:10" ht="13.9">
      <c r="A35" s="6"/>
      <c r="B35" s="7"/>
      <c r="C35" s="6"/>
      <c r="D35" s="8"/>
      <c r="E35" s="6"/>
      <c r="F35" s="6"/>
      <c r="G35" s="6"/>
      <c r="H35" s="6"/>
      <c r="I35" s="6"/>
      <c r="J35" s="6"/>
    </row>
    <row r="36" spans="1:10" ht="13.9">
      <c r="A36" s="6"/>
      <c r="B36" s="7"/>
      <c r="C36" s="6"/>
      <c r="D36" s="8"/>
      <c r="E36" s="6"/>
      <c r="F36" s="6"/>
      <c r="G36" s="6"/>
      <c r="H36" s="6"/>
      <c r="I36" s="6"/>
      <c r="J36" s="6"/>
    </row>
    <row r="37" spans="1:10" ht="13.9">
      <c r="A37" s="6"/>
      <c r="B37" s="7"/>
      <c r="C37" s="6"/>
      <c r="D37" s="8"/>
      <c r="E37" s="6"/>
      <c r="F37" s="6"/>
      <c r="G37" s="6"/>
      <c r="H37" s="6"/>
      <c r="I37" s="6"/>
      <c r="J37" s="6"/>
    </row>
    <row r="38" spans="1:10" ht="13.9">
      <c r="A38" s="6"/>
      <c r="B38" s="7"/>
      <c r="C38" s="6"/>
      <c r="D38" s="8"/>
      <c r="E38" s="6"/>
      <c r="F38" s="6"/>
      <c r="G38" s="6"/>
      <c r="H38" s="6"/>
      <c r="I38" s="6"/>
      <c r="J38" s="6"/>
    </row>
    <row r="39" spans="1:10" ht="13.9">
      <c r="A39" s="6"/>
      <c r="B39" s="7"/>
      <c r="C39" s="6"/>
      <c r="D39" s="8"/>
      <c r="E39" s="6"/>
      <c r="F39" s="6"/>
      <c r="G39" s="6"/>
      <c r="H39" s="6"/>
      <c r="I39" s="6"/>
      <c r="J39" s="6"/>
    </row>
    <row r="40" spans="1:10" ht="13.9">
      <c r="A40" s="6"/>
      <c r="B40" s="7"/>
      <c r="C40" s="6"/>
      <c r="D40" s="8"/>
      <c r="E40" s="6"/>
      <c r="F40" s="6"/>
      <c r="G40" s="6"/>
      <c r="H40" s="6"/>
      <c r="I40" s="6"/>
      <c r="J40" s="6"/>
    </row>
    <row r="41" spans="1:10" ht="13.9">
      <c r="A41" s="6"/>
      <c r="B41" s="7"/>
      <c r="C41" s="6"/>
      <c r="D41" s="8"/>
      <c r="E41" s="6"/>
      <c r="F41" s="6"/>
      <c r="G41" s="6"/>
      <c r="H41" s="6"/>
      <c r="I41" s="6"/>
      <c r="J41" s="6"/>
    </row>
    <row r="42" spans="1:10" ht="13.9">
      <c r="A42" s="6"/>
      <c r="B42" s="7"/>
      <c r="C42" s="6"/>
      <c r="D42" s="8"/>
      <c r="E42" s="6"/>
      <c r="F42" s="6"/>
      <c r="G42" s="6"/>
      <c r="H42" s="6"/>
      <c r="I42" s="6"/>
      <c r="J42" s="6"/>
    </row>
    <row r="43" spans="1:10" ht="13.9">
      <c r="A43" s="6"/>
      <c r="B43" s="7"/>
      <c r="C43" s="6"/>
      <c r="D43" s="8"/>
      <c r="E43" s="6"/>
      <c r="F43" s="6"/>
      <c r="G43" s="6"/>
      <c r="H43" s="6"/>
      <c r="I43" s="6"/>
      <c r="J43" s="6"/>
    </row>
    <row r="44" spans="1:10" ht="13.9">
      <c r="A44" s="6"/>
      <c r="B44" s="7"/>
      <c r="C44" s="6"/>
      <c r="D44" s="8"/>
      <c r="E44" s="6"/>
      <c r="F44" s="6"/>
      <c r="G44" s="6"/>
      <c r="H44" s="6"/>
      <c r="I44" s="6"/>
      <c r="J44" s="6"/>
    </row>
    <row r="45" spans="1:10" ht="13.9">
      <c r="A45" s="6"/>
      <c r="B45" s="7"/>
      <c r="C45" s="6"/>
      <c r="D45" s="8"/>
      <c r="E45" s="6"/>
      <c r="F45" s="6"/>
      <c r="G45" s="6"/>
      <c r="H45" s="6"/>
      <c r="I45" s="6"/>
      <c r="J45" s="6"/>
    </row>
    <row r="46" spans="1:10" ht="13.9">
      <c r="A46" s="6"/>
      <c r="B46" s="7"/>
      <c r="C46" s="6"/>
      <c r="D46" s="8"/>
      <c r="E46" s="6"/>
      <c r="F46" s="6"/>
      <c r="G46" s="6"/>
      <c r="H46" s="6"/>
      <c r="I46" s="6"/>
      <c r="J46" s="6"/>
    </row>
    <row r="47" spans="1:10" ht="13.9">
      <c r="A47" s="6"/>
      <c r="B47" s="7"/>
      <c r="C47" s="6"/>
      <c r="D47" s="8"/>
      <c r="E47" s="6"/>
      <c r="F47" s="6"/>
      <c r="G47" s="6"/>
      <c r="H47" s="6"/>
      <c r="I47" s="6"/>
      <c r="J47" s="6"/>
    </row>
    <row r="48" spans="1:10" ht="13.9">
      <c r="A48" s="6"/>
      <c r="B48" s="7"/>
      <c r="C48" s="6"/>
      <c r="D48" s="8"/>
      <c r="E48" s="6"/>
      <c r="F48" s="6"/>
      <c r="G48" s="6"/>
      <c r="H48" s="6"/>
      <c r="I48" s="6"/>
      <c r="J48" s="6"/>
    </row>
    <row r="49" spans="1:10" ht="13.9">
      <c r="A49" s="6"/>
      <c r="B49" s="7"/>
      <c r="C49" s="6"/>
      <c r="D49" s="8"/>
      <c r="E49" s="6"/>
      <c r="F49" s="6"/>
      <c r="G49" s="6"/>
      <c r="H49" s="6"/>
      <c r="I49" s="6"/>
      <c r="J49" s="6"/>
    </row>
    <row r="50" spans="1:10" ht="13.9">
      <c r="A50" s="6"/>
      <c r="B50" s="7"/>
      <c r="C50" s="6"/>
      <c r="D50" s="8"/>
      <c r="E50" s="6"/>
      <c r="F50" s="6"/>
      <c r="G50" s="6"/>
      <c r="H50" s="6"/>
      <c r="I50" s="6"/>
      <c r="J50" s="6"/>
    </row>
    <row r="51" spans="1:10" ht="13.9">
      <c r="A51" s="6"/>
      <c r="B51" s="7"/>
      <c r="C51" s="6"/>
      <c r="D51" s="8"/>
      <c r="E51" s="6"/>
      <c r="F51" s="6"/>
      <c r="G51" s="6"/>
      <c r="H51" s="6"/>
      <c r="I51" s="6"/>
      <c r="J51" s="6"/>
    </row>
    <row r="52" spans="1:10" ht="13.9">
      <c r="A52" s="6"/>
      <c r="B52" s="7"/>
      <c r="C52" s="6"/>
      <c r="D52" s="8"/>
      <c r="E52" s="6"/>
      <c r="F52" s="6"/>
      <c r="G52" s="6"/>
      <c r="H52" s="6"/>
      <c r="I52" s="6"/>
      <c r="J52" s="6"/>
    </row>
    <row r="53" spans="1:10" ht="13.9">
      <c r="A53" s="6"/>
      <c r="B53" s="7"/>
      <c r="C53" s="6"/>
      <c r="D53" s="8"/>
      <c r="E53" s="6"/>
      <c r="F53" s="6"/>
      <c r="G53" s="6"/>
      <c r="H53" s="6"/>
      <c r="I53" s="6"/>
      <c r="J53" s="6"/>
    </row>
    <row r="54" spans="1:10" ht="13.9">
      <c r="A54" s="6"/>
      <c r="B54" s="7"/>
      <c r="C54" s="6"/>
      <c r="D54" s="8"/>
      <c r="E54" s="6"/>
      <c r="F54" s="6"/>
      <c r="G54" s="6"/>
      <c r="H54" s="6"/>
      <c r="I54" s="6"/>
      <c r="J54" s="6"/>
    </row>
    <row r="55" spans="1:10" ht="13.9">
      <c r="A55" s="6"/>
      <c r="B55" s="7"/>
      <c r="C55" s="6"/>
      <c r="D55" s="8"/>
      <c r="E55" s="6"/>
      <c r="F55" s="6"/>
      <c r="G55" s="6"/>
      <c r="H55" s="6"/>
      <c r="I55" s="6"/>
      <c r="J55" s="6"/>
    </row>
    <row r="56" spans="1:10" ht="13.9">
      <c r="A56" s="6"/>
      <c r="B56" s="7"/>
      <c r="C56" s="6"/>
      <c r="D56" s="8"/>
      <c r="E56" s="6"/>
      <c r="F56" s="6"/>
      <c r="G56" s="6"/>
      <c r="H56" s="6"/>
      <c r="I56" s="6"/>
      <c r="J56" s="6"/>
    </row>
    <row r="57" spans="1:10" ht="13.9">
      <c r="A57" s="6"/>
      <c r="B57" s="7"/>
      <c r="C57" s="6"/>
      <c r="D57" s="8"/>
      <c r="E57" s="6"/>
      <c r="F57" s="6"/>
      <c r="G57" s="6"/>
      <c r="H57" s="6"/>
      <c r="I57" s="6"/>
      <c r="J57" s="6"/>
    </row>
    <row r="58" spans="1:10" ht="13.9">
      <c r="A58" s="6"/>
      <c r="B58" s="7"/>
      <c r="C58" s="6"/>
      <c r="D58" s="8"/>
      <c r="E58" s="6"/>
      <c r="F58" s="6"/>
      <c r="G58" s="6"/>
      <c r="H58" s="6"/>
      <c r="I58" s="6"/>
      <c r="J58" s="6"/>
    </row>
    <row r="59" spans="1:10" ht="13.9">
      <c r="A59" s="6"/>
      <c r="B59" s="7"/>
      <c r="C59" s="6"/>
      <c r="D59" s="8"/>
      <c r="E59" s="6"/>
      <c r="F59" s="6"/>
      <c r="G59" s="6"/>
      <c r="H59" s="6"/>
      <c r="I59" s="6"/>
      <c r="J59" s="6"/>
    </row>
    <row r="60" spans="1:10" ht="13.9">
      <c r="A60" s="6"/>
      <c r="B60" s="7"/>
      <c r="C60" s="6"/>
      <c r="D60" s="8"/>
      <c r="E60" s="6"/>
      <c r="F60" s="6"/>
      <c r="G60" s="6"/>
      <c r="H60" s="6"/>
      <c r="I60" s="6"/>
      <c r="J60" s="6"/>
    </row>
    <row r="61" spans="1:10" ht="13.9">
      <c r="A61" s="6"/>
      <c r="B61" s="7"/>
      <c r="C61" s="6"/>
      <c r="D61" s="8"/>
      <c r="E61" s="6"/>
      <c r="F61" s="6"/>
      <c r="G61" s="6"/>
      <c r="H61" s="6"/>
      <c r="I61" s="6"/>
      <c r="J61" s="6"/>
    </row>
    <row r="62" spans="1:10" ht="13.9">
      <c r="A62" s="6"/>
      <c r="B62" s="7"/>
      <c r="C62" s="6"/>
      <c r="D62" s="8"/>
      <c r="E62" s="6"/>
      <c r="F62" s="6"/>
      <c r="G62" s="6"/>
      <c r="H62" s="6"/>
      <c r="I62" s="6"/>
      <c r="J62" s="6"/>
    </row>
    <row r="63" spans="1:10" ht="13.9">
      <c r="A63" s="6"/>
      <c r="B63" s="7"/>
      <c r="C63" s="6"/>
      <c r="D63" s="8"/>
      <c r="E63" s="6"/>
      <c r="F63" s="6"/>
      <c r="G63" s="6"/>
      <c r="H63" s="6"/>
      <c r="I63" s="6"/>
      <c r="J63" s="6"/>
    </row>
    <row r="64" spans="1:10" ht="13.9">
      <c r="A64" s="6"/>
      <c r="B64" s="7"/>
      <c r="C64" s="6"/>
      <c r="D64" s="8"/>
      <c r="E64" s="6"/>
      <c r="F64" s="6"/>
      <c r="G64" s="6"/>
      <c r="H64" s="6"/>
      <c r="I64" s="6"/>
      <c r="J64" s="6"/>
    </row>
    <row r="65" spans="1:10" ht="13.9">
      <c r="A65" s="6"/>
      <c r="B65" s="7"/>
      <c r="C65" s="6"/>
      <c r="D65" s="8"/>
      <c r="E65" s="6"/>
      <c r="F65" s="6"/>
      <c r="G65" s="6"/>
      <c r="H65" s="6"/>
      <c r="I65" s="6"/>
      <c r="J65" s="6"/>
    </row>
    <row r="66" spans="1:10" ht="13.9">
      <c r="A66" s="6"/>
      <c r="B66" s="7"/>
      <c r="C66" s="6"/>
      <c r="D66" s="8"/>
      <c r="E66" s="6"/>
      <c r="F66" s="6"/>
      <c r="G66" s="6"/>
      <c r="H66" s="6"/>
      <c r="I66" s="6"/>
      <c r="J66" s="6"/>
    </row>
    <row r="67" spans="1:10" ht="13.9">
      <c r="A67" s="6"/>
      <c r="B67" s="7"/>
      <c r="C67" s="6"/>
      <c r="D67" s="8"/>
      <c r="E67" s="6"/>
      <c r="F67" s="6"/>
      <c r="G67" s="6"/>
      <c r="H67" s="6"/>
      <c r="I67" s="6"/>
      <c r="J67" s="6"/>
    </row>
    <row r="68" spans="1:10" ht="13.9">
      <c r="A68" s="6"/>
      <c r="B68" s="7"/>
      <c r="C68" s="6"/>
      <c r="D68" s="8"/>
      <c r="E68" s="6"/>
      <c r="F68" s="6"/>
      <c r="G68" s="6"/>
      <c r="H68" s="6"/>
      <c r="I68" s="6"/>
      <c r="J68" s="6"/>
    </row>
    <row r="69" spans="1:10" ht="13.9">
      <c r="A69" s="6"/>
      <c r="B69" s="7"/>
      <c r="C69" s="6"/>
      <c r="D69" s="8"/>
      <c r="E69" s="6"/>
      <c r="F69" s="6"/>
      <c r="G69" s="6"/>
      <c r="H69" s="6"/>
      <c r="I69" s="6"/>
      <c r="J69" s="6"/>
    </row>
    <row r="70" spans="1:10" ht="13.9">
      <c r="A70" s="6"/>
      <c r="B70" s="7"/>
      <c r="C70" s="6"/>
      <c r="D70" s="8"/>
      <c r="E70" s="6"/>
      <c r="F70" s="6"/>
      <c r="G70" s="6"/>
      <c r="H70" s="6"/>
      <c r="I70" s="6"/>
      <c r="J70" s="6"/>
    </row>
    <row r="71" spans="1:10" ht="13.9">
      <c r="A71" s="6"/>
      <c r="B71" s="7"/>
      <c r="C71" s="6"/>
      <c r="D71" s="8"/>
      <c r="E71" s="6"/>
      <c r="F71" s="6"/>
      <c r="G71" s="6"/>
      <c r="H71" s="6"/>
      <c r="I71" s="6"/>
      <c r="J71" s="6"/>
    </row>
    <row r="72" spans="1:10" ht="13.9">
      <c r="A72" s="6"/>
      <c r="B72" s="7"/>
      <c r="C72" s="6"/>
      <c r="D72" s="8"/>
      <c r="E72" s="6"/>
      <c r="F72" s="6"/>
      <c r="G72" s="6"/>
      <c r="H72" s="6"/>
      <c r="I72" s="6"/>
      <c r="J72" s="6"/>
    </row>
    <row r="73" spans="1:10" ht="13.9">
      <c r="A73" s="6"/>
      <c r="B73" s="7"/>
      <c r="C73" s="6"/>
      <c r="D73" s="8"/>
      <c r="E73" s="6"/>
      <c r="F73" s="6"/>
      <c r="G73" s="6"/>
      <c r="H73" s="6"/>
      <c r="I73" s="6"/>
      <c r="J73" s="6"/>
    </row>
    <row r="74" spans="1:10" ht="13.9">
      <c r="A74" s="6"/>
      <c r="B74" s="7"/>
      <c r="C74" s="6"/>
      <c r="D74" s="8"/>
      <c r="E74" s="6"/>
      <c r="F74" s="6"/>
      <c r="G74" s="6"/>
      <c r="H74" s="6"/>
      <c r="I74" s="6"/>
      <c r="J74" s="6"/>
    </row>
    <row r="75" spans="1:10" ht="13.9">
      <c r="A75" s="6"/>
      <c r="B75" s="7"/>
      <c r="C75" s="6"/>
      <c r="D75" s="8"/>
      <c r="E75" s="6"/>
      <c r="F75" s="6"/>
      <c r="G75" s="6"/>
      <c r="H75" s="6"/>
      <c r="I75" s="6"/>
      <c r="J75" s="6"/>
    </row>
    <row r="76" spans="1:10" ht="13.9">
      <c r="A76" s="6"/>
      <c r="B76" s="7"/>
      <c r="C76" s="6"/>
      <c r="D76" s="8"/>
      <c r="E76" s="6"/>
      <c r="F76" s="6"/>
      <c r="G76" s="6"/>
      <c r="H76" s="6"/>
      <c r="I76" s="6"/>
      <c r="J76" s="6"/>
    </row>
    <row r="77" spans="1:10" ht="13.9">
      <c r="A77" s="6"/>
      <c r="B77" s="7"/>
      <c r="C77" s="6"/>
      <c r="D77" s="8"/>
      <c r="E77" s="6"/>
      <c r="F77" s="6"/>
      <c r="G77" s="6"/>
      <c r="H77" s="6"/>
      <c r="I77" s="6"/>
      <c r="J77" s="6"/>
    </row>
    <row r="78" spans="1:10" ht="13.9">
      <c r="A78" s="6"/>
      <c r="B78" s="7"/>
      <c r="C78" s="6"/>
      <c r="D78" s="8"/>
      <c r="E78" s="6"/>
      <c r="F78" s="6"/>
      <c r="G78" s="6"/>
      <c r="H78" s="6"/>
      <c r="I78" s="6"/>
      <c r="J78" s="6"/>
    </row>
    <row r="79" spans="1:10" ht="13.9">
      <c r="A79" s="6"/>
      <c r="B79" s="7"/>
      <c r="C79" s="6"/>
      <c r="D79" s="8"/>
      <c r="E79" s="6"/>
      <c r="F79" s="6"/>
      <c r="G79" s="6"/>
      <c r="H79" s="6"/>
      <c r="I79" s="6"/>
      <c r="J79" s="6"/>
    </row>
    <row r="80" spans="1:10" ht="13.9">
      <c r="A80" s="6"/>
      <c r="B80" s="7"/>
      <c r="C80" s="6"/>
      <c r="D80" s="8"/>
      <c r="E80" s="6"/>
      <c r="F80" s="6"/>
      <c r="G80" s="6"/>
      <c r="H80" s="6"/>
      <c r="I80" s="6"/>
      <c r="J80" s="6"/>
    </row>
    <row r="81" spans="1:10" ht="13.9">
      <c r="A81" s="6"/>
      <c r="B81" s="7"/>
      <c r="C81" s="6"/>
      <c r="D81" s="8"/>
      <c r="E81" s="6"/>
      <c r="F81" s="6"/>
      <c r="G81" s="6"/>
      <c r="H81" s="6"/>
      <c r="I81" s="6"/>
      <c r="J81" s="6"/>
    </row>
    <row r="82" spans="1:10" ht="13.9">
      <c r="A82" s="6"/>
      <c r="B82" s="7"/>
      <c r="C82" s="6"/>
      <c r="D82" s="8"/>
      <c r="E82" s="6"/>
      <c r="F82" s="6"/>
      <c r="G82" s="6"/>
      <c r="H82" s="6"/>
      <c r="I82" s="6"/>
      <c r="J82" s="6"/>
    </row>
    <row r="83" spans="1:10" ht="13.9">
      <c r="A83" s="6"/>
      <c r="B83" s="7"/>
      <c r="C83" s="6"/>
      <c r="D83" s="8"/>
      <c r="E83" s="6"/>
      <c r="F83" s="6"/>
      <c r="G83" s="6"/>
      <c r="H83" s="6"/>
      <c r="I83" s="6"/>
      <c r="J83" s="6"/>
    </row>
    <row r="84" spans="1:10" ht="13.9">
      <c r="A84" s="6"/>
      <c r="B84" s="7"/>
      <c r="C84" s="6"/>
      <c r="D84" s="8"/>
      <c r="E84" s="6"/>
      <c r="F84" s="6"/>
      <c r="G84" s="6"/>
      <c r="H84" s="6"/>
      <c r="I84" s="6"/>
      <c r="J84" s="6"/>
    </row>
    <row r="85" spans="1:10" ht="13.9">
      <c r="A85" s="6"/>
      <c r="B85" s="7"/>
      <c r="C85" s="6"/>
      <c r="D85" s="8"/>
      <c r="E85" s="6"/>
      <c r="F85" s="6"/>
      <c r="G85" s="6"/>
      <c r="H85" s="6"/>
      <c r="I85" s="6"/>
      <c r="J85" s="6"/>
    </row>
    <row r="86" spans="1:10" ht="13.9">
      <c r="A86" s="6"/>
      <c r="B86" s="7"/>
      <c r="C86" s="6"/>
      <c r="D86" s="8"/>
      <c r="E86" s="6"/>
      <c r="F86" s="6"/>
      <c r="G86" s="6"/>
      <c r="H86" s="6"/>
      <c r="I86" s="6"/>
      <c r="J86" s="6"/>
    </row>
    <row r="87" spans="1:10" ht="13.9">
      <c r="A87" s="6"/>
      <c r="B87" s="7"/>
      <c r="C87" s="6"/>
      <c r="D87" s="8"/>
      <c r="E87" s="6"/>
      <c r="F87" s="6"/>
      <c r="G87" s="6"/>
      <c r="H87" s="6"/>
      <c r="I87" s="6"/>
      <c r="J87" s="6"/>
    </row>
    <row r="88" spans="1:10" ht="13.9">
      <c r="A88" s="6"/>
      <c r="B88" s="7"/>
      <c r="C88" s="6"/>
      <c r="D88" s="8"/>
      <c r="E88" s="6"/>
      <c r="F88" s="6"/>
      <c r="G88" s="6"/>
      <c r="H88" s="6"/>
      <c r="I88" s="6"/>
      <c r="J88" s="6"/>
    </row>
    <row r="89" spans="1:10" ht="13.9">
      <c r="A89" s="6"/>
      <c r="B89" s="7"/>
      <c r="C89" s="6"/>
      <c r="D89" s="8"/>
      <c r="E89" s="6"/>
      <c r="F89" s="6"/>
      <c r="G89" s="6"/>
      <c r="H89" s="6"/>
      <c r="I89" s="6"/>
      <c r="J89" s="6"/>
    </row>
    <row r="90" spans="1:10" ht="13.9">
      <c r="A90" s="6"/>
      <c r="B90" s="7"/>
      <c r="C90" s="6"/>
      <c r="D90" s="8"/>
      <c r="E90" s="6"/>
      <c r="F90" s="6"/>
      <c r="G90" s="6"/>
      <c r="H90" s="6"/>
      <c r="I90" s="6"/>
      <c r="J90" s="6"/>
    </row>
    <row r="91" spans="1:10" ht="13.9">
      <c r="A91" s="6"/>
      <c r="B91" s="7"/>
      <c r="C91" s="6"/>
      <c r="D91" s="8"/>
      <c r="E91" s="6"/>
      <c r="F91" s="6"/>
      <c r="G91" s="6"/>
      <c r="H91" s="6"/>
      <c r="I91" s="6"/>
      <c r="J91" s="6"/>
    </row>
    <row r="92" spans="1:10" ht="13.9">
      <c r="A92" s="6"/>
      <c r="B92" s="7"/>
      <c r="C92" s="6"/>
      <c r="D92" s="8"/>
      <c r="E92" s="6"/>
      <c r="F92" s="6"/>
      <c r="G92" s="6"/>
      <c r="H92" s="6"/>
      <c r="I92" s="6"/>
      <c r="J92" s="6"/>
    </row>
    <row r="93" spans="1:10" ht="13.9">
      <c r="A93" s="6"/>
      <c r="B93" s="7"/>
      <c r="C93" s="6"/>
      <c r="D93" s="8"/>
      <c r="E93" s="6"/>
      <c r="F93" s="6"/>
      <c r="G93" s="6"/>
      <c r="H93" s="6"/>
      <c r="I93" s="6"/>
      <c r="J93" s="6"/>
    </row>
    <row r="94" spans="1:10" ht="13.9">
      <c r="A94" s="6"/>
      <c r="B94" s="7"/>
      <c r="C94" s="6"/>
      <c r="D94" s="8"/>
      <c r="E94" s="6"/>
      <c r="F94" s="6"/>
      <c r="G94" s="6"/>
      <c r="H94" s="6"/>
      <c r="I94" s="6"/>
      <c r="J94" s="6"/>
    </row>
    <row r="95" spans="1:10" ht="13.9">
      <c r="A95" s="6"/>
      <c r="B95" s="7"/>
      <c r="C95" s="6"/>
      <c r="D95" s="8"/>
      <c r="E95" s="6"/>
      <c r="F95" s="6"/>
      <c r="G95" s="6"/>
      <c r="H95" s="6"/>
      <c r="I95" s="6"/>
      <c r="J95" s="6"/>
    </row>
    <row r="96" spans="1:10" ht="13.9">
      <c r="A96" s="6"/>
      <c r="B96" s="7"/>
      <c r="C96" s="6"/>
      <c r="D96" s="8"/>
      <c r="E96" s="6"/>
      <c r="F96" s="6"/>
      <c r="G96" s="6"/>
      <c r="H96" s="6"/>
      <c r="I96" s="6"/>
      <c r="J96" s="6"/>
    </row>
    <row r="97" spans="1:10" ht="13.9">
      <c r="A97" s="6"/>
      <c r="B97" s="7"/>
      <c r="C97" s="6"/>
      <c r="D97" s="8"/>
      <c r="E97" s="6"/>
      <c r="F97" s="6"/>
      <c r="G97" s="6"/>
      <c r="H97" s="6"/>
      <c r="I97" s="6"/>
      <c r="J97" s="6"/>
    </row>
    <row r="98" spans="1:10" ht="13.9">
      <c r="A98" s="6"/>
      <c r="B98" s="7"/>
      <c r="C98" s="6"/>
      <c r="D98" s="8"/>
      <c r="E98" s="6"/>
      <c r="F98" s="6"/>
      <c r="G98" s="6"/>
      <c r="H98" s="6"/>
      <c r="I98" s="6"/>
      <c r="J98" s="6"/>
    </row>
    <row r="99" spans="1:10" ht="13.9">
      <c r="A99" s="6"/>
      <c r="B99" s="7"/>
      <c r="C99" s="6"/>
      <c r="D99" s="8"/>
      <c r="E99" s="6"/>
      <c r="F99" s="6"/>
      <c r="G99" s="6"/>
      <c r="H99" s="6"/>
      <c r="I99" s="6"/>
      <c r="J99" s="6"/>
    </row>
    <row r="100" spans="1:10" ht="13.9">
      <c r="A100" s="6"/>
      <c r="B100" s="7"/>
      <c r="C100" s="6"/>
      <c r="D100" s="8"/>
      <c r="E100" s="6"/>
      <c r="F100" s="6"/>
      <c r="G100" s="6"/>
      <c r="H100" s="6"/>
      <c r="I100" s="6"/>
      <c r="J100" s="6"/>
    </row>
    <row r="101" spans="1:10" ht="13.9">
      <c r="A101" s="6"/>
      <c r="B101" s="7"/>
      <c r="C101" s="6"/>
      <c r="D101" s="8"/>
      <c r="E101" s="6"/>
      <c r="F101" s="6"/>
      <c r="G101" s="6"/>
      <c r="H101" s="6"/>
      <c r="I101" s="6"/>
      <c r="J101" s="6"/>
    </row>
    <row r="102" spans="1:10" ht="13.9">
      <c r="A102" s="6"/>
      <c r="B102" s="7"/>
      <c r="C102" s="6"/>
      <c r="D102" s="8"/>
      <c r="E102" s="6"/>
      <c r="F102" s="6"/>
      <c r="G102" s="6"/>
      <c r="H102" s="6"/>
      <c r="I102" s="6"/>
      <c r="J102" s="6"/>
    </row>
    <row r="103" spans="1:10" ht="13.9">
      <c r="A103" s="6"/>
      <c r="B103" s="7"/>
      <c r="C103" s="6"/>
      <c r="D103" s="8"/>
      <c r="E103" s="6"/>
      <c r="F103" s="6"/>
      <c r="G103" s="6"/>
      <c r="H103" s="6"/>
      <c r="I103" s="6"/>
      <c r="J103" s="6"/>
    </row>
    <row r="104" spans="1:10" ht="13.9">
      <c r="A104" s="6"/>
      <c r="B104" s="7"/>
      <c r="C104" s="6"/>
      <c r="D104" s="8"/>
      <c r="E104" s="6"/>
      <c r="F104" s="6"/>
      <c r="G104" s="6"/>
      <c r="H104" s="6"/>
      <c r="I104" s="6"/>
      <c r="J104" s="6"/>
    </row>
    <row r="105" spans="1:10" ht="13.9">
      <c r="A105" s="6"/>
      <c r="B105" s="7"/>
      <c r="C105" s="6"/>
      <c r="D105" s="8"/>
      <c r="E105" s="6"/>
      <c r="F105" s="6"/>
      <c r="G105" s="6"/>
      <c r="H105" s="6"/>
      <c r="I105" s="6"/>
      <c r="J105" s="6"/>
    </row>
    <row r="106" spans="1:10" ht="13.9">
      <c r="A106" s="6"/>
      <c r="B106" s="7"/>
      <c r="C106" s="6"/>
      <c r="D106" s="8"/>
      <c r="E106" s="6"/>
      <c r="F106" s="6"/>
      <c r="G106" s="6"/>
      <c r="H106" s="6"/>
      <c r="I106" s="6"/>
      <c r="J106" s="6"/>
    </row>
    <row r="107" spans="1:10" ht="13.9">
      <c r="A107" s="6"/>
      <c r="B107" s="7"/>
      <c r="C107" s="6"/>
      <c r="D107" s="8"/>
      <c r="E107" s="6"/>
      <c r="F107" s="6"/>
      <c r="G107" s="6"/>
      <c r="H107" s="6"/>
      <c r="I107" s="6"/>
      <c r="J107" s="6"/>
    </row>
    <row r="108" spans="1:10" ht="13.9">
      <c r="A108" s="6"/>
      <c r="B108" s="7"/>
      <c r="C108" s="6"/>
      <c r="D108" s="8"/>
      <c r="E108" s="6"/>
      <c r="F108" s="6"/>
      <c r="G108" s="6"/>
      <c r="H108" s="6"/>
      <c r="I108" s="6"/>
      <c r="J108" s="6"/>
    </row>
    <row r="109" spans="1:10" ht="13.9">
      <c r="A109" s="6"/>
      <c r="B109" s="7"/>
      <c r="C109" s="6"/>
      <c r="D109" s="8"/>
      <c r="E109" s="6"/>
      <c r="F109" s="6"/>
      <c r="G109" s="6"/>
      <c r="H109" s="6"/>
      <c r="I109" s="6"/>
      <c r="J109" s="6"/>
    </row>
    <row r="110" spans="1:10" ht="13.9">
      <c r="A110" s="6"/>
      <c r="B110" s="7"/>
      <c r="C110" s="6"/>
      <c r="D110" s="8"/>
      <c r="E110" s="6"/>
      <c r="F110" s="6"/>
      <c r="G110" s="6"/>
      <c r="H110" s="6"/>
      <c r="I110" s="6"/>
      <c r="J110" s="6"/>
    </row>
    <row r="111" spans="1:10" ht="13.9">
      <c r="A111" s="6"/>
      <c r="B111" s="7"/>
      <c r="C111" s="6"/>
      <c r="D111" s="8"/>
      <c r="E111" s="6"/>
      <c r="F111" s="6"/>
      <c r="G111" s="6"/>
      <c r="H111" s="6"/>
      <c r="I111" s="6"/>
      <c r="J111" s="6"/>
    </row>
    <row r="112" spans="1:10" ht="13.9">
      <c r="A112" s="6"/>
      <c r="B112" s="7"/>
      <c r="C112" s="6"/>
      <c r="D112" s="8"/>
      <c r="E112" s="6"/>
      <c r="F112" s="6"/>
      <c r="G112" s="6"/>
      <c r="H112" s="6"/>
      <c r="I112" s="6"/>
      <c r="J112" s="6"/>
    </row>
    <row r="113" spans="1:10" ht="13.9">
      <c r="A113" s="6"/>
      <c r="B113" s="7"/>
      <c r="C113" s="6"/>
      <c r="D113" s="8"/>
      <c r="E113" s="6"/>
      <c r="F113" s="6"/>
      <c r="G113" s="6"/>
      <c r="H113" s="6"/>
      <c r="I113" s="6"/>
      <c r="J113" s="6"/>
    </row>
    <row r="114" spans="1:10" ht="13.9">
      <c r="A114" s="6"/>
      <c r="B114" s="7"/>
      <c r="C114" s="6"/>
      <c r="D114" s="8"/>
      <c r="E114" s="6"/>
      <c r="F114" s="6"/>
      <c r="G114" s="6"/>
      <c r="H114" s="6"/>
      <c r="I114" s="6"/>
      <c r="J114" s="6"/>
    </row>
    <row r="115" spans="1:10" ht="13.9">
      <c r="A115" s="6"/>
      <c r="B115" s="7"/>
      <c r="C115" s="6"/>
      <c r="D115" s="8"/>
      <c r="E115" s="6"/>
      <c r="F115" s="6"/>
      <c r="G115" s="6"/>
      <c r="H115" s="6"/>
      <c r="I115" s="6"/>
      <c r="J115" s="6"/>
    </row>
    <row r="116" spans="1:10" ht="13.9">
      <c r="A116" s="6"/>
      <c r="B116" s="7"/>
      <c r="C116" s="6"/>
      <c r="D116" s="8"/>
      <c r="E116" s="6"/>
      <c r="F116" s="6"/>
      <c r="G116" s="6"/>
      <c r="H116" s="6"/>
      <c r="I116" s="6"/>
      <c r="J116" s="6"/>
    </row>
    <row r="117" spans="1:10" ht="13.9">
      <c r="A117" s="6"/>
      <c r="B117" s="7"/>
      <c r="C117" s="6"/>
      <c r="D117" s="8"/>
      <c r="E117" s="6"/>
      <c r="F117" s="6"/>
      <c r="G117" s="6"/>
      <c r="H117" s="6"/>
      <c r="I117" s="6"/>
      <c r="J117" s="6"/>
    </row>
    <row r="118" spans="1:10" ht="13.9">
      <c r="A118" s="6"/>
      <c r="B118" s="7"/>
      <c r="C118" s="6"/>
      <c r="D118" s="8"/>
      <c r="E118" s="6"/>
      <c r="F118" s="6"/>
      <c r="G118" s="6"/>
      <c r="H118" s="6"/>
      <c r="I118" s="6"/>
      <c r="J118" s="6"/>
    </row>
    <row r="119" spans="1:10" ht="13.9">
      <c r="A119" s="6"/>
      <c r="B119" s="7"/>
      <c r="C119" s="6"/>
      <c r="D119" s="8"/>
      <c r="E119" s="6"/>
      <c r="F119" s="6"/>
      <c r="G119" s="6"/>
      <c r="H119" s="6"/>
      <c r="I119" s="6"/>
      <c r="J119" s="6"/>
    </row>
    <row r="120" spans="1:10" ht="13.9">
      <c r="A120" s="6"/>
      <c r="B120" s="7"/>
      <c r="C120" s="6"/>
      <c r="D120" s="8"/>
      <c r="E120" s="6"/>
      <c r="F120" s="6"/>
      <c r="G120" s="6"/>
      <c r="H120" s="6"/>
      <c r="I120" s="6"/>
      <c r="J120" s="6"/>
    </row>
    <row r="121" spans="1:10" ht="13.9">
      <c r="A121" s="6"/>
      <c r="B121" s="7"/>
      <c r="C121" s="6"/>
      <c r="D121" s="8"/>
      <c r="E121" s="6"/>
      <c r="F121" s="6"/>
      <c r="G121" s="6"/>
      <c r="H121" s="6"/>
      <c r="I121" s="6"/>
      <c r="J121" s="6"/>
    </row>
    <row r="122" spans="1:10" ht="13.9">
      <c r="A122" s="6"/>
      <c r="B122" s="7"/>
      <c r="C122" s="6"/>
      <c r="D122" s="8"/>
      <c r="E122" s="6"/>
      <c r="F122" s="6"/>
      <c r="G122" s="6"/>
      <c r="H122" s="6"/>
      <c r="I122" s="6"/>
      <c r="J122" s="6"/>
    </row>
    <row r="123" spans="1:10" ht="13.9">
      <c r="A123" s="6"/>
      <c r="B123" s="7"/>
      <c r="C123" s="6"/>
      <c r="D123" s="8"/>
      <c r="E123" s="6"/>
      <c r="F123" s="6"/>
      <c r="G123" s="6"/>
      <c r="H123" s="6"/>
      <c r="I123" s="6"/>
      <c r="J123" s="6"/>
    </row>
    <row r="124" spans="1:10" ht="13.9">
      <c r="A124" s="6"/>
      <c r="B124" s="7"/>
      <c r="C124" s="6"/>
      <c r="D124" s="8"/>
      <c r="E124" s="6"/>
      <c r="F124" s="6"/>
      <c r="G124" s="6"/>
      <c r="H124" s="6"/>
      <c r="I124" s="6"/>
      <c r="J124" s="6"/>
    </row>
    <row r="125" spans="1:10" ht="13.9">
      <c r="A125" s="6"/>
      <c r="B125" s="7"/>
      <c r="C125" s="6"/>
      <c r="D125" s="8"/>
      <c r="E125" s="6"/>
      <c r="F125" s="6"/>
      <c r="G125" s="6"/>
      <c r="H125" s="6"/>
      <c r="I125" s="6"/>
      <c r="J125" s="6"/>
    </row>
    <row r="126" spans="1:10" ht="13.9">
      <c r="A126" s="6"/>
      <c r="B126" s="7"/>
      <c r="C126" s="6"/>
      <c r="D126" s="8"/>
      <c r="E126" s="6"/>
      <c r="F126" s="6"/>
      <c r="G126" s="6"/>
      <c r="H126" s="6"/>
      <c r="I126" s="6"/>
      <c r="J126" s="6"/>
    </row>
    <row r="127" spans="1:10" ht="13.9">
      <c r="A127" s="6"/>
      <c r="B127" s="7"/>
      <c r="C127" s="6"/>
      <c r="D127" s="8"/>
      <c r="E127" s="6"/>
      <c r="F127" s="6"/>
      <c r="G127" s="6"/>
      <c r="H127" s="6"/>
      <c r="I127" s="6"/>
      <c r="J127" s="6"/>
    </row>
    <row r="128" spans="1:10" ht="13.9">
      <c r="A128" s="6"/>
      <c r="B128" s="7"/>
      <c r="C128" s="6"/>
      <c r="D128" s="8"/>
      <c r="E128" s="6"/>
      <c r="F128" s="6"/>
      <c r="G128" s="6"/>
      <c r="H128" s="6"/>
      <c r="I128" s="6"/>
      <c r="J128" s="6"/>
    </row>
    <row r="129" spans="1:10" ht="13.9">
      <c r="A129" s="6"/>
      <c r="B129" s="7"/>
      <c r="C129" s="6"/>
      <c r="D129" s="8"/>
      <c r="E129" s="6"/>
      <c r="F129" s="6"/>
      <c r="G129" s="6"/>
      <c r="H129" s="6"/>
      <c r="I129" s="6"/>
      <c r="J129" s="6"/>
    </row>
    <row r="130" spans="1:10" ht="13.9">
      <c r="A130" s="6"/>
      <c r="B130" s="7"/>
      <c r="C130" s="6"/>
      <c r="D130" s="8"/>
      <c r="E130" s="6"/>
      <c r="F130" s="6"/>
      <c r="G130" s="6"/>
      <c r="H130" s="6"/>
      <c r="I130" s="6"/>
      <c r="J130" s="6"/>
    </row>
    <row r="131" spans="1:10" ht="13.9">
      <c r="A131" s="6"/>
      <c r="B131" s="7"/>
      <c r="C131" s="6"/>
      <c r="D131" s="8"/>
      <c r="E131" s="6"/>
      <c r="F131" s="6"/>
      <c r="G131" s="6"/>
      <c r="H131" s="6"/>
      <c r="I131" s="6"/>
      <c r="J131" s="6"/>
    </row>
    <row r="132" spans="1:10" ht="13.9">
      <c r="A132" s="6"/>
      <c r="B132" s="7"/>
      <c r="C132" s="6"/>
      <c r="D132" s="8"/>
      <c r="E132" s="6"/>
      <c r="F132" s="6"/>
      <c r="G132" s="6"/>
      <c r="H132" s="6"/>
      <c r="I132" s="6"/>
      <c r="J132" s="6"/>
    </row>
    <row r="133" spans="1:10" ht="13.9">
      <c r="A133" s="6"/>
      <c r="B133" s="7"/>
      <c r="C133" s="6"/>
      <c r="D133" s="8"/>
      <c r="E133" s="6"/>
      <c r="F133" s="6"/>
      <c r="G133" s="6"/>
      <c r="H133" s="6"/>
      <c r="I133" s="6"/>
      <c r="J133" s="6"/>
    </row>
    <row r="134" spans="1:10" ht="13.9">
      <c r="A134" s="6"/>
      <c r="B134" s="7"/>
      <c r="C134" s="6"/>
      <c r="D134" s="8"/>
      <c r="E134" s="6"/>
      <c r="F134" s="6"/>
      <c r="G134" s="6"/>
      <c r="H134" s="6"/>
      <c r="I134" s="6"/>
      <c r="J134" s="6"/>
    </row>
    <row r="135" spans="1:10" ht="13.9">
      <c r="A135" s="6"/>
      <c r="B135" s="7"/>
      <c r="C135" s="6"/>
      <c r="D135" s="8"/>
      <c r="E135" s="6"/>
      <c r="F135" s="6"/>
      <c r="G135" s="6"/>
      <c r="H135" s="6"/>
      <c r="I135" s="6"/>
      <c r="J135" s="6"/>
    </row>
    <row r="136" spans="1:10" ht="13.9">
      <c r="A136" s="6"/>
      <c r="B136" s="7"/>
      <c r="C136" s="6"/>
      <c r="D136" s="8"/>
      <c r="E136" s="6"/>
      <c r="F136" s="6"/>
      <c r="G136" s="6"/>
      <c r="H136" s="6"/>
      <c r="I136" s="6"/>
      <c r="J136" s="6"/>
    </row>
    <row r="137" spans="1:10" ht="13.9">
      <c r="A137" s="6"/>
      <c r="B137" s="7"/>
      <c r="C137" s="6"/>
      <c r="D137" s="8"/>
      <c r="E137" s="6"/>
      <c r="F137" s="6"/>
      <c r="G137" s="6"/>
      <c r="H137" s="6"/>
      <c r="I137" s="6"/>
      <c r="J137" s="6"/>
    </row>
    <row r="138" spans="1:10" ht="13.9">
      <c r="A138" s="6"/>
      <c r="B138" s="7"/>
      <c r="C138" s="6"/>
      <c r="D138" s="8"/>
      <c r="E138" s="6"/>
      <c r="F138" s="6"/>
      <c r="G138" s="6"/>
      <c r="H138" s="6"/>
      <c r="I138" s="6"/>
      <c r="J138" s="6"/>
    </row>
    <row r="139" spans="1:10" ht="13.9">
      <c r="A139" s="6"/>
      <c r="B139" s="7"/>
      <c r="C139" s="6"/>
      <c r="D139" s="8"/>
      <c r="E139" s="6"/>
      <c r="F139" s="6"/>
      <c r="G139" s="6"/>
      <c r="H139" s="6"/>
      <c r="I139" s="6"/>
      <c r="J139" s="6"/>
    </row>
    <row r="140" spans="1:10" ht="13.9">
      <c r="A140" s="6"/>
      <c r="B140" s="7"/>
      <c r="C140" s="6"/>
      <c r="D140" s="8"/>
      <c r="E140" s="6"/>
      <c r="F140" s="6"/>
      <c r="G140" s="6"/>
      <c r="H140" s="6"/>
      <c r="I140" s="6"/>
      <c r="J140" s="6"/>
    </row>
    <row r="141" spans="1:10" ht="13.9">
      <c r="A141" s="6"/>
      <c r="B141" s="7"/>
      <c r="C141" s="6"/>
      <c r="D141" s="8"/>
      <c r="E141" s="6"/>
      <c r="F141" s="6"/>
      <c r="G141" s="6"/>
      <c r="H141" s="6"/>
      <c r="I141" s="6"/>
      <c r="J141" s="6"/>
    </row>
    <row r="142" spans="1:10" ht="13.9">
      <c r="A142" s="6"/>
      <c r="B142" s="7"/>
      <c r="C142" s="6"/>
      <c r="D142" s="8"/>
      <c r="E142" s="6"/>
      <c r="F142" s="6"/>
      <c r="G142" s="6"/>
      <c r="H142" s="6"/>
      <c r="I142" s="6"/>
      <c r="J142" s="6"/>
    </row>
    <row r="143" spans="1:10" ht="13.9">
      <c r="A143" s="6"/>
      <c r="B143" s="7"/>
      <c r="C143" s="6"/>
      <c r="D143" s="8"/>
      <c r="E143" s="6"/>
      <c r="F143" s="6"/>
      <c r="G143" s="6"/>
      <c r="H143" s="6"/>
      <c r="I143" s="6"/>
      <c r="J143" s="6"/>
    </row>
    <row r="144" spans="1:10" ht="13.9">
      <c r="A144" s="6"/>
      <c r="B144" s="7"/>
      <c r="C144" s="6"/>
      <c r="D144" s="8"/>
      <c r="E144" s="6"/>
      <c r="F144" s="6"/>
      <c r="G144" s="6"/>
      <c r="H144" s="6"/>
      <c r="I144" s="6"/>
      <c r="J144" s="6"/>
    </row>
    <row r="145" spans="1:10" ht="13.9">
      <c r="A145" s="6"/>
      <c r="B145" s="7"/>
      <c r="C145" s="6"/>
      <c r="D145" s="8"/>
      <c r="E145" s="6"/>
      <c r="F145" s="6"/>
      <c r="G145" s="6"/>
      <c r="H145" s="6"/>
      <c r="I145" s="6"/>
      <c r="J145" s="6"/>
    </row>
    <row r="146" spans="1:10" ht="13.9">
      <c r="A146" s="6"/>
      <c r="B146" s="7"/>
      <c r="C146" s="6"/>
      <c r="D146" s="8"/>
      <c r="E146" s="6"/>
      <c r="F146" s="6"/>
      <c r="G146" s="6"/>
      <c r="H146" s="6"/>
      <c r="I146" s="6"/>
      <c r="J146" s="6"/>
    </row>
    <row r="147" spans="1:10" ht="13.9">
      <c r="A147" s="6"/>
      <c r="B147" s="7"/>
      <c r="C147" s="6"/>
      <c r="D147" s="8"/>
      <c r="E147" s="6"/>
      <c r="F147" s="6"/>
      <c r="G147" s="6"/>
      <c r="H147" s="6"/>
      <c r="I147" s="6"/>
      <c r="J147" s="6"/>
    </row>
    <row r="148" spans="1:10" ht="13.9">
      <c r="A148" s="6"/>
      <c r="B148" s="7"/>
      <c r="C148" s="6"/>
      <c r="D148" s="8"/>
      <c r="E148" s="6"/>
      <c r="F148" s="6"/>
      <c r="G148" s="6"/>
      <c r="H148" s="6"/>
      <c r="I148" s="6"/>
      <c r="J148" s="6"/>
    </row>
    <row r="149" spans="1:10" ht="13.9">
      <c r="A149" s="6"/>
      <c r="B149" s="7"/>
      <c r="C149" s="6"/>
      <c r="D149" s="8"/>
      <c r="E149" s="6"/>
      <c r="F149" s="6"/>
      <c r="G149" s="6"/>
      <c r="H149" s="6"/>
      <c r="I149" s="6"/>
      <c r="J149" s="6"/>
    </row>
    <row r="150" spans="1:10" ht="13.9">
      <c r="A150" s="6"/>
      <c r="B150" s="7"/>
      <c r="C150" s="6"/>
      <c r="D150" s="8"/>
      <c r="E150" s="6"/>
      <c r="F150" s="6"/>
      <c r="G150" s="6"/>
      <c r="H150" s="6"/>
      <c r="I150" s="6"/>
      <c r="J150" s="6"/>
    </row>
    <row r="151" spans="1:10" ht="13.9">
      <c r="A151" s="6"/>
      <c r="B151" s="7"/>
      <c r="C151" s="6"/>
      <c r="D151" s="8"/>
      <c r="E151" s="6"/>
      <c r="F151" s="6"/>
      <c r="G151" s="6"/>
      <c r="H151" s="6"/>
      <c r="I151" s="6"/>
      <c r="J151" s="6"/>
    </row>
    <row r="152" spans="1:10" ht="13.9">
      <c r="A152" s="6"/>
      <c r="B152" s="7"/>
      <c r="C152" s="6"/>
      <c r="D152" s="8"/>
      <c r="E152" s="6"/>
      <c r="F152" s="6"/>
      <c r="G152" s="6"/>
      <c r="H152" s="6"/>
      <c r="I152" s="6"/>
      <c r="J152" s="6"/>
    </row>
    <row r="153" spans="1:10" ht="13.9">
      <c r="A153" s="6"/>
      <c r="B153" s="7"/>
      <c r="C153" s="6"/>
      <c r="D153" s="8"/>
      <c r="E153" s="6"/>
      <c r="F153" s="6"/>
      <c r="G153" s="6"/>
      <c r="H153" s="6"/>
      <c r="I153" s="6"/>
      <c r="J153" s="6"/>
    </row>
    <row r="154" spans="1:10" ht="13.9">
      <c r="A154" s="6"/>
      <c r="B154" s="7"/>
      <c r="C154" s="6"/>
      <c r="D154" s="8"/>
      <c r="E154" s="6"/>
      <c r="F154" s="6"/>
      <c r="G154" s="6"/>
      <c r="H154" s="6"/>
      <c r="I154" s="6"/>
      <c r="J154" s="6"/>
    </row>
    <row r="155" spans="1:10" ht="13.9">
      <c r="A155" s="6"/>
      <c r="B155" s="7"/>
      <c r="C155" s="6"/>
      <c r="D155" s="8"/>
      <c r="E155" s="6"/>
      <c r="F155" s="6"/>
      <c r="G155" s="6"/>
      <c r="H155" s="6"/>
      <c r="I155" s="6"/>
      <c r="J155" s="6"/>
    </row>
    <row r="156" spans="1:10" ht="13.9">
      <c r="A156" s="6"/>
      <c r="B156" s="7"/>
      <c r="C156" s="6"/>
      <c r="D156" s="8"/>
      <c r="E156" s="6"/>
      <c r="F156" s="6"/>
      <c r="G156" s="6"/>
      <c r="H156" s="6"/>
      <c r="I156" s="6"/>
      <c r="J156" s="6"/>
    </row>
    <row r="157" spans="1:10" ht="13.9">
      <c r="A157" s="6"/>
      <c r="B157" s="7"/>
      <c r="C157" s="6"/>
      <c r="D157" s="8"/>
      <c r="E157" s="6"/>
      <c r="F157" s="6"/>
      <c r="G157" s="6"/>
      <c r="H157" s="6"/>
      <c r="I157" s="6"/>
      <c r="J157" s="6"/>
    </row>
    <row r="158" spans="1:10" ht="13.9">
      <c r="A158" s="6"/>
      <c r="B158" s="7"/>
      <c r="C158" s="6"/>
      <c r="D158" s="8"/>
      <c r="E158" s="6"/>
      <c r="F158" s="6"/>
      <c r="G158" s="6"/>
      <c r="H158" s="6"/>
      <c r="I158" s="6"/>
      <c r="J158" s="6"/>
    </row>
    <row r="159" spans="1:10" ht="13.9">
      <c r="A159" s="6"/>
      <c r="B159" s="7"/>
      <c r="C159" s="6"/>
      <c r="D159" s="8"/>
      <c r="E159" s="6"/>
      <c r="F159" s="6"/>
      <c r="G159" s="6"/>
      <c r="H159" s="6"/>
      <c r="I159" s="6"/>
      <c r="J159" s="6"/>
    </row>
    <row r="160" spans="1:10" ht="13.9">
      <c r="A160" s="6"/>
      <c r="B160" s="7"/>
      <c r="C160" s="6"/>
      <c r="D160" s="8"/>
      <c r="E160" s="6"/>
      <c r="F160" s="6"/>
      <c r="G160" s="6"/>
      <c r="H160" s="6"/>
      <c r="I160" s="6"/>
      <c r="J160" s="6"/>
    </row>
    <row r="161" spans="1:10" ht="13.9">
      <c r="A161" s="6"/>
      <c r="B161" s="7"/>
      <c r="C161" s="6"/>
      <c r="D161" s="8"/>
      <c r="E161" s="6"/>
      <c r="F161" s="6"/>
      <c r="G161" s="6"/>
      <c r="H161" s="6"/>
      <c r="I161" s="6"/>
      <c r="J161" s="6"/>
    </row>
    <row r="162" spans="1:10" ht="13.9">
      <c r="A162" s="6"/>
      <c r="B162" s="7"/>
      <c r="C162" s="6"/>
      <c r="D162" s="8"/>
      <c r="E162" s="6"/>
      <c r="F162" s="6"/>
      <c r="G162" s="6"/>
      <c r="H162" s="6"/>
      <c r="I162" s="6"/>
      <c r="J162" s="6"/>
    </row>
    <row r="163" spans="1:10" ht="13.9">
      <c r="A163" s="6"/>
      <c r="B163" s="7"/>
      <c r="C163" s="6"/>
      <c r="D163" s="8"/>
      <c r="E163" s="6"/>
      <c r="F163" s="6"/>
      <c r="G163" s="6"/>
      <c r="H163" s="6"/>
      <c r="I163" s="6"/>
      <c r="J163" s="6"/>
    </row>
    <row r="164" spans="1:10" ht="13.9">
      <c r="A164" s="6"/>
      <c r="B164" s="7"/>
      <c r="C164" s="6"/>
      <c r="D164" s="8"/>
      <c r="E164" s="6"/>
      <c r="F164" s="6"/>
      <c r="G164" s="6"/>
      <c r="H164" s="6"/>
      <c r="I164" s="6"/>
      <c r="J164" s="6"/>
    </row>
    <row r="165" spans="1:10" ht="13.9">
      <c r="A165" s="6"/>
      <c r="B165" s="7"/>
      <c r="C165" s="6"/>
      <c r="D165" s="8"/>
      <c r="E165" s="6"/>
      <c r="F165" s="6"/>
      <c r="G165" s="6"/>
      <c r="H165" s="6"/>
      <c r="I165" s="6"/>
      <c r="J165" s="6"/>
    </row>
    <row r="166" spans="1:10" ht="13.9">
      <c r="A166" s="6"/>
      <c r="B166" s="7"/>
      <c r="C166" s="6"/>
      <c r="D166" s="8"/>
      <c r="E166" s="6"/>
      <c r="F166" s="6"/>
      <c r="G166" s="6"/>
      <c r="H166" s="6"/>
      <c r="I166" s="6"/>
      <c r="J166" s="6"/>
    </row>
    <row r="167" spans="1:10" ht="13.9">
      <c r="A167" s="6"/>
      <c r="B167" s="7"/>
      <c r="C167" s="6"/>
      <c r="D167" s="8"/>
      <c r="E167" s="6"/>
      <c r="F167" s="6"/>
      <c r="G167" s="6"/>
      <c r="H167" s="6"/>
      <c r="I167" s="6"/>
      <c r="J167" s="6"/>
    </row>
    <row r="168" spans="1:10" ht="13.9">
      <c r="A168" s="6"/>
      <c r="B168" s="7"/>
      <c r="C168" s="6"/>
      <c r="D168" s="8"/>
      <c r="E168" s="6"/>
      <c r="F168" s="6"/>
      <c r="G168" s="6"/>
      <c r="H168" s="6"/>
      <c r="I168" s="6"/>
      <c r="J168" s="6"/>
    </row>
    <row r="169" spans="1:10" ht="13.9">
      <c r="A169" s="6"/>
      <c r="B169" s="7"/>
      <c r="C169" s="6"/>
      <c r="D169" s="8"/>
      <c r="E169" s="6"/>
      <c r="F169" s="6"/>
      <c r="G169" s="6"/>
      <c r="H169" s="6"/>
      <c r="I169" s="6"/>
      <c r="J169" s="6"/>
    </row>
    <row r="170" spans="1:10" ht="13.9">
      <c r="A170" s="6"/>
      <c r="B170" s="7"/>
      <c r="C170" s="6"/>
      <c r="D170" s="8"/>
      <c r="E170" s="6"/>
      <c r="F170" s="6"/>
      <c r="G170" s="6"/>
      <c r="H170" s="6"/>
      <c r="I170" s="6"/>
      <c r="J170" s="6"/>
    </row>
    <row r="171" spans="1:10" ht="13.9">
      <c r="A171" s="6"/>
      <c r="B171" s="7"/>
      <c r="C171" s="6"/>
      <c r="D171" s="8"/>
      <c r="E171" s="6"/>
      <c r="F171" s="6"/>
      <c r="G171" s="6"/>
      <c r="H171" s="6"/>
      <c r="I171" s="6"/>
      <c r="J171" s="6"/>
    </row>
    <row r="172" spans="1:10" ht="13.9">
      <c r="A172" s="6"/>
      <c r="B172" s="7"/>
      <c r="C172" s="6"/>
      <c r="D172" s="8"/>
      <c r="E172" s="6"/>
      <c r="F172" s="6"/>
      <c r="G172" s="6"/>
      <c r="H172" s="6"/>
      <c r="I172" s="6"/>
      <c r="J172" s="6"/>
    </row>
    <row r="173" spans="1:10" ht="13.9">
      <c r="A173" s="6"/>
      <c r="B173" s="7"/>
      <c r="C173" s="6"/>
      <c r="D173" s="8"/>
      <c r="E173" s="6"/>
      <c r="F173" s="6"/>
      <c r="G173" s="6"/>
      <c r="H173" s="6"/>
      <c r="I173" s="6"/>
      <c r="J173" s="6"/>
    </row>
    <row r="174" spans="1:10" ht="13.9">
      <c r="A174" s="6"/>
      <c r="B174" s="7"/>
      <c r="C174" s="6"/>
      <c r="D174" s="8"/>
      <c r="E174" s="6"/>
      <c r="F174" s="6"/>
      <c r="G174" s="6"/>
      <c r="H174" s="6"/>
      <c r="I174" s="6"/>
      <c r="J174" s="6"/>
    </row>
    <row r="175" spans="1:10" ht="13.9">
      <c r="A175" s="6"/>
      <c r="B175" s="7"/>
      <c r="C175" s="6"/>
      <c r="D175" s="8"/>
      <c r="E175" s="6"/>
      <c r="F175" s="6"/>
      <c r="G175" s="6"/>
      <c r="H175" s="6"/>
      <c r="I175" s="6"/>
      <c r="J175" s="6"/>
    </row>
    <row r="176" spans="1:10" ht="13.9">
      <c r="A176" s="6"/>
      <c r="B176" s="7"/>
      <c r="C176" s="6"/>
      <c r="D176" s="8"/>
      <c r="E176" s="6"/>
      <c r="F176" s="6"/>
      <c r="G176" s="6"/>
      <c r="H176" s="6"/>
      <c r="I176" s="6"/>
      <c r="J176" s="6"/>
    </row>
    <row r="177" spans="1:10" ht="13.9">
      <c r="A177" s="6"/>
      <c r="B177" s="7"/>
      <c r="C177" s="6"/>
      <c r="D177" s="8"/>
      <c r="E177" s="6"/>
      <c r="F177" s="6"/>
      <c r="G177" s="6"/>
      <c r="H177" s="6"/>
      <c r="I177" s="6"/>
      <c r="J177" s="6"/>
    </row>
    <row r="178" spans="1:10" ht="13.9">
      <c r="A178" s="6"/>
      <c r="B178" s="7"/>
      <c r="C178" s="6"/>
      <c r="D178" s="8"/>
      <c r="E178" s="6"/>
      <c r="F178" s="6"/>
      <c r="G178" s="6"/>
      <c r="H178" s="6"/>
      <c r="I178" s="6"/>
      <c r="J178" s="6"/>
    </row>
    <row r="179" spans="1:10" ht="13.9">
      <c r="A179" s="6"/>
      <c r="B179" s="7"/>
      <c r="C179" s="6"/>
      <c r="D179" s="8"/>
      <c r="E179" s="6"/>
      <c r="F179" s="6"/>
      <c r="G179" s="6"/>
      <c r="H179" s="6"/>
      <c r="I179" s="6"/>
      <c r="J179" s="6"/>
    </row>
    <row r="180" spans="1:10" ht="13.9">
      <c r="A180" s="6"/>
      <c r="B180" s="7"/>
      <c r="C180" s="6"/>
      <c r="D180" s="8"/>
      <c r="E180" s="6"/>
      <c r="F180" s="6"/>
      <c r="G180" s="6"/>
      <c r="H180" s="6"/>
      <c r="I180" s="6"/>
      <c r="J180" s="6"/>
    </row>
    <row r="181" spans="1:10" ht="13.9">
      <c r="A181" s="6"/>
      <c r="B181" s="7"/>
      <c r="C181" s="6"/>
      <c r="D181" s="8"/>
      <c r="E181" s="6"/>
      <c r="F181" s="6"/>
      <c r="G181" s="6"/>
      <c r="H181" s="6"/>
      <c r="I181" s="6"/>
      <c r="J181" s="6"/>
    </row>
    <row r="182" spans="1:10" ht="13.9">
      <c r="A182" s="6"/>
      <c r="B182" s="7"/>
      <c r="C182" s="6"/>
      <c r="D182" s="8"/>
      <c r="E182" s="6"/>
      <c r="F182" s="6"/>
      <c r="G182" s="6"/>
      <c r="H182" s="6"/>
      <c r="I182" s="6"/>
      <c r="J182" s="6"/>
    </row>
    <row r="183" spans="1:10" ht="13.9">
      <c r="A183" s="6"/>
      <c r="B183" s="7"/>
      <c r="C183" s="6"/>
      <c r="D183" s="8"/>
      <c r="E183" s="6"/>
      <c r="F183" s="6"/>
      <c r="G183" s="6"/>
      <c r="H183" s="6"/>
      <c r="I183" s="6"/>
      <c r="J183" s="6"/>
    </row>
    <row r="184" spans="1:10" ht="13.9">
      <c r="A184" s="6"/>
      <c r="B184" s="7"/>
      <c r="C184" s="6"/>
      <c r="D184" s="8"/>
      <c r="E184" s="6"/>
      <c r="F184" s="6"/>
      <c r="G184" s="6"/>
      <c r="H184" s="6"/>
      <c r="I184" s="6"/>
      <c r="J184" s="6"/>
    </row>
    <row r="185" spans="1:10" ht="13.9">
      <c r="A185" s="6"/>
      <c r="B185" s="7"/>
      <c r="C185" s="6"/>
      <c r="D185" s="8"/>
      <c r="E185" s="6"/>
      <c r="F185" s="6"/>
      <c r="G185" s="6"/>
      <c r="H185" s="6"/>
      <c r="I185" s="6"/>
      <c r="J185" s="6"/>
    </row>
    <row r="186" spans="1:10" ht="13.9">
      <c r="A186" s="6"/>
      <c r="B186" s="7"/>
      <c r="C186" s="6"/>
      <c r="D186" s="8"/>
      <c r="E186" s="6"/>
      <c r="F186" s="6"/>
      <c r="G186" s="6"/>
      <c r="H186" s="6"/>
      <c r="I186" s="6"/>
      <c r="J186" s="6"/>
    </row>
    <row r="187" spans="1:10" ht="13.9">
      <c r="A187" s="6"/>
      <c r="B187" s="7"/>
      <c r="C187" s="6"/>
      <c r="D187" s="8"/>
      <c r="E187" s="6"/>
      <c r="F187" s="6"/>
      <c r="G187" s="6"/>
      <c r="H187" s="6"/>
      <c r="I187" s="6"/>
      <c r="J187" s="6"/>
    </row>
    <row r="188" spans="1:10" ht="13.9">
      <c r="A188" s="6"/>
      <c r="B188" s="7"/>
      <c r="C188" s="6"/>
      <c r="D188" s="8"/>
      <c r="E188" s="6"/>
      <c r="F188" s="6"/>
      <c r="G188" s="6"/>
      <c r="H188" s="6"/>
      <c r="I188" s="6"/>
      <c r="J188" s="6"/>
    </row>
    <row r="189" spans="1:10" ht="13.9">
      <c r="A189" s="6"/>
      <c r="B189" s="7"/>
      <c r="C189" s="6"/>
      <c r="D189" s="8"/>
      <c r="E189" s="6"/>
      <c r="F189" s="6"/>
      <c r="G189" s="6"/>
      <c r="H189" s="6"/>
      <c r="I189" s="6"/>
      <c r="J189" s="6"/>
    </row>
    <row r="190" spans="1:10" ht="13.9">
      <c r="A190" s="6"/>
      <c r="B190" s="7"/>
      <c r="C190" s="6"/>
      <c r="D190" s="8"/>
      <c r="E190" s="6"/>
      <c r="F190" s="6"/>
      <c r="G190" s="6"/>
      <c r="H190" s="6"/>
      <c r="I190" s="6"/>
      <c r="J190" s="6"/>
    </row>
    <row r="191" spans="1:10" ht="13.9">
      <c r="A191" s="6"/>
      <c r="B191" s="7"/>
      <c r="C191" s="6"/>
      <c r="D191" s="8"/>
      <c r="E191" s="6"/>
      <c r="F191" s="6"/>
      <c r="G191" s="6"/>
      <c r="H191" s="6"/>
      <c r="I191" s="6"/>
      <c r="J191" s="6"/>
    </row>
    <row r="192" spans="1:10" ht="13.9">
      <c r="A192" s="6"/>
      <c r="B192" s="7"/>
      <c r="C192" s="6"/>
      <c r="D192" s="8"/>
      <c r="E192" s="6"/>
      <c r="F192" s="6"/>
      <c r="G192" s="6"/>
      <c r="H192" s="6"/>
      <c r="I192" s="6"/>
      <c r="J192" s="6"/>
    </row>
    <row r="193" spans="1:10" ht="13.9">
      <c r="A193" s="6"/>
      <c r="B193" s="7"/>
      <c r="C193" s="6"/>
      <c r="D193" s="8"/>
      <c r="E193" s="6"/>
      <c r="F193" s="6"/>
      <c r="G193" s="6"/>
      <c r="H193" s="6"/>
      <c r="I193" s="6"/>
      <c r="J193" s="6"/>
    </row>
    <row r="194" spans="1:10" ht="13.9">
      <c r="A194" s="6"/>
      <c r="B194" s="7"/>
      <c r="C194" s="6"/>
      <c r="D194" s="8"/>
      <c r="E194" s="6"/>
      <c r="F194" s="6"/>
      <c r="G194" s="6"/>
      <c r="H194" s="6"/>
      <c r="I194" s="6"/>
      <c r="J194" s="6"/>
    </row>
    <row r="195" spans="1:10" ht="13.9">
      <c r="A195" s="6"/>
      <c r="B195" s="7"/>
      <c r="C195" s="6"/>
      <c r="D195" s="8"/>
      <c r="E195" s="6"/>
      <c r="F195" s="6"/>
      <c r="G195" s="6"/>
      <c r="H195" s="6"/>
      <c r="I195" s="6"/>
      <c r="J195" s="6"/>
    </row>
    <row r="196" spans="1:10" ht="13.9">
      <c r="A196" s="6"/>
      <c r="B196" s="7"/>
      <c r="C196" s="6"/>
      <c r="D196" s="8"/>
      <c r="E196" s="6"/>
      <c r="F196" s="6"/>
      <c r="G196" s="6"/>
      <c r="H196" s="6"/>
      <c r="I196" s="6"/>
      <c r="J196" s="6"/>
    </row>
    <row r="197" spans="1:10" ht="13.9">
      <c r="A197" s="6"/>
      <c r="B197" s="7"/>
      <c r="C197" s="6"/>
      <c r="D197" s="8"/>
      <c r="E197" s="6"/>
      <c r="F197" s="6"/>
      <c r="G197" s="6"/>
      <c r="H197" s="6"/>
      <c r="I197" s="6"/>
      <c r="J197" s="6"/>
    </row>
    <row r="198" spans="1:10" ht="13.9">
      <c r="A198" s="6"/>
      <c r="B198" s="7"/>
      <c r="C198" s="6"/>
      <c r="D198" s="8"/>
      <c r="E198" s="6"/>
      <c r="F198" s="6"/>
      <c r="G198" s="6"/>
      <c r="H198" s="6"/>
      <c r="I198" s="6"/>
      <c r="J198" s="6"/>
    </row>
    <row r="199" spans="1:10" ht="13.9">
      <c r="A199" s="6"/>
      <c r="B199" s="7"/>
      <c r="C199" s="6"/>
      <c r="D199" s="8"/>
      <c r="E199" s="6"/>
      <c r="F199" s="6"/>
      <c r="G199" s="6"/>
      <c r="H199" s="6"/>
      <c r="I199" s="6"/>
      <c r="J199" s="6"/>
    </row>
    <row r="200" spans="1:10" ht="13.9">
      <c r="A200" s="6"/>
      <c r="B200" s="7"/>
      <c r="C200" s="6"/>
      <c r="D200" s="8"/>
      <c r="E200" s="6"/>
      <c r="F200" s="6"/>
      <c r="G200" s="6"/>
      <c r="H200" s="6"/>
      <c r="I200" s="6"/>
      <c r="J200" s="6"/>
    </row>
    <row r="201" spans="1:10" ht="13.9">
      <c r="A201" s="6"/>
      <c r="B201" s="7"/>
      <c r="C201" s="6"/>
      <c r="D201" s="8"/>
      <c r="E201" s="6"/>
      <c r="F201" s="6"/>
      <c r="G201" s="6"/>
      <c r="H201" s="6"/>
      <c r="I201" s="6"/>
      <c r="J201" s="6"/>
    </row>
    <row r="202" spans="1:10" ht="13.9">
      <c r="A202" s="6"/>
      <c r="B202" s="7"/>
      <c r="C202" s="6"/>
      <c r="D202" s="8"/>
      <c r="E202" s="6"/>
      <c r="F202" s="6"/>
      <c r="G202" s="6"/>
      <c r="H202" s="6"/>
      <c r="I202" s="6"/>
      <c r="J202" s="6"/>
    </row>
    <row r="203" spans="1:10" ht="13.9">
      <c r="A203" s="6"/>
      <c r="B203" s="7"/>
      <c r="C203" s="6"/>
      <c r="D203" s="8"/>
      <c r="E203" s="6"/>
      <c r="F203" s="6"/>
      <c r="G203" s="6"/>
      <c r="H203" s="6"/>
      <c r="I203" s="6"/>
      <c r="J203" s="6"/>
    </row>
    <row r="204" spans="1:10" ht="13.9">
      <c r="A204" s="6"/>
      <c r="B204" s="7"/>
      <c r="C204" s="6"/>
      <c r="D204" s="8"/>
      <c r="E204" s="6"/>
      <c r="F204" s="6"/>
      <c r="G204" s="6"/>
      <c r="H204" s="6"/>
      <c r="I204" s="6"/>
      <c r="J204" s="6"/>
    </row>
    <row r="205" spans="1:10" ht="13.9">
      <c r="A205" s="6"/>
      <c r="B205" s="7"/>
      <c r="C205" s="6"/>
      <c r="D205" s="8"/>
      <c r="E205" s="6"/>
      <c r="F205" s="6"/>
      <c r="G205" s="6"/>
      <c r="H205" s="6"/>
      <c r="I205" s="6"/>
      <c r="J205" s="6"/>
    </row>
    <row r="206" spans="1:10" ht="13.9">
      <c r="A206" s="6"/>
      <c r="B206" s="7"/>
      <c r="C206" s="6"/>
      <c r="D206" s="8"/>
      <c r="E206" s="6"/>
      <c r="F206" s="6"/>
      <c r="G206" s="6"/>
      <c r="H206" s="6"/>
      <c r="I206" s="6"/>
      <c r="J206" s="6"/>
    </row>
    <row r="207" spans="1:10" ht="13.9">
      <c r="A207" s="6"/>
      <c r="B207" s="7"/>
      <c r="C207" s="6"/>
      <c r="D207" s="8"/>
      <c r="E207" s="6"/>
      <c r="F207" s="6"/>
      <c r="G207" s="6"/>
      <c r="H207" s="6"/>
      <c r="I207" s="6"/>
      <c r="J207" s="6"/>
    </row>
    <row r="208" spans="1:10" ht="13.9">
      <c r="A208" s="6"/>
      <c r="B208" s="7"/>
      <c r="C208" s="6"/>
      <c r="D208" s="8"/>
      <c r="E208" s="6"/>
      <c r="F208" s="6"/>
      <c r="G208" s="6"/>
      <c r="H208" s="6"/>
      <c r="I208" s="6"/>
      <c r="J208" s="6"/>
    </row>
    <row r="209" spans="1:10" ht="13.9">
      <c r="A209" s="6"/>
      <c r="B209" s="7"/>
      <c r="C209" s="6"/>
      <c r="D209" s="8"/>
      <c r="E209" s="6"/>
      <c r="F209" s="6"/>
      <c r="G209" s="6"/>
      <c r="H209" s="6"/>
      <c r="I209" s="6"/>
      <c r="J209" s="6"/>
    </row>
    <row r="210" spans="1:10" ht="13.9">
      <c r="A210" s="6"/>
      <c r="B210" s="7"/>
      <c r="C210" s="6"/>
      <c r="D210" s="8"/>
      <c r="E210" s="6"/>
      <c r="F210" s="6"/>
      <c r="G210" s="6"/>
      <c r="H210" s="6"/>
      <c r="I210" s="6"/>
      <c r="J210" s="6"/>
    </row>
    <row r="211" spans="1:10" ht="13.9">
      <c r="A211" s="6"/>
      <c r="B211" s="7"/>
      <c r="C211" s="6"/>
      <c r="D211" s="8"/>
      <c r="E211" s="6"/>
      <c r="F211" s="6"/>
      <c r="G211" s="6"/>
      <c r="H211" s="6"/>
      <c r="I211" s="6"/>
      <c r="J211" s="6"/>
    </row>
    <row r="212" spans="1:10" ht="13.9">
      <c r="A212" s="6"/>
      <c r="B212" s="7"/>
      <c r="C212" s="6"/>
      <c r="D212" s="8"/>
      <c r="E212" s="6"/>
      <c r="F212" s="6"/>
      <c r="G212" s="6"/>
      <c r="H212" s="6"/>
      <c r="I212" s="6"/>
      <c r="J212" s="6"/>
    </row>
    <row r="213" spans="1:10" ht="13.9">
      <c r="A213" s="6"/>
      <c r="B213" s="7"/>
      <c r="C213" s="6"/>
      <c r="D213" s="8"/>
      <c r="E213" s="6"/>
      <c r="F213" s="6"/>
      <c r="G213" s="6"/>
      <c r="H213" s="6"/>
      <c r="I213" s="6"/>
      <c r="J213" s="6"/>
    </row>
    <row r="214" spans="1:10" ht="13.9">
      <c r="A214" s="6"/>
      <c r="B214" s="7"/>
      <c r="C214" s="6"/>
      <c r="D214" s="8"/>
      <c r="E214" s="6"/>
      <c r="F214" s="6"/>
      <c r="G214" s="6"/>
      <c r="H214" s="6"/>
      <c r="I214" s="6"/>
      <c r="J214" s="6"/>
    </row>
    <row r="215" spans="1:10" ht="13.9">
      <c r="A215" s="6"/>
      <c r="B215" s="7"/>
      <c r="C215" s="6"/>
      <c r="D215" s="8"/>
      <c r="E215" s="6"/>
      <c r="F215" s="6"/>
      <c r="G215" s="6"/>
      <c r="H215" s="6"/>
      <c r="I215" s="6"/>
      <c r="J215" s="6"/>
    </row>
    <row r="216" spans="1:10" ht="13.9">
      <c r="A216" s="6"/>
      <c r="B216" s="7"/>
      <c r="C216" s="6"/>
      <c r="D216" s="8"/>
      <c r="E216" s="6"/>
      <c r="F216" s="6"/>
      <c r="G216" s="6"/>
      <c r="H216" s="6"/>
      <c r="I216" s="6"/>
      <c r="J216" s="6"/>
    </row>
    <row r="217" spans="1:10" ht="13.9">
      <c r="A217" s="6"/>
      <c r="B217" s="7"/>
      <c r="C217" s="6"/>
      <c r="D217" s="8"/>
      <c r="E217" s="6"/>
      <c r="F217" s="6"/>
      <c r="G217" s="6"/>
      <c r="H217" s="6"/>
      <c r="I217" s="6"/>
      <c r="J217" s="6"/>
    </row>
    <row r="218" spans="1:10" ht="13.9">
      <c r="A218" s="6"/>
      <c r="B218" s="7"/>
      <c r="C218" s="6"/>
      <c r="D218" s="8"/>
      <c r="E218" s="6"/>
      <c r="F218" s="6"/>
      <c r="G218" s="6"/>
      <c r="H218" s="6"/>
      <c r="I218" s="6"/>
      <c r="J218" s="6"/>
    </row>
    <row r="219" spans="1:10" ht="13.9">
      <c r="A219" s="6"/>
      <c r="B219" s="7"/>
      <c r="C219" s="6"/>
      <c r="D219" s="8"/>
      <c r="E219" s="6"/>
      <c r="F219" s="6"/>
      <c r="G219" s="6"/>
      <c r="H219" s="6"/>
      <c r="I219" s="6"/>
      <c r="J219" s="6"/>
    </row>
    <row r="220" spans="1:10" ht="13.9">
      <c r="A220" s="6"/>
      <c r="B220" s="7"/>
      <c r="C220" s="6"/>
      <c r="D220" s="8"/>
      <c r="E220" s="6"/>
      <c r="F220" s="6"/>
      <c r="G220" s="6"/>
      <c r="H220" s="6"/>
      <c r="I220" s="6"/>
      <c r="J220" s="6"/>
    </row>
    <row r="221" spans="1:10" ht="13.9">
      <c r="A221" s="6"/>
      <c r="B221" s="7"/>
      <c r="C221" s="6"/>
      <c r="D221" s="8"/>
      <c r="E221" s="6"/>
      <c r="F221" s="6"/>
      <c r="G221" s="6"/>
      <c r="H221" s="6"/>
      <c r="I221" s="6"/>
      <c r="J221" s="6"/>
    </row>
    <row r="222" spans="1:10" ht="13.9">
      <c r="A222" s="6"/>
      <c r="B222" s="7"/>
      <c r="C222" s="6"/>
      <c r="D222" s="8"/>
      <c r="E222" s="6"/>
      <c r="F222" s="6"/>
      <c r="G222" s="6"/>
      <c r="H222" s="6"/>
      <c r="I222" s="6"/>
      <c r="J222" s="6"/>
    </row>
    <row r="223" spans="1:10" ht="13.9">
      <c r="A223" s="6"/>
      <c r="B223" s="7"/>
      <c r="C223" s="6"/>
      <c r="D223" s="8"/>
      <c r="E223" s="6"/>
      <c r="F223" s="6"/>
      <c r="G223" s="6"/>
      <c r="H223" s="6"/>
      <c r="I223" s="6"/>
      <c r="J223" s="6"/>
    </row>
    <row r="224" spans="1:10" ht="13.9">
      <c r="A224" s="6"/>
      <c r="B224" s="7"/>
      <c r="C224" s="6"/>
      <c r="D224" s="8"/>
      <c r="E224" s="6"/>
      <c r="F224" s="6"/>
      <c r="G224" s="6"/>
      <c r="H224" s="6"/>
      <c r="I224" s="6"/>
      <c r="J224" s="6"/>
    </row>
    <row r="225" spans="1:10" ht="13.9">
      <c r="A225" s="6"/>
      <c r="B225" s="7"/>
      <c r="C225" s="6"/>
      <c r="D225" s="8"/>
      <c r="E225" s="6"/>
      <c r="F225" s="6"/>
      <c r="G225" s="6"/>
      <c r="H225" s="6"/>
      <c r="I225" s="6"/>
      <c r="J225" s="6"/>
    </row>
    <row r="226" spans="1:10" ht="13.9">
      <c r="A226" s="6"/>
      <c r="B226" s="7"/>
      <c r="C226" s="6"/>
      <c r="D226" s="8"/>
      <c r="E226" s="6"/>
      <c r="F226" s="6"/>
      <c r="G226" s="6"/>
      <c r="H226" s="6"/>
      <c r="I226" s="6"/>
      <c r="J226" s="6"/>
    </row>
    <row r="227" spans="1:10" ht="13.9">
      <c r="A227" s="6"/>
      <c r="B227" s="7"/>
      <c r="C227" s="6"/>
      <c r="D227" s="8"/>
      <c r="E227" s="6"/>
      <c r="F227" s="6"/>
      <c r="G227" s="6"/>
      <c r="H227" s="6"/>
      <c r="I227" s="6"/>
      <c r="J227" s="6"/>
    </row>
    <row r="228" spans="1:10" ht="13.9">
      <c r="A228" s="6"/>
      <c r="B228" s="7"/>
      <c r="C228" s="6"/>
      <c r="D228" s="8"/>
      <c r="E228" s="6"/>
      <c r="F228" s="6"/>
      <c r="G228" s="6"/>
      <c r="H228" s="6"/>
      <c r="I228" s="6"/>
      <c r="J228" s="6"/>
    </row>
    <row r="229" spans="1:10" ht="13.9">
      <c r="A229" s="6"/>
      <c r="B229" s="7"/>
      <c r="C229" s="6"/>
      <c r="D229" s="8"/>
      <c r="E229" s="6"/>
      <c r="F229" s="6"/>
      <c r="G229" s="6"/>
      <c r="H229" s="6"/>
      <c r="I229" s="6"/>
      <c r="J229" s="6"/>
    </row>
    <row r="230" spans="1:10" ht="13.9">
      <c r="A230" s="6"/>
      <c r="B230" s="7"/>
      <c r="C230" s="6"/>
      <c r="D230" s="8"/>
      <c r="E230" s="6"/>
      <c r="F230" s="6"/>
      <c r="G230" s="6"/>
      <c r="H230" s="6"/>
      <c r="I230" s="6"/>
      <c r="J230" s="6"/>
    </row>
    <row r="231" spans="1:10" ht="13.9">
      <c r="A231" s="6"/>
      <c r="B231" s="7"/>
      <c r="C231" s="6"/>
      <c r="D231" s="8"/>
      <c r="E231" s="6"/>
      <c r="F231" s="6"/>
      <c r="G231" s="6"/>
      <c r="H231" s="6"/>
      <c r="I231" s="6"/>
      <c r="J231" s="6"/>
    </row>
    <row r="232" spans="1:10" ht="13.9">
      <c r="A232" s="6"/>
      <c r="B232" s="7"/>
      <c r="C232" s="6"/>
      <c r="D232" s="8"/>
      <c r="E232" s="6"/>
      <c r="F232" s="6"/>
      <c r="G232" s="6"/>
      <c r="H232" s="6"/>
      <c r="I232" s="6"/>
      <c r="J232" s="6"/>
    </row>
    <row r="233" spans="1:10" ht="13.9">
      <c r="A233" s="6"/>
      <c r="B233" s="7"/>
      <c r="C233" s="6"/>
      <c r="D233" s="8"/>
      <c r="E233" s="6"/>
      <c r="F233" s="6"/>
      <c r="G233" s="6"/>
      <c r="H233" s="6"/>
      <c r="I233" s="6"/>
      <c r="J233" s="6"/>
    </row>
    <row r="234" spans="1:10" ht="13.9">
      <c r="A234" s="6"/>
      <c r="B234" s="7"/>
      <c r="C234" s="6"/>
      <c r="D234" s="8"/>
      <c r="E234" s="6"/>
      <c r="F234" s="6"/>
      <c r="G234" s="6"/>
      <c r="H234" s="6"/>
      <c r="I234" s="6"/>
      <c r="J234" s="6"/>
    </row>
    <row r="235" spans="1:10" ht="13.9">
      <c r="A235" s="6"/>
      <c r="B235" s="7"/>
      <c r="C235" s="6"/>
      <c r="D235" s="8"/>
      <c r="E235" s="6"/>
      <c r="F235" s="6"/>
      <c r="G235" s="6"/>
      <c r="H235" s="6"/>
      <c r="I235" s="6"/>
      <c r="J235" s="6"/>
    </row>
    <row r="236" spans="1:10" ht="13.9">
      <c r="A236" s="6"/>
      <c r="B236" s="7"/>
      <c r="C236" s="6"/>
      <c r="D236" s="8"/>
      <c r="E236" s="6"/>
      <c r="F236" s="6"/>
      <c r="G236" s="6"/>
      <c r="H236" s="6"/>
      <c r="I236" s="6"/>
      <c r="J236" s="6"/>
    </row>
    <row r="237" spans="1:10" ht="13.9">
      <c r="A237" s="6"/>
      <c r="B237" s="7"/>
      <c r="C237" s="6"/>
      <c r="D237" s="8"/>
      <c r="E237" s="6"/>
      <c r="F237" s="6"/>
      <c r="G237" s="6"/>
      <c r="H237" s="6"/>
      <c r="I237" s="6"/>
      <c r="J237" s="6"/>
    </row>
    <row r="238" spans="1:10" ht="13.9">
      <c r="A238" s="6"/>
      <c r="B238" s="7"/>
      <c r="C238" s="6"/>
      <c r="D238" s="8"/>
      <c r="E238" s="6"/>
      <c r="F238" s="6"/>
      <c r="G238" s="6"/>
      <c r="H238" s="6"/>
      <c r="I238" s="6"/>
      <c r="J238" s="6"/>
    </row>
    <row r="239" spans="1:10" ht="13.9">
      <c r="A239" s="6"/>
      <c r="B239" s="7"/>
      <c r="C239" s="6"/>
      <c r="D239" s="8"/>
      <c r="E239" s="6"/>
      <c r="F239" s="6"/>
      <c r="G239" s="6"/>
      <c r="H239" s="6"/>
      <c r="I239" s="6"/>
      <c r="J239" s="6"/>
    </row>
    <row r="240" spans="1:10" ht="13.9">
      <c r="A240" s="6"/>
      <c r="B240" s="7"/>
      <c r="C240" s="6"/>
      <c r="D240" s="8"/>
      <c r="E240" s="6"/>
      <c r="F240" s="6"/>
      <c r="G240" s="6"/>
      <c r="H240" s="6"/>
      <c r="I240" s="6"/>
      <c r="J240" s="6"/>
    </row>
    <row r="241" spans="1:10" ht="13.9">
      <c r="A241" s="6"/>
      <c r="B241" s="7"/>
      <c r="C241" s="6"/>
      <c r="D241" s="8"/>
      <c r="E241" s="6"/>
      <c r="F241" s="6"/>
      <c r="G241" s="6"/>
      <c r="H241" s="6"/>
      <c r="I241" s="6"/>
      <c r="J241" s="6"/>
    </row>
    <row r="242" spans="1:10" ht="13.9">
      <c r="A242" s="6"/>
      <c r="B242" s="7"/>
      <c r="C242" s="6"/>
      <c r="D242" s="8"/>
      <c r="E242" s="6"/>
      <c r="F242" s="6"/>
      <c r="G242" s="6"/>
      <c r="H242" s="6"/>
      <c r="I242" s="6"/>
      <c r="J242" s="6"/>
    </row>
    <row r="243" spans="1:10" ht="13.9">
      <c r="A243" s="6"/>
      <c r="B243" s="7"/>
      <c r="C243" s="6"/>
      <c r="D243" s="8"/>
      <c r="E243" s="6"/>
      <c r="F243" s="6"/>
      <c r="G243" s="6"/>
      <c r="H243" s="6"/>
      <c r="I243" s="6"/>
      <c r="J243" s="6"/>
    </row>
    <row r="244" spans="1:10" ht="13.9">
      <c r="A244" s="6"/>
      <c r="B244" s="7"/>
      <c r="C244" s="6"/>
      <c r="D244" s="8"/>
      <c r="E244" s="6"/>
      <c r="F244" s="6"/>
      <c r="G244" s="6"/>
      <c r="H244" s="6"/>
      <c r="I244" s="6"/>
      <c r="J244" s="6"/>
    </row>
    <row r="245" spans="1:10" ht="13.9">
      <c r="A245" s="6"/>
      <c r="B245" s="7"/>
      <c r="C245" s="6"/>
      <c r="D245" s="8"/>
      <c r="E245" s="6"/>
      <c r="F245" s="6"/>
      <c r="G245" s="6"/>
      <c r="H245" s="6"/>
      <c r="I245" s="6"/>
      <c r="J245" s="6"/>
    </row>
    <row r="246" spans="1:10" ht="13.9">
      <c r="A246" s="6"/>
      <c r="B246" s="7"/>
      <c r="C246" s="6"/>
      <c r="D246" s="8"/>
      <c r="E246" s="6"/>
      <c r="F246" s="6"/>
      <c r="G246" s="6"/>
      <c r="H246" s="6"/>
      <c r="I246" s="6"/>
      <c r="J246" s="6"/>
    </row>
    <row r="247" spans="1:10" ht="13.9">
      <c r="A247" s="6"/>
      <c r="B247" s="7"/>
      <c r="C247" s="6"/>
      <c r="D247" s="8"/>
      <c r="E247" s="6"/>
      <c r="F247" s="6"/>
      <c r="G247" s="6"/>
      <c r="H247" s="6"/>
      <c r="I247" s="6"/>
      <c r="J247" s="6"/>
    </row>
    <row r="248" spans="1:10" ht="13.9">
      <c r="A248" s="6"/>
      <c r="B248" s="7"/>
      <c r="C248" s="6"/>
      <c r="D248" s="8"/>
      <c r="E248" s="6"/>
      <c r="F248" s="6"/>
      <c r="G248" s="6"/>
      <c r="H248" s="6"/>
      <c r="I248" s="6"/>
      <c r="J248" s="6"/>
    </row>
    <row r="249" spans="1:10" ht="13.9">
      <c r="A249" s="6"/>
      <c r="B249" s="7"/>
      <c r="C249" s="6"/>
      <c r="D249" s="8"/>
      <c r="E249" s="6"/>
      <c r="F249" s="6"/>
      <c r="G249" s="6"/>
      <c r="H249" s="6"/>
      <c r="I249" s="6"/>
      <c r="J249" s="6"/>
    </row>
    <row r="250" spans="1:10" ht="13.9">
      <c r="A250" s="6"/>
      <c r="B250" s="7"/>
      <c r="C250" s="6"/>
      <c r="D250" s="8"/>
      <c r="E250" s="6"/>
      <c r="F250" s="6"/>
      <c r="G250" s="6"/>
      <c r="H250" s="6"/>
      <c r="I250" s="6"/>
      <c r="J250" s="6"/>
    </row>
    <row r="251" spans="1:10" ht="13.9">
      <c r="A251" s="6"/>
      <c r="B251" s="7"/>
      <c r="C251" s="6"/>
      <c r="D251" s="8"/>
      <c r="E251" s="6"/>
      <c r="F251" s="6"/>
      <c r="G251" s="6"/>
      <c r="H251" s="6"/>
      <c r="I251" s="6"/>
      <c r="J251" s="6"/>
    </row>
    <row r="252" spans="1:10" ht="13.9">
      <c r="A252" s="6"/>
      <c r="B252" s="7"/>
      <c r="C252" s="6"/>
      <c r="D252" s="8"/>
      <c r="E252" s="6"/>
      <c r="F252" s="6"/>
      <c r="G252" s="6"/>
      <c r="H252" s="6"/>
      <c r="I252" s="6"/>
      <c r="J252" s="6"/>
    </row>
    <row r="253" spans="1:10" ht="13.9">
      <c r="A253" s="6"/>
      <c r="B253" s="7"/>
      <c r="C253" s="6"/>
      <c r="D253" s="8"/>
      <c r="E253" s="6"/>
      <c r="F253" s="6"/>
      <c r="G253" s="6"/>
      <c r="H253" s="6"/>
      <c r="I253" s="6"/>
      <c r="J253" s="6"/>
    </row>
    <row r="254" spans="1:10" ht="13.9">
      <c r="A254" s="6"/>
      <c r="B254" s="7"/>
      <c r="C254" s="6"/>
      <c r="D254" s="8"/>
      <c r="E254" s="6"/>
      <c r="F254" s="6"/>
      <c r="G254" s="6"/>
      <c r="H254" s="6"/>
      <c r="I254" s="6"/>
      <c r="J254" s="6"/>
    </row>
    <row r="255" spans="1:10" ht="13.9">
      <c r="A255" s="6"/>
      <c r="B255" s="7"/>
      <c r="C255" s="6"/>
      <c r="D255" s="8"/>
      <c r="E255" s="6"/>
      <c r="F255" s="6"/>
      <c r="G255" s="6"/>
      <c r="H255" s="6"/>
      <c r="I255" s="6"/>
      <c r="J255" s="6"/>
    </row>
    <row r="256" spans="1:10" ht="13.9">
      <c r="A256" s="6"/>
      <c r="B256" s="7"/>
      <c r="C256" s="6"/>
      <c r="D256" s="8"/>
      <c r="E256" s="6"/>
      <c r="F256" s="6"/>
      <c r="G256" s="6"/>
      <c r="H256" s="6"/>
      <c r="I256" s="6"/>
      <c r="J256" s="6"/>
    </row>
    <row r="257" spans="1:10" ht="13.9">
      <c r="A257" s="6"/>
      <c r="B257" s="7"/>
      <c r="C257" s="6"/>
      <c r="D257" s="8"/>
      <c r="E257" s="6"/>
      <c r="F257" s="6"/>
      <c r="G257" s="6"/>
      <c r="H257" s="6"/>
      <c r="I257" s="6"/>
      <c r="J257" s="6"/>
    </row>
    <row r="258" spans="1:10" ht="13.9">
      <c r="A258" s="6"/>
      <c r="B258" s="7"/>
      <c r="C258" s="6"/>
      <c r="D258" s="8"/>
      <c r="E258" s="6"/>
      <c r="F258" s="6"/>
      <c r="G258" s="6"/>
      <c r="H258" s="6"/>
      <c r="I258" s="6"/>
      <c r="J258" s="6"/>
    </row>
    <row r="259" spans="1:10" ht="13.9">
      <c r="A259" s="6"/>
      <c r="B259" s="7"/>
      <c r="C259" s="6"/>
      <c r="D259" s="8"/>
      <c r="E259" s="6"/>
      <c r="F259" s="6"/>
      <c r="G259" s="6"/>
      <c r="H259" s="6"/>
      <c r="I259" s="6"/>
      <c r="J259" s="6"/>
    </row>
    <row r="260" spans="1:10" ht="13.9">
      <c r="A260" s="6"/>
      <c r="B260" s="7"/>
      <c r="C260" s="6"/>
      <c r="D260" s="8"/>
      <c r="E260" s="6"/>
      <c r="F260" s="6"/>
      <c r="G260" s="6"/>
      <c r="H260" s="6"/>
      <c r="I260" s="6"/>
      <c r="J260" s="6"/>
    </row>
    <row r="261" spans="1:10" ht="13.9">
      <c r="A261" s="6"/>
      <c r="B261" s="7"/>
      <c r="C261" s="6"/>
      <c r="D261" s="8"/>
      <c r="E261" s="6"/>
      <c r="F261" s="6"/>
      <c r="G261" s="6"/>
      <c r="H261" s="6"/>
      <c r="I261" s="6"/>
      <c r="J261" s="6"/>
    </row>
    <row r="262" spans="1:10" ht="13.9">
      <c r="A262" s="6"/>
      <c r="B262" s="7"/>
      <c r="C262" s="6"/>
      <c r="D262" s="8"/>
      <c r="E262" s="6"/>
      <c r="F262" s="6"/>
      <c r="G262" s="6"/>
      <c r="H262" s="6"/>
      <c r="I262" s="6"/>
      <c r="J262" s="6"/>
    </row>
    <row r="263" spans="1:10" ht="13.9">
      <c r="A263" s="6"/>
      <c r="B263" s="7"/>
      <c r="C263" s="6"/>
      <c r="D263" s="8"/>
      <c r="E263" s="6"/>
      <c r="F263" s="6"/>
      <c r="G263" s="6"/>
      <c r="H263" s="6"/>
      <c r="I263" s="6"/>
      <c r="J263" s="6"/>
    </row>
    <row r="264" spans="1:10" ht="13.9">
      <c r="A264" s="6"/>
      <c r="B264" s="7"/>
      <c r="C264" s="6"/>
      <c r="D264" s="8"/>
      <c r="E264" s="6"/>
      <c r="F264" s="6"/>
      <c r="G264" s="6"/>
      <c r="H264" s="6"/>
      <c r="I264" s="6"/>
      <c r="J264" s="6"/>
    </row>
    <row r="265" spans="1:10" ht="13.9">
      <c r="A265" s="6"/>
      <c r="B265" s="7"/>
      <c r="C265" s="6"/>
      <c r="D265" s="8"/>
      <c r="E265" s="6"/>
      <c r="F265" s="6"/>
      <c r="G265" s="6"/>
      <c r="H265" s="6"/>
      <c r="I265" s="6"/>
      <c r="J265" s="6"/>
    </row>
    <row r="266" spans="1:10" ht="13.9">
      <c r="A266" s="6"/>
      <c r="B266" s="7"/>
      <c r="C266" s="6"/>
      <c r="D266" s="8"/>
      <c r="E266" s="6"/>
      <c r="F266" s="6"/>
      <c r="G266" s="6"/>
      <c r="H266" s="6"/>
      <c r="I266" s="6"/>
      <c r="J266" s="6"/>
    </row>
    <row r="267" spans="1:10" ht="13.9">
      <c r="A267" s="6"/>
      <c r="B267" s="7"/>
      <c r="C267" s="6"/>
      <c r="D267" s="8"/>
      <c r="E267" s="6"/>
      <c r="F267" s="6"/>
      <c r="G267" s="6"/>
      <c r="H267" s="6"/>
      <c r="I267" s="6"/>
      <c r="J267" s="6"/>
    </row>
    <row r="268" spans="1:10" ht="13.9">
      <c r="A268" s="6"/>
      <c r="B268" s="7"/>
      <c r="C268" s="6"/>
      <c r="D268" s="8"/>
      <c r="E268" s="6"/>
      <c r="F268" s="6"/>
      <c r="G268" s="6"/>
      <c r="H268" s="6"/>
      <c r="I268" s="6"/>
      <c r="J268" s="6"/>
    </row>
    <row r="269" spans="1:10" ht="13.9">
      <c r="A269" s="6"/>
      <c r="B269" s="7"/>
      <c r="C269" s="6"/>
      <c r="D269" s="8"/>
      <c r="E269" s="6"/>
      <c r="F269" s="6"/>
      <c r="G269" s="6"/>
      <c r="H269" s="6"/>
      <c r="I269" s="6"/>
      <c r="J269" s="6"/>
    </row>
    <row r="270" spans="1:10" ht="13.9">
      <c r="A270" s="6"/>
      <c r="B270" s="7"/>
      <c r="C270" s="6"/>
      <c r="D270" s="8"/>
      <c r="E270" s="6"/>
      <c r="F270" s="6"/>
      <c r="G270" s="6"/>
      <c r="H270" s="6"/>
      <c r="I270" s="6"/>
      <c r="J270" s="6"/>
    </row>
    <row r="271" spans="1:10" ht="13.9">
      <c r="A271" s="6"/>
      <c r="B271" s="7"/>
      <c r="C271" s="6"/>
      <c r="D271" s="8"/>
      <c r="E271" s="6"/>
      <c r="F271" s="6"/>
      <c r="G271" s="6"/>
      <c r="H271" s="6"/>
      <c r="I271" s="6"/>
      <c r="J271" s="6"/>
    </row>
    <row r="272" spans="1:10" ht="13.9">
      <c r="A272" s="6"/>
      <c r="B272" s="7"/>
      <c r="C272" s="6"/>
      <c r="D272" s="8"/>
      <c r="E272" s="6"/>
      <c r="F272" s="6"/>
      <c r="G272" s="6"/>
      <c r="H272" s="6"/>
      <c r="I272" s="6"/>
      <c r="J272" s="6"/>
    </row>
    <row r="273" spans="1:10" ht="13.9">
      <c r="A273" s="6"/>
      <c r="B273" s="7"/>
      <c r="C273" s="6"/>
      <c r="D273" s="8"/>
      <c r="E273" s="6"/>
      <c r="F273" s="6"/>
      <c r="G273" s="6"/>
      <c r="H273" s="6"/>
      <c r="I273" s="6"/>
      <c r="J273" s="6"/>
    </row>
    <row r="274" spans="1:10" ht="13.9">
      <c r="A274" s="6"/>
      <c r="B274" s="7"/>
      <c r="C274" s="6"/>
      <c r="D274" s="8"/>
      <c r="E274" s="6"/>
      <c r="F274" s="6"/>
      <c r="G274" s="6"/>
      <c r="H274" s="6"/>
      <c r="I274" s="6"/>
      <c r="J274" s="6"/>
    </row>
    <row r="275" spans="1:10" ht="13.9">
      <c r="A275" s="6"/>
      <c r="B275" s="7"/>
      <c r="C275" s="6"/>
      <c r="D275" s="8"/>
      <c r="E275" s="6"/>
      <c r="F275" s="6"/>
      <c r="G275" s="6"/>
      <c r="H275" s="6"/>
      <c r="I275" s="6"/>
      <c r="J275" s="6"/>
    </row>
    <row r="276" spans="1:10" ht="13.9">
      <c r="A276" s="6"/>
      <c r="B276" s="7"/>
      <c r="C276" s="6"/>
      <c r="D276" s="8"/>
      <c r="E276" s="6"/>
      <c r="F276" s="6"/>
      <c r="G276" s="6"/>
      <c r="H276" s="6"/>
      <c r="I276" s="6"/>
      <c r="J276" s="6"/>
    </row>
    <row r="277" spans="1:10" ht="13.9">
      <c r="A277" s="6"/>
      <c r="B277" s="7"/>
      <c r="C277" s="6"/>
      <c r="D277" s="8"/>
      <c r="E277" s="6"/>
      <c r="F277" s="6"/>
      <c r="G277" s="6"/>
      <c r="H277" s="6"/>
      <c r="I277" s="6"/>
      <c r="J277" s="6"/>
    </row>
    <row r="278" spans="1:10" ht="13.9">
      <c r="A278" s="6"/>
      <c r="B278" s="7"/>
      <c r="C278" s="6"/>
      <c r="D278" s="8"/>
      <c r="E278" s="6"/>
      <c r="F278" s="6"/>
      <c r="G278" s="6"/>
      <c r="H278" s="6"/>
      <c r="I278" s="6"/>
      <c r="J278" s="6"/>
    </row>
    <row r="279" spans="1:10" ht="13.9">
      <c r="A279" s="6"/>
      <c r="B279" s="7"/>
      <c r="C279" s="6"/>
      <c r="D279" s="8"/>
      <c r="E279" s="6"/>
      <c r="F279" s="6"/>
      <c r="G279" s="6"/>
      <c r="H279" s="6"/>
      <c r="I279" s="6"/>
      <c r="J279" s="6"/>
    </row>
    <row r="280" spans="1:10" ht="13.9">
      <c r="A280" s="6"/>
      <c r="B280" s="7"/>
      <c r="C280" s="6"/>
      <c r="D280" s="8"/>
      <c r="E280" s="6"/>
      <c r="F280" s="6"/>
      <c r="G280" s="6"/>
      <c r="H280" s="6"/>
      <c r="I280" s="6"/>
      <c r="J280" s="6"/>
    </row>
    <row r="281" spans="1:10" ht="13.9">
      <c r="A281" s="6"/>
      <c r="B281" s="7"/>
      <c r="C281" s="6"/>
      <c r="D281" s="8"/>
      <c r="E281" s="6"/>
      <c r="F281" s="6"/>
      <c r="G281" s="6"/>
      <c r="H281" s="6"/>
      <c r="I281" s="6"/>
      <c r="J281" s="6"/>
    </row>
    <row r="282" spans="1:10" ht="13.9">
      <c r="A282" s="6"/>
      <c r="B282" s="7"/>
      <c r="C282" s="6"/>
      <c r="D282" s="8"/>
      <c r="E282" s="6"/>
      <c r="F282" s="6"/>
      <c r="G282" s="6"/>
      <c r="H282" s="6"/>
      <c r="I282" s="6"/>
      <c r="J282" s="6"/>
    </row>
    <row r="283" spans="1:10" ht="13.9">
      <c r="A283" s="6"/>
      <c r="B283" s="7"/>
      <c r="C283" s="6"/>
      <c r="D283" s="8"/>
      <c r="E283" s="6"/>
      <c r="F283" s="6"/>
      <c r="G283" s="6"/>
      <c r="H283" s="6"/>
      <c r="I283" s="6"/>
      <c r="J283" s="6"/>
    </row>
    <row r="284" spans="1:10" ht="13.9">
      <c r="A284" s="6"/>
      <c r="B284" s="7"/>
      <c r="C284" s="6"/>
      <c r="D284" s="8"/>
      <c r="E284" s="6"/>
      <c r="F284" s="6"/>
      <c r="G284" s="6"/>
      <c r="H284" s="6"/>
      <c r="I284" s="6"/>
      <c r="J284" s="6"/>
    </row>
    <row r="285" spans="1:10" ht="13.9">
      <c r="A285" s="6"/>
      <c r="B285" s="7"/>
      <c r="C285" s="6"/>
      <c r="D285" s="8"/>
      <c r="E285" s="6"/>
      <c r="F285" s="6"/>
      <c r="G285" s="6"/>
      <c r="H285" s="6"/>
      <c r="I285" s="6"/>
      <c r="J285" s="6"/>
    </row>
    <row r="286" spans="1:10" ht="13.9">
      <c r="A286" s="6"/>
      <c r="B286" s="7"/>
      <c r="C286" s="6"/>
      <c r="D286" s="8"/>
      <c r="E286" s="6"/>
      <c r="F286" s="6"/>
      <c r="G286" s="6"/>
      <c r="H286" s="6"/>
      <c r="I286" s="6"/>
      <c r="J286" s="6"/>
    </row>
    <row r="287" spans="1:10" ht="13.9">
      <c r="A287" s="6"/>
      <c r="B287" s="7"/>
      <c r="C287" s="6"/>
      <c r="D287" s="8"/>
      <c r="E287" s="6"/>
      <c r="F287" s="6"/>
      <c r="G287" s="6"/>
      <c r="H287" s="6"/>
      <c r="I287" s="6"/>
      <c r="J287" s="6"/>
    </row>
    <row r="288" spans="1:10" ht="13.9">
      <c r="A288" s="6"/>
      <c r="B288" s="7"/>
      <c r="C288" s="6"/>
      <c r="D288" s="8"/>
      <c r="E288" s="6"/>
      <c r="F288" s="6"/>
      <c r="G288" s="6"/>
      <c r="H288" s="6"/>
      <c r="I288" s="6"/>
      <c r="J288" s="6"/>
    </row>
    <row r="289" spans="1:10" ht="13.9">
      <c r="A289" s="6"/>
      <c r="B289" s="7"/>
      <c r="C289" s="6"/>
      <c r="D289" s="8"/>
      <c r="E289" s="6"/>
      <c r="F289" s="6"/>
      <c r="G289" s="6"/>
      <c r="H289" s="6"/>
      <c r="I289" s="6"/>
      <c r="J289" s="6"/>
    </row>
    <row r="290" spans="1:10" ht="13.9">
      <c r="A290" s="6"/>
      <c r="B290" s="7"/>
      <c r="C290" s="6"/>
      <c r="D290" s="8"/>
      <c r="E290" s="6"/>
      <c r="F290" s="6"/>
      <c r="G290" s="6"/>
      <c r="H290" s="6"/>
      <c r="I290" s="6"/>
      <c r="J290" s="6"/>
    </row>
    <row r="291" spans="1:10" ht="13.9">
      <c r="A291" s="6"/>
      <c r="B291" s="7"/>
      <c r="C291" s="6"/>
      <c r="D291" s="8"/>
      <c r="E291" s="6"/>
      <c r="F291" s="6"/>
      <c r="G291" s="6"/>
      <c r="H291" s="6"/>
      <c r="I291" s="6"/>
      <c r="J291" s="6"/>
    </row>
    <row r="292" spans="1:10" ht="13.9">
      <c r="A292" s="6"/>
      <c r="B292" s="7"/>
      <c r="C292" s="6"/>
      <c r="D292" s="8"/>
      <c r="E292" s="6"/>
      <c r="F292" s="6"/>
      <c r="G292" s="6"/>
      <c r="H292" s="6"/>
      <c r="I292" s="6"/>
      <c r="J292" s="6"/>
    </row>
    <row r="293" spans="1:10" ht="13.9">
      <c r="A293" s="6"/>
      <c r="B293" s="7"/>
      <c r="C293" s="6"/>
      <c r="D293" s="8"/>
      <c r="E293" s="6"/>
      <c r="F293" s="6"/>
      <c r="G293" s="6"/>
      <c r="H293" s="6"/>
      <c r="I293" s="6"/>
      <c r="J293" s="6"/>
    </row>
    <row r="294" spans="1:10" ht="13.9">
      <c r="A294" s="6"/>
      <c r="B294" s="7"/>
      <c r="C294" s="6"/>
      <c r="D294" s="8"/>
      <c r="E294" s="6"/>
      <c r="F294" s="6"/>
      <c r="G294" s="6"/>
      <c r="H294" s="6"/>
      <c r="I294" s="6"/>
      <c r="J294" s="6"/>
    </row>
    <row r="295" spans="1:10" ht="13.9">
      <c r="A295" s="6"/>
      <c r="B295" s="7"/>
      <c r="C295" s="6"/>
      <c r="D295" s="8"/>
      <c r="E295" s="6"/>
      <c r="F295" s="6"/>
      <c r="G295" s="6"/>
      <c r="H295" s="6"/>
      <c r="I295" s="6"/>
      <c r="J295" s="6"/>
    </row>
    <row r="296" spans="1:10" ht="13.9">
      <c r="A296" s="6"/>
      <c r="B296" s="7"/>
      <c r="C296" s="6"/>
      <c r="D296" s="8"/>
      <c r="E296" s="6"/>
      <c r="F296" s="6"/>
      <c r="G296" s="6"/>
      <c r="H296" s="6"/>
      <c r="I296" s="6"/>
      <c r="J296" s="6"/>
    </row>
    <row r="297" spans="1:10" ht="13.9">
      <c r="A297" s="6"/>
      <c r="B297" s="7"/>
      <c r="C297" s="6"/>
      <c r="D297" s="8"/>
      <c r="E297" s="6"/>
      <c r="F297" s="6"/>
      <c r="G297" s="6"/>
      <c r="H297" s="6"/>
      <c r="I297" s="6"/>
      <c r="J297" s="6"/>
    </row>
    <row r="298" spans="1:10" ht="13.9">
      <c r="A298" s="6"/>
      <c r="B298" s="7"/>
      <c r="C298" s="6"/>
      <c r="D298" s="8"/>
      <c r="E298" s="6"/>
      <c r="F298" s="6"/>
      <c r="G298" s="6"/>
      <c r="H298" s="6"/>
      <c r="I298" s="6"/>
      <c r="J298" s="6"/>
    </row>
    <row r="299" spans="1:10" ht="13.9">
      <c r="A299" s="6"/>
      <c r="B299" s="7"/>
      <c r="C299" s="6"/>
      <c r="D299" s="8"/>
      <c r="E299" s="6"/>
      <c r="F299" s="6"/>
      <c r="G299" s="6"/>
      <c r="H299" s="6"/>
      <c r="I299" s="6"/>
      <c r="J299" s="6"/>
    </row>
    <row r="300" spans="1:10" ht="13.9">
      <c r="A300" s="6"/>
      <c r="B300" s="7"/>
      <c r="C300" s="6"/>
      <c r="D300" s="8"/>
      <c r="E300" s="6"/>
      <c r="F300" s="6"/>
      <c r="G300" s="6"/>
      <c r="H300" s="6"/>
      <c r="I300" s="6"/>
      <c r="J300" s="6"/>
    </row>
    <row r="301" spans="1:10" ht="13.9">
      <c r="A301" s="6"/>
      <c r="B301" s="7"/>
      <c r="C301" s="6"/>
      <c r="D301" s="8"/>
      <c r="E301" s="6"/>
      <c r="F301" s="6"/>
      <c r="G301" s="6"/>
      <c r="H301" s="6"/>
      <c r="I301" s="6"/>
      <c r="J301" s="6"/>
    </row>
    <row r="302" spans="1:10" ht="13.9">
      <c r="A302" s="6"/>
      <c r="B302" s="7"/>
      <c r="C302" s="6"/>
      <c r="D302" s="8"/>
      <c r="E302" s="6"/>
      <c r="F302" s="6"/>
      <c r="G302" s="6"/>
      <c r="H302" s="6"/>
      <c r="I302" s="6"/>
      <c r="J302" s="6"/>
    </row>
    <row r="303" spans="1:10" ht="13.9">
      <c r="A303" s="6"/>
      <c r="B303" s="7"/>
      <c r="C303" s="6"/>
      <c r="D303" s="8"/>
      <c r="E303" s="6"/>
      <c r="F303" s="6"/>
      <c r="G303" s="6"/>
      <c r="H303" s="6"/>
      <c r="I303" s="6"/>
      <c r="J303" s="6"/>
    </row>
    <row r="304" spans="1:10" ht="13.9">
      <c r="A304" s="6"/>
      <c r="B304" s="7"/>
      <c r="C304" s="6"/>
      <c r="D304" s="8"/>
      <c r="E304" s="6"/>
      <c r="F304" s="6"/>
      <c r="G304" s="6"/>
      <c r="H304" s="6"/>
      <c r="I304" s="6"/>
      <c r="J304" s="6"/>
    </row>
    <row r="305" spans="1:10" ht="13.9">
      <c r="A305" s="6"/>
      <c r="B305" s="7"/>
      <c r="C305" s="6"/>
      <c r="D305" s="8"/>
      <c r="E305" s="6"/>
      <c r="F305" s="6"/>
      <c r="G305" s="6"/>
      <c r="H305" s="6"/>
      <c r="I305" s="6"/>
      <c r="J305" s="6"/>
    </row>
    <row r="306" spans="1:10" ht="13.9">
      <c r="A306" s="6"/>
      <c r="B306" s="7"/>
      <c r="C306" s="6"/>
      <c r="D306" s="8"/>
      <c r="E306" s="6"/>
      <c r="F306" s="6"/>
      <c r="G306" s="6"/>
      <c r="H306" s="6"/>
      <c r="I306" s="6"/>
      <c r="J306" s="6"/>
    </row>
    <row r="307" spans="1:10" ht="13.9">
      <c r="A307" s="6"/>
      <c r="B307" s="7"/>
      <c r="C307" s="6"/>
      <c r="D307" s="8"/>
      <c r="E307" s="6"/>
      <c r="F307" s="6"/>
      <c r="G307" s="6"/>
      <c r="H307" s="6"/>
      <c r="I307" s="6"/>
      <c r="J307" s="6"/>
    </row>
    <row r="308" spans="1:10" ht="13.9">
      <c r="A308" s="6"/>
      <c r="B308" s="7"/>
      <c r="C308" s="6"/>
      <c r="D308" s="8"/>
      <c r="E308" s="6"/>
      <c r="F308" s="6"/>
      <c r="G308" s="6"/>
      <c r="H308" s="6"/>
      <c r="I308" s="6"/>
      <c r="J308" s="6"/>
    </row>
    <row r="309" spans="1:10" ht="13.9">
      <c r="A309" s="6"/>
      <c r="B309" s="7"/>
      <c r="C309" s="6"/>
      <c r="D309" s="8"/>
      <c r="E309" s="6"/>
      <c r="F309" s="6"/>
      <c r="G309" s="6"/>
      <c r="H309" s="6"/>
      <c r="I309" s="6"/>
      <c r="J309" s="6"/>
    </row>
    <row r="310" spans="1:10" ht="13.9">
      <c r="A310" s="6"/>
      <c r="B310" s="7"/>
      <c r="C310" s="6"/>
      <c r="D310" s="8"/>
      <c r="E310" s="6"/>
      <c r="F310" s="6"/>
      <c r="G310" s="6"/>
      <c r="H310" s="6"/>
      <c r="I310" s="6"/>
      <c r="J310" s="6"/>
    </row>
    <row r="311" spans="1:10" ht="13.9">
      <c r="A311" s="6"/>
      <c r="B311" s="7"/>
      <c r="C311" s="6"/>
      <c r="D311" s="8"/>
      <c r="E311" s="6"/>
      <c r="F311" s="6"/>
      <c r="G311" s="6"/>
      <c r="H311" s="6"/>
      <c r="I311" s="6"/>
      <c r="J311" s="6"/>
    </row>
    <row r="312" spans="1:10" ht="13.9">
      <c r="A312" s="6"/>
      <c r="B312" s="7"/>
      <c r="C312" s="6"/>
      <c r="D312" s="8"/>
      <c r="E312" s="6"/>
      <c r="F312" s="6"/>
      <c r="G312" s="6"/>
      <c r="H312" s="6"/>
      <c r="I312" s="6"/>
      <c r="J312" s="6"/>
    </row>
    <row r="313" spans="1:10" ht="13.9">
      <c r="A313" s="6"/>
      <c r="B313" s="7"/>
      <c r="C313" s="6"/>
      <c r="D313" s="8"/>
      <c r="E313" s="6"/>
      <c r="F313" s="6"/>
      <c r="G313" s="6"/>
      <c r="H313" s="6"/>
      <c r="I313" s="6"/>
      <c r="J313" s="6"/>
    </row>
    <row r="314" spans="1:10" ht="13.9">
      <c r="A314" s="6"/>
      <c r="B314" s="7"/>
      <c r="C314" s="6"/>
      <c r="D314" s="8"/>
      <c r="E314" s="6"/>
      <c r="F314" s="6"/>
      <c r="G314" s="6"/>
      <c r="H314" s="6"/>
      <c r="I314" s="6"/>
      <c r="J314" s="6"/>
    </row>
    <row r="315" spans="1:10" ht="13.9">
      <c r="A315" s="6"/>
      <c r="B315" s="7"/>
      <c r="C315" s="6"/>
      <c r="D315" s="8"/>
      <c r="E315" s="6"/>
      <c r="F315" s="6"/>
      <c r="G315" s="6"/>
      <c r="H315" s="6"/>
      <c r="I315" s="6"/>
      <c r="J315" s="6"/>
    </row>
    <row r="316" spans="1:10" ht="13.9">
      <c r="A316" s="6"/>
      <c r="B316" s="7"/>
      <c r="C316" s="6"/>
      <c r="D316" s="8"/>
      <c r="E316" s="6"/>
      <c r="F316" s="6"/>
      <c r="G316" s="6"/>
      <c r="H316" s="6"/>
      <c r="I316" s="6"/>
      <c r="J316" s="6"/>
    </row>
    <row r="317" spans="1:10" ht="13.9">
      <c r="A317" s="6"/>
      <c r="B317" s="7"/>
      <c r="C317" s="6"/>
      <c r="D317" s="8"/>
      <c r="E317" s="6"/>
      <c r="F317" s="6"/>
      <c r="G317" s="6"/>
      <c r="H317" s="6"/>
      <c r="I317" s="6"/>
      <c r="J317" s="6"/>
    </row>
    <row r="318" spans="1:10" ht="13.9">
      <c r="A318" s="6"/>
      <c r="B318" s="7"/>
      <c r="C318" s="6"/>
      <c r="D318" s="8"/>
      <c r="E318" s="6"/>
      <c r="F318" s="6"/>
      <c r="G318" s="6"/>
      <c r="H318" s="6"/>
      <c r="I318" s="6"/>
      <c r="J318" s="6"/>
    </row>
    <row r="319" spans="1:10" ht="13.9">
      <c r="A319" s="6"/>
      <c r="B319" s="7"/>
      <c r="C319" s="6"/>
      <c r="D319" s="8"/>
      <c r="E319" s="6"/>
      <c r="F319" s="6"/>
      <c r="G319" s="6"/>
      <c r="H319" s="6"/>
      <c r="I319" s="6"/>
      <c r="J319" s="6"/>
    </row>
    <row r="320" spans="1:10" ht="13.9">
      <c r="A320" s="6"/>
      <c r="B320" s="7"/>
      <c r="C320" s="6"/>
      <c r="D320" s="8"/>
      <c r="E320" s="6"/>
      <c r="F320" s="6"/>
      <c r="G320" s="6"/>
      <c r="H320" s="6"/>
      <c r="I320" s="6"/>
      <c r="J320" s="6"/>
    </row>
    <row r="321" spans="1:10" ht="13.9">
      <c r="A321" s="6"/>
      <c r="B321" s="7"/>
      <c r="C321" s="6"/>
      <c r="D321" s="8"/>
      <c r="E321" s="6"/>
      <c r="F321" s="6"/>
      <c r="G321" s="6"/>
      <c r="H321" s="6"/>
      <c r="I321" s="6"/>
      <c r="J321" s="6"/>
    </row>
    <row r="322" spans="1:10" ht="13.9">
      <c r="A322" s="6"/>
      <c r="B322" s="7"/>
      <c r="C322" s="6"/>
      <c r="D322" s="8"/>
      <c r="E322" s="6"/>
      <c r="F322" s="6"/>
      <c r="G322" s="6"/>
      <c r="H322" s="6"/>
      <c r="I322" s="6"/>
      <c r="J322" s="6"/>
    </row>
    <row r="323" spans="1:10" ht="13.9">
      <c r="A323" s="6"/>
      <c r="B323" s="7"/>
      <c r="C323" s="6"/>
      <c r="D323" s="8"/>
      <c r="E323" s="6"/>
      <c r="F323" s="6"/>
      <c r="G323" s="6"/>
      <c r="H323" s="6"/>
      <c r="I323" s="6"/>
      <c r="J323" s="6"/>
    </row>
    <row r="324" spans="1:10" ht="13.9">
      <c r="A324" s="6"/>
      <c r="B324" s="7"/>
      <c r="C324" s="6"/>
      <c r="D324" s="8"/>
      <c r="E324" s="6"/>
      <c r="F324" s="6"/>
      <c r="G324" s="6"/>
      <c r="H324" s="6"/>
      <c r="I324" s="6"/>
      <c r="J324" s="6"/>
    </row>
    <row r="325" spans="1:10" ht="13.9">
      <c r="A325" s="6"/>
      <c r="B325" s="7"/>
      <c r="C325" s="6"/>
      <c r="D325" s="8"/>
      <c r="E325" s="6"/>
      <c r="F325" s="6"/>
      <c r="G325" s="6"/>
      <c r="H325" s="6"/>
      <c r="I325" s="6"/>
      <c r="J325" s="6"/>
    </row>
    <row r="326" spans="1:10" ht="13.9">
      <c r="A326" s="6"/>
      <c r="B326" s="7"/>
      <c r="C326" s="6"/>
      <c r="D326" s="8"/>
      <c r="E326" s="6"/>
      <c r="F326" s="6"/>
      <c r="G326" s="6"/>
      <c r="H326" s="6"/>
      <c r="I326" s="6"/>
      <c r="J326" s="6"/>
    </row>
    <row r="327" spans="1:10" ht="13.9">
      <c r="A327" s="6"/>
      <c r="B327" s="7"/>
      <c r="C327" s="6"/>
      <c r="D327" s="8"/>
      <c r="E327" s="6"/>
      <c r="F327" s="6"/>
      <c r="G327" s="6"/>
      <c r="H327" s="6"/>
      <c r="I327" s="6"/>
      <c r="J327" s="6"/>
    </row>
    <row r="328" spans="1:10" ht="13.9">
      <c r="A328" s="6"/>
      <c r="B328" s="7"/>
      <c r="C328" s="6"/>
      <c r="D328" s="8"/>
      <c r="E328" s="6"/>
      <c r="F328" s="6"/>
      <c r="G328" s="6"/>
      <c r="H328" s="6"/>
      <c r="I328" s="6"/>
      <c r="J328" s="6"/>
    </row>
    <row r="329" spans="1:10" ht="13.9">
      <c r="A329" s="6"/>
      <c r="B329" s="7"/>
      <c r="C329" s="6"/>
      <c r="D329" s="8"/>
      <c r="E329" s="6"/>
      <c r="F329" s="6"/>
      <c r="G329" s="6"/>
      <c r="H329" s="6"/>
      <c r="I329" s="6"/>
      <c r="J329" s="6"/>
    </row>
    <row r="330" spans="1:10" ht="13.9">
      <c r="A330" s="6"/>
      <c r="B330" s="7"/>
      <c r="C330" s="6"/>
      <c r="D330" s="8"/>
      <c r="E330" s="6"/>
      <c r="F330" s="6"/>
      <c r="G330" s="6"/>
      <c r="H330" s="6"/>
      <c r="I330" s="6"/>
      <c r="J330" s="6"/>
    </row>
    <row r="331" spans="1:10" ht="13.9">
      <c r="A331" s="6"/>
      <c r="B331" s="7"/>
      <c r="C331" s="6"/>
      <c r="D331" s="8"/>
      <c r="E331" s="6"/>
      <c r="F331" s="6"/>
      <c r="G331" s="6"/>
      <c r="H331" s="6"/>
      <c r="I331" s="6"/>
      <c r="J331" s="6"/>
    </row>
    <row r="332" spans="1:10" ht="13.9">
      <c r="A332" s="6"/>
      <c r="B332" s="7"/>
      <c r="C332" s="6"/>
      <c r="D332" s="8"/>
      <c r="E332" s="6"/>
      <c r="F332" s="6"/>
      <c r="G332" s="6"/>
      <c r="H332" s="6"/>
      <c r="I332" s="6"/>
      <c r="J332" s="6"/>
    </row>
    <row r="333" spans="1:10" ht="13.9">
      <c r="A333" s="6"/>
      <c r="B333" s="7"/>
      <c r="C333" s="6"/>
      <c r="D333" s="8"/>
      <c r="E333" s="6"/>
      <c r="F333" s="6"/>
      <c r="G333" s="6"/>
      <c r="H333" s="6"/>
      <c r="I333" s="6"/>
      <c r="J333" s="6"/>
    </row>
    <row r="334" spans="1:10" ht="13.9">
      <c r="A334" s="6"/>
      <c r="B334" s="7"/>
      <c r="C334" s="6"/>
      <c r="D334" s="8"/>
      <c r="E334" s="6"/>
      <c r="F334" s="6"/>
      <c r="G334" s="6"/>
      <c r="H334" s="6"/>
      <c r="I334" s="6"/>
      <c r="J334" s="6"/>
    </row>
    <row r="335" spans="1:10" ht="13.9">
      <c r="A335" s="6"/>
      <c r="B335" s="7"/>
      <c r="C335" s="6"/>
      <c r="D335" s="8"/>
      <c r="E335" s="6"/>
      <c r="F335" s="6"/>
      <c r="G335" s="6"/>
      <c r="H335" s="6"/>
      <c r="I335" s="6"/>
      <c r="J335" s="6"/>
    </row>
    <row r="336" spans="1:10" ht="13.9">
      <c r="A336" s="6"/>
      <c r="B336" s="7"/>
      <c r="C336" s="6"/>
      <c r="D336" s="8"/>
      <c r="E336" s="6"/>
      <c r="F336" s="6"/>
      <c r="G336" s="6"/>
      <c r="H336" s="6"/>
      <c r="I336" s="6"/>
      <c r="J336" s="6"/>
    </row>
    <row r="337" spans="1:10" ht="13.9">
      <c r="A337" s="6"/>
      <c r="B337" s="7"/>
      <c r="C337" s="6"/>
      <c r="D337" s="8"/>
      <c r="E337" s="6"/>
      <c r="F337" s="6"/>
      <c r="G337" s="6"/>
      <c r="H337" s="6"/>
      <c r="I337" s="6"/>
      <c r="J337" s="6"/>
    </row>
    <row r="338" spans="1:10" ht="13.9">
      <c r="A338" s="6"/>
      <c r="B338" s="7"/>
      <c r="C338" s="6"/>
      <c r="D338" s="8"/>
      <c r="E338" s="6"/>
      <c r="F338" s="6"/>
      <c r="G338" s="6"/>
      <c r="H338" s="6"/>
      <c r="I338" s="6"/>
      <c r="J338" s="6"/>
    </row>
    <row r="339" spans="1:10" ht="13.9">
      <c r="A339" s="6"/>
      <c r="B339" s="7"/>
      <c r="C339" s="6"/>
      <c r="D339" s="8"/>
      <c r="E339" s="6"/>
      <c r="F339" s="6"/>
      <c r="G339" s="6"/>
      <c r="H339" s="6"/>
      <c r="I339" s="6"/>
      <c r="J339" s="6"/>
    </row>
    <row r="340" spans="1:10" ht="13.9">
      <c r="A340" s="6"/>
      <c r="B340" s="7"/>
      <c r="C340" s="6"/>
      <c r="D340" s="8"/>
      <c r="E340" s="6"/>
      <c r="F340" s="6"/>
      <c r="G340" s="6"/>
      <c r="H340" s="6"/>
      <c r="I340" s="6"/>
      <c r="J340" s="6"/>
    </row>
    <row r="341" spans="1:10" ht="13.9">
      <c r="A341" s="6"/>
      <c r="B341" s="7"/>
      <c r="C341" s="6"/>
      <c r="D341" s="8"/>
      <c r="E341" s="6"/>
      <c r="F341" s="6"/>
      <c r="G341" s="6"/>
      <c r="H341" s="6"/>
      <c r="I341" s="6"/>
      <c r="J341" s="6"/>
    </row>
    <row r="342" spans="1:10" ht="13.9">
      <c r="A342" s="6"/>
      <c r="B342" s="7"/>
      <c r="C342" s="6"/>
      <c r="D342" s="8"/>
      <c r="E342" s="6"/>
      <c r="F342" s="6"/>
      <c r="G342" s="6"/>
      <c r="H342" s="6"/>
      <c r="I342" s="6"/>
      <c r="J342" s="6"/>
    </row>
    <row r="343" spans="1:10" ht="13.9">
      <c r="A343" s="6"/>
      <c r="B343" s="7"/>
      <c r="C343" s="6"/>
      <c r="D343" s="8"/>
      <c r="E343" s="6"/>
      <c r="F343" s="6"/>
      <c r="G343" s="6"/>
      <c r="H343" s="6"/>
      <c r="I343" s="6"/>
      <c r="J343" s="6"/>
    </row>
    <row r="344" spans="1:10" ht="13.9">
      <c r="A344" s="6"/>
      <c r="B344" s="7"/>
      <c r="C344" s="6"/>
      <c r="D344" s="8"/>
      <c r="E344" s="6"/>
      <c r="F344" s="6"/>
      <c r="G344" s="6"/>
      <c r="H344" s="6"/>
      <c r="I344" s="6"/>
      <c r="J344" s="6"/>
    </row>
    <row r="345" spans="1:10" ht="13.9">
      <c r="A345" s="6"/>
      <c r="B345" s="7"/>
      <c r="C345" s="6"/>
      <c r="D345" s="8"/>
      <c r="E345" s="6"/>
      <c r="F345" s="6"/>
      <c r="G345" s="6"/>
      <c r="H345" s="6"/>
      <c r="I345" s="6"/>
      <c r="J345" s="6"/>
    </row>
    <row r="346" spans="1:10" ht="13.9">
      <c r="A346" s="6"/>
      <c r="B346" s="7"/>
      <c r="C346" s="6"/>
      <c r="D346" s="8"/>
      <c r="E346" s="6"/>
      <c r="F346" s="6"/>
      <c r="G346" s="6"/>
      <c r="H346" s="6"/>
      <c r="I346" s="6"/>
      <c r="J346" s="6"/>
    </row>
    <row r="347" spans="1:10" ht="13.9">
      <c r="A347" s="6"/>
      <c r="B347" s="7"/>
      <c r="C347" s="6"/>
      <c r="D347" s="8"/>
      <c r="E347" s="6"/>
      <c r="F347" s="6"/>
      <c r="G347" s="6"/>
      <c r="H347" s="6"/>
      <c r="I347" s="6"/>
      <c r="J347" s="6"/>
    </row>
    <row r="348" spans="1:10" ht="13.9">
      <c r="A348" s="6"/>
      <c r="B348" s="7"/>
      <c r="C348" s="6"/>
      <c r="D348" s="8"/>
      <c r="E348" s="6"/>
      <c r="F348" s="6"/>
      <c r="G348" s="6"/>
      <c r="H348" s="6"/>
      <c r="I348" s="6"/>
      <c r="J348" s="6"/>
    </row>
    <row r="349" spans="1:10" ht="13.9">
      <c r="A349" s="6"/>
      <c r="B349" s="7"/>
      <c r="C349" s="6"/>
      <c r="D349" s="8"/>
      <c r="E349" s="6"/>
      <c r="F349" s="6"/>
      <c r="G349" s="6"/>
      <c r="H349" s="6"/>
      <c r="I349" s="6"/>
      <c r="J349" s="6"/>
    </row>
    <row r="350" spans="1:10" ht="13.9">
      <c r="A350" s="6"/>
      <c r="B350" s="7"/>
      <c r="C350" s="6"/>
      <c r="D350" s="8"/>
      <c r="E350" s="6"/>
      <c r="F350" s="6"/>
      <c r="G350" s="6"/>
      <c r="H350" s="6"/>
      <c r="I350" s="6"/>
      <c r="J350" s="6"/>
    </row>
    <row r="351" spans="1:10" ht="13.9">
      <c r="A351" s="6"/>
      <c r="B351" s="7"/>
      <c r="C351" s="6"/>
      <c r="D351" s="8"/>
      <c r="E351" s="6"/>
      <c r="F351" s="6"/>
      <c r="G351" s="6"/>
      <c r="H351" s="6"/>
      <c r="I351" s="6"/>
      <c r="J351" s="6"/>
    </row>
    <row r="352" spans="1:10" ht="13.9">
      <c r="A352" s="6"/>
      <c r="B352" s="7"/>
      <c r="C352" s="6"/>
      <c r="D352" s="8"/>
      <c r="E352" s="6"/>
      <c r="F352" s="6"/>
      <c r="G352" s="6"/>
      <c r="H352" s="6"/>
      <c r="I352" s="6"/>
      <c r="J352" s="6"/>
    </row>
    <row r="353" spans="1:10" ht="13.9">
      <c r="A353" s="6"/>
      <c r="B353" s="7"/>
      <c r="C353" s="6"/>
      <c r="D353" s="8"/>
      <c r="E353" s="6"/>
      <c r="F353" s="6"/>
      <c r="G353" s="6"/>
      <c r="H353" s="6"/>
      <c r="I353" s="6"/>
      <c r="J353" s="6"/>
    </row>
    <row r="354" spans="1:10" ht="13.9">
      <c r="A354" s="6"/>
      <c r="B354" s="7"/>
      <c r="C354" s="6"/>
      <c r="D354" s="8"/>
      <c r="E354" s="6"/>
      <c r="F354" s="6"/>
      <c r="G354" s="6"/>
      <c r="H354" s="6"/>
      <c r="I354" s="6"/>
      <c r="J354" s="6"/>
    </row>
    <row r="355" spans="1:10" ht="13.9">
      <c r="A355" s="6"/>
      <c r="B355" s="7"/>
      <c r="C355" s="6"/>
      <c r="D355" s="8"/>
      <c r="E355" s="6"/>
      <c r="F355" s="6"/>
      <c r="G355" s="6"/>
      <c r="H355" s="6"/>
      <c r="I355" s="6"/>
      <c r="J355" s="6"/>
    </row>
    <row r="356" spans="1:10" ht="13.9">
      <c r="A356" s="6"/>
      <c r="B356" s="7"/>
      <c r="C356" s="6"/>
      <c r="D356" s="8"/>
      <c r="E356" s="6"/>
      <c r="F356" s="6"/>
      <c r="G356" s="6"/>
      <c r="H356" s="6"/>
      <c r="I356" s="6"/>
      <c r="J356" s="6"/>
    </row>
    <row r="357" spans="1:10" ht="13.9">
      <c r="A357" s="6"/>
      <c r="B357" s="7"/>
      <c r="C357" s="6"/>
      <c r="D357" s="8"/>
      <c r="E357" s="6"/>
      <c r="F357" s="6"/>
      <c r="G357" s="6"/>
      <c r="H357" s="6"/>
      <c r="I357" s="6"/>
      <c r="J357" s="6"/>
    </row>
    <row r="358" spans="1:10" ht="13.9">
      <c r="A358" s="6"/>
      <c r="B358" s="7"/>
      <c r="C358" s="6"/>
      <c r="D358" s="8"/>
      <c r="E358" s="6"/>
      <c r="F358" s="6"/>
      <c r="G358" s="6"/>
      <c r="H358" s="6"/>
      <c r="I358" s="6"/>
      <c r="J358" s="6"/>
    </row>
    <row r="359" spans="1:10" ht="13.9">
      <c r="A359" s="6"/>
      <c r="B359" s="7"/>
      <c r="C359" s="6"/>
      <c r="D359" s="8"/>
      <c r="E359" s="6"/>
      <c r="F359" s="6"/>
      <c r="G359" s="6"/>
      <c r="H359" s="6"/>
      <c r="I359" s="6"/>
      <c r="J359" s="6"/>
    </row>
    <row r="360" spans="1:10" ht="13.9">
      <c r="A360" s="6"/>
      <c r="B360" s="7"/>
      <c r="C360" s="6"/>
      <c r="D360" s="8"/>
      <c r="E360" s="6"/>
      <c r="F360" s="6"/>
      <c r="G360" s="6"/>
      <c r="H360" s="6"/>
      <c r="I360" s="6"/>
      <c r="J360" s="6"/>
    </row>
    <row r="361" spans="1:10" ht="13.9">
      <c r="A361" s="6"/>
      <c r="B361" s="7"/>
      <c r="C361" s="6"/>
      <c r="D361" s="8"/>
      <c r="E361" s="6"/>
      <c r="F361" s="6"/>
      <c r="G361" s="6"/>
      <c r="H361" s="6"/>
      <c r="I361" s="6"/>
      <c r="J361" s="6"/>
    </row>
    <row r="362" spans="1:10" ht="13.9">
      <c r="A362" s="6"/>
      <c r="B362" s="7"/>
      <c r="C362" s="6"/>
      <c r="D362" s="8"/>
      <c r="E362" s="6"/>
      <c r="F362" s="6"/>
      <c r="G362" s="6"/>
      <c r="H362" s="6"/>
      <c r="I362" s="6"/>
      <c r="J362" s="6"/>
    </row>
    <row r="363" spans="1:10" ht="13.9">
      <c r="A363" s="6"/>
      <c r="B363" s="7"/>
      <c r="C363" s="6"/>
      <c r="D363" s="8"/>
      <c r="E363" s="6"/>
      <c r="F363" s="6"/>
      <c r="G363" s="6"/>
      <c r="H363" s="6"/>
      <c r="I363" s="6"/>
      <c r="J363" s="6"/>
    </row>
    <row r="364" spans="1:10" ht="13.9">
      <c r="A364" s="6"/>
      <c r="B364" s="7"/>
      <c r="C364" s="6"/>
      <c r="D364" s="8"/>
      <c r="E364" s="6"/>
      <c r="F364" s="6"/>
      <c r="G364" s="6"/>
      <c r="H364" s="6"/>
      <c r="I364" s="6"/>
      <c r="J364" s="6"/>
    </row>
    <row r="365" spans="1:10" ht="13.9">
      <c r="A365" s="6"/>
      <c r="B365" s="7"/>
      <c r="C365" s="6"/>
      <c r="D365" s="8"/>
      <c r="E365" s="6"/>
      <c r="F365" s="6"/>
      <c r="G365" s="6"/>
      <c r="H365" s="6"/>
      <c r="I365" s="6"/>
      <c r="J365" s="6"/>
    </row>
    <row r="366" spans="1:10" ht="13.9">
      <c r="A366" s="6"/>
      <c r="B366" s="7"/>
      <c r="C366" s="6"/>
      <c r="D366" s="8"/>
      <c r="E366" s="6"/>
      <c r="F366" s="6"/>
      <c r="G366" s="6"/>
      <c r="H366" s="6"/>
      <c r="I366" s="6"/>
      <c r="J366" s="6"/>
    </row>
    <row r="367" spans="1:10" ht="13.9">
      <c r="A367" s="6"/>
      <c r="B367" s="7"/>
      <c r="C367" s="6"/>
      <c r="D367" s="8"/>
      <c r="E367" s="6"/>
      <c r="F367" s="6"/>
      <c r="G367" s="6"/>
      <c r="H367" s="6"/>
      <c r="I367" s="6"/>
      <c r="J367" s="6"/>
    </row>
    <row r="368" spans="1:10" ht="13.9">
      <c r="A368" s="6"/>
      <c r="B368" s="7"/>
      <c r="C368" s="6"/>
      <c r="D368" s="8"/>
      <c r="E368" s="6"/>
      <c r="F368" s="6"/>
      <c r="G368" s="6"/>
      <c r="H368" s="6"/>
      <c r="I368" s="6"/>
      <c r="J368" s="6"/>
    </row>
    <row r="369" spans="1:10" ht="13.9">
      <c r="A369" s="6"/>
      <c r="B369" s="7"/>
      <c r="C369" s="6"/>
      <c r="D369" s="8"/>
      <c r="E369" s="6"/>
      <c r="F369" s="6"/>
      <c r="G369" s="6"/>
      <c r="H369" s="6"/>
      <c r="I369" s="6"/>
      <c r="J369" s="6"/>
    </row>
    <row r="370" spans="1:10" ht="13.9">
      <c r="A370" s="6"/>
      <c r="B370" s="7"/>
      <c r="C370" s="6"/>
      <c r="D370" s="8"/>
      <c r="E370" s="6"/>
      <c r="F370" s="6"/>
      <c r="G370" s="6"/>
      <c r="H370" s="6"/>
      <c r="I370" s="6"/>
      <c r="J370" s="6"/>
    </row>
    <row r="371" spans="1:10" ht="13.9">
      <c r="A371" s="6"/>
      <c r="B371" s="7"/>
      <c r="C371" s="6"/>
      <c r="D371" s="8"/>
      <c r="E371" s="6"/>
      <c r="F371" s="6"/>
      <c r="G371" s="6"/>
      <c r="H371" s="6"/>
      <c r="I371" s="6"/>
      <c r="J371" s="6"/>
    </row>
    <row r="372" spans="1:10" ht="13.9">
      <c r="A372" s="6"/>
      <c r="B372" s="7"/>
      <c r="C372" s="6"/>
      <c r="D372" s="8"/>
      <c r="E372" s="6"/>
      <c r="F372" s="6"/>
      <c r="G372" s="6"/>
      <c r="H372" s="6"/>
      <c r="I372" s="6"/>
      <c r="J372" s="6"/>
    </row>
    <row r="373" spans="1:10" ht="13.9">
      <c r="A373" s="6"/>
      <c r="B373" s="7"/>
      <c r="C373" s="6"/>
      <c r="D373" s="8"/>
      <c r="E373" s="6"/>
      <c r="F373" s="6"/>
      <c r="G373" s="6"/>
      <c r="H373" s="6"/>
      <c r="I373" s="6"/>
      <c r="J373" s="6"/>
    </row>
    <row r="374" spans="1:10" ht="13.9">
      <c r="A374" s="6"/>
      <c r="B374" s="7"/>
      <c r="C374" s="6"/>
      <c r="D374" s="8"/>
      <c r="E374" s="6"/>
      <c r="F374" s="6"/>
      <c r="G374" s="6"/>
      <c r="H374" s="6"/>
      <c r="I374" s="6"/>
      <c r="J374" s="6"/>
    </row>
    <row r="375" spans="1:10" ht="13.9">
      <c r="A375" s="6"/>
      <c r="B375" s="7"/>
      <c r="C375" s="6"/>
      <c r="D375" s="8"/>
      <c r="E375" s="6"/>
      <c r="F375" s="6"/>
      <c r="G375" s="6"/>
      <c r="H375" s="6"/>
      <c r="I375" s="6"/>
      <c r="J375" s="6"/>
    </row>
    <row r="376" spans="1:10" ht="13.9">
      <c r="A376" s="6"/>
      <c r="B376" s="7"/>
      <c r="C376" s="6"/>
      <c r="D376" s="8"/>
      <c r="E376" s="6"/>
      <c r="F376" s="6"/>
      <c r="G376" s="6"/>
      <c r="H376" s="6"/>
      <c r="I376" s="6"/>
      <c r="J376" s="6"/>
    </row>
    <row r="377" spans="1:10" ht="13.9">
      <c r="A377" s="6"/>
      <c r="B377" s="7"/>
      <c r="C377" s="6"/>
      <c r="D377" s="8"/>
      <c r="E377" s="6"/>
      <c r="F377" s="6"/>
      <c r="G377" s="6"/>
      <c r="H377" s="6"/>
      <c r="I377" s="6"/>
      <c r="J377" s="6"/>
    </row>
    <row r="378" spans="1:10" ht="13.9">
      <c r="A378" s="6"/>
      <c r="B378" s="7"/>
      <c r="C378" s="6"/>
      <c r="D378" s="8"/>
      <c r="E378" s="6"/>
      <c r="F378" s="6"/>
      <c r="G378" s="6"/>
      <c r="H378" s="6"/>
      <c r="I378" s="6"/>
      <c r="J378" s="6"/>
    </row>
    <row r="379" spans="1:10" ht="13.9">
      <c r="A379" s="6"/>
      <c r="B379" s="7"/>
      <c r="C379" s="6"/>
      <c r="D379" s="8"/>
      <c r="E379" s="6"/>
      <c r="F379" s="6"/>
      <c r="G379" s="6"/>
      <c r="H379" s="6"/>
      <c r="I379" s="6"/>
      <c r="J379" s="6"/>
    </row>
    <row r="380" spans="1:10" ht="13.9">
      <c r="A380" s="6"/>
      <c r="B380" s="7"/>
      <c r="C380" s="6"/>
      <c r="D380" s="8"/>
      <c r="E380" s="6"/>
      <c r="F380" s="6"/>
      <c r="G380" s="6"/>
      <c r="H380" s="6"/>
      <c r="I380" s="6"/>
      <c r="J380" s="6"/>
    </row>
    <row r="381" spans="1:10" ht="13.9">
      <c r="A381" s="6"/>
      <c r="B381" s="7"/>
      <c r="C381" s="6"/>
      <c r="D381" s="8"/>
      <c r="E381" s="6"/>
      <c r="F381" s="6"/>
      <c r="G381" s="6"/>
      <c r="H381" s="6"/>
      <c r="I381" s="6"/>
      <c r="J381" s="6"/>
    </row>
    <row r="382" spans="1:10" ht="13.9">
      <c r="A382" s="6"/>
      <c r="B382" s="7"/>
      <c r="C382" s="6"/>
      <c r="D382" s="8"/>
      <c r="E382" s="6"/>
      <c r="F382" s="6"/>
      <c r="G382" s="6"/>
      <c r="H382" s="6"/>
      <c r="I382" s="6"/>
      <c r="J382" s="6"/>
    </row>
    <row r="383" spans="1:10" ht="13.9">
      <c r="A383" s="6"/>
      <c r="B383" s="7"/>
      <c r="C383" s="6"/>
      <c r="D383" s="8"/>
      <c r="E383" s="6"/>
      <c r="F383" s="6"/>
      <c r="G383" s="6"/>
      <c r="H383" s="6"/>
      <c r="I383" s="6"/>
      <c r="J383" s="6"/>
    </row>
    <row r="384" spans="1:10" ht="13.9">
      <c r="A384" s="6"/>
      <c r="B384" s="7"/>
      <c r="C384" s="6"/>
      <c r="D384" s="8"/>
      <c r="E384" s="6"/>
      <c r="F384" s="6"/>
      <c r="G384" s="6"/>
      <c r="H384" s="6"/>
      <c r="I384" s="6"/>
      <c r="J384" s="6"/>
    </row>
    <row r="385" spans="1:10" ht="13.9">
      <c r="A385" s="6"/>
      <c r="B385" s="7"/>
      <c r="C385" s="6"/>
      <c r="D385" s="8"/>
      <c r="E385" s="6"/>
      <c r="F385" s="6"/>
      <c r="G385" s="6"/>
      <c r="H385" s="6"/>
      <c r="I385" s="6"/>
      <c r="J385" s="6"/>
    </row>
    <row r="386" spans="1:10" ht="13.9">
      <c r="A386" s="6"/>
      <c r="B386" s="7"/>
      <c r="C386" s="6"/>
      <c r="D386" s="8"/>
      <c r="E386" s="6"/>
      <c r="F386" s="6"/>
      <c r="G386" s="6"/>
      <c r="H386" s="6"/>
      <c r="I386" s="6"/>
      <c r="J386" s="6"/>
    </row>
    <row r="387" spans="1:10" ht="13.9">
      <c r="A387" s="6"/>
      <c r="B387" s="7"/>
      <c r="C387" s="6"/>
      <c r="D387" s="8"/>
      <c r="E387" s="6"/>
      <c r="F387" s="6"/>
      <c r="G387" s="6"/>
      <c r="H387" s="6"/>
      <c r="I387" s="6"/>
      <c r="J387" s="6"/>
    </row>
    <row r="388" spans="1:10" ht="13.9">
      <c r="A388" s="6"/>
      <c r="B388" s="7"/>
      <c r="C388" s="6"/>
      <c r="D388" s="8"/>
      <c r="E388" s="6"/>
      <c r="F388" s="6"/>
      <c r="G388" s="6"/>
      <c r="H388" s="6"/>
      <c r="I388" s="6"/>
      <c r="J388" s="6"/>
    </row>
    <row r="389" spans="1:10" ht="13.9">
      <c r="A389" s="6"/>
      <c r="B389" s="7"/>
      <c r="C389" s="6"/>
      <c r="D389" s="8"/>
      <c r="E389" s="6"/>
      <c r="F389" s="6"/>
      <c r="G389" s="6"/>
      <c r="H389" s="6"/>
      <c r="I389" s="6"/>
      <c r="J389" s="6"/>
    </row>
    <row r="390" spans="1:10" ht="13.9">
      <c r="A390" s="6"/>
      <c r="B390" s="7"/>
      <c r="C390" s="6"/>
      <c r="D390" s="8"/>
      <c r="E390" s="6"/>
      <c r="F390" s="6"/>
      <c r="G390" s="6"/>
      <c r="H390" s="6"/>
      <c r="I390" s="6"/>
      <c r="J390" s="6"/>
    </row>
    <row r="391" spans="1:10" ht="13.9">
      <c r="A391" s="6"/>
      <c r="B391" s="7"/>
      <c r="C391" s="6"/>
      <c r="D391" s="8"/>
      <c r="E391" s="6"/>
      <c r="F391" s="6"/>
      <c r="G391" s="6"/>
      <c r="H391" s="6"/>
      <c r="I391" s="6"/>
      <c r="J391" s="6"/>
    </row>
    <row r="392" spans="1:10" ht="13.9">
      <c r="A392" s="6"/>
      <c r="B392" s="7"/>
      <c r="C392" s="6"/>
      <c r="D392" s="8"/>
      <c r="E392" s="6"/>
      <c r="F392" s="6"/>
      <c r="G392" s="6"/>
      <c r="H392" s="6"/>
      <c r="I392" s="6"/>
      <c r="J392" s="6"/>
    </row>
    <row r="393" spans="1:10" ht="13.9">
      <c r="A393" s="6"/>
      <c r="B393" s="7"/>
      <c r="C393" s="6"/>
      <c r="D393" s="8"/>
      <c r="E393" s="6"/>
      <c r="F393" s="6"/>
      <c r="G393" s="6"/>
      <c r="H393" s="6"/>
      <c r="I393" s="6"/>
      <c r="J393" s="6"/>
    </row>
    <row r="394" spans="1:10" ht="13.9">
      <c r="A394" s="6"/>
      <c r="B394" s="7"/>
      <c r="C394" s="6"/>
      <c r="D394" s="8"/>
      <c r="E394" s="6"/>
      <c r="F394" s="6"/>
      <c r="G394" s="6"/>
      <c r="H394" s="6"/>
      <c r="I394" s="6"/>
      <c r="J394" s="6"/>
    </row>
    <row r="395" spans="1:10" ht="13.9">
      <c r="A395" s="6"/>
      <c r="B395" s="7"/>
      <c r="C395" s="6"/>
      <c r="D395" s="8"/>
      <c r="E395" s="6"/>
      <c r="F395" s="6"/>
      <c r="G395" s="6"/>
      <c r="H395" s="6"/>
      <c r="I395" s="6"/>
      <c r="J395" s="6"/>
    </row>
    <row r="396" spans="1:10" ht="13.9">
      <c r="A396" s="6"/>
      <c r="B396" s="7"/>
      <c r="C396" s="6"/>
      <c r="D396" s="8"/>
      <c r="E396" s="6"/>
      <c r="F396" s="6"/>
      <c r="G396" s="6"/>
      <c r="H396" s="6"/>
      <c r="I396" s="6"/>
      <c r="J396" s="6"/>
    </row>
    <row r="397" spans="1:10" ht="13.9">
      <c r="A397" s="6"/>
      <c r="B397" s="7"/>
      <c r="C397" s="6"/>
      <c r="D397" s="8"/>
      <c r="E397" s="6"/>
      <c r="F397" s="6"/>
      <c r="G397" s="6"/>
      <c r="H397" s="6"/>
      <c r="I397" s="6"/>
      <c r="J397" s="6"/>
    </row>
    <row r="398" spans="1:10" ht="13.9">
      <c r="A398" s="6"/>
      <c r="B398" s="7"/>
      <c r="C398" s="6"/>
      <c r="D398" s="8"/>
      <c r="E398" s="6"/>
      <c r="F398" s="6"/>
      <c r="G398" s="6"/>
      <c r="H398" s="6"/>
      <c r="I398" s="6"/>
      <c r="J398" s="6"/>
    </row>
    <row r="399" spans="1:10" ht="13.9">
      <c r="A399" s="6"/>
      <c r="B399" s="7"/>
      <c r="C399" s="6"/>
      <c r="D399" s="8"/>
      <c r="E399" s="6"/>
      <c r="F399" s="6"/>
      <c r="G399" s="6"/>
      <c r="H399" s="6"/>
      <c r="I399" s="6"/>
      <c r="J399" s="6"/>
    </row>
    <row r="400" spans="1:10" ht="13.9">
      <c r="A400" s="6"/>
      <c r="B400" s="7"/>
      <c r="C400" s="6"/>
      <c r="D400" s="8"/>
      <c r="E400" s="6"/>
      <c r="F400" s="6"/>
      <c r="G400" s="6"/>
      <c r="H400" s="6"/>
      <c r="I400" s="6"/>
      <c r="J400" s="6"/>
    </row>
    <row r="401" spans="1:10" ht="13.9">
      <c r="A401" s="6"/>
      <c r="B401" s="7"/>
      <c r="C401" s="6"/>
      <c r="D401" s="8"/>
      <c r="E401" s="6"/>
      <c r="F401" s="6"/>
      <c r="G401" s="6"/>
      <c r="H401" s="6"/>
      <c r="I401" s="6"/>
      <c r="J401" s="6"/>
    </row>
    <row r="402" spans="1:10" ht="13.9">
      <c r="A402" s="6"/>
      <c r="B402" s="7"/>
      <c r="C402" s="6"/>
      <c r="D402" s="8"/>
      <c r="E402" s="6"/>
      <c r="F402" s="6"/>
      <c r="G402" s="6"/>
      <c r="H402" s="6"/>
      <c r="I402" s="6"/>
      <c r="J402" s="6"/>
    </row>
    <row r="403" spans="1:10" ht="13.9">
      <c r="A403" s="6"/>
      <c r="B403" s="7"/>
      <c r="C403" s="6"/>
      <c r="D403" s="8"/>
      <c r="E403" s="6"/>
      <c r="F403" s="6"/>
      <c r="G403" s="6"/>
      <c r="H403" s="6"/>
      <c r="I403" s="6"/>
      <c r="J403" s="6"/>
    </row>
    <row r="404" spans="1:10" ht="13.9">
      <c r="A404" s="6"/>
      <c r="B404" s="7"/>
      <c r="C404" s="6"/>
      <c r="D404" s="8"/>
      <c r="E404" s="6"/>
      <c r="F404" s="6"/>
      <c r="G404" s="6"/>
      <c r="H404" s="6"/>
      <c r="I404" s="6"/>
      <c r="J404" s="6"/>
    </row>
    <row r="405" spans="1:10" ht="13.9">
      <c r="A405" s="6"/>
      <c r="B405" s="7"/>
      <c r="C405" s="6"/>
      <c r="D405" s="8"/>
      <c r="E405" s="6"/>
      <c r="F405" s="6"/>
      <c r="G405" s="6"/>
      <c r="H405" s="6"/>
      <c r="I405" s="6"/>
      <c r="J405" s="6"/>
    </row>
    <row r="406" spans="1:10" ht="13.9">
      <c r="A406" s="6"/>
      <c r="B406" s="7"/>
      <c r="C406" s="6"/>
      <c r="D406" s="8"/>
      <c r="E406" s="6"/>
      <c r="F406" s="6"/>
      <c r="G406" s="6"/>
      <c r="H406" s="6"/>
      <c r="I406" s="6"/>
      <c r="J406" s="6"/>
    </row>
    <row r="407" spans="1:10" ht="13.9">
      <c r="A407" s="6"/>
      <c r="B407" s="7"/>
      <c r="C407" s="6"/>
      <c r="D407" s="8"/>
      <c r="E407" s="6"/>
      <c r="F407" s="6"/>
      <c r="G407" s="6"/>
      <c r="H407" s="6"/>
      <c r="I407" s="6"/>
      <c r="J407" s="6"/>
    </row>
    <row r="408" spans="1:10" ht="13.9">
      <c r="A408" s="6"/>
      <c r="B408" s="7"/>
      <c r="C408" s="6"/>
      <c r="D408" s="8"/>
      <c r="E408" s="6"/>
      <c r="F408" s="6"/>
      <c r="G408" s="6"/>
      <c r="H408" s="6"/>
      <c r="I408" s="6"/>
      <c r="J408" s="6"/>
    </row>
    <row r="409" spans="1:10" ht="13.9">
      <c r="A409" s="6"/>
      <c r="B409" s="7"/>
      <c r="C409" s="6"/>
      <c r="D409" s="8"/>
      <c r="E409" s="6"/>
      <c r="F409" s="6"/>
      <c r="G409" s="6"/>
      <c r="H409" s="6"/>
      <c r="I409" s="6"/>
      <c r="J409" s="6"/>
    </row>
    <row r="410" spans="1:10" ht="13.9">
      <c r="A410" s="6"/>
      <c r="B410" s="7"/>
      <c r="C410" s="6"/>
      <c r="D410" s="8"/>
      <c r="E410" s="6"/>
      <c r="F410" s="6"/>
      <c r="G410" s="6"/>
      <c r="H410" s="6"/>
      <c r="I410" s="6"/>
      <c r="J410" s="6"/>
    </row>
    <row r="411" spans="1:10" ht="13.9">
      <c r="A411" s="6"/>
      <c r="B411" s="7"/>
      <c r="C411" s="6"/>
      <c r="D411" s="8"/>
      <c r="E411" s="6"/>
      <c r="F411" s="6"/>
      <c r="G411" s="6"/>
      <c r="H411" s="6"/>
      <c r="I411" s="6"/>
      <c r="J411" s="6"/>
    </row>
    <row r="412" spans="1:10" ht="13.9">
      <c r="A412" s="6"/>
      <c r="B412" s="7"/>
      <c r="C412" s="6"/>
      <c r="D412" s="8"/>
      <c r="E412" s="6"/>
      <c r="F412" s="6"/>
      <c r="G412" s="6"/>
      <c r="H412" s="6"/>
      <c r="I412" s="6"/>
      <c r="J412" s="6"/>
    </row>
    <row r="413" spans="1:10" ht="13.9">
      <c r="A413" s="6"/>
      <c r="B413" s="7"/>
      <c r="C413" s="6"/>
      <c r="D413" s="8"/>
      <c r="E413" s="6"/>
      <c r="F413" s="6"/>
      <c r="G413" s="6"/>
      <c r="H413" s="6"/>
      <c r="I413" s="6"/>
      <c r="J413" s="6"/>
    </row>
    <row r="414" spans="1:10" ht="13.9">
      <c r="A414" s="6"/>
      <c r="B414" s="7"/>
      <c r="C414" s="6"/>
      <c r="D414" s="8"/>
      <c r="E414" s="6"/>
      <c r="F414" s="6"/>
      <c r="G414" s="6"/>
      <c r="H414" s="6"/>
      <c r="I414" s="6"/>
      <c r="J414" s="6"/>
    </row>
    <row r="415" spans="1:10" ht="13.9">
      <c r="A415" s="6"/>
      <c r="B415" s="7"/>
      <c r="C415" s="6"/>
      <c r="D415" s="8"/>
      <c r="E415" s="6"/>
      <c r="F415" s="6"/>
      <c r="G415" s="6"/>
      <c r="H415" s="6"/>
      <c r="I415" s="6"/>
      <c r="J415" s="6"/>
    </row>
    <row r="416" spans="1:10" ht="13.9">
      <c r="A416" s="6"/>
      <c r="B416" s="7"/>
      <c r="C416" s="6"/>
      <c r="D416" s="8"/>
      <c r="E416" s="6"/>
      <c r="F416" s="6"/>
      <c r="G416" s="6"/>
      <c r="H416" s="6"/>
      <c r="I416" s="6"/>
      <c r="J416" s="6"/>
    </row>
    <row r="417" spans="1:10" ht="13.9">
      <c r="A417" s="6"/>
      <c r="B417" s="7"/>
      <c r="C417" s="6"/>
      <c r="D417" s="8"/>
      <c r="E417" s="6"/>
      <c r="F417" s="6"/>
      <c r="G417" s="6"/>
      <c r="H417" s="6"/>
      <c r="I417" s="6"/>
      <c r="J417" s="6"/>
    </row>
    <row r="418" spans="1:10" ht="13.9">
      <c r="A418" s="6"/>
      <c r="B418" s="7"/>
      <c r="C418" s="6"/>
      <c r="D418" s="8"/>
      <c r="E418" s="6"/>
      <c r="F418" s="6"/>
      <c r="G418" s="6"/>
      <c r="H418" s="6"/>
      <c r="I418" s="6"/>
      <c r="J418" s="6"/>
    </row>
    <row r="419" spans="1:10" ht="13.9">
      <c r="A419" s="6"/>
      <c r="B419" s="7"/>
      <c r="C419" s="6"/>
      <c r="D419" s="8"/>
      <c r="E419" s="6"/>
      <c r="F419" s="6"/>
      <c r="G419" s="6"/>
      <c r="H419" s="6"/>
      <c r="I419" s="6"/>
      <c r="J419" s="6"/>
    </row>
    <row r="420" spans="1:10" ht="13.9">
      <c r="A420" s="6"/>
      <c r="B420" s="7"/>
      <c r="C420" s="6"/>
      <c r="D420" s="8"/>
      <c r="E420" s="6"/>
      <c r="F420" s="6"/>
      <c r="G420" s="6"/>
      <c r="H420" s="6"/>
      <c r="I420" s="6"/>
      <c r="J420" s="6"/>
    </row>
    <row r="421" spans="1:10" ht="13.9">
      <c r="A421" s="6"/>
      <c r="B421" s="7"/>
      <c r="C421" s="6"/>
      <c r="D421" s="8"/>
      <c r="E421" s="6"/>
      <c r="F421" s="6"/>
      <c r="G421" s="6"/>
      <c r="H421" s="6"/>
      <c r="I421" s="6"/>
      <c r="J421" s="6"/>
    </row>
    <row r="422" spans="1:10" ht="13.9">
      <c r="A422" s="6"/>
      <c r="B422" s="7"/>
      <c r="C422" s="6"/>
      <c r="D422" s="8"/>
      <c r="E422" s="6"/>
      <c r="F422" s="6"/>
      <c r="G422" s="6"/>
      <c r="H422" s="6"/>
      <c r="I422" s="6"/>
      <c r="J422" s="6"/>
    </row>
    <row r="423" spans="1:10" ht="13.9">
      <c r="A423" s="6"/>
      <c r="B423" s="7"/>
      <c r="C423" s="6"/>
      <c r="D423" s="8"/>
      <c r="E423" s="6"/>
      <c r="F423" s="6"/>
      <c r="G423" s="6"/>
      <c r="H423" s="6"/>
      <c r="I423" s="6"/>
      <c r="J423" s="6"/>
    </row>
    <row r="424" spans="1:10" ht="13.9">
      <c r="A424" s="6"/>
      <c r="B424" s="7"/>
      <c r="C424" s="6"/>
      <c r="D424" s="8"/>
      <c r="E424" s="6"/>
      <c r="F424" s="6"/>
      <c r="G424" s="6"/>
      <c r="H424" s="6"/>
      <c r="I424" s="6"/>
      <c r="J424" s="6"/>
    </row>
    <row r="425" spans="1:10" ht="13.9">
      <c r="A425" s="6"/>
      <c r="B425" s="7"/>
      <c r="C425" s="6"/>
      <c r="D425" s="8"/>
      <c r="E425" s="6"/>
      <c r="F425" s="6"/>
      <c r="G425" s="6"/>
      <c r="H425" s="6"/>
      <c r="I425" s="6"/>
      <c r="J425" s="6"/>
    </row>
    <row r="426" spans="1:10" ht="13.9">
      <c r="A426" s="6"/>
      <c r="B426" s="7"/>
      <c r="C426" s="6"/>
      <c r="D426" s="8"/>
      <c r="E426" s="6"/>
      <c r="F426" s="6"/>
      <c r="G426" s="6"/>
      <c r="H426" s="6"/>
      <c r="I426" s="6"/>
      <c r="J426" s="6"/>
    </row>
    <row r="427" spans="1:10" ht="13.9">
      <c r="A427" s="6"/>
      <c r="B427" s="7"/>
      <c r="C427" s="6"/>
      <c r="D427" s="8"/>
      <c r="E427" s="6"/>
      <c r="F427" s="6"/>
      <c r="G427" s="6"/>
      <c r="H427" s="6"/>
      <c r="I427" s="6"/>
      <c r="J427" s="6"/>
    </row>
    <row r="428" spans="1:10" ht="13.9">
      <c r="A428" s="6"/>
      <c r="B428" s="7"/>
      <c r="C428" s="6"/>
      <c r="D428" s="8"/>
      <c r="E428" s="6"/>
      <c r="F428" s="6"/>
      <c r="G428" s="6"/>
      <c r="H428" s="6"/>
      <c r="I428" s="6"/>
      <c r="J428" s="6"/>
    </row>
    <row r="429" spans="1:10" ht="13.9">
      <c r="A429" s="6"/>
      <c r="B429" s="7"/>
      <c r="C429" s="6"/>
      <c r="D429" s="8"/>
      <c r="E429" s="6"/>
      <c r="F429" s="6"/>
      <c r="G429" s="6"/>
      <c r="H429" s="6"/>
      <c r="I429" s="6"/>
      <c r="J429" s="6"/>
    </row>
    <row r="430" spans="1:10" ht="13.9">
      <c r="A430" s="6"/>
      <c r="B430" s="7"/>
      <c r="C430" s="6"/>
      <c r="D430" s="8"/>
      <c r="E430" s="6"/>
      <c r="F430" s="6"/>
      <c r="G430" s="6"/>
      <c r="H430" s="6"/>
      <c r="I430" s="6"/>
      <c r="J430" s="6"/>
    </row>
    <row r="431" spans="1:10" ht="13.9">
      <c r="A431" s="6"/>
      <c r="B431" s="7"/>
      <c r="C431" s="6"/>
      <c r="D431" s="8"/>
      <c r="E431" s="6"/>
      <c r="F431" s="6"/>
      <c r="G431" s="6"/>
      <c r="H431" s="6"/>
      <c r="I431" s="6"/>
      <c r="J431" s="6"/>
    </row>
    <row r="432" spans="1:10" ht="13.9">
      <c r="A432" s="6"/>
      <c r="B432" s="7"/>
      <c r="C432" s="6"/>
      <c r="D432" s="8"/>
      <c r="E432" s="6"/>
      <c r="F432" s="6"/>
      <c r="G432" s="6"/>
      <c r="H432" s="6"/>
      <c r="I432" s="6"/>
      <c r="J432" s="6"/>
    </row>
    <row r="433" spans="1:10" ht="13.9">
      <c r="A433" s="6"/>
      <c r="B433" s="7"/>
      <c r="C433" s="6"/>
      <c r="D433" s="8"/>
      <c r="E433" s="6"/>
      <c r="F433" s="6"/>
      <c r="G433" s="6"/>
      <c r="H433" s="6"/>
      <c r="I433" s="6"/>
      <c r="J433" s="6"/>
    </row>
    <row r="434" spans="1:10" ht="13.9">
      <c r="A434" s="6"/>
      <c r="B434" s="7"/>
      <c r="C434" s="6"/>
      <c r="D434" s="8"/>
      <c r="E434" s="6"/>
      <c r="F434" s="6"/>
      <c r="G434" s="6"/>
      <c r="H434" s="6"/>
      <c r="I434" s="6"/>
      <c r="J434" s="6"/>
    </row>
    <row r="435" spans="1:10" ht="13.9">
      <c r="A435" s="6"/>
      <c r="B435" s="7"/>
      <c r="C435" s="6"/>
      <c r="D435" s="8"/>
      <c r="E435" s="6"/>
      <c r="F435" s="6"/>
      <c r="G435" s="6"/>
      <c r="H435" s="6"/>
      <c r="I435" s="6"/>
      <c r="J435" s="6"/>
    </row>
    <row r="436" spans="1:10" ht="13.9">
      <c r="A436" s="6"/>
      <c r="B436" s="7"/>
      <c r="C436" s="6"/>
      <c r="D436" s="8"/>
      <c r="E436" s="6"/>
      <c r="F436" s="6"/>
      <c r="G436" s="6"/>
      <c r="H436" s="6"/>
      <c r="I436" s="6"/>
      <c r="J436" s="6"/>
    </row>
    <row r="437" spans="1:10" ht="13.9">
      <c r="A437" s="6"/>
      <c r="B437" s="7"/>
      <c r="C437" s="6"/>
      <c r="D437" s="8"/>
      <c r="E437" s="6"/>
      <c r="F437" s="6"/>
      <c r="G437" s="6"/>
      <c r="H437" s="6"/>
      <c r="I437" s="6"/>
      <c r="J437" s="6"/>
    </row>
    <row r="438" spans="1:10" ht="13.9">
      <c r="A438" s="6"/>
      <c r="B438" s="7"/>
      <c r="C438" s="6"/>
      <c r="D438" s="8"/>
      <c r="E438" s="6"/>
      <c r="F438" s="6"/>
      <c r="G438" s="6"/>
      <c r="H438" s="6"/>
      <c r="I438" s="6"/>
      <c r="J438" s="6"/>
    </row>
    <row r="439" spans="1:10" ht="13.9">
      <c r="A439" s="6"/>
      <c r="B439" s="7"/>
      <c r="C439" s="6"/>
      <c r="D439" s="8"/>
      <c r="E439" s="6"/>
      <c r="F439" s="6"/>
      <c r="G439" s="6"/>
      <c r="H439" s="6"/>
      <c r="I439" s="6"/>
      <c r="J439" s="6"/>
    </row>
    <row r="440" spans="1:10" ht="13.9">
      <c r="A440" s="6"/>
      <c r="B440" s="7"/>
      <c r="C440" s="6"/>
      <c r="D440" s="8"/>
      <c r="E440" s="6"/>
      <c r="F440" s="6"/>
      <c r="G440" s="6"/>
      <c r="H440" s="6"/>
      <c r="I440" s="6"/>
      <c r="J440" s="6"/>
    </row>
    <row r="441" spans="1:10" ht="13.9">
      <c r="A441" s="6"/>
      <c r="B441" s="7"/>
      <c r="C441" s="6"/>
      <c r="D441" s="8"/>
      <c r="E441" s="6"/>
      <c r="F441" s="6"/>
      <c r="G441" s="6"/>
      <c r="H441" s="6"/>
      <c r="I441" s="6"/>
      <c r="J441" s="6"/>
    </row>
    <row r="442" spans="1:10" ht="13.9">
      <c r="A442" s="6"/>
      <c r="B442" s="7"/>
      <c r="C442" s="6"/>
      <c r="D442" s="8"/>
      <c r="E442" s="6"/>
      <c r="F442" s="6"/>
      <c r="G442" s="6"/>
      <c r="H442" s="6"/>
      <c r="I442" s="6"/>
      <c r="J442" s="6"/>
    </row>
    <row r="443" spans="1:10" ht="13.9">
      <c r="A443" s="6"/>
      <c r="B443" s="7"/>
      <c r="C443" s="6"/>
      <c r="D443" s="8"/>
      <c r="E443" s="6"/>
      <c r="F443" s="6"/>
      <c r="G443" s="6"/>
      <c r="H443" s="6"/>
      <c r="I443" s="6"/>
      <c r="J443" s="6"/>
    </row>
    <row r="444" spans="1:10" ht="13.9">
      <c r="A444" s="6"/>
      <c r="B444" s="7"/>
      <c r="C444" s="6"/>
      <c r="D444" s="8"/>
      <c r="E444" s="6"/>
      <c r="F444" s="6"/>
      <c r="G444" s="6"/>
      <c r="H444" s="6"/>
      <c r="I444" s="6"/>
      <c r="J444" s="6"/>
    </row>
    <row r="445" spans="1:10" ht="13.9">
      <c r="A445" s="6"/>
      <c r="B445" s="7"/>
      <c r="C445" s="6"/>
      <c r="D445" s="8"/>
      <c r="E445" s="6"/>
      <c r="F445" s="6"/>
      <c r="G445" s="6"/>
      <c r="H445" s="6"/>
      <c r="I445" s="6"/>
      <c r="J445" s="6"/>
    </row>
    <row r="446" spans="1:10" ht="13.9">
      <c r="A446" s="6"/>
      <c r="B446" s="7"/>
      <c r="C446" s="6"/>
      <c r="D446" s="8"/>
      <c r="E446" s="6"/>
      <c r="F446" s="6"/>
      <c r="G446" s="6"/>
      <c r="H446" s="6"/>
      <c r="I446" s="6"/>
      <c r="J446" s="6"/>
    </row>
    <row r="447" spans="1:10" ht="13.9">
      <c r="A447" s="6"/>
      <c r="B447" s="7"/>
      <c r="C447" s="6"/>
      <c r="D447" s="8"/>
      <c r="E447" s="6"/>
      <c r="F447" s="6"/>
      <c r="G447" s="6"/>
      <c r="H447" s="6"/>
      <c r="I447" s="6"/>
      <c r="J447" s="6"/>
    </row>
    <row r="448" spans="1:10" ht="13.9">
      <c r="A448" s="6"/>
      <c r="B448" s="7"/>
      <c r="C448" s="6"/>
      <c r="D448" s="8"/>
      <c r="E448" s="6"/>
      <c r="F448" s="6"/>
      <c r="G448" s="6"/>
      <c r="H448" s="6"/>
      <c r="I448" s="6"/>
      <c r="J448" s="6"/>
    </row>
    <row r="449" spans="1:10" ht="13.9">
      <c r="A449" s="6"/>
      <c r="B449" s="7"/>
      <c r="C449" s="6"/>
      <c r="D449" s="8"/>
      <c r="E449" s="6"/>
      <c r="F449" s="6"/>
      <c r="G449" s="6"/>
      <c r="H449" s="6"/>
      <c r="I449" s="6"/>
      <c r="J449" s="6"/>
    </row>
    <row r="450" spans="1:10" ht="13.9">
      <c r="A450" s="6"/>
      <c r="B450" s="7"/>
      <c r="C450" s="6"/>
      <c r="D450" s="8"/>
      <c r="E450" s="6"/>
      <c r="F450" s="6"/>
      <c r="G450" s="6"/>
      <c r="H450" s="6"/>
      <c r="I450" s="6"/>
      <c r="J450" s="6"/>
    </row>
    <row r="451" spans="1:10" ht="13.9">
      <c r="A451" s="6"/>
      <c r="B451" s="7"/>
      <c r="C451" s="6"/>
      <c r="D451" s="8"/>
      <c r="E451" s="6"/>
      <c r="F451" s="6"/>
      <c r="G451" s="6"/>
      <c r="H451" s="6"/>
      <c r="I451" s="6"/>
      <c r="J451" s="6"/>
    </row>
    <row r="452" spans="1:10" ht="13.9">
      <c r="A452" s="6"/>
      <c r="B452" s="7"/>
      <c r="C452" s="6"/>
      <c r="D452" s="8"/>
      <c r="E452" s="6"/>
      <c r="F452" s="6"/>
      <c r="G452" s="6"/>
      <c r="H452" s="6"/>
      <c r="I452" s="6"/>
      <c r="J452" s="6"/>
    </row>
    <row r="453" spans="1:10" ht="13.9">
      <c r="A453" s="6"/>
      <c r="B453" s="7"/>
      <c r="C453" s="6"/>
      <c r="D453" s="8"/>
      <c r="E453" s="6"/>
      <c r="F453" s="6"/>
      <c r="G453" s="6"/>
      <c r="H453" s="6"/>
      <c r="I453" s="6"/>
      <c r="J453" s="6"/>
    </row>
    <row r="454" spans="1:10" ht="13.9">
      <c r="A454" s="6"/>
      <c r="B454" s="7"/>
      <c r="C454" s="6"/>
      <c r="D454" s="8"/>
      <c r="E454" s="6"/>
      <c r="F454" s="6"/>
      <c r="G454" s="6"/>
      <c r="H454" s="6"/>
      <c r="I454" s="6"/>
      <c r="J454" s="6"/>
    </row>
    <row r="455" spans="1:10" ht="13.9">
      <c r="A455" s="6"/>
      <c r="B455" s="7"/>
      <c r="C455" s="6"/>
      <c r="D455" s="8"/>
      <c r="E455" s="6"/>
      <c r="F455" s="6"/>
      <c r="G455" s="6"/>
      <c r="H455" s="6"/>
      <c r="I455" s="6"/>
      <c r="J455" s="6"/>
    </row>
    <row r="456" spans="1:10" ht="13.9">
      <c r="A456" s="6"/>
      <c r="B456" s="7"/>
      <c r="C456" s="6"/>
      <c r="D456" s="8"/>
      <c r="E456" s="6"/>
      <c r="F456" s="6"/>
      <c r="G456" s="6"/>
      <c r="H456" s="6"/>
      <c r="I456" s="6"/>
      <c r="J456" s="6"/>
    </row>
    <row r="457" spans="1:10" ht="13.9">
      <c r="A457" s="6"/>
      <c r="B457" s="7"/>
      <c r="C457" s="6"/>
      <c r="D457" s="8"/>
      <c r="E457" s="6"/>
      <c r="F457" s="6"/>
      <c r="G457" s="6"/>
      <c r="H457" s="6"/>
      <c r="I457" s="6"/>
      <c r="J457" s="6"/>
    </row>
    <row r="458" spans="1:10" ht="13.9">
      <c r="A458" s="6"/>
      <c r="B458" s="7"/>
      <c r="C458" s="6"/>
      <c r="D458" s="8"/>
      <c r="E458" s="6"/>
      <c r="F458" s="6"/>
      <c r="G458" s="6"/>
      <c r="H458" s="6"/>
      <c r="I458" s="6"/>
      <c r="J458" s="6"/>
    </row>
    <row r="459" spans="1:10" ht="13.9">
      <c r="A459" s="6"/>
      <c r="B459" s="7"/>
      <c r="C459" s="6"/>
      <c r="D459" s="8"/>
      <c r="E459" s="6"/>
      <c r="F459" s="6"/>
      <c r="G459" s="6"/>
      <c r="H459" s="6"/>
      <c r="I459" s="6"/>
      <c r="J459" s="6"/>
    </row>
    <row r="460" spans="1:10" ht="13.9">
      <c r="A460" s="6"/>
      <c r="B460" s="7"/>
      <c r="C460" s="6"/>
      <c r="D460" s="8"/>
      <c r="E460" s="6"/>
      <c r="F460" s="6"/>
      <c r="G460" s="6"/>
      <c r="H460" s="6"/>
      <c r="I460" s="6"/>
      <c r="J460" s="6"/>
    </row>
    <row r="461" spans="1:10" ht="13.9">
      <c r="A461" s="6"/>
      <c r="B461" s="7"/>
      <c r="C461" s="6"/>
      <c r="D461" s="8"/>
      <c r="E461" s="6"/>
      <c r="F461" s="6"/>
      <c r="G461" s="6"/>
      <c r="H461" s="6"/>
      <c r="I461" s="6"/>
      <c r="J461" s="6"/>
    </row>
    <row r="462" spans="1:10" ht="13.9">
      <c r="A462" s="6"/>
      <c r="B462" s="7"/>
      <c r="C462" s="6"/>
      <c r="D462" s="8"/>
      <c r="E462" s="6"/>
      <c r="F462" s="6"/>
      <c r="G462" s="6"/>
      <c r="H462" s="6"/>
      <c r="I462" s="6"/>
      <c r="J462" s="6"/>
    </row>
    <row r="463" spans="1:10" ht="13.9">
      <c r="A463" s="6"/>
      <c r="B463" s="7"/>
      <c r="C463" s="6"/>
      <c r="D463" s="8"/>
      <c r="E463" s="6"/>
      <c r="F463" s="6"/>
      <c r="G463" s="6"/>
      <c r="H463" s="6"/>
      <c r="I463" s="6"/>
      <c r="J463" s="6"/>
    </row>
    <row r="464" spans="1:10" ht="13.9">
      <c r="A464" s="6"/>
      <c r="B464" s="7"/>
      <c r="C464" s="6"/>
      <c r="D464" s="8"/>
      <c r="E464" s="6"/>
      <c r="F464" s="6"/>
      <c r="G464" s="6"/>
      <c r="H464" s="6"/>
      <c r="I464" s="6"/>
      <c r="J464" s="6"/>
    </row>
    <row r="465" spans="1:10" ht="13.9">
      <c r="A465" s="6"/>
      <c r="B465" s="7"/>
      <c r="C465" s="6"/>
      <c r="D465" s="8"/>
      <c r="E465" s="6"/>
      <c r="F465" s="6"/>
      <c r="G465" s="6"/>
      <c r="H465" s="6"/>
      <c r="I465" s="6"/>
      <c r="J465" s="6"/>
    </row>
    <row r="466" spans="1:10" ht="13.9">
      <c r="A466" s="6"/>
      <c r="B466" s="7"/>
      <c r="C466" s="6"/>
      <c r="D466" s="8"/>
      <c r="E466" s="6"/>
      <c r="F466" s="6"/>
      <c r="G466" s="6"/>
      <c r="H466" s="6"/>
      <c r="I466" s="6"/>
      <c r="J466" s="6"/>
    </row>
    <row r="467" spans="1:10" ht="13.9">
      <c r="A467" s="6"/>
      <c r="B467" s="7"/>
      <c r="C467" s="6"/>
      <c r="D467" s="8"/>
      <c r="E467" s="6"/>
      <c r="F467" s="6"/>
      <c r="G467" s="6"/>
      <c r="H467" s="6"/>
      <c r="I467" s="6"/>
      <c r="J467" s="6"/>
    </row>
    <row r="468" spans="1:10" ht="13.9">
      <c r="A468" s="6"/>
      <c r="B468" s="7"/>
      <c r="C468" s="6"/>
      <c r="D468" s="8"/>
      <c r="E468" s="6"/>
      <c r="F468" s="6"/>
      <c r="G468" s="6"/>
      <c r="H468" s="6"/>
      <c r="I468" s="6"/>
      <c r="J468" s="6"/>
    </row>
    <row r="469" spans="1:10" ht="13.9">
      <c r="A469" s="6"/>
      <c r="B469" s="7"/>
      <c r="C469" s="6"/>
      <c r="D469" s="8"/>
      <c r="E469" s="6"/>
      <c r="F469" s="6"/>
      <c r="G469" s="6"/>
      <c r="H469" s="6"/>
      <c r="I469" s="6"/>
      <c r="J469" s="6"/>
    </row>
    <row r="470" spans="1:10" ht="13.9">
      <c r="A470" s="6"/>
      <c r="B470" s="7"/>
      <c r="C470" s="6"/>
      <c r="D470" s="8"/>
      <c r="E470" s="6"/>
      <c r="F470" s="6"/>
      <c r="G470" s="6"/>
      <c r="H470" s="6"/>
      <c r="I470" s="6"/>
      <c r="J470" s="6"/>
    </row>
    <row r="471" spans="1:10" ht="13.9">
      <c r="A471" s="6"/>
      <c r="B471" s="7"/>
      <c r="C471" s="6"/>
      <c r="D471" s="8"/>
      <c r="E471" s="6"/>
      <c r="F471" s="6"/>
      <c r="G471" s="6"/>
      <c r="H471" s="6"/>
      <c r="I471" s="6"/>
      <c r="J471" s="6"/>
    </row>
    <row r="472" spans="1:10" ht="13.9">
      <c r="A472" s="6"/>
      <c r="B472" s="7"/>
      <c r="C472" s="6"/>
      <c r="D472" s="8"/>
      <c r="E472" s="6"/>
      <c r="F472" s="6"/>
      <c r="G472" s="6"/>
      <c r="H472" s="6"/>
      <c r="I472" s="6"/>
      <c r="J472" s="6"/>
    </row>
    <row r="473" spans="1:10" ht="13.9">
      <c r="A473" s="6"/>
      <c r="B473" s="7"/>
      <c r="C473" s="6"/>
      <c r="D473" s="8"/>
      <c r="E473" s="6"/>
      <c r="F473" s="6"/>
      <c r="G473" s="6"/>
      <c r="H473" s="6"/>
      <c r="I473" s="6"/>
      <c r="J473" s="6"/>
    </row>
    <row r="474" spans="1:10" ht="13.9">
      <c r="A474" s="6"/>
      <c r="B474" s="7"/>
      <c r="C474" s="6"/>
      <c r="D474" s="8"/>
      <c r="E474" s="6"/>
      <c r="F474" s="6"/>
      <c r="G474" s="6"/>
      <c r="H474" s="6"/>
      <c r="I474" s="6"/>
      <c r="J474" s="6"/>
    </row>
    <row r="475" spans="1:10" ht="13.9">
      <c r="A475" s="6"/>
      <c r="B475" s="7"/>
      <c r="C475" s="6"/>
      <c r="D475" s="8"/>
      <c r="E475" s="6"/>
      <c r="F475" s="6"/>
      <c r="G475" s="6"/>
      <c r="H475" s="6"/>
      <c r="I475" s="6"/>
      <c r="J475" s="6"/>
    </row>
    <row r="476" spans="1:10" ht="13.9">
      <c r="A476" s="6"/>
      <c r="B476" s="7"/>
      <c r="C476" s="6"/>
      <c r="D476" s="8"/>
      <c r="E476" s="6"/>
      <c r="F476" s="6"/>
      <c r="G476" s="6"/>
      <c r="H476" s="6"/>
      <c r="I476" s="6"/>
      <c r="J476" s="6"/>
    </row>
    <row r="477" spans="1:10" ht="13.9">
      <c r="A477" s="6"/>
      <c r="B477" s="7"/>
      <c r="C477" s="6"/>
      <c r="D477" s="8"/>
      <c r="E477" s="6"/>
      <c r="F477" s="6"/>
      <c r="G477" s="6"/>
      <c r="H477" s="6"/>
      <c r="I477" s="6"/>
      <c r="J477" s="6"/>
    </row>
    <row r="478" spans="1:10" ht="13.9">
      <c r="A478" s="6"/>
      <c r="B478" s="7"/>
      <c r="C478" s="6"/>
      <c r="D478" s="8"/>
      <c r="E478" s="6"/>
      <c r="F478" s="6"/>
      <c r="G478" s="6"/>
      <c r="H478" s="6"/>
      <c r="I478" s="6"/>
      <c r="J478" s="6"/>
    </row>
    <row r="479" spans="1:10" ht="13.9">
      <c r="A479" s="6"/>
      <c r="B479" s="7"/>
      <c r="C479" s="6"/>
      <c r="D479" s="8"/>
      <c r="E479" s="6"/>
      <c r="F479" s="6"/>
      <c r="G479" s="6"/>
      <c r="H479" s="6"/>
      <c r="I479" s="6"/>
      <c r="J479" s="6"/>
    </row>
    <row r="480" spans="1:10" ht="13.9">
      <c r="A480" s="6"/>
      <c r="B480" s="7"/>
      <c r="C480" s="6"/>
      <c r="D480" s="8"/>
      <c r="E480" s="6"/>
      <c r="F480" s="6"/>
      <c r="G480" s="6"/>
      <c r="H480" s="6"/>
      <c r="I480" s="6"/>
      <c r="J480" s="6"/>
    </row>
    <row r="481" spans="1:10" ht="13.9">
      <c r="A481" s="6"/>
      <c r="B481" s="7"/>
      <c r="C481" s="6"/>
      <c r="D481" s="8"/>
      <c r="E481" s="6"/>
      <c r="F481" s="6"/>
      <c r="G481" s="6"/>
      <c r="H481" s="6"/>
      <c r="I481" s="6"/>
      <c r="J481" s="6"/>
    </row>
    <row r="482" spans="1:10" ht="13.9">
      <c r="A482" s="6"/>
      <c r="B482" s="7"/>
      <c r="C482" s="6"/>
      <c r="D482" s="8"/>
      <c r="E482" s="6"/>
      <c r="F482" s="6"/>
      <c r="G482" s="6"/>
      <c r="H482" s="6"/>
      <c r="I482" s="6"/>
      <c r="J482" s="6"/>
    </row>
    <row r="483" spans="1:10" ht="13.9">
      <c r="A483" s="6"/>
      <c r="B483" s="7"/>
      <c r="C483" s="6"/>
      <c r="D483" s="8"/>
      <c r="E483" s="6"/>
      <c r="F483" s="6"/>
      <c r="G483" s="6"/>
      <c r="H483" s="6"/>
      <c r="I483" s="6"/>
      <c r="J483" s="6"/>
    </row>
    <row r="484" spans="1:10" ht="13.9">
      <c r="A484" s="6"/>
      <c r="B484" s="7"/>
      <c r="C484" s="6"/>
      <c r="D484" s="8"/>
      <c r="E484" s="6"/>
      <c r="F484" s="6"/>
      <c r="G484" s="6"/>
      <c r="H484" s="6"/>
      <c r="I484" s="6"/>
      <c r="J484" s="6"/>
    </row>
    <row r="485" spans="1:10" ht="13.9">
      <c r="A485" s="6"/>
      <c r="B485" s="7"/>
      <c r="C485" s="6"/>
      <c r="D485" s="8"/>
      <c r="E485" s="6"/>
      <c r="F485" s="6"/>
      <c r="G485" s="6"/>
      <c r="H485" s="6"/>
      <c r="I485" s="6"/>
      <c r="J485" s="6"/>
    </row>
    <row r="486" spans="1:10" ht="13.9">
      <c r="A486" s="6"/>
      <c r="B486" s="7"/>
      <c r="C486" s="6"/>
      <c r="D486" s="8"/>
      <c r="E486" s="6"/>
      <c r="F486" s="6"/>
      <c r="G486" s="6"/>
      <c r="H486" s="6"/>
      <c r="I486" s="6"/>
      <c r="J486" s="6"/>
    </row>
    <row r="487" spans="1:10" ht="13.9">
      <c r="A487" s="6"/>
      <c r="B487" s="7"/>
      <c r="C487" s="6"/>
      <c r="D487" s="8"/>
      <c r="E487" s="6"/>
      <c r="F487" s="6"/>
      <c r="G487" s="6"/>
      <c r="H487" s="6"/>
      <c r="I487" s="6"/>
      <c r="J487" s="6"/>
    </row>
    <row r="488" spans="1:10" ht="13.9">
      <c r="A488" s="6"/>
      <c r="B488" s="7"/>
      <c r="C488" s="6"/>
      <c r="D488" s="8"/>
      <c r="E488" s="6"/>
      <c r="F488" s="6"/>
      <c r="G488" s="6"/>
      <c r="H488" s="6"/>
      <c r="I488" s="6"/>
      <c r="J488" s="6"/>
    </row>
    <row r="489" spans="1:10" ht="13.9">
      <c r="A489" s="6"/>
      <c r="B489" s="7"/>
      <c r="C489" s="6"/>
      <c r="D489" s="8"/>
      <c r="E489" s="6"/>
      <c r="F489" s="6"/>
      <c r="G489" s="6"/>
      <c r="H489" s="6"/>
      <c r="I489" s="6"/>
      <c r="J489" s="6"/>
    </row>
    <row r="490" spans="1:10" ht="13.9">
      <c r="A490" s="6"/>
      <c r="B490" s="7"/>
      <c r="C490" s="6"/>
      <c r="D490" s="8"/>
      <c r="E490" s="6"/>
      <c r="F490" s="6"/>
      <c r="G490" s="6"/>
      <c r="H490" s="6"/>
      <c r="I490" s="6"/>
      <c r="J490" s="6"/>
    </row>
    <row r="491" spans="1:10" ht="13.9">
      <c r="A491" s="6"/>
      <c r="B491" s="7"/>
      <c r="C491" s="6"/>
      <c r="D491" s="8"/>
      <c r="E491" s="6"/>
      <c r="F491" s="6"/>
      <c r="G491" s="6"/>
      <c r="H491" s="6"/>
      <c r="I491" s="6"/>
      <c r="J491" s="6"/>
    </row>
    <row r="492" spans="1:10" ht="13.9">
      <c r="A492" s="6"/>
      <c r="B492" s="7"/>
      <c r="C492" s="6"/>
      <c r="D492" s="8"/>
      <c r="E492" s="6"/>
      <c r="F492" s="6"/>
      <c r="G492" s="6"/>
      <c r="H492" s="6"/>
      <c r="I492" s="6"/>
      <c r="J492" s="6"/>
    </row>
    <row r="493" spans="1:10" ht="13.9">
      <c r="A493" s="6"/>
      <c r="B493" s="7"/>
      <c r="C493" s="6"/>
      <c r="D493" s="8"/>
      <c r="E493" s="6"/>
      <c r="F493" s="6"/>
      <c r="G493" s="6"/>
      <c r="H493" s="6"/>
      <c r="I493" s="6"/>
      <c r="J493" s="6"/>
    </row>
    <row r="494" spans="1:10" ht="13.9">
      <c r="A494" s="6"/>
      <c r="B494" s="7"/>
      <c r="C494" s="6"/>
      <c r="D494" s="8"/>
      <c r="E494" s="6"/>
      <c r="F494" s="6"/>
      <c r="G494" s="6"/>
      <c r="H494" s="6"/>
      <c r="I494" s="6"/>
      <c r="J494" s="6"/>
    </row>
    <row r="495" spans="1:10" ht="13.9">
      <c r="A495" s="6"/>
      <c r="B495" s="7"/>
      <c r="C495" s="6"/>
      <c r="D495" s="8"/>
      <c r="E495" s="6"/>
      <c r="F495" s="6"/>
      <c r="G495" s="6"/>
      <c r="H495" s="6"/>
      <c r="I495" s="6"/>
      <c r="J495" s="6"/>
    </row>
    <row r="496" spans="1:10" ht="13.9">
      <c r="A496" s="6"/>
      <c r="B496" s="7"/>
      <c r="C496" s="6"/>
      <c r="D496" s="8"/>
      <c r="E496" s="6"/>
      <c r="F496" s="6"/>
      <c r="G496" s="6"/>
      <c r="H496" s="6"/>
      <c r="I496" s="6"/>
      <c r="J496" s="6"/>
    </row>
    <row r="497" spans="1:10" ht="13.9">
      <c r="A497" s="6"/>
      <c r="B497" s="7"/>
      <c r="C497" s="6"/>
      <c r="D497" s="8"/>
      <c r="E497" s="6"/>
      <c r="F497" s="6"/>
      <c r="G497" s="6"/>
      <c r="H497" s="6"/>
      <c r="I497" s="6"/>
      <c r="J497" s="6"/>
    </row>
    <row r="498" spans="1:10" ht="13.9">
      <c r="A498" s="6"/>
      <c r="B498" s="7"/>
      <c r="C498" s="6"/>
      <c r="D498" s="8"/>
      <c r="E498" s="6"/>
      <c r="F498" s="6"/>
      <c r="G498" s="6"/>
      <c r="H498" s="6"/>
      <c r="I498" s="6"/>
      <c r="J498" s="6"/>
    </row>
    <row r="499" spans="1:10" ht="13.9">
      <c r="A499" s="6"/>
      <c r="B499" s="7"/>
      <c r="C499" s="6"/>
      <c r="D499" s="8"/>
      <c r="E499" s="6"/>
      <c r="F499" s="6"/>
      <c r="G499" s="6"/>
      <c r="H499" s="6"/>
      <c r="I499" s="6"/>
      <c r="J499" s="6"/>
    </row>
    <row r="500" spans="1:10" ht="13.9">
      <c r="A500" s="6"/>
      <c r="B500" s="7"/>
      <c r="C500" s="6"/>
      <c r="D500" s="8"/>
      <c r="E500" s="6"/>
      <c r="F500" s="6"/>
      <c r="G500" s="6"/>
      <c r="H500" s="6"/>
      <c r="I500" s="6"/>
      <c r="J500" s="6"/>
    </row>
    <row r="501" spans="1:10" ht="13.9">
      <c r="A501" s="6"/>
      <c r="B501" s="7"/>
      <c r="C501" s="6"/>
      <c r="D501" s="8"/>
      <c r="E501" s="6"/>
      <c r="F501" s="6"/>
      <c r="G501" s="6"/>
      <c r="H501" s="6"/>
      <c r="I501" s="6"/>
      <c r="J501" s="6"/>
    </row>
    <row r="502" spans="1:10" ht="13.9">
      <c r="A502" s="6"/>
      <c r="B502" s="7"/>
      <c r="C502" s="6"/>
      <c r="D502" s="8"/>
      <c r="E502" s="6"/>
      <c r="F502" s="6"/>
      <c r="G502" s="6"/>
      <c r="H502" s="6"/>
      <c r="I502" s="6"/>
      <c r="J502" s="6"/>
    </row>
    <row r="503" spans="1:10" ht="13.9">
      <c r="A503" s="6"/>
      <c r="B503" s="7"/>
      <c r="C503" s="6"/>
      <c r="D503" s="8"/>
      <c r="E503" s="6"/>
      <c r="F503" s="6"/>
      <c r="G503" s="6"/>
      <c r="H503" s="6"/>
      <c r="I503" s="6"/>
      <c r="J503" s="6"/>
    </row>
    <row r="504" spans="1:10" ht="13.9">
      <c r="A504" s="6"/>
      <c r="B504" s="7"/>
      <c r="C504" s="6"/>
      <c r="D504" s="8"/>
      <c r="E504" s="6"/>
      <c r="F504" s="6"/>
      <c r="G504" s="6"/>
      <c r="H504" s="6"/>
      <c r="I504" s="6"/>
      <c r="J504" s="6"/>
    </row>
    <row r="505" spans="1:10" ht="13.9">
      <c r="A505" s="6"/>
      <c r="B505" s="7"/>
      <c r="C505" s="6"/>
      <c r="D505" s="8"/>
      <c r="E505" s="6"/>
      <c r="F505" s="6"/>
      <c r="G505" s="6"/>
      <c r="H505" s="6"/>
      <c r="I505" s="6"/>
      <c r="J505" s="6"/>
    </row>
    <row r="506" spans="1:10" ht="13.9">
      <c r="A506" s="6"/>
      <c r="B506" s="7"/>
      <c r="C506" s="6"/>
      <c r="D506" s="8"/>
      <c r="E506" s="6"/>
      <c r="F506" s="6"/>
      <c r="G506" s="6"/>
      <c r="H506" s="6"/>
      <c r="I506" s="6"/>
      <c r="J506" s="6"/>
    </row>
    <row r="507" spans="1:10" ht="13.9">
      <c r="A507" s="6"/>
      <c r="B507" s="7"/>
      <c r="C507" s="6"/>
      <c r="D507" s="8"/>
      <c r="E507" s="6"/>
      <c r="F507" s="6"/>
      <c r="G507" s="6"/>
      <c r="H507" s="6"/>
      <c r="I507" s="6"/>
      <c r="J507" s="6"/>
    </row>
    <row r="508" spans="1:10" ht="13.9">
      <c r="A508" s="6"/>
      <c r="B508" s="7"/>
      <c r="C508" s="6"/>
      <c r="D508" s="8"/>
      <c r="E508" s="6"/>
      <c r="F508" s="6"/>
      <c r="G508" s="6"/>
      <c r="H508" s="6"/>
      <c r="I508" s="6"/>
      <c r="J508" s="6"/>
    </row>
    <row r="509" spans="1:10" ht="13.9">
      <c r="A509" s="6"/>
      <c r="B509" s="7"/>
      <c r="C509" s="6"/>
      <c r="D509" s="8"/>
      <c r="E509" s="6"/>
      <c r="F509" s="6"/>
      <c r="G509" s="6"/>
      <c r="H509" s="6"/>
      <c r="I509" s="6"/>
      <c r="J509" s="6"/>
    </row>
    <row r="510" spans="1:10" ht="13.9">
      <c r="A510" s="6"/>
      <c r="B510" s="7"/>
      <c r="C510" s="6"/>
      <c r="D510" s="8"/>
      <c r="E510" s="6"/>
      <c r="F510" s="6"/>
      <c r="G510" s="6"/>
      <c r="H510" s="6"/>
      <c r="I510" s="6"/>
      <c r="J510" s="6"/>
    </row>
    <row r="511" spans="1:10" ht="13.9">
      <c r="A511" s="6"/>
      <c r="B511" s="7"/>
      <c r="C511" s="6"/>
      <c r="D511" s="8"/>
      <c r="E511" s="6"/>
      <c r="F511" s="6"/>
      <c r="G511" s="6"/>
      <c r="H511" s="6"/>
      <c r="I511" s="6"/>
      <c r="J511" s="6"/>
    </row>
    <row r="512" spans="1:10" ht="13.9">
      <c r="A512" s="6"/>
      <c r="B512" s="7"/>
      <c r="C512" s="6"/>
      <c r="D512" s="8"/>
      <c r="E512" s="6"/>
      <c r="F512" s="6"/>
      <c r="G512" s="6"/>
      <c r="H512" s="6"/>
      <c r="I512" s="6"/>
      <c r="J512" s="6"/>
    </row>
    <row r="513" spans="1:10" ht="13.9">
      <c r="A513" s="6"/>
      <c r="B513" s="7"/>
      <c r="C513" s="6"/>
      <c r="D513" s="8"/>
      <c r="E513" s="6"/>
      <c r="F513" s="6"/>
      <c r="G513" s="6"/>
      <c r="H513" s="6"/>
      <c r="I513" s="6"/>
      <c r="J513" s="6"/>
    </row>
    <row r="514" spans="1:10" ht="13.9">
      <c r="A514" s="6"/>
      <c r="B514" s="7"/>
      <c r="C514" s="6"/>
      <c r="D514" s="8"/>
      <c r="E514" s="6"/>
      <c r="F514" s="6"/>
      <c r="G514" s="6"/>
      <c r="H514" s="6"/>
      <c r="I514" s="6"/>
      <c r="J514" s="6"/>
    </row>
    <row r="515" spans="1:10" ht="13.9">
      <c r="A515" s="6"/>
      <c r="B515" s="7"/>
      <c r="C515" s="6"/>
      <c r="D515" s="8"/>
      <c r="E515" s="6"/>
      <c r="F515" s="6"/>
      <c r="G515" s="6"/>
      <c r="H515" s="6"/>
      <c r="I515" s="6"/>
      <c r="J515" s="6"/>
    </row>
    <row r="516" spans="1:10" ht="13.9">
      <c r="A516" s="6"/>
      <c r="B516" s="7"/>
      <c r="C516" s="6"/>
      <c r="D516" s="8"/>
      <c r="E516" s="6"/>
      <c r="F516" s="6"/>
      <c r="G516" s="6"/>
      <c r="H516" s="6"/>
      <c r="I516" s="6"/>
      <c r="J516" s="6"/>
    </row>
    <row r="517" spans="1:10" ht="13.9">
      <c r="A517" s="6"/>
      <c r="B517" s="7"/>
      <c r="C517" s="6"/>
      <c r="D517" s="8"/>
      <c r="E517" s="6"/>
      <c r="F517" s="6"/>
      <c r="G517" s="6"/>
      <c r="H517" s="6"/>
      <c r="I517" s="6"/>
      <c r="J517" s="6"/>
    </row>
    <row r="518" spans="1:10" ht="13.9">
      <c r="A518" s="6"/>
      <c r="B518" s="7"/>
      <c r="C518" s="6"/>
      <c r="D518" s="8"/>
      <c r="E518" s="6"/>
      <c r="F518" s="6"/>
      <c r="G518" s="6"/>
      <c r="H518" s="6"/>
      <c r="I518" s="6"/>
      <c r="J518" s="6"/>
    </row>
    <row r="519" spans="1:10" ht="13.9">
      <c r="A519" s="6"/>
      <c r="B519" s="7"/>
      <c r="C519" s="6"/>
      <c r="D519" s="8"/>
      <c r="E519" s="6"/>
      <c r="F519" s="6"/>
      <c r="G519" s="6"/>
      <c r="H519" s="6"/>
      <c r="I519" s="6"/>
      <c r="J519" s="6"/>
    </row>
    <row r="520" spans="1:10" ht="13.9">
      <c r="A520" s="6"/>
      <c r="B520" s="7"/>
      <c r="C520" s="6"/>
      <c r="D520" s="8"/>
      <c r="E520" s="6"/>
      <c r="F520" s="6"/>
      <c r="G520" s="6"/>
      <c r="H520" s="6"/>
      <c r="I520" s="6"/>
      <c r="J520" s="6"/>
    </row>
    <row r="521" spans="1:10" ht="13.9">
      <c r="A521" s="6"/>
      <c r="B521" s="7"/>
      <c r="C521" s="6"/>
      <c r="D521" s="8"/>
      <c r="E521" s="6"/>
      <c r="F521" s="6"/>
      <c r="G521" s="6"/>
      <c r="H521" s="6"/>
      <c r="I521" s="6"/>
      <c r="J521" s="6"/>
    </row>
    <row r="522" spans="1:10" ht="13.9">
      <c r="A522" s="6"/>
      <c r="B522" s="7"/>
      <c r="C522" s="6"/>
      <c r="D522" s="8"/>
      <c r="E522" s="6"/>
      <c r="F522" s="6"/>
      <c r="G522" s="6"/>
      <c r="H522" s="6"/>
      <c r="I522" s="6"/>
      <c r="J522" s="6"/>
    </row>
    <row r="523" spans="1:10" ht="13.9">
      <c r="A523" s="6"/>
      <c r="B523" s="7"/>
      <c r="C523" s="6"/>
      <c r="D523" s="8"/>
      <c r="E523" s="6"/>
      <c r="F523" s="6"/>
      <c r="G523" s="6"/>
      <c r="H523" s="6"/>
      <c r="I523" s="6"/>
      <c r="J523" s="6"/>
    </row>
    <row r="524" spans="1:10" ht="13.9">
      <c r="A524" s="6"/>
      <c r="B524" s="7"/>
      <c r="C524" s="6"/>
      <c r="D524" s="8"/>
      <c r="E524" s="6"/>
      <c r="F524" s="6"/>
      <c r="G524" s="6"/>
      <c r="H524" s="6"/>
      <c r="I524" s="6"/>
      <c r="J524" s="6"/>
    </row>
    <row r="525" spans="1:10" ht="13.9">
      <c r="A525" s="6"/>
      <c r="B525" s="7"/>
      <c r="C525" s="6"/>
      <c r="D525" s="8"/>
      <c r="E525" s="6"/>
      <c r="F525" s="6"/>
      <c r="G525" s="6"/>
      <c r="H525" s="6"/>
      <c r="I525" s="6"/>
      <c r="J525" s="6"/>
    </row>
    <row r="526" spans="1:10" ht="13.9">
      <c r="A526" s="6"/>
      <c r="B526" s="7"/>
      <c r="C526" s="6"/>
      <c r="D526" s="8"/>
      <c r="E526" s="6"/>
      <c r="F526" s="6"/>
      <c r="G526" s="6"/>
      <c r="H526" s="6"/>
      <c r="I526" s="6"/>
      <c r="J526" s="6"/>
    </row>
    <row r="527" spans="1:10" ht="13.9">
      <c r="A527" s="6"/>
      <c r="B527" s="7"/>
      <c r="C527" s="6"/>
      <c r="D527" s="8"/>
      <c r="E527" s="6"/>
      <c r="F527" s="6"/>
      <c r="G527" s="6"/>
      <c r="H527" s="6"/>
      <c r="I527" s="6"/>
      <c r="J527" s="6"/>
    </row>
    <row r="528" spans="1:10" ht="13.9">
      <c r="A528" s="6"/>
      <c r="B528" s="7"/>
      <c r="C528" s="6"/>
      <c r="D528" s="8"/>
      <c r="E528" s="6"/>
      <c r="F528" s="6"/>
      <c r="G528" s="6"/>
      <c r="H528" s="6"/>
      <c r="I528" s="6"/>
      <c r="J528" s="6"/>
    </row>
    <row r="529" spans="1:10" ht="13.9">
      <c r="A529" s="6"/>
      <c r="B529" s="7"/>
      <c r="C529" s="6"/>
      <c r="D529" s="8"/>
      <c r="E529" s="6"/>
      <c r="F529" s="6"/>
      <c r="G529" s="6"/>
      <c r="H529" s="6"/>
      <c r="I529" s="6"/>
      <c r="J529" s="6"/>
    </row>
    <row r="530" spans="1:10" ht="13.9">
      <c r="A530" s="6"/>
      <c r="B530" s="7"/>
      <c r="C530" s="6"/>
      <c r="D530" s="8"/>
      <c r="E530" s="6"/>
      <c r="F530" s="6"/>
      <c r="G530" s="6"/>
      <c r="H530" s="6"/>
      <c r="I530" s="6"/>
      <c r="J530" s="6"/>
    </row>
    <row r="531" spans="1:10" ht="13.9">
      <c r="A531" s="6"/>
      <c r="B531" s="7"/>
      <c r="C531" s="6"/>
      <c r="D531" s="8"/>
      <c r="E531" s="6"/>
      <c r="F531" s="6"/>
      <c r="G531" s="6"/>
      <c r="H531" s="6"/>
      <c r="I531" s="6"/>
      <c r="J531" s="6"/>
    </row>
    <row r="532" spans="1:10" ht="13.9">
      <c r="A532" s="6"/>
      <c r="B532" s="7"/>
      <c r="C532" s="6"/>
      <c r="D532" s="8"/>
      <c r="E532" s="6"/>
      <c r="F532" s="6"/>
      <c r="G532" s="6"/>
      <c r="H532" s="6"/>
      <c r="I532" s="6"/>
      <c r="J532" s="6"/>
    </row>
    <row r="533" spans="1:10" ht="13.9">
      <c r="A533" s="6"/>
      <c r="B533" s="7"/>
      <c r="C533" s="6"/>
      <c r="D533" s="8"/>
      <c r="E533" s="6"/>
      <c r="F533" s="6"/>
      <c r="G533" s="6"/>
      <c r="H533" s="6"/>
      <c r="I533" s="6"/>
      <c r="J533" s="6"/>
    </row>
    <row r="534" spans="1:10" ht="13.9">
      <c r="A534" s="6"/>
      <c r="B534" s="7"/>
      <c r="C534" s="6"/>
      <c r="D534" s="8"/>
      <c r="E534" s="6"/>
      <c r="F534" s="6"/>
      <c r="G534" s="6"/>
      <c r="H534" s="6"/>
      <c r="I534" s="6"/>
      <c r="J534" s="6"/>
    </row>
    <row r="535" spans="1:10" ht="13.9">
      <c r="A535" s="6"/>
      <c r="B535" s="7"/>
      <c r="C535" s="6"/>
      <c r="D535" s="8"/>
      <c r="E535" s="6"/>
      <c r="F535" s="6"/>
      <c r="G535" s="6"/>
      <c r="H535" s="6"/>
      <c r="I535" s="6"/>
      <c r="J535" s="6"/>
    </row>
    <row r="536" spans="1:10" ht="13.9">
      <c r="A536" s="6"/>
      <c r="B536" s="7"/>
      <c r="C536" s="6"/>
      <c r="D536" s="8"/>
      <c r="E536" s="6"/>
      <c r="F536" s="6"/>
      <c r="G536" s="6"/>
      <c r="H536" s="6"/>
      <c r="I536" s="6"/>
      <c r="J536" s="6"/>
    </row>
    <row r="537" spans="1:10" ht="13.9">
      <c r="A537" s="6"/>
      <c r="B537" s="7"/>
      <c r="C537" s="6"/>
      <c r="D537" s="8"/>
      <c r="E537" s="6"/>
      <c r="F537" s="6"/>
      <c r="G537" s="6"/>
      <c r="H537" s="6"/>
      <c r="I537" s="6"/>
      <c r="J537" s="6"/>
    </row>
    <row r="538" spans="1:10" ht="13.9">
      <c r="A538" s="6"/>
      <c r="B538" s="7"/>
      <c r="C538" s="6"/>
      <c r="D538" s="8"/>
      <c r="E538" s="6"/>
      <c r="F538" s="6"/>
      <c r="G538" s="6"/>
      <c r="H538" s="6"/>
      <c r="I538" s="6"/>
      <c r="J538" s="6"/>
    </row>
    <row r="539" spans="1:10" ht="13.9">
      <c r="A539" s="6"/>
      <c r="B539" s="7"/>
      <c r="C539" s="6"/>
      <c r="D539" s="8"/>
      <c r="E539" s="6"/>
      <c r="F539" s="6"/>
      <c r="G539" s="6"/>
      <c r="H539" s="6"/>
      <c r="I539" s="6"/>
      <c r="J539" s="6"/>
    </row>
    <row r="540" spans="1:10" ht="13.9">
      <c r="A540" s="6"/>
      <c r="B540" s="7"/>
      <c r="C540" s="6"/>
      <c r="D540" s="8"/>
      <c r="E540" s="6"/>
      <c r="F540" s="6"/>
      <c r="G540" s="6"/>
      <c r="H540" s="6"/>
      <c r="I540" s="6"/>
      <c r="J540" s="6"/>
    </row>
    <row r="541" spans="1:10" ht="13.9">
      <c r="A541" s="6"/>
      <c r="B541" s="7"/>
      <c r="C541" s="6"/>
      <c r="D541" s="8"/>
      <c r="E541" s="6"/>
      <c r="F541" s="6"/>
      <c r="G541" s="6"/>
      <c r="H541" s="6"/>
      <c r="I541" s="6"/>
      <c r="J541" s="6"/>
    </row>
    <row r="542" spans="1:10" ht="13.9">
      <c r="A542" s="6"/>
      <c r="B542" s="7"/>
      <c r="C542" s="6"/>
      <c r="D542" s="8"/>
      <c r="E542" s="6"/>
      <c r="F542" s="6"/>
      <c r="G542" s="6"/>
      <c r="H542" s="6"/>
      <c r="I542" s="6"/>
      <c r="J542" s="6"/>
    </row>
    <row r="543" spans="1:10" ht="13.9">
      <c r="A543" s="6"/>
      <c r="B543" s="7"/>
      <c r="C543" s="6"/>
      <c r="D543" s="8"/>
      <c r="E543" s="6"/>
      <c r="F543" s="6"/>
      <c r="G543" s="6"/>
      <c r="H543" s="6"/>
      <c r="I543" s="6"/>
      <c r="J543" s="6"/>
    </row>
    <row r="544" spans="1:10" ht="13.9">
      <c r="A544" s="6"/>
      <c r="B544" s="7"/>
      <c r="C544" s="6"/>
      <c r="D544" s="8"/>
      <c r="E544" s="6"/>
      <c r="F544" s="6"/>
      <c r="G544" s="6"/>
      <c r="H544" s="6"/>
      <c r="I544" s="6"/>
      <c r="J544" s="6"/>
    </row>
    <row r="545" spans="1:10" ht="13.9">
      <c r="A545" s="6"/>
      <c r="B545" s="7"/>
      <c r="C545" s="6"/>
      <c r="D545" s="8"/>
      <c r="E545" s="6"/>
      <c r="F545" s="6"/>
      <c r="G545" s="6"/>
      <c r="H545" s="6"/>
      <c r="I545" s="6"/>
      <c r="J545" s="6"/>
    </row>
    <row r="546" spans="1:10" ht="13.9">
      <c r="A546" s="6"/>
      <c r="B546" s="7"/>
      <c r="C546" s="6"/>
      <c r="D546" s="8"/>
      <c r="E546" s="6"/>
      <c r="F546" s="6"/>
      <c r="G546" s="6"/>
      <c r="H546" s="6"/>
      <c r="I546" s="6"/>
      <c r="J546" s="6"/>
    </row>
    <row r="547" spans="1:10" ht="13.9">
      <c r="A547" s="6"/>
      <c r="B547" s="7"/>
      <c r="C547" s="6"/>
      <c r="D547" s="8"/>
      <c r="E547" s="6"/>
      <c r="F547" s="6"/>
      <c r="G547" s="6"/>
      <c r="H547" s="6"/>
      <c r="I547" s="6"/>
      <c r="J547" s="6"/>
    </row>
    <row r="548" spans="1:10" ht="13.9">
      <c r="A548" s="6"/>
      <c r="B548" s="7"/>
      <c r="C548" s="6"/>
      <c r="D548" s="8"/>
      <c r="E548" s="6"/>
      <c r="F548" s="6"/>
      <c r="G548" s="6"/>
      <c r="H548" s="6"/>
      <c r="I548" s="6"/>
      <c r="J548" s="6"/>
    </row>
    <row r="549" spans="1:10" ht="13.9">
      <c r="A549" s="6"/>
      <c r="B549" s="7"/>
      <c r="C549" s="6"/>
      <c r="D549" s="8"/>
      <c r="E549" s="6"/>
      <c r="F549" s="6"/>
      <c r="G549" s="6"/>
      <c r="H549" s="6"/>
      <c r="I549" s="6"/>
      <c r="J549" s="6"/>
    </row>
    <row r="550" spans="1:10" ht="13.9">
      <c r="A550" s="6"/>
      <c r="B550" s="7"/>
      <c r="C550" s="6"/>
      <c r="D550" s="8"/>
      <c r="E550" s="6"/>
      <c r="F550" s="6"/>
      <c r="G550" s="6"/>
      <c r="H550" s="6"/>
      <c r="I550" s="6"/>
      <c r="J550" s="6"/>
    </row>
    <row r="551" spans="1:10" ht="13.9">
      <c r="A551" s="6"/>
      <c r="B551" s="7"/>
      <c r="C551" s="6"/>
      <c r="D551" s="8"/>
      <c r="E551" s="6"/>
      <c r="F551" s="6"/>
      <c r="G551" s="6"/>
      <c r="H551" s="6"/>
      <c r="I551" s="6"/>
      <c r="J551" s="6"/>
    </row>
    <row r="552" spans="1:10" ht="13.9">
      <c r="A552" s="6"/>
      <c r="B552" s="7"/>
      <c r="C552" s="6"/>
      <c r="D552" s="8"/>
      <c r="E552" s="6"/>
      <c r="F552" s="6"/>
      <c r="G552" s="6"/>
      <c r="H552" s="6"/>
      <c r="I552" s="6"/>
      <c r="J552" s="6"/>
    </row>
    <row r="553" spans="1:10" ht="13.9">
      <c r="A553" s="6"/>
      <c r="B553" s="7"/>
      <c r="C553" s="6"/>
      <c r="D553" s="8"/>
      <c r="E553" s="6"/>
      <c r="F553" s="6"/>
      <c r="G553" s="6"/>
      <c r="H553" s="6"/>
      <c r="I553" s="6"/>
      <c r="J553" s="6"/>
    </row>
    <row r="554" spans="1:10" ht="13.9">
      <c r="A554" s="6"/>
      <c r="B554" s="7"/>
      <c r="C554" s="6"/>
      <c r="D554" s="8"/>
      <c r="E554" s="6"/>
      <c r="F554" s="6"/>
      <c r="G554" s="6"/>
      <c r="H554" s="6"/>
      <c r="I554" s="6"/>
      <c r="J554" s="6"/>
    </row>
    <row r="555" spans="1:10" ht="13.9">
      <c r="A555" s="6"/>
      <c r="B555" s="7"/>
      <c r="C555" s="6"/>
      <c r="D555" s="8"/>
      <c r="E555" s="6"/>
      <c r="F555" s="6"/>
      <c r="G555" s="6"/>
      <c r="H555" s="6"/>
      <c r="I555" s="6"/>
      <c r="J555" s="6"/>
    </row>
    <row r="556" spans="1:10" ht="13.9">
      <c r="A556" s="6"/>
      <c r="B556" s="7"/>
      <c r="C556" s="6"/>
      <c r="D556" s="8"/>
      <c r="E556" s="6"/>
      <c r="F556" s="6"/>
      <c r="G556" s="6"/>
      <c r="H556" s="6"/>
      <c r="I556" s="6"/>
      <c r="J556" s="6"/>
    </row>
    <row r="557" spans="1:10" ht="13.9">
      <c r="A557" s="6"/>
      <c r="B557" s="7"/>
      <c r="C557" s="6"/>
      <c r="D557" s="8"/>
      <c r="E557" s="6"/>
      <c r="F557" s="6"/>
      <c r="G557" s="6"/>
      <c r="H557" s="6"/>
      <c r="I557" s="6"/>
      <c r="J557" s="6"/>
    </row>
    <row r="558" spans="1:10" ht="13.9">
      <c r="A558" s="6"/>
      <c r="B558" s="7"/>
      <c r="C558" s="6"/>
      <c r="D558" s="8"/>
      <c r="E558" s="6"/>
      <c r="F558" s="6"/>
      <c r="G558" s="6"/>
      <c r="H558" s="6"/>
      <c r="I558" s="6"/>
      <c r="J558" s="6"/>
    </row>
    <row r="559" spans="1:10" ht="13.9">
      <c r="A559" s="6"/>
      <c r="B559" s="7"/>
      <c r="C559" s="6"/>
      <c r="D559" s="8"/>
      <c r="E559" s="6"/>
      <c r="F559" s="6"/>
      <c r="G559" s="6"/>
      <c r="H559" s="6"/>
      <c r="I559" s="6"/>
      <c r="J559" s="6"/>
    </row>
    <row r="560" spans="1:10" ht="13.9">
      <c r="A560" s="6"/>
      <c r="B560" s="7"/>
      <c r="C560" s="6"/>
      <c r="D560" s="8"/>
      <c r="E560" s="6"/>
      <c r="F560" s="6"/>
      <c r="G560" s="6"/>
      <c r="H560" s="6"/>
      <c r="I560" s="6"/>
      <c r="J560" s="6"/>
    </row>
    <row r="561" spans="1:10" ht="13.9">
      <c r="A561" s="6"/>
      <c r="B561" s="7"/>
      <c r="C561" s="6"/>
      <c r="D561" s="8"/>
      <c r="E561" s="6"/>
      <c r="F561" s="6"/>
      <c r="G561" s="6"/>
      <c r="H561" s="6"/>
      <c r="I561" s="6"/>
      <c r="J561" s="6"/>
    </row>
    <row r="562" spans="1:10" ht="13.9">
      <c r="A562" s="6"/>
      <c r="B562" s="7"/>
      <c r="C562" s="6"/>
      <c r="D562" s="8"/>
      <c r="E562" s="6"/>
      <c r="F562" s="6"/>
      <c r="G562" s="6"/>
      <c r="H562" s="6"/>
      <c r="I562" s="6"/>
      <c r="J562" s="6"/>
    </row>
    <row r="563" spans="1:10" ht="13.9">
      <c r="A563" s="6"/>
      <c r="B563" s="7"/>
      <c r="C563" s="6"/>
      <c r="D563" s="8"/>
      <c r="E563" s="6"/>
      <c r="F563" s="6"/>
      <c r="G563" s="6"/>
      <c r="H563" s="6"/>
      <c r="I563" s="6"/>
      <c r="J563" s="6"/>
    </row>
    <row r="564" spans="1:10" ht="13.9">
      <c r="A564" s="6"/>
      <c r="B564" s="7"/>
      <c r="C564" s="6"/>
      <c r="D564" s="8"/>
      <c r="E564" s="6"/>
      <c r="F564" s="6"/>
      <c r="G564" s="6"/>
      <c r="H564" s="6"/>
      <c r="I564" s="6"/>
      <c r="J564" s="6"/>
    </row>
    <row r="565" spans="1:10" ht="13.9">
      <c r="A565" s="6"/>
      <c r="B565" s="7"/>
      <c r="C565" s="6"/>
      <c r="D565" s="8"/>
      <c r="E565" s="6"/>
      <c r="F565" s="6"/>
      <c r="G565" s="6"/>
      <c r="H565" s="6"/>
      <c r="I565" s="6"/>
      <c r="J565" s="6"/>
    </row>
    <row r="566" spans="1:10" ht="13.9">
      <c r="A566" s="6"/>
      <c r="B566" s="7"/>
      <c r="C566" s="6"/>
      <c r="D566" s="8"/>
      <c r="E566" s="6"/>
      <c r="F566" s="6"/>
      <c r="G566" s="6"/>
      <c r="H566" s="6"/>
      <c r="I566" s="6"/>
      <c r="J566" s="6"/>
    </row>
    <row r="567" spans="1:10" ht="13.9">
      <c r="A567" s="6"/>
      <c r="B567" s="7"/>
      <c r="C567" s="6"/>
      <c r="D567" s="8"/>
      <c r="E567" s="6"/>
      <c r="F567" s="6"/>
      <c r="G567" s="6"/>
      <c r="H567" s="6"/>
      <c r="I567" s="6"/>
      <c r="J567" s="6"/>
    </row>
    <row r="568" spans="1:10" ht="13.9">
      <c r="A568" s="6"/>
      <c r="B568" s="7"/>
      <c r="C568" s="6"/>
      <c r="D568" s="8"/>
      <c r="E568" s="6"/>
      <c r="F568" s="6"/>
      <c r="G568" s="6"/>
      <c r="H568" s="6"/>
      <c r="I568" s="6"/>
      <c r="J568" s="6"/>
    </row>
    <row r="569" spans="1:10" ht="13.9">
      <c r="A569" s="6"/>
      <c r="B569" s="7"/>
      <c r="C569" s="6"/>
      <c r="D569" s="8"/>
      <c r="E569" s="6"/>
      <c r="F569" s="6"/>
      <c r="G569" s="6"/>
      <c r="H569" s="6"/>
      <c r="I569" s="6"/>
      <c r="J569" s="6"/>
    </row>
    <row r="570" spans="1:10" ht="13.9">
      <c r="A570" s="6"/>
      <c r="B570" s="7"/>
      <c r="C570" s="6"/>
      <c r="D570" s="8"/>
      <c r="E570" s="6"/>
      <c r="F570" s="6"/>
      <c r="G570" s="6"/>
      <c r="H570" s="6"/>
      <c r="I570" s="6"/>
      <c r="J570" s="6"/>
    </row>
    <row r="571" spans="1:10" ht="13.9">
      <c r="A571" s="6"/>
      <c r="B571" s="7"/>
      <c r="C571" s="6"/>
      <c r="D571" s="8"/>
      <c r="E571" s="6"/>
      <c r="F571" s="6"/>
      <c r="G571" s="6"/>
      <c r="H571" s="6"/>
      <c r="I571" s="6"/>
      <c r="J571" s="6"/>
    </row>
    <row r="572" spans="1:10" ht="13.9">
      <c r="A572" s="6"/>
      <c r="B572" s="7"/>
      <c r="C572" s="6"/>
      <c r="D572" s="8"/>
      <c r="E572" s="6"/>
      <c r="F572" s="6"/>
      <c r="G572" s="6"/>
      <c r="H572" s="6"/>
      <c r="I572" s="6"/>
      <c r="J572" s="6"/>
    </row>
    <row r="573" spans="1:10" ht="13.9">
      <c r="A573" s="6"/>
      <c r="B573" s="7"/>
      <c r="C573" s="6"/>
      <c r="D573" s="8"/>
      <c r="E573" s="6"/>
      <c r="F573" s="6"/>
      <c r="G573" s="6"/>
      <c r="H573" s="6"/>
      <c r="I573" s="6"/>
      <c r="J573" s="6"/>
    </row>
    <row r="574" spans="1:10" ht="13.9">
      <c r="A574" s="6"/>
      <c r="B574" s="7"/>
      <c r="C574" s="6"/>
      <c r="D574" s="8"/>
      <c r="E574" s="6"/>
      <c r="F574" s="6"/>
      <c r="G574" s="6"/>
      <c r="H574" s="6"/>
      <c r="I574" s="6"/>
      <c r="J574" s="6"/>
    </row>
    <row r="575" spans="1:10" ht="13.9">
      <c r="A575" s="6"/>
      <c r="B575" s="7"/>
      <c r="C575" s="6"/>
      <c r="D575" s="8"/>
      <c r="E575" s="6"/>
      <c r="F575" s="6"/>
      <c r="G575" s="6"/>
      <c r="H575" s="6"/>
      <c r="I575" s="6"/>
      <c r="J575" s="6"/>
    </row>
    <row r="576" spans="1:10" ht="13.9">
      <c r="A576" s="6"/>
      <c r="B576" s="7"/>
      <c r="C576" s="6"/>
      <c r="D576" s="8"/>
      <c r="E576" s="6"/>
      <c r="F576" s="6"/>
      <c r="G576" s="6"/>
      <c r="H576" s="6"/>
      <c r="I576" s="6"/>
      <c r="J576" s="6"/>
    </row>
    <row r="577" spans="1:10" ht="13.9">
      <c r="A577" s="6"/>
      <c r="B577" s="7"/>
      <c r="C577" s="6"/>
      <c r="D577" s="8"/>
      <c r="E577" s="6"/>
      <c r="F577" s="6"/>
      <c r="G577" s="6"/>
      <c r="H577" s="6"/>
      <c r="I577" s="6"/>
      <c r="J577" s="6"/>
    </row>
    <row r="578" spans="1:10" ht="13.9">
      <c r="A578" s="6"/>
      <c r="B578" s="7"/>
      <c r="C578" s="6"/>
      <c r="D578" s="8"/>
      <c r="E578" s="6"/>
      <c r="F578" s="6"/>
      <c r="G578" s="6"/>
      <c r="H578" s="6"/>
      <c r="I578" s="6"/>
      <c r="J578" s="6"/>
    </row>
    <row r="579" spans="1:10" ht="13.9">
      <c r="A579" s="6"/>
      <c r="B579" s="7"/>
      <c r="C579" s="6"/>
      <c r="D579" s="8"/>
      <c r="E579" s="6"/>
      <c r="F579" s="6"/>
      <c r="G579" s="6"/>
      <c r="H579" s="6"/>
      <c r="I579" s="6"/>
      <c r="J579" s="6"/>
    </row>
    <row r="580" spans="1:10" ht="13.9">
      <c r="A580" s="6"/>
      <c r="B580" s="7"/>
      <c r="C580" s="6"/>
      <c r="D580" s="8"/>
      <c r="E580" s="6"/>
      <c r="F580" s="6"/>
      <c r="G580" s="6"/>
      <c r="H580" s="6"/>
      <c r="I580" s="6"/>
      <c r="J580" s="6"/>
    </row>
    <row r="581" spans="1:10" ht="13.9">
      <c r="A581" s="6"/>
      <c r="B581" s="7"/>
      <c r="C581" s="6"/>
      <c r="D581" s="8"/>
      <c r="E581" s="6"/>
      <c r="F581" s="6"/>
      <c r="G581" s="6"/>
      <c r="H581" s="6"/>
      <c r="I581" s="6"/>
      <c r="J581" s="6"/>
    </row>
    <row r="582" spans="1:10" ht="13.9">
      <c r="A582" s="6"/>
      <c r="B582" s="7"/>
      <c r="C582" s="6"/>
      <c r="D582" s="8"/>
      <c r="E582" s="6"/>
      <c r="F582" s="6"/>
      <c r="G582" s="6"/>
      <c r="H582" s="6"/>
      <c r="I582" s="6"/>
      <c r="J582" s="6"/>
    </row>
    <row r="583" spans="1:10" ht="13.9">
      <c r="A583" s="6"/>
      <c r="B583" s="7"/>
      <c r="C583" s="6"/>
      <c r="D583" s="8"/>
      <c r="E583" s="6"/>
      <c r="F583" s="6"/>
      <c r="G583" s="6"/>
      <c r="H583" s="6"/>
      <c r="I583" s="6"/>
      <c r="J583" s="6"/>
    </row>
    <row r="584" spans="1:10" ht="13.9">
      <c r="A584" s="6"/>
      <c r="B584" s="7"/>
      <c r="C584" s="6"/>
      <c r="D584" s="8"/>
      <c r="E584" s="6"/>
      <c r="F584" s="6"/>
      <c r="G584" s="6"/>
      <c r="H584" s="6"/>
      <c r="I584" s="6"/>
      <c r="J584" s="6"/>
    </row>
    <row r="585" spans="1:10" ht="13.9">
      <c r="A585" s="6"/>
      <c r="B585" s="7"/>
      <c r="C585" s="6"/>
      <c r="D585" s="8"/>
      <c r="E585" s="6"/>
      <c r="F585" s="6"/>
      <c r="G585" s="6"/>
      <c r="H585" s="6"/>
      <c r="I585" s="6"/>
      <c r="J585" s="6"/>
    </row>
    <row r="586" spans="1:10" ht="13.9">
      <c r="A586" s="6"/>
      <c r="B586" s="7"/>
      <c r="C586" s="6"/>
      <c r="D586" s="8"/>
      <c r="E586" s="6"/>
      <c r="F586" s="6"/>
      <c r="G586" s="6"/>
      <c r="H586" s="6"/>
      <c r="I586" s="6"/>
      <c r="J586" s="6"/>
    </row>
    <row r="587" spans="1:10" ht="13.9">
      <c r="A587" s="6"/>
      <c r="B587" s="7"/>
      <c r="C587" s="6"/>
      <c r="D587" s="8"/>
      <c r="E587" s="6"/>
      <c r="F587" s="6"/>
      <c r="G587" s="6"/>
      <c r="H587" s="6"/>
      <c r="I587" s="6"/>
      <c r="J587" s="6"/>
    </row>
    <row r="588" spans="1:10" ht="13.9">
      <c r="A588" s="6"/>
      <c r="B588" s="7"/>
      <c r="C588" s="6"/>
      <c r="D588" s="8"/>
      <c r="E588" s="6"/>
      <c r="F588" s="6"/>
      <c r="G588" s="6"/>
      <c r="H588" s="6"/>
      <c r="I588" s="6"/>
      <c r="J588" s="6"/>
    </row>
    <row r="589" spans="1:10" ht="13.9">
      <c r="A589" s="6"/>
      <c r="B589" s="7"/>
      <c r="C589" s="6"/>
      <c r="D589" s="8"/>
      <c r="E589" s="6"/>
      <c r="F589" s="6"/>
      <c r="G589" s="6"/>
      <c r="H589" s="6"/>
      <c r="I589" s="6"/>
      <c r="J589" s="6"/>
    </row>
    <row r="590" spans="1:10" ht="13.9">
      <c r="A590" s="6"/>
      <c r="B590" s="7"/>
      <c r="C590" s="6"/>
      <c r="D590" s="8"/>
      <c r="E590" s="6"/>
      <c r="F590" s="6"/>
      <c r="G590" s="6"/>
      <c r="H590" s="6"/>
      <c r="I590" s="6"/>
      <c r="J590" s="6"/>
    </row>
    <row r="591" spans="1:10" ht="13.9">
      <c r="A591" s="6"/>
      <c r="B591" s="7"/>
      <c r="C591" s="6"/>
      <c r="D591" s="8"/>
      <c r="E591" s="6"/>
      <c r="F591" s="6"/>
      <c r="G591" s="6"/>
      <c r="H591" s="6"/>
      <c r="I591" s="6"/>
      <c r="J591" s="6"/>
    </row>
    <row r="592" spans="1:10" ht="13.9">
      <c r="A592" s="6"/>
      <c r="B592" s="7"/>
      <c r="C592" s="6"/>
      <c r="D592" s="8"/>
      <c r="E592" s="6"/>
      <c r="F592" s="6"/>
      <c r="G592" s="6"/>
      <c r="H592" s="6"/>
      <c r="I592" s="6"/>
      <c r="J592" s="6"/>
    </row>
    <row r="593" spans="1:10" ht="13.9">
      <c r="A593" s="6"/>
      <c r="B593" s="7"/>
      <c r="C593" s="6"/>
      <c r="D593" s="8"/>
      <c r="E593" s="6"/>
      <c r="F593" s="6"/>
      <c r="G593" s="6"/>
      <c r="H593" s="6"/>
      <c r="I593" s="6"/>
      <c r="J593" s="6"/>
    </row>
    <row r="594" spans="1:10" ht="13.9">
      <c r="A594" s="6"/>
      <c r="B594" s="7"/>
      <c r="C594" s="6"/>
      <c r="D594" s="8"/>
      <c r="E594" s="6"/>
      <c r="F594" s="6"/>
      <c r="G594" s="6"/>
      <c r="H594" s="6"/>
      <c r="I594" s="6"/>
      <c r="J594" s="6"/>
    </row>
    <row r="595" spans="1:10" ht="13.9">
      <c r="A595" s="6"/>
      <c r="B595" s="7"/>
      <c r="C595" s="6"/>
      <c r="D595" s="8"/>
      <c r="E595" s="6"/>
      <c r="F595" s="6"/>
      <c r="G595" s="6"/>
      <c r="H595" s="6"/>
      <c r="I595" s="6"/>
      <c r="J595" s="6"/>
    </row>
    <row r="596" spans="1:10" ht="13.9">
      <c r="A596" s="6"/>
      <c r="B596" s="7"/>
      <c r="C596" s="6"/>
      <c r="D596" s="8"/>
      <c r="E596" s="6"/>
      <c r="F596" s="6"/>
      <c r="G596" s="6"/>
      <c r="H596" s="6"/>
      <c r="I596" s="6"/>
      <c r="J596" s="6"/>
    </row>
    <row r="597" spans="1:10" ht="13.9">
      <c r="A597" s="6"/>
      <c r="B597" s="7"/>
      <c r="C597" s="6"/>
      <c r="D597" s="8"/>
      <c r="E597" s="6"/>
      <c r="F597" s="6"/>
      <c r="G597" s="6"/>
      <c r="H597" s="6"/>
      <c r="I597" s="6"/>
      <c r="J597" s="6"/>
    </row>
    <row r="598" spans="1:10" ht="13.9">
      <c r="A598" s="6"/>
      <c r="B598" s="7"/>
      <c r="C598" s="6"/>
      <c r="D598" s="8"/>
      <c r="E598" s="6"/>
      <c r="F598" s="6"/>
      <c r="G598" s="6"/>
      <c r="H598" s="6"/>
      <c r="I598" s="6"/>
      <c r="J598" s="6"/>
    </row>
    <row r="599" spans="1:10" ht="13.9">
      <c r="A599" s="6"/>
      <c r="B599" s="7"/>
      <c r="C599" s="6"/>
      <c r="D599" s="8"/>
      <c r="E599" s="6"/>
      <c r="F599" s="6"/>
      <c r="G599" s="6"/>
      <c r="H599" s="6"/>
      <c r="I599" s="6"/>
      <c r="J599" s="6"/>
    </row>
    <row r="600" spans="1:10" ht="13.9">
      <c r="A600" s="6"/>
      <c r="B600" s="7"/>
      <c r="C600" s="6"/>
      <c r="D600" s="8"/>
      <c r="E600" s="6"/>
      <c r="F600" s="6"/>
      <c r="G600" s="6"/>
      <c r="H600" s="6"/>
      <c r="I600" s="6"/>
      <c r="J600" s="6"/>
    </row>
    <row r="601" spans="1:10" ht="13.9">
      <c r="A601" s="6"/>
      <c r="B601" s="7"/>
      <c r="C601" s="6"/>
      <c r="D601" s="8"/>
      <c r="E601" s="6"/>
      <c r="F601" s="6"/>
      <c r="G601" s="6"/>
      <c r="H601" s="6"/>
      <c r="I601" s="6"/>
      <c r="J601" s="6"/>
    </row>
    <row r="602" spans="1:10" ht="13.9">
      <c r="A602" s="6"/>
      <c r="B602" s="7"/>
      <c r="C602" s="6"/>
      <c r="D602" s="8"/>
      <c r="E602" s="6"/>
      <c r="F602" s="6"/>
      <c r="G602" s="6"/>
      <c r="H602" s="6"/>
      <c r="I602" s="6"/>
      <c r="J602" s="6"/>
    </row>
    <row r="603" spans="1:10" ht="13.9">
      <c r="A603" s="6"/>
      <c r="B603" s="7"/>
      <c r="C603" s="6"/>
      <c r="D603" s="8"/>
      <c r="E603" s="6"/>
      <c r="F603" s="6"/>
      <c r="G603" s="6"/>
      <c r="H603" s="6"/>
      <c r="I603" s="6"/>
      <c r="J603" s="6"/>
    </row>
    <row r="604" spans="1:10" ht="13.9">
      <c r="A604" s="6"/>
      <c r="B604" s="7"/>
      <c r="C604" s="6"/>
      <c r="D604" s="8"/>
      <c r="E604" s="6"/>
      <c r="F604" s="6"/>
      <c r="G604" s="6"/>
      <c r="H604" s="6"/>
      <c r="I604" s="6"/>
      <c r="J604" s="6"/>
    </row>
    <row r="605" spans="1:10" ht="13.9">
      <c r="A605" s="6"/>
      <c r="B605" s="7"/>
      <c r="C605" s="6"/>
      <c r="D605" s="8"/>
      <c r="E605" s="6"/>
      <c r="F605" s="6"/>
      <c r="G605" s="6"/>
      <c r="H605" s="6"/>
      <c r="I605" s="6"/>
      <c r="J605" s="6"/>
    </row>
    <row r="606" spans="1:10" ht="13.9">
      <c r="A606" s="6"/>
      <c r="B606" s="7"/>
      <c r="C606" s="6"/>
      <c r="D606" s="8"/>
      <c r="E606" s="6"/>
      <c r="F606" s="6"/>
      <c r="G606" s="6"/>
      <c r="H606" s="6"/>
      <c r="I606" s="6"/>
      <c r="J606" s="6"/>
    </row>
    <row r="607" spans="1:10" ht="13.9">
      <c r="A607" s="6"/>
      <c r="B607" s="7"/>
      <c r="C607" s="6"/>
      <c r="D607" s="8"/>
      <c r="E607" s="6"/>
      <c r="F607" s="6"/>
      <c r="G607" s="6"/>
      <c r="H607" s="6"/>
      <c r="I607" s="6"/>
      <c r="J607" s="6"/>
    </row>
    <row r="608" spans="1:10" ht="13.9">
      <c r="A608" s="6"/>
      <c r="B608" s="7"/>
      <c r="C608" s="6"/>
      <c r="D608" s="8"/>
      <c r="E608" s="6"/>
      <c r="F608" s="6"/>
      <c r="G608" s="6"/>
      <c r="H608" s="6"/>
      <c r="I608" s="6"/>
      <c r="J608" s="6"/>
    </row>
    <row r="609" spans="1:10" ht="13.9">
      <c r="A609" s="6"/>
      <c r="B609" s="7"/>
      <c r="C609" s="6"/>
      <c r="D609" s="8"/>
      <c r="E609" s="6"/>
      <c r="F609" s="6"/>
      <c r="G609" s="6"/>
      <c r="H609" s="6"/>
      <c r="I609" s="6"/>
      <c r="J609" s="6"/>
    </row>
    <row r="610" spans="1:10" ht="13.9">
      <c r="A610" s="6"/>
      <c r="B610" s="7"/>
      <c r="C610" s="6"/>
      <c r="D610" s="8"/>
      <c r="E610" s="6"/>
      <c r="F610" s="6"/>
      <c r="G610" s="6"/>
      <c r="H610" s="6"/>
      <c r="I610" s="6"/>
      <c r="J610" s="6"/>
    </row>
    <row r="611" spans="1:10" ht="13.9">
      <c r="A611" s="6"/>
      <c r="B611" s="7"/>
      <c r="C611" s="6"/>
      <c r="D611" s="8"/>
      <c r="E611" s="6"/>
      <c r="F611" s="6"/>
      <c r="G611" s="6"/>
      <c r="H611" s="6"/>
      <c r="I611" s="6"/>
      <c r="J611" s="6"/>
    </row>
    <row r="612" spans="1:10" ht="13.9">
      <c r="A612" s="6"/>
      <c r="B612" s="7"/>
      <c r="C612" s="6"/>
      <c r="D612" s="8"/>
      <c r="E612" s="6"/>
      <c r="F612" s="6"/>
      <c r="G612" s="6"/>
      <c r="H612" s="6"/>
      <c r="I612" s="6"/>
      <c r="J612" s="6"/>
    </row>
    <row r="613" spans="1:10" ht="13.9">
      <c r="A613" s="6"/>
      <c r="B613" s="7"/>
      <c r="C613" s="6"/>
      <c r="D613" s="8"/>
      <c r="E613" s="6"/>
      <c r="F613" s="6"/>
      <c r="G613" s="6"/>
      <c r="H613" s="6"/>
      <c r="I613" s="6"/>
      <c r="J613" s="6"/>
    </row>
    <row r="614" spans="1:10" ht="13.9">
      <c r="A614" s="6"/>
      <c r="B614" s="7"/>
      <c r="C614" s="6"/>
      <c r="D614" s="8"/>
      <c r="E614" s="6"/>
      <c r="F614" s="6"/>
      <c r="G614" s="6"/>
      <c r="H614" s="6"/>
      <c r="I614" s="6"/>
      <c r="J614" s="6"/>
    </row>
    <row r="615" spans="1:10" ht="13.9">
      <c r="A615" s="6"/>
      <c r="B615" s="7"/>
      <c r="C615" s="6"/>
      <c r="D615" s="8"/>
      <c r="E615" s="6"/>
      <c r="F615" s="6"/>
      <c r="G615" s="6"/>
      <c r="H615" s="6"/>
      <c r="I615" s="6"/>
      <c r="J615" s="6"/>
    </row>
    <row r="616" spans="1:10" ht="13.9">
      <c r="A616" s="6"/>
      <c r="B616" s="7"/>
      <c r="C616" s="6"/>
      <c r="D616" s="8"/>
      <c r="E616" s="6"/>
      <c r="F616" s="6"/>
      <c r="G616" s="6"/>
      <c r="H616" s="6"/>
      <c r="I616" s="6"/>
      <c r="J616" s="6"/>
    </row>
    <row r="617" spans="1:10" ht="13.9">
      <c r="A617" s="6"/>
      <c r="B617" s="7"/>
      <c r="C617" s="6"/>
      <c r="D617" s="8"/>
      <c r="E617" s="6"/>
      <c r="F617" s="6"/>
      <c r="G617" s="6"/>
      <c r="H617" s="6"/>
      <c r="I617" s="6"/>
      <c r="J617" s="6"/>
    </row>
    <row r="618" spans="1:10" ht="13.9">
      <c r="A618" s="6"/>
      <c r="B618" s="7"/>
      <c r="C618" s="6"/>
      <c r="D618" s="8"/>
      <c r="E618" s="6"/>
      <c r="F618" s="6"/>
      <c r="G618" s="6"/>
      <c r="H618" s="6"/>
      <c r="I618" s="6"/>
      <c r="J618" s="6"/>
    </row>
    <row r="619" spans="1:10" ht="13.9">
      <c r="A619" s="6"/>
      <c r="B619" s="7"/>
      <c r="C619" s="6"/>
      <c r="D619" s="8"/>
      <c r="E619" s="6"/>
      <c r="F619" s="6"/>
      <c r="G619" s="6"/>
      <c r="H619" s="6"/>
      <c r="I619" s="6"/>
      <c r="J619" s="6"/>
    </row>
    <row r="620" spans="1:10" ht="13.9">
      <c r="A620" s="6"/>
      <c r="B620" s="7"/>
      <c r="C620" s="6"/>
      <c r="D620" s="8"/>
      <c r="E620" s="6"/>
      <c r="F620" s="6"/>
      <c r="G620" s="6"/>
      <c r="H620" s="6"/>
      <c r="I620" s="6"/>
      <c r="J620" s="6"/>
    </row>
    <row r="621" spans="1:10" ht="13.9">
      <c r="A621" s="6"/>
      <c r="B621" s="7"/>
      <c r="C621" s="6"/>
      <c r="D621" s="8"/>
      <c r="E621" s="6"/>
      <c r="F621" s="6"/>
      <c r="G621" s="6"/>
      <c r="H621" s="6"/>
      <c r="I621" s="6"/>
      <c r="J621" s="6"/>
    </row>
    <row r="622" spans="1:10" ht="13.9">
      <c r="A622" s="6"/>
      <c r="B622" s="7"/>
      <c r="C622" s="6"/>
      <c r="D622" s="8"/>
      <c r="E622" s="6"/>
      <c r="F622" s="6"/>
      <c r="G622" s="6"/>
      <c r="H622" s="6"/>
      <c r="I622" s="6"/>
      <c r="J622" s="6"/>
    </row>
    <row r="623" spans="1:10" ht="13.9">
      <c r="A623" s="6"/>
      <c r="B623" s="7"/>
      <c r="C623" s="6"/>
      <c r="D623" s="8"/>
      <c r="E623" s="6"/>
      <c r="F623" s="6"/>
      <c r="G623" s="6"/>
      <c r="H623" s="6"/>
      <c r="I623" s="6"/>
      <c r="J623" s="6"/>
    </row>
    <row r="624" spans="1:10" ht="13.9">
      <c r="A624" s="6"/>
      <c r="B624" s="7"/>
      <c r="C624" s="6"/>
      <c r="D624" s="8"/>
      <c r="E624" s="6"/>
      <c r="F624" s="6"/>
      <c r="G624" s="6"/>
      <c r="H624" s="6"/>
      <c r="I624" s="6"/>
      <c r="J624" s="6"/>
    </row>
    <row r="625" spans="1:10" ht="13.9">
      <c r="A625" s="6"/>
      <c r="B625" s="7"/>
      <c r="C625" s="6"/>
      <c r="D625" s="8"/>
      <c r="E625" s="6"/>
      <c r="F625" s="6"/>
      <c r="G625" s="6"/>
      <c r="H625" s="6"/>
      <c r="I625" s="6"/>
      <c r="J625" s="6"/>
    </row>
    <row r="626" spans="1:10" ht="13.9">
      <c r="A626" s="6"/>
      <c r="B626" s="7"/>
      <c r="C626" s="6"/>
      <c r="D626" s="8"/>
      <c r="E626" s="6"/>
      <c r="F626" s="6"/>
      <c r="G626" s="6"/>
      <c r="H626" s="6"/>
      <c r="I626" s="6"/>
      <c r="J626" s="6"/>
    </row>
    <row r="627" spans="1:10" ht="13.9">
      <c r="A627" s="6"/>
      <c r="B627" s="7"/>
      <c r="C627" s="6"/>
      <c r="D627" s="8"/>
      <c r="E627" s="6"/>
      <c r="F627" s="6"/>
      <c r="G627" s="6"/>
      <c r="H627" s="6"/>
      <c r="I627" s="6"/>
      <c r="J627" s="6"/>
    </row>
    <row r="628" spans="1:10" ht="13.9">
      <c r="A628" s="6"/>
      <c r="B628" s="7"/>
      <c r="C628" s="6"/>
      <c r="D628" s="8"/>
      <c r="E628" s="6"/>
      <c r="F628" s="6"/>
      <c r="G628" s="6"/>
      <c r="H628" s="6"/>
      <c r="I628" s="6"/>
      <c r="J628" s="6"/>
    </row>
    <row r="629" spans="1:10" ht="13.9">
      <c r="A629" s="6"/>
      <c r="B629" s="7"/>
      <c r="C629" s="6"/>
      <c r="D629" s="8"/>
      <c r="E629" s="6"/>
      <c r="F629" s="6"/>
      <c r="G629" s="6"/>
      <c r="H629" s="6"/>
      <c r="I629" s="6"/>
      <c r="J629" s="6"/>
    </row>
    <row r="630" spans="1:10" ht="13.9">
      <c r="A630" s="6"/>
      <c r="B630" s="7"/>
      <c r="C630" s="6"/>
      <c r="D630" s="8"/>
      <c r="E630" s="6"/>
      <c r="F630" s="6"/>
      <c r="G630" s="6"/>
      <c r="H630" s="6"/>
      <c r="I630" s="6"/>
      <c r="J630" s="6"/>
    </row>
    <row r="631" spans="1:10" ht="13.9">
      <c r="A631" s="6"/>
      <c r="B631" s="7"/>
      <c r="C631" s="6"/>
      <c r="D631" s="8"/>
      <c r="E631" s="6"/>
      <c r="F631" s="6"/>
      <c r="G631" s="6"/>
      <c r="H631" s="6"/>
      <c r="I631" s="6"/>
      <c r="J631" s="6"/>
    </row>
    <row r="632" spans="1:10" ht="13.9">
      <c r="A632" s="6"/>
      <c r="B632" s="7"/>
      <c r="C632" s="6"/>
      <c r="D632" s="8"/>
      <c r="E632" s="6"/>
      <c r="F632" s="6"/>
      <c r="G632" s="6"/>
      <c r="H632" s="6"/>
      <c r="I632" s="6"/>
      <c r="J632" s="6"/>
    </row>
    <row r="633" spans="1:10" ht="13.9">
      <c r="A633" s="6"/>
      <c r="B633" s="7"/>
      <c r="C633" s="6"/>
      <c r="D633" s="8"/>
      <c r="E633" s="6"/>
      <c r="F633" s="6"/>
      <c r="G633" s="6"/>
      <c r="H633" s="6"/>
      <c r="I633" s="6"/>
      <c r="J633" s="6"/>
    </row>
    <row r="634" spans="1:10" ht="13.9">
      <c r="A634" s="6"/>
      <c r="B634" s="7"/>
      <c r="C634" s="6"/>
      <c r="D634" s="8"/>
      <c r="E634" s="6"/>
      <c r="F634" s="6"/>
      <c r="G634" s="6"/>
      <c r="H634" s="6"/>
      <c r="I634" s="6"/>
      <c r="J634" s="6"/>
    </row>
    <row r="635" spans="1:10" ht="13.9">
      <c r="A635" s="6"/>
      <c r="B635" s="7"/>
      <c r="C635" s="6"/>
      <c r="D635" s="8"/>
      <c r="E635" s="6"/>
      <c r="F635" s="6"/>
      <c r="G635" s="6"/>
      <c r="H635" s="6"/>
      <c r="I635" s="6"/>
      <c r="J635" s="6"/>
    </row>
    <row r="636" spans="1:10" ht="13.9">
      <c r="A636" s="6"/>
      <c r="B636" s="7"/>
      <c r="C636" s="6"/>
      <c r="D636" s="8"/>
      <c r="E636" s="6"/>
      <c r="F636" s="6"/>
      <c r="G636" s="6"/>
      <c r="H636" s="6"/>
      <c r="I636" s="6"/>
      <c r="J636" s="6"/>
    </row>
    <row r="637" spans="1:10" ht="13.9">
      <c r="A637" s="6"/>
      <c r="B637" s="7"/>
      <c r="C637" s="6"/>
      <c r="D637" s="8"/>
      <c r="E637" s="6"/>
      <c r="F637" s="6"/>
      <c r="G637" s="6"/>
      <c r="H637" s="6"/>
      <c r="I637" s="6"/>
      <c r="J637" s="6"/>
    </row>
    <row r="638" spans="1:10" ht="13.9">
      <c r="A638" s="6"/>
      <c r="B638" s="7"/>
      <c r="C638" s="6"/>
      <c r="D638" s="8"/>
      <c r="E638" s="6"/>
      <c r="F638" s="6"/>
      <c r="G638" s="6"/>
      <c r="H638" s="6"/>
      <c r="I638" s="6"/>
      <c r="J638" s="6"/>
    </row>
    <row r="639" spans="1:10" ht="13.9">
      <c r="A639" s="6"/>
      <c r="B639" s="7"/>
      <c r="C639" s="6"/>
      <c r="D639" s="8"/>
      <c r="E639" s="6"/>
      <c r="F639" s="6"/>
      <c r="G639" s="6"/>
      <c r="H639" s="6"/>
      <c r="I639" s="6"/>
      <c r="J639" s="6"/>
    </row>
    <row r="640" spans="1:10" ht="13.9">
      <c r="A640" s="6"/>
      <c r="B640" s="7"/>
      <c r="C640" s="6"/>
      <c r="D640" s="8"/>
      <c r="E640" s="6"/>
      <c r="F640" s="6"/>
      <c r="G640" s="6"/>
      <c r="H640" s="6"/>
      <c r="I640" s="6"/>
      <c r="J640" s="6"/>
    </row>
    <row r="641" spans="1:10" ht="13.9">
      <c r="A641" s="6"/>
      <c r="B641" s="7"/>
      <c r="C641" s="6"/>
      <c r="D641" s="8"/>
      <c r="E641" s="6"/>
      <c r="F641" s="6"/>
      <c r="G641" s="6"/>
      <c r="H641" s="6"/>
      <c r="I641" s="6"/>
      <c r="J641" s="6"/>
    </row>
    <row r="642" spans="1:10" ht="13.9">
      <c r="A642" s="6"/>
      <c r="B642" s="7"/>
      <c r="C642" s="6"/>
      <c r="D642" s="8"/>
      <c r="E642" s="6"/>
      <c r="F642" s="6"/>
      <c r="G642" s="6"/>
      <c r="H642" s="6"/>
      <c r="I642" s="6"/>
      <c r="J642" s="6"/>
    </row>
    <row r="643" spans="1:10" ht="13.9">
      <c r="A643" s="6"/>
      <c r="B643" s="7"/>
      <c r="C643" s="6"/>
      <c r="D643" s="8"/>
      <c r="E643" s="6"/>
      <c r="F643" s="6"/>
      <c r="G643" s="6"/>
      <c r="H643" s="6"/>
      <c r="I643" s="6"/>
      <c r="J643" s="6"/>
    </row>
    <row r="644" spans="1:10" ht="13.9">
      <c r="A644" s="6"/>
      <c r="B644" s="7"/>
      <c r="C644" s="6"/>
      <c r="D644" s="8"/>
      <c r="E644" s="6"/>
      <c r="F644" s="6"/>
      <c r="G644" s="6"/>
      <c r="H644" s="6"/>
      <c r="I644" s="6"/>
      <c r="J644" s="6"/>
    </row>
    <row r="645" spans="1:10" ht="13.9">
      <c r="A645" s="6"/>
      <c r="B645" s="7"/>
      <c r="C645" s="6"/>
      <c r="D645" s="8"/>
      <c r="E645" s="6"/>
      <c r="F645" s="6"/>
      <c r="G645" s="6"/>
      <c r="H645" s="6"/>
      <c r="I645" s="6"/>
      <c r="J645" s="6"/>
    </row>
    <row r="646" spans="1:10" ht="13.9">
      <c r="A646" s="6"/>
      <c r="B646" s="7"/>
      <c r="C646" s="6"/>
      <c r="D646" s="8"/>
      <c r="E646" s="6"/>
      <c r="F646" s="6"/>
      <c r="G646" s="6"/>
      <c r="H646" s="6"/>
      <c r="I646" s="6"/>
      <c r="J646" s="6"/>
    </row>
    <row r="647" spans="1:10" ht="13.9">
      <c r="A647" s="6"/>
      <c r="B647" s="7"/>
      <c r="C647" s="6"/>
      <c r="D647" s="8"/>
      <c r="E647" s="6"/>
      <c r="F647" s="6"/>
      <c r="G647" s="6"/>
      <c r="H647" s="6"/>
      <c r="I647" s="6"/>
      <c r="J647" s="6"/>
    </row>
    <row r="648" spans="1:10" ht="13.9">
      <c r="A648" s="6"/>
      <c r="B648" s="7"/>
      <c r="C648" s="6"/>
      <c r="D648" s="8"/>
      <c r="E648" s="6"/>
      <c r="F648" s="6"/>
      <c r="G648" s="6"/>
      <c r="H648" s="6"/>
      <c r="I648" s="6"/>
      <c r="J648" s="6"/>
    </row>
    <row r="649" spans="1:10" ht="13.9">
      <c r="A649" s="6"/>
      <c r="B649" s="7"/>
      <c r="C649" s="6"/>
      <c r="D649" s="8"/>
      <c r="E649" s="6"/>
      <c r="F649" s="6"/>
      <c r="G649" s="6"/>
      <c r="H649" s="6"/>
      <c r="I649" s="6"/>
      <c r="J649" s="6"/>
    </row>
    <row r="650" spans="1:10" ht="13.9">
      <c r="A650" s="6"/>
      <c r="B650" s="7"/>
      <c r="C650" s="6"/>
      <c r="D650" s="8"/>
      <c r="E650" s="6"/>
      <c r="F650" s="6"/>
      <c r="G650" s="6"/>
      <c r="H650" s="6"/>
      <c r="I650" s="6"/>
      <c r="J650" s="6"/>
    </row>
    <row r="651" spans="1:10" ht="13.9">
      <c r="A651" s="6"/>
      <c r="B651" s="7"/>
      <c r="C651" s="6"/>
      <c r="D651" s="8"/>
      <c r="E651" s="6"/>
      <c r="F651" s="6"/>
      <c r="G651" s="6"/>
      <c r="H651" s="6"/>
      <c r="I651" s="6"/>
      <c r="J651" s="6"/>
    </row>
    <row r="652" spans="1:10" ht="13.9">
      <c r="A652" s="6"/>
      <c r="B652" s="7"/>
      <c r="C652" s="6"/>
      <c r="D652" s="8"/>
      <c r="E652" s="6"/>
      <c r="F652" s="6"/>
      <c r="G652" s="6"/>
      <c r="H652" s="6"/>
      <c r="I652" s="6"/>
      <c r="J652" s="6"/>
    </row>
    <row r="653" spans="1:10" ht="13.9">
      <c r="A653" s="6"/>
      <c r="B653" s="7"/>
      <c r="C653" s="6"/>
      <c r="D653" s="8"/>
      <c r="E653" s="6"/>
      <c r="F653" s="6"/>
      <c r="G653" s="6"/>
      <c r="H653" s="6"/>
      <c r="I653" s="6"/>
      <c r="J653" s="6"/>
    </row>
    <row r="654" spans="1:10" ht="13.9">
      <c r="A654" s="6"/>
      <c r="B654" s="7"/>
      <c r="C654" s="6"/>
      <c r="D654" s="8"/>
      <c r="E654" s="6"/>
      <c r="F654" s="6"/>
      <c r="G654" s="6"/>
      <c r="H654" s="6"/>
      <c r="I654" s="6"/>
      <c r="J654" s="6"/>
    </row>
    <row r="655" spans="1:10" ht="13.9">
      <c r="A655" s="6"/>
      <c r="B655" s="7"/>
      <c r="C655" s="6"/>
      <c r="D655" s="8"/>
      <c r="E655" s="6"/>
      <c r="F655" s="6"/>
      <c r="G655" s="6"/>
      <c r="H655" s="6"/>
      <c r="I655" s="6"/>
      <c r="J655" s="6"/>
    </row>
    <row r="656" spans="1:10" ht="13.9">
      <c r="A656" s="6"/>
      <c r="B656" s="7"/>
      <c r="C656" s="6"/>
      <c r="D656" s="8"/>
      <c r="E656" s="6"/>
      <c r="F656" s="6"/>
      <c r="G656" s="6"/>
      <c r="H656" s="6"/>
      <c r="I656" s="6"/>
      <c r="J656" s="6"/>
    </row>
    <row r="657" spans="1:10" ht="13.9">
      <c r="A657" s="6"/>
      <c r="B657" s="7"/>
      <c r="C657" s="6"/>
      <c r="D657" s="8"/>
      <c r="E657" s="6"/>
      <c r="F657" s="6"/>
      <c r="G657" s="6"/>
      <c r="H657" s="6"/>
      <c r="I657" s="6"/>
      <c r="J657" s="6"/>
    </row>
    <row r="658" spans="1:10" ht="13.9">
      <c r="A658" s="6"/>
      <c r="B658" s="7"/>
      <c r="C658" s="6"/>
      <c r="D658" s="8"/>
      <c r="E658" s="6"/>
      <c r="F658" s="6"/>
      <c r="G658" s="6"/>
      <c r="H658" s="6"/>
      <c r="I658" s="6"/>
      <c r="J658" s="6"/>
    </row>
    <row r="659" spans="1:10" ht="13.9">
      <c r="A659" s="6"/>
      <c r="B659" s="7"/>
      <c r="C659" s="6"/>
      <c r="D659" s="8"/>
      <c r="E659" s="6"/>
      <c r="F659" s="6"/>
      <c r="G659" s="6"/>
      <c r="H659" s="6"/>
      <c r="I659" s="6"/>
      <c r="J659" s="6"/>
    </row>
    <row r="660" spans="1:10" ht="13.9">
      <c r="A660" s="6"/>
      <c r="B660" s="7"/>
      <c r="C660" s="6"/>
      <c r="D660" s="8"/>
      <c r="E660" s="6"/>
      <c r="F660" s="6"/>
      <c r="G660" s="6"/>
      <c r="H660" s="6"/>
      <c r="I660" s="6"/>
      <c r="J660" s="6"/>
    </row>
    <row r="661" spans="1:10" ht="13.9">
      <c r="A661" s="6"/>
      <c r="B661" s="7"/>
      <c r="C661" s="6"/>
      <c r="D661" s="8"/>
      <c r="E661" s="6"/>
      <c r="F661" s="6"/>
      <c r="G661" s="6"/>
      <c r="H661" s="6"/>
      <c r="I661" s="6"/>
      <c r="J661" s="6"/>
    </row>
    <row r="662" spans="1:10" ht="13.9">
      <c r="A662" s="6"/>
      <c r="B662" s="7"/>
      <c r="C662" s="6"/>
      <c r="D662" s="8"/>
      <c r="E662" s="6"/>
      <c r="F662" s="6"/>
      <c r="G662" s="6"/>
      <c r="H662" s="6"/>
      <c r="I662" s="6"/>
      <c r="J662" s="6"/>
    </row>
    <row r="663" spans="1:10" ht="13.9">
      <c r="A663" s="6"/>
      <c r="B663" s="7"/>
      <c r="C663" s="6"/>
      <c r="D663" s="8"/>
      <c r="E663" s="6"/>
      <c r="F663" s="6"/>
      <c r="G663" s="6"/>
      <c r="H663" s="6"/>
      <c r="I663" s="6"/>
      <c r="J663" s="6"/>
    </row>
    <row r="664" spans="1:10" ht="13.9">
      <c r="A664" s="6"/>
      <c r="B664" s="7"/>
      <c r="C664" s="6"/>
      <c r="D664" s="8"/>
      <c r="E664" s="6"/>
      <c r="F664" s="6"/>
      <c r="G664" s="6"/>
      <c r="H664" s="6"/>
      <c r="I664" s="6"/>
      <c r="J664" s="6"/>
    </row>
    <row r="665" spans="1:10" ht="13.9">
      <c r="A665" s="6"/>
      <c r="B665" s="7"/>
      <c r="C665" s="6"/>
      <c r="D665" s="8"/>
      <c r="E665" s="6"/>
      <c r="F665" s="6"/>
      <c r="G665" s="6"/>
      <c r="H665" s="6"/>
      <c r="I665" s="6"/>
      <c r="J665" s="6"/>
    </row>
    <row r="666" spans="1:10" ht="13.9">
      <c r="A666" s="6"/>
      <c r="B666" s="7"/>
      <c r="C666" s="6"/>
      <c r="D666" s="8"/>
      <c r="E666" s="6"/>
      <c r="F666" s="6"/>
      <c r="G666" s="6"/>
      <c r="H666" s="6"/>
      <c r="I666" s="6"/>
      <c r="J666" s="6"/>
    </row>
    <row r="667" spans="1:10" ht="13.9">
      <c r="A667" s="6"/>
      <c r="B667" s="7"/>
      <c r="C667" s="6"/>
      <c r="D667" s="8"/>
      <c r="E667" s="6"/>
      <c r="F667" s="6"/>
      <c r="G667" s="6"/>
      <c r="H667" s="6"/>
      <c r="I667" s="6"/>
      <c r="J667" s="6"/>
    </row>
    <row r="668" spans="1:10" ht="13.9">
      <c r="A668" s="6"/>
      <c r="B668" s="7"/>
      <c r="C668" s="6"/>
      <c r="D668" s="8"/>
      <c r="E668" s="6"/>
      <c r="F668" s="6"/>
      <c r="G668" s="6"/>
      <c r="H668" s="6"/>
      <c r="I668" s="6"/>
      <c r="J668" s="6"/>
    </row>
    <row r="669" spans="1:10" ht="13.9">
      <c r="A669" s="6"/>
      <c r="B669" s="7"/>
      <c r="C669" s="6"/>
      <c r="D669" s="8"/>
      <c r="E669" s="6"/>
      <c r="F669" s="6"/>
      <c r="G669" s="6"/>
      <c r="H669" s="6"/>
      <c r="I669" s="6"/>
      <c r="J669" s="6"/>
    </row>
    <row r="670" spans="1:10" ht="13.9">
      <c r="A670" s="6"/>
      <c r="B670" s="7"/>
      <c r="C670" s="6"/>
      <c r="D670" s="8"/>
      <c r="E670" s="6"/>
      <c r="F670" s="6"/>
      <c r="G670" s="6"/>
      <c r="H670" s="6"/>
      <c r="I670" s="6"/>
      <c r="J670" s="6"/>
    </row>
    <row r="671" spans="1:10" ht="13.9">
      <c r="A671" s="6"/>
      <c r="B671" s="7"/>
      <c r="C671" s="6"/>
      <c r="D671" s="8"/>
      <c r="E671" s="6"/>
      <c r="F671" s="6"/>
      <c r="G671" s="6"/>
      <c r="H671" s="6"/>
      <c r="I671" s="6"/>
      <c r="J671" s="6"/>
    </row>
    <row r="672" spans="1:10" ht="13.9">
      <c r="A672" s="6"/>
      <c r="B672" s="7"/>
      <c r="C672" s="6"/>
      <c r="D672" s="8"/>
      <c r="E672" s="6"/>
      <c r="F672" s="6"/>
      <c r="G672" s="6"/>
      <c r="H672" s="6"/>
      <c r="I672" s="6"/>
      <c r="J672" s="6"/>
    </row>
    <row r="673" spans="1:10" ht="13.9">
      <c r="A673" s="6"/>
      <c r="B673" s="7"/>
      <c r="C673" s="6"/>
      <c r="D673" s="8"/>
      <c r="E673" s="6"/>
      <c r="F673" s="6"/>
      <c r="G673" s="6"/>
      <c r="H673" s="6"/>
      <c r="I673" s="6"/>
      <c r="J673" s="6"/>
    </row>
    <row r="674" spans="1:10" ht="13.9">
      <c r="A674" s="6"/>
      <c r="B674" s="7"/>
      <c r="C674" s="6"/>
      <c r="D674" s="8"/>
      <c r="E674" s="6"/>
      <c r="F674" s="6"/>
      <c r="G674" s="6"/>
      <c r="H674" s="6"/>
      <c r="I674" s="6"/>
      <c r="J674" s="6"/>
    </row>
    <row r="675" spans="1:10" ht="13.9">
      <c r="A675" s="6"/>
      <c r="B675" s="7"/>
      <c r="C675" s="6"/>
      <c r="D675" s="8"/>
      <c r="E675" s="6"/>
      <c r="F675" s="6"/>
      <c r="G675" s="6"/>
      <c r="H675" s="6"/>
      <c r="I675" s="6"/>
      <c r="J675" s="6"/>
    </row>
    <row r="676" spans="1:10" ht="13.9">
      <c r="A676" s="6"/>
      <c r="B676" s="7"/>
      <c r="C676" s="6"/>
      <c r="D676" s="8"/>
      <c r="E676" s="6"/>
      <c r="F676" s="6"/>
      <c r="G676" s="6"/>
      <c r="H676" s="6"/>
      <c r="I676" s="6"/>
      <c r="J676" s="6"/>
    </row>
    <row r="677" spans="1:10" ht="13.9">
      <c r="A677" s="6"/>
      <c r="B677" s="7"/>
      <c r="C677" s="6"/>
      <c r="D677" s="8"/>
      <c r="E677" s="6"/>
      <c r="F677" s="6"/>
      <c r="G677" s="6"/>
      <c r="H677" s="6"/>
      <c r="I677" s="6"/>
      <c r="J677" s="6"/>
    </row>
    <row r="678" spans="1:10" ht="13.9">
      <c r="A678" s="6"/>
      <c r="B678" s="7"/>
      <c r="C678" s="6"/>
      <c r="D678" s="8"/>
      <c r="E678" s="6"/>
      <c r="F678" s="6"/>
      <c r="G678" s="6"/>
      <c r="H678" s="6"/>
      <c r="I678" s="6"/>
      <c r="J678" s="6"/>
    </row>
    <row r="679" spans="1:10" ht="13.9">
      <c r="A679" s="6"/>
      <c r="B679" s="7"/>
      <c r="C679" s="6"/>
      <c r="D679" s="8"/>
      <c r="E679" s="6"/>
      <c r="F679" s="6"/>
      <c r="G679" s="6"/>
      <c r="H679" s="6"/>
      <c r="I679" s="6"/>
      <c r="J679" s="6"/>
    </row>
    <row r="680" spans="1:10" ht="13.9">
      <c r="A680" s="6"/>
      <c r="B680" s="7"/>
      <c r="C680" s="6"/>
      <c r="D680" s="8"/>
      <c r="E680" s="6"/>
      <c r="F680" s="6"/>
      <c r="G680" s="6"/>
      <c r="H680" s="6"/>
      <c r="I680" s="6"/>
      <c r="J680" s="6"/>
    </row>
    <row r="681" spans="1:10" ht="13.9">
      <c r="A681" s="6"/>
      <c r="B681" s="7"/>
      <c r="C681" s="6"/>
      <c r="D681" s="8"/>
      <c r="E681" s="6"/>
      <c r="F681" s="6"/>
      <c r="G681" s="6"/>
      <c r="H681" s="6"/>
      <c r="I681" s="6"/>
      <c r="J681" s="6"/>
    </row>
    <row r="682" spans="1:10" ht="13.9">
      <c r="A682" s="6"/>
      <c r="B682" s="7"/>
      <c r="C682" s="6"/>
      <c r="D682" s="8"/>
      <c r="E682" s="6"/>
      <c r="F682" s="6"/>
      <c r="G682" s="6"/>
      <c r="H682" s="6"/>
      <c r="I682" s="6"/>
      <c r="J682" s="6"/>
    </row>
    <row r="683" spans="1:10" ht="13.9">
      <c r="A683" s="6"/>
      <c r="B683" s="7"/>
      <c r="C683" s="6"/>
      <c r="D683" s="8"/>
      <c r="E683" s="6"/>
      <c r="F683" s="6"/>
      <c r="G683" s="6"/>
      <c r="H683" s="6"/>
      <c r="I683" s="6"/>
      <c r="J683" s="6"/>
    </row>
    <row r="684" spans="1:10" ht="13.9">
      <c r="A684" s="6"/>
      <c r="B684" s="7"/>
      <c r="C684" s="6"/>
      <c r="D684" s="8"/>
      <c r="E684" s="6"/>
      <c r="F684" s="6"/>
      <c r="G684" s="6"/>
      <c r="H684" s="6"/>
      <c r="I684" s="6"/>
      <c r="J684" s="6"/>
    </row>
    <row r="685" spans="1:10" ht="13.9">
      <c r="A685" s="6"/>
      <c r="B685" s="7"/>
      <c r="C685" s="6"/>
      <c r="D685" s="8"/>
      <c r="E685" s="6"/>
      <c r="F685" s="6"/>
      <c r="G685" s="6"/>
      <c r="H685" s="6"/>
      <c r="I685" s="6"/>
      <c r="J685" s="6"/>
    </row>
    <row r="686" spans="1:10" ht="13.9">
      <c r="A686" s="6"/>
      <c r="B686" s="7"/>
      <c r="C686" s="6"/>
      <c r="D686" s="8"/>
      <c r="E686" s="6"/>
      <c r="F686" s="6"/>
      <c r="G686" s="6"/>
      <c r="H686" s="6"/>
      <c r="I686" s="6"/>
      <c r="J686" s="6"/>
    </row>
    <row r="687" spans="1:10" ht="13.9">
      <c r="A687" s="6"/>
      <c r="B687" s="7"/>
      <c r="C687" s="6"/>
      <c r="D687" s="8"/>
      <c r="E687" s="6"/>
      <c r="F687" s="6"/>
      <c r="G687" s="6"/>
      <c r="H687" s="6"/>
      <c r="I687" s="6"/>
      <c r="J687" s="6"/>
    </row>
    <row r="688" spans="1:10" ht="13.9">
      <c r="A688" s="6"/>
      <c r="B688" s="7"/>
      <c r="C688" s="6"/>
      <c r="D688" s="8"/>
      <c r="E688" s="6"/>
      <c r="F688" s="6"/>
      <c r="G688" s="6"/>
      <c r="H688" s="6"/>
      <c r="I688" s="6"/>
      <c r="J688" s="6"/>
    </row>
    <row r="689" spans="1:10" ht="13.9">
      <c r="A689" s="6"/>
      <c r="B689" s="7"/>
      <c r="C689" s="6"/>
      <c r="D689" s="8"/>
      <c r="E689" s="6"/>
      <c r="F689" s="6"/>
      <c r="G689" s="6"/>
      <c r="H689" s="6"/>
      <c r="I689" s="6"/>
      <c r="J689" s="6"/>
    </row>
    <row r="690" spans="1:10" ht="13.9">
      <c r="A690" s="6"/>
      <c r="B690" s="7"/>
      <c r="C690" s="6"/>
      <c r="D690" s="8"/>
      <c r="E690" s="6"/>
      <c r="F690" s="6"/>
      <c r="G690" s="6"/>
      <c r="H690" s="6"/>
      <c r="I690" s="6"/>
      <c r="J690" s="6"/>
    </row>
    <row r="691" spans="1:10" ht="13.9">
      <c r="A691" s="6"/>
      <c r="B691" s="7"/>
      <c r="C691" s="6"/>
      <c r="D691" s="8"/>
      <c r="E691" s="6"/>
      <c r="F691" s="6"/>
      <c r="G691" s="6"/>
      <c r="H691" s="6"/>
      <c r="I691" s="6"/>
      <c r="J691" s="6"/>
    </row>
    <row r="692" spans="1:10" ht="13.9">
      <c r="A692" s="6"/>
      <c r="B692" s="7"/>
      <c r="C692" s="6"/>
      <c r="D692" s="8"/>
      <c r="E692" s="6"/>
      <c r="F692" s="6"/>
      <c r="G692" s="6"/>
      <c r="H692" s="6"/>
      <c r="I692" s="6"/>
      <c r="J692" s="6"/>
    </row>
    <row r="693" spans="1:10" ht="13.9">
      <c r="A693" s="6"/>
      <c r="B693" s="7"/>
      <c r="C693" s="6"/>
      <c r="D693" s="8"/>
      <c r="E693" s="6"/>
      <c r="F693" s="6"/>
      <c r="G693" s="6"/>
      <c r="H693" s="6"/>
      <c r="I693" s="6"/>
      <c r="J693" s="6"/>
    </row>
    <row r="694" spans="1:10" ht="13.9">
      <c r="A694" s="6"/>
      <c r="B694" s="7"/>
      <c r="C694" s="6"/>
      <c r="D694" s="8"/>
      <c r="E694" s="6"/>
      <c r="F694" s="6"/>
      <c r="G694" s="6"/>
      <c r="H694" s="6"/>
      <c r="I694" s="6"/>
      <c r="J694" s="6"/>
    </row>
    <row r="695" spans="1:10" ht="13.9">
      <c r="A695" s="6"/>
      <c r="B695" s="7"/>
      <c r="C695" s="6"/>
      <c r="D695" s="8"/>
      <c r="E695" s="6"/>
      <c r="F695" s="6"/>
      <c r="G695" s="6"/>
      <c r="H695" s="6"/>
      <c r="I695" s="6"/>
      <c r="J695" s="6"/>
    </row>
    <row r="696" spans="1:10" ht="13.9">
      <c r="A696" s="6"/>
      <c r="B696" s="7"/>
      <c r="C696" s="6"/>
      <c r="D696" s="8"/>
      <c r="E696" s="6"/>
      <c r="F696" s="6"/>
      <c r="G696" s="6"/>
      <c r="H696" s="6"/>
      <c r="I696" s="6"/>
      <c r="J696" s="6"/>
    </row>
    <row r="697" spans="1:10" ht="13.9">
      <c r="A697" s="6"/>
      <c r="B697" s="7"/>
      <c r="C697" s="6"/>
      <c r="D697" s="8"/>
      <c r="E697" s="6"/>
      <c r="F697" s="6"/>
      <c r="G697" s="6"/>
      <c r="H697" s="6"/>
      <c r="I697" s="6"/>
      <c r="J697" s="6"/>
    </row>
    <row r="698" spans="1:10" ht="13.9">
      <c r="A698" s="6"/>
      <c r="B698" s="7"/>
      <c r="C698" s="6"/>
      <c r="D698" s="8"/>
      <c r="E698" s="6"/>
      <c r="F698" s="6"/>
      <c r="G698" s="6"/>
      <c r="H698" s="6"/>
      <c r="I698" s="6"/>
      <c r="J698" s="6"/>
    </row>
    <row r="699" spans="1:10" ht="13.9">
      <c r="A699" s="6"/>
      <c r="B699" s="7"/>
      <c r="C699" s="6"/>
      <c r="D699" s="8"/>
      <c r="E699" s="6"/>
      <c r="F699" s="6"/>
      <c r="G699" s="6"/>
      <c r="H699" s="6"/>
      <c r="I699" s="6"/>
      <c r="J699" s="6"/>
    </row>
    <row r="700" spans="1:10" ht="13.9">
      <c r="A700" s="6"/>
      <c r="B700" s="7"/>
      <c r="C700" s="6"/>
      <c r="D700" s="8"/>
      <c r="E700" s="6"/>
      <c r="F700" s="6"/>
      <c r="G700" s="6"/>
      <c r="H700" s="6"/>
      <c r="I700" s="6"/>
      <c r="J700" s="6"/>
    </row>
    <row r="701" spans="1:10" ht="13.9">
      <c r="A701" s="6"/>
      <c r="B701" s="7"/>
      <c r="C701" s="6"/>
      <c r="D701" s="8"/>
      <c r="E701" s="6"/>
      <c r="F701" s="6"/>
      <c r="G701" s="6"/>
      <c r="H701" s="6"/>
      <c r="I701" s="6"/>
      <c r="J701" s="6"/>
    </row>
    <row r="702" spans="1:10" ht="13.9">
      <c r="A702" s="6"/>
      <c r="B702" s="7"/>
      <c r="C702" s="6"/>
      <c r="D702" s="8"/>
      <c r="E702" s="6"/>
      <c r="F702" s="6"/>
      <c r="G702" s="6"/>
      <c r="H702" s="6"/>
      <c r="I702" s="6"/>
      <c r="J702" s="6"/>
    </row>
    <row r="703" spans="1:10" ht="13.9">
      <c r="A703" s="6"/>
      <c r="B703" s="7"/>
      <c r="C703" s="6"/>
      <c r="D703" s="8"/>
      <c r="E703" s="6"/>
      <c r="F703" s="6"/>
      <c r="G703" s="6"/>
      <c r="H703" s="6"/>
      <c r="I703" s="6"/>
      <c r="J703" s="6"/>
    </row>
    <row r="704" spans="1:10" ht="13.9">
      <c r="A704" s="6"/>
      <c r="B704" s="7"/>
      <c r="C704" s="6"/>
      <c r="D704" s="8"/>
      <c r="E704" s="6"/>
      <c r="F704" s="6"/>
      <c r="G704" s="6"/>
      <c r="H704" s="6"/>
      <c r="I704" s="6"/>
      <c r="J704" s="6"/>
    </row>
    <row r="705" spans="1:10" ht="13.9">
      <c r="A705" s="6"/>
      <c r="B705" s="7"/>
      <c r="C705" s="6"/>
      <c r="D705" s="8"/>
      <c r="E705" s="6"/>
      <c r="F705" s="6"/>
      <c r="G705" s="6"/>
      <c r="H705" s="6"/>
      <c r="I705" s="6"/>
      <c r="J705" s="6"/>
    </row>
    <row r="706" spans="1:10" ht="13.9">
      <c r="A706" s="6"/>
      <c r="B706" s="7"/>
      <c r="C706" s="6"/>
      <c r="D706" s="8"/>
      <c r="E706" s="6"/>
      <c r="F706" s="6"/>
      <c r="G706" s="6"/>
      <c r="H706" s="6"/>
      <c r="I706" s="6"/>
      <c r="J706" s="6"/>
    </row>
    <row r="707" spans="1:10" ht="13.9">
      <c r="A707" s="6"/>
      <c r="B707" s="7"/>
      <c r="C707" s="6"/>
      <c r="D707" s="8"/>
      <c r="E707" s="6"/>
      <c r="F707" s="6"/>
      <c r="G707" s="6"/>
      <c r="H707" s="6"/>
      <c r="I707" s="6"/>
      <c r="J707" s="6"/>
    </row>
    <row r="708" spans="1:10" ht="13.9">
      <c r="A708" s="6"/>
      <c r="B708" s="7"/>
      <c r="C708" s="6"/>
      <c r="D708" s="8"/>
      <c r="E708" s="6"/>
      <c r="F708" s="6"/>
      <c r="G708" s="6"/>
      <c r="H708" s="6"/>
      <c r="I708" s="6"/>
      <c r="J708" s="6"/>
    </row>
    <row r="709" spans="1:10" ht="13.9">
      <c r="A709" s="6"/>
      <c r="B709" s="7"/>
      <c r="C709" s="6"/>
      <c r="D709" s="8"/>
      <c r="E709" s="6"/>
      <c r="F709" s="6"/>
      <c r="G709" s="6"/>
      <c r="H709" s="6"/>
      <c r="I709" s="6"/>
      <c r="J709" s="6"/>
    </row>
    <row r="710" spans="1:10" ht="13.9">
      <c r="A710" s="6"/>
      <c r="B710" s="7"/>
      <c r="C710" s="6"/>
      <c r="D710" s="8"/>
      <c r="E710" s="6"/>
      <c r="F710" s="6"/>
      <c r="G710" s="6"/>
      <c r="H710" s="6"/>
      <c r="I710" s="6"/>
      <c r="J710" s="6"/>
    </row>
    <row r="711" spans="1:10" ht="13.9">
      <c r="A711" s="6"/>
      <c r="B711" s="7"/>
      <c r="C711" s="6"/>
      <c r="D711" s="8"/>
      <c r="E711" s="6"/>
      <c r="F711" s="6"/>
      <c r="G711" s="6"/>
      <c r="H711" s="6"/>
      <c r="I711" s="6"/>
      <c r="J711" s="6"/>
    </row>
    <row r="712" spans="1:10" ht="13.9">
      <c r="A712" s="6"/>
      <c r="B712" s="7"/>
      <c r="C712" s="6"/>
      <c r="D712" s="8"/>
      <c r="E712" s="6"/>
      <c r="F712" s="6"/>
      <c r="G712" s="6"/>
      <c r="H712" s="6"/>
      <c r="I712" s="6"/>
      <c r="J712" s="6"/>
    </row>
    <row r="713" spans="1:10" ht="13.9">
      <c r="A713" s="6"/>
      <c r="B713" s="7"/>
      <c r="C713" s="6"/>
      <c r="D713" s="8"/>
      <c r="E713" s="6"/>
      <c r="F713" s="6"/>
      <c r="G713" s="6"/>
      <c r="H713" s="6"/>
      <c r="I713" s="6"/>
      <c r="J713" s="6"/>
    </row>
    <row r="714" spans="1:10" ht="13.9">
      <c r="A714" s="6"/>
      <c r="B714" s="7"/>
      <c r="C714" s="6"/>
      <c r="D714" s="8"/>
      <c r="E714" s="6"/>
      <c r="F714" s="6"/>
      <c r="G714" s="6"/>
      <c r="H714" s="6"/>
      <c r="I714" s="6"/>
      <c r="J714" s="6"/>
    </row>
    <row r="715" spans="1:10" ht="13.9">
      <c r="A715" s="6"/>
      <c r="B715" s="7"/>
      <c r="C715" s="6"/>
      <c r="D715" s="8"/>
      <c r="E715" s="6"/>
      <c r="F715" s="6"/>
      <c r="G715" s="6"/>
      <c r="H715" s="6"/>
      <c r="I715" s="6"/>
      <c r="J715" s="6"/>
    </row>
    <row r="716" spans="1:10" ht="13.9">
      <c r="A716" s="6"/>
      <c r="B716" s="7"/>
      <c r="C716" s="6"/>
      <c r="D716" s="8"/>
      <c r="E716" s="6"/>
      <c r="F716" s="6"/>
      <c r="G716" s="6"/>
      <c r="H716" s="6"/>
      <c r="I716" s="6"/>
      <c r="J716" s="6"/>
    </row>
    <row r="717" spans="1:10" ht="13.9">
      <c r="A717" s="6"/>
      <c r="B717" s="7"/>
      <c r="C717" s="6"/>
      <c r="D717" s="8"/>
      <c r="E717" s="6"/>
      <c r="F717" s="6"/>
      <c r="G717" s="6"/>
      <c r="H717" s="6"/>
      <c r="I717" s="6"/>
      <c r="J717" s="6"/>
    </row>
    <row r="718" spans="1:10" ht="13.9">
      <c r="A718" s="6"/>
      <c r="B718" s="7"/>
      <c r="C718" s="6"/>
      <c r="D718" s="8"/>
      <c r="E718" s="6"/>
      <c r="F718" s="6"/>
      <c r="G718" s="6"/>
      <c r="H718" s="6"/>
      <c r="I718" s="6"/>
      <c r="J718" s="6"/>
    </row>
    <row r="719" spans="1:10" ht="13.9">
      <c r="A719" s="6"/>
      <c r="B719" s="7"/>
      <c r="C719" s="6"/>
      <c r="D719" s="8"/>
      <c r="E719" s="6"/>
      <c r="F719" s="6"/>
      <c r="G719" s="6"/>
      <c r="H719" s="6"/>
      <c r="I719" s="6"/>
      <c r="J719" s="6"/>
    </row>
    <row r="720" spans="1:10" ht="13.9">
      <c r="A720" s="6"/>
      <c r="B720" s="7"/>
      <c r="C720" s="6"/>
      <c r="D720" s="8"/>
      <c r="E720" s="6"/>
      <c r="F720" s="6"/>
      <c r="G720" s="6"/>
      <c r="H720" s="6"/>
      <c r="I720" s="6"/>
      <c r="J720" s="6"/>
    </row>
    <row r="721" spans="1:10" ht="13.9">
      <c r="A721" s="6"/>
      <c r="B721" s="7"/>
      <c r="C721" s="6"/>
      <c r="D721" s="8"/>
      <c r="E721" s="6"/>
      <c r="F721" s="6"/>
      <c r="G721" s="6"/>
      <c r="H721" s="6"/>
      <c r="I721" s="6"/>
      <c r="J721" s="6"/>
    </row>
    <row r="722" spans="1:10" ht="13.9">
      <c r="A722" s="6"/>
      <c r="B722" s="7"/>
      <c r="C722" s="6"/>
      <c r="D722" s="8"/>
      <c r="E722" s="6"/>
      <c r="F722" s="6"/>
      <c r="G722" s="6"/>
      <c r="H722" s="6"/>
      <c r="I722" s="6"/>
      <c r="J722" s="6"/>
    </row>
    <row r="723" spans="1:10" ht="13.9">
      <c r="A723" s="6"/>
      <c r="B723" s="7"/>
      <c r="C723" s="6"/>
      <c r="D723" s="8"/>
      <c r="E723" s="6"/>
      <c r="F723" s="6"/>
      <c r="G723" s="6"/>
      <c r="H723" s="6"/>
      <c r="I723" s="6"/>
      <c r="J723" s="6"/>
    </row>
    <row r="724" spans="1:10" ht="13.9">
      <c r="A724" s="6"/>
      <c r="B724" s="7"/>
      <c r="C724" s="6"/>
      <c r="D724" s="8"/>
      <c r="E724" s="6"/>
      <c r="F724" s="6"/>
      <c r="G724" s="6"/>
      <c r="H724" s="6"/>
      <c r="I724" s="6"/>
      <c r="J724" s="6"/>
    </row>
    <row r="725" spans="1:10" ht="13.9">
      <c r="A725" s="6"/>
      <c r="B725" s="7"/>
      <c r="C725" s="6"/>
      <c r="D725" s="8"/>
      <c r="E725" s="6"/>
      <c r="F725" s="6"/>
      <c r="G725" s="6"/>
      <c r="H725" s="6"/>
      <c r="I725" s="6"/>
      <c r="J725" s="6"/>
    </row>
    <row r="726" spans="1:10" ht="13.9">
      <c r="A726" s="6"/>
      <c r="B726" s="7"/>
      <c r="C726" s="6"/>
      <c r="D726" s="8"/>
      <c r="E726" s="6"/>
      <c r="F726" s="6"/>
      <c r="G726" s="6"/>
      <c r="H726" s="6"/>
      <c r="I726" s="6"/>
      <c r="J726" s="6"/>
    </row>
    <row r="727" spans="1:10" ht="13.9">
      <c r="A727" s="6"/>
      <c r="B727" s="7"/>
      <c r="C727" s="6"/>
      <c r="D727" s="8"/>
      <c r="E727" s="6"/>
      <c r="F727" s="6"/>
      <c r="G727" s="6"/>
      <c r="H727" s="6"/>
      <c r="I727" s="6"/>
      <c r="J727" s="6"/>
    </row>
    <row r="728" spans="1:10" ht="13.9">
      <c r="A728" s="6"/>
      <c r="B728" s="7"/>
      <c r="C728" s="6"/>
      <c r="D728" s="8"/>
      <c r="E728" s="6"/>
      <c r="F728" s="6"/>
      <c r="G728" s="6"/>
      <c r="H728" s="6"/>
      <c r="I728" s="6"/>
      <c r="J728" s="6"/>
    </row>
    <row r="729" spans="1:10" ht="13.9">
      <c r="A729" s="6"/>
      <c r="B729" s="7"/>
      <c r="C729" s="6"/>
      <c r="D729" s="8"/>
      <c r="E729" s="6"/>
      <c r="F729" s="6"/>
      <c r="G729" s="6"/>
      <c r="H729" s="6"/>
      <c r="I729" s="6"/>
      <c r="J729" s="6"/>
    </row>
    <row r="730" spans="1:10" ht="13.9">
      <c r="A730" s="6"/>
      <c r="B730" s="7"/>
      <c r="C730" s="6"/>
      <c r="D730" s="8"/>
      <c r="E730" s="6"/>
      <c r="F730" s="6"/>
      <c r="G730" s="6"/>
      <c r="H730" s="6"/>
      <c r="I730" s="6"/>
      <c r="J730" s="6"/>
    </row>
    <row r="731" spans="1:10" ht="13.9">
      <c r="A731" s="6"/>
      <c r="B731" s="7"/>
      <c r="C731" s="6"/>
      <c r="D731" s="8"/>
      <c r="E731" s="6"/>
      <c r="F731" s="6"/>
      <c r="G731" s="6"/>
      <c r="H731" s="6"/>
      <c r="I731" s="6"/>
      <c r="J731" s="6"/>
    </row>
    <row r="732" spans="1:10" ht="13.9">
      <c r="A732" s="6"/>
      <c r="B732" s="7"/>
      <c r="C732" s="6"/>
      <c r="D732" s="8"/>
      <c r="E732" s="6"/>
      <c r="F732" s="6"/>
      <c r="G732" s="6"/>
      <c r="H732" s="6"/>
      <c r="I732" s="6"/>
      <c r="J732" s="6"/>
    </row>
    <row r="733" spans="1:10" ht="13.9">
      <c r="A733" s="6"/>
      <c r="B733" s="7"/>
      <c r="C733" s="6"/>
      <c r="D733" s="8"/>
      <c r="E733" s="6"/>
      <c r="F733" s="6"/>
      <c r="G733" s="6"/>
      <c r="H733" s="6"/>
      <c r="I733" s="6"/>
      <c r="J733" s="6"/>
    </row>
    <row r="734" spans="1:10" ht="13.9">
      <c r="A734" s="6"/>
      <c r="B734" s="7"/>
      <c r="C734" s="6"/>
      <c r="D734" s="8"/>
      <c r="E734" s="6"/>
      <c r="F734" s="6"/>
      <c r="G734" s="6"/>
      <c r="H734" s="6"/>
      <c r="I734" s="6"/>
      <c r="J734" s="6"/>
    </row>
    <row r="735" spans="1:10" ht="13.9">
      <c r="A735" s="6"/>
      <c r="B735" s="7"/>
      <c r="C735" s="6"/>
      <c r="D735" s="8"/>
      <c r="E735" s="6"/>
      <c r="F735" s="6"/>
      <c r="G735" s="6"/>
      <c r="H735" s="6"/>
      <c r="I735" s="6"/>
      <c r="J735" s="6"/>
    </row>
    <row r="736" spans="1:10" ht="13.9">
      <c r="A736" s="6"/>
      <c r="B736" s="7"/>
      <c r="C736" s="6"/>
      <c r="D736" s="8"/>
      <c r="E736" s="6"/>
      <c r="F736" s="6"/>
      <c r="G736" s="6"/>
      <c r="H736" s="6"/>
      <c r="I736" s="6"/>
      <c r="J736" s="6"/>
    </row>
    <row r="737" spans="1:10" ht="13.9">
      <c r="A737" s="6"/>
      <c r="B737" s="7"/>
      <c r="C737" s="6"/>
      <c r="D737" s="8"/>
      <c r="E737" s="6"/>
      <c r="F737" s="6"/>
      <c r="G737" s="6"/>
      <c r="H737" s="6"/>
      <c r="I737" s="6"/>
      <c r="J737" s="6"/>
    </row>
    <row r="738" spans="1:10" ht="13.9">
      <c r="A738" s="6"/>
      <c r="B738" s="7"/>
      <c r="C738" s="6"/>
      <c r="D738" s="8"/>
      <c r="E738" s="6"/>
      <c r="F738" s="6"/>
      <c r="G738" s="6"/>
      <c r="H738" s="6"/>
      <c r="I738" s="6"/>
      <c r="J738" s="6"/>
    </row>
    <row r="739" spans="1:10" ht="13.9">
      <c r="A739" s="6"/>
      <c r="B739" s="7"/>
      <c r="C739" s="6"/>
      <c r="D739" s="8"/>
      <c r="E739" s="6"/>
      <c r="F739" s="6"/>
      <c r="G739" s="6"/>
      <c r="H739" s="6"/>
      <c r="I739" s="6"/>
      <c r="J739" s="6"/>
    </row>
    <row r="740" spans="1:10" ht="13.9">
      <c r="A740" s="6"/>
      <c r="B740" s="7"/>
      <c r="C740" s="6"/>
      <c r="D740" s="8"/>
      <c r="E740" s="6"/>
      <c r="F740" s="6"/>
      <c r="G740" s="6"/>
      <c r="H740" s="6"/>
      <c r="I740" s="6"/>
      <c r="J740" s="6"/>
    </row>
    <row r="741" spans="1:10" ht="13.9">
      <c r="A741" s="6"/>
      <c r="B741" s="7"/>
      <c r="C741" s="6"/>
      <c r="D741" s="8"/>
      <c r="E741" s="6"/>
      <c r="F741" s="6"/>
      <c r="G741" s="6"/>
      <c r="H741" s="6"/>
      <c r="I741" s="6"/>
      <c r="J741" s="6"/>
    </row>
    <row r="742" spans="1:10" ht="13.9">
      <c r="A742" s="6"/>
      <c r="B742" s="7"/>
      <c r="C742" s="6"/>
      <c r="D742" s="8"/>
      <c r="E742" s="6"/>
      <c r="F742" s="6"/>
      <c r="G742" s="6"/>
      <c r="H742" s="6"/>
      <c r="I742" s="6"/>
      <c r="J742" s="6"/>
    </row>
    <row r="743" spans="1:10" ht="13.9">
      <c r="A743" s="6"/>
      <c r="B743" s="7"/>
      <c r="C743" s="6"/>
      <c r="D743" s="8"/>
      <c r="E743" s="6"/>
      <c r="F743" s="6"/>
      <c r="G743" s="6"/>
      <c r="H743" s="6"/>
      <c r="I743" s="6"/>
      <c r="J743" s="6"/>
    </row>
    <row r="744" spans="1:10" ht="13.9">
      <c r="A744" s="6"/>
      <c r="B744" s="7"/>
      <c r="C744" s="6"/>
      <c r="D744" s="8"/>
      <c r="E744" s="6"/>
      <c r="F744" s="6"/>
      <c r="G744" s="6"/>
      <c r="H744" s="6"/>
      <c r="I744" s="6"/>
      <c r="J744" s="6"/>
    </row>
    <row r="745" spans="1:10" ht="13.9">
      <c r="A745" s="6"/>
      <c r="B745" s="7"/>
      <c r="C745" s="6"/>
      <c r="D745" s="8"/>
      <c r="E745" s="6"/>
      <c r="F745" s="6"/>
      <c r="G745" s="6"/>
      <c r="H745" s="6"/>
      <c r="I745" s="6"/>
      <c r="J745" s="6"/>
    </row>
    <row r="746" spans="1:10" ht="13.9">
      <c r="A746" s="6"/>
      <c r="B746" s="7"/>
      <c r="C746" s="6"/>
      <c r="D746" s="8"/>
      <c r="E746" s="6"/>
      <c r="F746" s="6"/>
      <c r="G746" s="6"/>
      <c r="H746" s="6"/>
      <c r="I746" s="6"/>
      <c r="J746" s="6"/>
    </row>
    <row r="747" spans="1:10" ht="13.9">
      <c r="A747" s="6"/>
      <c r="B747" s="7"/>
      <c r="C747" s="6"/>
      <c r="D747" s="8"/>
      <c r="E747" s="6"/>
      <c r="F747" s="6"/>
      <c r="G747" s="6"/>
      <c r="H747" s="6"/>
      <c r="I747" s="6"/>
      <c r="J747" s="6"/>
    </row>
    <row r="748" spans="1:10" ht="13.9">
      <c r="A748" s="6"/>
      <c r="B748" s="7"/>
      <c r="C748" s="6"/>
      <c r="D748" s="8"/>
      <c r="E748" s="6"/>
      <c r="F748" s="6"/>
      <c r="G748" s="6"/>
      <c r="H748" s="6"/>
      <c r="I748" s="6"/>
      <c r="J748" s="6"/>
    </row>
    <row r="749" spans="1:10" ht="13.9">
      <c r="A749" s="6"/>
      <c r="B749" s="7"/>
      <c r="C749" s="6"/>
      <c r="D749" s="8"/>
      <c r="E749" s="6"/>
      <c r="F749" s="6"/>
      <c r="G749" s="6"/>
      <c r="H749" s="6"/>
      <c r="I749" s="6"/>
      <c r="J749" s="6"/>
    </row>
    <row r="750" spans="1:10" ht="13.9">
      <c r="A750" s="6"/>
      <c r="B750" s="7"/>
      <c r="C750" s="6"/>
      <c r="D750" s="8"/>
      <c r="E750" s="6"/>
      <c r="F750" s="6"/>
      <c r="G750" s="6"/>
      <c r="H750" s="6"/>
      <c r="I750" s="6"/>
      <c r="J750" s="6"/>
    </row>
    <row r="751" spans="1:10" ht="13.9">
      <c r="A751" s="6"/>
      <c r="B751" s="7"/>
      <c r="C751" s="6"/>
      <c r="D751" s="8"/>
      <c r="E751" s="6"/>
      <c r="F751" s="6"/>
      <c r="G751" s="6"/>
      <c r="H751" s="6"/>
      <c r="I751" s="6"/>
      <c r="J751" s="6"/>
    </row>
    <row r="752" spans="1:10" ht="13.9">
      <c r="A752" s="6"/>
      <c r="B752" s="7"/>
      <c r="C752" s="6"/>
      <c r="D752" s="8"/>
      <c r="E752" s="6"/>
      <c r="F752" s="6"/>
      <c r="G752" s="6"/>
      <c r="H752" s="6"/>
      <c r="I752" s="6"/>
      <c r="J752" s="6"/>
    </row>
    <row r="753" spans="1:10" ht="13.9">
      <c r="A753" s="6"/>
      <c r="B753" s="7"/>
      <c r="C753" s="6"/>
      <c r="D753" s="8"/>
      <c r="E753" s="6"/>
      <c r="F753" s="6"/>
      <c r="G753" s="6"/>
      <c r="H753" s="6"/>
      <c r="I753" s="6"/>
      <c r="J753" s="6"/>
    </row>
    <row r="754" spans="1:10" ht="13.9">
      <c r="A754" s="6"/>
      <c r="B754" s="7"/>
      <c r="C754" s="6"/>
      <c r="D754" s="8"/>
      <c r="E754" s="6"/>
      <c r="F754" s="6"/>
      <c r="G754" s="6"/>
      <c r="H754" s="6"/>
      <c r="I754" s="6"/>
      <c r="J754" s="6"/>
    </row>
    <row r="755" spans="1:10" ht="13.9">
      <c r="A755" s="6"/>
      <c r="B755" s="7"/>
      <c r="C755" s="6"/>
      <c r="D755" s="8"/>
      <c r="E755" s="6"/>
      <c r="F755" s="6"/>
      <c r="G755" s="6"/>
      <c r="H755" s="6"/>
      <c r="I755" s="6"/>
      <c r="J755" s="6"/>
    </row>
    <row r="756" spans="1:10" ht="13.9">
      <c r="A756" s="6"/>
      <c r="B756" s="7"/>
      <c r="C756" s="6"/>
      <c r="D756" s="8"/>
      <c r="E756" s="6"/>
      <c r="F756" s="6"/>
      <c r="G756" s="6"/>
      <c r="H756" s="6"/>
      <c r="I756" s="6"/>
      <c r="J756" s="6"/>
    </row>
    <row r="757" spans="1:10" ht="13.9">
      <c r="A757" s="6"/>
      <c r="B757" s="7"/>
      <c r="C757" s="6"/>
      <c r="D757" s="8"/>
      <c r="E757" s="6"/>
      <c r="F757" s="6"/>
      <c r="G757" s="6"/>
      <c r="H757" s="6"/>
      <c r="I757" s="6"/>
      <c r="J757" s="6"/>
    </row>
    <row r="758" spans="1:10" ht="13.9">
      <c r="A758" s="6"/>
      <c r="B758" s="7"/>
      <c r="C758" s="6"/>
      <c r="D758" s="8"/>
      <c r="E758" s="6"/>
      <c r="F758" s="6"/>
      <c r="G758" s="6"/>
      <c r="H758" s="6"/>
      <c r="I758" s="6"/>
      <c r="J758" s="6"/>
    </row>
    <row r="759" spans="1:10" ht="13.9">
      <c r="A759" s="6"/>
      <c r="B759" s="7"/>
      <c r="C759" s="6"/>
      <c r="D759" s="8"/>
      <c r="E759" s="6"/>
      <c r="F759" s="6"/>
      <c r="G759" s="6"/>
      <c r="H759" s="6"/>
      <c r="I759" s="6"/>
      <c r="J759" s="6"/>
    </row>
    <row r="760" spans="1:10" ht="13.9">
      <c r="A760" s="6"/>
      <c r="B760" s="7"/>
      <c r="C760" s="6"/>
      <c r="D760" s="8"/>
      <c r="E760" s="6"/>
      <c r="F760" s="6"/>
      <c r="G760" s="6"/>
      <c r="H760" s="6"/>
      <c r="I760" s="6"/>
      <c r="J760" s="6"/>
    </row>
    <row r="761" spans="1:10" ht="13.9">
      <c r="A761" s="6"/>
      <c r="B761" s="7"/>
      <c r="C761" s="6"/>
      <c r="D761" s="8"/>
      <c r="E761" s="6"/>
      <c r="F761" s="6"/>
      <c r="G761" s="6"/>
      <c r="H761" s="6"/>
      <c r="I761" s="6"/>
      <c r="J761" s="6"/>
    </row>
    <row r="762" spans="1:10" ht="13.9">
      <c r="A762" s="6"/>
      <c r="B762" s="7"/>
      <c r="C762" s="6"/>
      <c r="D762" s="8"/>
      <c r="E762" s="6"/>
      <c r="F762" s="6"/>
      <c r="G762" s="6"/>
      <c r="H762" s="6"/>
      <c r="I762" s="6"/>
      <c r="J762" s="6"/>
    </row>
    <row r="763" spans="1:10" ht="13.9">
      <c r="A763" s="6"/>
      <c r="B763" s="7"/>
      <c r="C763" s="6"/>
      <c r="D763" s="8"/>
      <c r="E763" s="6"/>
      <c r="F763" s="6"/>
      <c r="G763" s="6"/>
      <c r="H763" s="6"/>
      <c r="I763" s="6"/>
      <c r="J763" s="6"/>
    </row>
    <row r="764" spans="1:10" ht="13.9">
      <c r="A764" s="6"/>
      <c r="B764" s="7"/>
      <c r="C764" s="6"/>
      <c r="D764" s="8"/>
      <c r="E764" s="6"/>
      <c r="F764" s="6"/>
      <c r="G764" s="6"/>
      <c r="H764" s="6"/>
      <c r="I764" s="6"/>
      <c r="J764" s="6"/>
    </row>
    <row r="765" spans="1:10" ht="13.9">
      <c r="A765" s="6"/>
      <c r="B765" s="7"/>
      <c r="C765" s="6"/>
      <c r="D765" s="8"/>
      <c r="E765" s="6"/>
      <c r="F765" s="6"/>
      <c r="G765" s="6"/>
      <c r="H765" s="6"/>
      <c r="I765" s="6"/>
      <c r="J765" s="6"/>
    </row>
    <row r="766" spans="1:10" ht="13.9">
      <c r="A766" s="6"/>
      <c r="B766" s="7"/>
      <c r="C766" s="6"/>
      <c r="D766" s="8"/>
      <c r="E766" s="6"/>
      <c r="F766" s="6"/>
      <c r="G766" s="6"/>
      <c r="H766" s="6"/>
      <c r="I766" s="6"/>
      <c r="J766" s="6"/>
    </row>
    <row r="767" spans="1:10" ht="13.9">
      <c r="A767" s="6"/>
      <c r="B767" s="7"/>
      <c r="C767" s="6"/>
      <c r="D767" s="8"/>
      <c r="E767" s="6"/>
      <c r="F767" s="6"/>
      <c r="G767" s="6"/>
      <c r="H767" s="6"/>
      <c r="I767" s="6"/>
      <c r="J767" s="6"/>
    </row>
    <row r="768" spans="1:10" ht="13.9">
      <c r="A768" s="6"/>
      <c r="B768" s="7"/>
      <c r="C768" s="6"/>
      <c r="D768" s="8"/>
      <c r="E768" s="6"/>
      <c r="F768" s="6"/>
      <c r="G768" s="6"/>
      <c r="H768" s="6"/>
      <c r="I768" s="6"/>
      <c r="J768" s="6"/>
    </row>
    <row r="769" spans="1:10" ht="13.9">
      <c r="A769" s="6"/>
      <c r="B769" s="7"/>
      <c r="C769" s="6"/>
      <c r="D769" s="8"/>
      <c r="E769" s="6"/>
      <c r="F769" s="6"/>
      <c r="G769" s="6"/>
      <c r="H769" s="6"/>
      <c r="I769" s="6"/>
      <c r="J769" s="6"/>
    </row>
    <row r="770" spans="1:10" ht="13.9">
      <c r="A770" s="6"/>
      <c r="B770" s="7"/>
      <c r="C770" s="6"/>
      <c r="D770" s="8"/>
      <c r="E770" s="6"/>
      <c r="F770" s="6"/>
      <c r="G770" s="6"/>
      <c r="H770" s="6"/>
      <c r="I770" s="6"/>
      <c r="J770" s="6"/>
    </row>
    <row r="771" spans="1:10" ht="13.9">
      <c r="A771" s="6"/>
      <c r="B771" s="7"/>
      <c r="C771" s="6"/>
      <c r="D771" s="8"/>
      <c r="E771" s="6"/>
      <c r="F771" s="6"/>
      <c r="G771" s="6"/>
      <c r="H771" s="6"/>
      <c r="I771" s="6"/>
      <c r="J771" s="6"/>
    </row>
    <row r="772" spans="1:10" ht="13.9">
      <c r="A772" s="6"/>
      <c r="B772" s="7"/>
      <c r="C772" s="6"/>
      <c r="D772" s="8"/>
      <c r="E772" s="6"/>
      <c r="F772" s="6"/>
      <c r="G772" s="6"/>
      <c r="H772" s="6"/>
      <c r="I772" s="6"/>
      <c r="J772" s="6"/>
    </row>
    <row r="773" spans="1:10" ht="13.9">
      <c r="A773" s="6"/>
      <c r="B773" s="7"/>
      <c r="C773" s="6"/>
      <c r="D773" s="8"/>
      <c r="E773" s="6"/>
      <c r="F773" s="6"/>
      <c r="G773" s="6"/>
      <c r="H773" s="6"/>
      <c r="I773" s="6"/>
      <c r="J773" s="6"/>
    </row>
    <row r="774" spans="1:10" ht="13.9">
      <c r="A774" s="6"/>
      <c r="B774" s="7"/>
      <c r="C774" s="6"/>
      <c r="D774" s="8"/>
      <c r="E774" s="6"/>
      <c r="F774" s="6"/>
      <c r="G774" s="6"/>
      <c r="H774" s="6"/>
      <c r="I774" s="6"/>
      <c r="J774" s="6"/>
    </row>
    <row r="775" spans="1:10" ht="13.9">
      <c r="A775" s="6"/>
      <c r="B775" s="7"/>
      <c r="C775" s="6"/>
      <c r="D775" s="8"/>
      <c r="E775" s="6"/>
      <c r="F775" s="6"/>
      <c r="G775" s="6"/>
      <c r="H775" s="6"/>
      <c r="I775" s="6"/>
      <c r="J775" s="6"/>
    </row>
    <row r="776" spans="1:10" ht="13.9">
      <c r="A776" s="6"/>
      <c r="B776" s="7"/>
      <c r="C776" s="6"/>
      <c r="D776" s="8"/>
      <c r="E776" s="6"/>
      <c r="F776" s="6"/>
      <c r="G776" s="6"/>
      <c r="H776" s="6"/>
      <c r="I776" s="6"/>
      <c r="J776" s="6"/>
    </row>
    <row r="777" spans="1:10" ht="13.9">
      <c r="A777" s="6"/>
      <c r="B777" s="7"/>
      <c r="C777" s="6"/>
      <c r="D777" s="8"/>
      <c r="E777" s="6"/>
      <c r="F777" s="6"/>
      <c r="G777" s="6"/>
      <c r="H777" s="6"/>
      <c r="I777" s="6"/>
      <c r="J777" s="6"/>
    </row>
    <row r="778" spans="1:10" ht="13.9">
      <c r="A778" s="6"/>
      <c r="B778" s="7"/>
      <c r="C778" s="6"/>
      <c r="D778" s="8"/>
      <c r="E778" s="6"/>
      <c r="F778" s="6"/>
      <c r="G778" s="6"/>
      <c r="H778" s="6"/>
      <c r="I778" s="6"/>
      <c r="J778" s="6"/>
    </row>
    <row r="779" spans="1:10" ht="13.9">
      <c r="A779" s="6"/>
      <c r="B779" s="7"/>
      <c r="C779" s="6"/>
      <c r="D779" s="8"/>
      <c r="E779" s="6"/>
      <c r="F779" s="6"/>
      <c r="G779" s="6"/>
      <c r="H779" s="6"/>
      <c r="I779" s="6"/>
      <c r="J779" s="6"/>
    </row>
    <row r="780" spans="1:10" ht="13.9">
      <c r="A780" s="6"/>
      <c r="B780" s="7"/>
      <c r="C780" s="6"/>
      <c r="D780" s="8"/>
      <c r="E780" s="6"/>
      <c r="F780" s="6"/>
      <c r="G780" s="6"/>
      <c r="H780" s="6"/>
      <c r="I780" s="6"/>
      <c r="J780" s="6"/>
    </row>
    <row r="781" spans="1:10" ht="13.9">
      <c r="A781" s="6"/>
      <c r="B781" s="7"/>
      <c r="C781" s="6"/>
      <c r="D781" s="8"/>
      <c r="E781" s="6"/>
      <c r="F781" s="6"/>
      <c r="G781" s="6"/>
      <c r="H781" s="6"/>
      <c r="I781" s="6"/>
      <c r="J781" s="6"/>
    </row>
    <row r="782" spans="1:10" ht="13.9">
      <c r="A782" s="6"/>
      <c r="B782" s="7"/>
      <c r="C782" s="6"/>
      <c r="D782" s="8"/>
      <c r="E782" s="6"/>
      <c r="F782" s="6"/>
      <c r="G782" s="6"/>
      <c r="H782" s="6"/>
      <c r="I782" s="6"/>
      <c r="J782" s="6"/>
    </row>
    <row r="783" spans="1:10" ht="13.9">
      <c r="A783" s="6"/>
      <c r="B783" s="7"/>
      <c r="C783" s="6"/>
      <c r="D783" s="8"/>
      <c r="E783" s="6"/>
      <c r="F783" s="6"/>
      <c r="G783" s="6"/>
      <c r="H783" s="6"/>
      <c r="I783" s="6"/>
      <c r="J783" s="6"/>
    </row>
    <row r="784" spans="1:10" ht="13.9">
      <c r="A784" s="6"/>
      <c r="B784" s="7"/>
      <c r="C784" s="6"/>
      <c r="D784" s="8"/>
      <c r="E784" s="6"/>
      <c r="F784" s="6"/>
      <c r="G784" s="6"/>
      <c r="H784" s="6"/>
      <c r="I784" s="6"/>
      <c r="J784" s="6"/>
    </row>
    <row r="785" spans="1:10" ht="13.9">
      <c r="A785" s="6"/>
      <c r="B785" s="7"/>
      <c r="C785" s="6"/>
      <c r="D785" s="8"/>
      <c r="E785" s="6"/>
      <c r="F785" s="6"/>
      <c r="G785" s="6"/>
      <c r="H785" s="6"/>
      <c r="I785" s="6"/>
      <c r="J785" s="6"/>
    </row>
    <row r="786" spans="1:10" ht="13.9">
      <c r="A786" s="6"/>
      <c r="B786" s="7"/>
      <c r="C786" s="6"/>
      <c r="D786" s="8"/>
      <c r="E786" s="6"/>
      <c r="F786" s="6"/>
      <c r="G786" s="6"/>
      <c r="H786" s="6"/>
      <c r="I786" s="6"/>
      <c r="J786" s="6"/>
    </row>
    <row r="787" spans="1:10" ht="13.9">
      <c r="A787" s="6"/>
      <c r="B787" s="7"/>
      <c r="C787" s="6"/>
      <c r="D787" s="8"/>
      <c r="E787" s="6"/>
      <c r="F787" s="6"/>
      <c r="G787" s="6"/>
      <c r="H787" s="6"/>
      <c r="I787" s="6"/>
      <c r="J787" s="6"/>
    </row>
    <row r="788" spans="1:10" ht="13.9">
      <c r="A788" s="6"/>
      <c r="B788" s="7"/>
      <c r="C788" s="6"/>
      <c r="D788" s="8"/>
      <c r="E788" s="6"/>
      <c r="F788" s="6"/>
      <c r="G788" s="6"/>
      <c r="H788" s="6"/>
      <c r="I788" s="6"/>
      <c r="J788" s="6"/>
    </row>
    <row r="789" spans="1:10" ht="13.9">
      <c r="A789" s="6"/>
      <c r="B789" s="7"/>
      <c r="C789" s="6"/>
      <c r="D789" s="8"/>
      <c r="E789" s="6"/>
      <c r="F789" s="6"/>
      <c r="G789" s="6"/>
      <c r="H789" s="6"/>
      <c r="I789" s="6"/>
      <c r="J789" s="6"/>
    </row>
    <row r="790" spans="1:10" ht="13.9">
      <c r="A790" s="6"/>
      <c r="B790" s="7"/>
      <c r="C790" s="6"/>
      <c r="D790" s="8"/>
      <c r="E790" s="6"/>
      <c r="F790" s="6"/>
      <c r="G790" s="6"/>
      <c r="H790" s="6"/>
      <c r="I790" s="6"/>
      <c r="J790" s="6"/>
    </row>
    <row r="791" spans="1:10" ht="13.9">
      <c r="A791" s="6"/>
      <c r="B791" s="7"/>
      <c r="C791" s="6"/>
      <c r="D791" s="8"/>
      <c r="E791" s="6"/>
      <c r="F791" s="6"/>
      <c r="G791" s="6"/>
      <c r="H791" s="6"/>
      <c r="I791" s="6"/>
      <c r="J791" s="6"/>
    </row>
    <row r="792" spans="1:10" ht="13.9">
      <c r="A792" s="6"/>
      <c r="B792" s="7"/>
      <c r="C792" s="6"/>
      <c r="D792" s="8"/>
      <c r="E792" s="6"/>
      <c r="F792" s="6"/>
      <c r="G792" s="6"/>
      <c r="H792" s="6"/>
      <c r="I792" s="6"/>
      <c r="J792" s="6"/>
    </row>
    <row r="793" spans="1:10" ht="13.9">
      <c r="A793" s="6"/>
      <c r="B793" s="7"/>
      <c r="C793" s="6"/>
      <c r="D793" s="8"/>
      <c r="E793" s="6"/>
      <c r="F793" s="6"/>
      <c r="G793" s="6"/>
      <c r="H793" s="6"/>
      <c r="I793" s="6"/>
      <c r="J793" s="6"/>
    </row>
    <row r="794" spans="1:10" ht="13.9">
      <c r="A794" s="6"/>
      <c r="B794" s="7"/>
      <c r="C794" s="6"/>
      <c r="D794" s="8"/>
      <c r="E794" s="6"/>
      <c r="F794" s="6"/>
      <c r="G794" s="6"/>
      <c r="H794" s="6"/>
      <c r="I794" s="6"/>
      <c r="J794" s="6"/>
    </row>
    <row r="795" spans="1:10" ht="13.9">
      <c r="A795" s="6"/>
      <c r="B795" s="7"/>
      <c r="C795" s="6"/>
      <c r="D795" s="8"/>
      <c r="E795" s="6"/>
      <c r="F795" s="6"/>
      <c r="G795" s="6"/>
      <c r="H795" s="6"/>
      <c r="I795" s="6"/>
      <c r="J795" s="6"/>
    </row>
    <row r="796" spans="1:10" ht="13.9">
      <c r="A796" s="6"/>
      <c r="B796" s="7"/>
      <c r="C796" s="6"/>
      <c r="D796" s="8"/>
      <c r="E796" s="6"/>
      <c r="F796" s="6"/>
      <c r="G796" s="6"/>
      <c r="H796" s="6"/>
      <c r="I796" s="6"/>
      <c r="J796" s="6"/>
    </row>
    <row r="797" spans="1:10" ht="13.9">
      <c r="A797" s="6"/>
      <c r="B797" s="7"/>
      <c r="C797" s="6"/>
      <c r="D797" s="8"/>
      <c r="E797" s="6"/>
      <c r="F797" s="6"/>
      <c r="G797" s="6"/>
      <c r="H797" s="6"/>
      <c r="I797" s="6"/>
      <c r="J797" s="6"/>
    </row>
    <row r="798" spans="1:10" ht="13.9">
      <c r="A798" s="6"/>
      <c r="B798" s="7"/>
      <c r="C798" s="6"/>
      <c r="D798" s="8"/>
      <c r="E798" s="6"/>
      <c r="F798" s="6"/>
      <c r="G798" s="6"/>
      <c r="H798" s="6"/>
      <c r="I798" s="6"/>
      <c r="J798" s="6"/>
    </row>
    <row r="799" spans="1:10" ht="13.9">
      <c r="A799" s="6"/>
      <c r="B799" s="7"/>
      <c r="C799" s="6"/>
      <c r="D799" s="8"/>
      <c r="E799" s="6"/>
      <c r="F799" s="6"/>
      <c r="G799" s="6"/>
      <c r="H799" s="6"/>
      <c r="I799" s="6"/>
      <c r="J799" s="6"/>
    </row>
    <row r="800" spans="1:10" ht="13.9">
      <c r="A800" s="6"/>
      <c r="B800" s="7"/>
      <c r="C800" s="6"/>
      <c r="D800" s="8"/>
      <c r="E800" s="6"/>
      <c r="F800" s="6"/>
      <c r="G800" s="6"/>
      <c r="H800" s="6"/>
      <c r="I800" s="6"/>
      <c r="J800" s="6"/>
    </row>
    <row r="801" spans="1:10" ht="13.9">
      <c r="A801" s="6"/>
      <c r="B801" s="7"/>
      <c r="C801" s="6"/>
      <c r="D801" s="8"/>
      <c r="E801" s="6"/>
      <c r="F801" s="6"/>
      <c r="G801" s="6"/>
      <c r="H801" s="6"/>
      <c r="I801" s="6"/>
      <c r="J801" s="6"/>
    </row>
    <row r="802" spans="1:10" ht="13.9">
      <c r="A802" s="6"/>
      <c r="B802" s="7"/>
      <c r="C802" s="6"/>
      <c r="D802" s="8"/>
      <c r="E802" s="6"/>
      <c r="F802" s="6"/>
      <c r="G802" s="6"/>
      <c r="H802" s="6"/>
      <c r="I802" s="6"/>
      <c r="J802" s="6"/>
    </row>
    <row r="803" spans="1:10" ht="13.9">
      <c r="A803" s="6"/>
      <c r="B803" s="7"/>
      <c r="C803" s="6"/>
      <c r="D803" s="8"/>
      <c r="E803" s="6"/>
      <c r="F803" s="6"/>
      <c r="G803" s="6"/>
      <c r="H803" s="6"/>
      <c r="I803" s="6"/>
      <c r="J803" s="6"/>
    </row>
    <row r="804" spans="1:10" ht="13.9">
      <c r="A804" s="6"/>
      <c r="B804" s="7"/>
      <c r="C804" s="6"/>
      <c r="D804" s="8"/>
      <c r="E804" s="6"/>
      <c r="F804" s="6"/>
      <c r="G804" s="6"/>
      <c r="H804" s="6"/>
      <c r="I804" s="6"/>
      <c r="J804" s="6"/>
    </row>
    <row r="805" spans="1:10" ht="13.9">
      <c r="A805" s="6"/>
      <c r="B805" s="7"/>
      <c r="C805" s="6"/>
      <c r="D805" s="8"/>
      <c r="E805" s="6"/>
      <c r="F805" s="6"/>
      <c r="G805" s="6"/>
      <c r="H805" s="6"/>
      <c r="I805" s="6"/>
      <c r="J805" s="6"/>
    </row>
    <row r="806" spans="1:10" ht="13.9">
      <c r="A806" s="6"/>
      <c r="B806" s="7"/>
      <c r="C806" s="6"/>
      <c r="D806" s="8"/>
      <c r="E806" s="6"/>
      <c r="F806" s="6"/>
      <c r="G806" s="6"/>
      <c r="H806" s="6"/>
      <c r="I806" s="6"/>
      <c r="J806" s="6"/>
    </row>
    <row r="807" spans="1:10" ht="13.9">
      <c r="A807" s="6"/>
      <c r="B807" s="7"/>
      <c r="C807" s="6"/>
      <c r="D807" s="8"/>
      <c r="E807" s="6"/>
      <c r="F807" s="6"/>
      <c r="G807" s="6"/>
      <c r="H807" s="6"/>
      <c r="I807" s="6"/>
      <c r="J807" s="6"/>
    </row>
    <row r="808" spans="1:10" ht="13.9">
      <c r="A808" s="6"/>
      <c r="B808" s="7"/>
      <c r="C808" s="6"/>
      <c r="D808" s="8"/>
      <c r="E808" s="6"/>
      <c r="F808" s="6"/>
      <c r="G808" s="6"/>
      <c r="H808" s="6"/>
      <c r="I808" s="6"/>
      <c r="J808" s="6"/>
    </row>
    <row r="809" spans="1:10" ht="13.9">
      <c r="A809" s="6"/>
      <c r="B809" s="7"/>
      <c r="C809" s="6"/>
      <c r="D809" s="8"/>
      <c r="E809" s="6"/>
      <c r="F809" s="6"/>
      <c r="G809" s="6"/>
      <c r="H809" s="6"/>
      <c r="I809" s="6"/>
      <c r="J809" s="6"/>
    </row>
    <row r="810" spans="1:10" ht="13.9">
      <c r="A810" s="6"/>
      <c r="B810" s="7"/>
      <c r="C810" s="6"/>
      <c r="D810" s="8"/>
      <c r="E810" s="6"/>
      <c r="F810" s="6"/>
      <c r="G810" s="6"/>
      <c r="H810" s="6"/>
      <c r="I810" s="6"/>
      <c r="J810" s="6"/>
    </row>
    <row r="811" spans="1:10" ht="13.9">
      <c r="A811" s="6"/>
      <c r="B811" s="7"/>
      <c r="C811" s="6"/>
      <c r="D811" s="8"/>
      <c r="E811" s="6"/>
      <c r="F811" s="6"/>
      <c r="G811" s="6"/>
      <c r="H811" s="6"/>
      <c r="I811" s="6"/>
      <c r="J811" s="6"/>
    </row>
    <row r="812" spans="1:10" ht="13.9">
      <c r="A812" s="6"/>
      <c r="B812" s="7"/>
      <c r="C812" s="6"/>
      <c r="D812" s="8"/>
      <c r="E812" s="6"/>
      <c r="F812" s="6"/>
      <c r="G812" s="6"/>
      <c r="H812" s="6"/>
      <c r="I812" s="6"/>
      <c r="J812" s="6"/>
    </row>
    <row r="813" spans="1:10" ht="13.9">
      <c r="A813" s="6"/>
      <c r="B813" s="7"/>
      <c r="C813" s="6"/>
      <c r="D813" s="8"/>
      <c r="E813" s="6"/>
      <c r="F813" s="6"/>
      <c r="G813" s="6"/>
      <c r="H813" s="6"/>
      <c r="I813" s="6"/>
      <c r="J813" s="6"/>
    </row>
    <row r="814" spans="1:10" ht="13.9">
      <c r="A814" s="6"/>
      <c r="B814" s="7"/>
      <c r="C814" s="6"/>
      <c r="D814" s="8"/>
      <c r="E814" s="6"/>
      <c r="F814" s="6"/>
      <c r="G814" s="6"/>
      <c r="H814" s="6"/>
      <c r="I814" s="6"/>
      <c r="J814" s="6"/>
    </row>
    <row r="815" spans="1:10" ht="13.9">
      <c r="A815" s="6"/>
      <c r="B815" s="7"/>
      <c r="C815" s="6"/>
      <c r="D815" s="8"/>
      <c r="E815" s="6"/>
      <c r="F815" s="6"/>
      <c r="G815" s="6"/>
      <c r="H815" s="6"/>
      <c r="I815" s="6"/>
      <c r="J815" s="6"/>
    </row>
    <row r="816" spans="1:10" ht="13.9">
      <c r="A816" s="6"/>
      <c r="B816" s="7"/>
      <c r="C816" s="6"/>
      <c r="D816" s="8"/>
      <c r="E816" s="6"/>
      <c r="F816" s="6"/>
      <c r="G816" s="6"/>
      <c r="H816" s="6"/>
      <c r="I816" s="6"/>
      <c r="J816" s="6"/>
    </row>
    <row r="817" spans="1:10" ht="13.9">
      <c r="A817" s="6"/>
      <c r="B817" s="7"/>
      <c r="C817" s="6"/>
      <c r="D817" s="8"/>
      <c r="E817" s="6"/>
      <c r="F817" s="6"/>
      <c r="G817" s="6"/>
      <c r="H817" s="6"/>
      <c r="I817" s="6"/>
      <c r="J817" s="6"/>
    </row>
    <row r="818" spans="1:10" ht="13.9">
      <c r="A818" s="6"/>
      <c r="B818" s="7"/>
      <c r="C818" s="6"/>
      <c r="D818" s="8"/>
      <c r="E818" s="6"/>
      <c r="F818" s="6"/>
      <c r="G818" s="6"/>
      <c r="H818" s="6"/>
      <c r="I818" s="6"/>
      <c r="J818" s="6"/>
    </row>
    <row r="819" spans="1:10" ht="13.9">
      <c r="A819" s="6"/>
      <c r="B819" s="7"/>
      <c r="C819" s="6"/>
      <c r="D819" s="8"/>
      <c r="E819" s="6"/>
      <c r="F819" s="6"/>
      <c r="G819" s="6"/>
      <c r="H819" s="6"/>
      <c r="I819" s="6"/>
      <c r="J819" s="6"/>
    </row>
    <row r="820" spans="1:10" ht="13.9">
      <c r="A820" s="6"/>
      <c r="B820" s="7"/>
      <c r="C820" s="6"/>
      <c r="D820" s="8"/>
      <c r="E820" s="6"/>
      <c r="F820" s="6"/>
      <c r="G820" s="6"/>
      <c r="H820" s="6"/>
      <c r="I820" s="6"/>
      <c r="J820" s="6"/>
    </row>
    <row r="821" spans="1:10" ht="13.9">
      <c r="A821" s="6"/>
      <c r="B821" s="7"/>
      <c r="C821" s="6"/>
      <c r="D821" s="8"/>
      <c r="E821" s="6"/>
      <c r="F821" s="6"/>
      <c r="G821" s="6"/>
      <c r="H821" s="6"/>
      <c r="I821" s="6"/>
      <c r="J821" s="6"/>
    </row>
    <row r="822" spans="1:10" ht="13.9">
      <c r="A822" s="6"/>
      <c r="B822" s="7"/>
      <c r="C822" s="6"/>
      <c r="D822" s="8"/>
      <c r="E822" s="6"/>
      <c r="F822" s="6"/>
      <c r="G822" s="6"/>
      <c r="H822" s="6"/>
      <c r="I822" s="6"/>
      <c r="J822" s="6"/>
    </row>
    <row r="823" spans="1:10" ht="13.9">
      <c r="A823" s="6"/>
      <c r="B823" s="7"/>
      <c r="C823" s="6"/>
      <c r="D823" s="8"/>
      <c r="E823" s="6"/>
      <c r="F823" s="6"/>
      <c r="G823" s="6"/>
      <c r="H823" s="6"/>
      <c r="I823" s="6"/>
      <c r="J823" s="6"/>
    </row>
    <row r="824" spans="1:10" ht="13.9">
      <c r="A824" s="6"/>
      <c r="B824" s="7"/>
      <c r="C824" s="6"/>
      <c r="D824" s="8"/>
      <c r="E824" s="6"/>
      <c r="F824" s="6"/>
      <c r="G824" s="6"/>
      <c r="H824" s="6"/>
      <c r="I824" s="6"/>
      <c r="J824" s="6"/>
    </row>
    <row r="825" spans="1:10" ht="13.9">
      <c r="A825" s="6"/>
      <c r="B825" s="7"/>
      <c r="C825" s="6"/>
      <c r="D825" s="8"/>
      <c r="E825" s="6"/>
      <c r="F825" s="6"/>
      <c r="G825" s="6"/>
      <c r="H825" s="6"/>
      <c r="I825" s="6"/>
      <c r="J825" s="6"/>
    </row>
    <row r="826" spans="1:10" ht="13.9">
      <c r="A826" s="6"/>
      <c r="B826" s="7"/>
      <c r="C826" s="6"/>
      <c r="D826" s="8"/>
      <c r="E826" s="6"/>
      <c r="F826" s="6"/>
      <c r="G826" s="6"/>
      <c r="H826" s="6"/>
      <c r="I826" s="6"/>
      <c r="J826" s="6"/>
    </row>
    <row r="827" spans="1:10" ht="13.9">
      <c r="A827" s="6"/>
      <c r="B827" s="7"/>
      <c r="C827" s="6"/>
      <c r="D827" s="8"/>
      <c r="E827" s="6"/>
      <c r="F827" s="6"/>
      <c r="G827" s="6"/>
      <c r="H827" s="6"/>
      <c r="I827" s="6"/>
      <c r="J827" s="6"/>
    </row>
    <row r="828" spans="1:10" ht="13.9">
      <c r="A828" s="6"/>
      <c r="B828" s="7"/>
      <c r="C828" s="6"/>
      <c r="D828" s="8"/>
      <c r="E828" s="6"/>
      <c r="F828" s="6"/>
      <c r="G828" s="6"/>
      <c r="H828" s="6"/>
      <c r="I828" s="6"/>
      <c r="J828" s="6"/>
    </row>
    <row r="829" spans="1:10" ht="13.9">
      <c r="A829" s="6"/>
      <c r="B829" s="7"/>
      <c r="C829" s="6"/>
      <c r="D829" s="8"/>
      <c r="E829" s="6"/>
      <c r="F829" s="6"/>
      <c r="G829" s="6"/>
      <c r="H829" s="6"/>
      <c r="I829" s="6"/>
      <c r="J829" s="6"/>
    </row>
    <row r="830" spans="1:10" ht="13.9">
      <c r="A830" s="6"/>
      <c r="B830" s="7"/>
      <c r="C830" s="6"/>
      <c r="D830" s="8"/>
      <c r="E830" s="6"/>
      <c r="F830" s="6"/>
      <c r="G830" s="6"/>
      <c r="H830" s="6"/>
      <c r="I830" s="6"/>
      <c r="J830" s="6"/>
    </row>
    <row r="831" spans="1:10" ht="13.9">
      <c r="A831" s="6"/>
      <c r="B831" s="7"/>
      <c r="C831" s="6"/>
      <c r="D831" s="8"/>
      <c r="E831" s="6"/>
      <c r="F831" s="6"/>
      <c r="G831" s="6"/>
      <c r="H831" s="6"/>
      <c r="I831" s="6"/>
      <c r="J831" s="6"/>
    </row>
    <row r="832" spans="1:10" ht="13.9">
      <c r="A832" s="6"/>
      <c r="B832" s="7"/>
      <c r="C832" s="6"/>
      <c r="D832" s="8"/>
      <c r="E832" s="6"/>
      <c r="F832" s="6"/>
      <c r="G832" s="6"/>
      <c r="H832" s="6"/>
      <c r="I832" s="6"/>
      <c r="J832" s="6"/>
    </row>
    <row r="833" spans="1:10" ht="13.9">
      <c r="A833" s="6"/>
      <c r="B833" s="7"/>
      <c r="C833" s="6"/>
      <c r="D833" s="8"/>
      <c r="E833" s="6"/>
      <c r="F833" s="6"/>
      <c r="G833" s="6"/>
      <c r="H833" s="6"/>
      <c r="I833" s="6"/>
      <c r="J833" s="6"/>
    </row>
    <row r="834" spans="1:10" ht="13.9">
      <c r="A834" s="6"/>
      <c r="B834" s="7"/>
      <c r="C834" s="6"/>
      <c r="D834" s="8"/>
      <c r="E834" s="6"/>
      <c r="F834" s="6"/>
      <c r="G834" s="6"/>
      <c r="H834" s="6"/>
      <c r="I834" s="6"/>
      <c r="J834" s="6"/>
    </row>
    <row r="835" spans="1:10" ht="13.9">
      <c r="A835" s="6"/>
      <c r="B835" s="7"/>
      <c r="C835" s="6"/>
      <c r="D835" s="8"/>
      <c r="E835" s="6"/>
      <c r="F835" s="6"/>
      <c r="G835" s="6"/>
      <c r="H835" s="6"/>
      <c r="I835" s="6"/>
      <c r="J835" s="6"/>
    </row>
    <row r="836" spans="1:10" ht="13.9">
      <c r="A836" s="6"/>
      <c r="B836" s="7"/>
      <c r="C836" s="6"/>
      <c r="D836" s="8"/>
      <c r="E836" s="6"/>
      <c r="F836" s="6"/>
      <c r="G836" s="6"/>
      <c r="H836" s="6"/>
      <c r="I836" s="6"/>
      <c r="J836" s="6"/>
    </row>
    <row r="837" spans="1:10" ht="13.9">
      <c r="A837" s="6"/>
      <c r="B837" s="7"/>
      <c r="C837" s="6"/>
      <c r="D837" s="8"/>
      <c r="E837" s="6"/>
      <c r="F837" s="6"/>
      <c r="G837" s="6"/>
      <c r="H837" s="6"/>
      <c r="I837" s="6"/>
      <c r="J837" s="6"/>
    </row>
    <row r="838" spans="1:10" ht="13.9">
      <c r="A838" s="6"/>
      <c r="B838" s="7"/>
      <c r="C838" s="6"/>
      <c r="D838" s="8"/>
      <c r="E838" s="6"/>
      <c r="F838" s="6"/>
      <c r="G838" s="6"/>
      <c r="H838" s="6"/>
      <c r="I838" s="6"/>
      <c r="J838" s="6"/>
    </row>
    <row r="839" spans="1:10" ht="13.9">
      <c r="A839" s="6"/>
      <c r="B839" s="7"/>
      <c r="C839" s="6"/>
      <c r="D839" s="8"/>
      <c r="E839" s="6"/>
      <c r="F839" s="6"/>
      <c r="G839" s="6"/>
      <c r="H839" s="6"/>
      <c r="I839" s="6"/>
      <c r="J839" s="6"/>
    </row>
    <row r="840" spans="1:10" ht="13.9">
      <c r="A840" s="6"/>
      <c r="B840" s="7"/>
      <c r="C840" s="6"/>
      <c r="D840" s="8"/>
      <c r="E840" s="6"/>
      <c r="F840" s="6"/>
      <c r="G840" s="6"/>
      <c r="H840" s="6"/>
      <c r="I840" s="6"/>
      <c r="J840" s="6"/>
    </row>
    <row r="841" spans="1:10" ht="13.9">
      <c r="A841" s="6"/>
      <c r="B841" s="7"/>
      <c r="C841" s="6"/>
      <c r="D841" s="8"/>
      <c r="E841" s="6"/>
      <c r="F841" s="6"/>
      <c r="G841" s="6"/>
      <c r="H841" s="6"/>
      <c r="I841" s="6"/>
      <c r="J841" s="6"/>
    </row>
    <row r="842" spans="1:10" ht="13.9">
      <c r="A842" s="6"/>
      <c r="B842" s="7"/>
      <c r="C842" s="6"/>
      <c r="D842" s="8"/>
      <c r="E842" s="6"/>
      <c r="F842" s="6"/>
      <c r="G842" s="6"/>
      <c r="H842" s="6"/>
      <c r="I842" s="6"/>
      <c r="J842" s="6"/>
    </row>
    <row r="843" spans="1:10" ht="13.9">
      <c r="A843" s="6"/>
      <c r="B843" s="7"/>
      <c r="C843" s="6"/>
      <c r="D843" s="8"/>
      <c r="E843" s="6"/>
      <c r="F843" s="6"/>
      <c r="G843" s="6"/>
      <c r="H843" s="6"/>
      <c r="I843" s="6"/>
      <c r="J843" s="6"/>
    </row>
    <row r="844" spans="1:10" ht="13.9">
      <c r="A844" s="6"/>
      <c r="B844" s="7"/>
      <c r="C844" s="6"/>
      <c r="D844" s="8"/>
      <c r="E844" s="6"/>
      <c r="F844" s="6"/>
      <c r="G844" s="6"/>
      <c r="H844" s="6"/>
      <c r="I844" s="6"/>
      <c r="J844" s="6"/>
    </row>
    <row r="845" spans="1:10" ht="13.9">
      <c r="A845" s="6"/>
      <c r="B845" s="7"/>
      <c r="C845" s="6"/>
      <c r="D845" s="8"/>
      <c r="E845" s="6"/>
      <c r="F845" s="6"/>
      <c r="G845" s="6"/>
      <c r="H845" s="6"/>
      <c r="I845" s="6"/>
      <c r="J845" s="6"/>
    </row>
    <row r="846" spans="1:10" ht="13.9">
      <c r="A846" s="6"/>
      <c r="B846" s="7"/>
      <c r="C846" s="6"/>
      <c r="D846" s="8"/>
      <c r="E846" s="6"/>
      <c r="F846" s="6"/>
      <c r="G846" s="6"/>
      <c r="H846" s="6"/>
      <c r="I846" s="6"/>
      <c r="J846" s="6"/>
    </row>
    <row r="847" spans="1:10" ht="13.9">
      <c r="A847" s="6"/>
      <c r="B847" s="7"/>
      <c r="C847" s="6"/>
      <c r="D847" s="8"/>
      <c r="E847" s="6"/>
      <c r="F847" s="6"/>
      <c r="G847" s="6"/>
      <c r="H847" s="6"/>
      <c r="I847" s="6"/>
      <c r="J847" s="6"/>
    </row>
    <row r="848" spans="1:10" ht="13.9">
      <c r="A848" s="6"/>
      <c r="B848" s="7"/>
      <c r="C848" s="6"/>
      <c r="D848" s="8"/>
      <c r="E848" s="6"/>
      <c r="F848" s="6"/>
      <c r="G848" s="6"/>
      <c r="H848" s="6"/>
      <c r="I848" s="6"/>
      <c r="J848" s="6"/>
    </row>
    <row r="849" spans="1:10" ht="13.9">
      <c r="A849" s="6"/>
      <c r="B849" s="7"/>
      <c r="C849" s="6"/>
      <c r="D849" s="8"/>
      <c r="E849" s="6"/>
      <c r="F849" s="6"/>
      <c r="G849" s="6"/>
      <c r="H849" s="6"/>
      <c r="I849" s="6"/>
      <c r="J849" s="6"/>
    </row>
    <row r="850" spans="1:10" ht="13.9">
      <c r="A850" s="6"/>
      <c r="B850" s="7"/>
      <c r="C850" s="6"/>
      <c r="D850" s="8"/>
      <c r="E850" s="6"/>
      <c r="F850" s="6"/>
      <c r="G850" s="6"/>
      <c r="H850" s="6"/>
      <c r="I850" s="6"/>
      <c r="J850" s="6"/>
    </row>
    <row r="851" spans="1:10" ht="13.9">
      <c r="A851" s="6"/>
      <c r="B851" s="7"/>
      <c r="C851" s="6"/>
      <c r="D851" s="8"/>
      <c r="E851" s="6"/>
      <c r="F851" s="6"/>
      <c r="G851" s="6"/>
      <c r="H851" s="6"/>
      <c r="I851" s="6"/>
      <c r="J851" s="6"/>
    </row>
    <row r="852" spans="1:10" ht="13.9">
      <c r="A852" s="6"/>
      <c r="B852" s="7"/>
      <c r="C852" s="6"/>
      <c r="D852" s="8"/>
      <c r="E852" s="6"/>
      <c r="F852" s="6"/>
      <c r="G852" s="6"/>
      <c r="H852" s="6"/>
      <c r="I852" s="6"/>
      <c r="J852" s="6"/>
    </row>
    <row r="853" spans="1:10" ht="13.9">
      <c r="A853" s="6"/>
      <c r="B853" s="7"/>
      <c r="C853" s="6"/>
      <c r="D853" s="8"/>
      <c r="E853" s="6"/>
      <c r="F853" s="6"/>
      <c r="G853" s="6"/>
      <c r="H853" s="6"/>
      <c r="I853" s="6"/>
      <c r="J853" s="6"/>
    </row>
    <row r="854" spans="1:10" ht="13.9">
      <c r="A854" s="6"/>
      <c r="B854" s="7"/>
      <c r="C854" s="6"/>
      <c r="D854" s="8"/>
      <c r="E854" s="6"/>
      <c r="F854" s="6"/>
      <c r="G854" s="6"/>
      <c r="H854" s="6"/>
      <c r="I854" s="6"/>
      <c r="J854" s="6"/>
    </row>
    <row r="855" spans="1:10" ht="13.9">
      <c r="A855" s="6"/>
      <c r="B855" s="7"/>
      <c r="C855" s="6"/>
      <c r="D855" s="8"/>
      <c r="E855" s="6"/>
      <c r="F855" s="6"/>
      <c r="G855" s="6"/>
      <c r="H855" s="6"/>
      <c r="I855" s="6"/>
      <c r="J855" s="6"/>
    </row>
    <row r="856" spans="1:10" ht="13.9">
      <c r="A856" s="6"/>
      <c r="B856" s="7"/>
      <c r="C856" s="6"/>
      <c r="D856" s="8"/>
      <c r="E856" s="6"/>
      <c r="F856" s="6"/>
      <c r="G856" s="6"/>
      <c r="H856" s="6"/>
      <c r="I856" s="6"/>
      <c r="J856" s="6"/>
    </row>
    <row r="857" spans="1:10" ht="13.9">
      <c r="A857" s="6"/>
      <c r="B857" s="7"/>
      <c r="C857" s="6"/>
      <c r="D857" s="8"/>
      <c r="E857" s="6"/>
      <c r="F857" s="6"/>
      <c r="G857" s="6"/>
      <c r="H857" s="6"/>
      <c r="I857" s="6"/>
      <c r="J857" s="6"/>
    </row>
    <row r="858" spans="1:10" ht="13.9">
      <c r="A858" s="6"/>
      <c r="B858" s="7"/>
      <c r="C858" s="6"/>
      <c r="D858" s="8"/>
      <c r="E858" s="6"/>
      <c r="F858" s="6"/>
      <c r="G858" s="6"/>
      <c r="H858" s="6"/>
      <c r="I858" s="6"/>
      <c r="J858" s="6"/>
    </row>
    <row r="859" spans="1:10" ht="13.9">
      <c r="A859" s="6"/>
      <c r="B859" s="7"/>
      <c r="C859" s="6"/>
      <c r="D859" s="8"/>
      <c r="E859" s="6"/>
      <c r="F859" s="6"/>
      <c r="G859" s="6"/>
      <c r="H859" s="6"/>
      <c r="I859" s="6"/>
      <c r="J859" s="6"/>
    </row>
    <row r="860" spans="1:10" ht="13.9">
      <c r="A860" s="6"/>
      <c r="B860" s="7"/>
      <c r="C860" s="6"/>
      <c r="D860" s="8"/>
      <c r="E860" s="6"/>
      <c r="F860" s="6"/>
      <c r="G860" s="6"/>
      <c r="H860" s="6"/>
      <c r="I860" s="6"/>
      <c r="J860" s="6"/>
    </row>
    <row r="861" spans="1:10" ht="13.9">
      <c r="A861" s="6"/>
      <c r="B861" s="7"/>
      <c r="C861" s="6"/>
      <c r="D861" s="8"/>
      <c r="E861" s="6"/>
      <c r="F861" s="6"/>
      <c r="G861" s="6"/>
      <c r="H861" s="6"/>
      <c r="I861" s="6"/>
      <c r="J861" s="6"/>
    </row>
    <row r="862" spans="1:10" ht="13.9">
      <c r="A862" s="6"/>
      <c r="B862" s="7"/>
      <c r="C862" s="6"/>
      <c r="D862" s="8"/>
      <c r="E862" s="6"/>
      <c r="F862" s="6"/>
      <c r="G862" s="6"/>
      <c r="H862" s="6"/>
      <c r="I862" s="6"/>
      <c r="J862" s="6"/>
    </row>
    <row r="863" spans="1:10" ht="13.9">
      <c r="A863" s="6"/>
      <c r="B863" s="7"/>
      <c r="C863" s="6"/>
      <c r="D863" s="8"/>
      <c r="E863" s="6"/>
      <c r="F863" s="6"/>
      <c r="G863" s="6"/>
      <c r="H863" s="6"/>
      <c r="I863" s="6"/>
      <c r="J863" s="6"/>
    </row>
    <row r="864" spans="1:10" ht="13.9">
      <c r="A864" s="6"/>
      <c r="B864" s="7"/>
      <c r="C864" s="6"/>
      <c r="D864" s="8"/>
      <c r="E864" s="6"/>
      <c r="F864" s="6"/>
      <c r="G864" s="6"/>
      <c r="H864" s="6"/>
      <c r="I864" s="6"/>
      <c r="J864" s="6"/>
    </row>
    <row r="865" spans="1:10" ht="13.9">
      <c r="A865" s="6"/>
      <c r="B865" s="7"/>
      <c r="C865" s="6"/>
      <c r="D865" s="8"/>
      <c r="E865" s="6"/>
      <c r="F865" s="6"/>
      <c r="G865" s="6"/>
      <c r="H865" s="6"/>
      <c r="I865" s="6"/>
      <c r="J865" s="6"/>
    </row>
    <row r="866" spans="1:10" ht="13.9">
      <c r="A866" s="6"/>
      <c r="B866" s="7"/>
      <c r="C866" s="6"/>
      <c r="D866" s="8"/>
      <c r="E866" s="6"/>
      <c r="F866" s="6"/>
      <c r="G866" s="6"/>
      <c r="H866" s="6"/>
      <c r="I866" s="6"/>
      <c r="J866" s="6"/>
    </row>
    <row r="867" spans="1:10" ht="13.9">
      <c r="A867" s="6"/>
      <c r="B867" s="7"/>
      <c r="C867" s="6"/>
      <c r="D867" s="8"/>
      <c r="E867" s="6"/>
      <c r="F867" s="6"/>
      <c r="G867" s="6"/>
      <c r="H867" s="6"/>
      <c r="I867" s="6"/>
      <c r="J867" s="6"/>
    </row>
    <row r="868" spans="1:10" ht="13.9">
      <c r="A868" s="6"/>
      <c r="B868" s="7"/>
      <c r="C868" s="6"/>
      <c r="D868" s="8"/>
      <c r="E868" s="6"/>
      <c r="F868" s="6"/>
      <c r="G868" s="6"/>
      <c r="H868" s="6"/>
      <c r="I868" s="6"/>
      <c r="J868" s="6"/>
    </row>
    <row r="869" spans="1:10" ht="13.9">
      <c r="A869" s="6"/>
      <c r="B869" s="7"/>
      <c r="C869" s="6"/>
      <c r="D869" s="8"/>
      <c r="E869" s="6"/>
      <c r="F869" s="6"/>
      <c r="G869" s="6"/>
      <c r="H869" s="6"/>
      <c r="I869" s="6"/>
      <c r="J869" s="6"/>
    </row>
    <row r="870" spans="1:10" ht="13.9">
      <c r="A870" s="6"/>
      <c r="B870" s="7"/>
      <c r="C870" s="6"/>
      <c r="D870" s="8"/>
      <c r="E870" s="6"/>
      <c r="F870" s="6"/>
      <c r="G870" s="6"/>
      <c r="H870" s="6"/>
      <c r="I870" s="6"/>
      <c r="J870" s="6"/>
    </row>
    <row r="871" spans="1:10" ht="13.9">
      <c r="A871" s="6"/>
      <c r="B871" s="7"/>
      <c r="C871" s="6"/>
      <c r="D871" s="8"/>
      <c r="E871" s="6"/>
      <c r="F871" s="6"/>
      <c r="G871" s="6"/>
      <c r="H871" s="6"/>
      <c r="I871" s="6"/>
      <c r="J871" s="6"/>
    </row>
    <row r="872" spans="1:10" ht="13.9">
      <c r="A872" s="6"/>
      <c r="B872" s="7"/>
      <c r="C872" s="6"/>
      <c r="D872" s="8"/>
      <c r="E872" s="6"/>
      <c r="F872" s="6"/>
      <c r="G872" s="6"/>
      <c r="H872" s="6"/>
      <c r="I872" s="6"/>
      <c r="J872" s="6"/>
    </row>
    <row r="873" spans="1:10" ht="13.9">
      <c r="A873" s="6"/>
      <c r="B873" s="7"/>
      <c r="C873" s="6"/>
      <c r="D873" s="8"/>
      <c r="E873" s="6"/>
      <c r="F873" s="6"/>
      <c r="G873" s="6"/>
      <c r="H873" s="6"/>
      <c r="I873" s="6"/>
      <c r="J873" s="6"/>
    </row>
    <row r="874" spans="1:10" ht="13.9">
      <c r="A874" s="6"/>
      <c r="B874" s="7"/>
      <c r="C874" s="6"/>
      <c r="D874" s="8"/>
      <c r="E874" s="6"/>
      <c r="F874" s="6"/>
      <c r="G874" s="6"/>
      <c r="H874" s="6"/>
      <c r="I874" s="6"/>
      <c r="J874" s="6"/>
    </row>
    <row r="875" spans="1:10" ht="13.9">
      <c r="A875" s="6"/>
      <c r="B875" s="7"/>
      <c r="C875" s="6"/>
      <c r="D875" s="8"/>
      <c r="E875" s="6"/>
      <c r="F875" s="6"/>
      <c r="G875" s="6"/>
      <c r="H875" s="6"/>
      <c r="I875" s="6"/>
      <c r="J875" s="6"/>
    </row>
    <row r="876" spans="1:10" ht="13.9">
      <c r="A876" s="6"/>
      <c r="B876" s="7"/>
      <c r="C876" s="6"/>
      <c r="D876" s="8"/>
      <c r="E876" s="6"/>
      <c r="F876" s="6"/>
      <c r="G876" s="6"/>
      <c r="H876" s="6"/>
      <c r="I876" s="6"/>
      <c r="J876" s="6"/>
    </row>
    <row r="877" spans="1:10" ht="13.9">
      <c r="A877" s="6"/>
      <c r="B877" s="7"/>
      <c r="C877" s="6"/>
      <c r="D877" s="8"/>
      <c r="E877" s="6"/>
      <c r="F877" s="6"/>
      <c r="G877" s="6"/>
      <c r="H877" s="6"/>
      <c r="I877" s="6"/>
      <c r="J877" s="6"/>
    </row>
    <row r="878" spans="1:10" ht="13.9">
      <c r="A878" s="6"/>
      <c r="B878" s="7"/>
      <c r="C878" s="6"/>
      <c r="D878" s="8"/>
      <c r="E878" s="6"/>
      <c r="F878" s="6"/>
      <c r="G878" s="6"/>
      <c r="H878" s="6"/>
      <c r="I878" s="6"/>
      <c r="J878" s="6"/>
    </row>
    <row r="879" spans="1:10" ht="13.9">
      <c r="A879" s="6"/>
      <c r="B879" s="7"/>
      <c r="C879" s="6"/>
      <c r="D879" s="8"/>
      <c r="E879" s="6"/>
      <c r="F879" s="6"/>
      <c r="G879" s="6"/>
      <c r="H879" s="6"/>
      <c r="I879" s="6"/>
      <c r="J879" s="6"/>
    </row>
    <row r="880" spans="1:10" ht="13.9">
      <c r="A880" s="6"/>
      <c r="B880" s="7"/>
      <c r="C880" s="6"/>
      <c r="D880" s="8"/>
      <c r="E880" s="6"/>
      <c r="F880" s="6"/>
      <c r="G880" s="6"/>
      <c r="H880" s="6"/>
      <c r="I880" s="6"/>
      <c r="J880" s="6"/>
    </row>
    <row r="881" spans="1:10" ht="13.9">
      <c r="A881" s="6"/>
      <c r="B881" s="7"/>
      <c r="C881" s="6"/>
      <c r="D881" s="8"/>
      <c r="E881" s="6"/>
      <c r="F881" s="6"/>
      <c r="G881" s="6"/>
      <c r="H881" s="6"/>
      <c r="I881" s="6"/>
      <c r="J881" s="6"/>
    </row>
    <row r="882" spans="1:10" ht="13.9">
      <c r="A882" s="6"/>
      <c r="B882" s="7"/>
      <c r="C882" s="6"/>
      <c r="D882" s="8"/>
      <c r="E882" s="6"/>
      <c r="F882" s="6"/>
      <c r="G882" s="6"/>
      <c r="H882" s="6"/>
      <c r="I882" s="6"/>
      <c r="J882" s="6"/>
    </row>
    <row r="883" spans="1:10" ht="13.9">
      <c r="A883" s="6"/>
      <c r="B883" s="7"/>
      <c r="C883" s="6"/>
      <c r="D883" s="8"/>
      <c r="E883" s="6"/>
      <c r="F883" s="6"/>
      <c r="G883" s="6"/>
      <c r="H883" s="6"/>
      <c r="I883" s="6"/>
      <c r="J883" s="6"/>
    </row>
    <row r="884" spans="1:10" ht="13.9">
      <c r="A884" s="6"/>
      <c r="B884" s="7"/>
      <c r="C884" s="6"/>
      <c r="D884" s="8"/>
      <c r="E884" s="6"/>
      <c r="F884" s="6"/>
      <c r="G884" s="6"/>
      <c r="H884" s="6"/>
      <c r="I884" s="6"/>
      <c r="J884" s="6"/>
    </row>
    <row r="885" spans="1:10" ht="13.9">
      <c r="A885" s="6"/>
      <c r="B885" s="7"/>
      <c r="C885" s="6"/>
      <c r="D885" s="8"/>
      <c r="E885" s="6"/>
      <c r="F885" s="6"/>
      <c r="G885" s="6"/>
      <c r="H885" s="6"/>
      <c r="I885" s="6"/>
      <c r="J885" s="6"/>
    </row>
    <row r="886" spans="1:10" ht="13.9">
      <c r="A886" s="6"/>
      <c r="B886" s="7"/>
      <c r="C886" s="6"/>
      <c r="D886" s="8"/>
      <c r="E886" s="6"/>
      <c r="F886" s="6"/>
      <c r="G886" s="6"/>
      <c r="H886" s="6"/>
      <c r="I886" s="6"/>
      <c r="J886" s="6"/>
    </row>
    <row r="887" spans="1:10" ht="13.9">
      <c r="A887" s="6"/>
      <c r="B887" s="7"/>
      <c r="C887" s="6"/>
      <c r="D887" s="8"/>
      <c r="E887" s="6"/>
      <c r="F887" s="6"/>
      <c r="G887" s="6"/>
      <c r="H887" s="6"/>
      <c r="I887" s="6"/>
      <c r="J887" s="6"/>
    </row>
    <row r="888" spans="1:10" ht="13.9">
      <c r="A888" s="6"/>
      <c r="B888" s="7"/>
      <c r="C888" s="6"/>
      <c r="D888" s="8"/>
      <c r="E888" s="6"/>
      <c r="F888" s="6"/>
      <c r="G888" s="6"/>
      <c r="H888" s="6"/>
      <c r="I888" s="6"/>
      <c r="J888" s="6"/>
    </row>
    <row r="889" spans="1:10" ht="13.9">
      <c r="A889" s="6"/>
      <c r="B889" s="7"/>
      <c r="C889" s="6"/>
      <c r="D889" s="8"/>
      <c r="E889" s="6"/>
      <c r="F889" s="6"/>
      <c r="G889" s="6"/>
      <c r="H889" s="6"/>
      <c r="I889" s="6"/>
      <c r="J889" s="6"/>
    </row>
    <row r="890" spans="1:10" ht="13.9">
      <c r="A890" s="6"/>
      <c r="B890" s="7"/>
      <c r="C890" s="6"/>
      <c r="D890" s="8"/>
      <c r="E890" s="6"/>
      <c r="F890" s="6"/>
      <c r="G890" s="6"/>
      <c r="H890" s="6"/>
      <c r="I890" s="6"/>
      <c r="J890" s="6"/>
    </row>
    <row r="891" spans="1:10" ht="13.9">
      <c r="A891" s="6"/>
      <c r="B891" s="7"/>
      <c r="C891" s="6"/>
      <c r="D891" s="8"/>
      <c r="E891" s="6"/>
      <c r="F891" s="6"/>
      <c r="G891" s="6"/>
      <c r="H891" s="6"/>
      <c r="I891" s="6"/>
      <c r="J891" s="6"/>
    </row>
    <row r="892" spans="1:10" ht="13.9">
      <c r="A892" s="6"/>
      <c r="B892" s="7"/>
      <c r="C892" s="6"/>
      <c r="D892" s="8"/>
      <c r="E892" s="6"/>
      <c r="F892" s="6"/>
      <c r="G892" s="6"/>
      <c r="H892" s="6"/>
      <c r="I892" s="6"/>
      <c r="J892" s="6"/>
    </row>
    <row r="893" spans="1:10" ht="13.9">
      <c r="A893" s="6"/>
      <c r="B893" s="7"/>
      <c r="C893" s="6"/>
      <c r="D893" s="8"/>
      <c r="E893" s="6"/>
      <c r="F893" s="6"/>
      <c r="G893" s="6"/>
      <c r="H893" s="6"/>
      <c r="I893" s="6"/>
      <c r="J893" s="6"/>
    </row>
    <row r="894" spans="1:10" ht="13.9">
      <c r="A894" s="6"/>
      <c r="B894" s="7"/>
      <c r="C894" s="6"/>
      <c r="D894" s="8"/>
      <c r="E894" s="6"/>
      <c r="F894" s="6"/>
      <c r="G894" s="6"/>
      <c r="H894" s="6"/>
      <c r="I894" s="6"/>
      <c r="J894" s="6"/>
    </row>
    <row r="895" spans="1:10" ht="13.9">
      <c r="A895" s="6"/>
      <c r="B895" s="7"/>
      <c r="C895" s="6"/>
      <c r="D895" s="8"/>
      <c r="E895" s="6"/>
      <c r="F895" s="6"/>
      <c r="G895" s="6"/>
      <c r="H895" s="6"/>
      <c r="I895" s="6"/>
      <c r="J895" s="6"/>
    </row>
    <row r="896" spans="1:10" ht="13.9">
      <c r="A896" s="6"/>
      <c r="B896" s="7"/>
      <c r="C896" s="6"/>
      <c r="D896" s="8"/>
      <c r="E896" s="6"/>
      <c r="F896" s="6"/>
      <c r="G896" s="6"/>
      <c r="H896" s="6"/>
      <c r="I896" s="6"/>
      <c r="J896" s="6"/>
    </row>
    <row r="897" spans="1:10" ht="13.9">
      <c r="A897" s="6"/>
      <c r="B897" s="7"/>
      <c r="C897" s="6"/>
      <c r="D897" s="8"/>
      <c r="E897" s="6"/>
      <c r="F897" s="6"/>
      <c r="G897" s="6"/>
      <c r="H897" s="6"/>
      <c r="I897" s="6"/>
      <c r="J897" s="6"/>
    </row>
    <row r="898" spans="1:10" ht="13.9">
      <c r="A898" s="6"/>
      <c r="B898" s="7"/>
      <c r="C898" s="6"/>
      <c r="D898" s="8"/>
      <c r="E898" s="6"/>
      <c r="F898" s="6"/>
      <c r="G898" s="6"/>
      <c r="H898" s="6"/>
      <c r="I898" s="6"/>
      <c r="J898" s="6"/>
    </row>
    <row r="899" spans="1:10" ht="13.9">
      <c r="A899" s="6"/>
      <c r="B899" s="7"/>
      <c r="C899" s="6"/>
      <c r="D899" s="8"/>
      <c r="E899" s="6"/>
      <c r="F899" s="6"/>
      <c r="G899" s="6"/>
      <c r="H899" s="6"/>
      <c r="I899" s="6"/>
      <c r="J899" s="6"/>
    </row>
    <row r="900" spans="1:10" ht="13.9">
      <c r="A900" s="6"/>
      <c r="B900" s="7"/>
      <c r="C900" s="6"/>
      <c r="D900" s="8"/>
      <c r="E900" s="6"/>
      <c r="F900" s="6"/>
      <c r="G900" s="6"/>
      <c r="H900" s="6"/>
      <c r="I900" s="6"/>
      <c r="J900" s="6"/>
    </row>
    <row r="901" spans="1:10" ht="13.9">
      <c r="A901" s="6"/>
      <c r="B901" s="7"/>
      <c r="C901" s="6"/>
      <c r="D901" s="8"/>
      <c r="E901" s="6"/>
      <c r="F901" s="6"/>
      <c r="G901" s="6"/>
      <c r="H901" s="6"/>
      <c r="I901" s="6"/>
      <c r="J901" s="6"/>
    </row>
    <row r="902" spans="1:10" ht="13.9">
      <c r="A902" s="6"/>
      <c r="B902" s="7"/>
      <c r="C902" s="6"/>
      <c r="D902" s="8"/>
      <c r="E902" s="6"/>
      <c r="F902" s="6"/>
      <c r="G902" s="6"/>
      <c r="H902" s="6"/>
      <c r="I902" s="6"/>
      <c r="J902" s="6"/>
    </row>
    <row r="903" spans="1:10" ht="13.9">
      <c r="A903" s="6"/>
      <c r="B903" s="7"/>
      <c r="C903" s="6"/>
      <c r="D903" s="8"/>
      <c r="E903" s="6"/>
      <c r="F903" s="6"/>
      <c r="G903" s="6"/>
      <c r="H903" s="6"/>
      <c r="I903" s="6"/>
      <c r="J903" s="6"/>
    </row>
    <row r="904" spans="1:10" ht="13.9">
      <c r="A904" s="6"/>
      <c r="B904" s="7"/>
      <c r="C904" s="6"/>
      <c r="D904" s="8"/>
      <c r="E904" s="6"/>
      <c r="F904" s="6"/>
      <c r="G904" s="6"/>
      <c r="H904" s="6"/>
      <c r="I904" s="6"/>
      <c r="J904" s="6"/>
    </row>
    <row r="905" spans="1:10" ht="13.9">
      <c r="A905" s="6"/>
      <c r="B905" s="7"/>
      <c r="C905" s="6"/>
      <c r="D905" s="8"/>
      <c r="E905" s="6"/>
      <c r="F905" s="6"/>
      <c r="G905" s="6"/>
      <c r="H905" s="6"/>
      <c r="I905" s="6"/>
      <c r="J905" s="6"/>
    </row>
    <row r="906" spans="1:10" ht="13.9">
      <c r="A906" s="6"/>
      <c r="B906" s="7"/>
      <c r="C906" s="6"/>
      <c r="D906" s="8"/>
      <c r="E906" s="6"/>
      <c r="F906" s="6"/>
      <c r="G906" s="6"/>
      <c r="H906" s="6"/>
      <c r="I906" s="6"/>
      <c r="J906" s="6"/>
    </row>
    <row r="907" spans="1:10" ht="13.9">
      <c r="A907" s="6"/>
      <c r="B907" s="7"/>
      <c r="C907" s="6"/>
      <c r="D907" s="8"/>
      <c r="E907" s="6"/>
      <c r="F907" s="6"/>
      <c r="G907" s="6"/>
      <c r="H907" s="6"/>
      <c r="I907" s="6"/>
      <c r="J907" s="6"/>
    </row>
    <row r="908" spans="1:10" ht="13.9">
      <c r="A908" s="6"/>
      <c r="B908" s="7"/>
      <c r="C908" s="6"/>
      <c r="D908" s="8"/>
      <c r="E908" s="6"/>
      <c r="F908" s="6"/>
      <c r="G908" s="6"/>
      <c r="H908" s="6"/>
      <c r="I908" s="6"/>
      <c r="J908" s="6"/>
    </row>
    <row r="909" spans="1:10" ht="13.9">
      <c r="A909" s="6"/>
      <c r="B909" s="7"/>
      <c r="C909" s="6"/>
      <c r="D909" s="8"/>
      <c r="E909" s="6"/>
      <c r="F909" s="6"/>
      <c r="G909" s="6"/>
      <c r="H909" s="6"/>
      <c r="I909" s="6"/>
      <c r="J909" s="6"/>
    </row>
    <row r="910" spans="1:10" ht="13.9">
      <c r="A910" s="6"/>
      <c r="B910" s="7"/>
      <c r="C910" s="6"/>
      <c r="D910" s="8"/>
      <c r="E910" s="6"/>
      <c r="F910" s="6"/>
      <c r="G910" s="6"/>
      <c r="H910" s="6"/>
      <c r="I910" s="6"/>
      <c r="J910" s="6"/>
    </row>
    <row r="911" spans="1:10" ht="13.9">
      <c r="A911" s="6"/>
      <c r="B911" s="7"/>
      <c r="C911" s="6"/>
      <c r="D911" s="8"/>
      <c r="E911" s="6"/>
      <c r="F911" s="6"/>
      <c r="G911" s="6"/>
      <c r="H911" s="6"/>
      <c r="I911" s="6"/>
      <c r="J911" s="6"/>
    </row>
    <row r="912" spans="1:10" ht="13.9">
      <c r="A912" s="6"/>
      <c r="B912" s="7"/>
      <c r="C912" s="6"/>
      <c r="D912" s="8"/>
      <c r="E912" s="6"/>
      <c r="F912" s="6"/>
      <c r="G912" s="6"/>
      <c r="H912" s="6"/>
      <c r="I912" s="6"/>
      <c r="J912" s="6"/>
    </row>
    <row r="913" spans="1:10" ht="13.9">
      <c r="A913" s="6"/>
      <c r="B913" s="7"/>
      <c r="C913" s="6"/>
      <c r="D913" s="8"/>
      <c r="E913" s="6"/>
      <c r="F913" s="6"/>
      <c r="G913" s="6"/>
      <c r="H913" s="6"/>
      <c r="I913" s="6"/>
      <c r="J913" s="6"/>
    </row>
    <row r="914" spans="1:10" ht="13.9">
      <c r="A914" s="6"/>
      <c r="B914" s="7"/>
      <c r="C914" s="6"/>
      <c r="D914" s="8"/>
      <c r="E914" s="6"/>
      <c r="F914" s="6"/>
      <c r="G914" s="6"/>
      <c r="H914" s="6"/>
      <c r="I914" s="6"/>
      <c r="J914" s="6"/>
    </row>
    <row r="915" spans="1:10" ht="13.9">
      <c r="A915" s="6"/>
      <c r="B915" s="7"/>
      <c r="C915" s="6"/>
      <c r="D915" s="8"/>
      <c r="E915" s="6"/>
      <c r="F915" s="6"/>
      <c r="G915" s="6"/>
      <c r="H915" s="6"/>
      <c r="I915" s="6"/>
      <c r="J915" s="6"/>
    </row>
    <row r="916" spans="1:10" ht="13.9">
      <c r="A916" s="6"/>
      <c r="B916" s="7"/>
      <c r="C916" s="6"/>
      <c r="D916" s="8"/>
      <c r="E916" s="6"/>
      <c r="F916" s="6"/>
      <c r="G916" s="6"/>
      <c r="H916" s="6"/>
      <c r="I916" s="6"/>
      <c r="J916" s="6"/>
    </row>
    <row r="917" spans="1:10" ht="13.9">
      <c r="A917" s="6"/>
      <c r="B917" s="7"/>
      <c r="C917" s="6"/>
      <c r="D917" s="8"/>
      <c r="E917" s="6"/>
      <c r="F917" s="6"/>
      <c r="G917" s="6"/>
      <c r="H917" s="6"/>
      <c r="I917" s="6"/>
      <c r="J917" s="6"/>
    </row>
    <row r="918" spans="1:10" ht="13.9">
      <c r="A918" s="6"/>
      <c r="B918" s="7"/>
      <c r="C918" s="6"/>
      <c r="D918" s="8"/>
      <c r="E918" s="6"/>
      <c r="F918" s="6"/>
      <c r="G918" s="6"/>
      <c r="H918" s="6"/>
      <c r="I918" s="6"/>
      <c r="J918" s="6"/>
    </row>
    <row r="919" spans="1:10" ht="13.9">
      <c r="A919" s="6"/>
      <c r="B919" s="7"/>
      <c r="C919" s="6"/>
      <c r="D919" s="8"/>
      <c r="E919" s="6"/>
      <c r="F919" s="6"/>
      <c r="G919" s="6"/>
      <c r="H919" s="6"/>
      <c r="I919" s="6"/>
      <c r="J919" s="6"/>
    </row>
    <row r="920" spans="1:10" ht="13.9">
      <c r="A920" s="6"/>
      <c r="B920" s="7"/>
      <c r="C920" s="6"/>
      <c r="D920" s="8"/>
      <c r="E920" s="6"/>
      <c r="F920" s="6"/>
      <c r="G920" s="6"/>
      <c r="H920" s="6"/>
      <c r="I920" s="6"/>
      <c r="J920" s="6"/>
    </row>
    <row r="921" spans="1:10" ht="13.9">
      <c r="A921" s="6"/>
      <c r="B921" s="7"/>
      <c r="C921" s="6"/>
      <c r="D921" s="8"/>
      <c r="E921" s="6"/>
      <c r="F921" s="6"/>
      <c r="G921" s="6"/>
      <c r="H921" s="6"/>
      <c r="I921" s="6"/>
      <c r="J921" s="6"/>
    </row>
    <row r="922" spans="1:10" ht="13.9">
      <c r="A922" s="6"/>
      <c r="B922" s="7"/>
      <c r="C922" s="6"/>
      <c r="D922" s="8"/>
      <c r="E922" s="6"/>
      <c r="F922" s="6"/>
      <c r="G922" s="6"/>
      <c r="H922" s="6"/>
      <c r="I922" s="6"/>
      <c r="J922" s="6"/>
    </row>
    <row r="923" spans="1:10" ht="13.9">
      <c r="A923" s="6"/>
      <c r="B923" s="7"/>
      <c r="C923" s="6"/>
      <c r="D923" s="8"/>
      <c r="E923" s="6"/>
      <c r="F923" s="6"/>
      <c r="G923" s="6"/>
      <c r="H923" s="6"/>
      <c r="I923" s="6"/>
      <c r="J923" s="6"/>
    </row>
    <row r="924" spans="1:10" ht="13.9">
      <c r="A924" s="6"/>
      <c r="B924" s="7"/>
      <c r="C924" s="6"/>
      <c r="D924" s="8"/>
      <c r="E924" s="6"/>
      <c r="F924" s="6"/>
      <c r="G924" s="6"/>
      <c r="H924" s="6"/>
      <c r="I924" s="6"/>
      <c r="J924" s="6"/>
    </row>
    <row r="925" spans="1:10" ht="13.9">
      <c r="A925" s="6"/>
      <c r="B925" s="7"/>
      <c r="C925" s="6"/>
      <c r="D925" s="8"/>
      <c r="E925" s="6"/>
      <c r="F925" s="6"/>
      <c r="G925" s="6"/>
      <c r="H925" s="6"/>
      <c r="I925" s="6"/>
      <c r="J925" s="6"/>
    </row>
    <row r="926" spans="1:10" ht="13.9">
      <c r="A926" s="6"/>
      <c r="B926" s="7"/>
      <c r="C926" s="6"/>
      <c r="D926" s="8"/>
      <c r="E926" s="6"/>
      <c r="F926" s="6"/>
      <c r="G926" s="6"/>
      <c r="H926" s="6"/>
      <c r="I926" s="6"/>
      <c r="J926" s="6"/>
    </row>
    <row r="927" spans="1:10" ht="13.9">
      <c r="A927" s="6"/>
      <c r="B927" s="7"/>
      <c r="C927" s="6"/>
      <c r="D927" s="8"/>
      <c r="E927" s="6"/>
      <c r="F927" s="6"/>
      <c r="G927" s="6"/>
      <c r="H927" s="6"/>
      <c r="I927" s="6"/>
      <c r="J927" s="6"/>
    </row>
    <row r="928" spans="1:10" ht="13.9">
      <c r="A928" s="6"/>
      <c r="B928" s="7"/>
      <c r="C928" s="6"/>
      <c r="D928" s="8"/>
      <c r="E928" s="6"/>
      <c r="F928" s="6"/>
      <c r="G928" s="6"/>
      <c r="H928" s="6"/>
      <c r="I928" s="6"/>
      <c r="J928" s="6"/>
    </row>
    <row r="929" spans="1:10" ht="13.9">
      <c r="A929" s="6"/>
      <c r="B929" s="7"/>
      <c r="C929" s="6"/>
      <c r="D929" s="8"/>
      <c r="E929" s="6"/>
      <c r="F929" s="6"/>
      <c r="G929" s="6"/>
      <c r="H929" s="6"/>
      <c r="I929" s="6"/>
      <c r="J929" s="6"/>
    </row>
    <row r="930" spans="1:10" ht="13.9">
      <c r="A930" s="6"/>
      <c r="B930" s="7"/>
      <c r="C930" s="6"/>
      <c r="D930" s="8"/>
      <c r="E930" s="6"/>
      <c r="F930" s="6"/>
      <c r="G930" s="6"/>
      <c r="H930" s="6"/>
      <c r="I930" s="6"/>
      <c r="J930" s="6"/>
    </row>
    <row r="931" spans="1:10" ht="13.9">
      <c r="A931" s="6"/>
      <c r="B931" s="7"/>
      <c r="C931" s="6"/>
      <c r="D931" s="8"/>
      <c r="E931" s="6"/>
      <c r="F931" s="6"/>
      <c r="G931" s="6"/>
      <c r="H931" s="6"/>
      <c r="I931" s="6"/>
      <c r="J931" s="6"/>
    </row>
    <row r="932" spans="1:10" ht="13.9">
      <c r="A932" s="6"/>
      <c r="B932" s="7"/>
      <c r="C932" s="6"/>
      <c r="D932" s="8"/>
      <c r="E932" s="6"/>
      <c r="F932" s="6"/>
      <c r="G932" s="6"/>
      <c r="H932" s="6"/>
      <c r="I932" s="6"/>
      <c r="J932" s="6"/>
    </row>
    <row r="933" spans="1:10" ht="13.9">
      <c r="A933" s="6"/>
      <c r="B933" s="7"/>
      <c r="C933" s="6"/>
      <c r="D933" s="8"/>
      <c r="E933" s="6"/>
      <c r="F933" s="6"/>
      <c r="G933" s="6"/>
      <c r="H933" s="6"/>
      <c r="I933" s="6"/>
      <c r="J933" s="6"/>
    </row>
    <row r="934" spans="1:10" ht="13.9">
      <c r="A934" s="6"/>
      <c r="B934" s="7"/>
      <c r="C934" s="6"/>
      <c r="D934" s="8"/>
      <c r="E934" s="6"/>
      <c r="F934" s="6"/>
      <c r="G934" s="6"/>
      <c r="H934" s="6"/>
      <c r="I934" s="6"/>
      <c r="J934" s="6"/>
    </row>
    <row r="935" spans="1:10" ht="13.9">
      <c r="A935" s="6"/>
      <c r="B935" s="7"/>
      <c r="C935" s="6"/>
      <c r="D935" s="8"/>
      <c r="E935" s="6"/>
      <c r="F935" s="6"/>
      <c r="G935" s="6"/>
      <c r="H935" s="6"/>
      <c r="I935" s="6"/>
      <c r="J935" s="6"/>
    </row>
    <row r="936" spans="1:10" ht="13.9">
      <c r="A936" s="6"/>
      <c r="B936" s="7"/>
      <c r="C936" s="6"/>
      <c r="D936" s="8"/>
      <c r="E936" s="6"/>
      <c r="F936" s="6"/>
      <c r="G936" s="6"/>
      <c r="H936" s="6"/>
      <c r="I936" s="6"/>
      <c r="J936" s="6"/>
    </row>
    <row r="937" spans="1:10" ht="13.9">
      <c r="A937" s="6"/>
      <c r="B937" s="7"/>
      <c r="C937" s="6"/>
      <c r="D937" s="8"/>
      <c r="E937" s="6"/>
      <c r="F937" s="6"/>
      <c r="G937" s="6"/>
      <c r="H937" s="6"/>
      <c r="I937" s="6"/>
      <c r="J937" s="6"/>
    </row>
    <row r="938" spans="1:10" ht="13.9">
      <c r="A938" s="6"/>
      <c r="B938" s="7"/>
      <c r="C938" s="6"/>
      <c r="D938" s="8"/>
      <c r="E938" s="6"/>
      <c r="F938" s="6"/>
      <c r="G938" s="6"/>
      <c r="H938" s="6"/>
      <c r="I938" s="6"/>
      <c r="J938" s="6"/>
    </row>
    <row r="939" spans="1:10" ht="13.9">
      <c r="A939" s="6"/>
      <c r="B939" s="7"/>
      <c r="C939" s="6"/>
      <c r="D939" s="8"/>
      <c r="E939" s="6"/>
      <c r="F939" s="6"/>
      <c r="G939" s="6"/>
      <c r="H939" s="6"/>
      <c r="I939" s="6"/>
      <c r="J939" s="6"/>
    </row>
    <row r="940" spans="1:10" ht="13.9">
      <c r="A940" s="6"/>
      <c r="B940" s="7"/>
      <c r="C940" s="6"/>
      <c r="D940" s="8"/>
      <c r="E940" s="6"/>
      <c r="F940" s="6"/>
      <c r="G940" s="6"/>
      <c r="H940" s="6"/>
      <c r="I940" s="6"/>
      <c r="J940" s="6"/>
    </row>
    <row r="941" spans="1:10" ht="13.9">
      <c r="A941" s="6"/>
      <c r="B941" s="7"/>
      <c r="C941" s="6"/>
      <c r="D941" s="8"/>
      <c r="E941" s="6"/>
      <c r="F941" s="6"/>
      <c r="G941" s="6"/>
      <c r="H941" s="6"/>
      <c r="I941" s="6"/>
      <c r="J941" s="6"/>
    </row>
    <row r="942" spans="1:10" ht="13.9">
      <c r="A942" s="6"/>
      <c r="B942" s="7"/>
      <c r="C942" s="6"/>
      <c r="D942" s="8"/>
      <c r="E942" s="6"/>
      <c r="F942" s="6"/>
      <c r="G942" s="6"/>
      <c r="H942" s="6"/>
      <c r="I942" s="6"/>
      <c r="J942" s="6"/>
    </row>
    <row r="943" spans="1:10" ht="13.9">
      <c r="A943" s="6"/>
      <c r="B943" s="7"/>
      <c r="C943" s="6"/>
      <c r="D943" s="8"/>
      <c r="E943" s="6"/>
      <c r="F943" s="6"/>
      <c r="G943" s="6"/>
      <c r="H943" s="6"/>
      <c r="I943" s="6"/>
      <c r="J943" s="6"/>
    </row>
    <row r="944" spans="1:10" ht="13.9">
      <c r="A944" s="6"/>
      <c r="B944" s="7"/>
      <c r="C944" s="6"/>
      <c r="D944" s="8"/>
      <c r="E944" s="6"/>
      <c r="F944" s="6"/>
      <c r="G944" s="6"/>
      <c r="H944" s="6"/>
      <c r="I944" s="6"/>
      <c r="J944" s="6"/>
    </row>
    <row r="945" spans="1:10" ht="13.9">
      <c r="A945" s="6"/>
      <c r="B945" s="7"/>
      <c r="C945" s="6"/>
      <c r="D945" s="8"/>
      <c r="E945" s="6"/>
      <c r="F945" s="6"/>
      <c r="G945" s="6"/>
      <c r="H945" s="6"/>
      <c r="I945" s="6"/>
      <c r="J945" s="6"/>
    </row>
    <row r="946" spans="1:10" ht="13.9">
      <c r="A946" s="6"/>
      <c r="B946" s="7"/>
      <c r="C946" s="6"/>
      <c r="D946" s="8"/>
      <c r="E946" s="6"/>
      <c r="F946" s="6"/>
      <c r="G946" s="6"/>
      <c r="H946" s="6"/>
      <c r="I946" s="6"/>
      <c r="J946" s="6"/>
    </row>
    <row r="947" spans="1:10" ht="13.9">
      <c r="A947" s="6"/>
      <c r="B947" s="7"/>
      <c r="C947" s="6"/>
      <c r="D947" s="8"/>
      <c r="E947" s="6"/>
      <c r="F947" s="6"/>
      <c r="G947" s="6"/>
      <c r="H947" s="6"/>
      <c r="I947" s="6"/>
      <c r="J947" s="6"/>
    </row>
    <row r="948" spans="1:10" ht="13.9">
      <c r="A948" s="6"/>
      <c r="B948" s="7"/>
      <c r="C948" s="6"/>
      <c r="D948" s="8"/>
      <c r="E948" s="6"/>
      <c r="F948" s="6"/>
      <c r="G948" s="6"/>
      <c r="H948" s="6"/>
      <c r="I948" s="6"/>
      <c r="J948" s="6"/>
    </row>
    <row r="949" spans="1:10" ht="13.9">
      <c r="A949" s="6"/>
      <c r="B949" s="7"/>
      <c r="C949" s="6"/>
      <c r="D949" s="8"/>
      <c r="E949" s="6"/>
      <c r="F949" s="6"/>
      <c r="G949" s="6"/>
      <c r="H949" s="6"/>
      <c r="I949" s="6"/>
      <c r="J949" s="6"/>
    </row>
    <row r="950" spans="1:10" ht="13.9">
      <c r="A950" s="6"/>
      <c r="B950" s="7"/>
      <c r="C950" s="6"/>
      <c r="D950" s="8"/>
      <c r="E950" s="6"/>
      <c r="F950" s="6"/>
      <c r="G950" s="6"/>
      <c r="H950" s="6"/>
      <c r="I950" s="6"/>
      <c r="J950" s="6"/>
    </row>
    <row r="951" spans="1:10" ht="13.9">
      <c r="A951" s="6"/>
      <c r="B951" s="7"/>
      <c r="C951" s="6"/>
      <c r="D951" s="8"/>
      <c r="E951" s="6"/>
      <c r="F951" s="6"/>
      <c r="G951" s="6"/>
      <c r="H951" s="6"/>
      <c r="I951" s="6"/>
      <c r="J951" s="6"/>
    </row>
    <row r="952" spans="1:10" ht="13.9">
      <c r="A952" s="6"/>
      <c r="B952" s="7"/>
      <c r="C952" s="6"/>
      <c r="D952" s="8"/>
      <c r="E952" s="6"/>
      <c r="F952" s="6"/>
      <c r="G952" s="6"/>
      <c r="H952" s="6"/>
      <c r="I952" s="6"/>
      <c r="J952" s="6"/>
    </row>
    <row r="953" spans="1:10" ht="13.9">
      <c r="A953" s="6"/>
      <c r="B953" s="7"/>
      <c r="C953" s="6"/>
      <c r="D953" s="8"/>
      <c r="E953" s="6"/>
      <c r="F953" s="6"/>
      <c r="G953" s="6"/>
      <c r="H953" s="6"/>
      <c r="I953" s="6"/>
      <c r="J953" s="6"/>
    </row>
    <row r="954" spans="1:10" ht="13.9">
      <c r="A954" s="6"/>
      <c r="B954" s="7"/>
      <c r="C954" s="6"/>
      <c r="D954" s="8"/>
      <c r="E954" s="6"/>
      <c r="F954" s="6"/>
      <c r="G954" s="6"/>
      <c r="H954" s="6"/>
      <c r="I954" s="6"/>
      <c r="J954" s="6"/>
    </row>
    <row r="955" spans="1:10" ht="13.9">
      <c r="A955" s="6"/>
      <c r="B955" s="7"/>
      <c r="C955" s="6"/>
      <c r="D955" s="8"/>
      <c r="E955" s="6"/>
      <c r="F955" s="6"/>
      <c r="G955" s="6"/>
      <c r="H955" s="6"/>
      <c r="I955" s="6"/>
      <c r="J955" s="6"/>
    </row>
    <row r="956" spans="1:10" ht="13.9">
      <c r="A956" s="6"/>
      <c r="B956" s="7"/>
      <c r="C956" s="6"/>
      <c r="D956" s="8"/>
      <c r="E956" s="6"/>
      <c r="F956" s="6"/>
      <c r="G956" s="6"/>
      <c r="H956" s="6"/>
      <c r="I956" s="6"/>
      <c r="J956" s="6"/>
    </row>
    <row r="957" spans="1:10" ht="13.9">
      <c r="A957" s="6"/>
      <c r="B957" s="7"/>
      <c r="C957" s="6"/>
      <c r="D957" s="8"/>
      <c r="E957" s="6"/>
      <c r="F957" s="6"/>
      <c r="G957" s="6"/>
      <c r="H957" s="6"/>
      <c r="I957" s="6"/>
      <c r="J957" s="6"/>
    </row>
    <row r="958" spans="1:10" ht="13.9">
      <c r="A958" s="6"/>
      <c r="B958" s="7"/>
      <c r="C958" s="6"/>
      <c r="D958" s="8"/>
      <c r="E958" s="6"/>
      <c r="F958" s="6"/>
      <c r="G958" s="6"/>
      <c r="H958" s="6"/>
      <c r="I958" s="6"/>
      <c r="J958" s="6"/>
    </row>
    <row r="959" spans="1:10" ht="13.9">
      <c r="A959" s="6"/>
      <c r="B959" s="7"/>
      <c r="C959" s="6"/>
      <c r="D959" s="8"/>
      <c r="E959" s="6"/>
      <c r="F959" s="6"/>
      <c r="G959" s="6"/>
      <c r="H959" s="6"/>
      <c r="I959" s="6"/>
      <c r="J959" s="6"/>
    </row>
    <row r="960" spans="1:10" ht="13.9">
      <c r="A960" s="6"/>
      <c r="B960" s="7"/>
      <c r="C960" s="6"/>
      <c r="D960" s="8"/>
      <c r="E960" s="6"/>
      <c r="F960" s="6"/>
      <c r="G960" s="6"/>
      <c r="H960" s="6"/>
      <c r="I960" s="6"/>
      <c r="J960" s="6"/>
    </row>
    <row r="961" spans="1:10" ht="13.9">
      <c r="A961" s="6"/>
      <c r="B961" s="7"/>
      <c r="C961" s="6"/>
      <c r="D961" s="8"/>
      <c r="E961" s="6"/>
      <c r="F961" s="6"/>
      <c r="G961" s="6"/>
      <c r="H961" s="6"/>
      <c r="I961" s="6"/>
      <c r="J961" s="6"/>
    </row>
    <row r="962" spans="1:10" ht="13.9">
      <c r="A962" s="6"/>
      <c r="B962" s="7"/>
      <c r="C962" s="6"/>
      <c r="D962" s="8"/>
      <c r="E962" s="6"/>
      <c r="F962" s="6"/>
      <c r="G962" s="6"/>
      <c r="H962" s="6"/>
      <c r="I962" s="6"/>
      <c r="J962" s="6"/>
    </row>
    <row r="963" spans="1:10" ht="13.9">
      <c r="A963" s="6"/>
      <c r="B963" s="7"/>
      <c r="C963" s="6"/>
      <c r="D963" s="8"/>
      <c r="E963" s="6"/>
      <c r="F963" s="6"/>
      <c r="G963" s="6"/>
      <c r="H963" s="6"/>
      <c r="I963" s="6"/>
      <c r="J963" s="6"/>
    </row>
    <row r="964" spans="1:10" ht="13.9">
      <c r="A964" s="6"/>
      <c r="B964" s="7"/>
      <c r="C964" s="6"/>
      <c r="D964" s="8"/>
      <c r="E964" s="6"/>
      <c r="F964" s="6"/>
      <c r="G964" s="6"/>
      <c r="H964" s="6"/>
      <c r="I964" s="6"/>
      <c r="J964" s="6"/>
    </row>
    <row r="965" spans="1:10" ht="13.9">
      <c r="A965" s="6"/>
      <c r="B965" s="7"/>
      <c r="C965" s="6"/>
      <c r="D965" s="8"/>
      <c r="E965" s="6"/>
      <c r="F965" s="6"/>
      <c r="G965" s="6"/>
      <c r="H965" s="6"/>
      <c r="I965" s="6"/>
      <c r="J965" s="6"/>
    </row>
    <row r="966" spans="1:10" ht="13.9">
      <c r="A966" s="6"/>
      <c r="B966" s="7"/>
      <c r="C966" s="6"/>
      <c r="D966" s="8"/>
      <c r="E966" s="6"/>
      <c r="F966" s="6"/>
      <c r="G966" s="6"/>
      <c r="H966" s="6"/>
      <c r="I966" s="6"/>
      <c r="J966" s="6"/>
    </row>
    <row r="967" spans="1:10" ht="13.9">
      <c r="A967" s="6"/>
      <c r="B967" s="7"/>
      <c r="C967" s="6"/>
      <c r="D967" s="8"/>
      <c r="E967" s="6"/>
      <c r="F967" s="6"/>
      <c r="G967" s="6"/>
      <c r="H967" s="6"/>
      <c r="I967" s="6"/>
      <c r="J967" s="6"/>
    </row>
    <row r="968" spans="1:10" ht="13.9">
      <c r="A968" s="6"/>
      <c r="B968" s="7"/>
      <c r="C968" s="6"/>
      <c r="D968" s="8"/>
      <c r="E968" s="6"/>
      <c r="F968" s="6"/>
      <c r="G968" s="6"/>
      <c r="H968" s="6"/>
      <c r="I968" s="6"/>
      <c r="J968" s="6"/>
    </row>
    <row r="969" spans="1:10" ht="13.9">
      <c r="A969" s="6"/>
      <c r="B969" s="7"/>
      <c r="C969" s="6"/>
      <c r="D969" s="8"/>
      <c r="E969" s="6"/>
      <c r="F969" s="6"/>
      <c r="G969" s="6"/>
      <c r="H969" s="6"/>
      <c r="I969" s="6"/>
      <c r="J969" s="6"/>
    </row>
    <row r="970" spans="1:10" ht="13.9">
      <c r="A970" s="6"/>
      <c r="B970" s="7"/>
      <c r="C970" s="6"/>
      <c r="D970" s="8"/>
      <c r="E970" s="6"/>
      <c r="F970" s="6"/>
      <c r="G970" s="6"/>
      <c r="H970" s="6"/>
      <c r="I970" s="6"/>
      <c r="J970" s="6"/>
    </row>
    <row r="971" spans="1:10" ht="13.9">
      <c r="A971" s="6"/>
      <c r="B971" s="7"/>
      <c r="C971" s="6"/>
      <c r="D971" s="8"/>
      <c r="E971" s="6"/>
      <c r="F971" s="6"/>
      <c r="G971" s="6"/>
      <c r="H971" s="6"/>
      <c r="I971" s="6"/>
      <c r="J971" s="6"/>
    </row>
    <row r="972" spans="1:10" ht="13.9">
      <c r="A972" s="6"/>
      <c r="B972" s="7"/>
      <c r="C972" s="6"/>
      <c r="D972" s="8"/>
      <c r="E972" s="6"/>
      <c r="F972" s="6"/>
      <c r="G972" s="6"/>
      <c r="H972" s="6"/>
      <c r="I972" s="6"/>
      <c r="J972" s="6"/>
    </row>
    <row r="973" spans="1:10" ht="13.9">
      <c r="A973" s="6"/>
      <c r="B973" s="7"/>
      <c r="C973" s="6"/>
      <c r="D973" s="8"/>
      <c r="E973" s="6"/>
      <c r="F973" s="6"/>
      <c r="G973" s="6"/>
      <c r="H973" s="6"/>
      <c r="I973" s="6"/>
      <c r="J973" s="6"/>
    </row>
    <row r="974" spans="1:10" ht="13.9">
      <c r="A974" s="6"/>
      <c r="B974" s="7"/>
      <c r="C974" s="6"/>
      <c r="D974" s="8"/>
      <c r="E974" s="6"/>
      <c r="F974" s="6"/>
      <c r="G974" s="6"/>
      <c r="H974" s="6"/>
      <c r="I974" s="6"/>
      <c r="J974" s="6"/>
    </row>
    <row r="975" spans="1:10" ht="13.9">
      <c r="A975" s="6"/>
      <c r="B975" s="7"/>
      <c r="C975" s="6"/>
      <c r="D975" s="8"/>
      <c r="E975" s="6"/>
      <c r="F975" s="6"/>
      <c r="G975" s="6"/>
      <c r="H975" s="6"/>
      <c r="I975" s="6"/>
      <c r="J975" s="6"/>
    </row>
    <row r="976" spans="1:10" ht="13.9">
      <c r="A976" s="6"/>
      <c r="B976" s="7"/>
      <c r="C976" s="6"/>
      <c r="D976" s="8"/>
      <c r="E976" s="6"/>
      <c r="F976" s="6"/>
      <c r="G976" s="6"/>
      <c r="H976" s="6"/>
      <c r="I976" s="6"/>
      <c r="J976" s="6"/>
    </row>
    <row r="977" spans="1:10" ht="13.9">
      <c r="A977" s="6"/>
      <c r="B977" s="7"/>
      <c r="C977" s="6"/>
      <c r="D977" s="8"/>
      <c r="E977" s="6"/>
      <c r="F977" s="6"/>
      <c r="G977" s="6"/>
      <c r="H977" s="6"/>
      <c r="I977" s="6"/>
      <c r="J977" s="6"/>
    </row>
    <row r="978" spans="1:10" ht="13.9">
      <c r="A978" s="6"/>
      <c r="B978" s="7"/>
      <c r="C978" s="6"/>
      <c r="D978" s="8"/>
      <c r="E978" s="6"/>
      <c r="F978" s="6"/>
      <c r="G978" s="6"/>
      <c r="H978" s="6"/>
      <c r="I978" s="6"/>
      <c r="J978" s="6"/>
    </row>
    <row r="979" spans="1:10" ht="13.9">
      <c r="A979" s="6"/>
      <c r="B979" s="7"/>
      <c r="C979" s="6"/>
      <c r="D979" s="8"/>
      <c r="E979" s="6"/>
      <c r="F979" s="6"/>
      <c r="G979" s="6"/>
      <c r="H979" s="6"/>
      <c r="I979" s="6"/>
      <c r="J979" s="6"/>
    </row>
    <row r="980" spans="1:10" ht="13.9">
      <c r="A980" s="6"/>
      <c r="B980" s="7"/>
      <c r="C980" s="6"/>
      <c r="D980" s="8"/>
      <c r="E980" s="6"/>
      <c r="F980" s="6"/>
      <c r="G980" s="6"/>
      <c r="H980" s="6"/>
      <c r="I980" s="6"/>
      <c r="J980" s="6"/>
    </row>
    <row r="981" spans="1:10" ht="13.9">
      <c r="A981" s="6"/>
      <c r="B981" s="7"/>
      <c r="C981" s="6"/>
      <c r="D981" s="8"/>
      <c r="E981" s="6"/>
      <c r="F981" s="6"/>
      <c r="G981" s="6"/>
      <c r="H981" s="6"/>
      <c r="I981" s="6"/>
      <c r="J981" s="6"/>
    </row>
    <row r="982" spans="1:10" ht="13.9">
      <c r="A982" s="6"/>
      <c r="B982" s="7"/>
      <c r="C982" s="6"/>
      <c r="D982" s="8"/>
      <c r="E982" s="6"/>
      <c r="F982" s="6"/>
      <c r="G982" s="6"/>
      <c r="H982" s="6"/>
      <c r="I982" s="6"/>
      <c r="J982" s="6"/>
    </row>
    <row r="983" spans="1:10" ht="13.9">
      <c r="A983" s="6"/>
      <c r="B983" s="7"/>
      <c r="C983" s="6"/>
      <c r="D983" s="8"/>
      <c r="E983" s="6"/>
      <c r="F983" s="6"/>
      <c r="G983" s="6"/>
      <c r="H983" s="6"/>
      <c r="I983" s="6"/>
      <c r="J983" s="6"/>
    </row>
    <row r="984" spans="1:10" ht="13.9">
      <c r="A984" s="6"/>
      <c r="B984" s="7"/>
      <c r="C984" s="6"/>
      <c r="D984" s="8"/>
      <c r="E984" s="6"/>
      <c r="F984" s="6"/>
      <c r="G984" s="6"/>
      <c r="H984" s="6"/>
      <c r="I984" s="6"/>
      <c r="J984" s="6"/>
    </row>
    <row r="985" spans="1:10" ht="13.9">
      <c r="A985" s="6"/>
      <c r="B985" s="7"/>
      <c r="C985" s="6"/>
      <c r="D985" s="8"/>
      <c r="E985" s="6"/>
      <c r="F985" s="6"/>
      <c r="G985" s="6"/>
      <c r="H985" s="6"/>
      <c r="I985" s="6"/>
      <c r="J985" s="6"/>
    </row>
    <row r="986" spans="1:10" ht="13.9">
      <c r="A986" s="6"/>
      <c r="B986" s="7"/>
      <c r="C986" s="6"/>
      <c r="D986" s="8"/>
      <c r="E986" s="6"/>
      <c r="F986" s="6"/>
      <c r="G986" s="6"/>
      <c r="H986" s="6"/>
      <c r="I986" s="6"/>
      <c r="J986" s="6"/>
    </row>
    <row r="987" spans="1:10" ht="13.9">
      <c r="A987" s="6"/>
      <c r="B987" s="7"/>
      <c r="C987" s="6"/>
      <c r="D987" s="8"/>
      <c r="E987" s="6"/>
      <c r="F987" s="6"/>
      <c r="G987" s="6"/>
      <c r="H987" s="6"/>
      <c r="I987" s="6"/>
      <c r="J987" s="6"/>
    </row>
    <row r="988" spans="1:10" ht="13.9">
      <c r="A988" s="6"/>
      <c r="B988" s="7"/>
      <c r="C988" s="6"/>
      <c r="D988" s="8"/>
      <c r="E988" s="6"/>
      <c r="F988" s="6"/>
      <c r="G988" s="6"/>
      <c r="H988" s="6"/>
      <c r="I988" s="6"/>
      <c r="J988" s="6"/>
    </row>
    <row r="989" spans="1:10" ht="13.9">
      <c r="A989" s="6"/>
      <c r="B989" s="7"/>
      <c r="C989" s="6"/>
      <c r="D989" s="8"/>
      <c r="E989" s="6"/>
      <c r="F989" s="6"/>
      <c r="G989" s="6"/>
      <c r="H989" s="6"/>
      <c r="I989" s="6"/>
      <c r="J989" s="6"/>
    </row>
    <row r="990" spans="1:10" ht="13.9">
      <c r="A990" s="6"/>
      <c r="B990" s="7"/>
      <c r="C990" s="6"/>
      <c r="D990" s="8"/>
      <c r="E990" s="6"/>
      <c r="F990" s="6"/>
      <c r="G990" s="6"/>
      <c r="H990" s="6"/>
      <c r="I990" s="6"/>
      <c r="J990" s="6"/>
    </row>
    <row r="991" spans="1:10" ht="13.9">
      <c r="A991" s="6"/>
      <c r="B991" s="7"/>
      <c r="C991" s="6"/>
      <c r="D991" s="8"/>
      <c r="E991" s="6"/>
      <c r="F991" s="6"/>
      <c r="G991" s="6"/>
      <c r="H991" s="6"/>
      <c r="I991" s="6"/>
      <c r="J991" s="6"/>
    </row>
    <row r="992" spans="1:10" ht="13.9">
      <c r="A992" s="6"/>
      <c r="B992" s="7"/>
      <c r="C992" s="6"/>
      <c r="D992" s="8"/>
      <c r="E992" s="6"/>
      <c r="F992" s="6"/>
      <c r="G992" s="6"/>
      <c r="H992" s="6"/>
      <c r="I992" s="6"/>
      <c r="J992" s="6"/>
    </row>
    <row r="993" spans="1:10" ht="13.9">
      <c r="A993" s="6"/>
      <c r="B993" s="7"/>
      <c r="C993" s="6"/>
      <c r="D993" s="8"/>
      <c r="E993" s="6"/>
      <c r="F993" s="6"/>
      <c r="G993" s="6"/>
      <c r="H993" s="6"/>
      <c r="I993" s="6"/>
      <c r="J993" s="6"/>
    </row>
    <row r="994" spans="1:10" ht="13.9">
      <c r="A994" s="6"/>
      <c r="B994" s="7"/>
      <c r="C994" s="6"/>
      <c r="D994" s="8"/>
      <c r="E994" s="6"/>
      <c r="F994" s="6"/>
      <c r="G994" s="6"/>
      <c r="H994" s="6"/>
      <c r="I994" s="6"/>
      <c r="J994" s="6"/>
    </row>
    <row r="995" spans="1:10" ht="13.9">
      <c r="A995" s="6"/>
      <c r="B995" s="7"/>
      <c r="C995" s="6"/>
      <c r="D995" s="8"/>
      <c r="E995" s="6"/>
      <c r="F995" s="6"/>
      <c r="G995" s="6"/>
      <c r="H995" s="6"/>
      <c r="I995" s="6"/>
      <c r="J995" s="6"/>
    </row>
    <row r="996" spans="1:10" ht="13.9">
      <c r="A996" s="6"/>
      <c r="B996" s="7"/>
      <c r="C996" s="6"/>
      <c r="D996" s="8"/>
      <c r="E996" s="6"/>
      <c r="F996" s="6"/>
      <c r="G996" s="6"/>
      <c r="H996" s="6"/>
      <c r="I996" s="6"/>
      <c r="J996" s="6"/>
    </row>
    <row r="997" spans="1:10" ht="13.9">
      <c r="A997" s="6"/>
      <c r="B997" s="7"/>
      <c r="C997" s="6"/>
      <c r="D997" s="8"/>
      <c r="E997" s="6"/>
      <c r="F997" s="6"/>
      <c r="G997" s="6"/>
      <c r="H997" s="6"/>
      <c r="I997" s="6"/>
      <c r="J997" s="6"/>
    </row>
    <row r="998" spans="1:10" ht="13.9">
      <c r="A998" s="6"/>
      <c r="B998" s="7"/>
      <c r="C998" s="6"/>
      <c r="D998" s="8"/>
      <c r="E998" s="6"/>
      <c r="F998" s="6"/>
      <c r="G998" s="6"/>
      <c r="H998" s="6"/>
      <c r="I998" s="6"/>
      <c r="J998" s="6"/>
    </row>
    <row r="999" spans="1:10" ht="13.9">
      <c r="A999" s="6"/>
      <c r="B999" s="7"/>
      <c r="C999" s="6"/>
      <c r="D999" s="8"/>
      <c r="E999" s="6"/>
      <c r="F999" s="6"/>
      <c r="G999" s="6"/>
      <c r="H999" s="6"/>
      <c r="I999" s="6"/>
      <c r="J999" s="6"/>
    </row>
    <row r="1000" spans="1:10" ht="13.9">
      <c r="A1000" s="6"/>
      <c r="B1000" s="7"/>
      <c r="C1000" s="6"/>
      <c r="D1000" s="8"/>
      <c r="E1000" s="6"/>
      <c r="F1000" s="6"/>
      <c r="G1000" s="6"/>
      <c r="H1000" s="6"/>
      <c r="I1000" s="6"/>
      <c r="J1000" s="6"/>
    </row>
    <row r="1001" spans="1:10" ht="13.9">
      <c r="A1001" s="6"/>
      <c r="B1001" s="7"/>
      <c r="C1001" s="6"/>
      <c r="D1001" s="8"/>
      <c r="E1001" s="6"/>
      <c r="F1001" s="6"/>
      <c r="G1001" s="6"/>
      <c r="H1001" s="6"/>
      <c r="I1001" s="6"/>
      <c r="J1001" s="6"/>
    </row>
    <row r="1002" spans="1:10" ht="13.9">
      <c r="A1002" s="6"/>
      <c r="B1002" s="7"/>
      <c r="C1002" s="6"/>
      <c r="D1002" s="8"/>
      <c r="E1002" s="6"/>
      <c r="F1002" s="6"/>
      <c r="G1002" s="6"/>
      <c r="H1002" s="6"/>
      <c r="I1002" s="6"/>
      <c r="J1002" s="6"/>
    </row>
    <row r="1003" spans="1:10" ht="13.9">
      <c r="A1003" s="6"/>
      <c r="B1003" s="7"/>
      <c r="C1003" s="6"/>
      <c r="D1003" s="8"/>
      <c r="E1003" s="6"/>
      <c r="F1003" s="6"/>
      <c r="G1003" s="6"/>
      <c r="H1003" s="6"/>
      <c r="I1003" s="6"/>
      <c r="J1003" s="6"/>
    </row>
    <row r="1004" spans="1:10" ht="13.9">
      <c r="A1004" s="6"/>
      <c r="B1004" s="7"/>
      <c r="C1004" s="6"/>
      <c r="D1004" s="8"/>
      <c r="E1004" s="6"/>
      <c r="F1004" s="6"/>
      <c r="G1004" s="6"/>
      <c r="H1004" s="6"/>
      <c r="I1004" s="6"/>
      <c r="J1004" s="6"/>
    </row>
    <row r="1005" spans="1:10" ht="13.9">
      <c r="A1005" s="6"/>
      <c r="B1005" s="7"/>
      <c r="C1005" s="6"/>
      <c r="D1005" s="8"/>
      <c r="E1005" s="6"/>
      <c r="F1005" s="6"/>
      <c r="G1005" s="6"/>
      <c r="H1005" s="6"/>
      <c r="I1005" s="6"/>
      <c r="J1005" s="6"/>
    </row>
    <row r="1006" spans="1:10" ht="13.9">
      <c r="A1006" s="6"/>
      <c r="B1006" s="7"/>
      <c r="C1006" s="6"/>
      <c r="D1006" s="8"/>
      <c r="E1006" s="6"/>
      <c r="F1006" s="6"/>
      <c r="G1006" s="6"/>
      <c r="H1006" s="6"/>
      <c r="I1006" s="6"/>
      <c r="J1006" s="6"/>
    </row>
    <row r="1007" spans="1:10" ht="13.9">
      <c r="A1007" s="6"/>
      <c r="B1007" s="7"/>
      <c r="C1007" s="6"/>
      <c r="D1007" s="8"/>
      <c r="E1007" s="6"/>
      <c r="F1007" s="6"/>
      <c r="G1007" s="6"/>
      <c r="H1007" s="6"/>
      <c r="I1007" s="6"/>
      <c r="J1007" s="6"/>
    </row>
    <row r="1008" spans="1:10" ht="13.9">
      <c r="A1008" s="6"/>
      <c r="B1008" s="7"/>
      <c r="C1008" s="6"/>
      <c r="D1008" s="8"/>
      <c r="E1008" s="6"/>
      <c r="F1008" s="6"/>
      <c r="G1008" s="6"/>
      <c r="H1008" s="6"/>
      <c r="I1008" s="6"/>
      <c r="J1008" s="6"/>
    </row>
    <row r="1009" spans="1:10" ht="13.9">
      <c r="A1009" s="6"/>
      <c r="B1009" s="7"/>
      <c r="C1009" s="6"/>
      <c r="D1009" s="8"/>
      <c r="E1009" s="6"/>
      <c r="F1009" s="6"/>
      <c r="G1009" s="6"/>
      <c r="H1009" s="6"/>
      <c r="I1009" s="6"/>
      <c r="J1009" s="6"/>
    </row>
    <row r="1010" spans="1:10" ht="13.9">
      <c r="A1010" s="6"/>
      <c r="B1010" s="7"/>
      <c r="C1010" s="6"/>
      <c r="D1010" s="8"/>
      <c r="E1010" s="6"/>
      <c r="F1010" s="6"/>
      <c r="G1010" s="6"/>
      <c r="H1010" s="6"/>
      <c r="I1010" s="6"/>
      <c r="J1010" s="6"/>
    </row>
    <row r="1011" spans="1:10" ht="13.9">
      <c r="A1011" s="6"/>
      <c r="B1011" s="7"/>
      <c r="C1011" s="6"/>
      <c r="D1011" s="8"/>
      <c r="E1011" s="6"/>
      <c r="F1011" s="6"/>
      <c r="G1011" s="6"/>
      <c r="H1011" s="6"/>
      <c r="I1011" s="6"/>
      <c r="J1011" s="6"/>
    </row>
    <row r="1012" spans="1:10" ht="13.9">
      <c r="A1012" s="6"/>
      <c r="B1012" s="7"/>
      <c r="C1012" s="6"/>
      <c r="D1012" s="8"/>
      <c r="E1012" s="6"/>
      <c r="F1012" s="6"/>
      <c r="G1012" s="6"/>
      <c r="H1012" s="6"/>
      <c r="I1012" s="6"/>
      <c r="J1012" s="6"/>
    </row>
    <row r="1013" spans="1:10" ht="13.9">
      <c r="A1013" s="6"/>
      <c r="B1013" s="7"/>
      <c r="C1013" s="6"/>
      <c r="D1013" s="8"/>
      <c r="E1013" s="6"/>
      <c r="F1013" s="6"/>
      <c r="G1013" s="6"/>
      <c r="H1013" s="6"/>
      <c r="I1013" s="6"/>
      <c r="J1013" s="6"/>
    </row>
    <row r="1014" spans="1:10" ht="13.9">
      <c r="A1014" s="6"/>
      <c r="B1014" s="7"/>
      <c r="C1014" s="6"/>
      <c r="D1014" s="8"/>
      <c r="E1014" s="6"/>
      <c r="F1014" s="6"/>
      <c r="G1014" s="6"/>
      <c r="H1014" s="6"/>
      <c r="I1014" s="6"/>
      <c r="J1014" s="6"/>
    </row>
    <row r="1015" spans="1:10" ht="13.9">
      <c r="A1015" s="6"/>
      <c r="B1015" s="7"/>
      <c r="C1015" s="6"/>
      <c r="D1015" s="8"/>
      <c r="E1015" s="6"/>
      <c r="F1015" s="6"/>
      <c r="G1015" s="6"/>
      <c r="H1015" s="6"/>
      <c r="I1015" s="6"/>
      <c r="J1015" s="6"/>
    </row>
    <row r="1016" spans="1:10" ht="13.9">
      <c r="A1016" s="6"/>
      <c r="B1016" s="7"/>
      <c r="C1016" s="6"/>
      <c r="D1016" s="8"/>
      <c r="E1016" s="6"/>
      <c r="F1016" s="6"/>
      <c r="G1016" s="6"/>
      <c r="H1016" s="6"/>
      <c r="I1016" s="6"/>
      <c r="J1016" s="6"/>
    </row>
    <row r="1017" spans="1:10" ht="13.9">
      <c r="A1017" s="6"/>
      <c r="B1017" s="7"/>
      <c r="C1017" s="6"/>
      <c r="D1017" s="8"/>
      <c r="E1017" s="6"/>
      <c r="F1017" s="6"/>
      <c r="G1017" s="6"/>
      <c r="H1017" s="6"/>
      <c r="I1017" s="6"/>
      <c r="J1017" s="6"/>
    </row>
    <row r="1018" spans="1:10" ht="13.9">
      <c r="A1018" s="6"/>
      <c r="B1018" s="7"/>
      <c r="C1018" s="6"/>
      <c r="D1018" s="8"/>
      <c r="E1018" s="6"/>
      <c r="F1018" s="6"/>
      <c r="G1018" s="6"/>
      <c r="H1018" s="6"/>
      <c r="I1018" s="6"/>
      <c r="J1018" s="6"/>
    </row>
    <row r="1019" spans="1:10" ht="13.9">
      <c r="A1019" s="6"/>
      <c r="B1019" s="7"/>
      <c r="C1019" s="6"/>
      <c r="D1019" s="8"/>
      <c r="E1019" s="6"/>
      <c r="F1019" s="6"/>
      <c r="G1019" s="6"/>
      <c r="H1019" s="6"/>
      <c r="I1019" s="6"/>
      <c r="J1019" s="6"/>
    </row>
    <row r="1020" spans="1:10" ht="13.9">
      <c r="A1020" s="6"/>
      <c r="B1020" s="7"/>
      <c r="C1020" s="6"/>
      <c r="D1020" s="8"/>
      <c r="E1020" s="6"/>
      <c r="F1020" s="6"/>
      <c r="G1020" s="6"/>
      <c r="H1020" s="6"/>
      <c r="I1020" s="6"/>
      <c r="J1020" s="6"/>
    </row>
    <row r="1021" spans="1:10" ht="13.9">
      <c r="A1021" s="6"/>
      <c r="B1021" s="7"/>
      <c r="C1021" s="6"/>
      <c r="D1021" s="8"/>
      <c r="E1021" s="6"/>
      <c r="F1021" s="6"/>
      <c r="G1021" s="6"/>
      <c r="H1021" s="6"/>
      <c r="I1021" s="6"/>
      <c r="J1021" s="6"/>
    </row>
    <row r="1022" spans="1:10" ht="13.9">
      <c r="A1022" s="6"/>
      <c r="B1022" s="7"/>
      <c r="C1022" s="6"/>
      <c r="D1022" s="8"/>
      <c r="E1022" s="6"/>
      <c r="F1022" s="6"/>
      <c r="G1022" s="6"/>
      <c r="H1022" s="6"/>
      <c r="I1022" s="6"/>
      <c r="J1022" s="6"/>
    </row>
    <row r="1023" spans="1:10" ht="13.9">
      <c r="A1023" s="6"/>
      <c r="B1023" s="7"/>
      <c r="C1023" s="6"/>
      <c r="D1023" s="8"/>
      <c r="E1023" s="6"/>
      <c r="F1023" s="6"/>
      <c r="G1023" s="6"/>
      <c r="H1023" s="6"/>
      <c r="I1023" s="6"/>
      <c r="J1023" s="6"/>
    </row>
    <row r="1024" spans="1:10" ht="13.9">
      <c r="A1024" s="6"/>
      <c r="B1024" s="7"/>
      <c r="C1024" s="6"/>
      <c r="D1024" s="8"/>
      <c r="E1024" s="6"/>
      <c r="F1024" s="6"/>
      <c r="G1024" s="6"/>
      <c r="H1024" s="6"/>
      <c r="I1024" s="6"/>
      <c r="J1024" s="6"/>
    </row>
    <row r="1025" spans="1:10" ht="13.9">
      <c r="A1025" s="6"/>
      <c r="B1025" s="7"/>
      <c r="C1025" s="6"/>
      <c r="D1025" s="8"/>
      <c r="E1025" s="6"/>
      <c r="F1025" s="6"/>
      <c r="G1025" s="6"/>
      <c r="H1025" s="6"/>
      <c r="I1025" s="6"/>
      <c r="J1025" s="6"/>
    </row>
    <row r="1026" spans="1:10" ht="13.9">
      <c r="A1026" s="6"/>
      <c r="B1026" s="7"/>
      <c r="C1026" s="6"/>
      <c r="D1026" s="8"/>
      <c r="E1026" s="6"/>
      <c r="F1026" s="6"/>
      <c r="G1026" s="6"/>
      <c r="H1026" s="6"/>
      <c r="I1026" s="6"/>
      <c r="J1026" s="6"/>
    </row>
    <row r="1027" spans="1:10" ht="13.9">
      <c r="A1027" s="6"/>
      <c r="B1027" s="7"/>
      <c r="C1027" s="6"/>
      <c r="D1027" s="8"/>
      <c r="E1027" s="6"/>
      <c r="F1027" s="6"/>
      <c r="G1027" s="6"/>
      <c r="H1027" s="6"/>
      <c r="I1027" s="6"/>
      <c r="J1027" s="6"/>
    </row>
    <row r="1028" spans="1:10" ht="13.9">
      <c r="A1028" s="6"/>
      <c r="B1028" s="7"/>
      <c r="C1028" s="6"/>
      <c r="D1028" s="8"/>
      <c r="E1028" s="6"/>
      <c r="F1028" s="6"/>
      <c r="G1028" s="6"/>
      <c r="H1028" s="6"/>
      <c r="I1028" s="6"/>
      <c r="J1028" s="6"/>
    </row>
    <row r="1029" spans="1:10" ht="13.9">
      <c r="A1029" s="6"/>
      <c r="B1029" s="7"/>
      <c r="C1029" s="6"/>
      <c r="D1029" s="8"/>
      <c r="E1029" s="6"/>
      <c r="F1029" s="6"/>
      <c r="G1029" s="6"/>
      <c r="H1029" s="6"/>
      <c r="I1029" s="6"/>
      <c r="J1029" s="6"/>
    </row>
    <row r="1030" spans="1:10" ht="13.9">
      <c r="A1030" s="6"/>
      <c r="B1030" s="7"/>
      <c r="C1030" s="6"/>
      <c r="D1030" s="8"/>
      <c r="E1030" s="6"/>
      <c r="F1030" s="6"/>
      <c r="G1030" s="6"/>
      <c r="H1030" s="6"/>
      <c r="I1030" s="6"/>
      <c r="J1030" s="6"/>
    </row>
    <row r="1031" spans="1:10" ht="13.9">
      <c r="A1031" s="6"/>
      <c r="B1031" s="7"/>
      <c r="C1031" s="6"/>
      <c r="D1031" s="8"/>
      <c r="E1031" s="6"/>
      <c r="F1031" s="6"/>
      <c r="G1031" s="6"/>
      <c r="H1031" s="6"/>
      <c r="I1031" s="6"/>
      <c r="J1031" s="6"/>
    </row>
    <row r="1032" spans="1:10" ht="13.9">
      <c r="A1032" s="6"/>
      <c r="B1032" s="7"/>
      <c r="C1032" s="6"/>
      <c r="D1032" s="8"/>
      <c r="E1032" s="6"/>
      <c r="F1032" s="6"/>
      <c r="G1032" s="6"/>
      <c r="H1032" s="6"/>
      <c r="I1032" s="6"/>
      <c r="J1032" s="6"/>
    </row>
    <row r="1033" spans="1:10" ht="13.9">
      <c r="A1033" s="6"/>
      <c r="B1033" s="7"/>
      <c r="C1033" s="6"/>
      <c r="D1033" s="8"/>
      <c r="E1033" s="6"/>
      <c r="F1033" s="6"/>
      <c r="G1033" s="6"/>
      <c r="H1033" s="6"/>
      <c r="I1033" s="6"/>
      <c r="J1033" s="6"/>
    </row>
    <row r="1034" spans="1:10" ht="13.9">
      <c r="A1034" s="6"/>
      <c r="B1034" s="7"/>
      <c r="C1034" s="6"/>
      <c r="D1034" s="8"/>
      <c r="E1034" s="6"/>
      <c r="F1034" s="6"/>
      <c r="G1034" s="6"/>
      <c r="H1034" s="6"/>
      <c r="I1034" s="6"/>
      <c r="J1034" s="6"/>
    </row>
    <row r="1035" spans="1:10" ht="13.9">
      <c r="A1035" s="6"/>
      <c r="B1035" s="7"/>
      <c r="C1035" s="6"/>
      <c r="D1035" s="8"/>
      <c r="E1035" s="6"/>
      <c r="F1035" s="6"/>
      <c r="G1035" s="6"/>
      <c r="H1035" s="6"/>
      <c r="I1035" s="6"/>
      <c r="J1035" s="6"/>
    </row>
    <row r="1036" spans="1:10" ht="13.9">
      <c r="A1036" s="6"/>
      <c r="B1036" s="7"/>
      <c r="C1036" s="6"/>
      <c r="D1036" s="8"/>
      <c r="E1036" s="6"/>
      <c r="F1036" s="6"/>
      <c r="G1036" s="6"/>
      <c r="H1036" s="6"/>
      <c r="I1036" s="6"/>
      <c r="J1036" s="6"/>
    </row>
    <row r="1037" spans="1:10" ht="13.9">
      <c r="A1037" s="6"/>
      <c r="B1037" s="7"/>
      <c r="C1037" s="6"/>
      <c r="D1037" s="8"/>
      <c r="E1037" s="6"/>
      <c r="F1037" s="6"/>
      <c r="G1037" s="6"/>
      <c r="H1037" s="6"/>
      <c r="I1037" s="6"/>
      <c r="J1037" s="6"/>
    </row>
    <row r="1038" spans="1:10" ht="13.9">
      <c r="A1038" s="6"/>
      <c r="B1038" s="7"/>
      <c r="C1038" s="6"/>
      <c r="D1038" s="8"/>
      <c r="E1038" s="6"/>
      <c r="F1038" s="6"/>
      <c r="G1038" s="6"/>
      <c r="H1038" s="6"/>
      <c r="I1038" s="6"/>
      <c r="J1038" s="6"/>
    </row>
    <row r="1039" spans="1:10" ht="13.9">
      <c r="A1039" s="6"/>
      <c r="B1039" s="7"/>
      <c r="C1039" s="6"/>
      <c r="D1039" s="8"/>
      <c r="E1039" s="6"/>
      <c r="F1039" s="6"/>
      <c r="G1039" s="6"/>
      <c r="H1039" s="6"/>
      <c r="I1039" s="6"/>
      <c r="J1039" s="6"/>
    </row>
    <row r="1040" spans="1:10" ht="13.9">
      <c r="A1040" s="6"/>
      <c r="B1040" s="7"/>
      <c r="C1040" s="6"/>
      <c r="D1040" s="8"/>
      <c r="E1040" s="6"/>
      <c r="F1040" s="6"/>
      <c r="G1040" s="6"/>
      <c r="H1040" s="6"/>
      <c r="I1040" s="6"/>
      <c r="J1040" s="6"/>
    </row>
    <row r="1041" spans="1:10" ht="13.9">
      <c r="A1041" s="6"/>
      <c r="B1041" s="7"/>
      <c r="C1041" s="6"/>
      <c r="D1041" s="8"/>
      <c r="E1041" s="6"/>
      <c r="F1041" s="6"/>
      <c r="G1041" s="6"/>
      <c r="H1041" s="6"/>
      <c r="I1041" s="6"/>
      <c r="J1041" s="6"/>
    </row>
    <row r="1042" spans="1:10" ht="13.9">
      <c r="A1042" s="6"/>
      <c r="B1042" s="7"/>
      <c r="C1042" s="6"/>
      <c r="D1042" s="8"/>
      <c r="E1042" s="6"/>
      <c r="F1042" s="6"/>
      <c r="G1042" s="6"/>
      <c r="H1042" s="6"/>
      <c r="I1042" s="6"/>
      <c r="J1042" s="6"/>
    </row>
    <row r="1043" spans="1:10" ht="13.9">
      <c r="A1043" s="6"/>
      <c r="B1043" s="7"/>
      <c r="C1043" s="6"/>
      <c r="D1043" s="8"/>
      <c r="E1043" s="6"/>
      <c r="F1043" s="6"/>
      <c r="G1043" s="6"/>
      <c r="H1043" s="6"/>
      <c r="I1043" s="6"/>
      <c r="J1043" s="6"/>
    </row>
    <row r="1044" spans="1:10" ht="13.9">
      <c r="A1044" s="6"/>
      <c r="B1044" s="7"/>
      <c r="C1044" s="6"/>
      <c r="D1044" s="8"/>
      <c r="E1044" s="6"/>
      <c r="F1044" s="6"/>
      <c r="G1044" s="6"/>
      <c r="H1044" s="6"/>
      <c r="I1044" s="6"/>
      <c r="J1044" s="6"/>
    </row>
    <row r="1045" spans="1:10" ht="13.9">
      <c r="A1045" s="6"/>
      <c r="B1045" s="7"/>
      <c r="C1045" s="6"/>
      <c r="D1045" s="8"/>
      <c r="E1045" s="6"/>
      <c r="F1045" s="6"/>
      <c r="G1045" s="6"/>
      <c r="H1045" s="6"/>
      <c r="I1045" s="6"/>
      <c r="J1045" s="6"/>
    </row>
    <row r="1046" spans="1:10" ht="13.9">
      <c r="A1046" s="6"/>
      <c r="B1046" s="7"/>
      <c r="C1046" s="6"/>
      <c r="D1046" s="8"/>
      <c r="E1046" s="6"/>
      <c r="F1046" s="6"/>
      <c r="G1046" s="6"/>
      <c r="H1046" s="6"/>
      <c r="I1046" s="6"/>
      <c r="J1046" s="6"/>
    </row>
    <row r="1047" spans="1:10" ht="13.9">
      <c r="A1047" s="6"/>
      <c r="B1047" s="7"/>
      <c r="C1047" s="6"/>
      <c r="D1047" s="8"/>
      <c r="E1047" s="6"/>
      <c r="F1047" s="6"/>
      <c r="G1047" s="6"/>
      <c r="H1047" s="6"/>
      <c r="I1047" s="6"/>
      <c r="J1047" s="6"/>
    </row>
    <row r="1048" spans="1:10" ht="13.9">
      <c r="A1048" s="6"/>
      <c r="B1048" s="7"/>
      <c r="C1048" s="6"/>
      <c r="D1048" s="8"/>
      <c r="E1048" s="6"/>
      <c r="F1048" s="6"/>
      <c r="G1048" s="6"/>
      <c r="H1048" s="6"/>
      <c r="I1048" s="6"/>
      <c r="J1048" s="6"/>
    </row>
    <row r="1049" spans="1:10" ht="13.9">
      <c r="A1049" s="6"/>
      <c r="B1049" s="7"/>
      <c r="C1049" s="6"/>
      <c r="D1049" s="8"/>
      <c r="E1049" s="6"/>
      <c r="F1049" s="6"/>
      <c r="G1049" s="6"/>
      <c r="H1049" s="6"/>
      <c r="I1049" s="6"/>
      <c r="J1049" s="6"/>
    </row>
    <row r="1050" spans="1:10" ht="13.9">
      <c r="A1050" s="6"/>
      <c r="B1050" s="7"/>
      <c r="C1050" s="6"/>
      <c r="D1050" s="8"/>
      <c r="E1050" s="6"/>
      <c r="F1050" s="6"/>
      <c r="G1050" s="6"/>
      <c r="H1050" s="6"/>
      <c r="I1050" s="6"/>
      <c r="J1050" s="6"/>
    </row>
    <row r="1051" spans="1:10" ht="13.9">
      <c r="A1051" s="6"/>
      <c r="B1051" s="7"/>
      <c r="C1051" s="6"/>
      <c r="D1051" s="8"/>
      <c r="E1051" s="6"/>
      <c r="F1051" s="6"/>
      <c r="G1051" s="6"/>
      <c r="H1051" s="6"/>
      <c r="I1051" s="6"/>
      <c r="J1051" s="6"/>
    </row>
    <row r="1052" spans="1:10" ht="13.9">
      <c r="A1052" s="6"/>
      <c r="B1052" s="7"/>
      <c r="C1052" s="6"/>
      <c r="D1052" s="8"/>
      <c r="E1052" s="6"/>
      <c r="F1052" s="6"/>
      <c r="G1052" s="6"/>
      <c r="H1052" s="6"/>
      <c r="I1052" s="6"/>
      <c r="J1052" s="6"/>
    </row>
    <row r="1053" spans="1:10" ht="13.9">
      <c r="A1053" s="6"/>
      <c r="B1053" s="7"/>
      <c r="C1053" s="6"/>
      <c r="D1053" s="8"/>
      <c r="E1053" s="6"/>
      <c r="F1053" s="6"/>
      <c r="G1053" s="6"/>
      <c r="H1053" s="6"/>
      <c r="I1053" s="6"/>
      <c r="J1053" s="6"/>
    </row>
    <row r="1054" spans="1:10" ht="13.9">
      <c r="A1054" s="6"/>
      <c r="B1054" s="7"/>
      <c r="C1054" s="6"/>
      <c r="D1054" s="8"/>
      <c r="E1054" s="6"/>
      <c r="F1054" s="6"/>
      <c r="G1054" s="6"/>
      <c r="H1054" s="6"/>
      <c r="I1054" s="6"/>
      <c r="J1054" s="6"/>
    </row>
    <row r="1055" spans="1:10" ht="13.9">
      <c r="A1055" s="6"/>
      <c r="B1055" s="7"/>
      <c r="C1055" s="6"/>
      <c r="D1055" s="8"/>
      <c r="E1055" s="6"/>
      <c r="F1055" s="6"/>
      <c r="G1055" s="6"/>
      <c r="H1055" s="6"/>
      <c r="I1055" s="6"/>
      <c r="J1055" s="6"/>
    </row>
    <row r="1056" spans="1:10" ht="13.9">
      <c r="A1056" s="6"/>
      <c r="B1056" s="7"/>
      <c r="C1056" s="6"/>
      <c r="D1056" s="8"/>
      <c r="E1056" s="6"/>
      <c r="F1056" s="6"/>
      <c r="G1056" s="6"/>
      <c r="H1056" s="6"/>
      <c r="I1056" s="6"/>
      <c r="J1056" s="6"/>
    </row>
    <row r="1057" spans="1:10" ht="13.9">
      <c r="A1057" s="6"/>
      <c r="B1057" s="7"/>
      <c r="C1057" s="6"/>
      <c r="D1057" s="8"/>
      <c r="E1057" s="6"/>
      <c r="F1057" s="6"/>
      <c r="G1057" s="6"/>
      <c r="H1057" s="6"/>
      <c r="I1057" s="6"/>
      <c r="J1057" s="6"/>
    </row>
    <row r="1058" spans="1:10" ht="13.9">
      <c r="A1058" s="6"/>
      <c r="B1058" s="7"/>
      <c r="C1058" s="6"/>
      <c r="D1058" s="8"/>
      <c r="E1058" s="6"/>
      <c r="F1058" s="6"/>
      <c r="G1058" s="6"/>
      <c r="H1058" s="6"/>
      <c r="I1058" s="6"/>
      <c r="J1058" s="6"/>
    </row>
    <row r="1059" spans="1:10" ht="13.9">
      <c r="A1059" s="6"/>
      <c r="B1059" s="7"/>
      <c r="C1059" s="6"/>
      <c r="D1059" s="8"/>
      <c r="E1059" s="6"/>
      <c r="F1059" s="6"/>
      <c r="G1059" s="6"/>
      <c r="H1059" s="6"/>
      <c r="I1059" s="6"/>
      <c r="J1059" s="6"/>
    </row>
    <row r="1060" spans="1:10" ht="13.9">
      <c r="A1060" s="6"/>
      <c r="B1060" s="7"/>
      <c r="C1060" s="6"/>
      <c r="D1060" s="8"/>
      <c r="E1060" s="6"/>
      <c r="F1060" s="6"/>
      <c r="G1060" s="6"/>
      <c r="H1060" s="6"/>
      <c r="I1060" s="6"/>
      <c r="J1060" s="6"/>
    </row>
    <row r="1061" spans="1:10" ht="13.9">
      <c r="A1061" s="6"/>
      <c r="B1061" s="7"/>
      <c r="C1061" s="6"/>
      <c r="D1061" s="8"/>
      <c r="E1061" s="6"/>
      <c r="F1061" s="6"/>
      <c r="G1061" s="6"/>
      <c r="H1061" s="6"/>
      <c r="I1061" s="6"/>
      <c r="J1061" s="6"/>
    </row>
    <row r="1062" spans="1:10" ht="13.9">
      <c r="A1062" s="6"/>
      <c r="B1062" s="7"/>
      <c r="C1062" s="6"/>
      <c r="D1062" s="8"/>
      <c r="E1062" s="6"/>
      <c r="F1062" s="6"/>
      <c r="G1062" s="6"/>
      <c r="H1062" s="6"/>
      <c r="I1062" s="6"/>
      <c r="J1062" s="6"/>
    </row>
    <row r="1063" spans="1:10" ht="13.9">
      <c r="A1063" s="6"/>
      <c r="B1063" s="7"/>
      <c r="C1063" s="6"/>
      <c r="D1063" s="8"/>
      <c r="E1063" s="6"/>
      <c r="F1063" s="6"/>
      <c r="G1063" s="6"/>
      <c r="H1063" s="6"/>
      <c r="I1063" s="6"/>
      <c r="J1063" s="6"/>
    </row>
    <row r="1064" spans="1:10" ht="13.9">
      <c r="A1064" s="6"/>
      <c r="B1064" s="7"/>
      <c r="C1064" s="6"/>
      <c r="D1064" s="8"/>
      <c r="E1064" s="6"/>
      <c r="F1064" s="6"/>
      <c r="G1064" s="6"/>
      <c r="H1064" s="6"/>
      <c r="I1064" s="6"/>
      <c r="J1064" s="6"/>
    </row>
    <row r="1065" spans="1:10" ht="13.9">
      <c r="A1065" s="6"/>
      <c r="B1065" s="7"/>
      <c r="C1065" s="6"/>
      <c r="D1065" s="8"/>
      <c r="E1065" s="6"/>
      <c r="F1065" s="6"/>
      <c r="G1065" s="6"/>
      <c r="H1065" s="6"/>
      <c r="I1065" s="6"/>
      <c r="J1065" s="6"/>
    </row>
    <row r="1066" spans="1:10" ht="13.9">
      <c r="A1066" s="6"/>
      <c r="B1066" s="7"/>
      <c r="C1066" s="6"/>
      <c r="D1066" s="8"/>
      <c r="E1066" s="6"/>
      <c r="F1066" s="6"/>
      <c r="G1066" s="6"/>
      <c r="H1066" s="6"/>
      <c r="I1066" s="6"/>
      <c r="J1066" s="6"/>
    </row>
    <row r="1067" spans="1:10" ht="13.9">
      <c r="A1067" s="6"/>
      <c r="B1067" s="7"/>
      <c r="C1067" s="6"/>
      <c r="D1067" s="8"/>
      <c r="E1067" s="6"/>
      <c r="F1067" s="6"/>
      <c r="G1067" s="6"/>
      <c r="H1067" s="6"/>
      <c r="I1067" s="6"/>
      <c r="J1067" s="6"/>
    </row>
    <row r="1068" spans="1:10" ht="13.9">
      <c r="A1068" s="6"/>
      <c r="B1068" s="7"/>
      <c r="C1068" s="6"/>
      <c r="D1068" s="8"/>
      <c r="E1068" s="6"/>
      <c r="F1068" s="6"/>
      <c r="G1068" s="6"/>
      <c r="H1068" s="6"/>
      <c r="I1068" s="6"/>
      <c r="J1068" s="6"/>
    </row>
    <row r="1069" spans="1:10" ht="13.9">
      <c r="A1069" s="6"/>
      <c r="B1069" s="7"/>
      <c r="C1069" s="6"/>
      <c r="D1069" s="8"/>
      <c r="E1069" s="6"/>
      <c r="F1069" s="6"/>
      <c r="G1069" s="6"/>
      <c r="H1069" s="6"/>
      <c r="I1069" s="6"/>
      <c r="J1069" s="6"/>
    </row>
    <row r="1070" spans="1:10" ht="13.9">
      <c r="A1070" s="6"/>
      <c r="B1070" s="7"/>
      <c r="C1070" s="6"/>
      <c r="D1070" s="8"/>
      <c r="E1070" s="6"/>
      <c r="F1070" s="6"/>
      <c r="G1070" s="6"/>
      <c r="H1070" s="6"/>
      <c r="I1070" s="6"/>
      <c r="J1070" s="6"/>
    </row>
    <row r="1071" spans="1:10" ht="13.9">
      <c r="A1071" s="6"/>
      <c r="B1071" s="7"/>
      <c r="C1071" s="6"/>
      <c r="D1071" s="8"/>
      <c r="E1071" s="6"/>
      <c r="F1071" s="6"/>
      <c r="G1071" s="6"/>
      <c r="H1071" s="6"/>
      <c r="I1071" s="6"/>
      <c r="J1071" s="6"/>
    </row>
    <row r="1072" spans="1:10" ht="13.9">
      <c r="A1072" s="6"/>
      <c r="B1072" s="7"/>
      <c r="C1072" s="6"/>
      <c r="D1072" s="8"/>
      <c r="E1072" s="6"/>
      <c r="F1072" s="6"/>
      <c r="G1072" s="6"/>
      <c r="H1072" s="6"/>
      <c r="I1072" s="6"/>
      <c r="J1072" s="6"/>
    </row>
    <row r="1073" spans="1:10" ht="13.9">
      <c r="A1073" s="6"/>
      <c r="B1073" s="7"/>
      <c r="C1073" s="6"/>
      <c r="D1073" s="8"/>
      <c r="E1073" s="6"/>
      <c r="F1073" s="6"/>
      <c r="G1073" s="6"/>
      <c r="H1073" s="6"/>
      <c r="I1073" s="6"/>
      <c r="J1073" s="6"/>
    </row>
    <row r="1074" spans="1:10" ht="13.9">
      <c r="A1074" s="6"/>
      <c r="B1074" s="7"/>
      <c r="C1074" s="6"/>
      <c r="D1074" s="8"/>
      <c r="E1074" s="6"/>
      <c r="F1074" s="6"/>
      <c r="G1074" s="6"/>
      <c r="H1074" s="6"/>
      <c r="I1074" s="6"/>
      <c r="J1074" s="6"/>
    </row>
    <row r="1075" spans="1:10" ht="13.9">
      <c r="A1075" s="6"/>
      <c r="B1075" s="7"/>
      <c r="C1075" s="6"/>
      <c r="D1075" s="8"/>
      <c r="E1075" s="6"/>
      <c r="F1075" s="6"/>
      <c r="G1075" s="6"/>
      <c r="H1075" s="6"/>
      <c r="I1075" s="6"/>
      <c r="J1075" s="6"/>
    </row>
    <row r="1076" spans="1:10" ht="13.9">
      <c r="A1076" s="6"/>
      <c r="B1076" s="7"/>
      <c r="C1076" s="6"/>
      <c r="D1076" s="8"/>
      <c r="E1076" s="6"/>
      <c r="F1076" s="6"/>
      <c r="G1076" s="6"/>
      <c r="H1076" s="6"/>
      <c r="I1076" s="6"/>
      <c r="J1076" s="6"/>
    </row>
    <row r="1077" spans="1:10" ht="13.9">
      <c r="A1077" s="6"/>
      <c r="B1077" s="7"/>
      <c r="C1077" s="6"/>
      <c r="D1077" s="8"/>
      <c r="E1077" s="6"/>
      <c r="F1077" s="6"/>
      <c r="G1077" s="6"/>
      <c r="H1077" s="6"/>
      <c r="I1077" s="6"/>
      <c r="J1077" s="6"/>
    </row>
    <row r="1078" spans="1:10" ht="13.9">
      <c r="A1078" s="6"/>
      <c r="B1078" s="7"/>
      <c r="C1078" s="6"/>
      <c r="D1078" s="8"/>
      <c r="E1078" s="6"/>
      <c r="F1078" s="6"/>
      <c r="G1078" s="6"/>
      <c r="H1078" s="6"/>
      <c r="I1078" s="6"/>
      <c r="J1078" s="6"/>
    </row>
    <row r="1079" spans="1:10" ht="13.9">
      <c r="A1079" s="6"/>
      <c r="B1079" s="7"/>
      <c r="C1079" s="6"/>
      <c r="D1079" s="8"/>
      <c r="E1079" s="6"/>
      <c r="F1079" s="6"/>
      <c r="G1079" s="6"/>
      <c r="H1079" s="6"/>
      <c r="I1079" s="6"/>
      <c r="J1079" s="6"/>
    </row>
    <row r="1080" spans="1:10" ht="13.9">
      <c r="A1080" s="6"/>
      <c r="B1080" s="7"/>
      <c r="C1080" s="6"/>
      <c r="D1080" s="8"/>
      <c r="E1080" s="6"/>
      <c r="F1080" s="6"/>
      <c r="G1080" s="6"/>
      <c r="H1080" s="6"/>
      <c r="I1080" s="6"/>
      <c r="J1080" s="6"/>
    </row>
    <row r="1081" spans="1:10" ht="13.9">
      <c r="A1081" s="6"/>
      <c r="B1081" s="7"/>
      <c r="C1081" s="6"/>
      <c r="D1081" s="8"/>
      <c r="E1081" s="6"/>
      <c r="F1081" s="6"/>
      <c r="G1081" s="6"/>
      <c r="H1081" s="6"/>
      <c r="I1081" s="6"/>
      <c r="J1081" s="6"/>
    </row>
    <row r="1082" spans="1:10" ht="13.9">
      <c r="A1082" s="6"/>
      <c r="B1082" s="7"/>
      <c r="C1082" s="6"/>
      <c r="D1082" s="8"/>
      <c r="E1082" s="6"/>
      <c r="F1082" s="6"/>
      <c r="G1082" s="6"/>
      <c r="H1082" s="6"/>
      <c r="I1082" s="6"/>
      <c r="J1082" s="6"/>
    </row>
    <row r="1083" spans="1:10" ht="13.9">
      <c r="A1083" s="6"/>
      <c r="B1083" s="7"/>
      <c r="C1083" s="6"/>
      <c r="D1083" s="8"/>
      <c r="E1083" s="6"/>
      <c r="F1083" s="6"/>
      <c r="G1083" s="6"/>
      <c r="H1083" s="6"/>
      <c r="I1083" s="6"/>
      <c r="J1083" s="6"/>
    </row>
    <row r="1084" spans="1:10" ht="13.9">
      <c r="A1084" s="6"/>
      <c r="B1084" s="7"/>
      <c r="C1084" s="6"/>
      <c r="D1084" s="8"/>
      <c r="E1084" s="6"/>
      <c r="F1084" s="6"/>
      <c r="G1084" s="6"/>
      <c r="H1084" s="6"/>
      <c r="I1084" s="6"/>
      <c r="J1084" s="6"/>
    </row>
    <row r="1085" spans="1:10" ht="13.9">
      <c r="A1085" s="6"/>
      <c r="B1085" s="7"/>
      <c r="C1085" s="6"/>
      <c r="D1085" s="8"/>
      <c r="E1085" s="6"/>
      <c r="F1085" s="6"/>
      <c r="G1085" s="6"/>
      <c r="H1085" s="6"/>
      <c r="I1085" s="6"/>
      <c r="J1085" s="6"/>
    </row>
    <row r="1086" spans="1:10" ht="13.9">
      <c r="A1086" s="6"/>
      <c r="B1086" s="7"/>
      <c r="C1086" s="6"/>
      <c r="D1086" s="8"/>
      <c r="E1086" s="6"/>
      <c r="F1086" s="6"/>
      <c r="G1086" s="6"/>
      <c r="H1086" s="6"/>
      <c r="I1086" s="6"/>
      <c r="J1086" s="6"/>
    </row>
    <row r="1087" spans="1:10" ht="13.9">
      <c r="A1087" s="6"/>
      <c r="B1087" s="7"/>
      <c r="C1087" s="6"/>
      <c r="D1087" s="8"/>
      <c r="E1087" s="6"/>
      <c r="F1087" s="6"/>
      <c r="G1087" s="6"/>
      <c r="H1087" s="6"/>
      <c r="I1087" s="6"/>
      <c r="J1087" s="6"/>
    </row>
    <row r="1088" spans="1:10" ht="13.9">
      <c r="A1088" s="6"/>
      <c r="B1088" s="7"/>
      <c r="C1088" s="6"/>
      <c r="D1088" s="8"/>
      <c r="E1088" s="6"/>
      <c r="F1088" s="6"/>
      <c r="G1088" s="6"/>
      <c r="H1088" s="6"/>
      <c r="I1088" s="6"/>
      <c r="J1088" s="6"/>
    </row>
    <row r="1089" spans="1:10" ht="13.9">
      <c r="A1089" s="6"/>
      <c r="B1089" s="7"/>
      <c r="C1089" s="6"/>
      <c r="D1089" s="8"/>
      <c r="E1089" s="6"/>
      <c r="F1089" s="6"/>
      <c r="G1089" s="6"/>
      <c r="H1089" s="6"/>
      <c r="I1089" s="6"/>
      <c r="J1089" s="6"/>
    </row>
    <row r="1090" spans="1:10" ht="13.9">
      <c r="A1090" s="6"/>
      <c r="B1090" s="7"/>
      <c r="C1090" s="6"/>
      <c r="D1090" s="8"/>
      <c r="E1090" s="6"/>
      <c r="F1090" s="6"/>
      <c r="G1090" s="6"/>
      <c r="H1090" s="6"/>
      <c r="I1090" s="6"/>
      <c r="J1090" s="6"/>
    </row>
    <row r="1091" spans="1:10" ht="13.9">
      <c r="A1091" s="6"/>
      <c r="B1091" s="7"/>
      <c r="C1091" s="6"/>
      <c r="D1091" s="8"/>
      <c r="E1091" s="6"/>
      <c r="F1091" s="6"/>
      <c r="G1091" s="6"/>
      <c r="H1091" s="6"/>
      <c r="I1091" s="6"/>
      <c r="J1091" s="6"/>
    </row>
    <row r="1092" spans="1:10" ht="13.9">
      <c r="A1092" s="6"/>
      <c r="B1092" s="7"/>
      <c r="C1092" s="6"/>
      <c r="D1092" s="8"/>
      <c r="E1092" s="6"/>
      <c r="F1092" s="6"/>
      <c r="G1092" s="6"/>
      <c r="H1092" s="6"/>
      <c r="I1092" s="6"/>
      <c r="J1092" s="6"/>
    </row>
    <row r="1093" spans="1:10" ht="13.9">
      <c r="A1093" s="6"/>
      <c r="B1093" s="7"/>
      <c r="C1093" s="6"/>
      <c r="D1093" s="8"/>
      <c r="E1093" s="6"/>
      <c r="F1093" s="6"/>
      <c r="G1093" s="6"/>
      <c r="H1093" s="6"/>
      <c r="I1093" s="6"/>
      <c r="J1093" s="6"/>
    </row>
    <row r="1094" spans="1:10" ht="13.9">
      <c r="A1094" s="6"/>
      <c r="B1094" s="7"/>
      <c r="C1094" s="6"/>
      <c r="D1094" s="8"/>
      <c r="E1094" s="6"/>
      <c r="F1094" s="6"/>
      <c r="G1094" s="6"/>
      <c r="H1094" s="6"/>
      <c r="I1094" s="6"/>
      <c r="J1094" s="6"/>
    </row>
    <row r="1095" spans="1:10" ht="13.9">
      <c r="A1095" s="6"/>
      <c r="B1095" s="7"/>
      <c r="C1095" s="6"/>
      <c r="D1095" s="8"/>
      <c r="E1095" s="6"/>
      <c r="F1095" s="6"/>
      <c r="G1095" s="6"/>
      <c r="H1095" s="6"/>
      <c r="I1095" s="6"/>
      <c r="J1095" s="6"/>
    </row>
    <row r="1096" spans="1:10" ht="13.9">
      <c r="A1096" s="6"/>
      <c r="B1096" s="7"/>
      <c r="C1096" s="6"/>
      <c r="D1096" s="8"/>
      <c r="E1096" s="6"/>
      <c r="F1096" s="6"/>
      <c r="G1096" s="6"/>
      <c r="H1096" s="6"/>
      <c r="I1096" s="6"/>
      <c r="J1096" s="6"/>
    </row>
    <row r="1097" spans="1:10" ht="13.9">
      <c r="A1097" s="6"/>
      <c r="B1097" s="7"/>
      <c r="C1097" s="6"/>
      <c r="D1097" s="8"/>
      <c r="E1097" s="6"/>
      <c r="F1097" s="6"/>
      <c r="G1097" s="6"/>
      <c r="H1097" s="6"/>
      <c r="I1097" s="6"/>
      <c r="J1097" s="6"/>
    </row>
    <row r="1098" spans="1:10" ht="13.9">
      <c r="A1098" s="6"/>
      <c r="B1098" s="7"/>
      <c r="C1098" s="6"/>
      <c r="D1098" s="8"/>
      <c r="E1098" s="6"/>
      <c r="F1098" s="6"/>
      <c r="G1098" s="6"/>
      <c r="H1098" s="6"/>
      <c r="I1098" s="6"/>
      <c r="J1098" s="6"/>
    </row>
    <row r="1099" spans="1:10" ht="13.9">
      <c r="A1099" s="6"/>
      <c r="B1099" s="7"/>
      <c r="C1099" s="6"/>
      <c r="D1099" s="8"/>
      <c r="E1099" s="6"/>
      <c r="F1099" s="6"/>
      <c r="G1099" s="6"/>
      <c r="H1099" s="6"/>
      <c r="I1099" s="6"/>
      <c r="J1099" s="6"/>
    </row>
    <row r="1100" spans="1:10" ht="13.9">
      <c r="A1100" s="6"/>
      <c r="B1100" s="7"/>
      <c r="C1100" s="6"/>
      <c r="D1100" s="8"/>
      <c r="E1100" s="6"/>
      <c r="F1100" s="6"/>
      <c r="G1100" s="6"/>
      <c r="H1100" s="6"/>
      <c r="I1100" s="6"/>
      <c r="J1100" s="6"/>
    </row>
    <row r="1101" spans="1:10" ht="13.9">
      <c r="A1101" s="6"/>
      <c r="B1101" s="7"/>
      <c r="C1101" s="6"/>
      <c r="D1101" s="8"/>
      <c r="E1101" s="6"/>
      <c r="F1101" s="6"/>
      <c r="G1101" s="6"/>
      <c r="H1101" s="6"/>
      <c r="I1101" s="6"/>
      <c r="J1101" s="6"/>
    </row>
    <row r="1102" spans="1:10" ht="13.9">
      <c r="A1102" s="6"/>
      <c r="B1102" s="7"/>
      <c r="C1102" s="6"/>
      <c r="D1102" s="8"/>
      <c r="E1102" s="6"/>
      <c r="F1102" s="6"/>
      <c r="G1102" s="6"/>
      <c r="H1102" s="6"/>
      <c r="I1102" s="6"/>
      <c r="J1102" s="6"/>
    </row>
    <row r="1103" spans="1:10" ht="13.9">
      <c r="A1103" s="6"/>
      <c r="B1103" s="7"/>
      <c r="C1103" s="6"/>
      <c r="D1103" s="8"/>
      <c r="E1103" s="6"/>
      <c r="F1103" s="6"/>
      <c r="G1103" s="6"/>
      <c r="H1103" s="6"/>
      <c r="I1103" s="6"/>
      <c r="J1103" s="6"/>
    </row>
    <row r="1104" spans="1:10" ht="13.9">
      <c r="A1104" s="6"/>
      <c r="B1104" s="7"/>
      <c r="C1104" s="6"/>
      <c r="D1104" s="8"/>
      <c r="E1104" s="6"/>
      <c r="F1104" s="6"/>
      <c r="G1104" s="6"/>
      <c r="H1104" s="6"/>
      <c r="I1104" s="6"/>
      <c r="J1104" s="6"/>
    </row>
    <row r="1105" spans="1:10" ht="13.9">
      <c r="A1105" s="6"/>
      <c r="B1105" s="7"/>
      <c r="C1105" s="6"/>
      <c r="D1105" s="8"/>
      <c r="E1105" s="6"/>
      <c r="F1105" s="6"/>
      <c r="G1105" s="6"/>
      <c r="H1105" s="6"/>
      <c r="I1105" s="6"/>
      <c r="J1105" s="6"/>
    </row>
    <row r="1106" spans="1:10" ht="13.9">
      <c r="A1106" s="6"/>
      <c r="B1106" s="7"/>
      <c r="C1106" s="6"/>
      <c r="D1106" s="8"/>
      <c r="E1106" s="6"/>
      <c r="F1106" s="6"/>
      <c r="G1106" s="6"/>
      <c r="H1106" s="6"/>
      <c r="I1106" s="6"/>
      <c r="J1106" s="6"/>
    </row>
    <row r="1107" spans="1:10" ht="13.9">
      <c r="A1107" s="6"/>
      <c r="B1107" s="7"/>
      <c r="C1107" s="6"/>
      <c r="D1107" s="8"/>
      <c r="E1107" s="6"/>
      <c r="F1107" s="6"/>
      <c r="G1107" s="6"/>
      <c r="H1107" s="6"/>
      <c r="I1107" s="6"/>
      <c r="J1107" s="6"/>
    </row>
    <row r="1108" spans="1:10" ht="13.9">
      <c r="A1108" s="6"/>
      <c r="B1108" s="7"/>
      <c r="C1108" s="6"/>
      <c r="D1108" s="8"/>
      <c r="E1108" s="6"/>
      <c r="F1108" s="6"/>
      <c r="G1108" s="6"/>
      <c r="H1108" s="6"/>
      <c r="I1108" s="6"/>
      <c r="J1108" s="6"/>
    </row>
    <row r="1109" spans="1:10" ht="13.9">
      <c r="A1109" s="6"/>
      <c r="B1109" s="7"/>
      <c r="C1109" s="6"/>
      <c r="D1109" s="8"/>
      <c r="E1109" s="6"/>
      <c r="F1109" s="6"/>
      <c r="G1109" s="6"/>
      <c r="H1109" s="6"/>
      <c r="I1109" s="6"/>
      <c r="J1109" s="6"/>
    </row>
    <row r="1110" spans="1:10" ht="13.9">
      <c r="A1110" s="6"/>
      <c r="B1110" s="7"/>
      <c r="C1110" s="6"/>
      <c r="D1110" s="8"/>
      <c r="E1110" s="6"/>
      <c r="F1110" s="6"/>
      <c r="G1110" s="6"/>
      <c r="H1110" s="6"/>
      <c r="I1110" s="6"/>
      <c r="J1110" s="6"/>
    </row>
    <row r="1111" spans="1:10" ht="13.9">
      <c r="A1111" s="6"/>
      <c r="B1111" s="7"/>
      <c r="C1111" s="6"/>
      <c r="D1111" s="8"/>
      <c r="E1111" s="6"/>
      <c r="F1111" s="6"/>
      <c r="G1111" s="6"/>
      <c r="H1111" s="6"/>
      <c r="I1111" s="6"/>
      <c r="J1111" s="6"/>
    </row>
    <row r="1112" spans="1:10" ht="13.9">
      <c r="A1112" s="6"/>
      <c r="B1112" s="7"/>
      <c r="C1112" s="6"/>
      <c r="D1112" s="8"/>
      <c r="E1112" s="6"/>
      <c r="F1112" s="6"/>
      <c r="G1112" s="6"/>
      <c r="H1112" s="6"/>
      <c r="I1112" s="6"/>
      <c r="J1112" s="6"/>
    </row>
    <row r="1113" spans="1:10" ht="13.9">
      <c r="A1113" s="6"/>
      <c r="B1113" s="7"/>
      <c r="C1113" s="6"/>
      <c r="D1113" s="8"/>
      <c r="E1113" s="6"/>
      <c r="F1113" s="6"/>
      <c r="G1113" s="6"/>
      <c r="H1113" s="6"/>
      <c r="I1113" s="6"/>
      <c r="J1113" s="6"/>
    </row>
    <row r="1114" spans="1:10" ht="13.9">
      <c r="A1114" s="6"/>
      <c r="B1114" s="7"/>
      <c r="C1114" s="6"/>
      <c r="D1114" s="8"/>
      <c r="E1114" s="6"/>
      <c r="F1114" s="6"/>
      <c r="G1114" s="6"/>
      <c r="H1114" s="6"/>
      <c r="I1114" s="6"/>
      <c r="J1114" s="6"/>
    </row>
    <row r="1115" spans="1:10" ht="13.9">
      <c r="A1115" s="6"/>
      <c r="B1115" s="7"/>
      <c r="C1115" s="6"/>
      <c r="D1115" s="8"/>
      <c r="E1115" s="6"/>
      <c r="F1115" s="6"/>
      <c r="G1115" s="6"/>
      <c r="H1115" s="6"/>
      <c r="I1115" s="6"/>
      <c r="J1115" s="6"/>
    </row>
    <row r="1116" spans="1:10" ht="13.9">
      <c r="A1116" s="6"/>
      <c r="B1116" s="7"/>
      <c r="C1116" s="6"/>
      <c r="D1116" s="8"/>
      <c r="E1116" s="6"/>
      <c r="F1116" s="6"/>
      <c r="G1116" s="6"/>
      <c r="H1116" s="6"/>
      <c r="I1116" s="6"/>
      <c r="J1116" s="6"/>
    </row>
    <row r="1117" spans="1:10" ht="13.9">
      <c r="A1117" s="6"/>
      <c r="B1117" s="7"/>
      <c r="C1117" s="6"/>
      <c r="D1117" s="8"/>
      <c r="E1117" s="6"/>
      <c r="F1117" s="6"/>
      <c r="G1117" s="6"/>
      <c r="H1117" s="6"/>
      <c r="I1117" s="6"/>
      <c r="J1117" s="6"/>
    </row>
    <row r="1118" spans="1:10" ht="13.9">
      <c r="A1118" s="6"/>
      <c r="B1118" s="7"/>
      <c r="C1118" s="6"/>
      <c r="D1118" s="8"/>
      <c r="E1118" s="6"/>
      <c r="F1118" s="6"/>
      <c r="G1118" s="6"/>
      <c r="H1118" s="6"/>
      <c r="I1118" s="6"/>
      <c r="J1118" s="6"/>
    </row>
    <row r="1119" spans="1:10" ht="13.9">
      <c r="A1119" s="6"/>
      <c r="B1119" s="7"/>
      <c r="C1119" s="6"/>
      <c r="D1119" s="8"/>
      <c r="E1119" s="6"/>
      <c r="F1119" s="6"/>
      <c r="G1119" s="6"/>
      <c r="H1119" s="6"/>
      <c r="I1119" s="6"/>
      <c r="J1119" s="6"/>
    </row>
    <row r="1120" spans="1:10" ht="13.9">
      <c r="A1120" s="6"/>
      <c r="B1120" s="7"/>
      <c r="C1120" s="6"/>
      <c r="D1120" s="8"/>
      <c r="E1120" s="6"/>
      <c r="F1120" s="6"/>
      <c r="G1120" s="6"/>
      <c r="H1120" s="6"/>
      <c r="I1120" s="6"/>
      <c r="J1120" s="6"/>
    </row>
    <row r="1121" spans="1:10" ht="13.9">
      <c r="A1121" s="6"/>
      <c r="B1121" s="7"/>
      <c r="C1121" s="6"/>
      <c r="D1121" s="8"/>
      <c r="E1121" s="6"/>
      <c r="F1121" s="6"/>
      <c r="G1121" s="6"/>
      <c r="H1121" s="6"/>
      <c r="I1121" s="6"/>
      <c r="J1121" s="6"/>
    </row>
    <row r="1122" spans="1:10" ht="13.9">
      <c r="A1122" s="6"/>
      <c r="B1122" s="7"/>
      <c r="C1122" s="6"/>
      <c r="D1122" s="8"/>
      <c r="E1122" s="6"/>
      <c r="F1122" s="6"/>
      <c r="G1122" s="6"/>
      <c r="H1122" s="6"/>
      <c r="I1122" s="6"/>
      <c r="J1122" s="6"/>
    </row>
    <row r="1123" spans="1:10" ht="13.9">
      <c r="A1123" s="6"/>
      <c r="B1123" s="7"/>
      <c r="C1123" s="6"/>
      <c r="D1123" s="8"/>
      <c r="E1123" s="6"/>
      <c r="F1123" s="6"/>
      <c r="G1123" s="6"/>
      <c r="H1123" s="6"/>
      <c r="I1123" s="6"/>
      <c r="J1123" s="6"/>
    </row>
    <row r="1124" spans="1:10" ht="13.9">
      <c r="A1124" s="6"/>
      <c r="B1124" s="7"/>
      <c r="C1124" s="6"/>
      <c r="D1124" s="8"/>
      <c r="E1124" s="6"/>
      <c r="F1124" s="6"/>
      <c r="G1124" s="6"/>
      <c r="H1124" s="6"/>
      <c r="I1124" s="6"/>
      <c r="J1124" s="6"/>
    </row>
    <row r="1125" spans="1:10" ht="13.9">
      <c r="A1125" s="6"/>
      <c r="B1125" s="7"/>
      <c r="C1125" s="6"/>
      <c r="D1125" s="8"/>
      <c r="E1125" s="6"/>
      <c r="F1125" s="6"/>
      <c r="G1125" s="6"/>
      <c r="H1125" s="6"/>
      <c r="I1125" s="6"/>
      <c r="J1125" s="6"/>
    </row>
    <row r="1126" spans="1:10" ht="13.9">
      <c r="A1126" s="6"/>
      <c r="B1126" s="7"/>
      <c r="C1126" s="6"/>
      <c r="D1126" s="8"/>
      <c r="E1126" s="6"/>
      <c r="F1126" s="6"/>
      <c r="G1126" s="6"/>
      <c r="H1126" s="6"/>
      <c r="I1126" s="6"/>
      <c r="J1126" s="6"/>
    </row>
    <row r="1127" spans="1:10" ht="13.9">
      <c r="A1127" s="6"/>
      <c r="B1127" s="7"/>
      <c r="C1127" s="6"/>
      <c r="D1127" s="8"/>
      <c r="E1127" s="6"/>
      <c r="F1127" s="6"/>
      <c r="G1127" s="6"/>
      <c r="H1127" s="6"/>
      <c r="I1127" s="6"/>
      <c r="J1127" s="6"/>
    </row>
    <row r="1128" spans="1:10" ht="13.9">
      <c r="A1128" s="6"/>
      <c r="B1128" s="7"/>
      <c r="C1128" s="6"/>
      <c r="D1128" s="8"/>
      <c r="E1128" s="6"/>
      <c r="F1128" s="6"/>
      <c r="G1128" s="6"/>
      <c r="H1128" s="6"/>
      <c r="I1128" s="6"/>
      <c r="J1128" s="6"/>
    </row>
    <row r="1129" spans="1:10" ht="13.9">
      <c r="A1129" s="6"/>
      <c r="B1129" s="7"/>
      <c r="C1129" s="6"/>
      <c r="D1129" s="8"/>
      <c r="E1129" s="6"/>
      <c r="F1129" s="6"/>
      <c r="G1129" s="6"/>
      <c r="H1129" s="6"/>
      <c r="I1129" s="6"/>
      <c r="J1129" s="6"/>
    </row>
    <row r="1130" spans="1:10" ht="13.9">
      <c r="A1130" s="6"/>
      <c r="B1130" s="7"/>
      <c r="C1130" s="6"/>
      <c r="D1130" s="8"/>
      <c r="E1130" s="6"/>
      <c r="F1130" s="6"/>
      <c r="G1130" s="6"/>
      <c r="H1130" s="6"/>
      <c r="I1130" s="6"/>
      <c r="J1130" s="6"/>
    </row>
    <row r="1131" spans="1:10" ht="13.9">
      <c r="A1131" s="6"/>
      <c r="B1131" s="7"/>
      <c r="C1131" s="6"/>
      <c r="D1131" s="8"/>
      <c r="E1131" s="6"/>
      <c r="F1131" s="6"/>
      <c r="G1131" s="6"/>
      <c r="H1131" s="6"/>
      <c r="I1131" s="6"/>
      <c r="J1131" s="6"/>
    </row>
    <row r="1132" spans="1:10" ht="13.9">
      <c r="A1132" s="6"/>
      <c r="B1132" s="7"/>
      <c r="C1132" s="6"/>
      <c r="D1132" s="8"/>
      <c r="E1132" s="6"/>
      <c r="F1132" s="6"/>
      <c r="G1132" s="6"/>
      <c r="H1132" s="6"/>
      <c r="I1132" s="6"/>
      <c r="J1132" s="6"/>
    </row>
    <row r="1133" spans="1:10" ht="13.9">
      <c r="A1133" s="6"/>
      <c r="B1133" s="7"/>
      <c r="C1133" s="6"/>
      <c r="D1133" s="8"/>
      <c r="E1133" s="6"/>
      <c r="F1133" s="6"/>
      <c r="G1133" s="6"/>
      <c r="H1133" s="6"/>
      <c r="I1133" s="6"/>
      <c r="J1133" s="6"/>
    </row>
    <row r="1134" spans="1:10" ht="13.9">
      <c r="A1134" s="6"/>
      <c r="B1134" s="7"/>
      <c r="C1134" s="6"/>
      <c r="D1134" s="8"/>
      <c r="E1134" s="6"/>
      <c r="F1134" s="6"/>
      <c r="G1134" s="6"/>
      <c r="H1134" s="6"/>
      <c r="I1134" s="6"/>
      <c r="J1134" s="6"/>
    </row>
    <row r="1135" spans="1:10" ht="13.9">
      <c r="A1135" s="6"/>
      <c r="B1135" s="7"/>
      <c r="C1135" s="6"/>
      <c r="D1135" s="8"/>
      <c r="E1135" s="6"/>
      <c r="F1135" s="6"/>
      <c r="G1135" s="6"/>
      <c r="H1135" s="6"/>
      <c r="I1135" s="6"/>
      <c r="J1135" s="6"/>
    </row>
    <row r="1136" spans="1:10" ht="13.9">
      <c r="A1136" s="6"/>
      <c r="B1136" s="7"/>
      <c r="C1136" s="6"/>
      <c r="D1136" s="8"/>
      <c r="E1136" s="6"/>
      <c r="F1136" s="6"/>
      <c r="G1136" s="6"/>
      <c r="H1136" s="6"/>
      <c r="I1136" s="6"/>
      <c r="J1136" s="6"/>
    </row>
    <row r="1137" spans="1:10" ht="13.9">
      <c r="A1137" s="6"/>
      <c r="B1137" s="7"/>
      <c r="C1137" s="6"/>
      <c r="D1137" s="8"/>
      <c r="E1137" s="6"/>
      <c r="F1137" s="6"/>
      <c r="G1137" s="6"/>
      <c r="H1137" s="6"/>
      <c r="I1137" s="6"/>
      <c r="J1137" s="6"/>
    </row>
    <row r="1138" spans="1:10" ht="13.9">
      <c r="A1138" s="6"/>
      <c r="B1138" s="7"/>
      <c r="C1138" s="6"/>
      <c r="D1138" s="8"/>
      <c r="E1138" s="6"/>
      <c r="F1138" s="6"/>
      <c r="G1138" s="6"/>
      <c r="H1138" s="6"/>
      <c r="I1138" s="6"/>
      <c r="J1138" s="6"/>
    </row>
    <row r="1139" spans="1:10" ht="13.9">
      <c r="A1139" s="6"/>
      <c r="B1139" s="7"/>
      <c r="C1139" s="6"/>
      <c r="D1139" s="8"/>
      <c r="E1139" s="6"/>
      <c r="F1139" s="6"/>
      <c r="G1139" s="6"/>
      <c r="H1139" s="6"/>
      <c r="I1139" s="6"/>
      <c r="J1139" s="6"/>
    </row>
    <row r="1140" spans="1:10" ht="13.9">
      <c r="A1140" s="6"/>
      <c r="B1140" s="7"/>
      <c r="C1140" s="6"/>
      <c r="D1140" s="8"/>
      <c r="E1140" s="6"/>
      <c r="F1140" s="6"/>
      <c r="G1140" s="6"/>
      <c r="H1140" s="6"/>
      <c r="I1140" s="6"/>
      <c r="J1140" s="6"/>
    </row>
    <row r="1141" spans="1:10" ht="13.9">
      <c r="A1141" s="6"/>
      <c r="B1141" s="7"/>
      <c r="C1141" s="6"/>
      <c r="D1141" s="8"/>
      <c r="E1141" s="6"/>
      <c r="F1141" s="6"/>
      <c r="G1141" s="6"/>
      <c r="H1141" s="6"/>
      <c r="I1141" s="6"/>
      <c r="J1141" s="6"/>
    </row>
    <row r="1142" spans="1:10" ht="13.9">
      <c r="A1142" s="6"/>
      <c r="B1142" s="7"/>
      <c r="C1142" s="6"/>
      <c r="D1142" s="8"/>
      <c r="E1142" s="6"/>
      <c r="F1142" s="6"/>
      <c r="G1142" s="6"/>
      <c r="H1142" s="6"/>
      <c r="I1142" s="6"/>
      <c r="J1142" s="6"/>
    </row>
    <row r="1143" spans="1:10" ht="13.9">
      <c r="A1143" s="6"/>
      <c r="B1143" s="7"/>
      <c r="C1143" s="6"/>
      <c r="D1143" s="8"/>
      <c r="E1143" s="6"/>
      <c r="F1143" s="6"/>
      <c r="G1143" s="6"/>
      <c r="H1143" s="6"/>
      <c r="I1143" s="6"/>
      <c r="J1143" s="6"/>
    </row>
    <row r="1144" spans="1:10" ht="13.9">
      <c r="A1144" s="6"/>
      <c r="B1144" s="7"/>
      <c r="C1144" s="6"/>
      <c r="D1144" s="8"/>
      <c r="E1144" s="6"/>
      <c r="F1144" s="6"/>
      <c r="G1144" s="6"/>
      <c r="H1144" s="6"/>
      <c r="I1144" s="6"/>
      <c r="J1144" s="6"/>
    </row>
    <row r="1145" spans="1:10" ht="13.9">
      <c r="A1145" s="6"/>
      <c r="B1145" s="7"/>
      <c r="C1145" s="6"/>
      <c r="D1145" s="8"/>
      <c r="E1145" s="6"/>
      <c r="F1145" s="6"/>
      <c r="G1145" s="6"/>
      <c r="H1145" s="6"/>
      <c r="I1145" s="6"/>
      <c r="J1145" s="6"/>
    </row>
    <row r="1146" spans="1:10" ht="13.9">
      <c r="A1146" s="6"/>
      <c r="B1146" s="7"/>
      <c r="C1146" s="6"/>
      <c r="D1146" s="8"/>
      <c r="E1146" s="6"/>
      <c r="F1146" s="6"/>
      <c r="G1146" s="6"/>
      <c r="H1146" s="6"/>
      <c r="I1146" s="6"/>
      <c r="J1146" s="6"/>
    </row>
    <row r="1147" spans="1:10" ht="13.9">
      <c r="A1147" s="6"/>
      <c r="B1147" s="7"/>
      <c r="C1147" s="6"/>
      <c r="D1147" s="8"/>
      <c r="E1147" s="6"/>
      <c r="F1147" s="6"/>
      <c r="G1147" s="6"/>
      <c r="H1147" s="6"/>
      <c r="I1147" s="6"/>
      <c r="J1147" s="6"/>
    </row>
    <row r="1148" spans="1:10" ht="13.9">
      <c r="A1148" s="6"/>
      <c r="B1148" s="7"/>
      <c r="C1148" s="6"/>
      <c r="D1148" s="8"/>
      <c r="E1148" s="6"/>
      <c r="F1148" s="6"/>
      <c r="G1148" s="6"/>
      <c r="H1148" s="6"/>
      <c r="I1148" s="6"/>
      <c r="J1148" s="6"/>
    </row>
    <row r="1149" spans="1:10" ht="13.9">
      <c r="A1149" s="6"/>
      <c r="B1149" s="7"/>
      <c r="C1149" s="6"/>
      <c r="D1149" s="8"/>
      <c r="E1149" s="6"/>
      <c r="F1149" s="6"/>
      <c r="G1149" s="6"/>
      <c r="H1149" s="6"/>
      <c r="I1149" s="6"/>
      <c r="J1149" s="6"/>
    </row>
    <row r="1150" spans="1:10" ht="13.9">
      <c r="A1150" s="6"/>
      <c r="B1150" s="7"/>
      <c r="C1150" s="6"/>
      <c r="D1150" s="8"/>
      <c r="E1150" s="6"/>
      <c r="F1150" s="6"/>
      <c r="G1150" s="6"/>
      <c r="H1150" s="6"/>
      <c r="I1150" s="6"/>
      <c r="J1150" s="6"/>
    </row>
    <row r="1151" spans="1:10" ht="13.9">
      <c r="A1151" s="6"/>
      <c r="B1151" s="7"/>
      <c r="C1151" s="6"/>
      <c r="D1151" s="8"/>
      <c r="E1151" s="6"/>
      <c r="F1151" s="6"/>
      <c r="G1151" s="6"/>
      <c r="H1151" s="6"/>
      <c r="I1151" s="6"/>
      <c r="J1151" s="6"/>
    </row>
    <row r="1152" spans="1:10" ht="13.9">
      <c r="A1152" s="6"/>
      <c r="B1152" s="7"/>
      <c r="C1152" s="6"/>
      <c r="D1152" s="8"/>
      <c r="E1152" s="6"/>
      <c r="F1152" s="6"/>
      <c r="G1152" s="6"/>
      <c r="H1152" s="6"/>
      <c r="I1152" s="6"/>
      <c r="J1152" s="6"/>
    </row>
    <row r="1153" spans="1:10" ht="13.9">
      <c r="A1153" s="6"/>
      <c r="B1153" s="7"/>
      <c r="C1153" s="6"/>
      <c r="D1153" s="8"/>
      <c r="E1153" s="6"/>
      <c r="F1153" s="6"/>
      <c r="G1153" s="6"/>
      <c r="H1153" s="6"/>
      <c r="I1153" s="6"/>
      <c r="J1153" s="6"/>
    </row>
    <row r="1154" spans="1:10" ht="13.9">
      <c r="A1154" s="6"/>
      <c r="B1154" s="7"/>
      <c r="C1154" s="6"/>
      <c r="D1154" s="8"/>
      <c r="E1154" s="6"/>
      <c r="F1154" s="6"/>
      <c r="G1154" s="6"/>
      <c r="H1154" s="6"/>
      <c r="I1154" s="6"/>
      <c r="J1154" s="6"/>
    </row>
    <row r="1155" spans="1:10" ht="13.9">
      <c r="A1155" s="6"/>
      <c r="B1155" s="7"/>
      <c r="C1155" s="6"/>
      <c r="D1155" s="8"/>
      <c r="E1155" s="6"/>
      <c r="F1155" s="6"/>
      <c r="G1155" s="6"/>
      <c r="H1155" s="6"/>
      <c r="I1155" s="6"/>
      <c r="J1155" s="6"/>
    </row>
    <row r="1156" spans="1:10" ht="13.9">
      <c r="A1156" s="6"/>
      <c r="B1156" s="7"/>
      <c r="C1156" s="6"/>
      <c r="D1156" s="8"/>
      <c r="E1156" s="6"/>
      <c r="F1156" s="6"/>
      <c r="G1156" s="6"/>
      <c r="H1156" s="6"/>
      <c r="I1156" s="6"/>
      <c r="J1156" s="6"/>
    </row>
    <row r="1157" spans="1:10" ht="13.9">
      <c r="A1157" s="6"/>
      <c r="B1157" s="7"/>
      <c r="C1157" s="6"/>
      <c r="D1157" s="8"/>
      <c r="E1157" s="6"/>
      <c r="F1157" s="6"/>
      <c r="G1157" s="6"/>
      <c r="H1157" s="6"/>
      <c r="I1157" s="6"/>
      <c r="J1157" s="6"/>
    </row>
    <row r="1158" spans="1:10" ht="13.9">
      <c r="A1158" s="6"/>
      <c r="B1158" s="7"/>
      <c r="C1158" s="6"/>
      <c r="D1158" s="8"/>
      <c r="E1158" s="6"/>
      <c r="F1158" s="6"/>
      <c r="G1158" s="6"/>
      <c r="H1158" s="6"/>
      <c r="I1158" s="6"/>
      <c r="J1158" s="6"/>
    </row>
    <row r="1159" spans="1:10" ht="13.9">
      <c r="A1159" s="6"/>
      <c r="B1159" s="7"/>
      <c r="C1159" s="6"/>
      <c r="D1159" s="8"/>
      <c r="E1159" s="6"/>
      <c r="F1159" s="6"/>
      <c r="G1159" s="6"/>
      <c r="H1159" s="6"/>
      <c r="I1159" s="6"/>
      <c r="J1159" s="6"/>
    </row>
    <row r="1160" spans="1:10" ht="13.9">
      <c r="A1160" s="6"/>
      <c r="B1160" s="7"/>
      <c r="C1160" s="6"/>
      <c r="D1160" s="8"/>
      <c r="E1160" s="6"/>
      <c r="F1160" s="6"/>
      <c r="G1160" s="6"/>
      <c r="H1160" s="6"/>
      <c r="I1160" s="6"/>
      <c r="J1160" s="6"/>
    </row>
    <row r="1161" spans="1:10" ht="13.9">
      <c r="A1161" s="6"/>
      <c r="B1161" s="7"/>
      <c r="C1161" s="6"/>
      <c r="D1161" s="8"/>
      <c r="E1161" s="6"/>
      <c r="F1161" s="6"/>
      <c r="G1161" s="6"/>
      <c r="H1161" s="6"/>
      <c r="I1161" s="6"/>
      <c r="J1161" s="6"/>
    </row>
    <row r="1162" spans="1:10" ht="13.9">
      <c r="A1162" s="6"/>
      <c r="B1162" s="7"/>
      <c r="C1162" s="6"/>
      <c r="D1162" s="8"/>
      <c r="E1162" s="6"/>
      <c r="F1162" s="6"/>
      <c r="G1162" s="6"/>
      <c r="H1162" s="6"/>
      <c r="I1162" s="6"/>
      <c r="J1162" s="6"/>
    </row>
    <row r="1163" spans="1:10" ht="13.9">
      <c r="A1163" s="6"/>
      <c r="B1163" s="7"/>
      <c r="C1163" s="6"/>
      <c r="D1163" s="8"/>
      <c r="E1163" s="6"/>
      <c r="F1163" s="6"/>
      <c r="G1163" s="6"/>
      <c r="H1163" s="6"/>
      <c r="I1163" s="6"/>
      <c r="J1163" s="6"/>
    </row>
    <row r="1164" spans="1:10" ht="13.9">
      <c r="A1164" s="6"/>
      <c r="B1164" s="7"/>
      <c r="C1164" s="6"/>
      <c r="D1164" s="8"/>
      <c r="E1164" s="6"/>
      <c r="F1164" s="6"/>
      <c r="G1164" s="6"/>
      <c r="H1164" s="6"/>
      <c r="I1164" s="6"/>
      <c r="J1164" s="6"/>
    </row>
    <row r="1165" spans="1:10" ht="13.9">
      <c r="A1165" s="6"/>
      <c r="B1165" s="7"/>
      <c r="C1165" s="6"/>
      <c r="D1165" s="8"/>
      <c r="E1165" s="6"/>
      <c r="F1165" s="6"/>
      <c r="G1165" s="6"/>
      <c r="H1165" s="6"/>
      <c r="I1165" s="6"/>
      <c r="J1165" s="6"/>
    </row>
    <row r="1166" spans="1:10" ht="13.9">
      <c r="A1166" s="6"/>
      <c r="B1166" s="7"/>
      <c r="C1166" s="6"/>
      <c r="D1166" s="8"/>
      <c r="E1166" s="6"/>
      <c r="F1166" s="6"/>
      <c r="G1166" s="6"/>
      <c r="H1166" s="6"/>
      <c r="I1166" s="6"/>
      <c r="J1166" s="6"/>
    </row>
    <row r="1167" spans="1:10" ht="13.9">
      <c r="A1167" s="6"/>
      <c r="B1167" s="7"/>
      <c r="C1167" s="6"/>
      <c r="D1167" s="8"/>
      <c r="E1167" s="6"/>
      <c r="F1167" s="6"/>
      <c r="G1167" s="6"/>
      <c r="H1167" s="6"/>
      <c r="I1167" s="6"/>
      <c r="J1167" s="6"/>
    </row>
    <row r="1168" spans="1:10" ht="13.9">
      <c r="A1168" s="6"/>
      <c r="B1168" s="7"/>
      <c r="C1168" s="6"/>
      <c r="D1168" s="8"/>
      <c r="E1168" s="6"/>
      <c r="F1168" s="6"/>
      <c r="G1168" s="6"/>
      <c r="H1168" s="6"/>
      <c r="I1168" s="6"/>
      <c r="J1168" s="6"/>
    </row>
    <row r="1169" spans="1:10" ht="13.9">
      <c r="A1169" s="6"/>
      <c r="B1169" s="7"/>
      <c r="C1169" s="6"/>
      <c r="D1169" s="8"/>
      <c r="E1169" s="6"/>
      <c r="F1169" s="6"/>
      <c r="G1169" s="6"/>
      <c r="H1169" s="6"/>
      <c r="I1169" s="6"/>
      <c r="J1169" s="6"/>
    </row>
    <row r="1170" spans="1:10" ht="13.9">
      <c r="A1170" s="6"/>
      <c r="B1170" s="7"/>
      <c r="C1170" s="6"/>
      <c r="D1170" s="8"/>
      <c r="E1170" s="6"/>
      <c r="F1170" s="6"/>
      <c r="G1170" s="6"/>
      <c r="H1170" s="6"/>
      <c r="I1170" s="6"/>
      <c r="J1170" s="6"/>
    </row>
    <row r="1171" spans="1:10" ht="13.9">
      <c r="A1171" s="6"/>
      <c r="B1171" s="7"/>
      <c r="C1171" s="6"/>
      <c r="D1171" s="8"/>
      <c r="E1171" s="6"/>
      <c r="F1171" s="6"/>
      <c r="G1171" s="6"/>
      <c r="H1171" s="6"/>
      <c r="I1171" s="6"/>
      <c r="J1171" s="6"/>
    </row>
    <row r="1172" spans="1:10" ht="13.9">
      <c r="A1172" s="6"/>
      <c r="B1172" s="7"/>
      <c r="C1172" s="6"/>
      <c r="D1172" s="8"/>
      <c r="E1172" s="6"/>
      <c r="F1172" s="6"/>
      <c r="G1172" s="6"/>
      <c r="H1172" s="6"/>
      <c r="I1172" s="6"/>
      <c r="J1172" s="6"/>
    </row>
    <row r="1173" spans="1:10" ht="13.9">
      <c r="A1173" s="6"/>
      <c r="B1173" s="7"/>
      <c r="C1173" s="6"/>
      <c r="D1173" s="8"/>
      <c r="E1173" s="6"/>
      <c r="F1173" s="6"/>
      <c r="G1173" s="6"/>
      <c r="H1173" s="6"/>
      <c r="I1173" s="6"/>
      <c r="J1173" s="6"/>
    </row>
    <row r="1174" spans="1:10" ht="13.9">
      <c r="A1174" s="6"/>
      <c r="B1174" s="7"/>
      <c r="C1174" s="6"/>
      <c r="D1174" s="8"/>
      <c r="E1174" s="6"/>
      <c r="F1174" s="6"/>
      <c r="G1174" s="6"/>
      <c r="H1174" s="6"/>
      <c r="I1174" s="6"/>
      <c r="J1174" s="6"/>
    </row>
    <row r="1175" spans="1:10" ht="13.9">
      <c r="A1175" s="6"/>
      <c r="B1175" s="7"/>
      <c r="C1175" s="6"/>
      <c r="D1175" s="8"/>
      <c r="E1175" s="6"/>
      <c r="F1175" s="6"/>
      <c r="G1175" s="6"/>
      <c r="H1175" s="6"/>
      <c r="I1175" s="6"/>
      <c r="J1175" s="6"/>
    </row>
    <row r="1176" spans="1:10" ht="13.9">
      <c r="A1176" s="6"/>
      <c r="B1176" s="7"/>
      <c r="C1176" s="6"/>
      <c r="D1176" s="8"/>
      <c r="E1176" s="6"/>
      <c r="F1176" s="6"/>
      <c r="G1176" s="6"/>
      <c r="H1176" s="6"/>
      <c r="I1176" s="6"/>
      <c r="J1176" s="6"/>
    </row>
    <row r="1177" spans="1:10" ht="13.9">
      <c r="A1177" s="6"/>
      <c r="B1177" s="7"/>
      <c r="C1177" s="6"/>
      <c r="D1177" s="8"/>
      <c r="E1177" s="6"/>
      <c r="F1177" s="6"/>
      <c r="G1177" s="6"/>
      <c r="H1177" s="6"/>
      <c r="I1177" s="6"/>
      <c r="J1177" s="6"/>
    </row>
    <row r="1178" spans="1:10" ht="13.9">
      <c r="A1178" s="6"/>
      <c r="B1178" s="7"/>
      <c r="C1178" s="6"/>
      <c r="D1178" s="8"/>
      <c r="E1178" s="6"/>
      <c r="F1178" s="6"/>
      <c r="G1178" s="6"/>
      <c r="H1178" s="6"/>
      <c r="I1178" s="6"/>
      <c r="J1178" s="6"/>
    </row>
    <row r="1179" spans="1:10" ht="13.9">
      <c r="A1179" s="6"/>
      <c r="B1179" s="7"/>
      <c r="C1179" s="6"/>
      <c r="D1179" s="8"/>
      <c r="E1179" s="6"/>
      <c r="F1179" s="6"/>
      <c r="G1179" s="6"/>
      <c r="H1179" s="6"/>
      <c r="I1179" s="6"/>
      <c r="J1179" s="6"/>
    </row>
    <row r="1180" spans="1:10" ht="13.9">
      <c r="A1180" s="6"/>
      <c r="B1180" s="7"/>
      <c r="C1180" s="6"/>
      <c r="D1180" s="8"/>
      <c r="E1180" s="6"/>
      <c r="F1180" s="6"/>
      <c r="G1180" s="6"/>
      <c r="H1180" s="6"/>
      <c r="I1180" s="6"/>
      <c r="J1180" s="6"/>
    </row>
    <row r="1181" spans="1:10" ht="13.9">
      <c r="A1181" s="6"/>
      <c r="B1181" s="7"/>
      <c r="C1181" s="6"/>
      <c r="D1181" s="8"/>
      <c r="E1181" s="6"/>
      <c r="F1181" s="6"/>
      <c r="G1181" s="6"/>
      <c r="H1181" s="6"/>
      <c r="I1181" s="6"/>
      <c r="J1181" s="6"/>
    </row>
    <row r="1182" spans="1:10" ht="13.9">
      <c r="A1182" s="6"/>
      <c r="B1182" s="7"/>
      <c r="C1182" s="6"/>
      <c r="D1182" s="8"/>
      <c r="E1182" s="6"/>
      <c r="F1182" s="6"/>
      <c r="G1182" s="6"/>
      <c r="H1182" s="6"/>
      <c r="I1182" s="6"/>
      <c r="J1182" s="6"/>
    </row>
    <row r="1183" spans="1:10" ht="13.9">
      <c r="A1183" s="6"/>
      <c r="B1183" s="7"/>
      <c r="C1183" s="6"/>
      <c r="D1183" s="8"/>
      <c r="E1183" s="6"/>
      <c r="F1183" s="6"/>
      <c r="G1183" s="6"/>
      <c r="H1183" s="6"/>
      <c r="I1183" s="6"/>
      <c r="J1183" s="6"/>
    </row>
    <row r="1184" spans="1:10" ht="13.9">
      <c r="A1184" s="6"/>
      <c r="B1184" s="7"/>
      <c r="C1184" s="6"/>
      <c r="D1184" s="8"/>
      <c r="E1184" s="6"/>
      <c r="F1184" s="6"/>
      <c r="G1184" s="6"/>
      <c r="H1184" s="6"/>
      <c r="I1184" s="6"/>
      <c r="J1184" s="6"/>
    </row>
    <row r="1185" spans="1:10" ht="13.9">
      <c r="A1185" s="6"/>
      <c r="B1185" s="7"/>
      <c r="C1185" s="6"/>
      <c r="D1185" s="8"/>
      <c r="E1185" s="6"/>
      <c r="F1185" s="6"/>
      <c r="G1185" s="6"/>
      <c r="H1185" s="6"/>
      <c r="I1185" s="6"/>
      <c r="J1185" s="6"/>
    </row>
    <row r="1186" spans="1:10" ht="13.9">
      <c r="A1186" s="6"/>
      <c r="B1186" s="7"/>
      <c r="C1186" s="6"/>
      <c r="D1186" s="8"/>
      <c r="E1186" s="6"/>
      <c r="F1186" s="6"/>
      <c r="G1186" s="6"/>
      <c r="H1186" s="6"/>
      <c r="I1186" s="6"/>
      <c r="J1186" s="6"/>
    </row>
    <row r="1187" spans="1:10" ht="13.9">
      <c r="A1187" s="6"/>
      <c r="B1187" s="7"/>
      <c r="C1187" s="6"/>
      <c r="D1187" s="8"/>
      <c r="E1187" s="6"/>
      <c r="F1187" s="6"/>
      <c r="G1187" s="6"/>
      <c r="H1187" s="6"/>
      <c r="I1187" s="6"/>
      <c r="J1187" s="6"/>
    </row>
    <row r="1188" spans="1:10" ht="13.9">
      <c r="A1188" s="6"/>
      <c r="B1188" s="7"/>
      <c r="C1188" s="6"/>
      <c r="D1188" s="8"/>
      <c r="E1188" s="6"/>
      <c r="F1188" s="6"/>
      <c r="G1188" s="6"/>
      <c r="H1188" s="6"/>
      <c r="I1188" s="6"/>
      <c r="J1188" s="6"/>
    </row>
    <row r="1189" spans="1:10" ht="13.9">
      <c r="A1189" s="6"/>
      <c r="B1189" s="7"/>
      <c r="C1189" s="6"/>
      <c r="D1189" s="8"/>
      <c r="E1189" s="6"/>
      <c r="F1189" s="6"/>
      <c r="G1189" s="6"/>
      <c r="H1189" s="6"/>
      <c r="I1189" s="6"/>
      <c r="J1189" s="6"/>
    </row>
    <row r="1190" spans="1:10" ht="13.9">
      <c r="A1190" s="6"/>
      <c r="B1190" s="7"/>
      <c r="C1190" s="6"/>
      <c r="D1190" s="8"/>
      <c r="E1190" s="6"/>
      <c r="F1190" s="6"/>
      <c r="G1190" s="6"/>
      <c r="H1190" s="6"/>
      <c r="I1190" s="6"/>
      <c r="J1190" s="6"/>
    </row>
    <row r="1191" spans="1:10" ht="13.9">
      <c r="A1191" s="6"/>
      <c r="B1191" s="7"/>
      <c r="C1191" s="6"/>
      <c r="D1191" s="8"/>
      <c r="E1191" s="6"/>
      <c r="F1191" s="6"/>
      <c r="G1191" s="6"/>
      <c r="H1191" s="6"/>
      <c r="I1191" s="6"/>
      <c r="J1191" s="6"/>
    </row>
    <row r="1192" spans="1:10" ht="13.9">
      <c r="A1192" s="6"/>
      <c r="B1192" s="7"/>
      <c r="C1192" s="6"/>
      <c r="D1192" s="8"/>
      <c r="E1192" s="6"/>
      <c r="F1192" s="6"/>
      <c r="G1192" s="6"/>
      <c r="H1192" s="6"/>
      <c r="I1192" s="6"/>
      <c r="J1192" s="6"/>
    </row>
    <row r="1193" spans="1:10" ht="13.9">
      <c r="A1193" s="6"/>
      <c r="B1193" s="7"/>
      <c r="C1193" s="6"/>
      <c r="D1193" s="8"/>
      <c r="E1193" s="6"/>
      <c r="F1193" s="6"/>
      <c r="G1193" s="6"/>
      <c r="H1193" s="6"/>
      <c r="I1193" s="6"/>
      <c r="J1193" s="6"/>
    </row>
    <row r="1194" spans="1:10" ht="13.9">
      <c r="A1194" s="6"/>
      <c r="B1194" s="7"/>
      <c r="C1194" s="6"/>
      <c r="D1194" s="8"/>
      <c r="E1194" s="6"/>
      <c r="F1194" s="6"/>
      <c r="G1194" s="6"/>
      <c r="H1194" s="6"/>
      <c r="I1194" s="6"/>
      <c r="J1194" s="6"/>
    </row>
    <row r="1195" spans="1:10" ht="13.9">
      <c r="A1195" s="6"/>
      <c r="B1195" s="7"/>
      <c r="C1195" s="6"/>
      <c r="D1195" s="8"/>
      <c r="E1195" s="6"/>
      <c r="F1195" s="6"/>
      <c r="G1195" s="6"/>
      <c r="H1195" s="6"/>
      <c r="I1195" s="6"/>
      <c r="J1195" s="6"/>
    </row>
    <row r="1196" spans="1:10" ht="13.9">
      <c r="A1196" s="6"/>
      <c r="B1196" s="7"/>
      <c r="C1196" s="6"/>
      <c r="D1196" s="8"/>
      <c r="E1196" s="6"/>
      <c r="F1196" s="6"/>
      <c r="G1196" s="6"/>
      <c r="H1196" s="6"/>
      <c r="I1196" s="6"/>
      <c r="J1196" s="6"/>
    </row>
    <row r="1197" spans="1:10" ht="13.9">
      <c r="A1197" s="6"/>
      <c r="B1197" s="7"/>
      <c r="C1197" s="6"/>
      <c r="D1197" s="8"/>
      <c r="E1197" s="6"/>
      <c r="F1197" s="6"/>
      <c r="G1197" s="6"/>
      <c r="H1197" s="6"/>
      <c r="I1197" s="6"/>
      <c r="J1197" s="6"/>
    </row>
    <row r="1198" spans="1:10" ht="13.9">
      <c r="A1198" s="6"/>
      <c r="B1198" s="7"/>
      <c r="C1198" s="6"/>
      <c r="D1198" s="8"/>
      <c r="E1198" s="6"/>
      <c r="F1198" s="6"/>
      <c r="G1198" s="6"/>
      <c r="H1198" s="6"/>
      <c r="I1198" s="6"/>
      <c r="J1198" s="6"/>
    </row>
    <row r="1199" spans="1:10" ht="13.9">
      <c r="A1199" s="6"/>
      <c r="B1199" s="7"/>
      <c r="C1199" s="6"/>
      <c r="D1199" s="8"/>
      <c r="E1199" s="6"/>
      <c r="F1199" s="6"/>
      <c r="G1199" s="6"/>
      <c r="H1199" s="6"/>
      <c r="I1199" s="6"/>
      <c r="J1199" s="6"/>
    </row>
    <row r="1200" spans="1:10" ht="13.9">
      <c r="A1200" s="6"/>
      <c r="B1200" s="7"/>
      <c r="C1200" s="6"/>
      <c r="D1200" s="8"/>
      <c r="E1200" s="6"/>
      <c r="F1200" s="6"/>
      <c r="G1200" s="6"/>
      <c r="H1200" s="6"/>
      <c r="I1200" s="6"/>
      <c r="J1200" s="6"/>
    </row>
    <row r="1201" spans="1:10" ht="13.9">
      <c r="A1201" s="6"/>
      <c r="B1201" s="7"/>
      <c r="C1201" s="6"/>
      <c r="D1201" s="8"/>
      <c r="E1201" s="6"/>
      <c r="F1201" s="6"/>
      <c r="G1201" s="6"/>
      <c r="H1201" s="6"/>
      <c r="I1201" s="6"/>
      <c r="J1201" s="6"/>
    </row>
    <row r="1202" spans="1:10" ht="13.9">
      <c r="A1202" s="6"/>
      <c r="B1202" s="7"/>
      <c r="C1202" s="6"/>
      <c r="D1202" s="8"/>
      <c r="E1202" s="6"/>
      <c r="F1202" s="6"/>
      <c r="G1202" s="6"/>
      <c r="H1202" s="6"/>
      <c r="I1202" s="6"/>
      <c r="J1202" s="6"/>
    </row>
    <row r="1203" spans="1:10" ht="13.9">
      <c r="A1203" s="6"/>
      <c r="B1203" s="7"/>
      <c r="C1203" s="6"/>
      <c r="D1203" s="8"/>
      <c r="E1203" s="6"/>
      <c r="F1203" s="6"/>
      <c r="G1203" s="6"/>
      <c r="H1203" s="6"/>
      <c r="I1203" s="6"/>
      <c r="J1203" s="6"/>
    </row>
    <row r="1204" spans="1:10" ht="13.9">
      <c r="A1204" s="6"/>
      <c r="B1204" s="7"/>
      <c r="C1204" s="6"/>
      <c r="D1204" s="8"/>
      <c r="E1204" s="6"/>
      <c r="F1204" s="6"/>
      <c r="G1204" s="6"/>
      <c r="H1204" s="6"/>
      <c r="I1204" s="6"/>
      <c r="J1204" s="6"/>
    </row>
    <row r="1205" spans="1:10" ht="13.9">
      <c r="A1205" s="6"/>
      <c r="B1205" s="7"/>
      <c r="C1205" s="6"/>
      <c r="D1205" s="8"/>
      <c r="E1205" s="6"/>
      <c r="F1205" s="6"/>
      <c r="G1205" s="6"/>
      <c r="H1205" s="6"/>
      <c r="I1205" s="6"/>
      <c r="J1205" s="6"/>
    </row>
    <row r="1206" spans="1:10" ht="13.9">
      <c r="A1206" s="6"/>
      <c r="B1206" s="7"/>
      <c r="C1206" s="6"/>
      <c r="D1206" s="8"/>
      <c r="E1206" s="6"/>
      <c r="F1206" s="6"/>
      <c r="G1206" s="6"/>
      <c r="H1206" s="6"/>
      <c r="I1206" s="6"/>
      <c r="J1206" s="6"/>
    </row>
    <row r="1207" spans="1:10" ht="13.9">
      <c r="A1207" s="6"/>
      <c r="B1207" s="7"/>
      <c r="C1207" s="6"/>
      <c r="D1207" s="8"/>
      <c r="E1207" s="6"/>
      <c r="F1207" s="6"/>
      <c r="G1207" s="6"/>
      <c r="H1207" s="6"/>
      <c r="I1207" s="6"/>
      <c r="J1207" s="6"/>
    </row>
    <row r="1208" spans="1:10" ht="13.9">
      <c r="A1208" s="6"/>
      <c r="B1208" s="7"/>
      <c r="C1208" s="6"/>
      <c r="D1208" s="8"/>
      <c r="E1208" s="6"/>
      <c r="F1208" s="6"/>
      <c r="G1208" s="6"/>
      <c r="H1208" s="6"/>
      <c r="I1208" s="6"/>
      <c r="J1208" s="6"/>
    </row>
    <row r="1209" spans="1:10" ht="13.9">
      <c r="A1209" s="6"/>
      <c r="B1209" s="7"/>
      <c r="C1209" s="6"/>
      <c r="D1209" s="8"/>
      <c r="E1209" s="6"/>
      <c r="F1209" s="6"/>
      <c r="G1209" s="6"/>
      <c r="H1209" s="6"/>
      <c r="I1209" s="6"/>
      <c r="J1209" s="6"/>
    </row>
    <row r="1210" spans="1:10" ht="13.9">
      <c r="A1210" s="6"/>
      <c r="B1210" s="7"/>
      <c r="C1210" s="6"/>
      <c r="D1210" s="8"/>
      <c r="E1210" s="6"/>
      <c r="F1210" s="6"/>
      <c r="G1210" s="6"/>
      <c r="H1210" s="6"/>
      <c r="I1210" s="6"/>
      <c r="J1210" s="6"/>
    </row>
    <row r="1211" spans="1:10" ht="13.9">
      <c r="A1211" s="6"/>
      <c r="B1211" s="7"/>
      <c r="C1211" s="6"/>
      <c r="D1211" s="8"/>
      <c r="E1211" s="6"/>
      <c r="F1211" s="6"/>
      <c r="G1211" s="6"/>
      <c r="H1211" s="6"/>
      <c r="I1211" s="6"/>
      <c r="J1211" s="6"/>
    </row>
    <row r="1212" spans="1:10" ht="13.9">
      <c r="A1212" s="6"/>
      <c r="B1212" s="7"/>
      <c r="C1212" s="6"/>
      <c r="D1212" s="8"/>
      <c r="E1212" s="6"/>
      <c r="F1212" s="6"/>
      <c r="G1212" s="6"/>
      <c r="H1212" s="6"/>
      <c r="I1212" s="6"/>
      <c r="J1212" s="6"/>
    </row>
    <row r="1213" spans="1:10" ht="13.9">
      <c r="A1213" s="6"/>
      <c r="B1213" s="7"/>
      <c r="C1213" s="6"/>
      <c r="D1213" s="8"/>
      <c r="E1213" s="6"/>
      <c r="F1213" s="6"/>
      <c r="G1213" s="6"/>
      <c r="H1213" s="6"/>
      <c r="I1213" s="6"/>
      <c r="J1213" s="6"/>
    </row>
    <row r="1214" spans="1:10" ht="13.9">
      <c r="A1214" s="6"/>
      <c r="B1214" s="7"/>
      <c r="C1214" s="6"/>
      <c r="D1214" s="8"/>
      <c r="E1214" s="6"/>
      <c r="F1214" s="6"/>
      <c r="G1214" s="6"/>
      <c r="H1214" s="6"/>
      <c r="I1214" s="6"/>
      <c r="J1214" s="6"/>
    </row>
    <row r="1215" spans="1:10" ht="13.9">
      <c r="A1215" s="6"/>
      <c r="B1215" s="7"/>
      <c r="C1215" s="6"/>
      <c r="D1215" s="8"/>
      <c r="E1215" s="6"/>
      <c r="F1215" s="6"/>
      <c r="G1215" s="6"/>
      <c r="H1215" s="6"/>
      <c r="I1215" s="6"/>
      <c r="J1215" s="6"/>
    </row>
    <row r="1216" spans="1:10" ht="13.9">
      <c r="A1216" s="6"/>
      <c r="B1216" s="7"/>
      <c r="C1216" s="6"/>
      <c r="D1216" s="8"/>
      <c r="E1216" s="6"/>
      <c r="F1216" s="6"/>
      <c r="G1216" s="6"/>
      <c r="H1216" s="6"/>
      <c r="I1216" s="6"/>
      <c r="J1216" s="6"/>
    </row>
    <row r="1217" spans="1:10" ht="13.9">
      <c r="A1217" s="6"/>
      <c r="B1217" s="7"/>
      <c r="C1217" s="6"/>
      <c r="D1217" s="8"/>
      <c r="E1217" s="6"/>
      <c r="F1217" s="6"/>
      <c r="G1217" s="6"/>
      <c r="H1217" s="6"/>
      <c r="I1217" s="6"/>
      <c r="J1217" s="6"/>
    </row>
    <row r="1218" spans="1:10" ht="13.9">
      <c r="A1218" s="6"/>
      <c r="B1218" s="7"/>
      <c r="C1218" s="6"/>
      <c r="D1218" s="8"/>
      <c r="E1218" s="6"/>
      <c r="F1218" s="6"/>
      <c r="G1218" s="6"/>
      <c r="H1218" s="6"/>
      <c r="I1218" s="6"/>
      <c r="J1218" s="6"/>
    </row>
    <row r="1219" spans="1:10" ht="13.9">
      <c r="A1219" s="6"/>
      <c r="B1219" s="7"/>
      <c r="C1219" s="6"/>
      <c r="D1219" s="8"/>
      <c r="E1219" s="6"/>
      <c r="F1219" s="6"/>
      <c r="G1219" s="6"/>
      <c r="H1219" s="6"/>
      <c r="I1219" s="6"/>
      <c r="J1219" s="6"/>
    </row>
    <row r="1220" spans="1:10" ht="13.9">
      <c r="A1220" s="6"/>
      <c r="B1220" s="7"/>
      <c r="C1220" s="6"/>
      <c r="D1220" s="8"/>
      <c r="E1220" s="6"/>
      <c r="F1220" s="6"/>
      <c r="G1220" s="6"/>
      <c r="H1220" s="6"/>
      <c r="I1220" s="6"/>
      <c r="J1220" s="6"/>
    </row>
    <row r="1221" spans="1:10" ht="13.9">
      <c r="A1221" s="6"/>
      <c r="B1221" s="7"/>
      <c r="C1221" s="6"/>
      <c r="D1221" s="8"/>
      <c r="E1221" s="6"/>
      <c r="F1221" s="6"/>
      <c r="G1221" s="6"/>
      <c r="H1221" s="6"/>
      <c r="I1221" s="6"/>
      <c r="J1221" s="6"/>
    </row>
    <row r="1222" spans="1:10" ht="13.9">
      <c r="A1222" s="6"/>
      <c r="B1222" s="7"/>
      <c r="C1222" s="6"/>
      <c r="D1222" s="8"/>
      <c r="E1222" s="6"/>
      <c r="F1222" s="6"/>
      <c r="G1222" s="6"/>
      <c r="H1222" s="6"/>
      <c r="I1222" s="6"/>
      <c r="J1222" s="6"/>
    </row>
    <row r="1223" spans="1:10" ht="13.9">
      <c r="A1223" s="6"/>
      <c r="B1223" s="7"/>
      <c r="C1223" s="6"/>
      <c r="D1223" s="8"/>
      <c r="E1223" s="6"/>
      <c r="F1223" s="6"/>
      <c r="G1223" s="6"/>
      <c r="H1223" s="6"/>
      <c r="I1223" s="6"/>
      <c r="J1223" s="6"/>
    </row>
    <row r="1224" spans="1:10" ht="13.9">
      <c r="A1224" s="6"/>
      <c r="B1224" s="7"/>
      <c r="C1224" s="6"/>
      <c r="D1224" s="8"/>
      <c r="E1224" s="6"/>
      <c r="F1224" s="6"/>
      <c r="G1224" s="6"/>
      <c r="H1224" s="6"/>
      <c r="I1224" s="6"/>
      <c r="J1224" s="6"/>
    </row>
    <row r="1225" spans="1:10" ht="13.9">
      <c r="A1225" s="6"/>
      <c r="B1225" s="7"/>
      <c r="C1225" s="6"/>
      <c r="D1225" s="8"/>
      <c r="E1225" s="6"/>
      <c r="F1225" s="6"/>
      <c r="G1225" s="6"/>
      <c r="H1225" s="6"/>
      <c r="I1225" s="6"/>
      <c r="J1225" s="6"/>
    </row>
    <row r="1226" spans="1:10" ht="13.9">
      <c r="A1226" s="6"/>
      <c r="B1226" s="7"/>
      <c r="C1226" s="6"/>
      <c r="D1226" s="8"/>
      <c r="E1226" s="6"/>
      <c r="F1226" s="6"/>
      <c r="G1226" s="6"/>
      <c r="H1226" s="6"/>
      <c r="I1226" s="6"/>
      <c r="J1226" s="6"/>
    </row>
    <row r="1227" spans="1:10" ht="13.9">
      <c r="A1227" s="6"/>
      <c r="B1227" s="7"/>
      <c r="C1227" s="6"/>
      <c r="D1227" s="8"/>
      <c r="E1227" s="6"/>
      <c r="F1227" s="6"/>
      <c r="G1227" s="6"/>
      <c r="H1227" s="6"/>
      <c r="I1227" s="6"/>
      <c r="J1227" s="6"/>
    </row>
    <row r="1228" spans="1:10" ht="13.9">
      <c r="A1228" s="6"/>
      <c r="B1228" s="7"/>
      <c r="C1228" s="6"/>
      <c r="D1228" s="8"/>
      <c r="E1228" s="6"/>
      <c r="F1228" s="6"/>
      <c r="G1228" s="6"/>
      <c r="H1228" s="6"/>
      <c r="I1228" s="6"/>
      <c r="J1228" s="6"/>
    </row>
    <row r="1229" spans="1:10" ht="13.9">
      <c r="A1229" s="6"/>
      <c r="B1229" s="7"/>
      <c r="C1229" s="6"/>
      <c r="D1229" s="8"/>
      <c r="E1229" s="6"/>
      <c r="F1229" s="6"/>
      <c r="G1229" s="6"/>
      <c r="H1229" s="6"/>
      <c r="I1229" s="6"/>
      <c r="J1229" s="6"/>
    </row>
    <row r="1230" spans="1:10" ht="13.9">
      <c r="A1230" s="6"/>
      <c r="B1230" s="7"/>
      <c r="C1230" s="6"/>
      <c r="D1230" s="8"/>
      <c r="E1230" s="6"/>
      <c r="F1230" s="6"/>
      <c r="G1230" s="6"/>
      <c r="H1230" s="6"/>
      <c r="I1230" s="6"/>
      <c r="J1230" s="6"/>
    </row>
    <row r="1231" spans="1:10" ht="13.9">
      <c r="A1231" s="6"/>
      <c r="B1231" s="7"/>
      <c r="C1231" s="6"/>
      <c r="D1231" s="8"/>
      <c r="E1231" s="6"/>
      <c r="F1231" s="6"/>
      <c r="G1231" s="6"/>
      <c r="H1231" s="6"/>
      <c r="I1231" s="6"/>
      <c r="J1231" s="6"/>
    </row>
    <row r="1232" spans="1:10" ht="13.9">
      <c r="A1232" s="6"/>
      <c r="B1232" s="7"/>
      <c r="C1232" s="6"/>
      <c r="D1232" s="8"/>
      <c r="E1232" s="6"/>
      <c r="F1232" s="6"/>
      <c r="G1232" s="6"/>
      <c r="H1232" s="6"/>
      <c r="I1232" s="6"/>
      <c r="J1232" s="6"/>
    </row>
    <row r="1233" spans="1:10" ht="13.9">
      <c r="A1233" s="6"/>
      <c r="B1233" s="7"/>
      <c r="C1233" s="6"/>
      <c r="D1233" s="8"/>
      <c r="E1233" s="6"/>
      <c r="F1233" s="6"/>
      <c r="G1233" s="6"/>
      <c r="H1233" s="6"/>
      <c r="I1233" s="6"/>
      <c r="J1233" s="6"/>
    </row>
    <row r="1234" spans="1:10" ht="13.9">
      <c r="A1234" s="6"/>
      <c r="B1234" s="7"/>
      <c r="C1234" s="6"/>
      <c r="D1234" s="8"/>
      <c r="E1234" s="6"/>
      <c r="F1234" s="6"/>
      <c r="G1234" s="6"/>
      <c r="H1234" s="6"/>
      <c r="I1234" s="6"/>
      <c r="J1234" s="6"/>
    </row>
    <row r="1235" spans="1:10" ht="13.9">
      <c r="A1235" s="6"/>
      <c r="B1235" s="7"/>
      <c r="C1235" s="6"/>
      <c r="D1235" s="8"/>
      <c r="E1235" s="6"/>
      <c r="F1235" s="6"/>
      <c r="G1235" s="6"/>
      <c r="H1235" s="6"/>
      <c r="I1235" s="6"/>
      <c r="J1235" s="6"/>
    </row>
    <row r="1236" spans="1:10" ht="13.9">
      <c r="A1236" s="6"/>
      <c r="B1236" s="7"/>
      <c r="C1236" s="6"/>
      <c r="D1236" s="8"/>
      <c r="E1236" s="6"/>
      <c r="F1236" s="6"/>
      <c r="G1236" s="6"/>
      <c r="H1236" s="6"/>
      <c r="I1236" s="6"/>
      <c r="J1236" s="6"/>
    </row>
    <row r="1237" spans="1:10" ht="13.9">
      <c r="A1237" s="6"/>
      <c r="B1237" s="7"/>
      <c r="C1237" s="6"/>
      <c r="D1237" s="8"/>
      <c r="E1237" s="6"/>
      <c r="F1237" s="6"/>
      <c r="G1237" s="6"/>
      <c r="H1237" s="6"/>
      <c r="I1237" s="6"/>
      <c r="J1237" s="6"/>
    </row>
    <row r="1238" spans="1:10" ht="13.9">
      <c r="A1238" s="6"/>
      <c r="B1238" s="7"/>
      <c r="C1238" s="6"/>
      <c r="D1238" s="8"/>
      <c r="E1238" s="6"/>
      <c r="F1238" s="6"/>
      <c r="G1238" s="6"/>
      <c r="H1238" s="6"/>
      <c r="I1238" s="6"/>
      <c r="J1238" s="6"/>
    </row>
    <row r="1239" spans="1:10" ht="13.9">
      <c r="A1239" s="6"/>
      <c r="B1239" s="7"/>
      <c r="C1239" s="6"/>
      <c r="D1239" s="8"/>
      <c r="E1239" s="6"/>
      <c r="F1239" s="6"/>
      <c r="G1239" s="6"/>
      <c r="H1239" s="6"/>
      <c r="I1239" s="6"/>
      <c r="J1239" s="6"/>
    </row>
    <row r="1240" spans="1:10" ht="13.9">
      <c r="A1240" s="6"/>
      <c r="B1240" s="7"/>
      <c r="C1240" s="6"/>
      <c r="D1240" s="8"/>
      <c r="E1240" s="6"/>
      <c r="F1240" s="6"/>
      <c r="G1240" s="6"/>
      <c r="H1240" s="6"/>
      <c r="I1240" s="6"/>
      <c r="J1240" s="6"/>
    </row>
    <row r="1241" spans="1:10" ht="13.9">
      <c r="A1241" s="6"/>
      <c r="B1241" s="7"/>
      <c r="C1241" s="6"/>
      <c r="D1241" s="8"/>
      <c r="E1241" s="6"/>
      <c r="F1241" s="6"/>
      <c r="G1241" s="6"/>
      <c r="H1241" s="6"/>
      <c r="I1241" s="6"/>
      <c r="J1241" s="6"/>
    </row>
    <row r="1242" spans="1:10" ht="13.9">
      <c r="A1242" s="6"/>
      <c r="B1242" s="7"/>
      <c r="C1242" s="6"/>
      <c r="D1242" s="8"/>
      <c r="E1242" s="6"/>
      <c r="F1242" s="6"/>
      <c r="G1242" s="6"/>
      <c r="H1242" s="6"/>
      <c r="I1242" s="6"/>
      <c r="J1242" s="6"/>
    </row>
    <row r="1243" spans="1:10" ht="13.9">
      <c r="A1243" s="6"/>
      <c r="B1243" s="7"/>
      <c r="C1243" s="6"/>
      <c r="D1243" s="8"/>
      <c r="E1243" s="6"/>
      <c r="F1243" s="6"/>
      <c r="G1243" s="6"/>
      <c r="H1243" s="6"/>
      <c r="I1243" s="6"/>
      <c r="J1243" s="6"/>
    </row>
    <row r="1244" spans="1:10" ht="13.9">
      <c r="A1244" s="6"/>
      <c r="B1244" s="7"/>
      <c r="C1244" s="6"/>
      <c r="D1244" s="8"/>
      <c r="E1244" s="6"/>
      <c r="F1244" s="6"/>
      <c r="G1244" s="6"/>
      <c r="H1244" s="6"/>
      <c r="I1244" s="6"/>
      <c r="J1244" s="6"/>
    </row>
    <row r="1245" spans="1:10" ht="13.9">
      <c r="A1245" s="6"/>
      <c r="B1245" s="7"/>
      <c r="C1245" s="6"/>
      <c r="D1245" s="8"/>
      <c r="E1245" s="6"/>
      <c r="F1245" s="6"/>
      <c r="G1245" s="6"/>
      <c r="H1245" s="6"/>
      <c r="I1245" s="6"/>
      <c r="J1245" s="6"/>
    </row>
    <row r="1246" spans="1:10" ht="13.9">
      <c r="A1246" s="6"/>
      <c r="B1246" s="7"/>
      <c r="C1246" s="6"/>
      <c r="D1246" s="8"/>
      <c r="E1246" s="6"/>
      <c r="F1246" s="6"/>
      <c r="G1246" s="6"/>
      <c r="H1246" s="6"/>
      <c r="I1246" s="6"/>
      <c r="J1246" s="6"/>
    </row>
    <row r="1247" spans="1:10" ht="13.9">
      <c r="A1247" s="6"/>
      <c r="B1247" s="7"/>
      <c r="C1247" s="6"/>
      <c r="D1247" s="8"/>
      <c r="E1247" s="6"/>
      <c r="F1247" s="6"/>
      <c r="G1247" s="6"/>
      <c r="H1247" s="6"/>
      <c r="I1247" s="6"/>
      <c r="J1247" s="6"/>
    </row>
    <row r="1248" spans="1:10" ht="13.9">
      <c r="A1248" s="6"/>
      <c r="B1248" s="7"/>
      <c r="C1248" s="6"/>
      <c r="D1248" s="8"/>
      <c r="E1248" s="6"/>
      <c r="F1248" s="6"/>
      <c r="G1248" s="6"/>
      <c r="H1248" s="6"/>
      <c r="I1248" s="6"/>
      <c r="J1248" s="6"/>
    </row>
    <row r="1249" spans="1:10" ht="13.9">
      <c r="A1249" s="6"/>
      <c r="B1249" s="7"/>
      <c r="C1249" s="6"/>
      <c r="D1249" s="8"/>
      <c r="E1249" s="6"/>
      <c r="F1249" s="6"/>
      <c r="G1249" s="6"/>
      <c r="H1249" s="6"/>
      <c r="I1249" s="6"/>
      <c r="J1249" s="6"/>
    </row>
    <row r="1250" spans="1:10" ht="13.9">
      <c r="A1250" s="6"/>
      <c r="B1250" s="7"/>
      <c r="C1250" s="6"/>
      <c r="D1250" s="8"/>
      <c r="E1250" s="6"/>
      <c r="F1250" s="6"/>
      <c r="G1250" s="6"/>
      <c r="H1250" s="6"/>
      <c r="I1250" s="6"/>
      <c r="J1250" s="6"/>
    </row>
    <row r="1251" spans="1:10" ht="13.9">
      <c r="A1251" s="6"/>
      <c r="B1251" s="7"/>
      <c r="C1251" s="6"/>
      <c r="D1251" s="8"/>
      <c r="E1251" s="6"/>
      <c r="F1251" s="6"/>
      <c r="G1251" s="6"/>
      <c r="H1251" s="6"/>
      <c r="I1251" s="6"/>
      <c r="J1251" s="6"/>
    </row>
    <row r="1252" spans="1:10" ht="13.9">
      <c r="A1252" s="6"/>
      <c r="B1252" s="7"/>
      <c r="C1252" s="6"/>
      <c r="D1252" s="8"/>
      <c r="E1252" s="6"/>
      <c r="F1252" s="6"/>
      <c r="G1252" s="6"/>
      <c r="H1252" s="6"/>
      <c r="I1252" s="6"/>
      <c r="J1252" s="6"/>
    </row>
    <row r="1253" spans="1:10" ht="13.9">
      <c r="A1253" s="6"/>
      <c r="B1253" s="7"/>
      <c r="C1253" s="6"/>
      <c r="D1253" s="8"/>
      <c r="E1253" s="6"/>
      <c r="F1253" s="6"/>
      <c r="G1253" s="6"/>
      <c r="H1253" s="6"/>
      <c r="I1253" s="6"/>
      <c r="J1253" s="6"/>
    </row>
    <row r="1254" spans="1:10" ht="13.9">
      <c r="A1254" s="6"/>
      <c r="B1254" s="7"/>
      <c r="C1254" s="6"/>
      <c r="D1254" s="8"/>
      <c r="E1254" s="6"/>
      <c r="F1254" s="6"/>
      <c r="G1254" s="6"/>
      <c r="H1254" s="6"/>
      <c r="I1254" s="6"/>
      <c r="J1254" s="6"/>
    </row>
    <row r="1255" spans="1:10" ht="13.9">
      <c r="A1255" s="6"/>
      <c r="B1255" s="7"/>
      <c r="C1255" s="6"/>
      <c r="D1255" s="8"/>
      <c r="E1255" s="6"/>
      <c r="F1255" s="6"/>
      <c r="G1255" s="6"/>
      <c r="H1255" s="6"/>
      <c r="I1255" s="6"/>
      <c r="J1255" s="6"/>
    </row>
    <row r="1256" spans="1:10" ht="13.9">
      <c r="A1256" s="6"/>
      <c r="B1256" s="7"/>
      <c r="C1256" s="6"/>
      <c r="D1256" s="8"/>
      <c r="E1256" s="6"/>
      <c r="F1256" s="6"/>
      <c r="G1256" s="6"/>
      <c r="H1256" s="6"/>
      <c r="I1256" s="6"/>
      <c r="J1256" s="6"/>
    </row>
    <row r="1257" spans="1:10" ht="13.9">
      <c r="A1257" s="6"/>
      <c r="B1257" s="7"/>
      <c r="C1257" s="6"/>
      <c r="D1257" s="8"/>
      <c r="E1257" s="6"/>
      <c r="F1257" s="6"/>
      <c r="G1257" s="6"/>
      <c r="H1257" s="6"/>
      <c r="I1257" s="6"/>
      <c r="J1257" s="6"/>
    </row>
    <row r="1258" spans="1:10" ht="13.9">
      <c r="A1258" s="6"/>
      <c r="B1258" s="7"/>
      <c r="C1258" s="6"/>
      <c r="D1258" s="8"/>
      <c r="E1258" s="6"/>
      <c r="F1258" s="6"/>
      <c r="G1258" s="6"/>
      <c r="H1258" s="6"/>
      <c r="I1258" s="6"/>
      <c r="J1258" s="6"/>
    </row>
    <row r="1259" spans="1:10" ht="13.9">
      <c r="A1259" s="6"/>
      <c r="B1259" s="7"/>
      <c r="C1259" s="6"/>
      <c r="D1259" s="8"/>
      <c r="E1259" s="6"/>
      <c r="F1259" s="6"/>
      <c r="G1259" s="6"/>
      <c r="H1259" s="6"/>
      <c r="I1259" s="6"/>
      <c r="J1259" s="6"/>
    </row>
    <row r="1260" spans="1:10" ht="13.9">
      <c r="A1260" s="6"/>
      <c r="B1260" s="7"/>
      <c r="C1260" s="6"/>
      <c r="D1260" s="8"/>
      <c r="E1260" s="6"/>
      <c r="F1260" s="6"/>
      <c r="G1260" s="6"/>
      <c r="H1260" s="6"/>
      <c r="I1260" s="6"/>
      <c r="J1260" s="6"/>
    </row>
    <row r="1261" spans="1:10" ht="13.9">
      <c r="A1261" s="6"/>
      <c r="B1261" s="7"/>
      <c r="C1261" s="6"/>
      <c r="D1261" s="8"/>
      <c r="E1261" s="6"/>
      <c r="F1261" s="6"/>
      <c r="G1261" s="6"/>
      <c r="H1261" s="6"/>
      <c r="I1261" s="6"/>
      <c r="J1261" s="6"/>
    </row>
    <row r="1262" spans="1:10" ht="13.9">
      <c r="A1262" s="6"/>
      <c r="B1262" s="7"/>
      <c r="C1262" s="6"/>
      <c r="D1262" s="8"/>
      <c r="E1262" s="6"/>
      <c r="F1262" s="6"/>
      <c r="G1262" s="6"/>
      <c r="H1262" s="6"/>
      <c r="I1262" s="6"/>
      <c r="J1262" s="6"/>
    </row>
    <row r="1263" spans="1:10" ht="13.9">
      <c r="A1263" s="6"/>
      <c r="B1263" s="7"/>
      <c r="C1263" s="6"/>
      <c r="D1263" s="8"/>
      <c r="E1263" s="6"/>
      <c r="F1263" s="6"/>
      <c r="G1263" s="6"/>
      <c r="H1263" s="6"/>
      <c r="I1263" s="6"/>
      <c r="J1263" s="6"/>
    </row>
    <row r="1264" spans="1:10" ht="13.9">
      <c r="A1264" s="6"/>
      <c r="B1264" s="7"/>
      <c r="C1264" s="6"/>
      <c r="D1264" s="8"/>
      <c r="E1264" s="6"/>
      <c r="F1264" s="6"/>
      <c r="G1264" s="6"/>
      <c r="H1264" s="6"/>
      <c r="I1264" s="6"/>
      <c r="J1264" s="6"/>
    </row>
    <row r="1265" spans="1:10" ht="13.9">
      <c r="A1265" s="6"/>
      <c r="B1265" s="7"/>
      <c r="C1265" s="6"/>
      <c r="D1265" s="8"/>
      <c r="E1265" s="6"/>
      <c r="F1265" s="6"/>
      <c r="G1265" s="6"/>
      <c r="H1265" s="6"/>
      <c r="I1265" s="6"/>
      <c r="J1265" s="6"/>
    </row>
    <row r="1266" spans="1:10" ht="13.9">
      <c r="A1266" s="6"/>
      <c r="B1266" s="7"/>
      <c r="C1266" s="6"/>
      <c r="D1266" s="8"/>
      <c r="E1266" s="6"/>
      <c r="F1266" s="6"/>
      <c r="G1266" s="6"/>
      <c r="H1266" s="6"/>
      <c r="I1266" s="6"/>
      <c r="J1266" s="6"/>
    </row>
    <row r="1267" spans="1:10" ht="13.9">
      <c r="A1267" s="6"/>
      <c r="B1267" s="7"/>
      <c r="C1267" s="6"/>
      <c r="D1267" s="8"/>
      <c r="E1267" s="6"/>
      <c r="F1267" s="6"/>
      <c r="G1267" s="6"/>
      <c r="H1267" s="6"/>
      <c r="I1267" s="6"/>
      <c r="J1267" s="6"/>
    </row>
    <row r="1268" spans="1:10" ht="13.9">
      <c r="A1268" s="6"/>
      <c r="B1268" s="7"/>
      <c r="C1268" s="6"/>
      <c r="D1268" s="8"/>
      <c r="E1268" s="6"/>
      <c r="F1268" s="6"/>
      <c r="G1268" s="6"/>
      <c r="H1268" s="6"/>
      <c r="I1268" s="6"/>
      <c r="J1268" s="6"/>
    </row>
    <row r="1269" spans="1:10" ht="13.9">
      <c r="A1269" s="6"/>
      <c r="B1269" s="7"/>
      <c r="C1269" s="6"/>
      <c r="D1269" s="8"/>
      <c r="E1269" s="6"/>
      <c r="F1269" s="6"/>
      <c r="G1269" s="6"/>
      <c r="H1269" s="6"/>
      <c r="I1269" s="6"/>
      <c r="J1269" s="6"/>
    </row>
    <row r="1270" spans="1:10" ht="13.9">
      <c r="A1270" s="6"/>
      <c r="B1270" s="7"/>
      <c r="C1270" s="6"/>
      <c r="D1270" s="8"/>
      <c r="E1270" s="6"/>
      <c r="F1270" s="6"/>
      <c r="G1270" s="6"/>
      <c r="H1270" s="6"/>
      <c r="I1270" s="6"/>
      <c r="J1270" s="6"/>
    </row>
    <row r="1271" spans="1:10" ht="13.9">
      <c r="A1271" s="6"/>
      <c r="B1271" s="7"/>
      <c r="C1271" s="6"/>
      <c r="D1271" s="8"/>
      <c r="E1271" s="6"/>
      <c r="F1271" s="6"/>
      <c r="G1271" s="6"/>
      <c r="H1271" s="6"/>
      <c r="I1271" s="6"/>
      <c r="J1271" s="6"/>
    </row>
    <row r="1272" spans="1:10" ht="13.9">
      <c r="A1272" s="6"/>
      <c r="B1272" s="7"/>
      <c r="C1272" s="6"/>
      <c r="D1272" s="8"/>
      <c r="E1272" s="6"/>
      <c r="F1272" s="6"/>
      <c r="G1272" s="6"/>
      <c r="H1272" s="6"/>
      <c r="I1272" s="6"/>
      <c r="J1272" s="6"/>
    </row>
    <row r="1273" spans="1:10" ht="13.9">
      <c r="A1273" s="6"/>
      <c r="B1273" s="7"/>
      <c r="C1273" s="6"/>
      <c r="D1273" s="8"/>
      <c r="E1273" s="6"/>
      <c r="F1273" s="6"/>
      <c r="G1273" s="6"/>
      <c r="H1273" s="6"/>
      <c r="I1273" s="6"/>
      <c r="J1273" s="6"/>
    </row>
    <row r="1274" spans="1:10" ht="13.9">
      <c r="A1274" s="6"/>
      <c r="B1274" s="7"/>
      <c r="C1274" s="6"/>
      <c r="D1274" s="8"/>
      <c r="E1274" s="6"/>
      <c r="F1274" s="6"/>
      <c r="G1274" s="6"/>
      <c r="H1274" s="6"/>
      <c r="I1274" s="6"/>
      <c r="J1274" s="6"/>
    </row>
    <row r="1275" spans="1:10" ht="13.9">
      <c r="A1275" s="6"/>
      <c r="B1275" s="7"/>
      <c r="C1275" s="6"/>
      <c r="D1275" s="8"/>
      <c r="E1275" s="6"/>
      <c r="F1275" s="6"/>
      <c r="G1275" s="6"/>
      <c r="H1275" s="6"/>
      <c r="I1275" s="6"/>
      <c r="J1275" s="6"/>
    </row>
    <row r="1276" spans="1:10" ht="13.9">
      <c r="A1276" s="6"/>
      <c r="B1276" s="7"/>
      <c r="C1276" s="6"/>
      <c r="D1276" s="8"/>
      <c r="E1276" s="6"/>
      <c r="F1276" s="6"/>
      <c r="G1276" s="6"/>
      <c r="H1276" s="6"/>
      <c r="I1276" s="6"/>
      <c r="J1276" s="6"/>
    </row>
    <row r="1277" spans="1:10" ht="13.9">
      <c r="A1277" s="6"/>
      <c r="B1277" s="7"/>
      <c r="C1277" s="6"/>
      <c r="D1277" s="8"/>
      <c r="E1277" s="6"/>
      <c r="F1277" s="6"/>
      <c r="G1277" s="6"/>
      <c r="H1277" s="6"/>
      <c r="I1277" s="6"/>
      <c r="J1277" s="6"/>
    </row>
    <row r="1278" spans="1:10" ht="13.9">
      <c r="A1278" s="6"/>
      <c r="B1278" s="7"/>
      <c r="C1278" s="6"/>
      <c r="D1278" s="8"/>
      <c r="E1278" s="6"/>
      <c r="F1278" s="6"/>
      <c r="G1278" s="6"/>
      <c r="H1278" s="6"/>
      <c r="I1278" s="6"/>
      <c r="J1278" s="6"/>
    </row>
    <row r="1279" spans="1:10" ht="13.9">
      <c r="A1279" s="6"/>
      <c r="B1279" s="7"/>
      <c r="C1279" s="6"/>
      <c r="D1279" s="8"/>
      <c r="E1279" s="6"/>
      <c r="F1279" s="6"/>
      <c r="G1279" s="6"/>
      <c r="H1279" s="6"/>
      <c r="I1279" s="6"/>
      <c r="J1279" s="6"/>
    </row>
    <row r="1280" spans="1:10" ht="13.9">
      <c r="A1280" s="6"/>
      <c r="B1280" s="7"/>
      <c r="C1280" s="6"/>
      <c r="D1280" s="8"/>
      <c r="E1280" s="6"/>
      <c r="F1280" s="6"/>
      <c r="G1280" s="6"/>
      <c r="H1280" s="6"/>
      <c r="I1280" s="6"/>
      <c r="J1280" s="6"/>
    </row>
    <row r="1281" spans="1:10" ht="13.9">
      <c r="A1281" s="6"/>
      <c r="B1281" s="7"/>
      <c r="C1281" s="6"/>
      <c r="D1281" s="8"/>
      <c r="E1281" s="6"/>
      <c r="F1281" s="6"/>
      <c r="G1281" s="6"/>
      <c r="H1281" s="6"/>
      <c r="I1281" s="6"/>
      <c r="J1281" s="6"/>
    </row>
    <row r="1282" spans="1:10" ht="13.9">
      <c r="A1282" s="6"/>
      <c r="B1282" s="7"/>
      <c r="C1282" s="6"/>
      <c r="D1282" s="8"/>
      <c r="E1282" s="6"/>
      <c r="F1282" s="6"/>
      <c r="G1282" s="6"/>
      <c r="H1282" s="6"/>
      <c r="I1282" s="6"/>
      <c r="J1282" s="6"/>
    </row>
    <row r="1283" spans="1:10" ht="13.9">
      <c r="A1283" s="6"/>
      <c r="B1283" s="7"/>
      <c r="C1283" s="6"/>
      <c r="D1283" s="8"/>
      <c r="E1283" s="6"/>
      <c r="F1283" s="6"/>
      <c r="G1283" s="6"/>
      <c r="H1283" s="6"/>
      <c r="I1283" s="6"/>
      <c r="J1283" s="6"/>
    </row>
    <row r="1284" spans="1:10" ht="13.9">
      <c r="A1284" s="6"/>
      <c r="B1284" s="7"/>
      <c r="C1284" s="6"/>
      <c r="D1284" s="8"/>
      <c r="E1284" s="6"/>
      <c r="F1284" s="6"/>
      <c r="G1284" s="6"/>
      <c r="H1284" s="6"/>
      <c r="I1284" s="6"/>
      <c r="J1284" s="6"/>
    </row>
    <row r="1285" spans="1:10" ht="13.9">
      <c r="A1285" s="6"/>
      <c r="B1285" s="7"/>
      <c r="C1285" s="6"/>
      <c r="D1285" s="8"/>
      <c r="E1285" s="6"/>
      <c r="F1285" s="6"/>
      <c r="G1285" s="6"/>
      <c r="H1285" s="6"/>
      <c r="I1285" s="6"/>
      <c r="J1285" s="6"/>
    </row>
    <row r="1286" spans="1:10" ht="13.9">
      <c r="A1286" s="6"/>
      <c r="B1286" s="7"/>
      <c r="C1286" s="6"/>
      <c r="D1286" s="8"/>
      <c r="E1286" s="6"/>
      <c r="F1286" s="6"/>
      <c r="G1286" s="6"/>
      <c r="H1286" s="6"/>
      <c r="I1286" s="6"/>
      <c r="J1286" s="6"/>
    </row>
    <row r="1287" spans="1:10" ht="13.9">
      <c r="A1287" s="6"/>
      <c r="B1287" s="7"/>
      <c r="C1287" s="6"/>
      <c r="D1287" s="8"/>
      <c r="E1287" s="6"/>
      <c r="F1287" s="6"/>
      <c r="G1287" s="6"/>
      <c r="H1287" s="6"/>
      <c r="I1287" s="6"/>
      <c r="J1287" s="6"/>
    </row>
    <row r="1288" spans="1:10" ht="13.9">
      <c r="A1288" s="6"/>
      <c r="B1288" s="7"/>
      <c r="C1288" s="6"/>
      <c r="D1288" s="8"/>
      <c r="E1288" s="6"/>
      <c r="F1288" s="6"/>
      <c r="G1288" s="6"/>
      <c r="H1288" s="6"/>
      <c r="I1288" s="6"/>
      <c r="J1288" s="6"/>
    </row>
    <row r="1289" spans="1:10" ht="13.9">
      <c r="A1289" s="6"/>
      <c r="B1289" s="7"/>
      <c r="C1289" s="6"/>
      <c r="D1289" s="8"/>
      <c r="E1289" s="6"/>
      <c r="F1289" s="6"/>
      <c r="G1289" s="6"/>
      <c r="H1289" s="6"/>
      <c r="I1289" s="6"/>
      <c r="J1289" s="6"/>
    </row>
    <row r="1290" spans="1:10" ht="13.9">
      <c r="A1290" s="6"/>
      <c r="B1290" s="7"/>
      <c r="C1290" s="6"/>
      <c r="D1290" s="8"/>
      <c r="E1290" s="6"/>
      <c r="F1290" s="6"/>
      <c r="G1290" s="6"/>
      <c r="H1290" s="6"/>
      <c r="I1290" s="6"/>
      <c r="J1290" s="6"/>
    </row>
    <row r="1291" spans="1:10" ht="13.9">
      <c r="A1291" s="6"/>
      <c r="B1291" s="7"/>
      <c r="C1291" s="6"/>
      <c r="D1291" s="8"/>
      <c r="E1291" s="6"/>
      <c r="F1291" s="6"/>
      <c r="G1291" s="6"/>
      <c r="H1291" s="6"/>
      <c r="I1291" s="6"/>
      <c r="J1291" s="6"/>
    </row>
    <row r="1292" spans="1:10" ht="13.9">
      <c r="A1292" s="6"/>
      <c r="B1292" s="7"/>
      <c r="C1292" s="6"/>
      <c r="D1292" s="8"/>
      <c r="E1292" s="6"/>
      <c r="F1292" s="6"/>
      <c r="G1292" s="6"/>
      <c r="H1292" s="6"/>
      <c r="I1292" s="6"/>
      <c r="J1292" s="6"/>
    </row>
    <row r="1293" spans="1:10" ht="13.9">
      <c r="A1293" s="6"/>
      <c r="B1293" s="7"/>
      <c r="C1293" s="6"/>
      <c r="D1293" s="8"/>
      <c r="E1293" s="6"/>
      <c r="F1293" s="6"/>
      <c r="G1293" s="6"/>
      <c r="H1293" s="6"/>
      <c r="I1293" s="6"/>
      <c r="J1293" s="6"/>
    </row>
    <row r="1294" spans="1:10" ht="13.9">
      <c r="A1294" s="6"/>
      <c r="B1294" s="7"/>
      <c r="C1294" s="6"/>
      <c r="D1294" s="8"/>
      <c r="E1294" s="6"/>
      <c r="F1294" s="6"/>
      <c r="G1294" s="6"/>
      <c r="H1294" s="6"/>
      <c r="I1294" s="6"/>
      <c r="J1294" s="6"/>
    </row>
    <row r="1295" spans="1:10" ht="13.9">
      <c r="A1295" s="6"/>
      <c r="B1295" s="7"/>
      <c r="C1295" s="6"/>
      <c r="D1295" s="8"/>
      <c r="E1295" s="6"/>
      <c r="F1295" s="6"/>
      <c r="G1295" s="6"/>
      <c r="H1295" s="6"/>
      <c r="I1295" s="6"/>
      <c r="J1295" s="6"/>
    </row>
    <row r="1296" spans="1:10" ht="13.9">
      <c r="A1296" s="6"/>
      <c r="B1296" s="7"/>
      <c r="C1296" s="6"/>
      <c r="D1296" s="8"/>
      <c r="E1296" s="6"/>
      <c r="F1296" s="6"/>
      <c r="G1296" s="6"/>
      <c r="H1296" s="6"/>
      <c r="I1296" s="6"/>
      <c r="J1296" s="6"/>
    </row>
    <row r="1297" spans="1:10" ht="13.9">
      <c r="A1297" s="6"/>
      <c r="B1297" s="7"/>
      <c r="C1297" s="6"/>
      <c r="D1297" s="8"/>
      <c r="E1297" s="6"/>
      <c r="F1297" s="6"/>
      <c r="G1297" s="6"/>
      <c r="H1297" s="6"/>
      <c r="I1297" s="6"/>
      <c r="J1297" s="6"/>
    </row>
    <row r="1298" spans="1:10" ht="13.9">
      <c r="A1298" s="6"/>
      <c r="B1298" s="7"/>
      <c r="C1298" s="6"/>
      <c r="D1298" s="8"/>
      <c r="E1298" s="6"/>
      <c r="F1298" s="6"/>
      <c r="G1298" s="6"/>
      <c r="H1298" s="6"/>
      <c r="I1298" s="6"/>
      <c r="J1298" s="6"/>
    </row>
    <row r="1299" spans="1:10" ht="13.9">
      <c r="A1299" s="6"/>
      <c r="B1299" s="7"/>
      <c r="C1299" s="6"/>
      <c r="D1299" s="8"/>
      <c r="E1299" s="6"/>
      <c r="F1299" s="6"/>
      <c r="G1299" s="6"/>
      <c r="H1299" s="6"/>
      <c r="I1299" s="6"/>
      <c r="J1299" s="6"/>
    </row>
    <row r="1300" spans="1:10" ht="13.9">
      <c r="A1300" s="6"/>
      <c r="B1300" s="7"/>
      <c r="C1300" s="6"/>
      <c r="D1300" s="8"/>
      <c r="E1300" s="6"/>
      <c r="F1300" s="6"/>
      <c r="G1300" s="6"/>
      <c r="H1300" s="6"/>
      <c r="I1300" s="6"/>
      <c r="J1300" s="6"/>
    </row>
    <row r="1301" spans="1:10" ht="13.9">
      <c r="A1301" s="6"/>
      <c r="B1301" s="7"/>
      <c r="C1301" s="6"/>
      <c r="D1301" s="8"/>
      <c r="E1301" s="6"/>
      <c r="F1301" s="6"/>
      <c r="G1301" s="6"/>
      <c r="H1301" s="6"/>
      <c r="I1301" s="6"/>
      <c r="J1301" s="6"/>
    </row>
    <row r="1302" spans="1:10" ht="13.9">
      <c r="A1302" s="6"/>
      <c r="B1302" s="7"/>
      <c r="C1302" s="6"/>
      <c r="D1302" s="8"/>
      <c r="E1302" s="6"/>
      <c r="F1302" s="6"/>
      <c r="G1302" s="6"/>
      <c r="H1302" s="6"/>
      <c r="I1302" s="6"/>
      <c r="J1302" s="6"/>
    </row>
    <row r="1303" spans="1:10" ht="13.9">
      <c r="A1303" s="6"/>
      <c r="B1303" s="7"/>
      <c r="C1303" s="6"/>
      <c r="D1303" s="8"/>
      <c r="E1303" s="6"/>
      <c r="F1303" s="6"/>
      <c r="G1303" s="6"/>
      <c r="H1303" s="6"/>
      <c r="I1303" s="6"/>
      <c r="J1303" s="6"/>
    </row>
    <row r="1304" spans="1:10" ht="13.9">
      <c r="A1304" s="6"/>
      <c r="B1304" s="7"/>
      <c r="C1304" s="6"/>
      <c r="D1304" s="8"/>
      <c r="E1304" s="6"/>
      <c r="F1304" s="6"/>
      <c r="G1304" s="6"/>
      <c r="H1304" s="6"/>
      <c r="I1304" s="6"/>
      <c r="J1304" s="6"/>
    </row>
    <row r="1305" spans="1:10" ht="13.9">
      <c r="A1305" s="6"/>
      <c r="B1305" s="7"/>
      <c r="C1305" s="6"/>
      <c r="D1305" s="8"/>
      <c r="E1305" s="6"/>
      <c r="F1305" s="6"/>
      <c r="G1305" s="6"/>
      <c r="H1305" s="6"/>
      <c r="I1305" s="6"/>
      <c r="J1305" s="6"/>
    </row>
    <row r="1306" spans="1:10" ht="13.9">
      <c r="A1306" s="6"/>
      <c r="B1306" s="7"/>
      <c r="C1306" s="6"/>
      <c r="D1306" s="8"/>
      <c r="E1306" s="6"/>
      <c r="F1306" s="6"/>
      <c r="G1306" s="6"/>
      <c r="H1306" s="6"/>
      <c r="I1306" s="6"/>
      <c r="J1306" s="6"/>
    </row>
    <row r="1307" spans="1:10" ht="13.9">
      <c r="A1307" s="6"/>
      <c r="B1307" s="7"/>
      <c r="C1307" s="6"/>
      <c r="D1307" s="8"/>
      <c r="E1307" s="6"/>
      <c r="F1307" s="6"/>
      <c r="G1307" s="6"/>
      <c r="H1307" s="6"/>
      <c r="I1307" s="6"/>
      <c r="J1307" s="6"/>
    </row>
    <row r="1308" spans="1:10" ht="13.9">
      <c r="A1308" s="6"/>
      <c r="B1308" s="7"/>
      <c r="C1308" s="6"/>
      <c r="D1308" s="8"/>
      <c r="E1308" s="6"/>
      <c r="F1308" s="6"/>
      <c r="G1308" s="6"/>
      <c r="H1308" s="6"/>
      <c r="I1308" s="6"/>
      <c r="J1308" s="6"/>
    </row>
    <row r="1309" spans="1:10" ht="13.9">
      <c r="A1309" s="6"/>
      <c r="B1309" s="7"/>
      <c r="C1309" s="6"/>
      <c r="D1309" s="8"/>
      <c r="E1309" s="6"/>
      <c r="F1309" s="6"/>
      <c r="G1309" s="6"/>
      <c r="H1309" s="6"/>
      <c r="I1309" s="6"/>
      <c r="J1309" s="6"/>
    </row>
    <row r="1310" spans="1:10" ht="13.9">
      <c r="A1310" s="6"/>
      <c r="B1310" s="7"/>
      <c r="C1310" s="6"/>
      <c r="D1310" s="8"/>
      <c r="E1310" s="6"/>
      <c r="F1310" s="6"/>
      <c r="G1310" s="6"/>
      <c r="H1310" s="6"/>
      <c r="I1310" s="6"/>
      <c r="J1310" s="6"/>
    </row>
    <row r="1311" spans="1:10" ht="13.9">
      <c r="A1311" s="6"/>
      <c r="B1311" s="7"/>
      <c r="C1311" s="6"/>
      <c r="D1311" s="8"/>
      <c r="E1311" s="6"/>
      <c r="F1311" s="6"/>
      <c r="G1311" s="6"/>
      <c r="H1311" s="6"/>
      <c r="I1311" s="6"/>
      <c r="J1311" s="6"/>
    </row>
    <row r="1312" spans="1:10" ht="13.9">
      <c r="A1312" s="6"/>
      <c r="B1312" s="7"/>
      <c r="C1312" s="6"/>
      <c r="D1312" s="8"/>
      <c r="E1312" s="6"/>
      <c r="F1312" s="6"/>
      <c r="G1312" s="6"/>
      <c r="H1312" s="6"/>
      <c r="I1312" s="6"/>
      <c r="J1312" s="6"/>
    </row>
    <row r="1313" spans="1:10" ht="13.9">
      <c r="A1313" s="6"/>
      <c r="B1313" s="7"/>
      <c r="C1313" s="6"/>
      <c r="D1313" s="8"/>
      <c r="E1313" s="6"/>
      <c r="F1313" s="6"/>
      <c r="G1313" s="6"/>
      <c r="H1313" s="6"/>
      <c r="I1313" s="6"/>
      <c r="J1313" s="6"/>
    </row>
    <row r="1314" spans="1:10" ht="13.9">
      <c r="A1314" s="6"/>
      <c r="B1314" s="7"/>
      <c r="C1314" s="6"/>
      <c r="D1314" s="8"/>
      <c r="E1314" s="6"/>
      <c r="F1314" s="6"/>
      <c r="G1314" s="6"/>
      <c r="H1314" s="6"/>
      <c r="I1314" s="6"/>
      <c r="J1314" s="6"/>
    </row>
    <row r="1315" spans="1:10" ht="13.9">
      <c r="A1315" s="6"/>
      <c r="B1315" s="7"/>
      <c r="C1315" s="6"/>
      <c r="D1315" s="8"/>
      <c r="E1315" s="6"/>
      <c r="F1315" s="6"/>
      <c r="G1315" s="6"/>
      <c r="H1315" s="6"/>
      <c r="I1315" s="6"/>
      <c r="J1315" s="6"/>
    </row>
    <row r="1316" spans="1:10" ht="13.9">
      <c r="A1316" s="6"/>
      <c r="B1316" s="7"/>
      <c r="C1316" s="6"/>
      <c r="D1316" s="8"/>
      <c r="E1316" s="6"/>
      <c r="F1316" s="6"/>
      <c r="G1316" s="6"/>
      <c r="H1316" s="6"/>
      <c r="I1316" s="6"/>
      <c r="J1316" s="6"/>
    </row>
    <row r="1317" spans="1:10" ht="13.9">
      <c r="A1317" s="6"/>
      <c r="B1317" s="7"/>
      <c r="C1317" s="6"/>
      <c r="D1317" s="8"/>
      <c r="E1317" s="6"/>
      <c r="F1317" s="6"/>
      <c r="G1317" s="6"/>
      <c r="H1317" s="6"/>
      <c r="I1317" s="6"/>
      <c r="J1317" s="6"/>
    </row>
    <row r="1318" spans="1:10" ht="13.9">
      <c r="A1318" s="6"/>
      <c r="B1318" s="7"/>
      <c r="C1318" s="6"/>
      <c r="D1318" s="8"/>
      <c r="E1318" s="6"/>
      <c r="F1318" s="6"/>
      <c r="G1318" s="6"/>
      <c r="H1318" s="6"/>
      <c r="I1318" s="6"/>
      <c r="J1318" s="6"/>
    </row>
    <row r="1319" spans="1:10" ht="13.9">
      <c r="A1319" s="6"/>
      <c r="B1319" s="7"/>
      <c r="C1319" s="6"/>
      <c r="D1319" s="8"/>
      <c r="E1319" s="6"/>
      <c r="F1319" s="6"/>
      <c r="G1319" s="6"/>
      <c r="H1319" s="6"/>
      <c r="I1319" s="6"/>
      <c r="J1319" s="6"/>
    </row>
    <row r="1320" spans="1:10" ht="13.9">
      <c r="A1320" s="6"/>
      <c r="B1320" s="7"/>
      <c r="C1320" s="6"/>
      <c r="D1320" s="8"/>
      <c r="E1320" s="6"/>
      <c r="F1320" s="6"/>
      <c r="G1320" s="6"/>
      <c r="H1320" s="6"/>
      <c r="I1320" s="6"/>
      <c r="J1320" s="6"/>
    </row>
    <row r="1321" spans="1:10" ht="13.9">
      <c r="A1321" s="6"/>
      <c r="B1321" s="7"/>
      <c r="C1321" s="6"/>
      <c r="D1321" s="8"/>
      <c r="E1321" s="6"/>
      <c r="F1321" s="6"/>
      <c r="G1321" s="6"/>
      <c r="H1321" s="6"/>
      <c r="I1321" s="6"/>
      <c r="J1321" s="6"/>
    </row>
    <row r="1322" spans="1:10" ht="13.9">
      <c r="A1322" s="6"/>
      <c r="B1322" s="7"/>
      <c r="C1322" s="6"/>
      <c r="D1322" s="8"/>
      <c r="E1322" s="6"/>
      <c r="F1322" s="6"/>
      <c r="G1322" s="6"/>
      <c r="H1322" s="6"/>
      <c r="I1322" s="6"/>
      <c r="J1322" s="6"/>
    </row>
    <row r="1323" spans="1:10" ht="13.9">
      <c r="A1323" s="6"/>
      <c r="B1323" s="7"/>
      <c r="C1323" s="6"/>
      <c r="D1323" s="8"/>
      <c r="E1323" s="6"/>
      <c r="F1323" s="6"/>
      <c r="G1323" s="6"/>
      <c r="H1323" s="6"/>
      <c r="I1323" s="6"/>
      <c r="J1323" s="6"/>
    </row>
    <row r="1324" spans="1:10" ht="13.9">
      <c r="A1324" s="6"/>
      <c r="B1324" s="7"/>
      <c r="C1324" s="6"/>
      <c r="D1324" s="8"/>
      <c r="E1324" s="6"/>
      <c r="F1324" s="6"/>
      <c r="G1324" s="6"/>
      <c r="H1324" s="6"/>
      <c r="I1324" s="6"/>
      <c r="J1324" s="6"/>
    </row>
    <row r="1325" spans="1:10" ht="13.9">
      <c r="A1325" s="6"/>
      <c r="B1325" s="7"/>
      <c r="C1325" s="6"/>
      <c r="D1325" s="8"/>
      <c r="E1325" s="6"/>
      <c r="F1325" s="6"/>
      <c r="G1325" s="6"/>
      <c r="H1325" s="6"/>
      <c r="I1325" s="6"/>
      <c r="J1325" s="6"/>
    </row>
    <row r="1326" spans="1:10" ht="13.9">
      <c r="A1326" s="6"/>
      <c r="B1326" s="7"/>
      <c r="C1326" s="6"/>
      <c r="D1326" s="8"/>
      <c r="E1326" s="6"/>
      <c r="F1326" s="6"/>
      <c r="G1326" s="6"/>
      <c r="H1326" s="6"/>
      <c r="I1326" s="6"/>
      <c r="J1326" s="6"/>
    </row>
    <row r="1327" spans="1:10" ht="13.9">
      <c r="A1327" s="6"/>
      <c r="B1327" s="7"/>
      <c r="C1327" s="6"/>
      <c r="D1327" s="8"/>
      <c r="E1327" s="6"/>
      <c r="F1327" s="6"/>
      <c r="G1327" s="6"/>
      <c r="H1327" s="6"/>
      <c r="I1327" s="6"/>
      <c r="J1327" s="6"/>
    </row>
    <row r="1328" spans="1:10" ht="13.9">
      <c r="A1328" s="6"/>
      <c r="B1328" s="7"/>
      <c r="C1328" s="6"/>
      <c r="D1328" s="8"/>
      <c r="E1328" s="6"/>
      <c r="F1328" s="6"/>
      <c r="G1328" s="6"/>
      <c r="H1328" s="6"/>
      <c r="I1328" s="6"/>
      <c r="J1328" s="6"/>
    </row>
    <row r="1329" spans="1:10" ht="13.9">
      <c r="A1329" s="6"/>
      <c r="B1329" s="7"/>
      <c r="C1329" s="6"/>
      <c r="D1329" s="8"/>
      <c r="E1329" s="6"/>
      <c r="F1329" s="6"/>
      <c r="G1329" s="6"/>
      <c r="H1329" s="6"/>
      <c r="I1329" s="6"/>
      <c r="J1329" s="6"/>
    </row>
    <row r="1330" spans="1:10" ht="13.9">
      <c r="A1330" s="6"/>
      <c r="B1330" s="7"/>
      <c r="C1330" s="6"/>
      <c r="D1330" s="8"/>
      <c r="E1330" s="6"/>
      <c r="F1330" s="6"/>
      <c r="G1330" s="6"/>
      <c r="H1330" s="6"/>
      <c r="I1330" s="6"/>
      <c r="J1330" s="6"/>
    </row>
    <row r="1331" spans="1:10" ht="13.9">
      <c r="A1331" s="6"/>
      <c r="B1331" s="7"/>
      <c r="C1331" s="6"/>
      <c r="D1331" s="8"/>
      <c r="E1331" s="6"/>
      <c r="F1331" s="6"/>
      <c r="G1331" s="6"/>
      <c r="H1331" s="6"/>
      <c r="I1331" s="6"/>
      <c r="J1331" s="6"/>
    </row>
    <row r="1332" spans="1:10" ht="13.9">
      <c r="A1332" s="6"/>
      <c r="B1332" s="7"/>
      <c r="C1332" s="6"/>
      <c r="D1332" s="8"/>
      <c r="E1332" s="6"/>
      <c r="F1332" s="6"/>
      <c r="G1332" s="6"/>
      <c r="H1332" s="6"/>
      <c r="I1332" s="6"/>
      <c r="J1332" s="6"/>
    </row>
    <row r="1333" spans="1:10" ht="13.9">
      <c r="A1333" s="6"/>
      <c r="B1333" s="7"/>
      <c r="C1333" s="6"/>
      <c r="D1333" s="8"/>
      <c r="E1333" s="6"/>
      <c r="F1333" s="6"/>
      <c r="G1333" s="6"/>
      <c r="H1333" s="6"/>
      <c r="I1333" s="6"/>
      <c r="J1333" s="6"/>
    </row>
    <row r="1334" spans="1:10" ht="13.9">
      <c r="A1334" s="6"/>
      <c r="B1334" s="7"/>
      <c r="C1334" s="6"/>
      <c r="D1334" s="8"/>
      <c r="E1334" s="6"/>
      <c r="F1334" s="6"/>
      <c r="G1334" s="6"/>
      <c r="H1334" s="6"/>
      <c r="I1334" s="6"/>
      <c r="J1334" s="6"/>
    </row>
    <row r="1335" spans="1:10" ht="13.9">
      <c r="A1335" s="6"/>
      <c r="B1335" s="7"/>
      <c r="C1335" s="6"/>
      <c r="D1335" s="8"/>
      <c r="E1335" s="6"/>
      <c r="F1335" s="6"/>
      <c r="G1335" s="6"/>
      <c r="H1335" s="6"/>
      <c r="I1335" s="6"/>
      <c r="J1335" s="6"/>
    </row>
    <row r="1336" spans="1:10" ht="13.9">
      <c r="A1336" s="6"/>
      <c r="B1336" s="7"/>
      <c r="C1336" s="6"/>
      <c r="D1336" s="8"/>
      <c r="E1336" s="6"/>
      <c r="F1336" s="6"/>
      <c r="G1336" s="6"/>
      <c r="H1336" s="6"/>
      <c r="I1336" s="6"/>
      <c r="J1336" s="6"/>
    </row>
    <row r="1337" spans="1:10" ht="13.9">
      <c r="A1337" s="6"/>
      <c r="B1337" s="7"/>
      <c r="C1337" s="6"/>
      <c r="D1337" s="8"/>
      <c r="E1337" s="6"/>
      <c r="F1337" s="6"/>
      <c r="G1337" s="6"/>
      <c r="H1337" s="6"/>
      <c r="I1337" s="6"/>
      <c r="J1337" s="6"/>
    </row>
    <row r="1338" spans="1:10" ht="13.9">
      <c r="A1338" s="6"/>
      <c r="B1338" s="7"/>
      <c r="C1338" s="6"/>
      <c r="D1338" s="8"/>
      <c r="E1338" s="6"/>
      <c r="F1338" s="6"/>
      <c r="G1338" s="6"/>
      <c r="H1338" s="6"/>
      <c r="I1338" s="6"/>
      <c r="J1338" s="6"/>
    </row>
    <row r="1339" spans="1:10" ht="13.9">
      <c r="A1339" s="6"/>
      <c r="B1339" s="7"/>
      <c r="C1339" s="6"/>
      <c r="D1339" s="8"/>
      <c r="E1339" s="6"/>
      <c r="F1339" s="6"/>
      <c r="G1339" s="6"/>
      <c r="H1339" s="6"/>
      <c r="I1339" s="6"/>
      <c r="J1339" s="6"/>
    </row>
    <row r="1340" spans="1:10" ht="13.9">
      <c r="A1340" s="6"/>
      <c r="B1340" s="7"/>
      <c r="C1340" s="6"/>
      <c r="D1340" s="8"/>
      <c r="E1340" s="6"/>
      <c r="F1340" s="6"/>
      <c r="G1340" s="6"/>
      <c r="H1340" s="6"/>
      <c r="I1340" s="6"/>
      <c r="J1340" s="6"/>
    </row>
    <row r="1341" spans="1:10" ht="13.9">
      <c r="A1341" s="6"/>
      <c r="B1341" s="7"/>
      <c r="C1341" s="6"/>
      <c r="D1341" s="8"/>
      <c r="E1341" s="6"/>
      <c r="F1341" s="6"/>
      <c r="G1341" s="6"/>
      <c r="H1341" s="6"/>
      <c r="I1341" s="6"/>
      <c r="J1341" s="6"/>
    </row>
    <row r="1342" spans="1:10" ht="13.9">
      <c r="A1342" s="6"/>
      <c r="B1342" s="7"/>
      <c r="C1342" s="6"/>
      <c r="D1342" s="8"/>
      <c r="E1342" s="6"/>
      <c r="F1342" s="6"/>
      <c r="G1342" s="6"/>
      <c r="H1342" s="6"/>
      <c r="I1342" s="6"/>
      <c r="J1342" s="6"/>
    </row>
    <row r="1343" spans="1:10" ht="13.9">
      <c r="A1343" s="6"/>
      <c r="B1343" s="7"/>
      <c r="C1343" s="6"/>
      <c r="D1343" s="8"/>
      <c r="E1343" s="6"/>
      <c r="F1343" s="6"/>
      <c r="G1343" s="6"/>
      <c r="H1343" s="6"/>
      <c r="I1343" s="6"/>
      <c r="J1343" s="6"/>
    </row>
    <row r="1344" spans="1:10" ht="13.9">
      <c r="A1344" s="6"/>
      <c r="B1344" s="7"/>
      <c r="C1344" s="6"/>
      <c r="D1344" s="8"/>
      <c r="E1344" s="6"/>
      <c r="F1344" s="6"/>
      <c r="G1344" s="6"/>
      <c r="H1344" s="6"/>
      <c r="I1344" s="6"/>
      <c r="J1344" s="6"/>
    </row>
    <row r="1345" spans="1:10" ht="13.9">
      <c r="A1345" s="6"/>
      <c r="B1345" s="7"/>
      <c r="C1345" s="6"/>
      <c r="D1345" s="8"/>
      <c r="E1345" s="6"/>
      <c r="F1345" s="6"/>
      <c r="G1345" s="6"/>
      <c r="H1345" s="6"/>
      <c r="I1345" s="6"/>
      <c r="J1345" s="6"/>
    </row>
    <row r="1346" spans="1:10" ht="13.9">
      <c r="A1346" s="6"/>
      <c r="B1346" s="7"/>
      <c r="C1346" s="6"/>
      <c r="D1346" s="8"/>
      <c r="E1346" s="6"/>
      <c r="F1346" s="6"/>
      <c r="G1346" s="6"/>
      <c r="H1346" s="6"/>
      <c r="I1346" s="6"/>
      <c r="J1346" s="6"/>
    </row>
    <row r="1347" spans="1:10" ht="13.9">
      <c r="A1347" s="6"/>
      <c r="B1347" s="7"/>
      <c r="C1347" s="6"/>
      <c r="D1347" s="8"/>
      <c r="E1347" s="6"/>
      <c r="F1347" s="6"/>
      <c r="G1347" s="6"/>
      <c r="H1347" s="6"/>
      <c r="I1347" s="6"/>
      <c r="J1347" s="6"/>
    </row>
    <row r="1348" spans="1:10" ht="13.9">
      <c r="A1348" s="6"/>
      <c r="B1348" s="7"/>
      <c r="C1348" s="6"/>
      <c r="D1348" s="8"/>
      <c r="E1348" s="6"/>
      <c r="F1348" s="6"/>
      <c r="G1348" s="6"/>
      <c r="H1348" s="6"/>
      <c r="I1348" s="6"/>
      <c r="J1348" s="6"/>
    </row>
    <row r="1349" spans="1:10" ht="13.9">
      <c r="A1349" s="6"/>
      <c r="B1349" s="7"/>
      <c r="C1349" s="6"/>
      <c r="D1349" s="8"/>
      <c r="E1349" s="6"/>
      <c r="F1349" s="6"/>
      <c r="G1349" s="6"/>
      <c r="H1349" s="6"/>
      <c r="I1349" s="6"/>
      <c r="J1349" s="6"/>
    </row>
    <row r="1350" spans="1:10" ht="13.9">
      <c r="A1350" s="6"/>
      <c r="B1350" s="7"/>
      <c r="C1350" s="6"/>
      <c r="D1350" s="8"/>
      <c r="E1350" s="6"/>
      <c r="F1350" s="6"/>
      <c r="G1350" s="6"/>
      <c r="H1350" s="6"/>
      <c r="I1350" s="6"/>
      <c r="J1350" s="6"/>
    </row>
    <row r="1351" spans="1:10" ht="13.9">
      <c r="A1351" s="6"/>
      <c r="B1351" s="7"/>
      <c r="C1351" s="6"/>
      <c r="D1351" s="8"/>
      <c r="E1351" s="6"/>
      <c r="F1351" s="6"/>
      <c r="G1351" s="6"/>
      <c r="H1351" s="6"/>
      <c r="I1351" s="6"/>
      <c r="J1351" s="6"/>
    </row>
    <row r="1352" spans="1:10" ht="13.9">
      <c r="A1352" s="6"/>
      <c r="B1352" s="7"/>
      <c r="C1352" s="6"/>
      <c r="D1352" s="8"/>
      <c r="E1352" s="6"/>
      <c r="F1352" s="6"/>
      <c r="G1352" s="6"/>
      <c r="H1352" s="6"/>
      <c r="I1352" s="6"/>
      <c r="J1352" s="6"/>
    </row>
    <row r="1353" spans="1:10" ht="13.9">
      <c r="A1353" s="6"/>
      <c r="B1353" s="7"/>
      <c r="C1353" s="6"/>
      <c r="D1353" s="8"/>
      <c r="E1353" s="6"/>
      <c r="F1353" s="6"/>
      <c r="G1353" s="6"/>
      <c r="H1353" s="6"/>
      <c r="I1353" s="6"/>
      <c r="J1353" s="6"/>
    </row>
    <row r="1354" spans="1:10" ht="13.9">
      <c r="A1354" s="6"/>
      <c r="B1354" s="7"/>
      <c r="C1354" s="6"/>
      <c r="D1354" s="8"/>
      <c r="E1354" s="6"/>
      <c r="F1354" s="6"/>
      <c r="G1354" s="6"/>
      <c r="H1354" s="6"/>
      <c r="I1354" s="6"/>
      <c r="J1354" s="6"/>
    </row>
    <row r="1355" spans="1:10" ht="13.9">
      <c r="A1355" s="6"/>
      <c r="B1355" s="7"/>
      <c r="C1355" s="6"/>
      <c r="D1355" s="8"/>
      <c r="E1355" s="6"/>
      <c r="F1355" s="6"/>
      <c r="G1355" s="6"/>
      <c r="H1355" s="6"/>
      <c r="I1355" s="6"/>
      <c r="J1355" s="6"/>
    </row>
    <row r="1356" spans="1:10" ht="13.9">
      <c r="A1356" s="6"/>
      <c r="B1356" s="7"/>
      <c r="C1356" s="6"/>
      <c r="D1356" s="8"/>
      <c r="E1356" s="6"/>
      <c r="F1356" s="6"/>
      <c r="G1356" s="6"/>
      <c r="H1356" s="6"/>
      <c r="I1356" s="6"/>
      <c r="J1356" s="6"/>
    </row>
    <row r="1357" spans="1:10" ht="13.9">
      <c r="A1357" s="6"/>
      <c r="B1357" s="7"/>
      <c r="C1357" s="6"/>
      <c r="D1357" s="8"/>
      <c r="E1357" s="6"/>
      <c r="F1357" s="6"/>
      <c r="G1357" s="6"/>
      <c r="H1357" s="6"/>
      <c r="I1357" s="6"/>
      <c r="J1357" s="6"/>
    </row>
    <row r="1358" spans="1:10" ht="13.9">
      <c r="A1358" s="6"/>
      <c r="B1358" s="7"/>
      <c r="C1358" s="6"/>
      <c r="D1358" s="8"/>
      <c r="E1358" s="6"/>
      <c r="F1358" s="6"/>
      <c r="G1358" s="6"/>
      <c r="H1358" s="6"/>
      <c r="I1358" s="6"/>
      <c r="J1358" s="6"/>
    </row>
    <row r="1359" spans="1:10" ht="13.9">
      <c r="A1359" s="6"/>
      <c r="B1359" s="7"/>
      <c r="C1359" s="6"/>
      <c r="D1359" s="8"/>
      <c r="E1359" s="6"/>
      <c r="F1359" s="6"/>
      <c r="G1359" s="6"/>
      <c r="H1359" s="6"/>
      <c r="I1359" s="6"/>
      <c r="J1359" s="6"/>
    </row>
    <row r="1360" spans="1:10" ht="13.9">
      <c r="A1360" s="6"/>
      <c r="B1360" s="7"/>
      <c r="C1360" s="6"/>
      <c r="D1360" s="8"/>
      <c r="E1360" s="6"/>
      <c r="F1360" s="6"/>
      <c r="G1360" s="6"/>
      <c r="H1360" s="6"/>
      <c r="I1360" s="6"/>
      <c r="J1360" s="6"/>
    </row>
    <row r="1361" spans="1:10" ht="13.9">
      <c r="A1361" s="6"/>
      <c r="B1361" s="7"/>
      <c r="C1361" s="6"/>
      <c r="D1361" s="8"/>
      <c r="E1361" s="6"/>
      <c r="F1361" s="6"/>
      <c r="G1361" s="6"/>
      <c r="H1361" s="6"/>
      <c r="I1361" s="6"/>
      <c r="J1361" s="6"/>
    </row>
    <row r="1362" spans="1:10" ht="13.9">
      <c r="A1362" s="6"/>
      <c r="B1362" s="7"/>
      <c r="C1362" s="6"/>
      <c r="D1362" s="8"/>
      <c r="E1362" s="6"/>
      <c r="F1362" s="6"/>
      <c r="G1362" s="6"/>
      <c r="H1362" s="6"/>
      <c r="I1362" s="6"/>
      <c r="J1362" s="6"/>
    </row>
    <row r="1363" spans="1:10" ht="13.9">
      <c r="A1363" s="6"/>
      <c r="B1363" s="7"/>
      <c r="C1363" s="6"/>
      <c r="D1363" s="8"/>
      <c r="E1363" s="6"/>
      <c r="F1363" s="6"/>
      <c r="G1363" s="6"/>
      <c r="H1363" s="6"/>
      <c r="I1363" s="6"/>
      <c r="J1363" s="6"/>
    </row>
    <row r="1364" spans="1:10" ht="13.9">
      <c r="A1364" s="6"/>
      <c r="B1364" s="7"/>
      <c r="C1364" s="6"/>
      <c r="D1364" s="8"/>
      <c r="E1364" s="6"/>
      <c r="F1364" s="6"/>
      <c r="G1364" s="6"/>
      <c r="H1364" s="6"/>
      <c r="I1364" s="6"/>
      <c r="J1364" s="6"/>
    </row>
    <row r="1365" spans="1:10" ht="13.9">
      <c r="A1365" s="6"/>
      <c r="B1365" s="7"/>
      <c r="C1365" s="6"/>
      <c r="D1365" s="8"/>
      <c r="E1365" s="6"/>
      <c r="F1365" s="6"/>
      <c r="G1365" s="6"/>
      <c r="H1365" s="6"/>
      <c r="I1365" s="6"/>
      <c r="J1365" s="6"/>
    </row>
    <row r="1366" spans="1:10" ht="13.9">
      <c r="A1366" s="6"/>
      <c r="B1366" s="7"/>
      <c r="C1366" s="6"/>
      <c r="D1366" s="8"/>
      <c r="E1366" s="6"/>
      <c r="F1366" s="6"/>
      <c r="G1366" s="6"/>
      <c r="H1366" s="6"/>
      <c r="I1366" s="6"/>
      <c r="J1366" s="6"/>
    </row>
    <row r="1367" spans="1:10" ht="13.9">
      <c r="A1367" s="6"/>
      <c r="B1367" s="7"/>
      <c r="C1367" s="6"/>
      <c r="D1367" s="8"/>
      <c r="E1367" s="6"/>
      <c r="F1367" s="6"/>
      <c r="G1367" s="6"/>
      <c r="H1367" s="6"/>
      <c r="I1367" s="6"/>
      <c r="J1367" s="6"/>
    </row>
    <row r="1368" spans="1:10" ht="13.9">
      <c r="A1368" s="6"/>
      <c r="B1368" s="7"/>
      <c r="C1368" s="6"/>
      <c r="D1368" s="8"/>
      <c r="E1368" s="6"/>
      <c r="F1368" s="6"/>
      <c r="G1368" s="6"/>
      <c r="H1368" s="6"/>
      <c r="I1368" s="6"/>
      <c r="J1368" s="6"/>
    </row>
    <row r="1369" spans="1:10" ht="13.9">
      <c r="A1369" s="6"/>
      <c r="B1369" s="7"/>
      <c r="C1369" s="6"/>
      <c r="D1369" s="8"/>
      <c r="E1369" s="6"/>
      <c r="F1369" s="6"/>
      <c r="G1369" s="6"/>
      <c r="H1369" s="6"/>
      <c r="I1369" s="6"/>
      <c r="J1369" s="6"/>
    </row>
    <row r="1370" spans="1:10" ht="13.9">
      <c r="A1370" s="6"/>
      <c r="B1370" s="7"/>
      <c r="C1370" s="6"/>
      <c r="D1370" s="8"/>
      <c r="E1370" s="6"/>
      <c r="F1370" s="6"/>
      <c r="G1370" s="6"/>
      <c r="H1370" s="6"/>
      <c r="I1370" s="6"/>
      <c r="J1370" s="6"/>
    </row>
    <row r="1371" spans="1:10" ht="13.9">
      <c r="A1371" s="6"/>
      <c r="B1371" s="7"/>
      <c r="C1371" s="6"/>
      <c r="D1371" s="8"/>
      <c r="E1371" s="6"/>
      <c r="F1371" s="6"/>
      <c r="G1371" s="6"/>
      <c r="H1371" s="6"/>
      <c r="I1371" s="6"/>
      <c r="J1371" s="6"/>
    </row>
    <row r="1372" spans="1:10" ht="13.9">
      <c r="A1372" s="6"/>
      <c r="B1372" s="7"/>
      <c r="C1372" s="6"/>
      <c r="D1372" s="8"/>
      <c r="E1372" s="6"/>
      <c r="F1372" s="6"/>
      <c r="G1372" s="6"/>
      <c r="H1372" s="6"/>
      <c r="I1372" s="6"/>
      <c r="J1372" s="6"/>
    </row>
    <row r="1373" spans="1:10" ht="13.9">
      <c r="A1373" s="6"/>
      <c r="B1373" s="7"/>
      <c r="C1373" s="6"/>
      <c r="D1373" s="8"/>
      <c r="E1373" s="6"/>
      <c r="F1373" s="6"/>
      <c r="G1373" s="6"/>
      <c r="H1373" s="6"/>
      <c r="I1373" s="6"/>
      <c r="J1373" s="6"/>
    </row>
    <row r="1374" spans="1:10" ht="13.9">
      <c r="A1374" s="6"/>
      <c r="B1374" s="7"/>
      <c r="C1374" s="6"/>
      <c r="D1374" s="8"/>
      <c r="E1374" s="6"/>
      <c r="F1374" s="6"/>
      <c r="G1374" s="6"/>
      <c r="H1374" s="6"/>
      <c r="I1374" s="6"/>
      <c r="J1374" s="6"/>
    </row>
    <row r="1375" spans="1:10" ht="13.9">
      <c r="A1375" s="6"/>
      <c r="B1375" s="7"/>
      <c r="C1375" s="6"/>
      <c r="D1375" s="8"/>
      <c r="E1375" s="6"/>
      <c r="F1375" s="6"/>
      <c r="G1375" s="6"/>
      <c r="H1375" s="6"/>
      <c r="I1375" s="6"/>
      <c r="J1375" s="6"/>
    </row>
    <row r="1376" spans="1:10" ht="13.9">
      <c r="A1376" s="6"/>
      <c r="B1376" s="7"/>
      <c r="C1376" s="6"/>
      <c r="D1376" s="8"/>
      <c r="E1376" s="6"/>
      <c r="F1376" s="6"/>
      <c r="G1376" s="6"/>
      <c r="H1376" s="6"/>
      <c r="I1376" s="6"/>
      <c r="J1376" s="6"/>
    </row>
    <row r="1377" spans="1:10" ht="13.9">
      <c r="A1377" s="6"/>
      <c r="B1377" s="7"/>
      <c r="C1377" s="6"/>
      <c r="D1377" s="8"/>
      <c r="E1377" s="6"/>
      <c r="F1377" s="6"/>
      <c r="G1377" s="6"/>
      <c r="H1377" s="6"/>
      <c r="I1377" s="6"/>
      <c r="J1377" s="6"/>
    </row>
    <row r="1378" spans="1:10" ht="13.9">
      <c r="A1378" s="6"/>
      <c r="B1378" s="7"/>
      <c r="C1378" s="6"/>
      <c r="D1378" s="8"/>
      <c r="E1378" s="6"/>
      <c r="F1378" s="6"/>
      <c r="G1378" s="6"/>
      <c r="H1378" s="6"/>
      <c r="I1378" s="6"/>
      <c r="J1378" s="6"/>
    </row>
    <row r="1379" spans="1:10" ht="13.9">
      <c r="A1379" s="6"/>
      <c r="B1379" s="7"/>
      <c r="C1379" s="6"/>
      <c r="D1379" s="8"/>
      <c r="E1379" s="6"/>
      <c r="F1379" s="6"/>
      <c r="G1379" s="6"/>
      <c r="H1379" s="6"/>
      <c r="I1379" s="6"/>
      <c r="J1379" s="6"/>
    </row>
    <row r="1380" spans="1:10" ht="13.9">
      <c r="A1380" s="6"/>
      <c r="B1380" s="7"/>
      <c r="C1380" s="6"/>
      <c r="D1380" s="8"/>
      <c r="E1380" s="6"/>
      <c r="F1380" s="6"/>
      <c r="G1380" s="6"/>
      <c r="H1380" s="6"/>
      <c r="I1380" s="6"/>
      <c r="J1380" s="6"/>
    </row>
    <row r="1381" spans="1:10" ht="13.9">
      <c r="A1381" s="6"/>
      <c r="B1381" s="7"/>
      <c r="C1381" s="6"/>
      <c r="D1381" s="8"/>
      <c r="E1381" s="6"/>
      <c r="F1381" s="6"/>
      <c r="G1381" s="6"/>
      <c r="H1381" s="6"/>
      <c r="I1381" s="6"/>
      <c r="J1381" s="6"/>
    </row>
    <row r="1382" spans="1:10" ht="13.9">
      <c r="A1382" s="6"/>
      <c r="B1382" s="7"/>
      <c r="C1382" s="6"/>
      <c r="D1382" s="8"/>
      <c r="E1382" s="6"/>
      <c r="F1382" s="6"/>
      <c r="G1382" s="6"/>
      <c r="H1382" s="6"/>
      <c r="I1382" s="6"/>
      <c r="J1382" s="6"/>
    </row>
    <row r="1383" spans="1:10" ht="13.9">
      <c r="A1383" s="6"/>
      <c r="B1383" s="7"/>
      <c r="C1383" s="6"/>
      <c r="D1383" s="8"/>
      <c r="E1383" s="6"/>
      <c r="F1383" s="6"/>
      <c r="G1383" s="6"/>
      <c r="H1383" s="6"/>
      <c r="I1383" s="6"/>
      <c r="J1383" s="6"/>
    </row>
    <row r="1384" spans="1:10" ht="13.9">
      <c r="A1384" s="6"/>
      <c r="B1384" s="7"/>
      <c r="C1384" s="6"/>
      <c r="D1384" s="8"/>
      <c r="E1384" s="6"/>
      <c r="F1384" s="6"/>
      <c r="G1384" s="6"/>
      <c r="H1384" s="6"/>
      <c r="I1384" s="6"/>
      <c r="J1384" s="6"/>
    </row>
    <row r="1385" spans="1:10" ht="13.9">
      <c r="A1385" s="6"/>
      <c r="B1385" s="7"/>
      <c r="C1385" s="6"/>
      <c r="D1385" s="8"/>
      <c r="E1385" s="6"/>
      <c r="F1385" s="6"/>
      <c r="G1385" s="6"/>
      <c r="H1385" s="6"/>
      <c r="I1385" s="6"/>
      <c r="J1385" s="6"/>
    </row>
    <row r="1386" spans="1:10" ht="13.9">
      <c r="A1386" s="6"/>
      <c r="B1386" s="7"/>
      <c r="C1386" s="6"/>
      <c r="D1386" s="8"/>
      <c r="E1386" s="6"/>
      <c r="F1386" s="6"/>
      <c r="G1386" s="6"/>
      <c r="H1386" s="6"/>
      <c r="I1386" s="6"/>
      <c r="J1386" s="6"/>
    </row>
    <row r="1387" spans="1:10" ht="13.9">
      <c r="A1387" s="6"/>
      <c r="B1387" s="7"/>
      <c r="C1387" s="6"/>
      <c r="D1387" s="8"/>
      <c r="E1387" s="6"/>
      <c r="F1387" s="6"/>
      <c r="G1387" s="6"/>
      <c r="H1387" s="6"/>
      <c r="I1387" s="6"/>
      <c r="J1387" s="6"/>
    </row>
    <row r="1388" spans="1:10" ht="13.9">
      <c r="A1388" s="6"/>
      <c r="B1388" s="7"/>
      <c r="C1388" s="6"/>
      <c r="D1388" s="8"/>
      <c r="E1388" s="6"/>
      <c r="F1388" s="6"/>
      <c r="G1388" s="6"/>
      <c r="H1388" s="6"/>
      <c r="I1388" s="6"/>
      <c r="J1388" s="6"/>
    </row>
    <row r="1389" spans="1:10" ht="13.9">
      <c r="A1389" s="6"/>
      <c r="B1389" s="7"/>
      <c r="C1389" s="6"/>
      <c r="D1389" s="8"/>
      <c r="E1389" s="6"/>
      <c r="F1389" s="6"/>
      <c r="G1389" s="6"/>
      <c r="H1389" s="6"/>
      <c r="I1389" s="6"/>
      <c r="J1389" s="6"/>
    </row>
    <row r="1390" spans="1:10" ht="13.9">
      <c r="A1390" s="6"/>
      <c r="B1390" s="7"/>
      <c r="C1390" s="6"/>
      <c r="D1390" s="8"/>
      <c r="E1390" s="6"/>
      <c r="F1390" s="6"/>
      <c r="G1390" s="6"/>
      <c r="H1390" s="6"/>
      <c r="I1390" s="6"/>
      <c r="J1390" s="6"/>
    </row>
    <row r="1391" spans="1:10" ht="13.9">
      <c r="A1391" s="6"/>
      <c r="B1391" s="7"/>
      <c r="C1391" s="6"/>
      <c r="D1391" s="8"/>
      <c r="E1391" s="6"/>
      <c r="F1391" s="6"/>
      <c r="G1391" s="6"/>
      <c r="H1391" s="6"/>
      <c r="I1391" s="6"/>
      <c r="J1391" s="6"/>
    </row>
    <row r="1392" spans="1:10" ht="13.9">
      <c r="A1392" s="6"/>
      <c r="B1392" s="7"/>
      <c r="C1392" s="6"/>
      <c r="D1392" s="8"/>
      <c r="E1392" s="6"/>
      <c r="F1392" s="6"/>
      <c r="G1392" s="6"/>
      <c r="H1392" s="6"/>
      <c r="I1392" s="6"/>
      <c r="J1392" s="6"/>
    </row>
    <row r="1393" spans="1:10" ht="13.9">
      <c r="A1393" s="6"/>
      <c r="B1393" s="7"/>
      <c r="C1393" s="6"/>
      <c r="D1393" s="8"/>
      <c r="E1393" s="6"/>
      <c r="F1393" s="6"/>
      <c r="G1393" s="6"/>
      <c r="H1393" s="6"/>
      <c r="I1393" s="6"/>
      <c r="J1393" s="6"/>
    </row>
    <row r="1394" spans="1:10" ht="13.9">
      <c r="A1394" s="6"/>
      <c r="B1394" s="7"/>
      <c r="C1394" s="6"/>
      <c r="D1394" s="8"/>
      <c r="E1394" s="6"/>
      <c r="F1394" s="6"/>
      <c r="G1394" s="6"/>
      <c r="H1394" s="6"/>
      <c r="I1394" s="6"/>
      <c r="J1394" s="6"/>
    </row>
    <row r="1395" spans="1:10" ht="13.9">
      <c r="A1395" s="6"/>
      <c r="B1395" s="7"/>
      <c r="C1395" s="6"/>
      <c r="D1395" s="8"/>
      <c r="E1395" s="6"/>
      <c r="F1395" s="6"/>
      <c r="G1395" s="6"/>
      <c r="H1395" s="6"/>
      <c r="I1395" s="6"/>
      <c r="J1395" s="6"/>
    </row>
    <row r="1396" spans="1:10" ht="13.9">
      <c r="A1396" s="6"/>
      <c r="B1396" s="7"/>
      <c r="C1396" s="6"/>
      <c r="D1396" s="8"/>
      <c r="E1396" s="6"/>
      <c r="F1396" s="6"/>
      <c r="G1396" s="6"/>
      <c r="H1396" s="6"/>
      <c r="I1396" s="6"/>
      <c r="J1396" s="6"/>
    </row>
    <row r="1397" spans="1:10" ht="13.9">
      <c r="A1397" s="6"/>
      <c r="B1397" s="7"/>
      <c r="C1397" s="6"/>
      <c r="D1397" s="8"/>
      <c r="E1397" s="6"/>
      <c r="F1397" s="6"/>
      <c r="G1397" s="6"/>
      <c r="H1397" s="6"/>
      <c r="I1397" s="6"/>
      <c r="J1397" s="6"/>
    </row>
    <row r="1398" spans="1:10" ht="13.9">
      <c r="A1398" s="6"/>
      <c r="B1398" s="7"/>
      <c r="C1398" s="6"/>
      <c r="D1398" s="8"/>
      <c r="E1398" s="6"/>
      <c r="F1398" s="6"/>
      <c r="G1398" s="6"/>
      <c r="H1398" s="6"/>
      <c r="I1398" s="6"/>
      <c r="J1398" s="6"/>
    </row>
    <row r="1399" spans="1:10" ht="13.9">
      <c r="A1399" s="6"/>
      <c r="B1399" s="7"/>
      <c r="C1399" s="6"/>
      <c r="D1399" s="8"/>
      <c r="E1399" s="6"/>
      <c r="F1399" s="6"/>
      <c r="G1399" s="6"/>
      <c r="H1399" s="6"/>
      <c r="I1399" s="6"/>
      <c r="J1399" s="6"/>
    </row>
    <row r="1400" spans="1:10" ht="13.9">
      <c r="A1400" s="6"/>
      <c r="B1400" s="7"/>
      <c r="C1400" s="6"/>
      <c r="D1400" s="8"/>
      <c r="E1400" s="6"/>
      <c r="F1400" s="6"/>
      <c r="G1400" s="6"/>
      <c r="H1400" s="6"/>
      <c r="I1400" s="6"/>
      <c r="J1400" s="6"/>
    </row>
    <row r="1401" spans="1:10" ht="13.9">
      <c r="A1401" s="6"/>
      <c r="B1401" s="7"/>
      <c r="C1401" s="6"/>
      <c r="D1401" s="8"/>
      <c r="E1401" s="6"/>
      <c r="F1401" s="6"/>
      <c r="G1401" s="6"/>
      <c r="H1401" s="6"/>
      <c r="I1401" s="6"/>
      <c r="J1401" s="6"/>
    </row>
    <row r="1402" spans="1:10" ht="13.9">
      <c r="A1402" s="6"/>
      <c r="B1402" s="7"/>
      <c r="C1402" s="6"/>
      <c r="D1402" s="8"/>
      <c r="E1402" s="6"/>
      <c r="F1402" s="6"/>
      <c r="G1402" s="6"/>
      <c r="H1402" s="6"/>
      <c r="I1402" s="6"/>
      <c r="J1402" s="6"/>
    </row>
    <row r="1403" spans="1:10" ht="13.9">
      <c r="A1403" s="6"/>
      <c r="B1403" s="7"/>
      <c r="C1403" s="6"/>
      <c r="D1403" s="8"/>
      <c r="E1403" s="6"/>
      <c r="F1403" s="6"/>
      <c r="G1403" s="6"/>
      <c r="H1403" s="6"/>
      <c r="I1403" s="6"/>
      <c r="J1403" s="6"/>
    </row>
    <row r="1404" spans="1:10" ht="13.9">
      <c r="A1404" s="6"/>
      <c r="B1404" s="7"/>
      <c r="C1404" s="6"/>
      <c r="D1404" s="8"/>
      <c r="E1404" s="6"/>
      <c r="F1404" s="6"/>
      <c r="G1404" s="6"/>
      <c r="H1404" s="6"/>
      <c r="I1404" s="6"/>
      <c r="J1404" s="6"/>
    </row>
    <row r="1405" spans="1:10" ht="13.9">
      <c r="A1405" s="6"/>
      <c r="B1405" s="7"/>
      <c r="C1405" s="6"/>
      <c r="D1405" s="8"/>
      <c r="E1405" s="6"/>
      <c r="F1405" s="6"/>
      <c r="G1405" s="6"/>
      <c r="H1405" s="6"/>
      <c r="I1405" s="6"/>
      <c r="J1405" s="6"/>
    </row>
    <row r="1406" spans="1:10" ht="13.9">
      <c r="A1406" s="6"/>
      <c r="B1406" s="7"/>
      <c r="C1406" s="6"/>
      <c r="D1406" s="8"/>
      <c r="E1406" s="6"/>
      <c r="F1406" s="6"/>
      <c r="G1406" s="6"/>
      <c r="H1406" s="6"/>
      <c r="I1406" s="6"/>
      <c r="J1406" s="6"/>
    </row>
    <row r="1407" spans="1:10" ht="13.9">
      <c r="A1407" s="6"/>
      <c r="B1407" s="7"/>
      <c r="C1407" s="6"/>
      <c r="D1407" s="8"/>
      <c r="E1407" s="6"/>
      <c r="F1407" s="6"/>
      <c r="G1407" s="6"/>
      <c r="H1407" s="6"/>
      <c r="I1407" s="6"/>
      <c r="J1407" s="6"/>
    </row>
    <row r="1408" spans="1:10" ht="13.9">
      <c r="A1408" s="6"/>
      <c r="B1408" s="7"/>
      <c r="C1408" s="6"/>
      <c r="D1408" s="8"/>
      <c r="E1408" s="6"/>
      <c r="F1408" s="6"/>
      <c r="G1408" s="6"/>
      <c r="H1408" s="6"/>
      <c r="I1408" s="6"/>
      <c r="J1408" s="6"/>
    </row>
    <row r="1409" spans="1:10" ht="13.9">
      <c r="A1409" s="6"/>
      <c r="B1409" s="7"/>
      <c r="C1409" s="6"/>
      <c r="D1409" s="8"/>
      <c r="E1409" s="6"/>
      <c r="F1409" s="6"/>
      <c r="G1409" s="6"/>
      <c r="H1409" s="6"/>
      <c r="I1409" s="6"/>
      <c r="J1409" s="6"/>
    </row>
    <row r="1410" spans="1:10" ht="13.9">
      <c r="A1410" s="6"/>
      <c r="B1410" s="7"/>
      <c r="C1410" s="6"/>
      <c r="D1410" s="8"/>
      <c r="E1410" s="6"/>
      <c r="F1410" s="6"/>
      <c r="G1410" s="6"/>
      <c r="H1410" s="6"/>
      <c r="I1410" s="6"/>
      <c r="J1410" s="6"/>
    </row>
    <row r="1411" spans="1:10" ht="13.9">
      <c r="A1411" s="6"/>
      <c r="B1411" s="7"/>
      <c r="C1411" s="6"/>
      <c r="D1411" s="8"/>
      <c r="E1411" s="6"/>
      <c r="F1411" s="6"/>
      <c r="G1411" s="6"/>
      <c r="H1411" s="6"/>
      <c r="I1411" s="6"/>
      <c r="J1411" s="6"/>
    </row>
    <row r="1412" spans="1:10" ht="13.9">
      <c r="A1412" s="6"/>
      <c r="B1412" s="7"/>
      <c r="C1412" s="6"/>
      <c r="D1412" s="8"/>
      <c r="E1412" s="6"/>
      <c r="F1412" s="6"/>
      <c r="G1412" s="6"/>
      <c r="H1412" s="6"/>
      <c r="I1412" s="6"/>
      <c r="J1412" s="6"/>
    </row>
    <row r="1413" spans="1:10" ht="13.9">
      <c r="A1413" s="6"/>
      <c r="B1413" s="7"/>
      <c r="C1413" s="6"/>
      <c r="D1413" s="8"/>
      <c r="E1413" s="6"/>
      <c r="F1413" s="6"/>
      <c r="G1413" s="6"/>
      <c r="H1413" s="6"/>
      <c r="I1413" s="6"/>
      <c r="J1413" s="6"/>
    </row>
    <row r="1414" spans="1:10" ht="13.9">
      <c r="A1414" s="6"/>
      <c r="B1414" s="7"/>
      <c r="C1414" s="6"/>
      <c r="D1414" s="8"/>
      <c r="E1414" s="6"/>
      <c r="F1414" s="6"/>
      <c r="G1414" s="6"/>
      <c r="H1414" s="6"/>
      <c r="I1414" s="6"/>
      <c r="J1414" s="6"/>
    </row>
    <row r="1415" spans="1:10" ht="13.9">
      <c r="A1415" s="6"/>
      <c r="B1415" s="7"/>
      <c r="C1415" s="6"/>
      <c r="D1415" s="8"/>
      <c r="E1415" s="6"/>
      <c r="F1415" s="6"/>
      <c r="G1415" s="6"/>
      <c r="H1415" s="6"/>
      <c r="I1415" s="6"/>
      <c r="J1415" s="6"/>
    </row>
    <row r="1416" spans="1:10" ht="13.9">
      <c r="A1416" s="6"/>
      <c r="B1416" s="7"/>
      <c r="C1416" s="6"/>
      <c r="D1416" s="8"/>
      <c r="E1416" s="6"/>
      <c r="F1416" s="6"/>
      <c r="G1416" s="6"/>
      <c r="H1416" s="6"/>
      <c r="I1416" s="6"/>
      <c r="J1416" s="6"/>
    </row>
    <row r="1417" spans="1:10" ht="13.9">
      <c r="A1417" s="6"/>
      <c r="B1417" s="7"/>
      <c r="C1417" s="6"/>
      <c r="D1417" s="8"/>
      <c r="E1417" s="6"/>
      <c r="F1417" s="6"/>
      <c r="G1417" s="6"/>
      <c r="H1417" s="6"/>
      <c r="I1417" s="6"/>
      <c r="J1417" s="6"/>
    </row>
    <row r="1418" spans="1:10" ht="13.9">
      <c r="A1418" s="6"/>
      <c r="B1418" s="7"/>
      <c r="C1418" s="6"/>
      <c r="D1418" s="8"/>
      <c r="E1418" s="6"/>
      <c r="F1418" s="6"/>
      <c r="G1418" s="6"/>
      <c r="H1418" s="6"/>
      <c r="I1418" s="6"/>
      <c r="J1418" s="6"/>
    </row>
    <row r="1419" spans="1:10" ht="13.9">
      <c r="A1419" s="6"/>
      <c r="B1419" s="7"/>
      <c r="C1419" s="6"/>
      <c r="D1419" s="8"/>
      <c r="E1419" s="6"/>
      <c r="F1419" s="6"/>
      <c r="G1419" s="6"/>
      <c r="H1419" s="6"/>
      <c r="I1419" s="6"/>
      <c r="J1419" s="6"/>
    </row>
    <row r="1420" spans="1:10" ht="13.9">
      <c r="A1420" s="6"/>
      <c r="B1420" s="7"/>
      <c r="C1420" s="6"/>
      <c r="D1420" s="8"/>
      <c r="E1420" s="6"/>
      <c r="F1420" s="6"/>
      <c r="G1420" s="6"/>
      <c r="H1420" s="6"/>
      <c r="I1420" s="6"/>
      <c r="J1420" s="6"/>
    </row>
    <row r="1421" spans="1:10" ht="13.9">
      <c r="A1421" s="6"/>
      <c r="B1421" s="7"/>
      <c r="C1421" s="6"/>
      <c r="D1421" s="8"/>
      <c r="E1421" s="6"/>
      <c r="F1421" s="6"/>
      <c r="G1421" s="6"/>
      <c r="H1421" s="6"/>
      <c r="I1421" s="6"/>
      <c r="J1421" s="6"/>
    </row>
    <row r="1422" spans="1:10" ht="13.9">
      <c r="A1422" s="6"/>
      <c r="B1422" s="7"/>
      <c r="C1422" s="6"/>
      <c r="D1422" s="8"/>
      <c r="E1422" s="6"/>
      <c r="F1422" s="6"/>
      <c r="G1422" s="6"/>
      <c r="H1422" s="6"/>
      <c r="I1422" s="6"/>
      <c r="J1422" s="6"/>
    </row>
    <row r="1423" spans="1:10" ht="13.9">
      <c r="A1423" s="6"/>
      <c r="B1423" s="7"/>
      <c r="C1423" s="6"/>
      <c r="D1423" s="8"/>
      <c r="E1423" s="6"/>
      <c r="F1423" s="6"/>
      <c r="G1423" s="6"/>
      <c r="H1423" s="6"/>
      <c r="I1423" s="6"/>
      <c r="J1423" s="6"/>
    </row>
    <row r="1424" spans="1:10" ht="13.9">
      <c r="A1424" s="6"/>
      <c r="B1424" s="7"/>
      <c r="C1424" s="6"/>
      <c r="D1424" s="8"/>
      <c r="E1424" s="6"/>
      <c r="F1424" s="6"/>
      <c r="G1424" s="6"/>
      <c r="H1424" s="6"/>
      <c r="I1424" s="6"/>
      <c r="J1424" s="6"/>
    </row>
    <row r="1425" spans="1:10" ht="13.9">
      <c r="A1425" s="6"/>
      <c r="B1425" s="7"/>
      <c r="C1425" s="6"/>
      <c r="D1425" s="8"/>
      <c r="E1425" s="6"/>
      <c r="F1425" s="6"/>
      <c r="G1425" s="6"/>
      <c r="H1425" s="6"/>
      <c r="I1425" s="6"/>
      <c r="J1425" s="6"/>
    </row>
    <row r="1426" spans="1:10" ht="13.9">
      <c r="A1426" s="6"/>
      <c r="B1426" s="7"/>
      <c r="C1426" s="6"/>
      <c r="D1426" s="8"/>
      <c r="E1426" s="6"/>
      <c r="F1426" s="6"/>
      <c r="G1426" s="6"/>
      <c r="H1426" s="6"/>
      <c r="I1426" s="6"/>
      <c r="J1426" s="6"/>
    </row>
    <row r="1427" spans="1:10" ht="13.9">
      <c r="A1427" s="6"/>
      <c r="B1427" s="7"/>
      <c r="C1427" s="6"/>
      <c r="D1427" s="8"/>
      <c r="E1427" s="6"/>
      <c r="F1427" s="6"/>
      <c r="G1427" s="6"/>
      <c r="H1427" s="6"/>
      <c r="I1427" s="6"/>
      <c r="J1427" s="6"/>
    </row>
    <row r="1428" spans="1:10" ht="13.9">
      <c r="A1428" s="6"/>
      <c r="B1428" s="7"/>
      <c r="C1428" s="6"/>
      <c r="D1428" s="8"/>
      <c r="E1428" s="6"/>
      <c r="F1428" s="6"/>
      <c r="G1428" s="6"/>
      <c r="H1428" s="6"/>
      <c r="I1428" s="6"/>
      <c r="J1428" s="6"/>
    </row>
    <row r="1429" spans="1:10" ht="13.9">
      <c r="A1429" s="6"/>
      <c r="B1429" s="7"/>
      <c r="C1429" s="6"/>
      <c r="D1429" s="8"/>
      <c r="E1429" s="6"/>
      <c r="F1429" s="6"/>
      <c r="G1429" s="6"/>
      <c r="H1429" s="6"/>
      <c r="I1429" s="6"/>
      <c r="J1429" s="6"/>
    </row>
    <row r="1430" spans="1:10" ht="13.9">
      <c r="A1430" s="6"/>
      <c r="B1430" s="7"/>
      <c r="C1430" s="6"/>
      <c r="D1430" s="8"/>
      <c r="E1430" s="6"/>
      <c r="F1430" s="6"/>
      <c r="G1430" s="6"/>
      <c r="H1430" s="6"/>
      <c r="I1430" s="6"/>
      <c r="J1430" s="6"/>
    </row>
    <row r="1431" spans="1:10" ht="13.9">
      <c r="A1431" s="6"/>
      <c r="B1431" s="7"/>
      <c r="C1431" s="6"/>
      <c r="D1431" s="8"/>
      <c r="E1431" s="6"/>
      <c r="F1431" s="6"/>
      <c r="G1431" s="6"/>
      <c r="H1431" s="6"/>
      <c r="I1431" s="6"/>
      <c r="J1431" s="6"/>
    </row>
    <row r="1432" spans="1:10" ht="13.9">
      <c r="A1432" s="6"/>
      <c r="B1432" s="7"/>
      <c r="C1432" s="6"/>
      <c r="D1432" s="8"/>
      <c r="E1432" s="6"/>
      <c r="F1432" s="6"/>
      <c r="G1432" s="6"/>
      <c r="H1432" s="6"/>
      <c r="I1432" s="6"/>
      <c r="J1432" s="6"/>
    </row>
    <row r="1433" spans="1:10" ht="13.9">
      <c r="A1433" s="6"/>
      <c r="B1433" s="7"/>
      <c r="C1433" s="6"/>
      <c r="D1433" s="8"/>
      <c r="E1433" s="6"/>
      <c r="F1433" s="6"/>
      <c r="G1433" s="6"/>
      <c r="H1433" s="6"/>
      <c r="I1433" s="6"/>
      <c r="J1433" s="6"/>
    </row>
    <row r="1434" spans="1:10" ht="13.9">
      <c r="A1434" s="6"/>
      <c r="B1434" s="7"/>
      <c r="C1434" s="6"/>
      <c r="D1434" s="8"/>
      <c r="E1434" s="6"/>
      <c r="F1434" s="6"/>
      <c r="G1434" s="6"/>
      <c r="H1434" s="6"/>
      <c r="I1434" s="6"/>
      <c r="J1434" s="6"/>
    </row>
    <row r="1435" spans="1:10" ht="13.9">
      <c r="A1435" s="6"/>
      <c r="B1435" s="7"/>
      <c r="C1435" s="6"/>
      <c r="D1435" s="8"/>
      <c r="E1435" s="6"/>
      <c r="F1435" s="6"/>
      <c r="G1435" s="6"/>
      <c r="H1435" s="6"/>
      <c r="I1435" s="6"/>
      <c r="J1435" s="6"/>
    </row>
    <row r="1436" spans="1:10" ht="13.9">
      <c r="A1436" s="6"/>
      <c r="B1436" s="7"/>
      <c r="C1436" s="6"/>
      <c r="D1436" s="8"/>
      <c r="E1436" s="6"/>
      <c r="F1436" s="6"/>
      <c r="G1436" s="6"/>
      <c r="H1436" s="6"/>
      <c r="I1436" s="6"/>
      <c r="J1436" s="6"/>
    </row>
    <row r="1437" spans="1:10" ht="13.9">
      <c r="A1437" s="6"/>
      <c r="B1437" s="7"/>
      <c r="C1437" s="6"/>
      <c r="D1437" s="8"/>
      <c r="E1437" s="6"/>
      <c r="F1437" s="6"/>
      <c r="G1437" s="6"/>
      <c r="H1437" s="6"/>
      <c r="I1437" s="6"/>
      <c r="J1437" s="6"/>
    </row>
    <row r="1438" spans="1:10" ht="13.9">
      <c r="A1438" s="6"/>
      <c r="B1438" s="7"/>
      <c r="C1438" s="6"/>
      <c r="D1438" s="8"/>
      <c r="E1438" s="6"/>
      <c r="F1438" s="6"/>
      <c r="G1438" s="6"/>
      <c r="H1438" s="6"/>
      <c r="I1438" s="6"/>
      <c r="J1438" s="6"/>
    </row>
    <row r="1439" spans="1:10" ht="13.9">
      <c r="A1439" s="6"/>
      <c r="B1439" s="7"/>
      <c r="C1439" s="6"/>
      <c r="D1439" s="8"/>
      <c r="E1439" s="6"/>
      <c r="F1439" s="6"/>
      <c r="G1439" s="6"/>
      <c r="H1439" s="6"/>
      <c r="I1439" s="6"/>
      <c r="J1439" s="6"/>
    </row>
    <row r="1440" spans="1:10" ht="13.9">
      <c r="A1440" s="6"/>
      <c r="B1440" s="7"/>
      <c r="C1440" s="6"/>
      <c r="D1440" s="8"/>
      <c r="E1440" s="6"/>
      <c r="F1440" s="6"/>
      <c r="G1440" s="6"/>
      <c r="H1440" s="6"/>
      <c r="I1440" s="6"/>
      <c r="J1440" s="6"/>
    </row>
    <row r="1441" spans="1:10" ht="13.9">
      <c r="A1441" s="6"/>
      <c r="B1441" s="7"/>
      <c r="C1441" s="6"/>
      <c r="D1441" s="8"/>
      <c r="E1441" s="6"/>
      <c r="F1441" s="6"/>
      <c r="G1441" s="6"/>
      <c r="H1441" s="6"/>
      <c r="I1441" s="6"/>
      <c r="J1441" s="6"/>
    </row>
    <row r="1442" spans="1:10" ht="13.9">
      <c r="A1442" s="6"/>
      <c r="B1442" s="7"/>
      <c r="C1442" s="6"/>
      <c r="D1442" s="8"/>
      <c r="E1442" s="6"/>
      <c r="F1442" s="6"/>
      <c r="G1442" s="6"/>
      <c r="H1442" s="6"/>
      <c r="I1442" s="6"/>
      <c r="J1442" s="6"/>
    </row>
    <row r="1443" spans="1:10" ht="13.9">
      <c r="A1443" s="6"/>
      <c r="B1443" s="7"/>
      <c r="C1443" s="6"/>
      <c r="D1443" s="8"/>
      <c r="E1443" s="6"/>
      <c r="F1443" s="6"/>
      <c r="G1443" s="6"/>
      <c r="H1443" s="6"/>
      <c r="I1443" s="6"/>
      <c r="J1443" s="6"/>
    </row>
    <row r="1444" spans="1:10" ht="13.9">
      <c r="A1444" s="6"/>
      <c r="B1444" s="7"/>
      <c r="C1444" s="6"/>
      <c r="D1444" s="8"/>
      <c r="E1444" s="6"/>
      <c r="F1444" s="6"/>
      <c r="G1444" s="6"/>
      <c r="H1444" s="6"/>
      <c r="I1444" s="6"/>
      <c r="J1444" s="6"/>
    </row>
    <row r="1445" spans="1:10" ht="13.9">
      <c r="A1445" s="6"/>
      <c r="B1445" s="7"/>
      <c r="C1445" s="6"/>
      <c r="D1445" s="8"/>
      <c r="E1445" s="6"/>
      <c r="F1445" s="6"/>
      <c r="G1445" s="6"/>
      <c r="H1445" s="6"/>
      <c r="I1445" s="6"/>
      <c r="J1445" s="6"/>
    </row>
    <row r="1446" spans="1:10" ht="13.9">
      <c r="A1446" s="6"/>
      <c r="B1446" s="7"/>
      <c r="C1446" s="6"/>
      <c r="D1446" s="8"/>
      <c r="E1446" s="6"/>
      <c r="F1446" s="6"/>
      <c r="G1446" s="6"/>
      <c r="H1446" s="6"/>
      <c r="I1446" s="6"/>
      <c r="J1446" s="6"/>
    </row>
    <row r="1447" spans="1:10" ht="13.9">
      <c r="A1447" s="6"/>
      <c r="B1447" s="7"/>
      <c r="C1447" s="6"/>
      <c r="D1447" s="8"/>
      <c r="E1447" s="6"/>
      <c r="F1447" s="6"/>
      <c r="G1447" s="6"/>
      <c r="H1447" s="6"/>
      <c r="I1447" s="6"/>
      <c r="J1447" s="6"/>
    </row>
    <row r="1448" spans="1:10" ht="13.9">
      <c r="A1448" s="6"/>
      <c r="B1448" s="7"/>
      <c r="C1448" s="6"/>
      <c r="D1448" s="8"/>
      <c r="E1448" s="6"/>
      <c r="F1448" s="6"/>
      <c r="G1448" s="6"/>
      <c r="H1448" s="6"/>
      <c r="I1448" s="6"/>
      <c r="J1448" s="6"/>
    </row>
    <row r="1449" spans="1:10" ht="13.9">
      <c r="A1449" s="6"/>
      <c r="B1449" s="7"/>
      <c r="C1449" s="6"/>
      <c r="D1449" s="8"/>
      <c r="E1449" s="6"/>
      <c r="F1449" s="6"/>
      <c r="G1449" s="6"/>
      <c r="H1449" s="6"/>
      <c r="I1449" s="6"/>
      <c r="J1449" s="6"/>
    </row>
    <row r="1450" spans="1:10" ht="13.9">
      <c r="A1450" s="6"/>
      <c r="B1450" s="7"/>
      <c r="C1450" s="6"/>
      <c r="D1450" s="8"/>
      <c r="E1450" s="6"/>
      <c r="F1450" s="6"/>
      <c r="G1450" s="6"/>
      <c r="H1450" s="6"/>
      <c r="I1450" s="6"/>
      <c r="J1450" s="6"/>
    </row>
    <row r="1451" spans="1:10" ht="13.9">
      <c r="A1451" s="6"/>
      <c r="B1451" s="7"/>
      <c r="C1451" s="6"/>
      <c r="D1451" s="8"/>
      <c r="E1451" s="6"/>
      <c r="F1451" s="6"/>
      <c r="G1451" s="6"/>
      <c r="H1451" s="6"/>
      <c r="I1451" s="6"/>
      <c r="J1451" s="6"/>
    </row>
    <row r="1452" spans="1:10" ht="13.9">
      <c r="A1452" s="6"/>
      <c r="B1452" s="7"/>
      <c r="C1452" s="6"/>
      <c r="D1452" s="8"/>
      <c r="E1452" s="6"/>
      <c r="F1452" s="6"/>
      <c r="G1452" s="6"/>
      <c r="H1452" s="6"/>
      <c r="I1452" s="6"/>
      <c r="J1452" s="6"/>
    </row>
    <row r="1453" spans="1:10" ht="13.9">
      <c r="A1453" s="6"/>
      <c r="B1453" s="7"/>
      <c r="C1453" s="6"/>
      <c r="D1453" s="8"/>
      <c r="E1453" s="6"/>
      <c r="F1453" s="6"/>
      <c r="G1453" s="6"/>
      <c r="H1453" s="6"/>
      <c r="I1453" s="6"/>
      <c r="J1453" s="6"/>
    </row>
    <row r="1454" spans="1:10" ht="13.9">
      <c r="A1454" s="6"/>
      <c r="B1454" s="7"/>
      <c r="C1454" s="6"/>
      <c r="D1454" s="8"/>
      <c r="E1454" s="6"/>
      <c r="F1454" s="6"/>
      <c r="G1454" s="6"/>
      <c r="H1454" s="6"/>
      <c r="I1454" s="6"/>
      <c r="J1454" s="6"/>
    </row>
    <row r="1455" spans="1:10" ht="13.9">
      <c r="A1455" s="6"/>
      <c r="B1455" s="7"/>
      <c r="C1455" s="6"/>
      <c r="D1455" s="8"/>
      <c r="E1455" s="6"/>
      <c r="F1455" s="6"/>
      <c r="G1455" s="6"/>
      <c r="H1455" s="6"/>
      <c r="I1455" s="6"/>
      <c r="J1455" s="6"/>
    </row>
    <row r="1456" spans="1:10" ht="13.9">
      <c r="A1456" s="6"/>
      <c r="B1456" s="7"/>
      <c r="C1456" s="6"/>
      <c r="D1456" s="8"/>
      <c r="E1456" s="6"/>
      <c r="F1456" s="6"/>
      <c r="G1456" s="6"/>
      <c r="H1456" s="6"/>
      <c r="I1456" s="6"/>
      <c r="J1456" s="6"/>
    </row>
    <row r="1457" spans="1:10" ht="13.9">
      <c r="A1457" s="6"/>
      <c r="B1457" s="7"/>
      <c r="C1457" s="6"/>
      <c r="D1457" s="8"/>
      <c r="E1457" s="6"/>
      <c r="F1457" s="6"/>
      <c r="G1457" s="6"/>
      <c r="H1457" s="6"/>
      <c r="I1457" s="6"/>
      <c r="J1457" s="6"/>
    </row>
    <row r="1458" spans="1:10" ht="13.9">
      <c r="A1458" s="6"/>
      <c r="B1458" s="7"/>
      <c r="C1458" s="6"/>
      <c r="D1458" s="8"/>
      <c r="E1458" s="6"/>
      <c r="F1458" s="6"/>
      <c r="G1458" s="6"/>
      <c r="H1458" s="6"/>
      <c r="I1458" s="6"/>
      <c r="J1458" s="6"/>
    </row>
    <row r="1459" spans="1:10" ht="13.9">
      <c r="A1459" s="6"/>
      <c r="B1459" s="7"/>
      <c r="C1459" s="6"/>
      <c r="D1459" s="8"/>
      <c r="E1459" s="6"/>
      <c r="F1459" s="6"/>
      <c r="G1459" s="6"/>
      <c r="H1459" s="6"/>
      <c r="I1459" s="6"/>
      <c r="J1459" s="6"/>
    </row>
    <row r="1460" spans="1:10" ht="13.9">
      <c r="A1460" s="6"/>
      <c r="B1460" s="7"/>
      <c r="C1460" s="6"/>
      <c r="D1460" s="8"/>
      <c r="E1460" s="6"/>
      <c r="F1460" s="6"/>
      <c r="G1460" s="6"/>
      <c r="H1460" s="6"/>
      <c r="I1460" s="6"/>
      <c r="J1460" s="6"/>
    </row>
    <row r="1461" spans="1:10" ht="13.9">
      <c r="A1461" s="6"/>
      <c r="B1461" s="7"/>
      <c r="C1461" s="6"/>
      <c r="D1461" s="8"/>
      <c r="E1461" s="6"/>
      <c r="F1461" s="6"/>
      <c r="G1461" s="6"/>
      <c r="H1461" s="6"/>
      <c r="I1461" s="6"/>
      <c r="J1461" s="6"/>
    </row>
    <row r="1462" spans="1:10" ht="13.9">
      <c r="A1462" s="6"/>
      <c r="B1462" s="7"/>
      <c r="C1462" s="6"/>
      <c r="D1462" s="8"/>
      <c r="E1462" s="6"/>
      <c r="F1462" s="6"/>
      <c r="G1462" s="6"/>
      <c r="H1462" s="6"/>
      <c r="I1462" s="6"/>
      <c r="J1462" s="6"/>
    </row>
    <row r="1463" spans="1:10" ht="13.9">
      <c r="A1463" s="6"/>
      <c r="B1463" s="7"/>
      <c r="C1463" s="6"/>
      <c r="D1463" s="8"/>
      <c r="E1463" s="6"/>
      <c r="F1463" s="6"/>
      <c r="G1463" s="6"/>
      <c r="H1463" s="6"/>
      <c r="I1463" s="6"/>
      <c r="J1463" s="6"/>
    </row>
    <row r="1464" spans="1:10" ht="13.9">
      <c r="A1464" s="6"/>
      <c r="B1464" s="7"/>
      <c r="C1464" s="6"/>
      <c r="D1464" s="8"/>
      <c r="E1464" s="6"/>
      <c r="F1464" s="6"/>
      <c r="G1464" s="6"/>
      <c r="H1464" s="6"/>
      <c r="I1464" s="6"/>
      <c r="J1464" s="6"/>
    </row>
    <row r="1465" spans="1:10" ht="13.9">
      <c r="A1465" s="6"/>
      <c r="B1465" s="7"/>
      <c r="C1465" s="6"/>
      <c r="D1465" s="8"/>
      <c r="E1465" s="6"/>
      <c r="F1465" s="6"/>
      <c r="G1465" s="6"/>
      <c r="H1465" s="6"/>
      <c r="I1465" s="6"/>
      <c r="J1465" s="6"/>
    </row>
    <row r="1466" spans="1:10" ht="13.9">
      <c r="A1466" s="6"/>
      <c r="B1466" s="7"/>
      <c r="C1466" s="6"/>
      <c r="D1466" s="8"/>
      <c r="E1466" s="6"/>
      <c r="F1466" s="6"/>
      <c r="G1466" s="6"/>
      <c r="H1466" s="6"/>
      <c r="I1466" s="6"/>
      <c r="J1466" s="6"/>
    </row>
    <row r="1467" spans="1:10" ht="13.9">
      <c r="A1467" s="6"/>
      <c r="B1467" s="7"/>
      <c r="C1467" s="6"/>
      <c r="D1467" s="8"/>
      <c r="E1467" s="6"/>
      <c r="F1467" s="6"/>
      <c r="G1467" s="6"/>
      <c r="H1467" s="6"/>
      <c r="I1467" s="6"/>
      <c r="J1467" s="6"/>
    </row>
    <row r="1468" spans="1:10" ht="13.9">
      <c r="A1468" s="6"/>
      <c r="B1468" s="7"/>
      <c r="C1468" s="6"/>
      <c r="D1468" s="8"/>
      <c r="E1468" s="6"/>
      <c r="F1468" s="6"/>
      <c r="G1468" s="6"/>
      <c r="H1468" s="6"/>
      <c r="I1468" s="6"/>
      <c r="J1468" s="6"/>
    </row>
    <row r="1469" spans="1:10" ht="13.9">
      <c r="A1469" s="6"/>
      <c r="B1469" s="7"/>
      <c r="C1469" s="6"/>
      <c r="D1469" s="8"/>
      <c r="E1469" s="6"/>
      <c r="F1469" s="6"/>
      <c r="G1469" s="6"/>
      <c r="H1469" s="6"/>
      <c r="I1469" s="6"/>
      <c r="J1469" s="6"/>
    </row>
    <row r="1470" spans="1:10" ht="13.9">
      <c r="A1470" s="6"/>
      <c r="B1470" s="7"/>
      <c r="C1470" s="6"/>
      <c r="D1470" s="8"/>
      <c r="E1470" s="6"/>
      <c r="F1470" s="6"/>
      <c r="G1470" s="6"/>
      <c r="H1470" s="6"/>
      <c r="I1470" s="6"/>
      <c r="J1470" s="6"/>
    </row>
    <row r="1471" spans="1:10" ht="13.9">
      <c r="A1471" s="6"/>
      <c r="B1471" s="7"/>
      <c r="C1471" s="6"/>
      <c r="D1471" s="8"/>
      <c r="E1471" s="6"/>
      <c r="F1471" s="6"/>
      <c r="G1471" s="6"/>
      <c r="H1471" s="6"/>
      <c r="I1471" s="6"/>
      <c r="J1471" s="6"/>
    </row>
    <row r="1472" spans="1:10" ht="13.9">
      <c r="A1472" s="6"/>
      <c r="B1472" s="7"/>
      <c r="C1472" s="6"/>
      <c r="D1472" s="8"/>
      <c r="E1472" s="6"/>
      <c r="F1472" s="6"/>
      <c r="G1472" s="6"/>
      <c r="H1472" s="6"/>
      <c r="I1472" s="6"/>
      <c r="J1472" s="6"/>
    </row>
    <row r="1473" spans="1:10" ht="13.9">
      <c r="A1473" s="6"/>
      <c r="B1473" s="7"/>
      <c r="C1473" s="6"/>
      <c r="D1473" s="8"/>
      <c r="E1473" s="6"/>
      <c r="F1473" s="6"/>
      <c r="G1473" s="6"/>
      <c r="H1473" s="6"/>
      <c r="I1473" s="6"/>
      <c r="J1473" s="6"/>
    </row>
    <row r="1474" spans="1:10" ht="13.9">
      <c r="A1474" s="6"/>
      <c r="B1474" s="7"/>
      <c r="C1474" s="6"/>
      <c r="D1474" s="8"/>
      <c r="E1474" s="6"/>
      <c r="F1474" s="6"/>
      <c r="G1474" s="6"/>
      <c r="H1474" s="6"/>
      <c r="I1474" s="6"/>
      <c r="J1474" s="6"/>
    </row>
    <row r="1475" spans="1:10" ht="13.9">
      <c r="A1475" s="6"/>
      <c r="B1475" s="7"/>
      <c r="C1475" s="6"/>
      <c r="D1475" s="8"/>
      <c r="E1475" s="6"/>
      <c r="F1475" s="6"/>
      <c r="G1475" s="6"/>
      <c r="H1475" s="6"/>
      <c r="I1475" s="6"/>
      <c r="J1475" s="6"/>
    </row>
    <row r="1476" spans="1:10" ht="13.9">
      <c r="A1476" s="6"/>
      <c r="B1476" s="7"/>
      <c r="C1476" s="6"/>
      <c r="D1476" s="8"/>
      <c r="E1476" s="6"/>
      <c r="F1476" s="6"/>
      <c r="G1476" s="6"/>
      <c r="H1476" s="6"/>
      <c r="I1476" s="6"/>
      <c r="J1476" s="6"/>
    </row>
    <row r="1477" spans="1:10" ht="13.9">
      <c r="A1477" s="6"/>
      <c r="B1477" s="7"/>
      <c r="C1477" s="6"/>
      <c r="D1477" s="8"/>
      <c r="E1477" s="6"/>
      <c r="F1477" s="6"/>
      <c r="G1477" s="6"/>
      <c r="H1477" s="6"/>
      <c r="I1477" s="6"/>
      <c r="J1477" s="6"/>
    </row>
    <row r="1478" spans="1:10" ht="13.9">
      <c r="A1478" s="6"/>
      <c r="B1478" s="7"/>
      <c r="C1478" s="6"/>
      <c r="D1478" s="8"/>
      <c r="E1478" s="6"/>
      <c r="F1478" s="6"/>
      <c r="G1478" s="6"/>
      <c r="H1478" s="6"/>
      <c r="I1478" s="6"/>
      <c r="J1478" s="6"/>
    </row>
    <row r="1479" spans="1:10" ht="13.9">
      <c r="A1479" s="6"/>
      <c r="B1479" s="7"/>
      <c r="C1479" s="6"/>
      <c r="D1479" s="8"/>
      <c r="E1479" s="6"/>
      <c r="F1479" s="6"/>
      <c r="G1479" s="6"/>
      <c r="H1479" s="6"/>
      <c r="I1479" s="6"/>
      <c r="J1479" s="6"/>
    </row>
    <row r="1480" spans="1:10" ht="13.9">
      <c r="A1480" s="6"/>
      <c r="B1480" s="7"/>
      <c r="C1480" s="6"/>
      <c r="D1480" s="8"/>
      <c r="E1480" s="6"/>
      <c r="F1480" s="6"/>
      <c r="G1480" s="6"/>
      <c r="H1480" s="6"/>
      <c r="I1480" s="6"/>
      <c r="J1480" s="6"/>
    </row>
    <row r="1481" spans="1:10" ht="13.9">
      <c r="A1481" s="6"/>
      <c r="B1481" s="7"/>
      <c r="C1481" s="6"/>
      <c r="D1481" s="8"/>
      <c r="E1481" s="6"/>
      <c r="F1481" s="6"/>
      <c r="G1481" s="6"/>
      <c r="H1481" s="6"/>
      <c r="I1481" s="6"/>
      <c r="J1481" s="6"/>
    </row>
    <row r="1482" spans="1:10" ht="13.9">
      <c r="A1482" s="6"/>
      <c r="B1482" s="7"/>
      <c r="C1482" s="6"/>
      <c r="D1482" s="8"/>
      <c r="E1482" s="6"/>
      <c r="F1482" s="6"/>
      <c r="G1482" s="6"/>
      <c r="H1482" s="6"/>
      <c r="I1482" s="6"/>
      <c r="J1482" s="6"/>
    </row>
    <row r="1483" spans="1:10" ht="13.9">
      <c r="A1483" s="6"/>
      <c r="B1483" s="7"/>
      <c r="C1483" s="6"/>
      <c r="D1483" s="8"/>
      <c r="E1483" s="6"/>
      <c r="F1483" s="6"/>
      <c r="G1483" s="6"/>
      <c r="H1483" s="6"/>
      <c r="I1483" s="6"/>
      <c r="J1483" s="6"/>
    </row>
    <row r="1484" spans="1:10" ht="13.9">
      <c r="A1484" s="6"/>
      <c r="B1484" s="7"/>
      <c r="C1484" s="6"/>
      <c r="D1484" s="8"/>
      <c r="E1484" s="6"/>
      <c r="F1484" s="6"/>
      <c r="G1484" s="6"/>
      <c r="H1484" s="6"/>
      <c r="I1484" s="6"/>
      <c r="J1484" s="6"/>
    </row>
    <row r="1485" spans="1:10" ht="13.9">
      <c r="A1485" s="6"/>
      <c r="B1485" s="7"/>
      <c r="C1485" s="6"/>
      <c r="D1485" s="8"/>
      <c r="E1485" s="6"/>
      <c r="F1485" s="6"/>
      <c r="G1485" s="6"/>
      <c r="H1485" s="6"/>
      <c r="I1485" s="6"/>
      <c r="J1485" s="6"/>
    </row>
    <row r="1486" spans="1:10" ht="13.9">
      <c r="A1486" s="6"/>
      <c r="B1486" s="7"/>
      <c r="C1486" s="6"/>
      <c r="D1486" s="8"/>
      <c r="E1486" s="6"/>
      <c r="F1486" s="6"/>
      <c r="G1486" s="6"/>
      <c r="H1486" s="6"/>
      <c r="I1486" s="6"/>
      <c r="J1486" s="6"/>
    </row>
    <row r="1487" spans="1:10" ht="13.9">
      <c r="A1487" s="6"/>
      <c r="B1487" s="7"/>
      <c r="C1487" s="6"/>
      <c r="D1487" s="8"/>
      <c r="E1487" s="6"/>
      <c r="F1487" s="6"/>
      <c r="G1487" s="6"/>
      <c r="H1487" s="6"/>
      <c r="I1487" s="6"/>
      <c r="J1487" s="6"/>
    </row>
    <row r="1488" spans="1:10" ht="13.9">
      <c r="A1488" s="6"/>
      <c r="B1488" s="7"/>
      <c r="C1488" s="6"/>
      <c r="D1488" s="8"/>
      <c r="E1488" s="6"/>
      <c r="F1488" s="6"/>
      <c r="G1488" s="6"/>
      <c r="H1488" s="6"/>
      <c r="I1488" s="6"/>
      <c r="J1488" s="6"/>
    </row>
    <row r="1489" spans="1:10" ht="13.9">
      <c r="A1489" s="6"/>
      <c r="B1489" s="7"/>
      <c r="C1489" s="6"/>
      <c r="D1489" s="8"/>
      <c r="E1489" s="6"/>
      <c r="F1489" s="6"/>
      <c r="G1489" s="6"/>
      <c r="H1489" s="6"/>
      <c r="I1489" s="6"/>
      <c r="J1489" s="6"/>
    </row>
    <row r="1490" spans="1:10" ht="13.9">
      <c r="A1490" s="6"/>
      <c r="B1490" s="7"/>
      <c r="C1490" s="6"/>
      <c r="D1490" s="8"/>
      <c r="E1490" s="6"/>
      <c r="F1490" s="6"/>
      <c r="G1490" s="6"/>
      <c r="H1490" s="6"/>
      <c r="I1490" s="6"/>
      <c r="J1490" s="6"/>
    </row>
    <row r="1491" spans="1:10" ht="13.9">
      <c r="A1491" s="6"/>
      <c r="B1491" s="7"/>
      <c r="C1491" s="6"/>
      <c r="D1491" s="8"/>
      <c r="E1491" s="6"/>
      <c r="F1491" s="6"/>
      <c r="G1491" s="6"/>
      <c r="H1491" s="6"/>
      <c r="I1491" s="6"/>
      <c r="J1491" s="6"/>
    </row>
    <row r="1492" spans="1:10" ht="13.9">
      <c r="A1492" s="6"/>
      <c r="B1492" s="7"/>
      <c r="C1492" s="6"/>
      <c r="D1492" s="8"/>
      <c r="E1492" s="6"/>
      <c r="F1492" s="6"/>
      <c r="G1492" s="6"/>
      <c r="H1492" s="6"/>
      <c r="I1492" s="6"/>
      <c r="J1492" s="6"/>
    </row>
    <row r="1493" spans="1:10" ht="13.9">
      <c r="A1493" s="6"/>
      <c r="B1493" s="7"/>
      <c r="C1493" s="6"/>
      <c r="D1493" s="8"/>
      <c r="E1493" s="6"/>
      <c r="F1493" s="6"/>
      <c r="G1493" s="6"/>
      <c r="H1493" s="6"/>
      <c r="I1493" s="6"/>
      <c r="J1493" s="6"/>
    </row>
    <row r="1494" spans="1:10" ht="13.9">
      <c r="A1494" s="6"/>
      <c r="B1494" s="7"/>
      <c r="C1494" s="6"/>
      <c r="D1494" s="8"/>
      <c r="E1494" s="6"/>
      <c r="F1494" s="6"/>
      <c r="G1494" s="6"/>
      <c r="H1494" s="6"/>
      <c r="I1494" s="6"/>
      <c r="J1494" s="6"/>
    </row>
    <row r="1495" spans="1:10" ht="13.9">
      <c r="A1495" s="6"/>
      <c r="B1495" s="7"/>
      <c r="C1495" s="6"/>
      <c r="D1495" s="8"/>
      <c r="E1495" s="6"/>
      <c r="F1495" s="6"/>
      <c r="G1495" s="6"/>
      <c r="H1495" s="6"/>
      <c r="I1495" s="6"/>
      <c r="J1495" s="6"/>
    </row>
    <row r="1496" spans="1:10" ht="13.9">
      <c r="A1496" s="6"/>
      <c r="B1496" s="7"/>
      <c r="C1496" s="6"/>
      <c r="D1496" s="8"/>
      <c r="E1496" s="6"/>
      <c r="F1496" s="6"/>
      <c r="G1496" s="6"/>
      <c r="H1496" s="6"/>
      <c r="I1496" s="6"/>
      <c r="J1496" s="6"/>
    </row>
    <row r="1497" spans="1:10" ht="13.9">
      <c r="A1497" s="6"/>
      <c r="B1497" s="7"/>
      <c r="C1497" s="6"/>
      <c r="D1497" s="8"/>
      <c r="E1497" s="6"/>
      <c r="F1497" s="6"/>
      <c r="G1497" s="6"/>
      <c r="H1497" s="6"/>
      <c r="I1497" s="6"/>
      <c r="J1497" s="6"/>
    </row>
    <row r="1498" spans="1:10" ht="13.9">
      <c r="A1498" s="6"/>
      <c r="B1498" s="7"/>
      <c r="C1498" s="6"/>
      <c r="D1498" s="8"/>
      <c r="E1498" s="6"/>
      <c r="F1498" s="6"/>
      <c r="G1498" s="6"/>
      <c r="H1498" s="6"/>
      <c r="I1498" s="6"/>
      <c r="J1498" s="6"/>
    </row>
    <row r="1499" spans="1:10" ht="13.9">
      <c r="A1499" s="6"/>
      <c r="B1499" s="7"/>
      <c r="C1499" s="6"/>
      <c r="D1499" s="8"/>
      <c r="E1499" s="6"/>
      <c r="F1499" s="6"/>
      <c r="G1499" s="6"/>
      <c r="H1499" s="6"/>
      <c r="I1499" s="6"/>
      <c r="J1499" s="6"/>
    </row>
    <row r="1500" spans="1:10" ht="13.9">
      <c r="A1500" s="6"/>
      <c r="B1500" s="7"/>
      <c r="C1500" s="6"/>
      <c r="D1500" s="8"/>
      <c r="E1500" s="6"/>
      <c r="F1500" s="6"/>
      <c r="G1500" s="6"/>
      <c r="H1500" s="6"/>
      <c r="I1500" s="6"/>
      <c r="J1500" s="6"/>
    </row>
    <row r="1501" spans="1:10" ht="13.9">
      <c r="A1501" s="6"/>
      <c r="B1501" s="7"/>
      <c r="C1501" s="6"/>
      <c r="D1501" s="8"/>
      <c r="E1501" s="6"/>
      <c r="F1501" s="6"/>
      <c r="G1501" s="6"/>
      <c r="H1501" s="6"/>
      <c r="I1501" s="6"/>
      <c r="J1501" s="6"/>
    </row>
    <row r="1502" spans="1:10" ht="13.9">
      <c r="A1502" s="6"/>
      <c r="B1502" s="7"/>
      <c r="C1502" s="6"/>
      <c r="D1502" s="8"/>
      <c r="E1502" s="6"/>
      <c r="F1502" s="6"/>
      <c r="G1502" s="6"/>
      <c r="H1502" s="6"/>
      <c r="I1502" s="6"/>
      <c r="J1502" s="6"/>
    </row>
    <row r="1503" spans="1:10" ht="13.9">
      <c r="A1503" s="6"/>
      <c r="B1503" s="7"/>
      <c r="C1503" s="6"/>
      <c r="D1503" s="8"/>
      <c r="E1503" s="6"/>
      <c r="F1503" s="6"/>
      <c r="G1503" s="6"/>
      <c r="H1503" s="6"/>
      <c r="I1503" s="6"/>
      <c r="J1503" s="6"/>
    </row>
    <row r="1504" spans="1:10" ht="13.9">
      <c r="A1504" s="6"/>
      <c r="B1504" s="7"/>
      <c r="C1504" s="6"/>
      <c r="D1504" s="8"/>
      <c r="E1504" s="6"/>
      <c r="F1504" s="6"/>
      <c r="G1504" s="6"/>
      <c r="H1504" s="6"/>
      <c r="I1504" s="6"/>
      <c r="J1504" s="6"/>
    </row>
    <row r="1505" spans="1:10" ht="13.9">
      <c r="A1505" s="6"/>
      <c r="B1505" s="7"/>
      <c r="C1505" s="6"/>
      <c r="D1505" s="8"/>
      <c r="E1505" s="6"/>
      <c r="F1505" s="6"/>
      <c r="G1505" s="6"/>
      <c r="H1505" s="6"/>
      <c r="I1505" s="6"/>
      <c r="J1505" s="6"/>
    </row>
    <row r="1506" spans="1:10" ht="13.9">
      <c r="A1506" s="6"/>
      <c r="B1506" s="7"/>
      <c r="C1506" s="6"/>
      <c r="D1506" s="8"/>
      <c r="E1506" s="6"/>
      <c r="F1506" s="6"/>
      <c r="G1506" s="6"/>
      <c r="H1506" s="6"/>
      <c r="I1506" s="6"/>
      <c r="J1506" s="6"/>
    </row>
    <row r="1507" spans="1:10" ht="13.9">
      <c r="A1507" s="6"/>
      <c r="B1507" s="7"/>
      <c r="C1507" s="6"/>
      <c r="D1507" s="8"/>
      <c r="E1507" s="6"/>
      <c r="F1507" s="6"/>
      <c r="G1507" s="6"/>
      <c r="H1507" s="6"/>
      <c r="I1507" s="6"/>
      <c r="J1507" s="6"/>
    </row>
    <row r="1508" spans="1:10" ht="13.9">
      <c r="A1508" s="6"/>
      <c r="B1508" s="7"/>
      <c r="C1508" s="6"/>
      <c r="D1508" s="8"/>
      <c r="E1508" s="6"/>
      <c r="F1508" s="6"/>
      <c r="G1508" s="6"/>
      <c r="H1508" s="6"/>
      <c r="I1508" s="6"/>
      <c r="J1508" s="6"/>
    </row>
    <row r="1509" spans="1:10" ht="13.9">
      <c r="A1509" s="6"/>
      <c r="B1509" s="7"/>
      <c r="C1509" s="6"/>
      <c r="D1509" s="8"/>
      <c r="E1509" s="6"/>
      <c r="F1509" s="6"/>
      <c r="G1509" s="6"/>
      <c r="H1509" s="6"/>
      <c r="I1509" s="6"/>
      <c r="J1509" s="6"/>
    </row>
    <row r="1510" spans="1:10" ht="13.9">
      <c r="A1510" s="6"/>
      <c r="B1510" s="7"/>
      <c r="C1510" s="6"/>
      <c r="D1510" s="8"/>
      <c r="E1510" s="6"/>
      <c r="F1510" s="6"/>
      <c r="G1510" s="6"/>
      <c r="H1510" s="6"/>
      <c r="I1510" s="6"/>
      <c r="J1510" s="6"/>
    </row>
    <row r="1511" spans="1:10" ht="13.9">
      <c r="A1511" s="6"/>
      <c r="B1511" s="7"/>
      <c r="C1511" s="6"/>
      <c r="D1511" s="8"/>
      <c r="E1511" s="6"/>
      <c r="F1511" s="6"/>
      <c r="G1511" s="6"/>
      <c r="H1511" s="6"/>
      <c r="I1511" s="6"/>
      <c r="J1511" s="6"/>
    </row>
    <row r="1512" spans="1:10" ht="13.9">
      <c r="A1512" s="6"/>
      <c r="B1512" s="7"/>
      <c r="C1512" s="6"/>
      <c r="D1512" s="8"/>
      <c r="E1512" s="6"/>
      <c r="F1512" s="6"/>
      <c r="G1512" s="6"/>
      <c r="H1512" s="6"/>
      <c r="I1512" s="6"/>
      <c r="J1512" s="6"/>
    </row>
    <row r="1513" spans="1:10" ht="13.9">
      <c r="A1513" s="6"/>
      <c r="B1513" s="7"/>
      <c r="C1513" s="6"/>
      <c r="D1513" s="8"/>
      <c r="E1513" s="6"/>
      <c r="F1513" s="6"/>
      <c r="G1513" s="6"/>
      <c r="H1513" s="6"/>
      <c r="I1513" s="6"/>
      <c r="J1513" s="6"/>
    </row>
    <row r="1514" spans="1:10" ht="13.9">
      <c r="A1514" s="6"/>
      <c r="B1514" s="7"/>
      <c r="C1514" s="6"/>
      <c r="D1514" s="8"/>
      <c r="E1514" s="6"/>
      <c r="F1514" s="6"/>
      <c r="G1514" s="6"/>
      <c r="H1514" s="6"/>
      <c r="I1514" s="6"/>
      <c r="J1514" s="6"/>
    </row>
    <row r="1515" spans="1:10" ht="13.9">
      <c r="A1515" s="6"/>
      <c r="B1515" s="7"/>
      <c r="C1515" s="6"/>
      <c r="D1515" s="8"/>
      <c r="E1515" s="6"/>
      <c r="F1515" s="6"/>
      <c r="G1515" s="6"/>
      <c r="H1515" s="6"/>
      <c r="I1515" s="6"/>
      <c r="J1515" s="6"/>
    </row>
    <row r="1516" spans="1:10" ht="13.9">
      <c r="A1516" s="6"/>
      <c r="B1516" s="7"/>
      <c r="C1516" s="6"/>
      <c r="D1516" s="8"/>
      <c r="E1516" s="6"/>
      <c r="F1516" s="6"/>
      <c r="G1516" s="6"/>
      <c r="H1516" s="6"/>
      <c r="I1516" s="6"/>
      <c r="J1516" s="6"/>
    </row>
    <row r="1517" spans="1:10" ht="13.9">
      <c r="A1517" s="6"/>
      <c r="B1517" s="7"/>
      <c r="C1517" s="6"/>
      <c r="D1517" s="8"/>
      <c r="E1517" s="6"/>
      <c r="F1517" s="6"/>
      <c r="G1517" s="6"/>
      <c r="H1517" s="6"/>
      <c r="I1517" s="6"/>
      <c r="J1517" s="6"/>
    </row>
    <row r="1518" spans="1:10" ht="13.9">
      <c r="A1518" s="6"/>
      <c r="B1518" s="7"/>
      <c r="C1518" s="6"/>
      <c r="D1518" s="8"/>
      <c r="E1518" s="6"/>
      <c r="F1518" s="6"/>
      <c r="G1518" s="6"/>
      <c r="H1518" s="6"/>
      <c r="I1518" s="6"/>
      <c r="J1518" s="6"/>
    </row>
    <row r="1519" spans="1:10" ht="13.9">
      <c r="A1519" s="6"/>
      <c r="B1519" s="7"/>
      <c r="C1519" s="6"/>
      <c r="D1519" s="8"/>
      <c r="E1519" s="6"/>
      <c r="F1519" s="6"/>
      <c r="G1519" s="6"/>
      <c r="H1519" s="6"/>
      <c r="I1519" s="6"/>
      <c r="J1519" s="6"/>
    </row>
    <row r="1520" spans="1:10" ht="13.9">
      <c r="A1520" s="6"/>
      <c r="B1520" s="7"/>
      <c r="C1520" s="6"/>
      <c r="D1520" s="8"/>
      <c r="E1520" s="6"/>
      <c r="F1520" s="6"/>
      <c r="G1520" s="6"/>
      <c r="H1520" s="6"/>
      <c r="I1520" s="6"/>
      <c r="J1520" s="6"/>
    </row>
    <row r="1521" spans="1:10" ht="13.9">
      <c r="A1521" s="6"/>
      <c r="B1521" s="7"/>
      <c r="C1521" s="6"/>
      <c r="D1521" s="8"/>
      <c r="E1521" s="6"/>
      <c r="F1521" s="6"/>
      <c r="G1521" s="6"/>
      <c r="H1521" s="6"/>
      <c r="I1521" s="6"/>
      <c r="J1521" s="6"/>
    </row>
    <row r="1522" spans="1:10" ht="13.9">
      <c r="A1522" s="6"/>
      <c r="B1522" s="7"/>
      <c r="C1522" s="6"/>
      <c r="D1522" s="8"/>
      <c r="E1522" s="6"/>
      <c r="F1522" s="6"/>
      <c r="G1522" s="6"/>
      <c r="H1522" s="6"/>
      <c r="I1522" s="6"/>
      <c r="J1522" s="6"/>
    </row>
    <row r="1523" spans="1:10" ht="13.9">
      <c r="A1523" s="6"/>
      <c r="B1523" s="7"/>
      <c r="C1523" s="6"/>
      <c r="D1523" s="8"/>
      <c r="E1523" s="6"/>
      <c r="F1523" s="6"/>
      <c r="G1523" s="6"/>
      <c r="H1523" s="6"/>
      <c r="I1523" s="6"/>
      <c r="J1523" s="6"/>
    </row>
    <row r="1524" spans="1:10" ht="13.9">
      <c r="A1524" s="6"/>
      <c r="B1524" s="7"/>
      <c r="C1524" s="6"/>
      <c r="D1524" s="8"/>
      <c r="E1524" s="6"/>
      <c r="F1524" s="6"/>
      <c r="G1524" s="6"/>
      <c r="H1524" s="6"/>
      <c r="I1524" s="6"/>
      <c r="J1524" s="6"/>
    </row>
    <row r="1525" spans="1:10" ht="13.9">
      <c r="A1525" s="6"/>
      <c r="B1525" s="7"/>
      <c r="C1525" s="6"/>
      <c r="D1525" s="8"/>
      <c r="E1525" s="6"/>
      <c r="F1525" s="6"/>
      <c r="G1525" s="6"/>
      <c r="H1525" s="6"/>
      <c r="I1525" s="6"/>
      <c r="J1525" s="6"/>
    </row>
    <row r="1526" spans="1:10" ht="13.9">
      <c r="A1526" s="6"/>
      <c r="B1526" s="7"/>
      <c r="C1526" s="6"/>
      <c r="D1526" s="8"/>
      <c r="E1526" s="6"/>
      <c r="F1526" s="6"/>
      <c r="G1526" s="6"/>
      <c r="H1526" s="6"/>
      <c r="I1526" s="6"/>
      <c r="J1526" s="6"/>
    </row>
    <row r="1527" spans="1:10" ht="13.9">
      <c r="A1527" s="6"/>
      <c r="B1527" s="7"/>
      <c r="C1527" s="6"/>
      <c r="D1527" s="8"/>
      <c r="E1527" s="6"/>
      <c r="F1527" s="6"/>
      <c r="G1527" s="6"/>
      <c r="H1527" s="6"/>
      <c r="I1527" s="6"/>
      <c r="J1527" s="6"/>
    </row>
    <row r="1528" spans="1:10" ht="13.9">
      <c r="A1528" s="6"/>
      <c r="B1528" s="7"/>
      <c r="C1528" s="6"/>
      <c r="D1528" s="8"/>
      <c r="E1528" s="6"/>
      <c r="F1528" s="6"/>
      <c r="G1528" s="6"/>
      <c r="H1528" s="6"/>
      <c r="I1528" s="6"/>
      <c r="J1528" s="6"/>
    </row>
    <row r="1529" spans="1:10" ht="13.9">
      <c r="A1529" s="6"/>
      <c r="B1529" s="7"/>
      <c r="C1529" s="6"/>
      <c r="D1529" s="8"/>
      <c r="E1529" s="6"/>
      <c r="F1529" s="6"/>
      <c r="G1529" s="6"/>
      <c r="H1529" s="6"/>
      <c r="I1529" s="6"/>
      <c r="J1529" s="6"/>
    </row>
    <row r="1530" spans="1:10" ht="13.9">
      <c r="A1530" s="6"/>
      <c r="B1530" s="7"/>
      <c r="C1530" s="6"/>
      <c r="D1530" s="8"/>
      <c r="E1530" s="6"/>
      <c r="F1530" s="6"/>
      <c r="G1530" s="6"/>
      <c r="H1530" s="6"/>
      <c r="I1530" s="6"/>
      <c r="J1530" s="6"/>
    </row>
    <row r="1531" spans="1:10" ht="13.9">
      <c r="A1531" s="6"/>
      <c r="B1531" s="7"/>
      <c r="C1531" s="6"/>
      <c r="D1531" s="8"/>
      <c r="E1531" s="6"/>
      <c r="F1531" s="6"/>
      <c r="G1531" s="6"/>
      <c r="H1531" s="6"/>
      <c r="I1531" s="6"/>
      <c r="J1531" s="6"/>
    </row>
    <row r="1532" spans="1:10" ht="13.9">
      <c r="A1532" s="6"/>
      <c r="B1532" s="7"/>
      <c r="C1532" s="6"/>
      <c r="D1532" s="8"/>
      <c r="E1532" s="6"/>
      <c r="F1532" s="6"/>
      <c r="G1532" s="6"/>
      <c r="H1532" s="6"/>
      <c r="I1532" s="6"/>
      <c r="J1532" s="6"/>
    </row>
    <row r="1533" spans="1:10" ht="13.9">
      <c r="A1533" s="6"/>
      <c r="B1533" s="7"/>
      <c r="C1533" s="6"/>
      <c r="D1533" s="8"/>
      <c r="E1533" s="6"/>
      <c r="F1533" s="6"/>
      <c r="G1533" s="6"/>
      <c r="H1533" s="6"/>
      <c r="I1533" s="6"/>
      <c r="J1533" s="6"/>
    </row>
    <row r="1534" spans="1:10" ht="13.9">
      <c r="A1534" s="6"/>
      <c r="B1534" s="7"/>
      <c r="C1534" s="6"/>
      <c r="D1534" s="8"/>
      <c r="E1534" s="6"/>
      <c r="F1534" s="6"/>
      <c r="G1534" s="6"/>
      <c r="H1534" s="6"/>
      <c r="I1534" s="6"/>
      <c r="J1534" s="6"/>
    </row>
    <row r="1535" spans="1:10" ht="13.9">
      <c r="A1535" s="6"/>
      <c r="B1535" s="7"/>
      <c r="C1535" s="6"/>
      <c r="D1535" s="8"/>
      <c r="E1535" s="6"/>
      <c r="F1535" s="6"/>
      <c r="G1535" s="6"/>
      <c r="H1535" s="6"/>
      <c r="I1535" s="6"/>
      <c r="J1535" s="6"/>
    </row>
    <row r="1536" spans="1:10" ht="13.9">
      <c r="A1536" s="6"/>
      <c r="B1536" s="7"/>
      <c r="C1536" s="6"/>
      <c r="D1536" s="8"/>
      <c r="E1536" s="6"/>
      <c r="F1536" s="6"/>
      <c r="G1536" s="6"/>
      <c r="H1536" s="6"/>
      <c r="I1536" s="6"/>
      <c r="J1536" s="6"/>
    </row>
    <row r="1537" spans="1:10" ht="13.9">
      <c r="A1537" s="6"/>
      <c r="B1537" s="7"/>
      <c r="C1537" s="6"/>
      <c r="D1537" s="8"/>
      <c r="E1537" s="6"/>
      <c r="F1537" s="6"/>
      <c r="G1537" s="6"/>
      <c r="H1537" s="6"/>
      <c r="I1537" s="6"/>
      <c r="J1537" s="6"/>
    </row>
    <row r="1538" spans="1:10" ht="13.9">
      <c r="A1538" s="6"/>
      <c r="B1538" s="7"/>
      <c r="C1538" s="6"/>
      <c r="D1538" s="8"/>
      <c r="E1538" s="6"/>
      <c r="F1538" s="6"/>
      <c r="G1538" s="6"/>
      <c r="H1538" s="6"/>
      <c r="I1538" s="6"/>
      <c r="J1538" s="6"/>
    </row>
    <row r="1539" spans="1:10" ht="13.9">
      <c r="A1539" s="6"/>
      <c r="B1539" s="7"/>
      <c r="C1539" s="6"/>
      <c r="D1539" s="8"/>
      <c r="E1539" s="6"/>
      <c r="F1539" s="6"/>
      <c r="G1539" s="6"/>
      <c r="H1539" s="6"/>
      <c r="I1539" s="6"/>
      <c r="J1539" s="6"/>
    </row>
    <row r="1540" spans="1:10" ht="13.9">
      <c r="A1540" s="6"/>
      <c r="B1540" s="7"/>
      <c r="C1540" s="6"/>
      <c r="D1540" s="8"/>
      <c r="E1540" s="6"/>
      <c r="F1540" s="6"/>
      <c r="G1540" s="6"/>
      <c r="H1540" s="6"/>
      <c r="I1540" s="6"/>
      <c r="J1540" s="6"/>
    </row>
    <row r="1541" spans="1:10" ht="13.9">
      <c r="A1541" s="6"/>
      <c r="B1541" s="7"/>
      <c r="C1541" s="6"/>
      <c r="D1541" s="8"/>
      <c r="E1541" s="6"/>
      <c r="F1541" s="6"/>
      <c r="G1541" s="6"/>
      <c r="H1541" s="6"/>
      <c r="I1541" s="6"/>
      <c r="J1541" s="6"/>
    </row>
    <row r="1542" spans="1:10" ht="13.9">
      <c r="A1542" s="6"/>
      <c r="B1542" s="7"/>
      <c r="C1542" s="6"/>
      <c r="D1542" s="8"/>
      <c r="E1542" s="6"/>
      <c r="F1542" s="6"/>
      <c r="G1542" s="6"/>
      <c r="H1542" s="6"/>
      <c r="I1542" s="6"/>
      <c r="J1542" s="6"/>
    </row>
    <row r="1543" spans="1:10" ht="13.9">
      <c r="A1543" s="6"/>
      <c r="B1543" s="7"/>
      <c r="C1543" s="6"/>
      <c r="D1543" s="8"/>
      <c r="E1543" s="6"/>
      <c r="F1543" s="6"/>
      <c r="G1543" s="6"/>
      <c r="H1543" s="6"/>
      <c r="I1543" s="6"/>
      <c r="J1543" s="6"/>
    </row>
    <row r="1544" spans="1:10" ht="13.9">
      <c r="A1544" s="6"/>
      <c r="B1544" s="7"/>
      <c r="C1544" s="6"/>
      <c r="D1544" s="8"/>
      <c r="E1544" s="6"/>
      <c r="F1544" s="6"/>
      <c r="G1544" s="6"/>
      <c r="H1544" s="6"/>
      <c r="I1544" s="6"/>
      <c r="J1544" s="6"/>
    </row>
    <row r="1545" spans="1:10" ht="13.9">
      <c r="A1545" s="6"/>
      <c r="B1545" s="7"/>
      <c r="C1545" s="6"/>
      <c r="D1545" s="8"/>
      <c r="E1545" s="6"/>
      <c r="F1545" s="6"/>
      <c r="G1545" s="6"/>
      <c r="H1545" s="6"/>
      <c r="I1545" s="6"/>
      <c r="J1545" s="6"/>
    </row>
    <row r="1546" spans="1:10" ht="13.9">
      <c r="A1546" s="6"/>
      <c r="B1546" s="7"/>
      <c r="C1546" s="6"/>
      <c r="D1546" s="8"/>
      <c r="E1546" s="6"/>
      <c r="F1546" s="6"/>
      <c r="G1546" s="6"/>
      <c r="H1546" s="6"/>
      <c r="I1546" s="6"/>
      <c r="J1546" s="6"/>
    </row>
    <row r="1547" spans="1:10" ht="13.9">
      <c r="A1547" s="6"/>
      <c r="B1547" s="7"/>
      <c r="C1547" s="6"/>
      <c r="D1547" s="8"/>
      <c r="E1547" s="6"/>
      <c r="F1547" s="6"/>
      <c r="G1547" s="6"/>
      <c r="H1547" s="6"/>
      <c r="I1547" s="6"/>
      <c r="J1547" s="6"/>
    </row>
    <row r="1548" spans="1:10" ht="13.9">
      <c r="A1548" s="6"/>
      <c r="B1548" s="7"/>
      <c r="C1548" s="6"/>
      <c r="D1548" s="8"/>
      <c r="E1548" s="6"/>
      <c r="F1548" s="6"/>
      <c r="G1548" s="6"/>
      <c r="H1548" s="6"/>
      <c r="I1548" s="6"/>
      <c r="J1548" s="6"/>
    </row>
    <row r="1549" spans="1:10" ht="13.9">
      <c r="A1549" s="6"/>
      <c r="B1549" s="7"/>
      <c r="C1549" s="6"/>
      <c r="D1549" s="8"/>
      <c r="E1549" s="6"/>
      <c r="F1549" s="6"/>
      <c r="G1549" s="6"/>
      <c r="H1549" s="6"/>
      <c r="I1549" s="6"/>
      <c r="J1549" s="6"/>
    </row>
    <row r="1550" spans="1:10" ht="13.9">
      <c r="A1550" s="6"/>
      <c r="B1550" s="7"/>
      <c r="C1550" s="6"/>
      <c r="D1550" s="8"/>
      <c r="E1550" s="6"/>
      <c r="F1550" s="6"/>
      <c r="G1550" s="6"/>
      <c r="H1550" s="6"/>
      <c r="I1550" s="6"/>
      <c r="J1550" s="6"/>
    </row>
    <row r="1551" spans="1:10" ht="13.9">
      <c r="A1551" s="6"/>
      <c r="B1551" s="7"/>
      <c r="C1551" s="6"/>
      <c r="D1551" s="8"/>
      <c r="E1551" s="6"/>
      <c r="F1551" s="6"/>
      <c r="G1551" s="6"/>
      <c r="H1551" s="6"/>
      <c r="I1551" s="6"/>
      <c r="J1551" s="6"/>
    </row>
    <row r="1552" spans="1:10" ht="13.9">
      <c r="A1552" s="6"/>
      <c r="B1552" s="7"/>
      <c r="C1552" s="6"/>
      <c r="D1552" s="8"/>
      <c r="E1552" s="6"/>
      <c r="F1552" s="6"/>
      <c r="G1552" s="6"/>
      <c r="H1552" s="6"/>
      <c r="I1552" s="6"/>
      <c r="J1552" s="6"/>
    </row>
    <row r="1553" spans="1:10" ht="13.9">
      <c r="A1553" s="6"/>
      <c r="B1553" s="7"/>
      <c r="C1553" s="6"/>
      <c r="D1553" s="8"/>
      <c r="E1553" s="6"/>
      <c r="F1553" s="6"/>
      <c r="G1553" s="6"/>
      <c r="H1553" s="6"/>
      <c r="I1553" s="6"/>
      <c r="J1553" s="6"/>
    </row>
    <row r="1554" spans="1:10" ht="13.9">
      <c r="A1554" s="6"/>
      <c r="B1554" s="7"/>
      <c r="C1554" s="6"/>
      <c r="D1554" s="8"/>
      <c r="E1554" s="6"/>
      <c r="F1554" s="6"/>
      <c r="G1554" s="6"/>
      <c r="H1554" s="6"/>
      <c r="I1554" s="6"/>
      <c r="J1554" s="6"/>
    </row>
    <row r="1555" spans="1:10" ht="13.9">
      <c r="A1555" s="6"/>
      <c r="B1555" s="7"/>
      <c r="C1555" s="6"/>
      <c r="D1555" s="8"/>
      <c r="E1555" s="6"/>
      <c r="F1555" s="6"/>
      <c r="G1555" s="6"/>
      <c r="H1555" s="6"/>
      <c r="I1555" s="6"/>
      <c r="J1555" s="6"/>
    </row>
    <row r="1556" spans="1:10" ht="13.9">
      <c r="A1556" s="6"/>
      <c r="B1556" s="7"/>
      <c r="C1556" s="6"/>
      <c r="D1556" s="8"/>
      <c r="E1556" s="6"/>
      <c r="F1556" s="6"/>
      <c r="G1556" s="6"/>
      <c r="H1556" s="6"/>
      <c r="I1556" s="6"/>
      <c r="J1556" s="6"/>
    </row>
    <row r="1557" spans="1:10" ht="13.9">
      <c r="A1557" s="6"/>
      <c r="B1557" s="7"/>
      <c r="C1557" s="6"/>
      <c r="D1557" s="8"/>
      <c r="E1557" s="6"/>
      <c r="F1557" s="6"/>
      <c r="G1557" s="6"/>
      <c r="H1557" s="6"/>
      <c r="I1557" s="6"/>
      <c r="J1557" s="6"/>
    </row>
    <row r="1558" spans="1:10" ht="13.9">
      <c r="A1558" s="6"/>
      <c r="B1558" s="7"/>
      <c r="C1558" s="6"/>
      <c r="D1558" s="8"/>
      <c r="E1558" s="6"/>
      <c r="F1558" s="6"/>
      <c r="G1558" s="6"/>
      <c r="H1558" s="6"/>
      <c r="I1558" s="6"/>
      <c r="J1558" s="6"/>
    </row>
    <row r="1559" spans="1:10" ht="13.9">
      <c r="A1559" s="6"/>
      <c r="B1559" s="7"/>
      <c r="C1559" s="6"/>
      <c r="D1559" s="8"/>
      <c r="E1559" s="6"/>
      <c r="F1559" s="6"/>
      <c r="G1559" s="6"/>
      <c r="H1559" s="6"/>
      <c r="I1559" s="6"/>
      <c r="J1559" s="6"/>
    </row>
    <row r="1560" spans="1:10" ht="13.9">
      <c r="A1560" s="6"/>
      <c r="B1560" s="7"/>
      <c r="C1560" s="6"/>
      <c r="D1560" s="8"/>
      <c r="E1560" s="6"/>
      <c r="F1560" s="6"/>
      <c r="G1560" s="6"/>
      <c r="H1560" s="6"/>
      <c r="I1560" s="6"/>
      <c r="J1560" s="6"/>
    </row>
    <row r="1561" spans="1:10" ht="13.9">
      <c r="A1561" s="6"/>
      <c r="B1561" s="7"/>
      <c r="C1561" s="6"/>
      <c r="D1561" s="8"/>
      <c r="E1561" s="6"/>
      <c r="F1561" s="6"/>
      <c r="G1561" s="6"/>
      <c r="H1561" s="6"/>
      <c r="I1561" s="6"/>
      <c r="J1561" s="6"/>
    </row>
    <row r="1562" spans="1:10" ht="13.9">
      <c r="A1562" s="6"/>
      <c r="B1562" s="7"/>
      <c r="C1562" s="6"/>
      <c r="D1562" s="8"/>
      <c r="E1562" s="6"/>
      <c r="F1562" s="6"/>
      <c r="G1562" s="6"/>
      <c r="H1562" s="6"/>
      <c r="I1562" s="6"/>
      <c r="J1562" s="6"/>
    </row>
    <row r="1563" spans="1:10" ht="13.9">
      <c r="A1563" s="6"/>
      <c r="B1563" s="7"/>
      <c r="C1563" s="6"/>
      <c r="D1563" s="8"/>
      <c r="E1563" s="6"/>
      <c r="F1563" s="6"/>
      <c r="G1563" s="6"/>
      <c r="H1563" s="6"/>
      <c r="I1563" s="6"/>
      <c r="J1563" s="6"/>
    </row>
    <row r="1564" spans="1:10" ht="13.9">
      <c r="A1564" s="6"/>
      <c r="B1564" s="7"/>
      <c r="C1564" s="6"/>
      <c r="D1564" s="8"/>
      <c r="E1564" s="6"/>
      <c r="F1564" s="6"/>
      <c r="G1564" s="6"/>
      <c r="H1564" s="6"/>
      <c r="I1564" s="6"/>
      <c r="J1564" s="6"/>
    </row>
    <row r="1565" spans="1:10" ht="13.9">
      <c r="A1565" s="6"/>
      <c r="B1565" s="7"/>
      <c r="C1565" s="6"/>
      <c r="D1565" s="8"/>
      <c r="E1565" s="6"/>
      <c r="F1565" s="6"/>
      <c r="G1565" s="6"/>
      <c r="H1565" s="6"/>
      <c r="I1565" s="6"/>
      <c r="J1565" s="6"/>
    </row>
    <row r="1566" spans="1:10" ht="13.9">
      <c r="A1566" s="6"/>
      <c r="B1566" s="7"/>
      <c r="C1566" s="6"/>
      <c r="D1566" s="8"/>
      <c r="E1566" s="6"/>
      <c r="F1566" s="6"/>
      <c r="G1566" s="6"/>
      <c r="H1566" s="6"/>
      <c r="I1566" s="6"/>
      <c r="J1566" s="6"/>
    </row>
    <row r="1567" spans="1:10" ht="13.9">
      <c r="A1567" s="6"/>
      <c r="B1567" s="7"/>
      <c r="C1567" s="6"/>
      <c r="D1567" s="8"/>
      <c r="E1567" s="6"/>
      <c r="F1567" s="6"/>
      <c r="G1567" s="6"/>
      <c r="H1567" s="6"/>
      <c r="I1567" s="6"/>
      <c r="J1567" s="6"/>
    </row>
    <row r="1568" spans="1:10" ht="13.9">
      <c r="A1568" s="6"/>
      <c r="B1568" s="7"/>
      <c r="C1568" s="6"/>
      <c r="D1568" s="8"/>
      <c r="E1568" s="6"/>
      <c r="F1568" s="6"/>
      <c r="G1568" s="6"/>
      <c r="H1568" s="6"/>
      <c r="I1568" s="6"/>
      <c r="J1568" s="6"/>
    </row>
    <row r="1569" spans="1:10" ht="13.9">
      <c r="A1569" s="6"/>
      <c r="B1569" s="7"/>
      <c r="C1569" s="6"/>
      <c r="D1569" s="8"/>
      <c r="E1569" s="6"/>
      <c r="F1569" s="6"/>
      <c r="G1569" s="6"/>
      <c r="H1569" s="6"/>
      <c r="I1569" s="6"/>
      <c r="J1569" s="6"/>
    </row>
    <row r="1570" spans="1:10" ht="13.9">
      <c r="A1570" s="6"/>
      <c r="B1570" s="7"/>
      <c r="C1570" s="6"/>
      <c r="D1570" s="8"/>
      <c r="E1570" s="6"/>
      <c r="F1570" s="6"/>
      <c r="G1570" s="6"/>
      <c r="H1570" s="6"/>
      <c r="I1570" s="6"/>
      <c r="J1570" s="6"/>
    </row>
    <row r="1571" spans="1:10" ht="13.9">
      <c r="A1571" s="6"/>
      <c r="B1571" s="7"/>
      <c r="C1571" s="6"/>
      <c r="D1571" s="8"/>
      <c r="E1571" s="6"/>
      <c r="F1571" s="6"/>
      <c r="G1571" s="6"/>
      <c r="H1571" s="6"/>
      <c r="I1571" s="6"/>
      <c r="J1571" s="6"/>
    </row>
    <row r="1572" spans="1:10" ht="13.9">
      <c r="A1572" s="6"/>
      <c r="B1572" s="7"/>
      <c r="C1572" s="6"/>
      <c r="D1572" s="8"/>
      <c r="E1572" s="6"/>
      <c r="F1572" s="6"/>
      <c r="G1572" s="6"/>
      <c r="H1572" s="6"/>
      <c r="I1572" s="6"/>
      <c r="J1572" s="6"/>
    </row>
    <row r="1573" spans="1:10" ht="13.9">
      <c r="A1573" s="6"/>
      <c r="B1573" s="7"/>
      <c r="C1573" s="6"/>
      <c r="D1573" s="8"/>
      <c r="E1573" s="6"/>
      <c r="F1573" s="6"/>
      <c r="G1573" s="6"/>
      <c r="H1573" s="6"/>
      <c r="I1573" s="6"/>
      <c r="J1573" s="6"/>
    </row>
    <row r="1574" spans="1:10" ht="13.9">
      <c r="A1574" s="6"/>
      <c r="B1574" s="7"/>
      <c r="C1574" s="6"/>
      <c r="D1574" s="8"/>
      <c r="E1574" s="6"/>
      <c r="F1574" s="6"/>
      <c r="G1574" s="6"/>
      <c r="H1574" s="6"/>
      <c r="I1574" s="6"/>
      <c r="J1574" s="6"/>
    </row>
    <row r="1575" spans="1:10" ht="13.9">
      <c r="A1575" s="6"/>
      <c r="B1575" s="7"/>
      <c r="C1575" s="6"/>
      <c r="D1575" s="8"/>
      <c r="E1575" s="6"/>
      <c r="F1575" s="6"/>
      <c r="G1575" s="6"/>
      <c r="H1575" s="6"/>
      <c r="I1575" s="6"/>
      <c r="J1575" s="6"/>
    </row>
    <row r="1576" spans="1:10" ht="13.9">
      <c r="A1576" s="6"/>
      <c r="B1576" s="7"/>
      <c r="C1576" s="6"/>
      <c r="D1576" s="8"/>
      <c r="E1576" s="6"/>
      <c r="F1576" s="6"/>
      <c r="G1576" s="6"/>
      <c r="H1576" s="6"/>
      <c r="I1576" s="6"/>
      <c r="J1576" s="6"/>
    </row>
    <row r="1577" spans="1:10" ht="13.9">
      <c r="A1577" s="6"/>
      <c r="B1577" s="7"/>
      <c r="C1577" s="6"/>
      <c r="D1577" s="8"/>
      <c r="E1577" s="6"/>
      <c r="F1577" s="6"/>
      <c r="G1577" s="6"/>
      <c r="H1577" s="6"/>
      <c r="I1577" s="6"/>
      <c r="J1577" s="6"/>
    </row>
    <row r="1578" spans="1:10" ht="13.9">
      <c r="A1578" s="6"/>
      <c r="B1578" s="7"/>
      <c r="C1578" s="6"/>
      <c r="D1578" s="8"/>
      <c r="E1578" s="6"/>
      <c r="F1578" s="6"/>
      <c r="G1578" s="6"/>
      <c r="H1578" s="6"/>
      <c r="I1578" s="6"/>
      <c r="J1578" s="6"/>
    </row>
    <row r="1579" spans="1:10" ht="13.9">
      <c r="A1579" s="6"/>
      <c r="B1579" s="7"/>
      <c r="C1579" s="6"/>
      <c r="D1579" s="8"/>
      <c r="E1579" s="6"/>
      <c r="F1579" s="6"/>
      <c r="G1579" s="6"/>
      <c r="H1579" s="6"/>
      <c r="I1579" s="6"/>
      <c r="J1579" s="6"/>
    </row>
    <row r="1580" spans="1:10" ht="13.9">
      <c r="A1580" s="6"/>
      <c r="B1580" s="7"/>
      <c r="C1580" s="6"/>
      <c r="D1580" s="8"/>
      <c r="E1580" s="6"/>
      <c r="F1580" s="6"/>
      <c r="G1580" s="6"/>
      <c r="H1580" s="6"/>
      <c r="I1580" s="6"/>
      <c r="J1580" s="6"/>
    </row>
    <row r="1581" spans="1:10" ht="13.9">
      <c r="A1581" s="6"/>
      <c r="B1581" s="7"/>
      <c r="C1581" s="6"/>
      <c r="D1581" s="8"/>
      <c r="E1581" s="6"/>
      <c r="F1581" s="6"/>
      <c r="G1581" s="6"/>
      <c r="H1581" s="6"/>
      <c r="I1581" s="6"/>
      <c r="J1581" s="6"/>
    </row>
    <row r="1582" spans="1:10" ht="13.9">
      <c r="A1582" s="6"/>
      <c r="B1582" s="7"/>
      <c r="C1582" s="6"/>
      <c r="D1582" s="8"/>
      <c r="E1582" s="6"/>
      <c r="F1582" s="6"/>
      <c r="G1582" s="6"/>
      <c r="H1582" s="6"/>
      <c r="I1582" s="6"/>
      <c r="J1582" s="6"/>
    </row>
    <row r="1583" spans="1:10" ht="13.9">
      <c r="A1583" s="6"/>
      <c r="B1583" s="7"/>
      <c r="C1583" s="6"/>
      <c r="D1583" s="8"/>
      <c r="E1583" s="6"/>
      <c r="F1583" s="6"/>
      <c r="G1583" s="6"/>
      <c r="H1583" s="6"/>
      <c r="I1583" s="6"/>
      <c r="J1583" s="6"/>
    </row>
    <row r="1584" spans="1:10" ht="13.9">
      <c r="A1584" s="6"/>
      <c r="B1584" s="7"/>
      <c r="C1584" s="6"/>
      <c r="D1584" s="8"/>
      <c r="E1584" s="6"/>
      <c r="F1584" s="6"/>
      <c r="G1584" s="6"/>
      <c r="H1584" s="6"/>
      <c r="I1584" s="6"/>
      <c r="J1584" s="6"/>
    </row>
    <row r="1585" spans="1:10" ht="13.9">
      <c r="A1585" s="6"/>
      <c r="B1585" s="7"/>
      <c r="C1585" s="6"/>
      <c r="D1585" s="8"/>
      <c r="E1585" s="6"/>
      <c r="F1585" s="6"/>
      <c r="G1585" s="6"/>
      <c r="H1585" s="6"/>
      <c r="I1585" s="6"/>
      <c r="J1585" s="6"/>
    </row>
    <row r="1586" spans="1:10" ht="13.9">
      <c r="A1586" s="6"/>
      <c r="B1586" s="7"/>
      <c r="C1586" s="6"/>
      <c r="D1586" s="8"/>
      <c r="E1586" s="6"/>
      <c r="F1586" s="6"/>
      <c r="G1586" s="6"/>
      <c r="H1586" s="6"/>
      <c r="I1586" s="6"/>
      <c r="J1586" s="6"/>
    </row>
    <row r="1587" spans="1:10" ht="13.9">
      <c r="A1587" s="6"/>
      <c r="B1587" s="7"/>
      <c r="C1587" s="6"/>
      <c r="D1587" s="8"/>
      <c r="E1587" s="6"/>
      <c r="F1587" s="6"/>
      <c r="G1587" s="6"/>
      <c r="H1587" s="6"/>
      <c r="I1587" s="6"/>
      <c r="J1587" s="6"/>
    </row>
    <row r="1588" spans="1:10" ht="13.9">
      <c r="A1588" s="6"/>
      <c r="B1588" s="7"/>
      <c r="C1588" s="6"/>
      <c r="D1588" s="8"/>
      <c r="E1588" s="6"/>
      <c r="F1588" s="6"/>
      <c r="G1588" s="6"/>
      <c r="H1588" s="6"/>
      <c r="I1588" s="6"/>
      <c r="J1588" s="6"/>
    </row>
    <row r="1589" spans="1:10" ht="13.9">
      <c r="A1589" s="6"/>
      <c r="B1589" s="7"/>
      <c r="C1589" s="6"/>
      <c r="D1589" s="8"/>
      <c r="E1589" s="6"/>
      <c r="F1589" s="6"/>
      <c r="G1589" s="6"/>
      <c r="H1589" s="6"/>
      <c r="I1589" s="6"/>
      <c r="J1589" s="6"/>
    </row>
    <row r="1590" spans="1:10" ht="13.9">
      <c r="A1590" s="6"/>
      <c r="B1590" s="7"/>
      <c r="C1590" s="6"/>
      <c r="D1590" s="8"/>
      <c r="E1590" s="6"/>
      <c r="F1590" s="6"/>
      <c r="G1590" s="6"/>
      <c r="H1590" s="6"/>
      <c r="I1590" s="6"/>
      <c r="J1590" s="6"/>
    </row>
    <row r="1591" spans="1:10" ht="13.9">
      <c r="A1591" s="6"/>
      <c r="B1591" s="7"/>
      <c r="C1591" s="6"/>
      <c r="D1591" s="8"/>
      <c r="E1591" s="6"/>
      <c r="F1591" s="6"/>
      <c r="G1591" s="6"/>
      <c r="H1591" s="6"/>
      <c r="I1591" s="6"/>
      <c r="J1591" s="6"/>
    </row>
    <row r="1592" spans="1:10" ht="13.9">
      <c r="A1592" s="6"/>
      <c r="B1592" s="7"/>
      <c r="C1592" s="6"/>
      <c r="D1592" s="8"/>
      <c r="E1592" s="6"/>
      <c r="F1592" s="6"/>
      <c r="G1592" s="6"/>
      <c r="H1592" s="6"/>
      <c r="I1592" s="6"/>
      <c r="J1592" s="6"/>
    </row>
    <row r="1593" spans="1:10" ht="13.9">
      <c r="A1593" s="6"/>
      <c r="B1593" s="7"/>
      <c r="C1593" s="6"/>
      <c r="D1593" s="8"/>
      <c r="E1593" s="6"/>
      <c r="F1593" s="6"/>
      <c r="G1593" s="6"/>
      <c r="H1593" s="6"/>
      <c r="I1593" s="6"/>
      <c r="J1593" s="6"/>
    </row>
    <row r="1594" spans="1:10" ht="13.9">
      <c r="A1594" s="6"/>
      <c r="B1594" s="7"/>
      <c r="C1594" s="6"/>
      <c r="D1594" s="8"/>
      <c r="E1594" s="6"/>
      <c r="F1594" s="6"/>
      <c r="G1594" s="6"/>
      <c r="H1594" s="6"/>
      <c r="I1594" s="6"/>
      <c r="J1594" s="6"/>
    </row>
    <row r="1595" spans="1:10" ht="13.9">
      <c r="A1595" s="6"/>
      <c r="B1595" s="7"/>
      <c r="C1595" s="6"/>
      <c r="D1595" s="8"/>
      <c r="E1595" s="6"/>
      <c r="F1595" s="6"/>
      <c r="G1595" s="6"/>
      <c r="H1595" s="6"/>
      <c r="I1595" s="6"/>
      <c r="J1595" s="6"/>
    </row>
    <row r="1596" spans="1:10" ht="13.9">
      <c r="A1596" s="6"/>
      <c r="B1596" s="7"/>
      <c r="C1596" s="6"/>
      <c r="D1596" s="8"/>
      <c r="E1596" s="6"/>
      <c r="F1596" s="6"/>
      <c r="G1596" s="6"/>
      <c r="H1596" s="6"/>
      <c r="I1596" s="6"/>
      <c r="J1596" s="6"/>
    </row>
    <row r="1597" spans="1:10" ht="13.9">
      <c r="A1597" s="6"/>
      <c r="B1597" s="7"/>
      <c r="C1597" s="6"/>
      <c r="D1597" s="8"/>
      <c r="E1597" s="6"/>
      <c r="F1597" s="6"/>
      <c r="G1597" s="6"/>
      <c r="H1597" s="6"/>
      <c r="I1597" s="6"/>
      <c r="J1597" s="6"/>
    </row>
    <row r="1598" spans="1:10" ht="13.9">
      <c r="A1598" s="6"/>
      <c r="B1598" s="7"/>
      <c r="C1598" s="6"/>
      <c r="D1598" s="8"/>
      <c r="E1598" s="6"/>
      <c r="F1598" s="6"/>
      <c r="G1598" s="6"/>
      <c r="H1598" s="6"/>
      <c r="I1598" s="6"/>
      <c r="J1598" s="6"/>
    </row>
    <row r="1599" spans="1:10" ht="13.9">
      <c r="A1599" s="6"/>
      <c r="B1599" s="7"/>
      <c r="C1599" s="6"/>
      <c r="D1599" s="8"/>
      <c r="E1599" s="6"/>
      <c r="F1599" s="6"/>
      <c r="G1599" s="6"/>
      <c r="H1599" s="6"/>
      <c r="I1599" s="6"/>
      <c r="J1599" s="6"/>
    </row>
    <row r="1600" spans="1:10" ht="13.9">
      <c r="A1600" s="6"/>
      <c r="B1600" s="7"/>
      <c r="C1600" s="6"/>
      <c r="D1600" s="8"/>
      <c r="E1600" s="6"/>
      <c r="F1600" s="6"/>
      <c r="G1600" s="6"/>
      <c r="H1600" s="6"/>
      <c r="I1600" s="6"/>
      <c r="J1600" s="6"/>
    </row>
    <row r="1601" spans="1:10" ht="13.9">
      <c r="A1601" s="6"/>
      <c r="B1601" s="7"/>
      <c r="C1601" s="6"/>
      <c r="D1601" s="8"/>
      <c r="E1601" s="6"/>
      <c r="F1601" s="6"/>
      <c r="G1601" s="6"/>
      <c r="H1601" s="6"/>
      <c r="I1601" s="6"/>
      <c r="J1601" s="6"/>
    </row>
    <row r="1602" spans="1:10" ht="13.9">
      <c r="A1602" s="6"/>
      <c r="B1602" s="7"/>
      <c r="C1602" s="6"/>
      <c r="D1602" s="8"/>
      <c r="E1602" s="6"/>
      <c r="F1602" s="6"/>
      <c r="G1602" s="6"/>
      <c r="H1602" s="6"/>
      <c r="I1602" s="6"/>
      <c r="J1602" s="6"/>
    </row>
    <row r="1603" spans="1:10" ht="13.9">
      <c r="A1603" s="6"/>
      <c r="B1603" s="7"/>
      <c r="C1603" s="6"/>
      <c r="D1603" s="8"/>
      <c r="E1603" s="6"/>
      <c r="F1603" s="6"/>
      <c r="G1603" s="6"/>
      <c r="H1603" s="6"/>
      <c r="I1603" s="6"/>
      <c r="J1603" s="6"/>
    </row>
    <row r="1604" spans="1:10" ht="13.9">
      <c r="A1604" s="6"/>
      <c r="B1604" s="7"/>
      <c r="C1604" s="6"/>
      <c r="D1604" s="8"/>
      <c r="E1604" s="6"/>
      <c r="F1604" s="6"/>
      <c r="G1604" s="6"/>
      <c r="H1604" s="6"/>
      <c r="I1604" s="6"/>
      <c r="J1604" s="6"/>
    </row>
    <row r="1605" spans="1:10" ht="13.9">
      <c r="A1605" s="6"/>
      <c r="B1605" s="7"/>
      <c r="C1605" s="6"/>
      <c r="D1605" s="8"/>
      <c r="E1605" s="6"/>
      <c r="F1605" s="6"/>
      <c r="G1605" s="6"/>
      <c r="H1605" s="6"/>
      <c r="I1605" s="6"/>
      <c r="J1605" s="6"/>
    </row>
    <row r="1606" spans="1:10" ht="13.9">
      <c r="A1606" s="6"/>
      <c r="B1606" s="7"/>
      <c r="C1606" s="6"/>
      <c r="D1606" s="8"/>
      <c r="E1606" s="6"/>
      <c r="F1606" s="6"/>
      <c r="G1606" s="6"/>
      <c r="H1606" s="6"/>
      <c r="I1606" s="6"/>
      <c r="J1606" s="6"/>
    </row>
    <row r="1607" spans="1:10" ht="13.9">
      <c r="A1607" s="6"/>
      <c r="B1607" s="7"/>
      <c r="C1607" s="6"/>
      <c r="D1607" s="8"/>
      <c r="E1607" s="6"/>
      <c r="F1607" s="6"/>
      <c r="G1607" s="6"/>
      <c r="H1607" s="6"/>
      <c r="I1607" s="6"/>
      <c r="J1607" s="6"/>
    </row>
    <row r="1608" spans="1:10" ht="13.9">
      <c r="A1608" s="6"/>
      <c r="B1608" s="7"/>
      <c r="C1608" s="6"/>
      <c r="D1608" s="8"/>
      <c r="E1608" s="6"/>
      <c r="F1608" s="6"/>
      <c r="G1608" s="6"/>
      <c r="H1608" s="6"/>
      <c r="I1608" s="6"/>
      <c r="J1608" s="6"/>
    </row>
    <row r="1609" spans="1:10" ht="13.9">
      <c r="A1609" s="6"/>
      <c r="B1609" s="7"/>
      <c r="C1609" s="6"/>
      <c r="D1609" s="8"/>
      <c r="E1609" s="6"/>
      <c r="F1609" s="6"/>
      <c r="G1609" s="6"/>
      <c r="H1609" s="6"/>
      <c r="I1609" s="6"/>
      <c r="J1609" s="6"/>
    </row>
    <row r="1610" spans="1:10" ht="13.9">
      <c r="A1610" s="6"/>
      <c r="B1610" s="7"/>
      <c r="C1610" s="6"/>
      <c r="D1610" s="8"/>
      <c r="E1610" s="6"/>
      <c r="F1610" s="6"/>
      <c r="G1610" s="6"/>
      <c r="H1610" s="6"/>
      <c r="I1610" s="6"/>
      <c r="J1610" s="6"/>
    </row>
    <row r="1611" spans="1:10" ht="13.9">
      <c r="A1611" s="6"/>
      <c r="B1611" s="7"/>
      <c r="C1611" s="6"/>
      <c r="D1611" s="8"/>
      <c r="E1611" s="6"/>
      <c r="F1611" s="6"/>
      <c r="G1611" s="6"/>
      <c r="H1611" s="6"/>
      <c r="I1611" s="6"/>
      <c r="J1611" s="6"/>
    </row>
    <row r="1612" spans="1:10" ht="13.9">
      <c r="A1612" s="6"/>
      <c r="B1612" s="7"/>
      <c r="C1612" s="6"/>
      <c r="D1612" s="8"/>
      <c r="E1612" s="6"/>
      <c r="F1612" s="6"/>
      <c r="G1612" s="6"/>
      <c r="H1612" s="6"/>
      <c r="I1612" s="6"/>
      <c r="J1612" s="6"/>
    </row>
    <row r="1613" spans="1:10" ht="13.9">
      <c r="A1613" s="6"/>
      <c r="B1613" s="7"/>
      <c r="C1613" s="6"/>
      <c r="D1613" s="8"/>
      <c r="E1613" s="6"/>
      <c r="F1613" s="6"/>
      <c r="G1613" s="6"/>
      <c r="H1613" s="6"/>
      <c r="I1613" s="6"/>
      <c r="J1613" s="6"/>
    </row>
    <row r="1614" spans="1:10" ht="13.9">
      <c r="A1614" s="6"/>
      <c r="B1614" s="7"/>
      <c r="C1614" s="6"/>
      <c r="D1614" s="8"/>
      <c r="E1614" s="6"/>
      <c r="F1614" s="6"/>
      <c r="G1614" s="6"/>
      <c r="H1614" s="6"/>
      <c r="I1614" s="6"/>
      <c r="J1614" s="6"/>
    </row>
    <row r="1615" spans="1:10" ht="13.9">
      <c r="A1615" s="6"/>
      <c r="B1615" s="7"/>
      <c r="C1615" s="6"/>
      <c r="D1615" s="8"/>
      <c r="E1615" s="6"/>
      <c r="F1615" s="6"/>
      <c r="G1615" s="6"/>
      <c r="H1615" s="6"/>
      <c r="I1615" s="6"/>
      <c r="J1615" s="6"/>
    </row>
    <row r="1616" spans="1:10" ht="13.9">
      <c r="A1616" s="6"/>
      <c r="B1616" s="7"/>
      <c r="C1616" s="6"/>
      <c r="D1616" s="8"/>
      <c r="E1616" s="6"/>
      <c r="F1616" s="6"/>
      <c r="G1616" s="6"/>
      <c r="H1616" s="6"/>
      <c r="I1616" s="6"/>
      <c r="J1616" s="6"/>
    </row>
    <row r="1617" spans="1:10" ht="13.9">
      <c r="A1617" s="6"/>
      <c r="B1617" s="7"/>
      <c r="C1617" s="6"/>
      <c r="D1617" s="8"/>
      <c r="E1617" s="6"/>
      <c r="F1617" s="6"/>
      <c r="G1617" s="6"/>
      <c r="H1617" s="6"/>
      <c r="I1617" s="6"/>
      <c r="J1617" s="6"/>
    </row>
    <row r="1618" spans="1:10" ht="13.9">
      <c r="A1618" s="6"/>
      <c r="B1618" s="7"/>
      <c r="C1618" s="6"/>
      <c r="D1618" s="8"/>
      <c r="E1618" s="6"/>
      <c r="F1618" s="6"/>
      <c r="G1618" s="6"/>
      <c r="H1618" s="6"/>
      <c r="I1618" s="6"/>
      <c r="J1618" s="6"/>
    </row>
    <row r="1619" spans="1:10" ht="13.9">
      <c r="A1619" s="6"/>
      <c r="B1619" s="7"/>
      <c r="C1619" s="6"/>
      <c r="D1619" s="8"/>
      <c r="E1619" s="6"/>
      <c r="F1619" s="6"/>
      <c r="G1619" s="6"/>
      <c r="H1619" s="6"/>
      <c r="I1619" s="6"/>
      <c r="J1619" s="6"/>
    </row>
    <row r="1620" spans="1:10" ht="13.9">
      <c r="A1620" s="6"/>
      <c r="B1620" s="7"/>
      <c r="C1620" s="6"/>
      <c r="D1620" s="8"/>
      <c r="E1620" s="6"/>
      <c r="F1620" s="6"/>
      <c r="G1620" s="6"/>
      <c r="H1620" s="6"/>
      <c r="I1620" s="6"/>
      <c r="J1620" s="6"/>
    </row>
    <row r="1621" spans="1:10" ht="13.9">
      <c r="A1621" s="6"/>
      <c r="B1621" s="7"/>
      <c r="C1621" s="6"/>
      <c r="D1621" s="8"/>
      <c r="E1621" s="6"/>
      <c r="F1621" s="6"/>
      <c r="G1621" s="6"/>
      <c r="H1621" s="6"/>
      <c r="I1621" s="6"/>
      <c r="J1621" s="6"/>
    </row>
    <row r="1622" spans="1:10" ht="13.9">
      <c r="A1622" s="6"/>
      <c r="B1622" s="7"/>
      <c r="C1622" s="6"/>
      <c r="D1622" s="8"/>
      <c r="E1622" s="6"/>
      <c r="F1622" s="6"/>
      <c r="G1622" s="6"/>
      <c r="H1622" s="6"/>
      <c r="I1622" s="6"/>
      <c r="J1622" s="6"/>
    </row>
    <row r="1623" spans="1:10" ht="13.9">
      <c r="A1623" s="6"/>
      <c r="B1623" s="7"/>
      <c r="C1623" s="6"/>
      <c r="D1623" s="8"/>
      <c r="E1623" s="6"/>
      <c r="F1623" s="6"/>
      <c r="G1623" s="6"/>
      <c r="H1623" s="6"/>
      <c r="I1623" s="6"/>
      <c r="J1623" s="6"/>
    </row>
    <row r="1624" spans="1:10" ht="13.9">
      <c r="A1624" s="6"/>
      <c r="B1624" s="7"/>
      <c r="C1624" s="6"/>
      <c r="D1624" s="8"/>
      <c r="E1624" s="6"/>
      <c r="F1624" s="6"/>
      <c r="G1624" s="6"/>
      <c r="H1624" s="6"/>
      <c r="I1624" s="6"/>
      <c r="J1624" s="6"/>
    </row>
    <row r="1625" spans="1:10" ht="13.9">
      <c r="A1625" s="6"/>
      <c r="B1625" s="7"/>
      <c r="C1625" s="6"/>
      <c r="D1625" s="8"/>
      <c r="E1625" s="6"/>
      <c r="F1625" s="6"/>
      <c r="G1625" s="6"/>
      <c r="H1625" s="6"/>
      <c r="I1625" s="6"/>
      <c r="J1625" s="6"/>
    </row>
    <row r="1626" spans="1:10" ht="13.9">
      <c r="A1626" s="6"/>
      <c r="B1626" s="7"/>
      <c r="C1626" s="6"/>
      <c r="D1626" s="8"/>
      <c r="E1626" s="6"/>
      <c r="F1626" s="6"/>
      <c r="G1626" s="6"/>
      <c r="H1626" s="6"/>
      <c r="I1626" s="6"/>
      <c r="J1626" s="6"/>
    </row>
    <row r="1627" spans="1:10" ht="13.9">
      <c r="A1627" s="6"/>
      <c r="B1627" s="7"/>
      <c r="C1627" s="6"/>
      <c r="D1627" s="8"/>
      <c r="E1627" s="6"/>
      <c r="F1627" s="6"/>
      <c r="G1627" s="6"/>
      <c r="H1627" s="6"/>
      <c r="I1627" s="6"/>
      <c r="J1627" s="6"/>
    </row>
    <row r="1628" spans="1:10" ht="13.9">
      <c r="A1628" s="6"/>
      <c r="B1628" s="7"/>
      <c r="C1628" s="6"/>
      <c r="D1628" s="8"/>
      <c r="E1628" s="6"/>
      <c r="F1628" s="6"/>
      <c r="G1628" s="6"/>
      <c r="H1628" s="6"/>
      <c r="I1628" s="6"/>
      <c r="J1628" s="6"/>
    </row>
    <row r="1629" spans="1:10" ht="13.9">
      <c r="A1629" s="6"/>
      <c r="B1629" s="7"/>
      <c r="C1629" s="6"/>
      <c r="D1629" s="8"/>
      <c r="E1629" s="6"/>
      <c r="F1629" s="6"/>
      <c r="G1629" s="6"/>
      <c r="H1629" s="6"/>
      <c r="I1629" s="6"/>
      <c r="J1629" s="6"/>
    </row>
    <row r="1630" spans="1:10" ht="13.9">
      <c r="A1630" s="6"/>
      <c r="B1630" s="7"/>
      <c r="C1630" s="6"/>
      <c r="D1630" s="8"/>
      <c r="E1630" s="6"/>
      <c r="F1630" s="6"/>
      <c r="G1630" s="6"/>
      <c r="H1630" s="6"/>
      <c r="I1630" s="6"/>
      <c r="J1630" s="6"/>
    </row>
    <row r="1631" spans="1:10" ht="13.9">
      <c r="A1631" s="6"/>
      <c r="B1631" s="7"/>
      <c r="C1631" s="6"/>
      <c r="D1631" s="8"/>
      <c r="E1631" s="6"/>
      <c r="F1631" s="6"/>
      <c r="G1631" s="6"/>
      <c r="H1631" s="6"/>
      <c r="I1631" s="6"/>
      <c r="J1631" s="6"/>
    </row>
    <row r="1632" spans="1:10" ht="13.9">
      <c r="A1632" s="6"/>
      <c r="B1632" s="7"/>
      <c r="C1632" s="6"/>
      <c r="D1632" s="8"/>
      <c r="E1632" s="6"/>
      <c r="F1632" s="6"/>
      <c r="G1632" s="6"/>
      <c r="H1632" s="6"/>
      <c r="I1632" s="6"/>
      <c r="J1632" s="6"/>
    </row>
    <row r="1633" spans="1:10" ht="13.9">
      <c r="A1633" s="6"/>
      <c r="B1633" s="7"/>
      <c r="C1633" s="6"/>
      <c r="D1633" s="8"/>
      <c r="E1633" s="6"/>
      <c r="F1633" s="6"/>
      <c r="G1633" s="6"/>
      <c r="H1633" s="6"/>
      <c r="I1633" s="6"/>
      <c r="J1633" s="6"/>
    </row>
    <row r="1634" spans="1:10" ht="13.9">
      <c r="A1634" s="6"/>
      <c r="B1634" s="7"/>
      <c r="C1634" s="6"/>
      <c r="D1634" s="8"/>
      <c r="E1634" s="6"/>
      <c r="F1634" s="6"/>
      <c r="G1634" s="6"/>
      <c r="H1634" s="6"/>
      <c r="I1634" s="6"/>
      <c r="J1634" s="6"/>
    </row>
    <row r="1635" spans="1:10" ht="13.9">
      <c r="A1635" s="6"/>
      <c r="B1635" s="7"/>
      <c r="C1635" s="6"/>
      <c r="D1635" s="8"/>
      <c r="E1635" s="6"/>
      <c r="F1635" s="6"/>
      <c r="G1635" s="6"/>
      <c r="H1635" s="6"/>
      <c r="I1635" s="6"/>
      <c r="J1635" s="6"/>
    </row>
    <row r="1636" spans="1:10" ht="13.9">
      <c r="A1636" s="6"/>
      <c r="B1636" s="7"/>
      <c r="C1636" s="6"/>
      <c r="D1636" s="8"/>
      <c r="E1636" s="6"/>
      <c r="F1636" s="6"/>
      <c r="G1636" s="6"/>
      <c r="H1636" s="6"/>
      <c r="I1636" s="6"/>
      <c r="J1636" s="6"/>
    </row>
    <row r="1637" spans="1:10" ht="13.9">
      <c r="A1637" s="6"/>
      <c r="B1637" s="7"/>
      <c r="C1637" s="6"/>
      <c r="D1637" s="8"/>
      <c r="E1637" s="6"/>
      <c r="F1637" s="6"/>
      <c r="G1637" s="6"/>
      <c r="H1637" s="6"/>
      <c r="I1637" s="6"/>
      <c r="J1637" s="6"/>
    </row>
    <row r="1638" spans="1:10" ht="13.9">
      <c r="A1638" s="6"/>
      <c r="B1638" s="7"/>
      <c r="C1638" s="6"/>
      <c r="D1638" s="8"/>
      <c r="E1638" s="6"/>
      <c r="F1638" s="6"/>
      <c r="G1638" s="6"/>
      <c r="H1638" s="6"/>
      <c r="I1638" s="6"/>
      <c r="J1638" s="6"/>
    </row>
    <row r="1639" spans="1:10" ht="13.9">
      <c r="A1639" s="6"/>
      <c r="B1639" s="7"/>
      <c r="C1639" s="6"/>
      <c r="D1639" s="8"/>
      <c r="E1639" s="6"/>
      <c r="F1639" s="6"/>
      <c r="G1639" s="6"/>
      <c r="H1639" s="6"/>
      <c r="I1639" s="6"/>
      <c r="J1639" s="6"/>
    </row>
    <row r="1640" spans="1:10" ht="13.9">
      <c r="A1640" s="6"/>
      <c r="B1640" s="7"/>
      <c r="C1640" s="6"/>
      <c r="D1640" s="8"/>
      <c r="E1640" s="6"/>
      <c r="F1640" s="6"/>
      <c r="G1640" s="6"/>
      <c r="H1640" s="6"/>
      <c r="I1640" s="6"/>
      <c r="J1640" s="6"/>
    </row>
    <row r="1641" spans="1:10" ht="13.9">
      <c r="A1641" s="6"/>
      <c r="B1641" s="7"/>
      <c r="C1641" s="6"/>
      <c r="D1641" s="8"/>
      <c r="E1641" s="6"/>
      <c r="F1641" s="6"/>
      <c r="G1641" s="6"/>
      <c r="H1641" s="6"/>
      <c r="I1641" s="6"/>
      <c r="J1641" s="6"/>
    </row>
    <row r="1642" spans="1:10" ht="13.9">
      <c r="A1642" s="6"/>
      <c r="B1642" s="7"/>
      <c r="C1642" s="6"/>
      <c r="D1642" s="8"/>
      <c r="E1642" s="6"/>
      <c r="F1642" s="6"/>
      <c r="G1642" s="6"/>
      <c r="H1642" s="6"/>
      <c r="I1642" s="6"/>
      <c r="J1642" s="6"/>
    </row>
    <row r="1643" spans="1:10" ht="13.9">
      <c r="A1643" s="6"/>
      <c r="B1643" s="7"/>
      <c r="C1643" s="6"/>
      <c r="D1643" s="8"/>
      <c r="E1643" s="6"/>
      <c r="F1643" s="6"/>
      <c r="G1643" s="6"/>
      <c r="H1643" s="6"/>
      <c r="I1643" s="6"/>
      <c r="J1643" s="6"/>
    </row>
    <row r="1644" spans="1:10" ht="13.9">
      <c r="A1644" s="6"/>
      <c r="B1644" s="7"/>
      <c r="C1644" s="6"/>
      <c r="D1644" s="8"/>
      <c r="E1644" s="6"/>
      <c r="F1644" s="6"/>
      <c r="G1644" s="6"/>
      <c r="H1644" s="6"/>
      <c r="I1644" s="6"/>
      <c r="J1644" s="6"/>
    </row>
    <row r="1645" spans="1:10" ht="13.9">
      <c r="A1645" s="6"/>
      <c r="B1645" s="7"/>
      <c r="C1645" s="6"/>
      <c r="D1645" s="8"/>
      <c r="E1645" s="6"/>
      <c r="F1645" s="6"/>
      <c r="G1645" s="6"/>
      <c r="H1645" s="6"/>
      <c r="I1645" s="6"/>
      <c r="J1645" s="6"/>
    </row>
    <row r="1646" spans="1:10" ht="13.9">
      <c r="A1646" s="6"/>
      <c r="B1646" s="7"/>
      <c r="C1646" s="6"/>
      <c r="D1646" s="8"/>
      <c r="E1646" s="6"/>
      <c r="F1646" s="6"/>
      <c r="G1646" s="6"/>
      <c r="H1646" s="6"/>
      <c r="I1646" s="6"/>
      <c r="J1646" s="6"/>
    </row>
    <row r="1647" spans="1:10" ht="13.9">
      <c r="A1647" s="6"/>
      <c r="B1647" s="7"/>
      <c r="C1647" s="6"/>
      <c r="D1647" s="8"/>
      <c r="E1647" s="6"/>
      <c r="F1647" s="6"/>
      <c r="G1647" s="6"/>
      <c r="H1647" s="6"/>
      <c r="I1647" s="6"/>
      <c r="J1647" s="6"/>
    </row>
    <row r="1648" spans="1:10" ht="13.9">
      <c r="A1648" s="6"/>
      <c r="B1648" s="7"/>
      <c r="C1648" s="6"/>
      <c r="D1648" s="8"/>
      <c r="E1648" s="6"/>
      <c r="F1648" s="6"/>
      <c r="G1648" s="6"/>
      <c r="H1648" s="6"/>
      <c r="I1648" s="6"/>
      <c r="J1648" s="6"/>
    </row>
    <row r="1649" spans="1:10" ht="13.9">
      <c r="A1649" s="6"/>
      <c r="B1649" s="7"/>
      <c r="C1649" s="6"/>
      <c r="D1649" s="8"/>
      <c r="E1649" s="6"/>
      <c r="F1649" s="6"/>
      <c r="G1649" s="6"/>
      <c r="H1649" s="6"/>
      <c r="I1649" s="6"/>
      <c r="J1649" s="6"/>
    </row>
    <row r="1650" spans="1:10" ht="13.9">
      <c r="A1650" s="6"/>
      <c r="B1650" s="7"/>
      <c r="C1650" s="6"/>
      <c r="D1650" s="8"/>
      <c r="E1650" s="6"/>
      <c r="F1650" s="6"/>
      <c r="G1650" s="6"/>
      <c r="H1650" s="6"/>
      <c r="I1650" s="6"/>
      <c r="J1650" s="6"/>
    </row>
    <row r="1651" spans="1:10" ht="13.9">
      <c r="A1651" s="6"/>
      <c r="B1651" s="7"/>
      <c r="C1651" s="6"/>
      <c r="D1651" s="8"/>
      <c r="E1651" s="6"/>
      <c r="F1651" s="6"/>
      <c r="G1651" s="6"/>
      <c r="H1651" s="6"/>
      <c r="I1651" s="6"/>
      <c r="J1651" s="6"/>
    </row>
    <row r="1652" spans="1:10" ht="13.9">
      <c r="A1652" s="6"/>
      <c r="B1652" s="7"/>
      <c r="C1652" s="6"/>
      <c r="D1652" s="8"/>
      <c r="E1652" s="6"/>
      <c r="F1652" s="6"/>
      <c r="G1652" s="6"/>
      <c r="H1652" s="6"/>
      <c r="I1652" s="6"/>
      <c r="J1652" s="6"/>
    </row>
    <row r="1653" spans="1:10" ht="13.9">
      <c r="A1653" s="6"/>
      <c r="B1653" s="7"/>
      <c r="C1653" s="6"/>
      <c r="D1653" s="8"/>
      <c r="E1653" s="6"/>
      <c r="F1653" s="6"/>
      <c r="G1653" s="6"/>
      <c r="H1653" s="6"/>
      <c r="I1653" s="6"/>
      <c r="J1653" s="6"/>
    </row>
    <row r="1654" spans="1:10" ht="13.9">
      <c r="A1654" s="6"/>
      <c r="B1654" s="7"/>
      <c r="C1654" s="6"/>
      <c r="D1654" s="8"/>
      <c r="E1654" s="6"/>
      <c r="F1654" s="6"/>
      <c r="G1654" s="6"/>
      <c r="H1654" s="6"/>
      <c r="I1654" s="6"/>
      <c r="J1654" s="6"/>
    </row>
    <row r="1655" spans="1:10" ht="13.9">
      <c r="A1655" s="6"/>
      <c r="B1655" s="7"/>
      <c r="C1655" s="6"/>
      <c r="D1655" s="8"/>
      <c r="E1655" s="6"/>
      <c r="F1655" s="6"/>
      <c r="G1655" s="6"/>
      <c r="H1655" s="6"/>
      <c r="I1655" s="6"/>
      <c r="J1655" s="6"/>
    </row>
    <row r="1656" spans="1:10" ht="13.9">
      <c r="A1656" s="6"/>
      <c r="B1656" s="7"/>
      <c r="C1656" s="6"/>
      <c r="D1656" s="8"/>
      <c r="E1656" s="6"/>
      <c r="F1656" s="6"/>
      <c r="G1656" s="6"/>
      <c r="H1656" s="6"/>
      <c r="I1656" s="6"/>
      <c r="J1656" s="6"/>
    </row>
    <row r="1657" spans="1:10" ht="13.9">
      <c r="A1657" s="6"/>
      <c r="B1657" s="7"/>
      <c r="C1657" s="6"/>
      <c r="D1657" s="8"/>
      <c r="E1657" s="6"/>
      <c r="F1657" s="6"/>
      <c r="G1657" s="6"/>
      <c r="H1657" s="6"/>
      <c r="I1657" s="6"/>
      <c r="J1657" s="6"/>
    </row>
    <row r="1658" spans="1:10" ht="13.9">
      <c r="A1658" s="6"/>
      <c r="B1658" s="7"/>
      <c r="C1658" s="6"/>
      <c r="D1658" s="8"/>
      <c r="E1658" s="6"/>
      <c r="F1658" s="6"/>
      <c r="G1658" s="6"/>
      <c r="H1658" s="6"/>
      <c r="I1658" s="6"/>
      <c r="J1658" s="6"/>
    </row>
    <row r="1659" spans="1:10" ht="13.9">
      <c r="A1659" s="6"/>
      <c r="B1659" s="7"/>
      <c r="C1659" s="6"/>
      <c r="D1659" s="8"/>
      <c r="E1659" s="6"/>
      <c r="F1659" s="6"/>
      <c r="G1659" s="6"/>
      <c r="H1659" s="6"/>
      <c r="I1659" s="6"/>
      <c r="J1659" s="6"/>
    </row>
    <row r="1660" spans="1:10" ht="13.9">
      <c r="A1660" s="6"/>
      <c r="B1660" s="7"/>
      <c r="C1660" s="6"/>
      <c r="D1660" s="8"/>
      <c r="E1660" s="6"/>
      <c r="F1660" s="6"/>
      <c r="G1660" s="6"/>
      <c r="H1660" s="6"/>
      <c r="I1660" s="6"/>
      <c r="J1660" s="6"/>
    </row>
    <row r="1661" spans="1:10" ht="13.9">
      <c r="A1661" s="6"/>
      <c r="B1661" s="7"/>
      <c r="C1661" s="6"/>
      <c r="D1661" s="8"/>
      <c r="E1661" s="6"/>
      <c r="F1661" s="6"/>
      <c r="G1661" s="6"/>
      <c r="H1661" s="6"/>
      <c r="I1661" s="6"/>
      <c r="J1661" s="6"/>
    </row>
    <row r="1662" spans="1:10" ht="13.9">
      <c r="A1662" s="6"/>
      <c r="B1662" s="7"/>
      <c r="C1662" s="6"/>
      <c r="D1662" s="8"/>
      <c r="E1662" s="6"/>
      <c r="F1662" s="6"/>
      <c r="G1662" s="6"/>
      <c r="H1662" s="6"/>
      <c r="I1662" s="6"/>
      <c r="J1662" s="6"/>
    </row>
    <row r="1663" spans="1:10" ht="13.9">
      <c r="A1663" s="6"/>
      <c r="B1663" s="7"/>
      <c r="C1663" s="6"/>
      <c r="D1663" s="8"/>
      <c r="E1663" s="6"/>
      <c r="F1663" s="6"/>
      <c r="G1663" s="6"/>
      <c r="H1663" s="6"/>
      <c r="I1663" s="6"/>
      <c r="J1663" s="6"/>
    </row>
    <row r="1664" spans="1:10" ht="13.9">
      <c r="A1664" s="6"/>
      <c r="B1664" s="7"/>
      <c r="C1664" s="6"/>
      <c r="D1664" s="8"/>
      <c r="E1664" s="6"/>
      <c r="F1664" s="6"/>
      <c r="G1664" s="6"/>
      <c r="H1664" s="6"/>
      <c r="I1664" s="6"/>
      <c r="J1664" s="6"/>
    </row>
    <row r="1665" spans="1:10" ht="13.9">
      <c r="A1665" s="6"/>
      <c r="B1665" s="7"/>
      <c r="C1665" s="6"/>
      <c r="D1665" s="8"/>
      <c r="E1665" s="6"/>
      <c r="F1665" s="6"/>
      <c r="G1665" s="6"/>
      <c r="H1665" s="6"/>
      <c r="I1665" s="6"/>
      <c r="J1665" s="6"/>
    </row>
    <row r="1666" spans="1:10" ht="13.9">
      <c r="A1666" s="6"/>
      <c r="B1666" s="7"/>
      <c r="C1666" s="6"/>
      <c r="D1666" s="8"/>
      <c r="E1666" s="6"/>
      <c r="F1666" s="6"/>
      <c r="G1666" s="6"/>
      <c r="H1666" s="6"/>
      <c r="I1666" s="6"/>
      <c r="J1666" s="6"/>
    </row>
    <row r="1667" spans="1:10" ht="13.9">
      <c r="A1667" s="6"/>
      <c r="B1667" s="7"/>
      <c r="C1667" s="6"/>
      <c r="D1667" s="8"/>
      <c r="E1667" s="6"/>
      <c r="F1667" s="6"/>
      <c r="G1667" s="6"/>
      <c r="H1667" s="6"/>
      <c r="I1667" s="6"/>
      <c r="J1667" s="6"/>
    </row>
    <row r="1668" spans="1:10" ht="13.9">
      <c r="A1668" s="6"/>
      <c r="B1668" s="7"/>
      <c r="C1668" s="6"/>
      <c r="D1668" s="8"/>
      <c r="E1668" s="6"/>
      <c r="F1668" s="6"/>
      <c r="G1668" s="6"/>
      <c r="H1668" s="6"/>
      <c r="I1668" s="6"/>
      <c r="J1668" s="6"/>
    </row>
    <row r="1669" spans="1:10" ht="13.9">
      <c r="A1669" s="6"/>
      <c r="B1669" s="7"/>
      <c r="C1669" s="6"/>
      <c r="D1669" s="8"/>
      <c r="E1669" s="6"/>
      <c r="F1669" s="6"/>
      <c r="G1669" s="6"/>
      <c r="H1669" s="6"/>
      <c r="I1669" s="6"/>
      <c r="J1669" s="6"/>
    </row>
    <row r="1670" spans="1:10" ht="13.9">
      <c r="A1670" s="6"/>
      <c r="B1670" s="7"/>
      <c r="C1670" s="6"/>
      <c r="D1670" s="8"/>
      <c r="E1670" s="6"/>
      <c r="F1670" s="6"/>
      <c r="G1670" s="6"/>
      <c r="H1670" s="6"/>
      <c r="I1670" s="6"/>
      <c r="J1670" s="6"/>
    </row>
    <row r="1671" spans="1:10" ht="13.9">
      <c r="A1671" s="6"/>
      <c r="B1671" s="7"/>
      <c r="C1671" s="6"/>
      <c r="D1671" s="8"/>
      <c r="E1671" s="6"/>
      <c r="F1671" s="6"/>
      <c r="G1671" s="6"/>
      <c r="H1671" s="6"/>
      <c r="I1671" s="6"/>
      <c r="J1671" s="6"/>
    </row>
    <row r="1672" spans="1:10" ht="13.9">
      <c r="A1672" s="6"/>
      <c r="B1672" s="7"/>
      <c r="C1672" s="6"/>
      <c r="D1672" s="8"/>
      <c r="E1672" s="6"/>
      <c r="F1672" s="6"/>
      <c r="G1672" s="6"/>
      <c r="H1672" s="6"/>
      <c r="I1672" s="6"/>
      <c r="J1672" s="6"/>
    </row>
    <row r="1673" spans="1:10" ht="13.9">
      <c r="A1673" s="6"/>
      <c r="B1673" s="7"/>
      <c r="C1673" s="6"/>
      <c r="D1673" s="8"/>
      <c r="E1673" s="6"/>
      <c r="F1673" s="6"/>
      <c r="G1673" s="6"/>
      <c r="H1673" s="6"/>
      <c r="I1673" s="6"/>
      <c r="J1673" s="6"/>
    </row>
    <row r="1674" spans="1:10" ht="13.9">
      <c r="A1674" s="6"/>
      <c r="B1674" s="7"/>
      <c r="C1674" s="6"/>
      <c r="D1674" s="8"/>
      <c r="E1674" s="6"/>
      <c r="F1674" s="6"/>
      <c r="G1674" s="6"/>
      <c r="H1674" s="6"/>
      <c r="I1674" s="6"/>
      <c r="J1674" s="6"/>
    </row>
    <row r="1675" spans="1:10" ht="13.9">
      <c r="A1675" s="6"/>
      <c r="B1675" s="7"/>
      <c r="C1675" s="6"/>
      <c r="D1675" s="8"/>
      <c r="E1675" s="6"/>
      <c r="F1675" s="6"/>
      <c r="G1675" s="6"/>
      <c r="H1675" s="6"/>
      <c r="I1675" s="6"/>
      <c r="J1675" s="6"/>
    </row>
    <row r="1676" spans="1:10" ht="13.9">
      <c r="A1676" s="6"/>
      <c r="B1676" s="7"/>
      <c r="C1676" s="6"/>
      <c r="D1676" s="8"/>
      <c r="E1676" s="6"/>
      <c r="F1676" s="6"/>
      <c r="G1676" s="6"/>
      <c r="H1676" s="6"/>
      <c r="I1676" s="6"/>
      <c r="J1676" s="6"/>
    </row>
    <row r="1677" spans="1:10" ht="13.9">
      <c r="A1677" s="6"/>
      <c r="B1677" s="7"/>
      <c r="C1677" s="6"/>
      <c r="D1677" s="8"/>
      <c r="E1677" s="6"/>
      <c r="F1677" s="6"/>
      <c r="G1677" s="6"/>
      <c r="H1677" s="6"/>
      <c r="I1677" s="6"/>
      <c r="J1677" s="6"/>
    </row>
    <row r="1678" spans="1:10" ht="13.9">
      <c r="A1678" s="6"/>
      <c r="B1678" s="7"/>
      <c r="C1678" s="6"/>
      <c r="D1678" s="8"/>
      <c r="E1678" s="6"/>
      <c r="F1678" s="6"/>
      <c r="G1678" s="6"/>
      <c r="H1678" s="6"/>
      <c r="I1678" s="6"/>
      <c r="J1678" s="6"/>
    </row>
    <row r="1679" spans="1:10" ht="13.9">
      <c r="A1679" s="6"/>
      <c r="B1679" s="7"/>
      <c r="C1679" s="6"/>
      <c r="D1679" s="8"/>
      <c r="E1679" s="6"/>
      <c r="F1679" s="6"/>
      <c r="G1679" s="6"/>
      <c r="H1679" s="6"/>
      <c r="I1679" s="6"/>
      <c r="J1679" s="6"/>
    </row>
    <row r="1680" spans="1:10" ht="13.9">
      <c r="A1680" s="6"/>
      <c r="B1680" s="7"/>
      <c r="C1680" s="6"/>
      <c r="D1680" s="8"/>
      <c r="E1680" s="6"/>
      <c r="F1680" s="6"/>
      <c r="G1680" s="6"/>
      <c r="H1680" s="6"/>
      <c r="I1680" s="6"/>
      <c r="J1680" s="6"/>
    </row>
    <row r="1681" spans="1:10" ht="13.9">
      <c r="A1681" s="6"/>
      <c r="B1681" s="7"/>
      <c r="C1681" s="6"/>
      <c r="D1681" s="8"/>
      <c r="E1681" s="6"/>
      <c r="F1681" s="6"/>
      <c r="G1681" s="6"/>
      <c r="H1681" s="6"/>
      <c r="I1681" s="6"/>
      <c r="J1681" s="6"/>
    </row>
    <row r="1682" spans="1:10" ht="13.9">
      <c r="A1682" s="6"/>
      <c r="B1682" s="7"/>
      <c r="C1682" s="6"/>
      <c r="D1682" s="8"/>
      <c r="E1682" s="6"/>
      <c r="F1682" s="6"/>
      <c r="G1682" s="6"/>
      <c r="H1682" s="6"/>
      <c r="I1682" s="6"/>
      <c r="J1682" s="6"/>
    </row>
    <row r="1683" spans="1:10" ht="13.9">
      <c r="A1683" s="6"/>
      <c r="B1683" s="7"/>
      <c r="C1683" s="6"/>
      <c r="D1683" s="8"/>
      <c r="E1683" s="6"/>
      <c r="F1683" s="6"/>
      <c r="G1683" s="6"/>
      <c r="H1683" s="6"/>
      <c r="I1683" s="6"/>
      <c r="J1683" s="6"/>
    </row>
    <row r="1684" spans="1:10" ht="13.9">
      <c r="A1684" s="6"/>
      <c r="B1684" s="7"/>
      <c r="C1684" s="6"/>
      <c r="D1684" s="8"/>
      <c r="E1684" s="6"/>
      <c r="F1684" s="6"/>
      <c r="G1684" s="6"/>
      <c r="H1684" s="6"/>
      <c r="I1684" s="6"/>
      <c r="J1684" s="6"/>
    </row>
    <row r="1685" spans="1:10" ht="13.9">
      <c r="A1685" s="6"/>
      <c r="B1685" s="7"/>
      <c r="C1685" s="6"/>
      <c r="D1685" s="8"/>
      <c r="E1685" s="6"/>
      <c r="F1685" s="6"/>
      <c r="G1685" s="6"/>
      <c r="H1685" s="6"/>
      <c r="I1685" s="6"/>
      <c r="J1685" s="6"/>
    </row>
    <row r="1686" spans="1:10" ht="13.9">
      <c r="A1686" s="6"/>
      <c r="B1686" s="7"/>
      <c r="C1686" s="6"/>
      <c r="D1686" s="8"/>
      <c r="E1686" s="6"/>
      <c r="F1686" s="6"/>
      <c r="G1686" s="6"/>
      <c r="H1686" s="6"/>
      <c r="I1686" s="6"/>
      <c r="J1686" s="6"/>
    </row>
    <row r="1687" spans="1:10" ht="13.9">
      <c r="A1687" s="6"/>
      <c r="B1687" s="7"/>
      <c r="C1687" s="6"/>
      <c r="D1687" s="8"/>
      <c r="E1687" s="6"/>
      <c r="F1687" s="6"/>
      <c r="G1687" s="6"/>
      <c r="H1687" s="6"/>
      <c r="I1687" s="6"/>
      <c r="J1687" s="6"/>
    </row>
    <row r="1688" spans="1:10" ht="13.9">
      <c r="A1688" s="6"/>
      <c r="B1688" s="7"/>
      <c r="C1688" s="6"/>
      <c r="D1688" s="8"/>
      <c r="E1688" s="6"/>
      <c r="F1688" s="6"/>
      <c r="G1688" s="6"/>
      <c r="H1688" s="6"/>
      <c r="I1688" s="6"/>
      <c r="J1688" s="6"/>
    </row>
    <row r="1689" spans="1:10" ht="13.9">
      <c r="A1689" s="6"/>
      <c r="B1689" s="7"/>
      <c r="C1689" s="6"/>
      <c r="D1689" s="8"/>
      <c r="E1689" s="6"/>
      <c r="F1689" s="6"/>
      <c r="G1689" s="6"/>
      <c r="H1689" s="6"/>
      <c r="I1689" s="6"/>
      <c r="J1689" s="6"/>
    </row>
    <row r="1690" spans="1:10" ht="13.9">
      <c r="A1690" s="6"/>
      <c r="B1690" s="7"/>
      <c r="C1690" s="6"/>
      <c r="D1690" s="8"/>
      <c r="E1690" s="6"/>
      <c r="F1690" s="6"/>
      <c r="G1690" s="6"/>
      <c r="H1690" s="6"/>
      <c r="I1690" s="6"/>
      <c r="J1690" s="6"/>
    </row>
    <row r="1691" spans="1:10" ht="13.9">
      <c r="A1691" s="6"/>
      <c r="B1691" s="7"/>
      <c r="C1691" s="6"/>
      <c r="D1691" s="8"/>
      <c r="E1691" s="6"/>
      <c r="F1691" s="6"/>
      <c r="G1691" s="6"/>
      <c r="H1691" s="6"/>
      <c r="I1691" s="6"/>
      <c r="J1691" s="6"/>
    </row>
    <row r="1692" spans="1:10" ht="13.9">
      <c r="A1692" s="6"/>
      <c r="B1692" s="7"/>
      <c r="C1692" s="6"/>
      <c r="D1692" s="8"/>
      <c r="E1692" s="6"/>
      <c r="F1692" s="6"/>
      <c r="G1692" s="6"/>
      <c r="H1692" s="6"/>
      <c r="I1692" s="6"/>
      <c r="J1692" s="6"/>
    </row>
    <row r="1693" spans="1:10" ht="13.9">
      <c r="A1693" s="6"/>
      <c r="B1693" s="7"/>
      <c r="C1693" s="6"/>
      <c r="D1693" s="8"/>
      <c r="E1693" s="6"/>
      <c r="F1693" s="6"/>
      <c r="G1693" s="6"/>
      <c r="H1693" s="6"/>
      <c r="I1693" s="6"/>
      <c r="J1693" s="6"/>
    </row>
    <row r="1694" spans="1:10" ht="13.9">
      <c r="A1694" s="6"/>
      <c r="B1694" s="7"/>
      <c r="C1694" s="6"/>
      <c r="D1694" s="8"/>
      <c r="E1694" s="6"/>
      <c r="F1694" s="6"/>
      <c r="G1694" s="6"/>
      <c r="H1694" s="6"/>
      <c r="I1694" s="6"/>
      <c r="J1694" s="6"/>
    </row>
    <row r="1695" spans="1:10" ht="13.9">
      <c r="A1695" s="6"/>
      <c r="B1695" s="7"/>
      <c r="C1695" s="6"/>
      <c r="D1695" s="8"/>
      <c r="E1695" s="6"/>
      <c r="F1695" s="6"/>
      <c r="G1695" s="6"/>
      <c r="H1695" s="6"/>
      <c r="I1695" s="6"/>
      <c r="J1695" s="6"/>
    </row>
    <row r="1696" spans="1:10" ht="13.9">
      <c r="A1696" s="6"/>
      <c r="B1696" s="7"/>
      <c r="C1696" s="6"/>
      <c r="D1696" s="8"/>
      <c r="E1696" s="6"/>
      <c r="F1696" s="6"/>
      <c r="G1696" s="6"/>
      <c r="H1696" s="6"/>
      <c r="I1696" s="6"/>
      <c r="J1696" s="6"/>
    </row>
    <row r="1697" spans="1:10" ht="13.9">
      <c r="A1697" s="6"/>
      <c r="B1697" s="7"/>
      <c r="C1697" s="6"/>
      <c r="D1697" s="8"/>
      <c r="E1697" s="6"/>
      <c r="F1697" s="6"/>
      <c r="G1697" s="6"/>
      <c r="H1697" s="6"/>
      <c r="I1697" s="6"/>
      <c r="J1697" s="6"/>
    </row>
    <row r="1698" spans="1:10" ht="13.9">
      <c r="A1698" s="6"/>
      <c r="B1698" s="7"/>
      <c r="C1698" s="6"/>
      <c r="D1698" s="8"/>
      <c r="E1698" s="6"/>
      <c r="F1698" s="6"/>
      <c r="G1698" s="6"/>
      <c r="H1698" s="6"/>
      <c r="I1698" s="6"/>
      <c r="J1698" s="6"/>
    </row>
    <row r="1699" spans="1:10" ht="13.9">
      <c r="A1699" s="6"/>
      <c r="B1699" s="7"/>
      <c r="C1699" s="6"/>
      <c r="D1699" s="8"/>
      <c r="E1699" s="6"/>
      <c r="F1699" s="6"/>
      <c r="G1699" s="6"/>
      <c r="H1699" s="6"/>
      <c r="I1699" s="6"/>
      <c r="J1699" s="6"/>
    </row>
    <row r="1700" spans="1:10" ht="13.9">
      <c r="A1700" s="6"/>
      <c r="B1700" s="7"/>
      <c r="C1700" s="6"/>
      <c r="D1700" s="8"/>
      <c r="E1700" s="6"/>
      <c r="F1700" s="6"/>
      <c r="G1700" s="6"/>
      <c r="H1700" s="6"/>
      <c r="I1700" s="6"/>
      <c r="J1700" s="6"/>
    </row>
    <row r="1701" spans="1:10" ht="13.9">
      <c r="A1701" s="6"/>
      <c r="B1701" s="7"/>
      <c r="C1701" s="6"/>
      <c r="D1701" s="8"/>
      <c r="E1701" s="6"/>
      <c r="F1701" s="6"/>
      <c r="G1701" s="6"/>
      <c r="H1701" s="6"/>
      <c r="I1701" s="6"/>
      <c r="J1701" s="6"/>
    </row>
    <row r="1702" spans="1:10" ht="13.9">
      <c r="A1702" s="6"/>
      <c r="B1702" s="7"/>
      <c r="C1702" s="6"/>
      <c r="D1702" s="8"/>
      <c r="E1702" s="6"/>
      <c r="F1702" s="6"/>
      <c r="G1702" s="6"/>
      <c r="H1702" s="6"/>
      <c r="I1702" s="6"/>
      <c r="J1702" s="6"/>
    </row>
    <row r="1703" spans="1:10" ht="13.9">
      <c r="A1703" s="6"/>
      <c r="B1703" s="7"/>
      <c r="C1703" s="6"/>
      <c r="D1703" s="8"/>
      <c r="E1703" s="6"/>
      <c r="F1703" s="6"/>
      <c r="G1703" s="6"/>
      <c r="H1703" s="6"/>
      <c r="I1703" s="6"/>
      <c r="J1703" s="6"/>
    </row>
    <row r="1704" spans="1:10" ht="13.9">
      <c r="A1704" s="6"/>
      <c r="B1704" s="7"/>
      <c r="C1704" s="6"/>
      <c r="D1704" s="8"/>
      <c r="E1704" s="6"/>
      <c r="F1704" s="6"/>
      <c r="G1704" s="6"/>
      <c r="H1704" s="6"/>
      <c r="I1704" s="6"/>
      <c r="J1704" s="6"/>
    </row>
    <row r="1705" spans="1:10" ht="13.9">
      <c r="A1705" s="6"/>
      <c r="B1705" s="7"/>
      <c r="C1705" s="6"/>
      <c r="D1705" s="8"/>
      <c r="E1705" s="6"/>
      <c r="F1705" s="6"/>
      <c r="G1705" s="6"/>
      <c r="H1705" s="6"/>
      <c r="I1705" s="6"/>
      <c r="J1705" s="6"/>
    </row>
    <row r="1706" spans="1:10" ht="13.9">
      <c r="A1706" s="6"/>
      <c r="B1706" s="7"/>
      <c r="C1706" s="6"/>
      <c r="D1706" s="8"/>
      <c r="E1706" s="6"/>
      <c r="F1706" s="6"/>
      <c r="G1706" s="6"/>
      <c r="H1706" s="6"/>
      <c r="I1706" s="6"/>
      <c r="J1706" s="6"/>
    </row>
    <row r="1707" spans="1:10" ht="13.9">
      <c r="A1707" s="6"/>
      <c r="B1707" s="7"/>
      <c r="C1707" s="6"/>
      <c r="D1707" s="8"/>
      <c r="E1707" s="6"/>
      <c r="F1707" s="6"/>
      <c r="G1707" s="6"/>
      <c r="H1707" s="6"/>
      <c r="I1707" s="6"/>
      <c r="J1707" s="6"/>
    </row>
    <row r="1708" spans="1:10" ht="13.9">
      <c r="A1708" s="6"/>
      <c r="B1708" s="7"/>
      <c r="C1708" s="6"/>
      <c r="D1708" s="8"/>
      <c r="E1708" s="6"/>
      <c r="F1708" s="6"/>
      <c r="G1708" s="6"/>
      <c r="H1708" s="6"/>
      <c r="I1708" s="6"/>
      <c r="J1708" s="6"/>
    </row>
    <row r="1709" spans="1:10" ht="13.9">
      <c r="A1709" s="6"/>
      <c r="B1709" s="7"/>
      <c r="C1709" s="6"/>
      <c r="D1709" s="8"/>
      <c r="E1709" s="6"/>
      <c r="F1709" s="6"/>
      <c r="G1709" s="6"/>
      <c r="H1709" s="6"/>
      <c r="I1709" s="6"/>
      <c r="J1709" s="6"/>
    </row>
    <row r="1710" spans="1:10" ht="13.9">
      <c r="A1710" s="6"/>
      <c r="B1710" s="7"/>
      <c r="C1710" s="6"/>
      <c r="D1710" s="8"/>
      <c r="E1710" s="6"/>
      <c r="F1710" s="6"/>
      <c r="G1710" s="6"/>
      <c r="H1710" s="6"/>
      <c r="I1710" s="6"/>
      <c r="J1710" s="6"/>
    </row>
    <row r="1711" spans="1:10" ht="13.9">
      <c r="A1711" s="6"/>
      <c r="B1711" s="7"/>
      <c r="C1711" s="6"/>
      <c r="D1711" s="8"/>
      <c r="E1711" s="6"/>
      <c r="F1711" s="6"/>
      <c r="G1711" s="6"/>
      <c r="H1711" s="6"/>
      <c r="I1711" s="6"/>
      <c r="J1711" s="6"/>
    </row>
    <row r="1712" spans="1:10" ht="13.9">
      <c r="A1712" s="6"/>
      <c r="B1712" s="7"/>
      <c r="C1712" s="6"/>
      <c r="D1712" s="8"/>
      <c r="E1712" s="6"/>
      <c r="F1712" s="6"/>
      <c r="G1712" s="6"/>
      <c r="H1712" s="6"/>
      <c r="I1712" s="6"/>
      <c r="J1712" s="6"/>
    </row>
    <row r="1713" spans="1:10" ht="13.9">
      <c r="A1713" s="6"/>
      <c r="B1713" s="7"/>
      <c r="C1713" s="6"/>
      <c r="D1713" s="8"/>
      <c r="E1713" s="6"/>
      <c r="F1713" s="6"/>
      <c r="G1713" s="6"/>
      <c r="H1713" s="6"/>
      <c r="I1713" s="6"/>
      <c r="J1713" s="6"/>
    </row>
    <row r="1714" spans="1:10" ht="13.9">
      <c r="A1714" s="6"/>
      <c r="B1714" s="7"/>
      <c r="C1714" s="6"/>
      <c r="D1714" s="8"/>
      <c r="E1714" s="6"/>
      <c r="F1714" s="6"/>
      <c r="G1714" s="6"/>
      <c r="H1714" s="6"/>
      <c r="I1714" s="6"/>
      <c r="J1714" s="6"/>
    </row>
    <row r="1715" spans="1:10" ht="13.9">
      <c r="A1715" s="6"/>
      <c r="B1715" s="7"/>
      <c r="C1715" s="6"/>
      <c r="D1715" s="8"/>
      <c r="E1715" s="6"/>
      <c r="F1715" s="6"/>
      <c r="G1715" s="6"/>
      <c r="H1715" s="6"/>
      <c r="I1715" s="6"/>
      <c r="J1715" s="6"/>
    </row>
    <row r="1716" spans="1:10" ht="13.9">
      <c r="A1716" s="6"/>
      <c r="B1716" s="7"/>
      <c r="C1716" s="6"/>
      <c r="D1716" s="8"/>
      <c r="E1716" s="6"/>
      <c r="F1716" s="6"/>
      <c r="G1716" s="6"/>
      <c r="H1716" s="6"/>
      <c r="I1716" s="6"/>
      <c r="J1716" s="6"/>
    </row>
    <row r="1717" spans="1:10" ht="13.9">
      <c r="A1717" s="6"/>
      <c r="B1717" s="7"/>
      <c r="C1717" s="6"/>
      <c r="D1717" s="8"/>
      <c r="E1717" s="6"/>
      <c r="F1717" s="6"/>
      <c r="G1717" s="6"/>
      <c r="H1717" s="6"/>
      <c r="I1717" s="6"/>
      <c r="J1717" s="6"/>
    </row>
    <row r="1718" spans="1:10" ht="13.9">
      <c r="A1718" s="6"/>
      <c r="B1718" s="7"/>
      <c r="C1718" s="6"/>
      <c r="D1718" s="8"/>
      <c r="E1718" s="6"/>
      <c r="F1718" s="6"/>
      <c r="G1718" s="6"/>
      <c r="H1718" s="6"/>
      <c r="I1718" s="6"/>
      <c r="J1718" s="6"/>
    </row>
    <row r="1719" spans="1:10" ht="13.9">
      <c r="A1719" s="6"/>
      <c r="B1719" s="7"/>
      <c r="C1719" s="6"/>
      <c r="D1719" s="8"/>
      <c r="E1719" s="6"/>
      <c r="F1719" s="6"/>
      <c r="G1719" s="6"/>
      <c r="H1719" s="6"/>
      <c r="I1719" s="6"/>
      <c r="J1719" s="6"/>
    </row>
    <row r="1720" spans="1:10" ht="13.9">
      <c r="A1720" s="6"/>
      <c r="B1720" s="7"/>
      <c r="C1720" s="6"/>
      <c r="D1720" s="8"/>
      <c r="E1720" s="6"/>
      <c r="F1720" s="6"/>
      <c r="G1720" s="6"/>
      <c r="H1720" s="6"/>
      <c r="I1720" s="6"/>
      <c r="J1720" s="6"/>
    </row>
    <row r="1721" spans="1:10" ht="13.9">
      <c r="A1721" s="6"/>
      <c r="B1721" s="7"/>
      <c r="C1721" s="6"/>
      <c r="D1721" s="8"/>
      <c r="E1721" s="6"/>
      <c r="F1721" s="6"/>
      <c r="G1721" s="6"/>
      <c r="H1721" s="6"/>
      <c r="I1721" s="6"/>
      <c r="J1721" s="6"/>
    </row>
    <row r="1722" spans="1:10" ht="13.9">
      <c r="A1722" s="6"/>
      <c r="B1722" s="7"/>
      <c r="C1722" s="6"/>
      <c r="D1722" s="8"/>
      <c r="E1722" s="6"/>
      <c r="F1722" s="6"/>
      <c r="G1722" s="6"/>
      <c r="H1722" s="6"/>
      <c r="I1722" s="6"/>
      <c r="J1722" s="6"/>
    </row>
    <row r="1723" spans="1:10" ht="13.9">
      <c r="A1723" s="6"/>
      <c r="B1723" s="7"/>
      <c r="C1723" s="6"/>
      <c r="D1723" s="8"/>
      <c r="E1723" s="6"/>
      <c r="F1723" s="6"/>
      <c r="G1723" s="6"/>
      <c r="H1723" s="6"/>
      <c r="I1723" s="6"/>
      <c r="J1723" s="6"/>
    </row>
    <row r="1724" spans="1:10" ht="13.9">
      <c r="A1724" s="6"/>
      <c r="B1724" s="7"/>
      <c r="C1724" s="6"/>
      <c r="D1724" s="8"/>
      <c r="E1724" s="6"/>
      <c r="F1724" s="6"/>
      <c r="G1724" s="6"/>
      <c r="H1724" s="6"/>
      <c r="I1724" s="6"/>
      <c r="J1724" s="6"/>
    </row>
    <row r="1725" spans="1:10" ht="13.9">
      <c r="A1725" s="6"/>
      <c r="B1725" s="7"/>
      <c r="C1725" s="6"/>
      <c r="D1725" s="8"/>
      <c r="E1725" s="6"/>
      <c r="F1725" s="6"/>
      <c r="G1725" s="6"/>
      <c r="H1725" s="6"/>
      <c r="I1725" s="6"/>
      <c r="J1725" s="6"/>
    </row>
    <row r="1726" spans="1:10" ht="13.9">
      <c r="A1726" s="6"/>
      <c r="B1726" s="7"/>
      <c r="C1726" s="6"/>
      <c r="D1726" s="8"/>
      <c r="E1726" s="6"/>
      <c r="F1726" s="6"/>
      <c r="G1726" s="6"/>
      <c r="H1726" s="6"/>
      <c r="I1726" s="6"/>
      <c r="J1726" s="6"/>
    </row>
    <row r="1727" spans="1:10" ht="13.9">
      <c r="A1727" s="6"/>
      <c r="B1727" s="7"/>
      <c r="C1727" s="6"/>
      <c r="D1727" s="8"/>
      <c r="E1727" s="6"/>
      <c r="F1727" s="6"/>
      <c r="G1727" s="6"/>
      <c r="H1727" s="6"/>
      <c r="I1727" s="6"/>
      <c r="J1727" s="6"/>
    </row>
    <row r="1728" spans="1:10" ht="13.9">
      <c r="A1728" s="6"/>
      <c r="B1728" s="7"/>
      <c r="C1728" s="6"/>
      <c r="D1728" s="8"/>
      <c r="E1728" s="6"/>
      <c r="F1728" s="6"/>
      <c r="G1728" s="6"/>
      <c r="H1728" s="6"/>
      <c r="I1728" s="6"/>
      <c r="J1728" s="6"/>
    </row>
    <row r="1729" spans="1:10" ht="13.9">
      <c r="A1729" s="6"/>
      <c r="B1729" s="7"/>
      <c r="C1729" s="6"/>
      <c r="D1729" s="8"/>
      <c r="E1729" s="6"/>
      <c r="F1729" s="6"/>
      <c r="G1729" s="6"/>
      <c r="H1729" s="6"/>
      <c r="I1729" s="6"/>
      <c r="J1729" s="6"/>
    </row>
    <row r="1730" spans="1:10" ht="13.9">
      <c r="A1730" s="6"/>
      <c r="B1730" s="7"/>
      <c r="C1730" s="6"/>
      <c r="D1730" s="8"/>
      <c r="E1730" s="6"/>
      <c r="F1730" s="6"/>
      <c r="G1730" s="6"/>
      <c r="H1730" s="6"/>
      <c r="I1730" s="6"/>
      <c r="J1730" s="6"/>
    </row>
    <row r="1731" spans="1:10" ht="13.9">
      <c r="A1731" s="6"/>
      <c r="B1731" s="7"/>
      <c r="C1731" s="6"/>
      <c r="D1731" s="8"/>
      <c r="E1731" s="6"/>
      <c r="F1731" s="6"/>
      <c r="G1731" s="6"/>
      <c r="H1731" s="6"/>
      <c r="I1731" s="6"/>
      <c r="J1731" s="6"/>
    </row>
    <row r="1732" spans="1:10" ht="13.9">
      <c r="A1732" s="6"/>
      <c r="B1732" s="7"/>
      <c r="C1732" s="6"/>
      <c r="D1732" s="8"/>
      <c r="E1732" s="6"/>
      <c r="F1732" s="6"/>
      <c r="G1732" s="6"/>
      <c r="H1732" s="6"/>
      <c r="I1732" s="6"/>
      <c r="J1732" s="6"/>
    </row>
    <row r="1733" spans="1:10" ht="13.9">
      <c r="A1733" s="6"/>
      <c r="B1733" s="7"/>
      <c r="C1733" s="6"/>
      <c r="D1733" s="8"/>
      <c r="E1733" s="6"/>
      <c r="F1733" s="6"/>
      <c r="G1733" s="6"/>
      <c r="H1733" s="6"/>
      <c r="I1733" s="6"/>
      <c r="J1733" s="6"/>
    </row>
    <row r="1734" spans="1:10" ht="13.9">
      <c r="A1734" s="6"/>
      <c r="B1734" s="7"/>
      <c r="C1734" s="6"/>
      <c r="D1734" s="8"/>
      <c r="E1734" s="6"/>
      <c r="F1734" s="6"/>
      <c r="G1734" s="6"/>
      <c r="H1734" s="6"/>
      <c r="I1734" s="6"/>
      <c r="J1734" s="6"/>
    </row>
    <row r="1735" spans="1:10" ht="13.9">
      <c r="A1735" s="6"/>
      <c r="B1735" s="7"/>
      <c r="C1735" s="6"/>
      <c r="D1735" s="8"/>
      <c r="E1735" s="6"/>
      <c r="F1735" s="6"/>
      <c r="G1735" s="6"/>
      <c r="H1735" s="6"/>
      <c r="I1735" s="6"/>
      <c r="J1735" s="6"/>
    </row>
    <row r="1736" spans="1:10" ht="13.9">
      <c r="A1736" s="6"/>
      <c r="B1736" s="7"/>
      <c r="C1736" s="6"/>
      <c r="D1736" s="8"/>
      <c r="E1736" s="6"/>
      <c r="F1736" s="6"/>
      <c r="G1736" s="6"/>
      <c r="H1736" s="6"/>
      <c r="I1736" s="6"/>
      <c r="J1736" s="6"/>
    </row>
    <row r="1737" spans="1:10" ht="13.9">
      <c r="A1737" s="6"/>
      <c r="B1737" s="7"/>
      <c r="C1737" s="6"/>
      <c r="D1737" s="8"/>
      <c r="E1737" s="6"/>
      <c r="F1737" s="6"/>
      <c r="G1737" s="6"/>
      <c r="H1737" s="6"/>
      <c r="I1737" s="6"/>
      <c r="J1737" s="6"/>
    </row>
    <row r="1738" spans="1:10" ht="13.9">
      <c r="A1738" s="6"/>
      <c r="B1738" s="7"/>
      <c r="C1738" s="6"/>
      <c r="D1738" s="8"/>
      <c r="E1738" s="6"/>
      <c r="F1738" s="6"/>
      <c r="G1738" s="6"/>
      <c r="H1738" s="6"/>
      <c r="I1738" s="6"/>
      <c r="J1738" s="6"/>
    </row>
    <row r="1739" spans="1:10" ht="13.9">
      <c r="A1739" s="6"/>
      <c r="B1739" s="7"/>
      <c r="C1739" s="6"/>
      <c r="D1739" s="8"/>
      <c r="E1739" s="6"/>
      <c r="F1739" s="6"/>
      <c r="G1739" s="6"/>
      <c r="H1739" s="6"/>
      <c r="I1739" s="6"/>
      <c r="J1739" s="6"/>
    </row>
    <row r="1740" spans="1:10" ht="13.9">
      <c r="A1740" s="6"/>
      <c r="B1740" s="7"/>
      <c r="C1740" s="6"/>
      <c r="D1740" s="8"/>
      <c r="E1740" s="6"/>
      <c r="F1740" s="6"/>
      <c r="G1740" s="6"/>
      <c r="H1740" s="6"/>
      <c r="I1740" s="6"/>
      <c r="J1740" s="6"/>
    </row>
    <row r="1741" spans="1:10" ht="13.9">
      <c r="A1741" s="6"/>
      <c r="B1741" s="7"/>
      <c r="C1741" s="6"/>
      <c r="D1741" s="8"/>
      <c r="E1741" s="6"/>
      <c r="F1741" s="6"/>
      <c r="G1741" s="6"/>
      <c r="H1741" s="6"/>
      <c r="I1741" s="6"/>
      <c r="J1741" s="6"/>
    </row>
    <row r="1742" spans="1:10" ht="13.9">
      <c r="A1742" s="6"/>
      <c r="B1742" s="7"/>
      <c r="C1742" s="6"/>
      <c r="D1742" s="8"/>
      <c r="E1742" s="6"/>
      <c r="F1742" s="6"/>
      <c r="G1742" s="6"/>
      <c r="H1742" s="6"/>
      <c r="I1742" s="6"/>
      <c r="J1742" s="6"/>
    </row>
    <row r="1743" spans="1:10" ht="13.9">
      <c r="A1743" s="6"/>
      <c r="B1743" s="7"/>
      <c r="C1743" s="6"/>
      <c r="D1743" s="8"/>
      <c r="E1743" s="6"/>
      <c r="F1743" s="6"/>
      <c r="G1743" s="6"/>
      <c r="H1743" s="6"/>
      <c r="I1743" s="6"/>
      <c r="J1743" s="6"/>
    </row>
    <row r="1744" spans="1:10" ht="13.9">
      <c r="A1744" s="6"/>
      <c r="B1744" s="7"/>
      <c r="C1744" s="6"/>
      <c r="D1744" s="8"/>
      <c r="E1744" s="6"/>
      <c r="F1744" s="6"/>
      <c r="G1744" s="6"/>
      <c r="H1744" s="6"/>
      <c r="I1744" s="6"/>
      <c r="J1744" s="6"/>
    </row>
    <row r="1745" spans="1:10" ht="13.9">
      <c r="A1745" s="6"/>
      <c r="B1745" s="7"/>
      <c r="C1745" s="6"/>
      <c r="D1745" s="8"/>
      <c r="E1745" s="6"/>
      <c r="F1745" s="6"/>
      <c r="G1745" s="6"/>
      <c r="H1745" s="6"/>
      <c r="I1745" s="6"/>
      <c r="J1745" s="6"/>
    </row>
    <row r="1746" spans="1:10" ht="13.9">
      <c r="A1746" s="6"/>
      <c r="B1746" s="7"/>
      <c r="C1746" s="6"/>
      <c r="D1746" s="8"/>
      <c r="E1746" s="6"/>
      <c r="F1746" s="6"/>
      <c r="G1746" s="6"/>
      <c r="H1746" s="6"/>
      <c r="I1746" s="6"/>
      <c r="J1746" s="6"/>
    </row>
    <row r="1747" spans="1:10" ht="13.9">
      <c r="A1747" s="6"/>
      <c r="B1747" s="7"/>
      <c r="C1747" s="6"/>
      <c r="D1747" s="8"/>
      <c r="E1747" s="6"/>
      <c r="F1747" s="6"/>
      <c r="G1747" s="6"/>
      <c r="H1747" s="6"/>
      <c r="I1747" s="6"/>
      <c r="J1747" s="6"/>
    </row>
    <row r="1748" spans="1:10" ht="13.9">
      <c r="A1748" s="6"/>
      <c r="B1748" s="7"/>
      <c r="C1748" s="6"/>
      <c r="D1748" s="8"/>
      <c r="E1748" s="6"/>
      <c r="F1748" s="6"/>
      <c r="G1748" s="6"/>
      <c r="H1748" s="6"/>
      <c r="I1748" s="6"/>
      <c r="J1748" s="6"/>
    </row>
    <row r="1749" spans="1:10" ht="13.9">
      <c r="A1749" s="6"/>
      <c r="B1749" s="7"/>
      <c r="C1749" s="6"/>
      <c r="D1749" s="8"/>
      <c r="E1749" s="6"/>
      <c r="F1749" s="6"/>
      <c r="G1749" s="6"/>
      <c r="H1749" s="6"/>
      <c r="I1749" s="6"/>
      <c r="J1749" s="6"/>
    </row>
    <row r="1750" spans="1:10" ht="13.9">
      <c r="A1750" s="6"/>
      <c r="B1750" s="7"/>
      <c r="C1750" s="6"/>
      <c r="D1750" s="8"/>
      <c r="E1750" s="6"/>
      <c r="F1750" s="6"/>
      <c r="G1750" s="6"/>
      <c r="H1750" s="6"/>
      <c r="I1750" s="6"/>
      <c r="J1750" s="6"/>
    </row>
    <row r="1751" spans="1:10" ht="13.9">
      <c r="A1751" s="6"/>
      <c r="B1751" s="7"/>
      <c r="C1751" s="6"/>
      <c r="D1751" s="8"/>
      <c r="E1751" s="6"/>
      <c r="F1751" s="6"/>
      <c r="G1751" s="6"/>
      <c r="H1751" s="6"/>
      <c r="I1751" s="6"/>
      <c r="J1751" s="6"/>
    </row>
    <row r="1752" spans="1:10" ht="13.9">
      <c r="A1752" s="6"/>
      <c r="B1752" s="7"/>
      <c r="C1752" s="6"/>
      <c r="D1752" s="8"/>
      <c r="E1752" s="6"/>
      <c r="F1752" s="6"/>
      <c r="G1752" s="6"/>
      <c r="H1752" s="6"/>
      <c r="I1752" s="6"/>
      <c r="J1752" s="6"/>
    </row>
    <row r="1753" spans="1:10" ht="13.9">
      <c r="A1753" s="6"/>
      <c r="B1753" s="7"/>
      <c r="C1753" s="6"/>
      <c r="D1753" s="8"/>
      <c r="E1753" s="6"/>
      <c r="F1753" s="6"/>
      <c r="G1753" s="6"/>
      <c r="H1753" s="6"/>
      <c r="I1753" s="6"/>
      <c r="J1753" s="6"/>
    </row>
    <row r="1754" spans="1:10" ht="13.9">
      <c r="A1754" s="6"/>
      <c r="B1754" s="7"/>
      <c r="C1754" s="6"/>
      <c r="D1754" s="8"/>
      <c r="E1754" s="6"/>
      <c r="F1754" s="6"/>
      <c r="G1754" s="6"/>
      <c r="H1754" s="6"/>
      <c r="I1754" s="6"/>
      <c r="J1754" s="6"/>
    </row>
    <row r="1755" spans="1:10" ht="13.9">
      <c r="A1755" s="6"/>
      <c r="B1755" s="7"/>
      <c r="C1755" s="6"/>
      <c r="D1755" s="8"/>
      <c r="E1755" s="6"/>
      <c r="F1755" s="6"/>
      <c r="G1755" s="6"/>
      <c r="H1755" s="6"/>
      <c r="I1755" s="6"/>
      <c r="J1755" s="6"/>
    </row>
    <row r="1756" spans="1:10" ht="13.9">
      <c r="A1756" s="6"/>
      <c r="B1756" s="7"/>
      <c r="C1756" s="6"/>
      <c r="D1756" s="8"/>
      <c r="E1756" s="6"/>
      <c r="F1756" s="6"/>
      <c r="G1756" s="6"/>
      <c r="H1756" s="6"/>
      <c r="I1756" s="6"/>
      <c r="J1756" s="6"/>
    </row>
    <row r="1757" spans="1:10" ht="13.9">
      <c r="A1757" s="6"/>
      <c r="B1757" s="7"/>
      <c r="C1757" s="6"/>
      <c r="D1757" s="8"/>
      <c r="E1757" s="6"/>
      <c r="F1757" s="6"/>
      <c r="G1757" s="6"/>
      <c r="H1757" s="6"/>
      <c r="I1757" s="6"/>
      <c r="J1757" s="6"/>
    </row>
    <row r="1758" spans="1:10" ht="13.9">
      <c r="A1758" s="6"/>
      <c r="B1758" s="7"/>
      <c r="C1758" s="6"/>
      <c r="D1758" s="8"/>
      <c r="E1758" s="6"/>
      <c r="F1758" s="6"/>
      <c r="G1758" s="6"/>
      <c r="H1758" s="6"/>
      <c r="I1758" s="6"/>
      <c r="J1758" s="6"/>
    </row>
    <row r="1759" spans="1:10" ht="13.9">
      <c r="A1759" s="6"/>
      <c r="B1759" s="7"/>
      <c r="C1759" s="6"/>
      <c r="D1759" s="8"/>
      <c r="E1759" s="6"/>
      <c r="F1759" s="6"/>
      <c r="G1759" s="6"/>
      <c r="H1759" s="6"/>
      <c r="I1759" s="6"/>
      <c r="J1759" s="6"/>
    </row>
    <row r="1760" spans="1:10" ht="13.9">
      <c r="A1760" s="6"/>
      <c r="B1760" s="7"/>
      <c r="C1760" s="6"/>
      <c r="D1760" s="8"/>
      <c r="E1760" s="6"/>
      <c r="F1760" s="6"/>
      <c r="G1760" s="6"/>
      <c r="H1760" s="6"/>
      <c r="I1760" s="6"/>
      <c r="J1760" s="6"/>
    </row>
    <row r="1761" spans="1:10" ht="13.9">
      <c r="A1761" s="6"/>
      <c r="B1761" s="7"/>
      <c r="C1761" s="6"/>
      <c r="D1761" s="8"/>
      <c r="E1761" s="6"/>
      <c r="F1761" s="6"/>
      <c r="G1761" s="6"/>
      <c r="H1761" s="6"/>
      <c r="I1761" s="6"/>
      <c r="J1761" s="6"/>
    </row>
    <row r="1762" spans="1:10" ht="13.9">
      <c r="A1762" s="6"/>
      <c r="B1762" s="7"/>
      <c r="C1762" s="6"/>
      <c r="D1762" s="8"/>
      <c r="E1762" s="6"/>
      <c r="F1762" s="6"/>
      <c r="G1762" s="6"/>
      <c r="H1762" s="6"/>
      <c r="I1762" s="6"/>
      <c r="J1762" s="6"/>
    </row>
    <row r="1763" spans="1:10" ht="13.9">
      <c r="A1763" s="6"/>
      <c r="B1763" s="7"/>
      <c r="C1763" s="6"/>
      <c r="D1763" s="8"/>
      <c r="E1763" s="6"/>
      <c r="F1763" s="6"/>
      <c r="G1763" s="6"/>
      <c r="H1763" s="6"/>
      <c r="I1763" s="6"/>
      <c r="J1763" s="6"/>
    </row>
    <row r="1764" spans="1:10" ht="13.9">
      <c r="A1764" s="6"/>
      <c r="B1764" s="7"/>
      <c r="C1764" s="6"/>
      <c r="D1764" s="8"/>
      <c r="E1764" s="6"/>
      <c r="F1764" s="6"/>
      <c r="G1764" s="6"/>
      <c r="H1764" s="6"/>
      <c r="I1764" s="6"/>
      <c r="J1764" s="6"/>
    </row>
    <row r="1765" spans="1:10" ht="13.9">
      <c r="A1765" s="6"/>
      <c r="B1765" s="7"/>
      <c r="C1765" s="6"/>
      <c r="D1765" s="8"/>
      <c r="E1765" s="6"/>
      <c r="F1765" s="6"/>
      <c r="G1765" s="6"/>
      <c r="H1765" s="6"/>
      <c r="I1765" s="6"/>
      <c r="J1765" s="6"/>
    </row>
    <row r="1766" spans="1:10" ht="13.9">
      <c r="A1766" s="6"/>
      <c r="B1766" s="7"/>
      <c r="C1766" s="6"/>
      <c r="D1766" s="8"/>
      <c r="E1766" s="6"/>
      <c r="F1766" s="6"/>
      <c r="G1766" s="6"/>
      <c r="H1766" s="6"/>
      <c r="I1766" s="6"/>
      <c r="J1766" s="6"/>
    </row>
    <row r="1767" spans="1:10" ht="13.9">
      <c r="A1767" s="6"/>
      <c r="B1767" s="7"/>
      <c r="C1767" s="6"/>
      <c r="D1767" s="8"/>
      <c r="E1767" s="6"/>
      <c r="F1767" s="6"/>
      <c r="G1767" s="6"/>
      <c r="H1767" s="6"/>
      <c r="I1767" s="6"/>
      <c r="J1767" s="6"/>
    </row>
    <row r="1768" spans="1:10" ht="13.9">
      <c r="A1768" s="6"/>
      <c r="B1768" s="7"/>
      <c r="C1768" s="6"/>
      <c r="D1768" s="8"/>
      <c r="E1768" s="6"/>
      <c r="F1768" s="6"/>
      <c r="G1768" s="6"/>
      <c r="H1768" s="6"/>
      <c r="I1768" s="6"/>
      <c r="J1768" s="6"/>
    </row>
    <row r="1769" spans="1:10" ht="13.9">
      <c r="A1769" s="6"/>
      <c r="B1769" s="7"/>
      <c r="C1769" s="6"/>
      <c r="D1769" s="8"/>
      <c r="E1769" s="6"/>
      <c r="F1769" s="6"/>
      <c r="G1769" s="6"/>
      <c r="H1769" s="6"/>
      <c r="I1769" s="6"/>
      <c r="J1769" s="6"/>
    </row>
    <row r="1770" spans="1:10" ht="13.9">
      <c r="A1770" s="6"/>
      <c r="B1770" s="7"/>
      <c r="C1770" s="6"/>
      <c r="D1770" s="8"/>
      <c r="E1770" s="6"/>
      <c r="F1770" s="6"/>
      <c r="G1770" s="6"/>
      <c r="H1770" s="6"/>
      <c r="I1770" s="6"/>
      <c r="J1770" s="6"/>
    </row>
    <row r="1771" spans="1:10" ht="13.9">
      <c r="A1771" s="6"/>
      <c r="B1771" s="7"/>
      <c r="C1771" s="6"/>
      <c r="D1771" s="8"/>
      <c r="E1771" s="6"/>
      <c r="F1771" s="6"/>
      <c r="G1771" s="6"/>
      <c r="H1771" s="6"/>
      <c r="I1771" s="6"/>
      <c r="J1771" s="6"/>
    </row>
    <row r="1772" spans="1:10" ht="13.9">
      <c r="A1772" s="6"/>
      <c r="B1772" s="7"/>
      <c r="C1772" s="6"/>
      <c r="D1772" s="8"/>
      <c r="E1772" s="6"/>
      <c r="F1772" s="6"/>
      <c r="G1772" s="6"/>
      <c r="H1772" s="6"/>
      <c r="I1772" s="6"/>
      <c r="J1772" s="6"/>
    </row>
    <row r="1773" spans="1:10" ht="13.9">
      <c r="A1773" s="6"/>
      <c r="B1773" s="7"/>
      <c r="C1773" s="6"/>
      <c r="D1773" s="8"/>
      <c r="E1773" s="6"/>
      <c r="F1773" s="6"/>
      <c r="G1773" s="6"/>
      <c r="H1773" s="6"/>
      <c r="I1773" s="6"/>
      <c r="J1773" s="6"/>
    </row>
    <row r="1774" spans="1:10" ht="13.9">
      <c r="A1774" s="6"/>
      <c r="B1774" s="7"/>
      <c r="C1774" s="6"/>
      <c r="D1774" s="8"/>
      <c r="E1774" s="6"/>
      <c r="F1774" s="6"/>
      <c r="G1774" s="6"/>
      <c r="H1774" s="6"/>
      <c r="I1774" s="6"/>
      <c r="J1774" s="6"/>
    </row>
    <row r="1775" spans="1:10" ht="13.9">
      <c r="A1775" s="6"/>
      <c r="B1775" s="7"/>
      <c r="C1775" s="6"/>
      <c r="D1775" s="8"/>
      <c r="E1775" s="6"/>
      <c r="F1775" s="6"/>
      <c r="G1775" s="6"/>
      <c r="H1775" s="6"/>
      <c r="I1775" s="6"/>
      <c r="J1775" s="6"/>
    </row>
    <row r="1776" spans="1:10" ht="13.9">
      <c r="A1776" s="6"/>
      <c r="B1776" s="7"/>
      <c r="C1776" s="6"/>
      <c r="D1776" s="8"/>
      <c r="E1776" s="6"/>
      <c r="F1776" s="6"/>
      <c r="G1776" s="6"/>
      <c r="H1776" s="6"/>
      <c r="I1776" s="6"/>
      <c r="J1776" s="6"/>
    </row>
    <row r="1777" spans="1:10" ht="13.9">
      <c r="A1777" s="6"/>
      <c r="B1777" s="7"/>
      <c r="C1777" s="6"/>
      <c r="D1777" s="8"/>
      <c r="E1777" s="6"/>
      <c r="F1777" s="6"/>
      <c r="G1777" s="6"/>
      <c r="H1777" s="6"/>
      <c r="I1777" s="6"/>
      <c r="J1777" s="6"/>
    </row>
    <row r="1778" spans="1:10" ht="13.9">
      <c r="A1778" s="6"/>
      <c r="B1778" s="7"/>
      <c r="C1778" s="6"/>
      <c r="D1778" s="8"/>
      <c r="E1778" s="6"/>
      <c r="F1778" s="6"/>
      <c r="G1778" s="6"/>
      <c r="H1778" s="6"/>
      <c r="I1778" s="6"/>
      <c r="J1778" s="6"/>
    </row>
    <row r="1779" spans="1:10" ht="13.9">
      <c r="A1779" s="6"/>
      <c r="B1779" s="7"/>
      <c r="C1779" s="6"/>
      <c r="D1779" s="8"/>
      <c r="E1779" s="6"/>
      <c r="F1779" s="6"/>
      <c r="G1779" s="6"/>
      <c r="H1779" s="6"/>
      <c r="I1779" s="6"/>
      <c r="J1779" s="6"/>
    </row>
    <row r="1780" spans="1:10" ht="13.9">
      <c r="A1780" s="6"/>
      <c r="B1780" s="7"/>
      <c r="C1780" s="6"/>
      <c r="D1780" s="8"/>
      <c r="E1780" s="6"/>
      <c r="F1780" s="6"/>
      <c r="G1780" s="6"/>
      <c r="H1780" s="6"/>
      <c r="I1780" s="6"/>
      <c r="J1780" s="6"/>
    </row>
    <row r="1781" spans="1:10" ht="13.9">
      <c r="A1781" s="6"/>
      <c r="B1781" s="7"/>
      <c r="C1781" s="6"/>
      <c r="D1781" s="8"/>
      <c r="E1781" s="6"/>
      <c r="F1781" s="6"/>
      <c r="G1781" s="6"/>
      <c r="H1781" s="6"/>
      <c r="I1781" s="6"/>
      <c r="J1781" s="6"/>
    </row>
    <row r="1782" spans="1:10" ht="13.9">
      <c r="A1782" s="6"/>
      <c r="B1782" s="7"/>
      <c r="C1782" s="6"/>
      <c r="D1782" s="8"/>
      <c r="E1782" s="6"/>
      <c r="F1782" s="6"/>
      <c r="G1782" s="6"/>
      <c r="H1782" s="6"/>
      <c r="I1782" s="6"/>
      <c r="J1782" s="6"/>
    </row>
    <row r="1783" spans="1:10" ht="13.9">
      <c r="A1783" s="6"/>
      <c r="B1783" s="7"/>
      <c r="C1783" s="6"/>
      <c r="D1783" s="8"/>
      <c r="E1783" s="6"/>
      <c r="F1783" s="6"/>
      <c r="G1783" s="6"/>
      <c r="H1783" s="6"/>
      <c r="I1783" s="6"/>
      <c r="J1783" s="6"/>
    </row>
    <row r="1784" spans="1:10" ht="13.9">
      <c r="A1784" s="6"/>
      <c r="B1784" s="7"/>
      <c r="C1784" s="6"/>
      <c r="D1784" s="8"/>
      <c r="E1784" s="6"/>
      <c r="F1784" s="6"/>
      <c r="G1784" s="6"/>
      <c r="H1784" s="6"/>
      <c r="I1784" s="6"/>
      <c r="J1784" s="6"/>
    </row>
    <row r="1785" spans="1:10" ht="13.9">
      <c r="A1785" s="6"/>
      <c r="B1785" s="7"/>
      <c r="C1785" s="6"/>
      <c r="D1785" s="8"/>
      <c r="E1785" s="6"/>
      <c r="F1785" s="6"/>
      <c r="G1785" s="6"/>
      <c r="H1785" s="6"/>
      <c r="I1785" s="6"/>
      <c r="J1785" s="6"/>
    </row>
    <row r="1786" spans="1:10" ht="13.9">
      <c r="A1786" s="6"/>
      <c r="B1786" s="7"/>
      <c r="C1786" s="6"/>
      <c r="D1786" s="8"/>
      <c r="E1786" s="6"/>
      <c r="F1786" s="6"/>
      <c r="G1786" s="6"/>
      <c r="H1786" s="6"/>
      <c r="I1786" s="6"/>
      <c r="J1786" s="6"/>
    </row>
    <row r="1787" spans="1:10" ht="13.9">
      <c r="A1787" s="6"/>
      <c r="B1787" s="7"/>
      <c r="C1787" s="6"/>
      <c r="D1787" s="8"/>
      <c r="E1787" s="6"/>
      <c r="F1787" s="6"/>
      <c r="G1787" s="6"/>
      <c r="H1787" s="6"/>
      <c r="I1787" s="6"/>
      <c r="J1787" s="6"/>
    </row>
    <row r="1788" spans="1:10" ht="13.9">
      <c r="A1788" s="6"/>
      <c r="B1788" s="7"/>
      <c r="C1788" s="6"/>
      <c r="D1788" s="8"/>
      <c r="E1788" s="6"/>
      <c r="F1788" s="6"/>
      <c r="G1788" s="6"/>
      <c r="H1788" s="6"/>
      <c r="I1788" s="6"/>
      <c r="J1788" s="6"/>
    </row>
    <row r="1789" spans="1:10" ht="13.9">
      <c r="A1789" s="6"/>
      <c r="B1789" s="7"/>
      <c r="C1789" s="6"/>
      <c r="D1789" s="8"/>
      <c r="E1789" s="6"/>
      <c r="F1789" s="6"/>
      <c r="G1789" s="6"/>
      <c r="H1789" s="6"/>
      <c r="I1789" s="6"/>
      <c r="J1789" s="6"/>
    </row>
    <row r="1790" spans="1:10" ht="13.9">
      <c r="A1790" s="6"/>
      <c r="B1790" s="7"/>
      <c r="C1790" s="6"/>
      <c r="D1790" s="8"/>
      <c r="E1790" s="6"/>
      <c r="F1790" s="6"/>
      <c r="G1790" s="6"/>
      <c r="H1790" s="6"/>
      <c r="I1790" s="6"/>
      <c r="J1790" s="6"/>
    </row>
    <row r="1791" spans="1:10" ht="13.9">
      <c r="A1791" s="6"/>
      <c r="B1791" s="7"/>
      <c r="C1791" s="6"/>
      <c r="D1791" s="8"/>
      <c r="E1791" s="6"/>
      <c r="F1791" s="6"/>
      <c r="G1791" s="6"/>
      <c r="H1791" s="6"/>
      <c r="I1791" s="6"/>
      <c r="J1791" s="6"/>
    </row>
    <row r="1792" spans="1:10" ht="13.9">
      <c r="A1792" s="6"/>
      <c r="B1792" s="7"/>
      <c r="C1792" s="6"/>
      <c r="D1792" s="8"/>
      <c r="E1792" s="6"/>
      <c r="F1792" s="6"/>
      <c r="G1792" s="6"/>
      <c r="H1792" s="6"/>
      <c r="I1792" s="6"/>
      <c r="J1792" s="6"/>
    </row>
    <row r="1793" spans="1:10" ht="13.9">
      <c r="A1793" s="6"/>
      <c r="B1793" s="7"/>
      <c r="C1793" s="6"/>
      <c r="D1793" s="8"/>
      <c r="E1793" s="6"/>
      <c r="F1793" s="6"/>
      <c r="G1793" s="6"/>
      <c r="H1793" s="6"/>
      <c r="I1793" s="6"/>
      <c r="J1793" s="6"/>
    </row>
    <row r="1794" spans="1:10" ht="13.9">
      <c r="A1794" s="6"/>
      <c r="B1794" s="7"/>
      <c r="C1794" s="6"/>
      <c r="D1794" s="8"/>
      <c r="E1794" s="6"/>
      <c r="F1794" s="6"/>
      <c r="G1794" s="6"/>
      <c r="H1794" s="6"/>
      <c r="I1794" s="6"/>
      <c r="J1794" s="6"/>
    </row>
    <row r="1795" spans="1:10" ht="13.9">
      <c r="A1795" s="6"/>
      <c r="B1795" s="7"/>
      <c r="C1795" s="6"/>
      <c r="D1795" s="8"/>
      <c r="E1795" s="6"/>
      <c r="F1795" s="6"/>
      <c r="G1795" s="6"/>
      <c r="H1795" s="6"/>
      <c r="I1795" s="6"/>
      <c r="J1795" s="6"/>
    </row>
    <row r="1796" spans="1:10" ht="13.9">
      <c r="A1796" s="6"/>
      <c r="B1796" s="7"/>
      <c r="C1796" s="6"/>
      <c r="D1796" s="8"/>
      <c r="E1796" s="6"/>
      <c r="F1796" s="6"/>
      <c r="G1796" s="6"/>
      <c r="H1796" s="6"/>
      <c r="I1796" s="6"/>
      <c r="J1796" s="6"/>
    </row>
    <row r="1797" spans="1:10" ht="13.9">
      <c r="A1797" s="6"/>
      <c r="B1797" s="7"/>
      <c r="C1797" s="6"/>
      <c r="D1797" s="8"/>
      <c r="E1797" s="6"/>
      <c r="F1797" s="6"/>
      <c r="G1797" s="6"/>
      <c r="H1797" s="6"/>
      <c r="I1797" s="6"/>
      <c r="J1797" s="6"/>
    </row>
    <row r="1798" spans="1:10" ht="13.9">
      <c r="A1798" s="6"/>
      <c r="B1798" s="7"/>
      <c r="C1798" s="6"/>
      <c r="D1798" s="8"/>
      <c r="E1798" s="6"/>
      <c r="F1798" s="6"/>
      <c r="G1798" s="6"/>
      <c r="H1798" s="6"/>
      <c r="I1798" s="6"/>
      <c r="J1798" s="6"/>
    </row>
    <row r="1799" spans="1:10" ht="13.9">
      <c r="A1799" s="6"/>
      <c r="B1799" s="7"/>
      <c r="C1799" s="6"/>
      <c r="D1799" s="8"/>
      <c r="E1799" s="6"/>
      <c r="F1799" s="6"/>
      <c r="G1799" s="6"/>
      <c r="H1799" s="6"/>
      <c r="I1799" s="6"/>
      <c r="J1799" s="6"/>
    </row>
    <row r="1800" spans="1:10" ht="13.9">
      <c r="A1800" s="6"/>
      <c r="B1800" s="7"/>
      <c r="C1800" s="6"/>
      <c r="D1800" s="8"/>
      <c r="E1800" s="6"/>
      <c r="F1800" s="6"/>
      <c r="G1800" s="6"/>
      <c r="H1800" s="6"/>
      <c r="I1800" s="6"/>
      <c r="J1800" s="6"/>
    </row>
    <row r="1801" spans="1:10" ht="13.9">
      <c r="A1801" s="6"/>
      <c r="B1801" s="7"/>
      <c r="C1801" s="6"/>
      <c r="D1801" s="8"/>
      <c r="E1801" s="6"/>
      <c r="F1801" s="6"/>
      <c r="G1801" s="6"/>
      <c r="H1801" s="6"/>
      <c r="I1801" s="6"/>
      <c r="J1801" s="6"/>
    </row>
    <row r="1802" spans="1:10" ht="13.9">
      <c r="A1802" s="6"/>
      <c r="B1802" s="7"/>
      <c r="C1802" s="6"/>
      <c r="D1802" s="8"/>
      <c r="E1802" s="6"/>
      <c r="F1802" s="6"/>
      <c r="G1802" s="6"/>
      <c r="H1802" s="6"/>
      <c r="I1802" s="6"/>
      <c r="J1802" s="6"/>
    </row>
    <row r="1803" spans="1:10" ht="13.9">
      <c r="A1803" s="6"/>
      <c r="B1803" s="7"/>
      <c r="C1803" s="6"/>
      <c r="D1803" s="8"/>
      <c r="E1803" s="6"/>
      <c r="F1803" s="6"/>
      <c r="G1803" s="6"/>
      <c r="H1803" s="6"/>
      <c r="I1803" s="6"/>
      <c r="J1803" s="6"/>
    </row>
    <row r="1804" spans="1:10" ht="13.9">
      <c r="A1804" s="6"/>
      <c r="B1804" s="7"/>
      <c r="C1804" s="6"/>
      <c r="D1804" s="8"/>
      <c r="E1804" s="6"/>
      <c r="F1804" s="6"/>
      <c r="G1804" s="6"/>
      <c r="H1804" s="6"/>
      <c r="I1804" s="6"/>
      <c r="J1804" s="6"/>
    </row>
    <row r="1805" spans="1:10" ht="13.9">
      <c r="A1805" s="6"/>
      <c r="B1805" s="7"/>
      <c r="C1805" s="6"/>
      <c r="D1805" s="8"/>
      <c r="E1805" s="6"/>
      <c r="F1805" s="6"/>
      <c r="G1805" s="6"/>
      <c r="H1805" s="6"/>
      <c r="I1805" s="6"/>
      <c r="J1805" s="6"/>
    </row>
    <row r="1806" spans="1:10" ht="13.9">
      <c r="A1806" s="6"/>
      <c r="B1806" s="7"/>
      <c r="C1806" s="6"/>
      <c r="D1806" s="8"/>
      <c r="E1806" s="6"/>
      <c r="F1806" s="6"/>
      <c r="G1806" s="6"/>
      <c r="H1806" s="6"/>
      <c r="I1806" s="6"/>
      <c r="J1806" s="6"/>
    </row>
    <row r="1807" spans="1:10" ht="13.9">
      <c r="A1807" s="6"/>
      <c r="B1807" s="7"/>
      <c r="C1807" s="6"/>
      <c r="D1807" s="8"/>
      <c r="E1807" s="6"/>
      <c r="F1807" s="6"/>
      <c r="G1807" s="6"/>
      <c r="H1807" s="6"/>
      <c r="I1807" s="6"/>
      <c r="J1807" s="6"/>
    </row>
    <row r="1808" spans="1:10" ht="13.9">
      <c r="A1808" s="6"/>
      <c r="B1808" s="7"/>
      <c r="C1808" s="6"/>
      <c r="D1808" s="8"/>
      <c r="E1808" s="6"/>
      <c r="F1808" s="6"/>
      <c r="G1808" s="6"/>
      <c r="H1808" s="6"/>
      <c r="I1808" s="6"/>
      <c r="J1808" s="6"/>
    </row>
    <row r="1809" spans="1:10" ht="13.9">
      <c r="A1809" s="6"/>
      <c r="B1809" s="7"/>
      <c r="C1809" s="6"/>
      <c r="D1809" s="8"/>
      <c r="E1809" s="6"/>
      <c r="F1809" s="6"/>
      <c r="G1809" s="6"/>
      <c r="H1809" s="6"/>
      <c r="I1809" s="6"/>
      <c r="J1809" s="6"/>
    </row>
    <row r="1810" spans="1:10" ht="13.9">
      <c r="A1810" s="6"/>
      <c r="B1810" s="7"/>
      <c r="C1810" s="6"/>
      <c r="D1810" s="8"/>
      <c r="E1810" s="6"/>
      <c r="F1810" s="6"/>
      <c r="G1810" s="6"/>
      <c r="H1810" s="6"/>
      <c r="I1810" s="6"/>
      <c r="J1810" s="6"/>
    </row>
    <row r="1811" spans="1:10" ht="13.9">
      <c r="A1811" s="6"/>
      <c r="B1811" s="7"/>
      <c r="C1811" s="6"/>
      <c r="D1811" s="8"/>
      <c r="E1811" s="6"/>
      <c r="F1811" s="6"/>
      <c r="G1811" s="6"/>
      <c r="H1811" s="6"/>
      <c r="I1811" s="6"/>
      <c r="J1811" s="6"/>
    </row>
    <row r="1812" spans="1:10" ht="13.9">
      <c r="A1812" s="6"/>
      <c r="B1812" s="7"/>
      <c r="C1812" s="6"/>
      <c r="D1812" s="8"/>
      <c r="E1812" s="6"/>
      <c r="F1812" s="6"/>
      <c r="G1812" s="6"/>
      <c r="H1812" s="6"/>
      <c r="I1812" s="6"/>
      <c r="J1812" s="6"/>
    </row>
    <row r="1813" spans="1:10" ht="13.9">
      <c r="A1813" s="6"/>
      <c r="B1813" s="7"/>
      <c r="C1813" s="6"/>
      <c r="D1813" s="8"/>
      <c r="E1813" s="6"/>
      <c r="F1813" s="6"/>
      <c r="G1813" s="6"/>
      <c r="H1813" s="6"/>
      <c r="I1813" s="6"/>
      <c r="J1813" s="6"/>
    </row>
    <row r="1814" spans="1:10" ht="13.9">
      <c r="A1814" s="6"/>
      <c r="B1814" s="7"/>
      <c r="C1814" s="6"/>
      <c r="D1814" s="8"/>
      <c r="E1814" s="6"/>
      <c r="F1814" s="6"/>
      <c r="G1814" s="6"/>
      <c r="H1814" s="6"/>
      <c r="I1814" s="6"/>
      <c r="J1814" s="6"/>
    </row>
    <row r="1815" spans="1:10" ht="13.9">
      <c r="A1815" s="6"/>
      <c r="B1815" s="7"/>
      <c r="C1815" s="6"/>
      <c r="D1815" s="8"/>
      <c r="E1815" s="6"/>
      <c r="F1815" s="6"/>
      <c r="G1815" s="6"/>
      <c r="H1815" s="6"/>
      <c r="I1815" s="6"/>
      <c r="J1815" s="6"/>
    </row>
    <row r="1816" spans="1:10" ht="13.9">
      <c r="A1816" s="6"/>
      <c r="B1816" s="7"/>
      <c r="C1816" s="6"/>
      <c r="D1816" s="8"/>
      <c r="E1816" s="6"/>
      <c r="F1816" s="6"/>
      <c r="G1816" s="6"/>
      <c r="H1816" s="6"/>
      <c r="I1816" s="6"/>
      <c r="J1816" s="6"/>
    </row>
    <row r="1817" spans="1:10" ht="13.9">
      <c r="A1817" s="6"/>
      <c r="B1817" s="7"/>
      <c r="C1817" s="6"/>
      <c r="D1817" s="8"/>
      <c r="E1817" s="6"/>
      <c r="F1817" s="6"/>
      <c r="G1817" s="6"/>
      <c r="H1817" s="6"/>
      <c r="I1817" s="6"/>
      <c r="J1817" s="6"/>
    </row>
    <row r="1818" spans="1:10" ht="13.9">
      <c r="A1818" s="6"/>
      <c r="B1818" s="7"/>
      <c r="C1818" s="6"/>
      <c r="D1818" s="8"/>
      <c r="E1818" s="6"/>
      <c r="F1818" s="6"/>
      <c r="G1818" s="6"/>
      <c r="H1818" s="6"/>
      <c r="I1818" s="6"/>
      <c r="J1818" s="6"/>
    </row>
    <row r="1819" spans="1:10" ht="13.9">
      <c r="A1819" s="6"/>
      <c r="B1819" s="7"/>
      <c r="C1819" s="6"/>
      <c r="D1819" s="8"/>
      <c r="E1819" s="6"/>
      <c r="F1819" s="6"/>
      <c r="G1819" s="6"/>
      <c r="H1819" s="6"/>
      <c r="I1819" s="6"/>
      <c r="J1819" s="6"/>
    </row>
    <row r="1820" spans="1:10" ht="13.9">
      <c r="A1820" s="6"/>
      <c r="B1820" s="7"/>
      <c r="C1820" s="6"/>
      <c r="D1820" s="8"/>
      <c r="E1820" s="6"/>
      <c r="F1820" s="6"/>
      <c r="G1820" s="6"/>
      <c r="H1820" s="6"/>
      <c r="I1820" s="6"/>
      <c r="J1820" s="6"/>
    </row>
    <row r="1821" spans="1:10" ht="13.9">
      <c r="A1821" s="6"/>
      <c r="B1821" s="7"/>
      <c r="C1821" s="6"/>
      <c r="D1821" s="8"/>
      <c r="E1821" s="6"/>
      <c r="F1821" s="6"/>
      <c r="G1821" s="6"/>
      <c r="H1821" s="6"/>
      <c r="I1821" s="6"/>
      <c r="J1821" s="6"/>
    </row>
    <row r="1822" spans="1:10" ht="13.9">
      <c r="A1822" s="6"/>
      <c r="B1822" s="7"/>
      <c r="C1822" s="6"/>
      <c r="D1822" s="8"/>
      <c r="E1822" s="6"/>
      <c r="F1822" s="6"/>
      <c r="G1822" s="6"/>
      <c r="H1822" s="6"/>
      <c r="I1822" s="6"/>
      <c r="J1822" s="6"/>
    </row>
    <row r="1823" spans="1:10" ht="13.9">
      <c r="A1823" s="6"/>
      <c r="B1823" s="7"/>
      <c r="C1823" s="6"/>
      <c r="D1823" s="8"/>
      <c r="E1823" s="6"/>
      <c r="F1823" s="6"/>
      <c r="G1823" s="6"/>
      <c r="H1823" s="6"/>
      <c r="I1823" s="6"/>
      <c r="J1823" s="6"/>
    </row>
    <row r="1824" spans="1:10" ht="13.9">
      <c r="A1824" s="6"/>
      <c r="B1824" s="7"/>
      <c r="C1824" s="6"/>
      <c r="D1824" s="8"/>
      <c r="E1824" s="6"/>
      <c r="F1824" s="6"/>
      <c r="G1824" s="6"/>
      <c r="H1824" s="6"/>
      <c r="I1824" s="6"/>
      <c r="J1824" s="6"/>
    </row>
    <row r="1825" spans="1:10" ht="13.9">
      <c r="A1825" s="6"/>
      <c r="B1825" s="7"/>
      <c r="C1825" s="6"/>
      <c r="D1825" s="8"/>
      <c r="E1825" s="6"/>
      <c r="F1825" s="6"/>
      <c r="G1825" s="6"/>
      <c r="H1825" s="6"/>
      <c r="I1825" s="6"/>
      <c r="J1825" s="6"/>
    </row>
    <row r="1826" spans="1:10" ht="13.9">
      <c r="A1826" s="6"/>
      <c r="B1826" s="7"/>
      <c r="C1826" s="6"/>
      <c r="D1826" s="8"/>
      <c r="E1826" s="6"/>
      <c r="F1826" s="6"/>
      <c r="G1826" s="6"/>
      <c r="H1826" s="6"/>
      <c r="I1826" s="6"/>
      <c r="J1826" s="6"/>
    </row>
    <row r="1827" spans="1:10" ht="13.9">
      <c r="A1827" s="6"/>
      <c r="B1827" s="7"/>
      <c r="C1827" s="6"/>
      <c r="D1827" s="8"/>
      <c r="E1827" s="6"/>
      <c r="F1827" s="6"/>
      <c r="G1827" s="6"/>
      <c r="H1827" s="6"/>
      <c r="I1827" s="6"/>
      <c r="J1827" s="6"/>
    </row>
    <row r="1828" spans="1:10" ht="13.9">
      <c r="A1828" s="6"/>
      <c r="B1828" s="7"/>
      <c r="C1828" s="6"/>
      <c r="D1828" s="8"/>
      <c r="E1828" s="6"/>
      <c r="F1828" s="6"/>
      <c r="G1828" s="6"/>
      <c r="H1828" s="6"/>
      <c r="I1828" s="6"/>
      <c r="J1828" s="6"/>
    </row>
    <row r="1829" spans="1:10" ht="13.9">
      <c r="A1829" s="6"/>
      <c r="B1829" s="7"/>
      <c r="C1829" s="6"/>
      <c r="D1829" s="8"/>
      <c r="E1829" s="6"/>
      <c r="F1829" s="6"/>
      <c r="G1829" s="6"/>
      <c r="H1829" s="6"/>
      <c r="I1829" s="6"/>
      <c r="J1829" s="6"/>
    </row>
    <row r="1830" spans="1:10" ht="13.9">
      <c r="A1830" s="6"/>
      <c r="B1830" s="7"/>
      <c r="C1830" s="6"/>
      <c r="D1830" s="8"/>
      <c r="E1830" s="6"/>
      <c r="F1830" s="6"/>
      <c r="G1830" s="6"/>
      <c r="H1830" s="6"/>
      <c r="I1830" s="6"/>
      <c r="J1830" s="6"/>
    </row>
    <row r="1831" spans="1:10" ht="13.9">
      <c r="A1831" s="6"/>
      <c r="B1831" s="7"/>
      <c r="C1831" s="6"/>
      <c r="D1831" s="8"/>
      <c r="E1831" s="6"/>
      <c r="F1831" s="6"/>
      <c r="G1831" s="6"/>
      <c r="H1831" s="6"/>
      <c r="I1831" s="6"/>
      <c r="J1831" s="6"/>
    </row>
    <row r="1832" spans="1:10" ht="13.9">
      <c r="A1832" s="6"/>
      <c r="B1832" s="7"/>
      <c r="C1832" s="6"/>
      <c r="D1832" s="8"/>
      <c r="E1832" s="6"/>
      <c r="F1832" s="6"/>
      <c r="G1832" s="6"/>
      <c r="H1832" s="6"/>
      <c r="I1832" s="6"/>
      <c r="J1832" s="6"/>
    </row>
    <row r="1833" spans="1:10" ht="13.9">
      <c r="A1833" s="6"/>
      <c r="B1833" s="7"/>
      <c r="C1833" s="6"/>
      <c r="D1833" s="8"/>
      <c r="E1833" s="6"/>
      <c r="F1833" s="6"/>
      <c r="G1833" s="6"/>
      <c r="H1833" s="6"/>
      <c r="I1833" s="6"/>
      <c r="J1833" s="6"/>
    </row>
    <row r="1834" spans="1:10" ht="13.9">
      <c r="A1834" s="6"/>
      <c r="B1834" s="7"/>
      <c r="C1834" s="6"/>
      <c r="D1834" s="8"/>
      <c r="E1834" s="6"/>
      <c r="F1834" s="6"/>
      <c r="G1834" s="6"/>
      <c r="H1834" s="6"/>
      <c r="I1834" s="6"/>
      <c r="J1834" s="6"/>
    </row>
    <row r="1835" spans="1:10" ht="13.9">
      <c r="A1835" s="6"/>
      <c r="B1835" s="7"/>
      <c r="C1835" s="6"/>
      <c r="D1835" s="8"/>
      <c r="E1835" s="6"/>
      <c r="F1835" s="6"/>
      <c r="G1835" s="6"/>
      <c r="H1835" s="6"/>
      <c r="I1835" s="6"/>
      <c r="J1835" s="6"/>
    </row>
    <row r="1836" spans="1:10" ht="13.9">
      <c r="A1836" s="6"/>
      <c r="B1836" s="7"/>
      <c r="C1836" s="6"/>
      <c r="D1836" s="8"/>
      <c r="E1836" s="6"/>
      <c r="F1836" s="6"/>
      <c r="G1836" s="6"/>
      <c r="H1836" s="6"/>
      <c r="I1836" s="6"/>
      <c r="J1836" s="6"/>
    </row>
    <row r="1837" spans="1:10" ht="13.9">
      <c r="A1837" s="6"/>
      <c r="B1837" s="7"/>
      <c r="C1837" s="6"/>
      <c r="D1837" s="8"/>
      <c r="E1837" s="6"/>
      <c r="F1837" s="6"/>
      <c r="G1837" s="6"/>
      <c r="H1837" s="6"/>
      <c r="I1837" s="6"/>
      <c r="J1837" s="6"/>
    </row>
    <row r="1838" spans="1:10" ht="13.9">
      <c r="A1838" s="6"/>
      <c r="B1838" s="7"/>
      <c r="C1838" s="6"/>
      <c r="D1838" s="8"/>
      <c r="E1838" s="6"/>
      <c r="F1838" s="6"/>
      <c r="G1838" s="6"/>
      <c r="H1838" s="6"/>
      <c r="I1838" s="6"/>
      <c r="J1838" s="6"/>
    </row>
    <row r="1839" spans="1:10" ht="13.9">
      <c r="A1839" s="6"/>
      <c r="B1839" s="7"/>
      <c r="C1839" s="6"/>
      <c r="D1839" s="8"/>
      <c r="E1839" s="6"/>
      <c r="F1839" s="6"/>
      <c r="G1839" s="6"/>
      <c r="H1839" s="6"/>
      <c r="I1839" s="6"/>
      <c r="J1839" s="6"/>
    </row>
    <row r="1840" spans="1:10" ht="13.9">
      <c r="A1840" s="6"/>
      <c r="B1840" s="7"/>
      <c r="C1840" s="6"/>
      <c r="D1840" s="8"/>
      <c r="E1840" s="6"/>
      <c r="F1840" s="6"/>
      <c r="G1840" s="6"/>
      <c r="H1840" s="6"/>
      <c r="I1840" s="6"/>
      <c r="J1840" s="6"/>
    </row>
    <row r="1841" spans="1:10" ht="13.9">
      <c r="A1841" s="6"/>
      <c r="B1841" s="7"/>
      <c r="C1841" s="6"/>
      <c r="D1841" s="8"/>
      <c r="E1841" s="6"/>
      <c r="F1841" s="6"/>
      <c r="G1841" s="6"/>
      <c r="H1841" s="6"/>
      <c r="I1841" s="6"/>
      <c r="J1841" s="6"/>
    </row>
    <row r="1842" spans="1:10" ht="13.9">
      <c r="A1842" s="6"/>
      <c r="B1842" s="7"/>
      <c r="C1842" s="6"/>
      <c r="D1842" s="8"/>
      <c r="E1842" s="6"/>
      <c r="F1842" s="6"/>
      <c r="G1842" s="6"/>
      <c r="H1842" s="6"/>
      <c r="I1842" s="6"/>
      <c r="J1842" s="6"/>
    </row>
    <row r="1843" spans="1:10" ht="13.9">
      <c r="A1843" s="6"/>
      <c r="B1843" s="7"/>
      <c r="C1843" s="6"/>
      <c r="D1843" s="8"/>
      <c r="E1843" s="6"/>
      <c r="F1843" s="6"/>
      <c r="G1843" s="6"/>
      <c r="H1843" s="6"/>
      <c r="I1843" s="6"/>
      <c r="J1843" s="6"/>
    </row>
    <row r="1844" spans="1:10" ht="13.9">
      <c r="A1844" s="6"/>
      <c r="B1844" s="7"/>
      <c r="C1844" s="6"/>
      <c r="D1844" s="8"/>
      <c r="E1844" s="6"/>
      <c r="F1844" s="6"/>
      <c r="G1844" s="6"/>
      <c r="H1844" s="6"/>
      <c r="I1844" s="6"/>
      <c r="J1844" s="6"/>
    </row>
    <row r="1845" spans="1:10" ht="13.9">
      <c r="A1845" s="6"/>
      <c r="B1845" s="7"/>
      <c r="C1845" s="6"/>
      <c r="D1845" s="8"/>
      <c r="E1845" s="6"/>
      <c r="F1845" s="6"/>
      <c r="G1845" s="6"/>
      <c r="H1845" s="6"/>
      <c r="I1845" s="6"/>
      <c r="J1845" s="6"/>
    </row>
    <row r="1846" spans="1:10" ht="13.9">
      <c r="A1846" s="6"/>
      <c r="B1846" s="7"/>
      <c r="C1846" s="6"/>
      <c r="D1846" s="8"/>
      <c r="E1846" s="6"/>
      <c r="F1846" s="6"/>
      <c r="G1846" s="6"/>
      <c r="H1846" s="6"/>
      <c r="I1846" s="6"/>
      <c r="J1846" s="6"/>
    </row>
    <row r="1847" spans="1:10" ht="13.9">
      <c r="A1847" s="6"/>
      <c r="B1847" s="7"/>
      <c r="C1847" s="6"/>
      <c r="D1847" s="8"/>
      <c r="E1847" s="6"/>
      <c r="F1847" s="6"/>
      <c r="G1847" s="6"/>
      <c r="H1847" s="6"/>
      <c r="I1847" s="6"/>
      <c r="J1847" s="6"/>
    </row>
    <row r="1848" spans="1:10" ht="13.9">
      <c r="A1848" s="6"/>
      <c r="B1848" s="7"/>
      <c r="C1848" s="6"/>
      <c r="D1848" s="8"/>
      <c r="E1848" s="6"/>
      <c r="F1848" s="6"/>
      <c r="G1848" s="6"/>
      <c r="H1848" s="6"/>
      <c r="I1848" s="6"/>
      <c r="J1848" s="6"/>
    </row>
    <row r="1849" spans="1:10" ht="13.9">
      <c r="A1849" s="6"/>
      <c r="B1849" s="7"/>
      <c r="C1849" s="6"/>
      <c r="D1849" s="8"/>
      <c r="E1849" s="6"/>
      <c r="F1849" s="6"/>
      <c r="G1849" s="6"/>
      <c r="H1849" s="6"/>
      <c r="I1849" s="6"/>
      <c r="J1849" s="6"/>
    </row>
    <row r="1850" spans="1:10" ht="13.9">
      <c r="A1850" s="6"/>
      <c r="B1850" s="7"/>
      <c r="C1850" s="6"/>
      <c r="D1850" s="8"/>
      <c r="E1850" s="6"/>
      <c r="F1850" s="6"/>
      <c r="G1850" s="6"/>
      <c r="H1850" s="6"/>
      <c r="I1850" s="6"/>
      <c r="J1850" s="6"/>
    </row>
    <row r="1851" spans="1:10" ht="13.9">
      <c r="A1851" s="6"/>
      <c r="B1851" s="7"/>
      <c r="C1851" s="6"/>
      <c r="D1851" s="8"/>
      <c r="E1851" s="6"/>
      <c r="F1851" s="6"/>
      <c r="G1851" s="6"/>
      <c r="H1851" s="6"/>
      <c r="I1851" s="6"/>
      <c r="J1851" s="6"/>
    </row>
    <row r="1852" spans="1:10" ht="13.9">
      <c r="A1852" s="6"/>
      <c r="B1852" s="7"/>
      <c r="C1852" s="6"/>
      <c r="D1852" s="8"/>
      <c r="E1852" s="6"/>
      <c r="F1852" s="6"/>
      <c r="G1852" s="6"/>
      <c r="H1852" s="6"/>
      <c r="I1852" s="6"/>
      <c r="J1852" s="6"/>
    </row>
    <row r="1853" spans="1:10" ht="13.9">
      <c r="A1853" s="6"/>
      <c r="B1853" s="7"/>
      <c r="C1853" s="6"/>
      <c r="D1853" s="8"/>
      <c r="E1853" s="6"/>
      <c r="F1853" s="6"/>
      <c r="G1853" s="6"/>
      <c r="H1853" s="6"/>
      <c r="I1853" s="6"/>
      <c r="J1853" s="6"/>
    </row>
    <row r="1854" spans="1:10" ht="13.9">
      <c r="A1854" s="6"/>
      <c r="B1854" s="7"/>
      <c r="C1854" s="6"/>
      <c r="D1854" s="8"/>
      <c r="E1854" s="6"/>
      <c r="F1854" s="6"/>
      <c r="G1854" s="6"/>
      <c r="H1854" s="6"/>
      <c r="I1854" s="6"/>
      <c r="J1854" s="6"/>
    </row>
    <row r="1855" spans="1:10" ht="13.9">
      <c r="A1855" s="6"/>
      <c r="B1855" s="7"/>
      <c r="C1855" s="6"/>
      <c r="D1855" s="8"/>
      <c r="E1855" s="6"/>
      <c r="F1855" s="6"/>
      <c r="G1855" s="6"/>
      <c r="H1855" s="6"/>
      <c r="I1855" s="6"/>
      <c r="J1855" s="6"/>
    </row>
    <row r="1856" spans="1:10" ht="13.9">
      <c r="A1856" s="6"/>
      <c r="B1856" s="7"/>
      <c r="C1856" s="6"/>
      <c r="D1856" s="8"/>
      <c r="E1856" s="6"/>
      <c r="F1856" s="6"/>
      <c r="G1856" s="6"/>
      <c r="H1856" s="6"/>
      <c r="I1856" s="6"/>
      <c r="J1856" s="6"/>
    </row>
    <row r="1857" spans="1:10" ht="13.9">
      <c r="A1857" s="6"/>
      <c r="B1857" s="7"/>
      <c r="C1857" s="6"/>
      <c r="D1857" s="8"/>
      <c r="E1857" s="6"/>
      <c r="F1857" s="6"/>
      <c r="G1857" s="6"/>
      <c r="H1857" s="6"/>
      <c r="I1857" s="6"/>
      <c r="J1857" s="6"/>
    </row>
    <row r="1858" spans="1:10" ht="13.9">
      <c r="A1858" s="6"/>
      <c r="B1858" s="7"/>
      <c r="C1858" s="6"/>
      <c r="D1858" s="8"/>
      <c r="E1858" s="6"/>
      <c r="F1858" s="6"/>
      <c r="G1858" s="6"/>
      <c r="H1858" s="6"/>
      <c r="I1858" s="6"/>
      <c r="J1858" s="6"/>
    </row>
    <row r="1859" spans="1:10" ht="13.9">
      <c r="A1859" s="6"/>
      <c r="B1859" s="7"/>
      <c r="C1859" s="6"/>
      <c r="D1859" s="8"/>
      <c r="E1859" s="6"/>
      <c r="F1859" s="6"/>
      <c r="G1859" s="6"/>
      <c r="H1859" s="6"/>
      <c r="I1859" s="6"/>
      <c r="J1859" s="6"/>
    </row>
    <row r="1860" spans="1:10" ht="13.9">
      <c r="A1860" s="6"/>
      <c r="B1860" s="7"/>
      <c r="C1860" s="6"/>
      <c r="D1860" s="8"/>
      <c r="E1860" s="6"/>
      <c r="F1860" s="6"/>
      <c r="G1860" s="6"/>
      <c r="H1860" s="6"/>
      <c r="I1860" s="6"/>
      <c r="J1860" s="6"/>
    </row>
    <row r="1861" spans="1:10" ht="13.9">
      <c r="A1861" s="6"/>
      <c r="B1861" s="7"/>
      <c r="C1861" s="6"/>
      <c r="D1861" s="8"/>
      <c r="E1861" s="6"/>
      <c r="F1861" s="6"/>
      <c r="G1861" s="6"/>
      <c r="H1861" s="6"/>
      <c r="I1861" s="6"/>
      <c r="J1861" s="6"/>
    </row>
    <row r="1862" spans="1:10" ht="13.9">
      <c r="A1862" s="6"/>
      <c r="B1862" s="7"/>
      <c r="C1862" s="6"/>
      <c r="D1862" s="8"/>
      <c r="E1862" s="6"/>
      <c r="F1862" s="6"/>
      <c r="G1862" s="6"/>
      <c r="H1862" s="6"/>
      <c r="I1862" s="6"/>
      <c r="J1862" s="6"/>
    </row>
    <row r="1863" spans="1:10" ht="13.9">
      <c r="A1863" s="6"/>
      <c r="B1863" s="7"/>
      <c r="C1863" s="6"/>
      <c r="D1863" s="8"/>
      <c r="E1863" s="6"/>
      <c r="F1863" s="6"/>
      <c r="G1863" s="6"/>
      <c r="H1863" s="6"/>
      <c r="I1863" s="6"/>
      <c r="J1863" s="6"/>
    </row>
    <row r="1864" spans="1:10" ht="13.9">
      <c r="A1864" s="6"/>
      <c r="B1864" s="7"/>
      <c r="C1864" s="6"/>
      <c r="D1864" s="8"/>
      <c r="E1864" s="6"/>
      <c r="F1864" s="6"/>
      <c r="G1864" s="6"/>
      <c r="H1864" s="6"/>
      <c r="I1864" s="6"/>
      <c r="J1864" s="6"/>
    </row>
    <row r="1865" spans="1:10" ht="13.9">
      <c r="A1865" s="6"/>
      <c r="B1865" s="7"/>
      <c r="C1865" s="6"/>
      <c r="D1865" s="8"/>
      <c r="E1865" s="6"/>
      <c r="F1865" s="6"/>
      <c r="G1865" s="6"/>
      <c r="H1865" s="6"/>
      <c r="I1865" s="6"/>
      <c r="J1865" s="6"/>
    </row>
    <row r="1866" spans="1:10" ht="13.9">
      <c r="A1866" s="6"/>
      <c r="B1866" s="7"/>
      <c r="C1866" s="6"/>
      <c r="D1866" s="8"/>
      <c r="E1866" s="6"/>
      <c r="F1866" s="6"/>
      <c r="G1866" s="6"/>
      <c r="H1866" s="6"/>
      <c r="I1866" s="6"/>
      <c r="J1866" s="6"/>
    </row>
    <row r="1867" spans="1:10" ht="13.9">
      <c r="A1867" s="6"/>
      <c r="B1867" s="7"/>
      <c r="C1867" s="6"/>
      <c r="D1867" s="8"/>
      <c r="E1867" s="6"/>
      <c r="F1867" s="6"/>
      <c r="G1867" s="6"/>
      <c r="H1867" s="6"/>
      <c r="I1867" s="6"/>
      <c r="J1867" s="6"/>
    </row>
    <row r="1868" spans="1:10" ht="13.9">
      <c r="A1868" s="6"/>
      <c r="B1868" s="7"/>
      <c r="C1868" s="6"/>
      <c r="D1868" s="8"/>
      <c r="E1868" s="6"/>
      <c r="F1868" s="6"/>
      <c r="G1868" s="6"/>
      <c r="H1868" s="6"/>
      <c r="I1868" s="6"/>
      <c r="J1868" s="6"/>
    </row>
    <row r="1869" spans="1:10" ht="13.9">
      <c r="A1869" s="6"/>
      <c r="B1869" s="7"/>
      <c r="C1869" s="6"/>
      <c r="D1869" s="8"/>
      <c r="E1869" s="6"/>
      <c r="F1869" s="6"/>
      <c r="G1869" s="6"/>
      <c r="H1869" s="6"/>
      <c r="I1869" s="6"/>
      <c r="J1869" s="6"/>
    </row>
    <row r="1870" spans="1:10" ht="13.9">
      <c r="A1870" s="6"/>
      <c r="B1870" s="7"/>
      <c r="C1870" s="6"/>
      <c r="D1870" s="8"/>
      <c r="E1870" s="6"/>
      <c r="F1870" s="6"/>
      <c r="G1870" s="6"/>
      <c r="H1870" s="6"/>
      <c r="I1870" s="6"/>
      <c r="J1870" s="6"/>
    </row>
    <row r="1871" spans="1:10" ht="13.9">
      <c r="A1871" s="6"/>
      <c r="B1871" s="7"/>
      <c r="C1871" s="6"/>
      <c r="D1871" s="8"/>
      <c r="E1871" s="6"/>
      <c r="F1871" s="6"/>
      <c r="G1871" s="6"/>
      <c r="H1871" s="6"/>
      <c r="I1871" s="6"/>
      <c r="J1871" s="6"/>
    </row>
    <row r="1872" spans="1:10" ht="13.9">
      <c r="A1872" s="6"/>
      <c r="B1872" s="7"/>
      <c r="C1872" s="6"/>
      <c r="D1872" s="8"/>
      <c r="E1872" s="6"/>
      <c r="F1872" s="6"/>
      <c r="G1872" s="6"/>
      <c r="H1872" s="6"/>
      <c r="I1872" s="6"/>
      <c r="J1872" s="6"/>
    </row>
    <row r="1873" spans="1:10" ht="13.9">
      <c r="A1873" s="6"/>
      <c r="B1873" s="7"/>
      <c r="C1873" s="6"/>
      <c r="D1873" s="8"/>
      <c r="E1873" s="6"/>
      <c r="F1873" s="6"/>
      <c r="G1873" s="6"/>
      <c r="H1873" s="6"/>
      <c r="I1873" s="6"/>
      <c r="J1873" s="6"/>
    </row>
    <row r="1874" spans="1:10" ht="13.9">
      <c r="A1874" s="6"/>
      <c r="B1874" s="7"/>
      <c r="C1874" s="6"/>
      <c r="D1874" s="8"/>
      <c r="E1874" s="6"/>
      <c r="F1874" s="6"/>
      <c r="G1874" s="6"/>
      <c r="H1874" s="6"/>
      <c r="I1874" s="6"/>
      <c r="J1874" s="6"/>
    </row>
    <row r="1875" spans="1:10" ht="13.9">
      <c r="A1875" s="6"/>
      <c r="B1875" s="7"/>
      <c r="C1875" s="6"/>
      <c r="D1875" s="8"/>
      <c r="E1875" s="6"/>
      <c r="F1875" s="6"/>
      <c r="G1875" s="6"/>
      <c r="H1875" s="6"/>
      <c r="I1875" s="6"/>
      <c r="J1875" s="6"/>
    </row>
    <row r="1876" spans="1:10" ht="13.9">
      <c r="A1876" s="6"/>
      <c r="B1876" s="7"/>
      <c r="C1876" s="6"/>
      <c r="D1876" s="8"/>
      <c r="E1876" s="6"/>
      <c r="F1876" s="6"/>
      <c r="G1876" s="6"/>
      <c r="H1876" s="6"/>
      <c r="I1876" s="6"/>
      <c r="J1876" s="6"/>
    </row>
    <row r="1877" spans="1:10" ht="13.9">
      <c r="A1877" s="6"/>
      <c r="B1877" s="7"/>
      <c r="C1877" s="6"/>
      <c r="D1877" s="8"/>
      <c r="E1877" s="6"/>
      <c r="F1877" s="6"/>
      <c r="G1877" s="6"/>
      <c r="H1877" s="6"/>
      <c r="I1877" s="6"/>
      <c r="J1877" s="6"/>
    </row>
    <row r="1878" spans="1:10" ht="13.9">
      <c r="A1878" s="6"/>
      <c r="B1878" s="7"/>
      <c r="C1878" s="6"/>
      <c r="D1878" s="8"/>
      <c r="E1878" s="6"/>
      <c r="F1878" s="6"/>
      <c r="G1878" s="6"/>
      <c r="H1878" s="6"/>
      <c r="I1878" s="6"/>
      <c r="J1878" s="6"/>
    </row>
    <row r="1879" spans="1:10" ht="13.9">
      <c r="A1879" s="6"/>
      <c r="B1879" s="7"/>
      <c r="C1879" s="6"/>
      <c r="D1879" s="8"/>
      <c r="E1879" s="6"/>
      <c r="F1879" s="6"/>
      <c r="G1879" s="6"/>
      <c r="H1879" s="6"/>
      <c r="I1879" s="6"/>
      <c r="J1879" s="6"/>
    </row>
    <row r="1880" spans="1:10" ht="13.9">
      <c r="A1880" s="6"/>
      <c r="B1880" s="7"/>
      <c r="C1880" s="6"/>
      <c r="D1880" s="8"/>
      <c r="E1880" s="6"/>
      <c r="F1880" s="6"/>
      <c r="G1880" s="6"/>
      <c r="H1880" s="6"/>
      <c r="I1880" s="6"/>
      <c r="J1880" s="6"/>
    </row>
    <row r="1881" spans="1:10" ht="13.9">
      <c r="A1881" s="6"/>
      <c r="B1881" s="7"/>
      <c r="C1881" s="6"/>
      <c r="D1881" s="8"/>
      <c r="E1881" s="6"/>
      <c r="F1881" s="6"/>
      <c r="G1881" s="6"/>
      <c r="H1881" s="6"/>
      <c r="I1881" s="6"/>
      <c r="J1881" s="6"/>
    </row>
    <row r="1882" spans="1:10" ht="13.9">
      <c r="A1882" s="6"/>
      <c r="B1882" s="7"/>
      <c r="C1882" s="6"/>
      <c r="D1882" s="8"/>
      <c r="E1882" s="6"/>
      <c r="F1882" s="6"/>
      <c r="G1882" s="6"/>
      <c r="H1882" s="6"/>
      <c r="I1882" s="6"/>
      <c r="J1882" s="6"/>
    </row>
    <row r="1883" spans="1:10" ht="13.9">
      <c r="A1883" s="6"/>
      <c r="B1883" s="7"/>
      <c r="C1883" s="6"/>
      <c r="D1883" s="8"/>
      <c r="E1883" s="6"/>
      <c r="F1883" s="6"/>
      <c r="G1883" s="6"/>
      <c r="H1883" s="6"/>
      <c r="I1883" s="6"/>
      <c r="J1883" s="6"/>
    </row>
    <row r="1884" spans="1:10" ht="13.9">
      <c r="A1884" s="6"/>
      <c r="B1884" s="7"/>
      <c r="C1884" s="6"/>
      <c r="D1884" s="8"/>
      <c r="E1884" s="6"/>
      <c r="F1884" s="6"/>
      <c r="G1884" s="6"/>
      <c r="H1884" s="6"/>
      <c r="I1884" s="6"/>
      <c r="J1884" s="6"/>
    </row>
    <row r="1885" spans="1:10" ht="13.9">
      <c r="A1885" s="6"/>
      <c r="B1885" s="7"/>
      <c r="C1885" s="6"/>
      <c r="D1885" s="8"/>
      <c r="E1885" s="6"/>
      <c r="F1885" s="6"/>
      <c r="G1885" s="6"/>
      <c r="H1885" s="6"/>
      <c r="I1885" s="6"/>
      <c r="J1885" s="6"/>
    </row>
    <row r="1886" spans="1:10" ht="13.9">
      <c r="A1886" s="6"/>
      <c r="B1886" s="7"/>
      <c r="C1886" s="6"/>
      <c r="D1886" s="8"/>
      <c r="E1886" s="6"/>
      <c r="F1886" s="6"/>
      <c r="G1886" s="6"/>
      <c r="H1886" s="6"/>
      <c r="I1886" s="6"/>
      <c r="J1886" s="6"/>
    </row>
    <row r="1887" spans="1:10" ht="13.9">
      <c r="A1887" s="6"/>
      <c r="B1887" s="7"/>
      <c r="C1887" s="6"/>
      <c r="D1887" s="8"/>
      <c r="E1887" s="6"/>
      <c r="F1887" s="6"/>
      <c r="G1887" s="6"/>
      <c r="H1887" s="6"/>
      <c r="I1887" s="6"/>
      <c r="J1887" s="6"/>
    </row>
    <row r="1888" spans="1:10" ht="13.9">
      <c r="A1888" s="6"/>
      <c r="B1888" s="7"/>
      <c r="C1888" s="6"/>
      <c r="D1888" s="8"/>
      <c r="E1888" s="6"/>
      <c r="F1888" s="6"/>
      <c r="G1888" s="6"/>
      <c r="H1888" s="6"/>
      <c r="I1888" s="6"/>
      <c r="J1888" s="6"/>
    </row>
    <row r="1889" spans="1:10" ht="13.9">
      <c r="A1889" s="6"/>
      <c r="B1889" s="7"/>
      <c r="C1889" s="6"/>
      <c r="D1889" s="8"/>
      <c r="E1889" s="6"/>
      <c r="F1889" s="6"/>
      <c r="G1889" s="6"/>
      <c r="H1889" s="6"/>
      <c r="I1889" s="6"/>
      <c r="J1889" s="6"/>
    </row>
    <row r="1890" spans="1:10" ht="13.9">
      <c r="A1890" s="6"/>
      <c r="B1890" s="7"/>
      <c r="C1890" s="6"/>
      <c r="D1890" s="8"/>
      <c r="E1890" s="6"/>
      <c r="F1890" s="6"/>
      <c r="G1890" s="6"/>
      <c r="H1890" s="6"/>
      <c r="I1890" s="6"/>
      <c r="J1890" s="6"/>
    </row>
    <row r="1891" spans="1:10" ht="13.9">
      <c r="A1891" s="6"/>
      <c r="B1891" s="7"/>
      <c r="C1891" s="6"/>
      <c r="D1891" s="8"/>
      <c r="E1891" s="6"/>
      <c r="F1891" s="6"/>
      <c r="G1891" s="6"/>
      <c r="H1891" s="6"/>
      <c r="I1891" s="6"/>
      <c r="J1891" s="6"/>
    </row>
    <row r="1892" spans="1:10" ht="13.9">
      <c r="A1892" s="6"/>
      <c r="B1892" s="7"/>
      <c r="C1892" s="6"/>
      <c r="D1892" s="8"/>
      <c r="E1892" s="6"/>
      <c r="F1892" s="6"/>
      <c r="G1892" s="6"/>
      <c r="H1892" s="6"/>
      <c r="I1892" s="6"/>
      <c r="J1892" s="6"/>
    </row>
    <row r="1893" spans="1:10" ht="13.9">
      <c r="A1893" s="6"/>
      <c r="B1893" s="7"/>
      <c r="C1893" s="6"/>
      <c r="D1893" s="8"/>
      <c r="E1893" s="6"/>
      <c r="F1893" s="6"/>
      <c r="G1893" s="6"/>
      <c r="H1893" s="6"/>
      <c r="I1893" s="6"/>
      <c r="J1893" s="6"/>
    </row>
    <row r="1894" spans="1:10" ht="13.9">
      <c r="A1894" s="6"/>
      <c r="B1894" s="7"/>
      <c r="C1894" s="6"/>
      <c r="D1894" s="8"/>
      <c r="E1894" s="6"/>
      <c r="F1894" s="6"/>
      <c r="G1894" s="6"/>
      <c r="H1894" s="6"/>
      <c r="I1894" s="6"/>
      <c r="J1894" s="6"/>
    </row>
    <row r="1895" spans="1:10" ht="13.9">
      <c r="A1895" s="6"/>
      <c r="B1895" s="7"/>
      <c r="C1895" s="6"/>
      <c r="D1895" s="8"/>
      <c r="E1895" s="6"/>
      <c r="F1895" s="6"/>
      <c r="G1895" s="6"/>
      <c r="H1895" s="6"/>
      <c r="I1895" s="6"/>
      <c r="J1895" s="6"/>
    </row>
    <row r="1896" spans="1:10" ht="13.9">
      <c r="A1896" s="6"/>
      <c r="B1896" s="7"/>
      <c r="C1896" s="6"/>
      <c r="D1896" s="8"/>
      <c r="E1896" s="6"/>
      <c r="F1896" s="6"/>
      <c r="G1896" s="6"/>
      <c r="H1896" s="6"/>
      <c r="I1896" s="6"/>
      <c r="J1896" s="6"/>
    </row>
    <row r="1897" spans="1:10" ht="13.9">
      <c r="A1897" s="6"/>
      <c r="B1897" s="7"/>
      <c r="C1897" s="6"/>
      <c r="D1897" s="8"/>
      <c r="E1897" s="6"/>
      <c r="F1897" s="6"/>
      <c r="G1897" s="6"/>
      <c r="H1897" s="6"/>
      <c r="I1897" s="6"/>
      <c r="J1897" s="6"/>
    </row>
    <row r="1898" spans="1:10" ht="13.9">
      <c r="A1898" s="6"/>
      <c r="B1898" s="7"/>
      <c r="C1898" s="6"/>
      <c r="D1898" s="8"/>
      <c r="E1898" s="6"/>
      <c r="F1898" s="6"/>
      <c r="G1898" s="6"/>
      <c r="H1898" s="6"/>
      <c r="I1898" s="6"/>
      <c r="J1898" s="6"/>
    </row>
    <row r="1899" spans="1:10" ht="13.9">
      <c r="A1899" s="6"/>
      <c r="B1899" s="7"/>
      <c r="C1899" s="6"/>
      <c r="D1899" s="8"/>
      <c r="E1899" s="6"/>
      <c r="F1899" s="6"/>
      <c r="G1899" s="6"/>
      <c r="H1899" s="6"/>
      <c r="I1899" s="6"/>
      <c r="J1899" s="6"/>
    </row>
    <row r="1900" spans="1:10" ht="13.9">
      <c r="A1900" s="6"/>
      <c r="B1900" s="7"/>
      <c r="C1900" s="6"/>
      <c r="D1900" s="8"/>
      <c r="E1900" s="6"/>
      <c r="F1900" s="6"/>
      <c r="G1900" s="6"/>
      <c r="H1900" s="6"/>
      <c r="I1900" s="6"/>
      <c r="J1900" s="6"/>
    </row>
    <row r="1901" spans="1:10" ht="13.9">
      <c r="A1901" s="6"/>
      <c r="B1901" s="7"/>
      <c r="C1901" s="6"/>
      <c r="D1901" s="8"/>
      <c r="E1901" s="6"/>
      <c r="F1901" s="6"/>
      <c r="G1901" s="6"/>
      <c r="H1901" s="6"/>
      <c r="I1901" s="6"/>
      <c r="J1901" s="6"/>
    </row>
    <row r="1902" spans="1:10" ht="13.9">
      <c r="A1902" s="6"/>
      <c r="B1902" s="7"/>
      <c r="C1902" s="6"/>
      <c r="D1902" s="8"/>
      <c r="E1902" s="6"/>
      <c r="F1902" s="6"/>
      <c r="G1902" s="6"/>
      <c r="H1902" s="6"/>
      <c r="I1902" s="6"/>
      <c r="J1902" s="6"/>
    </row>
    <row r="1903" spans="1:10" ht="13.9">
      <c r="A1903" s="6"/>
      <c r="B1903" s="7"/>
      <c r="C1903" s="6"/>
      <c r="D1903" s="8"/>
      <c r="E1903" s="6"/>
      <c r="F1903" s="6"/>
      <c r="G1903" s="6"/>
      <c r="H1903" s="6"/>
      <c r="I1903" s="6"/>
      <c r="J1903" s="6"/>
    </row>
    <row r="1904" spans="1:10" ht="13.9">
      <c r="A1904" s="6"/>
      <c r="B1904" s="7"/>
      <c r="C1904" s="6"/>
      <c r="D1904" s="8"/>
      <c r="E1904" s="6"/>
      <c r="F1904" s="6"/>
      <c r="G1904" s="6"/>
      <c r="H1904" s="6"/>
      <c r="I1904" s="6"/>
      <c r="J1904" s="6"/>
    </row>
    <row r="1905" spans="1:10" ht="13.9">
      <c r="A1905" s="6"/>
      <c r="B1905" s="7"/>
      <c r="C1905" s="6"/>
      <c r="D1905" s="8"/>
      <c r="E1905" s="6"/>
      <c r="F1905" s="6"/>
      <c r="G1905" s="6"/>
      <c r="H1905" s="6"/>
      <c r="I1905" s="6"/>
      <c r="J1905" s="6"/>
    </row>
    <row r="1906" spans="1:10" ht="13.9">
      <c r="A1906" s="6"/>
      <c r="B1906" s="7"/>
      <c r="C1906" s="6"/>
      <c r="D1906" s="8"/>
      <c r="E1906" s="6"/>
      <c r="F1906" s="6"/>
      <c r="G1906" s="6"/>
      <c r="H1906" s="6"/>
      <c r="I1906" s="6"/>
      <c r="J1906" s="6"/>
    </row>
    <row r="1907" spans="1:10" ht="13.9">
      <c r="A1907" s="6"/>
      <c r="B1907" s="7"/>
      <c r="C1907" s="6"/>
      <c r="D1907" s="8"/>
      <c r="E1907" s="6"/>
      <c r="F1907" s="6"/>
      <c r="G1907" s="6"/>
      <c r="H1907" s="6"/>
      <c r="I1907" s="6"/>
      <c r="J1907" s="6"/>
    </row>
    <row r="1908" spans="1:10" ht="13.9">
      <c r="A1908" s="6"/>
      <c r="B1908" s="7"/>
      <c r="C1908" s="6"/>
      <c r="D1908" s="8"/>
      <c r="E1908" s="6"/>
      <c r="F1908" s="6"/>
      <c r="G1908" s="6"/>
      <c r="H1908" s="6"/>
      <c r="I1908" s="6"/>
      <c r="J1908" s="6"/>
    </row>
    <row r="1909" spans="1:10" ht="13.9">
      <c r="A1909" s="6"/>
      <c r="B1909" s="7"/>
      <c r="C1909" s="6"/>
      <c r="D1909" s="8"/>
      <c r="E1909" s="6"/>
      <c r="F1909" s="6"/>
      <c r="G1909" s="6"/>
      <c r="H1909" s="6"/>
      <c r="I1909" s="6"/>
      <c r="J1909" s="6"/>
    </row>
    <row r="1910" spans="1:10" ht="13.9">
      <c r="A1910" s="6"/>
      <c r="B1910" s="7"/>
      <c r="C1910" s="6"/>
      <c r="D1910" s="8"/>
      <c r="E1910" s="6"/>
      <c r="F1910" s="6"/>
      <c r="G1910" s="6"/>
      <c r="H1910" s="6"/>
      <c r="I1910" s="6"/>
      <c r="J1910" s="6"/>
    </row>
    <row r="1911" spans="1:10" ht="13.9">
      <c r="A1911" s="6"/>
      <c r="B1911" s="7"/>
      <c r="C1911" s="6"/>
      <c r="D1911" s="8"/>
      <c r="E1911" s="6"/>
      <c r="F1911" s="6"/>
      <c r="G1911" s="6"/>
      <c r="H1911" s="6"/>
      <c r="I1911" s="6"/>
      <c r="J1911" s="6"/>
    </row>
    <row r="1912" spans="1:10" ht="13.9">
      <c r="A1912" s="6"/>
      <c r="B1912" s="7"/>
      <c r="C1912" s="6"/>
      <c r="D1912" s="8"/>
      <c r="E1912" s="6"/>
      <c r="F1912" s="6"/>
      <c r="G1912" s="6"/>
      <c r="H1912" s="6"/>
      <c r="I1912" s="6"/>
      <c r="J1912" s="6"/>
    </row>
    <row r="1913" spans="1:10" ht="13.9">
      <c r="A1913" s="6"/>
      <c r="B1913" s="7"/>
      <c r="C1913" s="6"/>
      <c r="D1913" s="8"/>
      <c r="E1913" s="6"/>
      <c r="F1913" s="6"/>
      <c r="G1913" s="6"/>
      <c r="H1913" s="6"/>
      <c r="I1913" s="6"/>
      <c r="J1913" s="6"/>
    </row>
    <row r="1914" spans="1:10" ht="13.9">
      <c r="A1914" s="6"/>
      <c r="B1914" s="7"/>
      <c r="C1914" s="6"/>
      <c r="D1914" s="8"/>
      <c r="E1914" s="6"/>
      <c r="F1914" s="6"/>
      <c r="G1914" s="6"/>
      <c r="H1914" s="6"/>
      <c r="I1914" s="6"/>
      <c r="J1914" s="6"/>
    </row>
    <row r="1915" spans="1:10" ht="13.9">
      <c r="A1915" s="6"/>
      <c r="B1915" s="7"/>
      <c r="C1915" s="6"/>
      <c r="D1915" s="8"/>
      <c r="E1915" s="6"/>
      <c r="F1915" s="6"/>
      <c r="G1915" s="6"/>
      <c r="H1915" s="6"/>
      <c r="I1915" s="6"/>
      <c r="J1915" s="6"/>
    </row>
    <row r="1916" spans="1:10" ht="13.9">
      <c r="A1916" s="6"/>
      <c r="B1916" s="7"/>
      <c r="C1916" s="6"/>
      <c r="D1916" s="8"/>
      <c r="E1916" s="6"/>
      <c r="F1916" s="6"/>
      <c r="G1916" s="6"/>
      <c r="H1916" s="6"/>
      <c r="I1916" s="6"/>
      <c r="J1916" s="6"/>
    </row>
    <row r="1917" spans="1:10" ht="13.9">
      <c r="A1917" s="6"/>
      <c r="B1917" s="7"/>
      <c r="C1917" s="6"/>
      <c r="D1917" s="8"/>
      <c r="E1917" s="6"/>
      <c r="F1917" s="6"/>
      <c r="G1917" s="6"/>
      <c r="H1917" s="6"/>
      <c r="I1917" s="6"/>
      <c r="J1917" s="6"/>
    </row>
    <row r="1918" spans="1:10" ht="13.9">
      <c r="A1918" s="6"/>
      <c r="B1918" s="7"/>
      <c r="C1918" s="6"/>
      <c r="D1918" s="8"/>
      <c r="E1918" s="6"/>
      <c r="F1918" s="6"/>
      <c r="G1918" s="6"/>
      <c r="H1918" s="6"/>
      <c r="I1918" s="6"/>
      <c r="J1918" s="6"/>
    </row>
    <row r="1919" spans="1:10" ht="13.9">
      <c r="A1919" s="6"/>
      <c r="B1919" s="7"/>
      <c r="C1919" s="6"/>
      <c r="D1919" s="8"/>
      <c r="E1919" s="6"/>
      <c r="F1919" s="6"/>
      <c r="G1919" s="6"/>
      <c r="H1919" s="6"/>
      <c r="I1919" s="6"/>
      <c r="J1919" s="6"/>
    </row>
    <row r="1920" spans="1:10" ht="13.9">
      <c r="A1920" s="6"/>
      <c r="B1920" s="7"/>
      <c r="C1920" s="6"/>
      <c r="D1920" s="8"/>
      <c r="E1920" s="6"/>
      <c r="F1920" s="6"/>
      <c r="G1920" s="6"/>
      <c r="H1920" s="6"/>
      <c r="I1920" s="6"/>
      <c r="J1920" s="6"/>
    </row>
    <row r="1921" spans="1:10" ht="13.9">
      <c r="A1921" s="6"/>
      <c r="B1921" s="7"/>
      <c r="C1921" s="6"/>
      <c r="D1921" s="8"/>
      <c r="E1921" s="6"/>
      <c r="F1921" s="6"/>
      <c r="G1921" s="6"/>
      <c r="H1921" s="6"/>
      <c r="I1921" s="6"/>
      <c r="J1921" s="6"/>
    </row>
    <row r="1922" spans="1:10" ht="13.9">
      <c r="A1922" s="6"/>
      <c r="B1922" s="7"/>
      <c r="C1922" s="6"/>
      <c r="D1922" s="8"/>
      <c r="E1922" s="6"/>
      <c r="F1922" s="6"/>
      <c r="G1922" s="6"/>
      <c r="H1922" s="6"/>
      <c r="I1922" s="6"/>
      <c r="J1922" s="6"/>
    </row>
    <row r="1923" spans="1:10" ht="13.9">
      <c r="A1923" s="6"/>
      <c r="B1923" s="7"/>
      <c r="C1923" s="6"/>
      <c r="D1923" s="8"/>
      <c r="E1923" s="6"/>
      <c r="F1923" s="6"/>
      <c r="G1923" s="6"/>
      <c r="H1923" s="6"/>
      <c r="I1923" s="6"/>
      <c r="J1923" s="6"/>
    </row>
    <row r="1924" spans="1:10" ht="13.9">
      <c r="A1924" s="6"/>
      <c r="B1924" s="7"/>
      <c r="C1924" s="6"/>
      <c r="D1924" s="8"/>
      <c r="E1924" s="6"/>
      <c r="F1924" s="6"/>
      <c r="G1924" s="6"/>
      <c r="H1924" s="6"/>
      <c r="I1924" s="6"/>
      <c r="J1924" s="6"/>
    </row>
    <row r="1925" spans="1:10" ht="13.9">
      <c r="A1925" s="6"/>
      <c r="B1925" s="7"/>
      <c r="C1925" s="6"/>
      <c r="D1925" s="8"/>
      <c r="E1925" s="6"/>
      <c r="F1925" s="6"/>
      <c r="G1925" s="6"/>
      <c r="H1925" s="6"/>
      <c r="I1925" s="6"/>
      <c r="J1925" s="6"/>
    </row>
    <row r="1926" spans="1:10" ht="13.9">
      <c r="A1926" s="6"/>
      <c r="B1926" s="7"/>
      <c r="C1926" s="6"/>
      <c r="D1926" s="8"/>
      <c r="E1926" s="6"/>
      <c r="F1926" s="6"/>
      <c r="G1926" s="6"/>
      <c r="H1926" s="6"/>
      <c r="I1926" s="6"/>
      <c r="J1926" s="6"/>
    </row>
    <row r="1927" spans="1:10" ht="13.9">
      <c r="A1927" s="6"/>
      <c r="B1927" s="7"/>
      <c r="C1927" s="6"/>
      <c r="D1927" s="8"/>
      <c r="E1927" s="6"/>
      <c r="F1927" s="6"/>
      <c r="G1927" s="6"/>
      <c r="H1927" s="6"/>
      <c r="I1927" s="6"/>
      <c r="J1927" s="6"/>
    </row>
    <row r="1928" spans="1:10" ht="13.9">
      <c r="A1928" s="6"/>
      <c r="B1928" s="7"/>
      <c r="C1928" s="6"/>
      <c r="D1928" s="8"/>
      <c r="E1928" s="6"/>
      <c r="F1928" s="6"/>
      <c r="G1928" s="6"/>
      <c r="H1928" s="6"/>
      <c r="I1928" s="6"/>
      <c r="J1928" s="6"/>
    </row>
    <row r="1929" spans="1:10" ht="13.9">
      <c r="A1929" s="6"/>
      <c r="B1929" s="7"/>
      <c r="C1929" s="6"/>
      <c r="D1929" s="8"/>
      <c r="E1929" s="6"/>
      <c r="F1929" s="6"/>
      <c r="G1929" s="6"/>
      <c r="H1929" s="6"/>
      <c r="I1929" s="6"/>
      <c r="J1929" s="6"/>
    </row>
    <row r="1930" spans="1:10" ht="13.9">
      <c r="A1930" s="6"/>
      <c r="B1930" s="7"/>
      <c r="C1930" s="6"/>
      <c r="D1930" s="8"/>
      <c r="E1930" s="6"/>
      <c r="F1930" s="6"/>
      <c r="G1930" s="6"/>
      <c r="H1930" s="6"/>
      <c r="I1930" s="6"/>
      <c r="J1930" s="6"/>
    </row>
    <row r="1931" spans="1:10" ht="13.9">
      <c r="A1931" s="6"/>
      <c r="B1931" s="7"/>
      <c r="C1931" s="6"/>
      <c r="D1931" s="8"/>
      <c r="E1931" s="6"/>
      <c r="F1931" s="6"/>
      <c r="G1931" s="6"/>
      <c r="H1931" s="6"/>
      <c r="I1931" s="6"/>
      <c r="J1931" s="6"/>
    </row>
    <row r="1932" spans="1:10" ht="13.9">
      <c r="A1932" s="6"/>
      <c r="B1932" s="7"/>
      <c r="C1932" s="6"/>
      <c r="D1932" s="8"/>
      <c r="E1932" s="6"/>
      <c r="F1932" s="6"/>
      <c r="G1932" s="6"/>
      <c r="H1932" s="6"/>
      <c r="I1932" s="6"/>
      <c r="J1932" s="6"/>
    </row>
    <row r="1933" spans="1:10" ht="13.9">
      <c r="A1933" s="6"/>
      <c r="B1933" s="7"/>
      <c r="C1933" s="6"/>
      <c r="D1933" s="8"/>
      <c r="E1933" s="6"/>
      <c r="F1933" s="6"/>
      <c r="G1933" s="6"/>
      <c r="H1933" s="6"/>
      <c r="I1933" s="6"/>
      <c r="J1933" s="6"/>
    </row>
    <row r="1934" spans="1:10" ht="13.9">
      <c r="A1934" s="6"/>
      <c r="B1934" s="7"/>
      <c r="C1934" s="6"/>
      <c r="D1934" s="8"/>
      <c r="E1934" s="6"/>
      <c r="F1934" s="6"/>
      <c r="G1934" s="6"/>
      <c r="H1934" s="6"/>
      <c r="I1934" s="6"/>
      <c r="J1934" s="6"/>
    </row>
    <row r="1935" spans="1:10" ht="13.9">
      <c r="A1935" s="6"/>
      <c r="B1935" s="7"/>
      <c r="C1935" s="6"/>
      <c r="D1935" s="8"/>
      <c r="E1935" s="6"/>
      <c r="F1935" s="6"/>
      <c r="G1935" s="6"/>
      <c r="H1935" s="6"/>
      <c r="I1935" s="6"/>
      <c r="J1935" s="6"/>
    </row>
    <row r="1936" spans="1:10" ht="13.9">
      <c r="A1936" s="6"/>
      <c r="B1936" s="7"/>
      <c r="C1936" s="6"/>
      <c r="D1936" s="8"/>
      <c r="E1936" s="6"/>
      <c r="F1936" s="6"/>
      <c r="G1936" s="6"/>
      <c r="H1936" s="6"/>
      <c r="I1936" s="6"/>
      <c r="J1936" s="6"/>
    </row>
    <row r="1937" spans="1:10" ht="13.9">
      <c r="A1937" s="6"/>
      <c r="B1937" s="7"/>
      <c r="C1937" s="6"/>
      <c r="D1937" s="8"/>
      <c r="E1937" s="6"/>
      <c r="F1937" s="6"/>
      <c r="G1937" s="6"/>
      <c r="H1937" s="6"/>
      <c r="I1937" s="6"/>
      <c r="J1937" s="6"/>
    </row>
    <row r="1938" spans="1:10" ht="13.9">
      <c r="A1938" s="6"/>
      <c r="B1938" s="7"/>
      <c r="C1938" s="6"/>
      <c r="D1938" s="8"/>
      <c r="E1938" s="6"/>
      <c r="F1938" s="6"/>
      <c r="G1938" s="6"/>
      <c r="H1938" s="6"/>
      <c r="I1938" s="6"/>
      <c r="J1938" s="6"/>
    </row>
    <row r="1939" spans="1:10" ht="13.9">
      <c r="A1939" s="6"/>
      <c r="B1939" s="7"/>
      <c r="C1939" s="6"/>
      <c r="D1939" s="8"/>
      <c r="E1939" s="6"/>
      <c r="F1939" s="6"/>
      <c r="G1939" s="6"/>
      <c r="H1939" s="6"/>
      <c r="I1939" s="6"/>
      <c r="J1939" s="6"/>
    </row>
    <row r="1940" spans="1:10" ht="13.9">
      <c r="A1940" s="6"/>
      <c r="B1940" s="7"/>
      <c r="C1940" s="6"/>
      <c r="D1940" s="8"/>
      <c r="E1940" s="6"/>
      <c r="F1940" s="6"/>
      <c r="G1940" s="6"/>
      <c r="H1940" s="6"/>
      <c r="I1940" s="6"/>
      <c r="J1940" s="6"/>
    </row>
    <row r="1941" spans="1:10" ht="13.9">
      <c r="A1941" s="6"/>
      <c r="B1941" s="7"/>
      <c r="C1941" s="6"/>
      <c r="D1941" s="8"/>
      <c r="E1941" s="6"/>
      <c r="F1941" s="6"/>
      <c r="G1941" s="6"/>
      <c r="H1941" s="6"/>
      <c r="I1941" s="6"/>
      <c r="J1941" s="6"/>
    </row>
    <row r="1942" spans="1:10" ht="13.9">
      <c r="A1942" s="6"/>
      <c r="B1942" s="7"/>
      <c r="C1942" s="6"/>
      <c r="D1942" s="8"/>
      <c r="E1942" s="6"/>
      <c r="F1942" s="6"/>
      <c r="G1942" s="6"/>
      <c r="H1942" s="6"/>
      <c r="I1942" s="6"/>
      <c r="J1942" s="6"/>
    </row>
    <row r="1943" spans="1:10" ht="13.9">
      <c r="A1943" s="6"/>
      <c r="B1943" s="7"/>
      <c r="C1943" s="6"/>
      <c r="D1943" s="8"/>
      <c r="E1943" s="6"/>
      <c r="F1943" s="6"/>
      <c r="G1943" s="6"/>
      <c r="H1943" s="6"/>
      <c r="I1943" s="6"/>
      <c r="J1943" s="6"/>
    </row>
    <row r="1944" spans="1:10" ht="13.9">
      <c r="A1944" s="6"/>
      <c r="B1944" s="7"/>
      <c r="C1944" s="6"/>
      <c r="D1944" s="8"/>
      <c r="E1944" s="6"/>
      <c r="F1944" s="6"/>
      <c r="G1944" s="6"/>
      <c r="H1944" s="6"/>
      <c r="I1944" s="6"/>
      <c r="J1944" s="6"/>
    </row>
    <row r="1945" spans="1:10" ht="13.9">
      <c r="A1945" s="6"/>
      <c r="B1945" s="7"/>
      <c r="C1945" s="6"/>
      <c r="D1945" s="8"/>
      <c r="E1945" s="6"/>
      <c r="F1945" s="6"/>
      <c r="G1945" s="6"/>
      <c r="H1945" s="6"/>
      <c r="I1945" s="6"/>
      <c r="J1945" s="6"/>
    </row>
    <row r="1946" spans="1:10" ht="13.9">
      <c r="A1946" s="6"/>
      <c r="B1946" s="7"/>
      <c r="C1946" s="6"/>
      <c r="D1946" s="8"/>
      <c r="E1946" s="6"/>
      <c r="F1946" s="6"/>
      <c r="G1946" s="6"/>
      <c r="H1946" s="6"/>
      <c r="I1946" s="6"/>
      <c r="J1946" s="6"/>
    </row>
    <row r="1947" spans="1:10" ht="13.9">
      <c r="A1947" s="6"/>
      <c r="B1947" s="7"/>
      <c r="C1947" s="6"/>
      <c r="D1947" s="8"/>
      <c r="E1947" s="6"/>
      <c r="F1947" s="6"/>
      <c r="G1947" s="6"/>
      <c r="H1947" s="6"/>
      <c r="I1947" s="6"/>
      <c r="J1947" s="6"/>
    </row>
    <row r="1948" spans="1:10" ht="13.9">
      <c r="A1948" s="6"/>
      <c r="B1948" s="7"/>
      <c r="C1948" s="6"/>
      <c r="D1948" s="8"/>
      <c r="E1948" s="6"/>
      <c r="F1948" s="6"/>
      <c r="G1948" s="6"/>
      <c r="H1948" s="6"/>
      <c r="I1948" s="6"/>
      <c r="J1948" s="6"/>
    </row>
    <row r="1949" spans="1:10" ht="13.9">
      <c r="A1949" s="6"/>
      <c r="B1949" s="7"/>
      <c r="C1949" s="6"/>
      <c r="D1949" s="8"/>
      <c r="E1949" s="6"/>
      <c r="F1949" s="6"/>
      <c r="G1949" s="6"/>
      <c r="H1949" s="6"/>
      <c r="I1949" s="6"/>
      <c r="J1949" s="6"/>
    </row>
    <row r="1950" spans="1:10" ht="13.9">
      <c r="A1950" s="6"/>
      <c r="B1950" s="7"/>
      <c r="C1950" s="6"/>
      <c r="D1950" s="8"/>
      <c r="E1950" s="6"/>
      <c r="F1950" s="6"/>
      <c r="G1950" s="6"/>
      <c r="H1950" s="6"/>
      <c r="I1950" s="6"/>
      <c r="J1950" s="6"/>
    </row>
    <row r="1951" spans="1:10" ht="13.9">
      <c r="A1951" s="6"/>
      <c r="B1951" s="7"/>
      <c r="C1951" s="6"/>
      <c r="D1951" s="8"/>
      <c r="E1951" s="6"/>
      <c r="F1951" s="6"/>
      <c r="G1951" s="6"/>
      <c r="H1951" s="6"/>
      <c r="I1951" s="6"/>
      <c r="J1951" s="6"/>
    </row>
    <row r="1952" spans="1:10" ht="13.9">
      <c r="A1952" s="6"/>
      <c r="B1952" s="7"/>
      <c r="C1952" s="6"/>
      <c r="D1952" s="8"/>
      <c r="E1952" s="6"/>
      <c r="F1952" s="6"/>
      <c r="G1952" s="6"/>
      <c r="H1952" s="6"/>
      <c r="I1952" s="6"/>
      <c r="J1952" s="6"/>
    </row>
    <row r="1953" spans="1:10" ht="13.9">
      <c r="A1953" s="6"/>
      <c r="B1953" s="7"/>
      <c r="C1953" s="6"/>
      <c r="D1953" s="8"/>
      <c r="E1953" s="6"/>
      <c r="F1953" s="6"/>
      <c r="G1953" s="6"/>
      <c r="H1953" s="6"/>
      <c r="I1953" s="6"/>
      <c r="J1953" s="6"/>
    </row>
    <row r="1954" spans="1:10" ht="13.9">
      <c r="A1954" s="6"/>
      <c r="B1954" s="7"/>
      <c r="C1954" s="6"/>
      <c r="D1954" s="8"/>
      <c r="E1954" s="6"/>
      <c r="F1954" s="6"/>
      <c r="G1954" s="6"/>
      <c r="H1954" s="6"/>
      <c r="I1954" s="6"/>
      <c r="J1954" s="6"/>
    </row>
    <row r="1955" spans="1:10" ht="13.9">
      <c r="A1955" s="6"/>
      <c r="B1955" s="7"/>
      <c r="C1955" s="6"/>
      <c r="D1955" s="8"/>
      <c r="E1955" s="6"/>
      <c r="F1955" s="6"/>
      <c r="G1955" s="6"/>
      <c r="H1955" s="6"/>
      <c r="I1955" s="6"/>
      <c r="J1955" s="6"/>
    </row>
    <row r="1956" spans="1:10" ht="13.9">
      <c r="A1956" s="6"/>
      <c r="B1956" s="7"/>
      <c r="C1956" s="6"/>
      <c r="D1956" s="8"/>
      <c r="E1956" s="6"/>
      <c r="F1956" s="6"/>
      <c r="G1956" s="6"/>
      <c r="H1956" s="6"/>
      <c r="I1956" s="6"/>
      <c r="J1956" s="6"/>
    </row>
    <row r="1957" spans="1:10" ht="13.9">
      <c r="A1957" s="6"/>
      <c r="B1957" s="7"/>
      <c r="C1957" s="6"/>
      <c r="D1957" s="8"/>
      <c r="E1957" s="6"/>
      <c r="F1957" s="6"/>
      <c r="G1957" s="6"/>
      <c r="H1957" s="6"/>
      <c r="I1957" s="6"/>
      <c r="J1957" s="6"/>
    </row>
    <row r="1958" spans="1:10" ht="13.9">
      <c r="A1958" s="6"/>
      <c r="B1958" s="7"/>
      <c r="C1958" s="6"/>
      <c r="D1958" s="8"/>
      <c r="E1958" s="6"/>
      <c r="F1958" s="6"/>
      <c r="G1958" s="6"/>
      <c r="H1958" s="6"/>
      <c r="I1958" s="6"/>
      <c r="J1958" s="6"/>
    </row>
    <row r="1959" spans="1:10" ht="13.9">
      <c r="A1959" s="6"/>
      <c r="B1959" s="7"/>
      <c r="C1959" s="6"/>
      <c r="D1959" s="8"/>
      <c r="E1959" s="6"/>
      <c r="F1959" s="6"/>
      <c r="G1959" s="6"/>
      <c r="H1959" s="6"/>
      <c r="I1959" s="6"/>
      <c r="J1959" s="6"/>
    </row>
    <row r="1960" spans="1:10" ht="13.9">
      <c r="A1960" s="6"/>
      <c r="B1960" s="7"/>
      <c r="C1960" s="6"/>
      <c r="D1960" s="8"/>
      <c r="E1960" s="6"/>
      <c r="F1960" s="6"/>
      <c r="G1960" s="6"/>
      <c r="H1960" s="6"/>
      <c r="I1960" s="6"/>
      <c r="J1960" s="6"/>
    </row>
    <row r="1961" spans="1:10" ht="13.9">
      <c r="A1961" s="6"/>
      <c r="B1961" s="7"/>
      <c r="C1961" s="6"/>
      <c r="D1961" s="8"/>
      <c r="E1961" s="6"/>
      <c r="F1961" s="6"/>
      <c r="G1961" s="6"/>
      <c r="H1961" s="6"/>
      <c r="I1961" s="6"/>
      <c r="J1961" s="6"/>
    </row>
    <row r="1962" spans="1:10" ht="13.9">
      <c r="A1962" s="6"/>
      <c r="B1962" s="7"/>
      <c r="C1962" s="6"/>
      <c r="D1962" s="8"/>
      <c r="E1962" s="6"/>
      <c r="F1962" s="6"/>
      <c r="G1962" s="6"/>
      <c r="H1962" s="6"/>
      <c r="I1962" s="6"/>
      <c r="J1962" s="6"/>
    </row>
    <row r="1963" spans="1:10" ht="13.9">
      <c r="A1963" s="6"/>
      <c r="B1963" s="7"/>
      <c r="C1963" s="6"/>
      <c r="D1963" s="8"/>
      <c r="E1963" s="6"/>
      <c r="F1963" s="6"/>
      <c r="G1963" s="6"/>
      <c r="H1963" s="6"/>
      <c r="I1963" s="6"/>
      <c r="J1963" s="6"/>
    </row>
    <row r="1964" spans="1:10" ht="13.9">
      <c r="A1964" s="6"/>
      <c r="B1964" s="7"/>
      <c r="C1964" s="6"/>
      <c r="D1964" s="8"/>
      <c r="E1964" s="6"/>
      <c r="F1964" s="6"/>
      <c r="G1964" s="6"/>
      <c r="H1964" s="6"/>
      <c r="I1964" s="6"/>
      <c r="J1964" s="6"/>
    </row>
    <row r="1965" spans="1:10" ht="13.9">
      <c r="A1965" s="6"/>
      <c r="B1965" s="7"/>
      <c r="C1965" s="6"/>
      <c r="D1965" s="8"/>
      <c r="E1965" s="6"/>
      <c r="F1965" s="6"/>
      <c r="G1965" s="6"/>
      <c r="H1965" s="6"/>
      <c r="I1965" s="6"/>
      <c r="J1965" s="6"/>
    </row>
    <row r="1966" spans="1:10" ht="13.9">
      <c r="A1966" s="6"/>
      <c r="B1966" s="7"/>
      <c r="C1966" s="6"/>
      <c r="D1966" s="8"/>
      <c r="E1966" s="6"/>
      <c r="F1966" s="6"/>
      <c r="G1966" s="6"/>
      <c r="H1966" s="6"/>
      <c r="I1966" s="6"/>
      <c r="J1966" s="6"/>
    </row>
    <row r="1967" spans="1:10" ht="13.9">
      <c r="A1967" s="6"/>
      <c r="B1967" s="7"/>
      <c r="C1967" s="6"/>
      <c r="D1967" s="8"/>
      <c r="E1967" s="6"/>
      <c r="F1967" s="6"/>
      <c r="G1967" s="6"/>
      <c r="H1967" s="6"/>
      <c r="I1967" s="6"/>
      <c r="J1967" s="6"/>
    </row>
    <row r="1968" spans="1:10" ht="13.9">
      <c r="A1968" s="6"/>
      <c r="B1968" s="7"/>
      <c r="C1968" s="6"/>
      <c r="D1968" s="8"/>
      <c r="E1968" s="6"/>
      <c r="F1968" s="6"/>
      <c r="G1968" s="6"/>
      <c r="H1968" s="6"/>
      <c r="I1968" s="6"/>
      <c r="J1968" s="6"/>
    </row>
    <row r="1969" spans="1:10" ht="13.9">
      <c r="A1969" s="6"/>
      <c r="B1969" s="7"/>
      <c r="C1969" s="6"/>
      <c r="D1969" s="8"/>
      <c r="E1969" s="6"/>
      <c r="F1969" s="6"/>
      <c r="G1969" s="6"/>
      <c r="H1969" s="6"/>
      <c r="I1969" s="6"/>
      <c r="J1969" s="6"/>
    </row>
    <row r="1970" spans="1:10" ht="13.9">
      <c r="A1970" s="6"/>
      <c r="B1970" s="7"/>
      <c r="C1970" s="6"/>
      <c r="D1970" s="8"/>
      <c r="E1970" s="6"/>
      <c r="F1970" s="6"/>
      <c r="G1970" s="6"/>
      <c r="H1970" s="6"/>
      <c r="I1970" s="6"/>
      <c r="J1970" s="6"/>
    </row>
    <row r="1971" spans="1:10" ht="13.9">
      <c r="A1971" s="6"/>
      <c r="B1971" s="7"/>
      <c r="C1971" s="6"/>
      <c r="D1971" s="8"/>
      <c r="E1971" s="6"/>
      <c r="F1971" s="6"/>
      <c r="G1971" s="6"/>
      <c r="H1971" s="6"/>
      <c r="I1971" s="6"/>
      <c r="J1971" s="6"/>
    </row>
    <row r="1972" spans="1:10" ht="13.9">
      <c r="A1972" s="6"/>
      <c r="B1972" s="7"/>
      <c r="C1972" s="6"/>
      <c r="D1972" s="8"/>
      <c r="E1972" s="6"/>
      <c r="F1972" s="6"/>
      <c r="G1972" s="6"/>
      <c r="H1972" s="6"/>
      <c r="I1972" s="6"/>
      <c r="J1972" s="6"/>
    </row>
    <row r="1973" spans="1:10" ht="13.9">
      <c r="A1973" s="6"/>
      <c r="B1973" s="7"/>
      <c r="C1973" s="6"/>
      <c r="D1973" s="8"/>
      <c r="E1973" s="6"/>
      <c r="F1973" s="6"/>
      <c r="G1973" s="6"/>
      <c r="H1973" s="6"/>
      <c r="I1973" s="6"/>
      <c r="J1973" s="6"/>
    </row>
    <row r="1974" spans="1:10" ht="13.9">
      <c r="A1974" s="6"/>
      <c r="B1974" s="7"/>
      <c r="C1974" s="6"/>
      <c r="D1974" s="8"/>
      <c r="E1974" s="6"/>
      <c r="F1974" s="6"/>
      <c r="G1974" s="6"/>
      <c r="H1974" s="6"/>
      <c r="I1974" s="6"/>
      <c r="J1974" s="6"/>
    </row>
    <row r="1975" spans="1:10" ht="13.9">
      <c r="A1975" s="6"/>
      <c r="B1975" s="7"/>
      <c r="C1975" s="6"/>
      <c r="D1975" s="8"/>
      <c r="E1975" s="6"/>
      <c r="F1975" s="6"/>
      <c r="G1975" s="6"/>
      <c r="H1975" s="6"/>
      <c r="I1975" s="6"/>
      <c r="J1975" s="6"/>
    </row>
    <row r="1976" spans="1:10" ht="13.9">
      <c r="A1976" s="6"/>
      <c r="B1976" s="7"/>
      <c r="C1976" s="6"/>
      <c r="D1976" s="8"/>
      <c r="E1976" s="6"/>
      <c r="F1976" s="6"/>
      <c r="G1976" s="6"/>
      <c r="H1976" s="6"/>
      <c r="I1976" s="6"/>
      <c r="J1976" s="6"/>
    </row>
    <row r="1977" spans="1:10" ht="13.9">
      <c r="A1977" s="6"/>
      <c r="B1977" s="7"/>
      <c r="C1977" s="6"/>
      <c r="D1977" s="8"/>
      <c r="E1977" s="6"/>
      <c r="F1977" s="6"/>
      <c r="G1977" s="6"/>
      <c r="H1977" s="6"/>
      <c r="I1977" s="6"/>
      <c r="J1977" s="6"/>
    </row>
    <row r="1978" spans="1:10" ht="13.9">
      <c r="A1978" s="6"/>
      <c r="B1978" s="7"/>
      <c r="C1978" s="6"/>
      <c r="D1978" s="8"/>
      <c r="E1978" s="6"/>
      <c r="F1978" s="6"/>
      <c r="G1978" s="6"/>
      <c r="H1978" s="6"/>
      <c r="I1978" s="6"/>
      <c r="J1978" s="6"/>
    </row>
    <row r="1979" spans="1:10" ht="13.9">
      <c r="A1979" s="6"/>
      <c r="B1979" s="7"/>
      <c r="C1979" s="6"/>
      <c r="D1979" s="8"/>
      <c r="E1979" s="6"/>
      <c r="F1979" s="6"/>
      <c r="G1979" s="6"/>
      <c r="H1979" s="6"/>
      <c r="I1979" s="6"/>
      <c r="J1979" s="6"/>
    </row>
    <row r="1980" spans="1:10" ht="13.9">
      <c r="A1980" s="6"/>
      <c r="B1980" s="7"/>
      <c r="C1980" s="6"/>
      <c r="D1980" s="8"/>
      <c r="E1980" s="6"/>
      <c r="F1980" s="6"/>
      <c r="G1980" s="6"/>
      <c r="H1980" s="6"/>
      <c r="I1980" s="6"/>
      <c r="J1980" s="6"/>
    </row>
    <row r="1981" spans="1:10" ht="13.9">
      <c r="A1981" s="6"/>
      <c r="B1981" s="7"/>
      <c r="C1981" s="6"/>
      <c r="D1981" s="8"/>
      <c r="E1981" s="6"/>
      <c r="F1981" s="6"/>
      <c r="G1981" s="6"/>
      <c r="H1981" s="6"/>
      <c r="I1981" s="6"/>
      <c r="J1981" s="6"/>
    </row>
    <row r="1982" spans="1:10" ht="13.9">
      <c r="A1982" s="6"/>
      <c r="B1982" s="7"/>
      <c r="C1982" s="6"/>
      <c r="D1982" s="8"/>
      <c r="E1982" s="6"/>
      <c r="F1982" s="6"/>
      <c r="G1982" s="6"/>
      <c r="H1982" s="6"/>
      <c r="I1982" s="6"/>
      <c r="J1982" s="6"/>
    </row>
    <row r="1983" spans="1:10" ht="13.9">
      <c r="A1983" s="6"/>
      <c r="B1983" s="7"/>
      <c r="C1983" s="6"/>
      <c r="D1983" s="8"/>
      <c r="E1983" s="6"/>
      <c r="F1983" s="6"/>
      <c r="G1983" s="6"/>
      <c r="H1983" s="6"/>
      <c r="I1983" s="6"/>
      <c r="J1983" s="6"/>
    </row>
    <row r="1984" spans="1:10" ht="13.9">
      <c r="A1984" s="6"/>
      <c r="B1984" s="7"/>
      <c r="C1984" s="6"/>
      <c r="D1984" s="8"/>
      <c r="E1984" s="6"/>
      <c r="F1984" s="6"/>
      <c r="G1984" s="6"/>
      <c r="H1984" s="6"/>
      <c r="I1984" s="6"/>
      <c r="J1984" s="6"/>
    </row>
    <row r="1985" spans="1:10" ht="13.9">
      <c r="A1985" s="6"/>
      <c r="B1985" s="7"/>
      <c r="C1985" s="6"/>
      <c r="D1985" s="8"/>
      <c r="E1985" s="6"/>
      <c r="F1985" s="6"/>
      <c r="G1985" s="6"/>
      <c r="H1985" s="6"/>
      <c r="I1985" s="6"/>
      <c r="J1985" s="6"/>
    </row>
    <row r="1986" spans="1:10" ht="13.9">
      <c r="A1986" s="6"/>
      <c r="B1986" s="7"/>
      <c r="C1986" s="6"/>
      <c r="D1986" s="8"/>
      <c r="E1986" s="6"/>
      <c r="F1986" s="6"/>
      <c r="G1986" s="6"/>
      <c r="H1986" s="6"/>
      <c r="I1986" s="6"/>
      <c r="J1986" s="6"/>
    </row>
    <row r="1987" spans="1:10" ht="13.9">
      <c r="A1987" s="6"/>
      <c r="B1987" s="7"/>
      <c r="C1987" s="6"/>
      <c r="D1987" s="8"/>
      <c r="E1987" s="6"/>
      <c r="F1987" s="6"/>
      <c r="G1987" s="6"/>
      <c r="H1987" s="6"/>
      <c r="I1987" s="6"/>
      <c r="J1987" s="6"/>
    </row>
    <row r="1988" spans="1:10" ht="13.9">
      <c r="A1988" s="6"/>
      <c r="B1988" s="7"/>
      <c r="C1988" s="6"/>
      <c r="D1988" s="8"/>
      <c r="E1988" s="6"/>
      <c r="F1988" s="6"/>
      <c r="G1988" s="6"/>
      <c r="H1988" s="6"/>
      <c r="I1988" s="6"/>
      <c r="J1988" s="6"/>
    </row>
    <row r="1989" spans="1:10" ht="13.9">
      <c r="A1989" s="6"/>
      <c r="B1989" s="7"/>
      <c r="C1989" s="6"/>
      <c r="D1989" s="8"/>
      <c r="E1989" s="6"/>
      <c r="F1989" s="6"/>
      <c r="G1989" s="6"/>
      <c r="H1989" s="6"/>
      <c r="I1989" s="6"/>
      <c r="J1989" s="6"/>
    </row>
    <row r="1990" spans="1:10" ht="13.9">
      <c r="A1990" s="6"/>
      <c r="B1990" s="7"/>
      <c r="C1990" s="6"/>
      <c r="D1990" s="8"/>
      <c r="E1990" s="6"/>
      <c r="F1990" s="6"/>
      <c r="G1990" s="6"/>
      <c r="H1990" s="6"/>
      <c r="I1990" s="6"/>
      <c r="J1990" s="6"/>
    </row>
    <row r="1991" spans="1:10" ht="13.9">
      <c r="A1991" s="6"/>
      <c r="B1991" s="7"/>
      <c r="C1991" s="6"/>
      <c r="D1991" s="8"/>
      <c r="E1991" s="6"/>
      <c r="F1991" s="6"/>
      <c r="G1991" s="6"/>
      <c r="H1991" s="6"/>
      <c r="I1991" s="6"/>
      <c r="J1991" s="6"/>
    </row>
    <row r="1992" spans="1:10" ht="13.9">
      <c r="A1992" s="6"/>
      <c r="B1992" s="7"/>
      <c r="C1992" s="6"/>
      <c r="D1992" s="8"/>
      <c r="E1992" s="6"/>
      <c r="F1992" s="6"/>
      <c r="G1992" s="6"/>
      <c r="H1992" s="6"/>
      <c r="I1992" s="6"/>
      <c r="J1992" s="6"/>
    </row>
    <row r="1993" spans="1:10" ht="13.9">
      <c r="A1993" s="6"/>
      <c r="B1993" s="7"/>
      <c r="C1993" s="6"/>
      <c r="D1993" s="8"/>
      <c r="E1993" s="6"/>
      <c r="F1993" s="6"/>
      <c r="G1993" s="6"/>
      <c r="H1993" s="6"/>
      <c r="I1993" s="6"/>
      <c r="J1993" s="6"/>
    </row>
    <row r="1994" spans="1:10" ht="13.9">
      <c r="A1994" s="6"/>
      <c r="B1994" s="7"/>
      <c r="C1994" s="6"/>
      <c r="D1994" s="8"/>
      <c r="E1994" s="6"/>
      <c r="F1994" s="6"/>
      <c r="G1994" s="6"/>
      <c r="H1994" s="6"/>
      <c r="I1994" s="6"/>
      <c r="J1994" s="6"/>
    </row>
    <row r="1995" spans="1:10" ht="13.9">
      <c r="A1995" s="6"/>
      <c r="B1995" s="7"/>
      <c r="C1995" s="6"/>
      <c r="D1995" s="8"/>
      <c r="E1995" s="6"/>
      <c r="F1995" s="6"/>
      <c r="G1995" s="6"/>
      <c r="H1995" s="6"/>
      <c r="I1995" s="6"/>
      <c r="J1995" s="6"/>
    </row>
    <row r="1996" spans="1:10" ht="13.9">
      <c r="A1996" s="6"/>
      <c r="B1996" s="7"/>
      <c r="C1996" s="6"/>
      <c r="D1996" s="8"/>
      <c r="E1996" s="6"/>
      <c r="F1996" s="6"/>
      <c r="G1996" s="6"/>
      <c r="H1996" s="6"/>
      <c r="I1996" s="6"/>
      <c r="J1996" s="6"/>
    </row>
    <row r="1997" spans="1:10" ht="13.9">
      <c r="A1997" s="6"/>
      <c r="B1997" s="7"/>
      <c r="C1997" s="6"/>
      <c r="D1997" s="8"/>
      <c r="E1997" s="6"/>
      <c r="F1997" s="6"/>
      <c r="G1997" s="6"/>
      <c r="H1997" s="6"/>
      <c r="I1997" s="6"/>
      <c r="J1997" s="6"/>
    </row>
    <row r="1998" spans="1:10" ht="13.9">
      <c r="A1998" s="6"/>
      <c r="B1998" s="7"/>
      <c r="C1998" s="6"/>
      <c r="D1998" s="8"/>
      <c r="E1998" s="6"/>
      <c r="F1998" s="6"/>
      <c r="G1998" s="6"/>
      <c r="H1998" s="6"/>
      <c r="I1998" s="6"/>
      <c r="J1998" s="6"/>
    </row>
    <row r="1999" spans="1:10" ht="13.9">
      <c r="A1999" s="6"/>
      <c r="B1999" s="7"/>
      <c r="C1999" s="6"/>
      <c r="D1999" s="8"/>
      <c r="E1999" s="6"/>
      <c r="F1999" s="6"/>
      <c r="G1999" s="6"/>
      <c r="H1999" s="6"/>
      <c r="I1999" s="6"/>
      <c r="J1999" s="6"/>
    </row>
    <row r="2000" spans="1:10" ht="13.9">
      <c r="A2000" s="6"/>
      <c r="B2000" s="7"/>
      <c r="C2000" s="6"/>
      <c r="D2000" s="8"/>
      <c r="E2000" s="6"/>
      <c r="F2000" s="6"/>
      <c r="G2000" s="6"/>
      <c r="H2000" s="6"/>
      <c r="I2000" s="6"/>
      <c r="J2000" s="6"/>
    </row>
    <row r="2001" spans="1:10" ht="13.9">
      <c r="A2001" s="6"/>
      <c r="B2001" s="7"/>
      <c r="C2001" s="6"/>
      <c r="D2001" s="8"/>
      <c r="E2001" s="6"/>
      <c r="F2001" s="6"/>
      <c r="G2001" s="6"/>
      <c r="H2001" s="6"/>
      <c r="I2001" s="6"/>
      <c r="J2001" s="6"/>
    </row>
    <row r="2002" spans="1:10" ht="13.9">
      <c r="A2002" s="6"/>
      <c r="B2002" s="7"/>
      <c r="C2002" s="6"/>
      <c r="D2002" s="8"/>
      <c r="E2002" s="6"/>
      <c r="F2002" s="6"/>
      <c r="G2002" s="6"/>
      <c r="H2002" s="6"/>
      <c r="I2002" s="6"/>
      <c r="J2002" s="6"/>
    </row>
    <row r="2003" spans="1:10" ht="13.9">
      <c r="A2003" s="6"/>
      <c r="B2003" s="7"/>
      <c r="C2003" s="6"/>
      <c r="D2003" s="8"/>
      <c r="E2003" s="6"/>
      <c r="F2003" s="6"/>
      <c r="G2003" s="6"/>
      <c r="H2003" s="6"/>
      <c r="I2003" s="6"/>
      <c r="J2003" s="6"/>
    </row>
    <row r="2004" spans="1:10" ht="13.9">
      <c r="A2004" s="6"/>
      <c r="B2004" s="7"/>
      <c r="C2004" s="6"/>
      <c r="D2004" s="8"/>
      <c r="E2004" s="6"/>
      <c r="F2004" s="6"/>
      <c r="G2004" s="6"/>
      <c r="H2004" s="6"/>
      <c r="I2004" s="6"/>
      <c r="J2004" s="6"/>
    </row>
    <row r="2005" spans="1:10" ht="13.9">
      <c r="A2005" s="6"/>
      <c r="B2005" s="7"/>
      <c r="C2005" s="6"/>
      <c r="D2005" s="8"/>
      <c r="E2005" s="6"/>
      <c r="F2005" s="6"/>
      <c r="G2005" s="6"/>
      <c r="H2005" s="6"/>
      <c r="I2005" s="6"/>
      <c r="J2005" s="6"/>
    </row>
    <row r="2006" spans="1:10" ht="13.9">
      <c r="A2006" s="6"/>
      <c r="B2006" s="7"/>
      <c r="C2006" s="6"/>
      <c r="D2006" s="8"/>
      <c r="E2006" s="6"/>
      <c r="F2006" s="6"/>
      <c r="G2006" s="6"/>
      <c r="H2006" s="6"/>
      <c r="I2006" s="6"/>
      <c r="J2006" s="6"/>
    </row>
    <row r="2007" spans="1:10" ht="13.9">
      <c r="A2007" s="6"/>
      <c r="B2007" s="7"/>
      <c r="C2007" s="6"/>
      <c r="D2007" s="8"/>
      <c r="E2007" s="6"/>
      <c r="F2007" s="6"/>
      <c r="G2007" s="6"/>
      <c r="H2007" s="6"/>
      <c r="I2007" s="6"/>
      <c r="J2007" s="6"/>
    </row>
    <row r="2008" spans="1:10" ht="13.9">
      <c r="A2008" s="6"/>
      <c r="B2008" s="7"/>
      <c r="C2008" s="6"/>
      <c r="D2008" s="8"/>
      <c r="E2008" s="6"/>
      <c r="F2008" s="6"/>
      <c r="G2008" s="6"/>
      <c r="H2008" s="6"/>
      <c r="I2008" s="6"/>
      <c r="J2008" s="6"/>
    </row>
    <row r="2009" spans="1:10" ht="13.9">
      <c r="A2009" s="6"/>
      <c r="B2009" s="7"/>
      <c r="C2009" s="6"/>
      <c r="D2009" s="8"/>
      <c r="E2009" s="6"/>
      <c r="F2009" s="6"/>
      <c r="G2009" s="6"/>
      <c r="H2009" s="6"/>
      <c r="I2009" s="6"/>
      <c r="J2009" s="6"/>
    </row>
    <row r="2010" spans="1:10" ht="13.9">
      <c r="A2010" s="6"/>
      <c r="B2010" s="7"/>
      <c r="C2010" s="6"/>
      <c r="D2010" s="8"/>
      <c r="E2010" s="6"/>
      <c r="F2010" s="6"/>
      <c r="G2010" s="6"/>
      <c r="H2010" s="6"/>
      <c r="I2010" s="6"/>
      <c r="J2010" s="6"/>
    </row>
    <row r="2011" spans="1:10" ht="13.9">
      <c r="A2011" s="6"/>
      <c r="B2011" s="7"/>
      <c r="C2011" s="6"/>
      <c r="D2011" s="8"/>
      <c r="E2011" s="6"/>
      <c r="F2011" s="6"/>
      <c r="G2011" s="6"/>
      <c r="H2011" s="6"/>
      <c r="I2011" s="6"/>
      <c r="J2011" s="6"/>
    </row>
    <row r="2012" spans="1:10" ht="13.9">
      <c r="A2012" s="6"/>
      <c r="B2012" s="7"/>
      <c r="C2012" s="6"/>
      <c r="D2012" s="8"/>
      <c r="E2012" s="6"/>
      <c r="F2012" s="6"/>
      <c r="G2012" s="6"/>
      <c r="H2012" s="6"/>
      <c r="I2012" s="6"/>
      <c r="J2012" s="6"/>
    </row>
    <row r="2013" spans="1:10" ht="13.9">
      <c r="A2013" s="6"/>
      <c r="B2013" s="7"/>
      <c r="C2013" s="6"/>
      <c r="D2013" s="8"/>
      <c r="E2013" s="6"/>
      <c r="F2013" s="6"/>
      <c r="G2013" s="6"/>
      <c r="H2013" s="6"/>
      <c r="I2013" s="6"/>
      <c r="J2013" s="6"/>
    </row>
    <row r="2014" spans="1:10" ht="13.9">
      <c r="A2014" s="6"/>
      <c r="B2014" s="7"/>
      <c r="C2014" s="6"/>
      <c r="D2014" s="8"/>
      <c r="E2014" s="6"/>
      <c r="F2014" s="6"/>
      <c r="G2014" s="6"/>
      <c r="H2014" s="6"/>
      <c r="I2014" s="6"/>
      <c r="J2014" s="6"/>
    </row>
    <row r="2015" spans="1:10" ht="13.9">
      <c r="A2015" s="6"/>
      <c r="B2015" s="7"/>
      <c r="C2015" s="6"/>
      <c r="D2015" s="8"/>
      <c r="E2015" s="6"/>
      <c r="F2015" s="6"/>
      <c r="G2015" s="6"/>
      <c r="H2015" s="6"/>
      <c r="I2015" s="6"/>
      <c r="J2015" s="6"/>
    </row>
    <row r="2016" spans="1:10" ht="13.9">
      <c r="A2016" s="6"/>
      <c r="B2016" s="7"/>
      <c r="C2016" s="6"/>
      <c r="D2016" s="8"/>
      <c r="E2016" s="6"/>
      <c r="F2016" s="6"/>
      <c r="G2016" s="6"/>
      <c r="H2016" s="6"/>
      <c r="I2016" s="6"/>
      <c r="J2016" s="6"/>
    </row>
    <row r="2017" spans="1:10" ht="13.9">
      <c r="A2017" s="6"/>
      <c r="B2017" s="7"/>
      <c r="C2017" s="6"/>
      <c r="D2017" s="8"/>
      <c r="E2017" s="6"/>
      <c r="F2017" s="6"/>
      <c r="G2017" s="6"/>
      <c r="H2017" s="6"/>
      <c r="I2017" s="6"/>
      <c r="J2017" s="6"/>
    </row>
    <row r="2018" spans="1:10" ht="13.9">
      <c r="A2018" s="6"/>
      <c r="B2018" s="7"/>
      <c r="C2018" s="6"/>
      <c r="D2018" s="8"/>
      <c r="E2018" s="6"/>
      <c r="F2018" s="6"/>
      <c r="G2018" s="6"/>
      <c r="H2018" s="6"/>
      <c r="I2018" s="6"/>
      <c r="J2018" s="6"/>
    </row>
    <row r="2019" spans="1:10" ht="13.9">
      <c r="A2019" s="6"/>
      <c r="B2019" s="7"/>
      <c r="C2019" s="6"/>
      <c r="D2019" s="8"/>
      <c r="E2019" s="6"/>
      <c r="F2019" s="6"/>
      <c r="G2019" s="6"/>
      <c r="H2019" s="6"/>
      <c r="I2019" s="6"/>
      <c r="J2019" s="6"/>
    </row>
    <row r="2020" spans="1:10" ht="13.9">
      <c r="A2020" s="6"/>
      <c r="B2020" s="7"/>
      <c r="C2020" s="6"/>
      <c r="D2020" s="8"/>
      <c r="E2020" s="6"/>
      <c r="F2020" s="6"/>
      <c r="G2020" s="6"/>
      <c r="H2020" s="6"/>
      <c r="I2020" s="6"/>
      <c r="J2020" s="6"/>
    </row>
    <row r="2021" spans="1:10" ht="13.9">
      <c r="A2021" s="6"/>
      <c r="B2021" s="7"/>
      <c r="C2021" s="6"/>
      <c r="D2021" s="8"/>
      <c r="E2021" s="6"/>
      <c r="F2021" s="6"/>
      <c r="G2021" s="6"/>
      <c r="H2021" s="6"/>
      <c r="I2021" s="6"/>
      <c r="J2021" s="6"/>
    </row>
    <row r="2022" spans="1:10" ht="13.9">
      <c r="A2022" s="6"/>
      <c r="B2022" s="7"/>
      <c r="C2022" s="6"/>
      <c r="D2022" s="8"/>
      <c r="E2022" s="6"/>
      <c r="F2022" s="6"/>
      <c r="G2022" s="6"/>
      <c r="H2022" s="6"/>
      <c r="I2022" s="6"/>
      <c r="J2022" s="6"/>
    </row>
    <row r="2023" spans="1:10" ht="13.9">
      <c r="A2023" s="6"/>
      <c r="B2023" s="7"/>
      <c r="C2023" s="6"/>
      <c r="D2023" s="8"/>
      <c r="E2023" s="6"/>
      <c r="F2023" s="6"/>
      <c r="G2023" s="6"/>
      <c r="H2023" s="6"/>
      <c r="I2023" s="6"/>
      <c r="J2023" s="6"/>
    </row>
    <row r="2024" spans="1:10" ht="13.9">
      <c r="A2024" s="6"/>
      <c r="B2024" s="7"/>
      <c r="C2024" s="6"/>
      <c r="D2024" s="8"/>
      <c r="E2024" s="6"/>
      <c r="F2024" s="6"/>
      <c r="G2024" s="6"/>
      <c r="H2024" s="6"/>
      <c r="I2024" s="6"/>
      <c r="J2024" s="6"/>
    </row>
    <row r="2025" spans="1:10" ht="13.9">
      <c r="A2025" s="6"/>
      <c r="B2025" s="7"/>
      <c r="C2025" s="6"/>
      <c r="D2025" s="8"/>
      <c r="E2025" s="6"/>
      <c r="F2025" s="6"/>
      <c r="G2025" s="6"/>
      <c r="H2025" s="6"/>
      <c r="I2025" s="6"/>
      <c r="J2025" s="6"/>
    </row>
    <row r="2026" spans="1:10" ht="13.9">
      <c r="A2026" s="6"/>
      <c r="B2026" s="7"/>
      <c r="C2026" s="6"/>
      <c r="D2026" s="8"/>
      <c r="E2026" s="6"/>
      <c r="F2026" s="6"/>
      <c r="G2026" s="6"/>
      <c r="H2026" s="6"/>
      <c r="I2026" s="6"/>
      <c r="J2026" s="6"/>
    </row>
    <row r="2027" spans="1:10" ht="13.9">
      <c r="A2027" s="6"/>
      <c r="B2027" s="7"/>
      <c r="C2027" s="6"/>
      <c r="D2027" s="8"/>
      <c r="E2027" s="6"/>
      <c r="F2027" s="6"/>
      <c r="G2027" s="6"/>
      <c r="H2027" s="6"/>
      <c r="I2027" s="6"/>
      <c r="J2027" s="6"/>
    </row>
    <row r="2028" spans="1:10" ht="13.9">
      <c r="A2028" s="6"/>
      <c r="B2028" s="7"/>
      <c r="C2028" s="6"/>
      <c r="D2028" s="8"/>
      <c r="E2028" s="6"/>
      <c r="F2028" s="6"/>
      <c r="G2028" s="6"/>
      <c r="H2028" s="6"/>
      <c r="I2028" s="6"/>
      <c r="J2028" s="6"/>
    </row>
    <row r="2029" spans="1:10" ht="13.9">
      <c r="A2029" s="6"/>
      <c r="B2029" s="7"/>
      <c r="C2029" s="6"/>
      <c r="D2029" s="8"/>
      <c r="E2029" s="6"/>
      <c r="F2029" s="6"/>
      <c r="G2029" s="6"/>
      <c r="H2029" s="6"/>
      <c r="I2029" s="6"/>
      <c r="J2029" s="6"/>
    </row>
    <row r="2030" spans="1:10" ht="13.9">
      <c r="A2030" s="6"/>
      <c r="B2030" s="7"/>
      <c r="C2030" s="6"/>
      <c r="D2030" s="8"/>
      <c r="E2030" s="6"/>
      <c r="F2030" s="6"/>
      <c r="G2030" s="6"/>
      <c r="H2030" s="6"/>
      <c r="I2030" s="6"/>
      <c r="J2030" s="6"/>
    </row>
    <row r="2031" spans="1:10" ht="13.9">
      <c r="A2031" s="6"/>
      <c r="B2031" s="7"/>
      <c r="C2031" s="6"/>
      <c r="D2031" s="8"/>
      <c r="E2031" s="6"/>
      <c r="F2031" s="6"/>
      <c r="G2031" s="6"/>
      <c r="H2031" s="6"/>
      <c r="I2031" s="6"/>
      <c r="J2031" s="6"/>
    </row>
    <row r="2032" spans="1:10" ht="13.9">
      <c r="A2032" s="6"/>
      <c r="B2032" s="7"/>
      <c r="C2032" s="6"/>
      <c r="D2032" s="8"/>
      <c r="E2032" s="6"/>
      <c r="F2032" s="6"/>
      <c r="G2032" s="6"/>
      <c r="H2032" s="6"/>
      <c r="I2032" s="6"/>
      <c r="J2032" s="6"/>
    </row>
    <row r="2033" spans="1:10" ht="13.9">
      <c r="A2033" s="6"/>
      <c r="B2033" s="7"/>
      <c r="C2033" s="6"/>
      <c r="D2033" s="8"/>
      <c r="E2033" s="6"/>
      <c r="F2033" s="6"/>
      <c r="G2033" s="6"/>
      <c r="H2033" s="6"/>
      <c r="I2033" s="6"/>
      <c r="J2033" s="6"/>
    </row>
    <row r="2034" spans="1:10" ht="13.9">
      <c r="A2034" s="6"/>
      <c r="B2034" s="7"/>
      <c r="C2034" s="6"/>
      <c r="D2034" s="8"/>
      <c r="E2034" s="6"/>
      <c r="F2034" s="6"/>
      <c r="G2034" s="6"/>
      <c r="H2034" s="6"/>
      <c r="I2034" s="6"/>
      <c r="J2034" s="6"/>
    </row>
    <row r="2035" spans="1:10" ht="13.9">
      <c r="A2035" s="6"/>
      <c r="B2035" s="7"/>
      <c r="C2035" s="6"/>
      <c r="D2035" s="8"/>
      <c r="E2035" s="6"/>
      <c r="F2035" s="6"/>
      <c r="G2035" s="6"/>
      <c r="H2035" s="6"/>
      <c r="I2035" s="6"/>
      <c r="J2035" s="6"/>
    </row>
    <row r="2036" spans="1:10" ht="13.9">
      <c r="A2036" s="6"/>
      <c r="B2036" s="7"/>
      <c r="C2036" s="6"/>
      <c r="D2036" s="8"/>
      <c r="E2036" s="6"/>
      <c r="F2036" s="6"/>
      <c r="G2036" s="6"/>
      <c r="H2036" s="6"/>
      <c r="I2036" s="6"/>
      <c r="J2036" s="6"/>
    </row>
    <row r="2037" spans="1:10" ht="13.9">
      <c r="A2037" s="6"/>
      <c r="B2037" s="7"/>
      <c r="C2037" s="6"/>
      <c r="D2037" s="8"/>
      <c r="E2037" s="6"/>
      <c r="F2037" s="6"/>
      <c r="G2037" s="6"/>
      <c r="H2037" s="6"/>
      <c r="I2037" s="6"/>
      <c r="J2037" s="6"/>
    </row>
    <row r="2038" spans="1:10" ht="13.9">
      <c r="A2038" s="6"/>
      <c r="B2038" s="7"/>
      <c r="C2038" s="6"/>
      <c r="D2038" s="8"/>
      <c r="E2038" s="6"/>
      <c r="F2038" s="6"/>
      <c r="G2038" s="6"/>
      <c r="H2038" s="6"/>
      <c r="I2038" s="6"/>
      <c r="J2038" s="6"/>
    </row>
    <row r="2039" spans="1:10" ht="13.9">
      <c r="A2039" s="6"/>
      <c r="B2039" s="7"/>
      <c r="C2039" s="6"/>
      <c r="D2039" s="8"/>
      <c r="E2039" s="6"/>
      <c r="F2039" s="6"/>
      <c r="G2039" s="6"/>
      <c r="H2039" s="6"/>
      <c r="I2039" s="6"/>
      <c r="J2039" s="6"/>
    </row>
    <row r="2040" spans="1:10" ht="13.9">
      <c r="A2040" s="6"/>
      <c r="B2040" s="7"/>
      <c r="C2040" s="6"/>
      <c r="D2040" s="8"/>
      <c r="E2040" s="6"/>
      <c r="F2040" s="6"/>
      <c r="G2040" s="6"/>
      <c r="H2040" s="6"/>
      <c r="I2040" s="6"/>
      <c r="J2040" s="6"/>
    </row>
    <row r="2041" spans="1:10" ht="13.9">
      <c r="A2041" s="6"/>
      <c r="B2041" s="7"/>
      <c r="C2041" s="6"/>
      <c r="D2041" s="8"/>
      <c r="E2041" s="6"/>
      <c r="F2041" s="6"/>
      <c r="G2041" s="6"/>
      <c r="H2041" s="6"/>
      <c r="I2041" s="6"/>
      <c r="J2041" s="6"/>
    </row>
    <row r="2042" spans="1:10" ht="13.9">
      <c r="A2042" s="6"/>
      <c r="B2042" s="7"/>
      <c r="C2042" s="6"/>
      <c r="D2042" s="8"/>
      <c r="E2042" s="6"/>
      <c r="F2042" s="6"/>
      <c r="G2042" s="6"/>
      <c r="H2042" s="6"/>
      <c r="I2042" s="6"/>
      <c r="J2042" s="6"/>
    </row>
    <row r="2043" spans="1:10" ht="13.9">
      <c r="A2043" s="6"/>
      <c r="B2043" s="7"/>
      <c r="C2043" s="6"/>
      <c r="D2043" s="8"/>
      <c r="E2043" s="6"/>
      <c r="F2043" s="6"/>
      <c r="G2043" s="6"/>
      <c r="H2043" s="6"/>
      <c r="I2043" s="6"/>
      <c r="J2043" s="6"/>
    </row>
    <row r="2044" spans="1:10" ht="13.9">
      <c r="A2044" s="6"/>
      <c r="B2044" s="7"/>
      <c r="C2044" s="6"/>
      <c r="D2044" s="8"/>
      <c r="E2044" s="6"/>
      <c r="F2044" s="6"/>
      <c r="G2044" s="6"/>
      <c r="H2044" s="6"/>
      <c r="I2044" s="6"/>
      <c r="J2044" s="6"/>
    </row>
    <row r="2045" spans="1:10" ht="13.9">
      <c r="A2045" s="6"/>
      <c r="B2045" s="7"/>
      <c r="C2045" s="6"/>
      <c r="D2045" s="8"/>
      <c r="E2045" s="6"/>
      <c r="F2045" s="6"/>
      <c r="G2045" s="6"/>
      <c r="H2045" s="6"/>
      <c r="I2045" s="6"/>
      <c r="J2045" s="6"/>
    </row>
    <row r="2046" spans="1:10" ht="13.9">
      <c r="A2046" s="6"/>
      <c r="B2046" s="7"/>
      <c r="C2046" s="6"/>
      <c r="D2046" s="8"/>
      <c r="E2046" s="6"/>
      <c r="F2046" s="6"/>
      <c r="G2046" s="6"/>
      <c r="H2046" s="6"/>
      <c r="I2046" s="6"/>
      <c r="J2046" s="6"/>
    </row>
    <row r="2047" spans="1:10" ht="13.9">
      <c r="A2047" s="6"/>
      <c r="B2047" s="7"/>
      <c r="C2047" s="6"/>
      <c r="D2047" s="8"/>
      <c r="E2047" s="6"/>
      <c r="F2047" s="6"/>
      <c r="G2047" s="6"/>
      <c r="H2047" s="6"/>
      <c r="I2047" s="6"/>
      <c r="J2047" s="6"/>
    </row>
    <row r="2048" spans="1:10" ht="13.9">
      <c r="A2048" s="6"/>
      <c r="B2048" s="7"/>
      <c r="C2048" s="6"/>
      <c r="D2048" s="8"/>
      <c r="E2048" s="6"/>
      <c r="F2048" s="6"/>
      <c r="G2048" s="6"/>
      <c r="H2048" s="6"/>
      <c r="I2048" s="6"/>
      <c r="J2048" s="6"/>
    </row>
    <row r="2049" spans="1:10" ht="13.9">
      <c r="A2049" s="6"/>
      <c r="B2049" s="7"/>
      <c r="C2049" s="6"/>
      <c r="D2049" s="8"/>
      <c r="E2049" s="6"/>
      <c r="F2049" s="6"/>
      <c r="G2049" s="6"/>
      <c r="H2049" s="6"/>
      <c r="I2049" s="6"/>
      <c r="J2049" s="6"/>
    </row>
    <row r="2050" spans="1:10" ht="13.9">
      <c r="A2050" s="6"/>
      <c r="B2050" s="7"/>
      <c r="C2050" s="6"/>
      <c r="D2050" s="8"/>
      <c r="E2050" s="6"/>
      <c r="F2050" s="6"/>
      <c r="G2050" s="6"/>
      <c r="H2050" s="6"/>
      <c r="I2050" s="6"/>
      <c r="J2050" s="6"/>
    </row>
    <row r="2051" spans="1:10" ht="13.9">
      <c r="A2051" s="6"/>
      <c r="B2051" s="7"/>
      <c r="C2051" s="6"/>
      <c r="D2051" s="8"/>
      <c r="E2051" s="6"/>
      <c r="F2051" s="6"/>
      <c r="G2051" s="6"/>
      <c r="H2051" s="6"/>
      <c r="I2051" s="6"/>
      <c r="J2051" s="6"/>
    </row>
    <row r="2052" spans="1:10" ht="13.9">
      <c r="A2052" s="6"/>
      <c r="B2052" s="7"/>
      <c r="C2052" s="6"/>
      <c r="D2052" s="8"/>
      <c r="E2052" s="6"/>
      <c r="F2052" s="6"/>
      <c r="G2052" s="6"/>
      <c r="H2052" s="6"/>
      <c r="I2052" s="6"/>
      <c r="J2052" s="6"/>
    </row>
    <row r="2053" spans="1:10" ht="13.9">
      <c r="A2053" s="6"/>
      <c r="B2053" s="7"/>
      <c r="C2053" s="6"/>
      <c r="D2053" s="8"/>
      <c r="E2053" s="6"/>
      <c r="F2053" s="6"/>
      <c r="G2053" s="6"/>
      <c r="H2053" s="6"/>
      <c r="I2053" s="6"/>
      <c r="J2053" s="6"/>
    </row>
    <row r="2054" spans="1:10" ht="13.9">
      <c r="A2054" s="6"/>
      <c r="B2054" s="7"/>
      <c r="C2054" s="6"/>
      <c r="D2054" s="8"/>
      <c r="E2054" s="6"/>
      <c r="F2054" s="6"/>
      <c r="G2054" s="6"/>
      <c r="H2054" s="6"/>
      <c r="I2054" s="6"/>
      <c r="J2054" s="6"/>
    </row>
    <row r="2055" spans="1:10" ht="13.9">
      <c r="A2055" s="6"/>
      <c r="B2055" s="7"/>
      <c r="C2055" s="6"/>
      <c r="D2055" s="8"/>
      <c r="E2055" s="6"/>
      <c r="F2055" s="6"/>
      <c r="G2055" s="6"/>
      <c r="H2055" s="6"/>
      <c r="I2055" s="6"/>
      <c r="J2055" s="6"/>
    </row>
    <row r="2056" spans="1:10" ht="13.9">
      <c r="A2056" s="6"/>
      <c r="B2056" s="7"/>
      <c r="C2056" s="6"/>
      <c r="D2056" s="8"/>
      <c r="E2056" s="6"/>
      <c r="F2056" s="6"/>
      <c r="G2056" s="6"/>
      <c r="H2056" s="6"/>
      <c r="I2056" s="6"/>
      <c r="J2056" s="6"/>
    </row>
    <row r="2057" spans="1:10" ht="13.9">
      <c r="A2057" s="6"/>
      <c r="B2057" s="7"/>
      <c r="C2057" s="6"/>
      <c r="D2057" s="8"/>
      <c r="E2057" s="6"/>
      <c r="F2057" s="6"/>
      <c r="G2057" s="6"/>
      <c r="H2057" s="6"/>
      <c r="I2057" s="6"/>
      <c r="J2057" s="6"/>
    </row>
    <row r="2058" spans="1:10" ht="13.9">
      <c r="A2058" s="6"/>
      <c r="B2058" s="7"/>
      <c r="C2058" s="6"/>
      <c r="D2058" s="8"/>
      <c r="E2058" s="6"/>
      <c r="F2058" s="6"/>
      <c r="G2058" s="6"/>
      <c r="H2058" s="6"/>
      <c r="I2058" s="6"/>
      <c r="J2058" s="6"/>
    </row>
    <row r="2059" spans="1:10" ht="13.9">
      <c r="A2059" s="6"/>
      <c r="B2059" s="7"/>
      <c r="C2059" s="6"/>
      <c r="D2059" s="8"/>
      <c r="E2059" s="6"/>
      <c r="F2059" s="6"/>
      <c r="G2059" s="6"/>
      <c r="H2059" s="6"/>
      <c r="I2059" s="6"/>
      <c r="J2059" s="6"/>
    </row>
    <row r="2060" spans="1:10" ht="13.9">
      <c r="A2060" s="6"/>
      <c r="B2060" s="7"/>
      <c r="C2060" s="6"/>
      <c r="D2060" s="8"/>
      <c r="E2060" s="6"/>
      <c r="F2060" s="6"/>
      <c r="G2060" s="6"/>
      <c r="H2060" s="6"/>
      <c r="I2060" s="6"/>
      <c r="J2060" s="6"/>
    </row>
    <row r="2061" spans="1:10" ht="13.9">
      <c r="A2061" s="6"/>
      <c r="B2061" s="7"/>
      <c r="C2061" s="6"/>
      <c r="D2061" s="8"/>
      <c r="E2061" s="6"/>
      <c r="F2061" s="6"/>
      <c r="G2061" s="6"/>
      <c r="H2061" s="6"/>
      <c r="I2061" s="6"/>
      <c r="J2061" s="6"/>
    </row>
    <row r="2062" spans="1:10" ht="13.9">
      <c r="A2062" s="6"/>
      <c r="B2062" s="7"/>
      <c r="C2062" s="6"/>
      <c r="D2062" s="8"/>
      <c r="E2062" s="6"/>
      <c r="F2062" s="6"/>
      <c r="G2062" s="6"/>
      <c r="H2062" s="6"/>
      <c r="I2062" s="6"/>
      <c r="J2062" s="6"/>
    </row>
    <row r="2063" spans="1:10" ht="13.9">
      <c r="A2063" s="6"/>
      <c r="B2063" s="7"/>
      <c r="C2063" s="6"/>
      <c r="D2063" s="8"/>
      <c r="E2063" s="6"/>
      <c r="F2063" s="6"/>
      <c r="G2063" s="6"/>
      <c r="H2063" s="6"/>
      <c r="I2063" s="6"/>
      <c r="J2063" s="6"/>
    </row>
    <row r="2064" spans="1:10" ht="13.9">
      <c r="A2064" s="6"/>
      <c r="B2064" s="7"/>
      <c r="C2064" s="6"/>
      <c r="D2064" s="8"/>
      <c r="E2064" s="6"/>
      <c r="F2064" s="6"/>
      <c r="G2064" s="6"/>
      <c r="H2064" s="6"/>
      <c r="I2064" s="6"/>
      <c r="J2064" s="6"/>
    </row>
    <row r="2065" spans="1:10" ht="13.9">
      <c r="A2065" s="6"/>
      <c r="B2065" s="7"/>
      <c r="C2065" s="6"/>
      <c r="D2065" s="8"/>
      <c r="E2065" s="6"/>
      <c r="F2065" s="6"/>
      <c r="G2065" s="6"/>
      <c r="H2065" s="6"/>
      <c r="I2065" s="6"/>
      <c r="J2065" s="6"/>
    </row>
    <row r="2066" spans="1:10" ht="13.9">
      <c r="A2066" s="6"/>
      <c r="B2066" s="7"/>
      <c r="C2066" s="6"/>
      <c r="D2066" s="8"/>
      <c r="E2066" s="6"/>
      <c r="F2066" s="6"/>
      <c r="G2066" s="6"/>
      <c r="H2066" s="6"/>
      <c r="I2066" s="6"/>
      <c r="J2066" s="6"/>
    </row>
    <row r="2067" spans="1:10" ht="13.9">
      <c r="A2067" s="6"/>
      <c r="B2067" s="7"/>
      <c r="C2067" s="6"/>
      <c r="D2067" s="8"/>
      <c r="E2067" s="6"/>
      <c r="F2067" s="6"/>
      <c r="G2067" s="6"/>
      <c r="H2067" s="6"/>
      <c r="I2067" s="6"/>
      <c r="J2067" s="6"/>
    </row>
    <row r="2068" spans="1:10" ht="13.9">
      <c r="A2068" s="6"/>
      <c r="B2068" s="7"/>
      <c r="C2068" s="6"/>
      <c r="D2068" s="8"/>
      <c r="E2068" s="6"/>
      <c r="F2068" s="6"/>
      <c r="G2068" s="6"/>
      <c r="H2068" s="6"/>
      <c r="I2068" s="6"/>
      <c r="J2068" s="6"/>
    </row>
    <row r="2069" spans="1:10" ht="13.9">
      <c r="A2069" s="6"/>
      <c r="B2069" s="7"/>
      <c r="C2069" s="6"/>
      <c r="D2069" s="8"/>
      <c r="E2069" s="6"/>
      <c r="F2069" s="6"/>
      <c r="G2069" s="6"/>
      <c r="H2069" s="6"/>
      <c r="I2069" s="6"/>
      <c r="J2069" s="6"/>
    </row>
    <row r="2070" spans="1:10" ht="13.9">
      <c r="A2070" s="6"/>
      <c r="B2070" s="7"/>
      <c r="C2070" s="6"/>
      <c r="D2070" s="8"/>
      <c r="E2070" s="6"/>
      <c r="F2070" s="6"/>
      <c r="G2070" s="6"/>
      <c r="H2070" s="6"/>
      <c r="I2070" s="6"/>
      <c r="J2070" s="6"/>
    </row>
    <row r="2071" spans="1:10" ht="13.9">
      <c r="A2071" s="6"/>
      <c r="B2071" s="7"/>
      <c r="C2071" s="6"/>
      <c r="D2071" s="8"/>
      <c r="E2071" s="6"/>
      <c r="F2071" s="6"/>
      <c r="G2071" s="6"/>
      <c r="H2071" s="6"/>
      <c r="I2071" s="6"/>
      <c r="J2071" s="6"/>
    </row>
    <row r="2072" spans="1:10" ht="13.9">
      <c r="A2072" s="6"/>
      <c r="B2072" s="7"/>
      <c r="C2072" s="6"/>
      <c r="D2072" s="8"/>
      <c r="E2072" s="6"/>
      <c r="F2072" s="6"/>
      <c r="G2072" s="6"/>
      <c r="H2072" s="6"/>
      <c r="I2072" s="6"/>
      <c r="J2072" s="6"/>
    </row>
    <row r="2073" spans="1:10" ht="13.9">
      <c r="A2073" s="6"/>
      <c r="B2073" s="7"/>
      <c r="C2073" s="6"/>
      <c r="D2073" s="8"/>
      <c r="E2073" s="6"/>
      <c r="F2073" s="6"/>
      <c r="G2073" s="6"/>
      <c r="H2073" s="6"/>
      <c r="I2073" s="6"/>
      <c r="J2073" s="6"/>
    </row>
    <row r="2074" spans="1:10" ht="13.9">
      <c r="A2074" s="6"/>
      <c r="B2074" s="7"/>
      <c r="C2074" s="6"/>
      <c r="D2074" s="8"/>
      <c r="E2074" s="6"/>
      <c r="F2074" s="6"/>
      <c r="G2074" s="6"/>
      <c r="H2074" s="6"/>
      <c r="I2074" s="6"/>
      <c r="J2074" s="6"/>
    </row>
    <row r="2075" spans="1:10" ht="13.9">
      <c r="A2075" s="6"/>
      <c r="B2075" s="7"/>
      <c r="C2075" s="6"/>
      <c r="D2075" s="8"/>
      <c r="E2075" s="6"/>
      <c r="F2075" s="6"/>
      <c r="G2075" s="6"/>
      <c r="H2075" s="6"/>
      <c r="I2075" s="6"/>
      <c r="J2075" s="6"/>
    </row>
    <row r="2076" spans="1:10" ht="13.9">
      <c r="A2076" s="6"/>
      <c r="B2076" s="7"/>
      <c r="C2076" s="6"/>
      <c r="D2076" s="8"/>
      <c r="E2076" s="6"/>
      <c r="F2076" s="6"/>
      <c r="G2076" s="6"/>
      <c r="H2076" s="6"/>
      <c r="I2076" s="6"/>
      <c r="J2076" s="6"/>
    </row>
    <row r="2077" spans="1:10" ht="13.9">
      <c r="A2077" s="6"/>
      <c r="B2077" s="7"/>
      <c r="C2077" s="6"/>
      <c r="D2077" s="8"/>
      <c r="E2077" s="6"/>
      <c r="F2077" s="6"/>
      <c r="G2077" s="6"/>
      <c r="H2077" s="6"/>
      <c r="I2077" s="6"/>
      <c r="J2077" s="6"/>
    </row>
    <row r="2078" spans="1:10" ht="13.9">
      <c r="A2078" s="6"/>
      <c r="B2078" s="7"/>
      <c r="C2078" s="6"/>
      <c r="D2078" s="8"/>
      <c r="E2078" s="6"/>
      <c r="F2078" s="6"/>
      <c r="G2078" s="6"/>
      <c r="H2078" s="6"/>
      <c r="I2078" s="6"/>
      <c r="J2078" s="6"/>
    </row>
    <row r="2079" spans="1:10" ht="13.9">
      <c r="A2079" s="6"/>
      <c r="B2079" s="7"/>
      <c r="C2079" s="6"/>
      <c r="D2079" s="8"/>
      <c r="E2079" s="6"/>
      <c r="F2079" s="6"/>
      <c r="G2079" s="6"/>
      <c r="H2079" s="6"/>
      <c r="I2079" s="6"/>
      <c r="J2079" s="6"/>
    </row>
    <row r="2080" spans="1:10" ht="13.9">
      <c r="A2080" s="6"/>
      <c r="B2080" s="7"/>
      <c r="C2080" s="6"/>
      <c r="D2080" s="8"/>
      <c r="E2080" s="6"/>
      <c r="F2080" s="6"/>
      <c r="G2080" s="6"/>
      <c r="H2080" s="6"/>
      <c r="I2080" s="6"/>
      <c r="J2080" s="6"/>
    </row>
    <row r="2081" spans="1:10" ht="13.9">
      <c r="A2081" s="6"/>
      <c r="B2081" s="7"/>
      <c r="C2081" s="6"/>
      <c r="D2081" s="8"/>
      <c r="E2081" s="6"/>
      <c r="F2081" s="6"/>
      <c r="G2081" s="6"/>
      <c r="H2081" s="6"/>
      <c r="I2081" s="6"/>
      <c r="J2081" s="6"/>
    </row>
    <row r="2082" spans="1:10" ht="13.9">
      <c r="A2082" s="6"/>
      <c r="B2082" s="7"/>
      <c r="C2082" s="6"/>
      <c r="D2082" s="8"/>
      <c r="E2082" s="6"/>
      <c r="F2082" s="6"/>
      <c r="G2082" s="6"/>
      <c r="H2082" s="6"/>
      <c r="I2082" s="6"/>
      <c r="J2082" s="6"/>
    </row>
    <row r="2083" spans="1:10" ht="13.9">
      <c r="A2083" s="6"/>
      <c r="B2083" s="7"/>
      <c r="C2083" s="6"/>
      <c r="D2083" s="8"/>
      <c r="E2083" s="6"/>
      <c r="F2083" s="6"/>
      <c r="G2083" s="6"/>
      <c r="H2083" s="6"/>
      <c r="I2083" s="6"/>
      <c r="J2083" s="6"/>
    </row>
    <row r="2084" spans="1:10" ht="13.9">
      <c r="A2084" s="6"/>
      <c r="B2084" s="7"/>
      <c r="C2084" s="6"/>
      <c r="D2084" s="8"/>
      <c r="E2084" s="6"/>
      <c r="F2084" s="6"/>
      <c r="G2084" s="6"/>
      <c r="H2084" s="6"/>
      <c r="I2084" s="6"/>
      <c r="J2084" s="6"/>
    </row>
    <row r="2085" spans="1:10" ht="13.9">
      <c r="A2085" s="6"/>
      <c r="B2085" s="7"/>
      <c r="C2085" s="6"/>
      <c r="D2085" s="8"/>
      <c r="E2085" s="6"/>
      <c r="F2085" s="6"/>
      <c r="G2085" s="6"/>
      <c r="H2085" s="6"/>
      <c r="I2085" s="6"/>
      <c r="J2085" s="6"/>
    </row>
    <row r="2086" spans="1:10" ht="13.9">
      <c r="A2086" s="6"/>
      <c r="B2086" s="7"/>
      <c r="C2086" s="6"/>
      <c r="D2086" s="8"/>
      <c r="E2086" s="6"/>
      <c r="F2086" s="6"/>
      <c r="G2086" s="6"/>
      <c r="H2086" s="6"/>
      <c r="I2086" s="6"/>
      <c r="J2086" s="6"/>
    </row>
    <row r="2087" spans="1:10" ht="13.9">
      <c r="A2087" s="6"/>
      <c r="B2087" s="7"/>
      <c r="C2087" s="6"/>
      <c r="D2087" s="8"/>
      <c r="E2087" s="6"/>
      <c r="F2087" s="6"/>
      <c r="G2087" s="6"/>
      <c r="H2087" s="6"/>
      <c r="I2087" s="6"/>
      <c r="J2087" s="6"/>
    </row>
    <row r="2088" spans="1:10" ht="13.9">
      <c r="A2088" s="6"/>
      <c r="B2088" s="7"/>
      <c r="C2088" s="6"/>
      <c r="D2088" s="8"/>
      <c r="E2088" s="6"/>
      <c r="F2088" s="6"/>
      <c r="G2088" s="6"/>
      <c r="H2088" s="6"/>
      <c r="I2088" s="6"/>
      <c r="J2088" s="6"/>
    </row>
    <row r="2089" spans="1:10" ht="13.9">
      <c r="A2089" s="6"/>
      <c r="B2089" s="7"/>
      <c r="C2089" s="6"/>
      <c r="D2089" s="8"/>
      <c r="E2089" s="6"/>
      <c r="F2089" s="6"/>
      <c r="G2089" s="6"/>
      <c r="H2089" s="6"/>
      <c r="I2089" s="6"/>
      <c r="J2089" s="6"/>
    </row>
    <row r="2090" spans="1:10" ht="13.9">
      <c r="A2090" s="6"/>
      <c r="B2090" s="7"/>
      <c r="C2090" s="6"/>
      <c r="D2090" s="8"/>
      <c r="E2090" s="6"/>
      <c r="F2090" s="6"/>
      <c r="G2090" s="6"/>
      <c r="H2090" s="6"/>
      <c r="I2090" s="6"/>
      <c r="J2090" s="6"/>
    </row>
    <row r="2091" spans="1:10" ht="13.9">
      <c r="A2091" s="6"/>
      <c r="B2091" s="7"/>
      <c r="C2091" s="6"/>
      <c r="D2091" s="8"/>
      <c r="E2091" s="6"/>
      <c r="F2091" s="6"/>
      <c r="G2091" s="6"/>
      <c r="H2091" s="6"/>
      <c r="I2091" s="6"/>
      <c r="J2091" s="6"/>
    </row>
    <row r="2092" spans="1:10" ht="13.9">
      <c r="A2092" s="6"/>
      <c r="B2092" s="7"/>
      <c r="C2092" s="6"/>
      <c r="D2092" s="8"/>
      <c r="E2092" s="6"/>
      <c r="F2092" s="6"/>
      <c r="G2092" s="6"/>
      <c r="H2092" s="6"/>
      <c r="I2092" s="6"/>
      <c r="J2092" s="6"/>
    </row>
    <row r="2093" spans="1:10" ht="13.9">
      <c r="A2093" s="6"/>
      <c r="B2093" s="7"/>
      <c r="C2093" s="6"/>
      <c r="D2093" s="8"/>
      <c r="E2093" s="6"/>
      <c r="F2093" s="6"/>
      <c r="G2093" s="6"/>
      <c r="H2093" s="6"/>
      <c r="I2093" s="6"/>
      <c r="J2093" s="6"/>
    </row>
    <row r="2094" spans="1:10" ht="13.9">
      <c r="A2094" s="6"/>
      <c r="B2094" s="7"/>
      <c r="C2094" s="6"/>
      <c r="D2094" s="8"/>
      <c r="E2094" s="6"/>
      <c r="F2094" s="6"/>
      <c r="G2094" s="6"/>
      <c r="H2094" s="6"/>
      <c r="I2094" s="6"/>
      <c r="J2094" s="6"/>
    </row>
    <row r="2095" spans="1:10" ht="13.9">
      <c r="A2095" s="6"/>
      <c r="B2095" s="7"/>
      <c r="C2095" s="6"/>
      <c r="D2095" s="8"/>
      <c r="E2095" s="6"/>
      <c r="F2095" s="6"/>
      <c r="G2095" s="6"/>
      <c r="H2095" s="6"/>
      <c r="I2095" s="6"/>
      <c r="J2095" s="6"/>
    </row>
    <row r="2096" spans="1:10" ht="13.9">
      <c r="A2096" s="6"/>
      <c r="B2096" s="7"/>
      <c r="C2096" s="6"/>
      <c r="D2096" s="8"/>
      <c r="E2096" s="6"/>
      <c r="F2096" s="6"/>
      <c r="G2096" s="6"/>
      <c r="H2096" s="6"/>
      <c r="I2096" s="6"/>
      <c r="J2096" s="6"/>
    </row>
    <row r="2097" spans="1:10" ht="13.9">
      <c r="A2097" s="6"/>
      <c r="B2097" s="7"/>
      <c r="C2097" s="6"/>
      <c r="D2097" s="8"/>
      <c r="E2097" s="6"/>
      <c r="F2097" s="6"/>
      <c r="G2097" s="6"/>
      <c r="H2097" s="6"/>
      <c r="I2097" s="6"/>
      <c r="J2097" s="6"/>
    </row>
    <row r="2098" spans="1:10" ht="13.9">
      <c r="A2098" s="6"/>
      <c r="B2098" s="7"/>
      <c r="C2098" s="6"/>
      <c r="D2098" s="8"/>
      <c r="E2098" s="6"/>
      <c r="F2098" s="6"/>
      <c r="G2098" s="6"/>
      <c r="H2098" s="6"/>
      <c r="I2098" s="6"/>
      <c r="J2098" s="6"/>
    </row>
    <row r="2099" spans="1:10" ht="13.9">
      <c r="A2099" s="6"/>
      <c r="B2099" s="7"/>
      <c r="C2099" s="6"/>
      <c r="D2099" s="8"/>
      <c r="E2099" s="6"/>
      <c r="F2099" s="6"/>
      <c r="G2099" s="6"/>
      <c r="H2099" s="6"/>
      <c r="I2099" s="6"/>
      <c r="J2099" s="6"/>
    </row>
    <row r="2100" spans="1:10" ht="13.9">
      <c r="A2100" s="6"/>
      <c r="B2100" s="7"/>
      <c r="C2100" s="6"/>
      <c r="D2100" s="8"/>
      <c r="E2100" s="6"/>
      <c r="F2100" s="6"/>
      <c r="G2100" s="6"/>
      <c r="H2100" s="6"/>
      <c r="I2100" s="6"/>
      <c r="J2100" s="6"/>
    </row>
    <row r="2101" spans="1:10" ht="13.9">
      <c r="A2101" s="6"/>
      <c r="B2101" s="7"/>
      <c r="C2101" s="6"/>
      <c r="D2101" s="8"/>
      <c r="E2101" s="6"/>
      <c r="F2101" s="6"/>
      <c r="G2101" s="6"/>
      <c r="H2101" s="6"/>
      <c r="I2101" s="6"/>
      <c r="J2101" s="6"/>
    </row>
    <row r="2102" spans="1:10" ht="13.9">
      <c r="A2102" s="6"/>
      <c r="B2102" s="7"/>
      <c r="C2102" s="6"/>
      <c r="D2102" s="8"/>
      <c r="E2102" s="6"/>
      <c r="F2102" s="6"/>
      <c r="G2102" s="6"/>
      <c r="H2102" s="6"/>
      <c r="I2102" s="6"/>
      <c r="J2102" s="6"/>
    </row>
    <row r="2103" spans="1:10" ht="13.9">
      <c r="A2103" s="6"/>
      <c r="B2103" s="7"/>
      <c r="C2103" s="6"/>
      <c r="D2103" s="8"/>
      <c r="E2103" s="6"/>
      <c r="F2103" s="6"/>
      <c r="G2103" s="6"/>
      <c r="H2103" s="6"/>
      <c r="I2103" s="6"/>
      <c r="J2103" s="6"/>
    </row>
    <row r="2104" spans="1:10" ht="13.9">
      <c r="A2104" s="6"/>
      <c r="B2104" s="7"/>
      <c r="C2104" s="6"/>
      <c r="D2104" s="8"/>
      <c r="E2104" s="6"/>
      <c r="F2104" s="6"/>
      <c r="G2104" s="6"/>
      <c r="H2104" s="6"/>
      <c r="I2104" s="6"/>
      <c r="J2104" s="6"/>
    </row>
    <row r="2105" spans="1:10" ht="13.9">
      <c r="A2105" s="6"/>
      <c r="B2105" s="7"/>
      <c r="C2105" s="6"/>
      <c r="D2105" s="8"/>
      <c r="E2105" s="6"/>
      <c r="F2105" s="6"/>
      <c r="G2105" s="6"/>
      <c r="H2105" s="6"/>
      <c r="I2105" s="6"/>
      <c r="J2105" s="6"/>
    </row>
    <row r="2106" spans="1:10" ht="13.9">
      <c r="A2106" s="6"/>
      <c r="B2106" s="7"/>
      <c r="C2106" s="6"/>
      <c r="D2106" s="8"/>
      <c r="E2106" s="6"/>
      <c r="F2106" s="6"/>
      <c r="G2106" s="6"/>
      <c r="H2106" s="6"/>
      <c r="I2106" s="6"/>
      <c r="J2106" s="6"/>
    </row>
    <row r="2107" spans="1:10" ht="13.9">
      <c r="A2107" s="6"/>
      <c r="B2107" s="7"/>
      <c r="C2107" s="6"/>
      <c r="D2107" s="8"/>
      <c r="E2107" s="6"/>
      <c r="F2107" s="6"/>
      <c r="G2107" s="6"/>
      <c r="H2107" s="6"/>
      <c r="I2107" s="6"/>
      <c r="J2107" s="6"/>
    </row>
    <row r="2108" spans="1:10" ht="13.9">
      <c r="A2108" s="6"/>
      <c r="B2108" s="7"/>
      <c r="C2108" s="6"/>
      <c r="D2108" s="8"/>
      <c r="E2108" s="6"/>
      <c r="F2108" s="6"/>
      <c r="G2108" s="6"/>
      <c r="H2108" s="6"/>
      <c r="I2108" s="6"/>
      <c r="J2108" s="6"/>
    </row>
    <row r="2109" spans="1:10" ht="13.9">
      <c r="A2109" s="6"/>
      <c r="B2109" s="7"/>
      <c r="C2109" s="6"/>
      <c r="D2109" s="8"/>
      <c r="E2109" s="6"/>
      <c r="F2109" s="6"/>
      <c r="G2109" s="6"/>
      <c r="H2109" s="6"/>
      <c r="I2109" s="6"/>
      <c r="J2109" s="6"/>
    </row>
    <row r="2110" spans="1:10" ht="13.9">
      <c r="A2110" s="6"/>
      <c r="B2110" s="7"/>
      <c r="C2110" s="6"/>
      <c r="D2110" s="8"/>
      <c r="E2110" s="6"/>
      <c r="F2110" s="6"/>
      <c r="G2110" s="6"/>
      <c r="H2110" s="6"/>
      <c r="I2110" s="6"/>
      <c r="J2110" s="6"/>
    </row>
    <row r="2111" spans="1:10" ht="13.9">
      <c r="A2111" s="6"/>
      <c r="B2111" s="7"/>
      <c r="C2111" s="6"/>
      <c r="D2111" s="8"/>
      <c r="E2111" s="6"/>
      <c r="F2111" s="6"/>
      <c r="G2111" s="6"/>
      <c r="H2111" s="6"/>
      <c r="I2111" s="6"/>
      <c r="J2111" s="6"/>
    </row>
    <row r="2112" spans="1:10" ht="13.9">
      <c r="A2112" s="6"/>
      <c r="B2112" s="7"/>
      <c r="C2112" s="6"/>
      <c r="D2112" s="8"/>
      <c r="E2112" s="6"/>
      <c r="F2112" s="6"/>
      <c r="G2112" s="6"/>
      <c r="H2112" s="6"/>
      <c r="I2112" s="6"/>
      <c r="J2112" s="6"/>
    </row>
    <row r="2113" spans="1:10" ht="13.9">
      <c r="A2113" s="6"/>
      <c r="B2113" s="7"/>
      <c r="C2113" s="6"/>
      <c r="D2113" s="8"/>
      <c r="E2113" s="6"/>
      <c r="F2113" s="6"/>
      <c r="G2113" s="6"/>
      <c r="H2113" s="6"/>
      <c r="I2113" s="6"/>
      <c r="J2113" s="6"/>
    </row>
    <row r="2114" spans="1:10" ht="13.9">
      <c r="A2114" s="6"/>
      <c r="B2114" s="7"/>
      <c r="C2114" s="6"/>
      <c r="D2114" s="8"/>
      <c r="E2114" s="6"/>
      <c r="F2114" s="6"/>
      <c r="G2114" s="6"/>
      <c r="H2114" s="6"/>
      <c r="I2114" s="6"/>
      <c r="J2114" s="6"/>
    </row>
    <row r="2115" spans="1:10" ht="13.9">
      <c r="A2115" s="6"/>
      <c r="B2115" s="7"/>
      <c r="C2115" s="6"/>
      <c r="D2115" s="8"/>
      <c r="E2115" s="6"/>
      <c r="F2115" s="6"/>
      <c r="G2115" s="6"/>
      <c r="H2115" s="6"/>
      <c r="I2115" s="6"/>
      <c r="J2115" s="6"/>
    </row>
    <row r="2116" spans="1:10" ht="13.9">
      <c r="A2116" s="6"/>
      <c r="B2116" s="7"/>
      <c r="C2116" s="6"/>
      <c r="D2116" s="8"/>
      <c r="E2116" s="6"/>
      <c r="F2116" s="6"/>
      <c r="G2116" s="6"/>
      <c r="H2116" s="6"/>
      <c r="I2116" s="6"/>
      <c r="J2116" s="6"/>
    </row>
    <row r="2117" spans="1:10" ht="13.9">
      <c r="A2117" s="6"/>
      <c r="B2117" s="7"/>
      <c r="C2117" s="6"/>
      <c r="D2117" s="8"/>
      <c r="E2117" s="6"/>
      <c r="F2117" s="6"/>
      <c r="G2117" s="6"/>
      <c r="H2117" s="6"/>
      <c r="I2117" s="6"/>
      <c r="J2117" s="6"/>
    </row>
    <row r="2118" spans="1:10" ht="13.9">
      <c r="A2118" s="6"/>
      <c r="B2118" s="7"/>
      <c r="C2118" s="6"/>
      <c r="D2118" s="8"/>
      <c r="E2118" s="6"/>
      <c r="F2118" s="6"/>
      <c r="G2118" s="6"/>
      <c r="H2118" s="6"/>
      <c r="I2118" s="6"/>
      <c r="J2118" s="6"/>
    </row>
    <row r="2119" spans="1:10" ht="13.9">
      <c r="A2119" s="6"/>
      <c r="B2119" s="7"/>
      <c r="C2119" s="6"/>
      <c r="D2119" s="8"/>
      <c r="E2119" s="6"/>
      <c r="F2119" s="6"/>
      <c r="G2119" s="6"/>
      <c r="H2119" s="6"/>
      <c r="I2119" s="6"/>
      <c r="J2119" s="6"/>
    </row>
    <row r="2120" spans="1:10" ht="13.9">
      <c r="A2120" s="6"/>
      <c r="B2120" s="7"/>
      <c r="C2120" s="6"/>
      <c r="D2120" s="8"/>
      <c r="E2120" s="6"/>
      <c r="F2120" s="6"/>
      <c r="G2120" s="6"/>
      <c r="H2120" s="6"/>
      <c r="I2120" s="6"/>
      <c r="J2120" s="6"/>
    </row>
    <row r="2121" spans="1:10" ht="13.9">
      <c r="A2121" s="6"/>
      <c r="B2121" s="7"/>
      <c r="C2121" s="6"/>
      <c r="D2121" s="8"/>
      <c r="E2121" s="6"/>
      <c r="F2121" s="6"/>
      <c r="G2121" s="6"/>
      <c r="H2121" s="6"/>
      <c r="I2121" s="6"/>
      <c r="J2121" s="6"/>
    </row>
    <row r="2122" spans="1:10" ht="13.9">
      <c r="A2122" s="6"/>
      <c r="B2122" s="7"/>
      <c r="C2122" s="6"/>
      <c r="D2122" s="8"/>
      <c r="E2122" s="6"/>
      <c r="F2122" s="6"/>
      <c r="G2122" s="6"/>
      <c r="H2122" s="6"/>
      <c r="I2122" s="6"/>
      <c r="J2122" s="6"/>
    </row>
    <row r="2123" spans="1:10" ht="13.9">
      <c r="A2123" s="6"/>
      <c r="B2123" s="7"/>
      <c r="C2123" s="6"/>
      <c r="D2123" s="8"/>
      <c r="E2123" s="6"/>
      <c r="F2123" s="6"/>
      <c r="G2123" s="6"/>
      <c r="H2123" s="6"/>
      <c r="I2123" s="6"/>
      <c r="J2123" s="6"/>
    </row>
    <row r="2124" spans="1:10" ht="13.9">
      <c r="A2124" s="6"/>
      <c r="B2124" s="7"/>
      <c r="C2124" s="6"/>
      <c r="D2124" s="8"/>
      <c r="E2124" s="6"/>
      <c r="F2124" s="6"/>
      <c r="G2124" s="6"/>
      <c r="H2124" s="6"/>
      <c r="I2124" s="6"/>
      <c r="J2124" s="6"/>
    </row>
    <row r="2125" spans="1:10" ht="13.9">
      <c r="A2125" s="6"/>
      <c r="B2125" s="7"/>
      <c r="C2125" s="6"/>
      <c r="D2125" s="8"/>
      <c r="E2125" s="6"/>
      <c r="F2125" s="6"/>
      <c r="G2125" s="6"/>
      <c r="H2125" s="6"/>
      <c r="I2125" s="6"/>
      <c r="J2125" s="6"/>
    </row>
    <row r="2126" spans="1:10" ht="13.9">
      <c r="A2126" s="6"/>
      <c r="B2126" s="7"/>
      <c r="C2126" s="6"/>
      <c r="D2126" s="8"/>
      <c r="E2126" s="6"/>
      <c r="F2126" s="6"/>
      <c r="G2126" s="6"/>
      <c r="H2126" s="6"/>
      <c r="I2126" s="6"/>
      <c r="J2126" s="6"/>
    </row>
    <row r="2127" spans="1:10" ht="13.9">
      <c r="A2127" s="6"/>
      <c r="B2127" s="7"/>
      <c r="C2127" s="6"/>
      <c r="D2127" s="8"/>
      <c r="E2127" s="6"/>
      <c r="F2127" s="6"/>
      <c r="G2127" s="6"/>
      <c r="H2127" s="6"/>
      <c r="I2127" s="6"/>
      <c r="J2127" s="6"/>
    </row>
    <row r="2128" spans="1:10" ht="13.9">
      <c r="A2128" s="6"/>
      <c r="B2128" s="7"/>
      <c r="C2128" s="6"/>
      <c r="D2128" s="8"/>
      <c r="E2128" s="6"/>
      <c r="F2128" s="6"/>
      <c r="G2128" s="6"/>
      <c r="H2128" s="6"/>
      <c r="I2128" s="6"/>
      <c r="J2128" s="6"/>
    </row>
    <row r="2129" spans="1:10" ht="13.9">
      <c r="A2129" s="6"/>
      <c r="B2129" s="7"/>
      <c r="C2129" s="6"/>
      <c r="D2129" s="8"/>
      <c r="E2129" s="6"/>
      <c r="F2129" s="6"/>
      <c r="G2129" s="6"/>
      <c r="H2129" s="6"/>
      <c r="I2129" s="6"/>
      <c r="J2129" s="6"/>
    </row>
    <row r="2130" spans="1:10" ht="13.9">
      <c r="A2130" s="6"/>
      <c r="B2130" s="7"/>
      <c r="C2130" s="6"/>
      <c r="D2130" s="8"/>
      <c r="E2130" s="6"/>
      <c r="F2130" s="6"/>
      <c r="G2130" s="6"/>
      <c r="H2130" s="6"/>
      <c r="I2130" s="6"/>
      <c r="J2130" s="6"/>
    </row>
    <row r="2131" spans="1:10" ht="13.9">
      <c r="A2131" s="6"/>
      <c r="B2131" s="7"/>
      <c r="C2131" s="6"/>
      <c r="D2131" s="8"/>
      <c r="E2131" s="6"/>
      <c r="F2131" s="6"/>
      <c r="G2131" s="6"/>
      <c r="H2131" s="6"/>
      <c r="I2131" s="6"/>
      <c r="J2131" s="6"/>
    </row>
    <row r="2132" spans="1:10" ht="13.9">
      <c r="A2132" s="6"/>
      <c r="B2132" s="7"/>
      <c r="C2132" s="6"/>
      <c r="D2132" s="8"/>
      <c r="E2132" s="6"/>
      <c r="F2132" s="6"/>
      <c r="G2132" s="6"/>
      <c r="H2132" s="6"/>
      <c r="I2132" s="6"/>
      <c r="J2132" s="6"/>
    </row>
    <row r="2133" spans="1:10" ht="13.9">
      <c r="A2133" s="6"/>
      <c r="B2133" s="7"/>
      <c r="C2133" s="6"/>
      <c r="D2133" s="8"/>
      <c r="E2133" s="6"/>
      <c r="F2133" s="6"/>
      <c r="G2133" s="6"/>
      <c r="H2133" s="6"/>
      <c r="I2133" s="6"/>
      <c r="J2133" s="6"/>
    </row>
    <row r="2134" spans="1:10" ht="13.9">
      <c r="A2134" s="6"/>
      <c r="B2134" s="7"/>
      <c r="C2134" s="6"/>
      <c r="D2134" s="8"/>
      <c r="E2134" s="6"/>
      <c r="F2134" s="6"/>
      <c r="G2134" s="6"/>
      <c r="H2134" s="6"/>
      <c r="I2134" s="6"/>
      <c r="J2134" s="6"/>
    </row>
    <row r="2135" spans="1:10" ht="13.9">
      <c r="A2135" s="6"/>
      <c r="B2135" s="7"/>
      <c r="C2135" s="6"/>
      <c r="D2135" s="8"/>
      <c r="E2135" s="6"/>
      <c r="F2135" s="6"/>
      <c r="G2135" s="6"/>
      <c r="H2135" s="6"/>
      <c r="I2135" s="6"/>
      <c r="J2135" s="6"/>
    </row>
    <row r="2136" spans="1:10" ht="13.9">
      <c r="A2136" s="6"/>
      <c r="B2136" s="7"/>
      <c r="C2136" s="6"/>
      <c r="D2136" s="8"/>
      <c r="E2136" s="6"/>
      <c r="F2136" s="6"/>
      <c r="G2136" s="6"/>
      <c r="H2136" s="6"/>
      <c r="I2136" s="6"/>
      <c r="J2136" s="6"/>
    </row>
    <row r="2137" spans="1:10" ht="13.9">
      <c r="A2137" s="6"/>
      <c r="B2137" s="7"/>
      <c r="C2137" s="6"/>
      <c r="D2137" s="8"/>
      <c r="E2137" s="6"/>
      <c r="F2137" s="6"/>
      <c r="G2137" s="6"/>
      <c r="H2137" s="6"/>
      <c r="I2137" s="6"/>
      <c r="J2137" s="6"/>
    </row>
    <row r="2138" spans="1:10" ht="13.9">
      <c r="A2138" s="6"/>
      <c r="B2138" s="7"/>
      <c r="C2138" s="6"/>
      <c r="D2138" s="8"/>
      <c r="E2138" s="6"/>
      <c r="F2138" s="6"/>
      <c r="G2138" s="6"/>
      <c r="H2138" s="6"/>
      <c r="I2138" s="6"/>
      <c r="J2138" s="6"/>
    </row>
    <row r="2139" spans="1:10" ht="13.9">
      <c r="A2139" s="6"/>
      <c r="B2139" s="7"/>
      <c r="C2139" s="6"/>
      <c r="D2139" s="8"/>
      <c r="E2139" s="6"/>
      <c r="F2139" s="6"/>
      <c r="G2139" s="6"/>
      <c r="H2139" s="6"/>
      <c r="I2139" s="6"/>
      <c r="J2139" s="6"/>
    </row>
    <row r="2140" spans="1:10" ht="13.9">
      <c r="A2140" s="6"/>
      <c r="B2140" s="7"/>
      <c r="C2140" s="6"/>
      <c r="D2140" s="8"/>
      <c r="E2140" s="6"/>
      <c r="F2140" s="6"/>
      <c r="G2140" s="6"/>
      <c r="H2140" s="6"/>
      <c r="I2140" s="6"/>
      <c r="J2140" s="6"/>
    </row>
    <row r="2141" spans="1:10" ht="13.9">
      <c r="A2141" s="6"/>
      <c r="B2141" s="7"/>
      <c r="C2141" s="6"/>
      <c r="D2141" s="8"/>
      <c r="E2141" s="6"/>
      <c r="F2141" s="6"/>
      <c r="G2141" s="6"/>
      <c r="H2141" s="6"/>
      <c r="I2141" s="6"/>
      <c r="J2141" s="6"/>
    </row>
    <row r="2142" spans="1:10" ht="13.9">
      <c r="A2142" s="6"/>
      <c r="B2142" s="7"/>
      <c r="C2142" s="6"/>
      <c r="D2142" s="8"/>
      <c r="E2142" s="6"/>
      <c r="F2142" s="6"/>
      <c r="G2142" s="6"/>
      <c r="H2142" s="6"/>
      <c r="I2142" s="6"/>
      <c r="J2142" s="6"/>
    </row>
    <row r="2143" spans="1:10" ht="13.9">
      <c r="A2143" s="6"/>
      <c r="B2143" s="7"/>
      <c r="C2143" s="6"/>
      <c r="D2143" s="8"/>
      <c r="E2143" s="6"/>
      <c r="F2143" s="6"/>
      <c r="G2143" s="6"/>
      <c r="H2143" s="6"/>
      <c r="I2143" s="6"/>
      <c r="J2143" s="6"/>
    </row>
    <row r="2144" spans="1:10" ht="13.9">
      <c r="A2144" s="6"/>
      <c r="B2144" s="7"/>
      <c r="C2144" s="6"/>
      <c r="D2144" s="8"/>
      <c r="E2144" s="6"/>
      <c r="F2144" s="6"/>
      <c r="G2144" s="6"/>
      <c r="H2144" s="6"/>
      <c r="I2144" s="6"/>
      <c r="J2144" s="6"/>
    </row>
    <row r="2145" spans="1:10" ht="13.9">
      <c r="A2145" s="6"/>
      <c r="B2145" s="7"/>
      <c r="C2145" s="6"/>
      <c r="D2145" s="8"/>
      <c r="E2145" s="6"/>
      <c r="F2145" s="6"/>
      <c r="G2145" s="6"/>
      <c r="H2145" s="6"/>
      <c r="I2145" s="6"/>
      <c r="J2145" s="6"/>
    </row>
    <row r="2146" spans="1:10" ht="13.9">
      <c r="A2146" s="6"/>
      <c r="B2146" s="7"/>
      <c r="C2146" s="6"/>
      <c r="D2146" s="8"/>
      <c r="E2146" s="6"/>
      <c r="F2146" s="6"/>
      <c r="G2146" s="6"/>
      <c r="H2146" s="6"/>
      <c r="I2146" s="6"/>
      <c r="J2146" s="6"/>
    </row>
    <row r="2147" spans="1:10" ht="13.9">
      <c r="A2147" s="6"/>
      <c r="B2147" s="7"/>
      <c r="C2147" s="6"/>
      <c r="D2147" s="8"/>
      <c r="E2147" s="6"/>
      <c r="F2147" s="6"/>
      <c r="G2147" s="6"/>
      <c r="H2147" s="6"/>
      <c r="I2147" s="6"/>
      <c r="J2147" s="6"/>
    </row>
    <row r="2148" spans="1:10" ht="13.9">
      <c r="A2148" s="6"/>
      <c r="B2148" s="7"/>
      <c r="C2148" s="6"/>
      <c r="D2148" s="8"/>
      <c r="E2148" s="6"/>
      <c r="F2148" s="6"/>
      <c r="G2148" s="6"/>
      <c r="H2148" s="6"/>
      <c r="I2148" s="6"/>
      <c r="J2148" s="6"/>
    </row>
    <row r="2149" spans="1:10" ht="13.9">
      <c r="A2149" s="6"/>
      <c r="B2149" s="7"/>
      <c r="C2149" s="6"/>
      <c r="D2149" s="8"/>
      <c r="E2149" s="6"/>
      <c r="F2149" s="6"/>
      <c r="G2149" s="6"/>
      <c r="H2149" s="6"/>
      <c r="I2149" s="6"/>
      <c r="J2149" s="6"/>
    </row>
    <row r="2150" spans="1:10" ht="13.9">
      <c r="A2150" s="6"/>
      <c r="B2150" s="7"/>
      <c r="C2150" s="6"/>
      <c r="D2150" s="8"/>
      <c r="E2150" s="6"/>
      <c r="F2150" s="6"/>
      <c r="G2150" s="6"/>
      <c r="H2150" s="6"/>
      <c r="I2150" s="6"/>
      <c r="J2150" s="6"/>
    </row>
    <row r="2151" spans="1:10" ht="13.9">
      <c r="A2151" s="6"/>
      <c r="B2151" s="7"/>
      <c r="C2151" s="6"/>
      <c r="D2151" s="8"/>
      <c r="E2151" s="6"/>
      <c r="F2151" s="6"/>
      <c r="G2151" s="6"/>
      <c r="H2151" s="6"/>
      <c r="I2151" s="6"/>
      <c r="J2151" s="6"/>
    </row>
    <row r="2152" spans="1:10" ht="13.9">
      <c r="A2152" s="6"/>
      <c r="B2152" s="7"/>
      <c r="C2152" s="6"/>
      <c r="D2152" s="8"/>
      <c r="E2152" s="6"/>
      <c r="F2152" s="6"/>
      <c r="G2152" s="6"/>
      <c r="H2152" s="6"/>
      <c r="I2152" s="6"/>
      <c r="J2152" s="6"/>
    </row>
    <row r="2153" spans="1:10" ht="13.9">
      <c r="A2153" s="6"/>
      <c r="B2153" s="7"/>
      <c r="C2153" s="6"/>
      <c r="D2153" s="8"/>
      <c r="E2153" s="6"/>
      <c r="F2153" s="6"/>
      <c r="G2153" s="6"/>
      <c r="H2153" s="6"/>
      <c r="I2153" s="6"/>
      <c r="J2153" s="6"/>
    </row>
    <row r="2154" spans="1:10" ht="13.9">
      <c r="A2154" s="6"/>
      <c r="B2154" s="7"/>
      <c r="C2154" s="6"/>
      <c r="D2154" s="8"/>
      <c r="E2154" s="6"/>
      <c r="F2154" s="6"/>
      <c r="G2154" s="6"/>
      <c r="H2154" s="6"/>
      <c r="I2154" s="6"/>
      <c r="J2154" s="6"/>
    </row>
    <row r="2155" spans="1:10" ht="13.9">
      <c r="A2155" s="6"/>
      <c r="B2155" s="7"/>
      <c r="C2155" s="6"/>
      <c r="D2155" s="8"/>
      <c r="E2155" s="6"/>
      <c r="F2155" s="6"/>
      <c r="G2155" s="6"/>
      <c r="H2155" s="6"/>
      <c r="I2155" s="6"/>
      <c r="J2155" s="6"/>
    </row>
    <row r="2156" spans="1:10" ht="13.9">
      <c r="A2156" s="6"/>
      <c r="B2156" s="7"/>
      <c r="C2156" s="6"/>
      <c r="D2156" s="8"/>
      <c r="E2156" s="6"/>
      <c r="F2156" s="6"/>
      <c r="G2156" s="6"/>
      <c r="H2156" s="6"/>
      <c r="I2156" s="6"/>
      <c r="J2156" s="6"/>
    </row>
    <row r="2157" spans="1:10" ht="13.9">
      <c r="A2157" s="6"/>
      <c r="B2157" s="7"/>
      <c r="C2157" s="6"/>
      <c r="D2157" s="8"/>
      <c r="E2157" s="6"/>
      <c r="F2157" s="6"/>
      <c r="G2157" s="6"/>
      <c r="H2157" s="6"/>
      <c r="I2157" s="6"/>
      <c r="J2157" s="6"/>
    </row>
    <row r="2158" spans="1:10" ht="13.9">
      <c r="A2158" s="6"/>
      <c r="B2158" s="7"/>
      <c r="C2158" s="6"/>
      <c r="D2158" s="8"/>
      <c r="E2158" s="6"/>
      <c r="F2158" s="6"/>
      <c r="G2158" s="6"/>
      <c r="H2158" s="6"/>
      <c r="I2158" s="6"/>
      <c r="J2158" s="6"/>
    </row>
    <row r="2159" spans="1:10" ht="13.9">
      <c r="A2159" s="6"/>
      <c r="B2159" s="7"/>
      <c r="C2159" s="6"/>
      <c r="D2159" s="8"/>
      <c r="E2159" s="6"/>
      <c r="F2159" s="6"/>
      <c r="G2159" s="6"/>
      <c r="H2159" s="6"/>
      <c r="I2159" s="6"/>
      <c r="J2159" s="6"/>
    </row>
    <row r="2160" spans="1:10" ht="13.9">
      <c r="A2160" s="6"/>
      <c r="B2160" s="7"/>
      <c r="C2160" s="6"/>
      <c r="D2160" s="8"/>
      <c r="E2160" s="6"/>
      <c r="F2160" s="6"/>
      <c r="G2160" s="6"/>
      <c r="H2160" s="6"/>
      <c r="I2160" s="6"/>
      <c r="J2160" s="6"/>
    </row>
    <row r="2161" spans="1:10" ht="13.9">
      <c r="A2161" s="6"/>
      <c r="B2161" s="7"/>
      <c r="C2161" s="6"/>
      <c r="D2161" s="8"/>
      <c r="E2161" s="6"/>
      <c r="F2161" s="6"/>
      <c r="G2161" s="6"/>
      <c r="H2161" s="6"/>
      <c r="I2161" s="6"/>
      <c r="J2161" s="6"/>
    </row>
    <row r="2162" spans="1:10" ht="13.9">
      <c r="A2162" s="6"/>
      <c r="B2162" s="7"/>
      <c r="C2162" s="6"/>
      <c r="D2162" s="8"/>
      <c r="E2162" s="6"/>
      <c r="F2162" s="6"/>
      <c r="G2162" s="6"/>
      <c r="H2162" s="6"/>
      <c r="I2162" s="6"/>
      <c r="J2162" s="6"/>
    </row>
    <row r="2163" spans="1:10" ht="13.9">
      <c r="A2163" s="6"/>
      <c r="B2163" s="7"/>
      <c r="C2163" s="6"/>
      <c r="D2163" s="8"/>
      <c r="E2163" s="6"/>
      <c r="F2163" s="6"/>
      <c r="G2163" s="6"/>
      <c r="H2163" s="6"/>
      <c r="I2163" s="6"/>
      <c r="J2163" s="6"/>
    </row>
    <row r="2164" spans="1:10" ht="13.9">
      <c r="A2164" s="6"/>
      <c r="B2164" s="7"/>
      <c r="C2164" s="6"/>
      <c r="D2164" s="8"/>
      <c r="E2164" s="6"/>
      <c r="F2164" s="6"/>
      <c r="G2164" s="6"/>
      <c r="H2164" s="6"/>
      <c r="I2164" s="6"/>
      <c r="J2164" s="6"/>
    </row>
    <row r="2165" spans="1:10" ht="13.9">
      <c r="A2165" s="6"/>
      <c r="B2165" s="7"/>
      <c r="C2165" s="6"/>
      <c r="D2165" s="8"/>
      <c r="E2165" s="6"/>
      <c r="F2165" s="6"/>
      <c r="G2165" s="6"/>
      <c r="H2165" s="6"/>
      <c r="I2165" s="6"/>
      <c r="J2165" s="6"/>
    </row>
    <row r="2166" spans="1:10" ht="13.9">
      <c r="A2166" s="6"/>
      <c r="B2166" s="7"/>
      <c r="C2166" s="6"/>
      <c r="D2166" s="8"/>
      <c r="E2166" s="6"/>
      <c r="F2166" s="6"/>
      <c r="G2166" s="6"/>
      <c r="H2166" s="6"/>
      <c r="I2166" s="6"/>
      <c r="J2166" s="6"/>
    </row>
    <row r="2167" spans="1:10" ht="13.9">
      <c r="A2167" s="6"/>
      <c r="B2167" s="7"/>
      <c r="C2167" s="6"/>
      <c r="D2167" s="8"/>
      <c r="E2167" s="6"/>
      <c r="F2167" s="6"/>
      <c r="G2167" s="6"/>
      <c r="H2167" s="6"/>
      <c r="I2167" s="6"/>
      <c r="J2167" s="6"/>
    </row>
    <row r="2168" spans="1:10" ht="13.9">
      <c r="A2168" s="6"/>
      <c r="B2168" s="7"/>
      <c r="C2168" s="6"/>
      <c r="D2168" s="8"/>
      <c r="E2168" s="6"/>
      <c r="F2168" s="6"/>
      <c r="G2168" s="6"/>
      <c r="H2168" s="6"/>
      <c r="I2168" s="6"/>
      <c r="J2168" s="6"/>
    </row>
    <row r="2169" spans="1:10" ht="13.9">
      <c r="A2169" s="6"/>
      <c r="B2169" s="7"/>
      <c r="C2169" s="6"/>
      <c r="D2169" s="8"/>
      <c r="E2169" s="6"/>
      <c r="F2169" s="6"/>
      <c r="G2169" s="6"/>
      <c r="H2169" s="6"/>
      <c r="I2169" s="6"/>
      <c r="J2169" s="6"/>
    </row>
    <row r="2170" spans="1:10" ht="13.9">
      <c r="A2170" s="6"/>
      <c r="B2170" s="7"/>
      <c r="C2170" s="6"/>
      <c r="D2170" s="8"/>
      <c r="E2170" s="6"/>
      <c r="F2170" s="6"/>
      <c r="G2170" s="6"/>
      <c r="H2170" s="6"/>
      <c r="I2170" s="6"/>
      <c r="J2170" s="6"/>
    </row>
    <row r="2171" spans="1:10" ht="13.9">
      <c r="A2171" s="6"/>
      <c r="B2171" s="7"/>
      <c r="C2171" s="6"/>
      <c r="D2171" s="8"/>
      <c r="E2171" s="6"/>
      <c r="F2171" s="6"/>
      <c r="G2171" s="6"/>
      <c r="H2171" s="6"/>
      <c r="I2171" s="6"/>
      <c r="J2171" s="6"/>
    </row>
    <row r="2172" spans="1:10" ht="13.9">
      <c r="A2172" s="6"/>
      <c r="B2172" s="7"/>
      <c r="C2172" s="6"/>
      <c r="D2172" s="8"/>
      <c r="E2172" s="6"/>
      <c r="F2172" s="6"/>
      <c r="G2172" s="6"/>
      <c r="H2172" s="6"/>
      <c r="I2172" s="6"/>
      <c r="J2172" s="6"/>
    </row>
    <row r="2173" spans="1:10" ht="13.9">
      <c r="A2173" s="6"/>
      <c r="B2173" s="7"/>
      <c r="C2173" s="6"/>
      <c r="D2173" s="8"/>
      <c r="E2173" s="6"/>
      <c r="F2173" s="6"/>
      <c r="G2173" s="6"/>
      <c r="H2173" s="6"/>
      <c r="I2173" s="6"/>
      <c r="J2173" s="6"/>
    </row>
    <row r="2174" spans="1:10" ht="13.9">
      <c r="A2174" s="6"/>
      <c r="B2174" s="7"/>
      <c r="C2174" s="6"/>
      <c r="D2174" s="8"/>
      <c r="E2174" s="6"/>
      <c r="F2174" s="6"/>
      <c r="G2174" s="6"/>
      <c r="H2174" s="6"/>
      <c r="I2174" s="6"/>
      <c r="J2174" s="6"/>
    </row>
    <row r="2175" spans="1:10" ht="13.9">
      <c r="A2175" s="6"/>
      <c r="B2175" s="7"/>
      <c r="C2175" s="6"/>
      <c r="D2175" s="8"/>
      <c r="E2175" s="6"/>
      <c r="F2175" s="6"/>
      <c r="G2175" s="6"/>
      <c r="H2175" s="6"/>
      <c r="I2175" s="6"/>
      <c r="J2175" s="6"/>
    </row>
    <row r="2176" spans="1:10" ht="13.9">
      <c r="A2176" s="6"/>
      <c r="B2176" s="7"/>
      <c r="C2176" s="6"/>
      <c r="D2176" s="8"/>
      <c r="E2176" s="6"/>
      <c r="F2176" s="6"/>
      <c r="G2176" s="6"/>
      <c r="H2176" s="6"/>
      <c r="I2176" s="6"/>
      <c r="J2176" s="6"/>
    </row>
    <row r="2177" spans="1:10" ht="13.9">
      <c r="A2177" s="6"/>
      <c r="B2177" s="7"/>
      <c r="C2177" s="6"/>
      <c r="D2177" s="8"/>
      <c r="E2177" s="6"/>
      <c r="F2177" s="6"/>
      <c r="G2177" s="6"/>
      <c r="H2177" s="6"/>
      <c r="I2177" s="6"/>
      <c r="J2177" s="6"/>
    </row>
    <row r="2178" spans="1:10" ht="13.9">
      <c r="A2178" s="6"/>
      <c r="B2178" s="7"/>
      <c r="C2178" s="6"/>
      <c r="D2178" s="8"/>
      <c r="E2178" s="6"/>
      <c r="F2178" s="6"/>
      <c r="G2178" s="6"/>
      <c r="H2178" s="6"/>
      <c r="I2178" s="6"/>
      <c r="J2178" s="6"/>
    </row>
    <row r="2179" spans="1:10" ht="13.9">
      <c r="A2179" s="6"/>
      <c r="B2179" s="7"/>
      <c r="C2179" s="6"/>
      <c r="D2179" s="8"/>
      <c r="E2179" s="6"/>
      <c r="F2179" s="6"/>
      <c r="G2179" s="6"/>
      <c r="H2179" s="6"/>
      <c r="I2179" s="6"/>
      <c r="J2179" s="6"/>
    </row>
    <row r="2180" spans="1:10" ht="13.9">
      <c r="A2180" s="6"/>
      <c r="B2180" s="7"/>
      <c r="C2180" s="6"/>
      <c r="D2180" s="8"/>
      <c r="E2180" s="6"/>
      <c r="F2180" s="6"/>
      <c r="G2180" s="6"/>
      <c r="H2180" s="6"/>
      <c r="I2180" s="6"/>
      <c r="J2180" s="6"/>
    </row>
    <row r="2181" spans="1:10" ht="13.9">
      <c r="A2181" s="6"/>
      <c r="B2181" s="7"/>
      <c r="C2181" s="6"/>
      <c r="D2181" s="8"/>
      <c r="E2181" s="6"/>
      <c r="F2181" s="6"/>
      <c r="G2181" s="6"/>
      <c r="H2181" s="6"/>
      <c r="I2181" s="6"/>
      <c r="J2181" s="6"/>
    </row>
    <row r="2182" spans="1:10" ht="13.9">
      <c r="A2182" s="6"/>
      <c r="B2182" s="7"/>
      <c r="C2182" s="6"/>
      <c r="D2182" s="8"/>
      <c r="E2182" s="6"/>
      <c r="F2182" s="6"/>
      <c r="G2182" s="6"/>
      <c r="H2182" s="6"/>
      <c r="I2182" s="6"/>
      <c r="J2182" s="6"/>
    </row>
    <row r="2183" spans="1:10" ht="13.9">
      <c r="A2183" s="6"/>
      <c r="B2183" s="7"/>
      <c r="C2183" s="6"/>
      <c r="D2183" s="8"/>
      <c r="E2183" s="6"/>
      <c r="F2183" s="6"/>
      <c r="G2183" s="6"/>
      <c r="H2183" s="6"/>
      <c r="I2183" s="6"/>
      <c r="J2183" s="6"/>
    </row>
    <row r="2184" spans="1:10" ht="13.9">
      <c r="A2184" s="6"/>
      <c r="B2184" s="7"/>
      <c r="C2184" s="6"/>
      <c r="D2184" s="8"/>
      <c r="E2184" s="6"/>
      <c r="F2184" s="6"/>
      <c r="G2184" s="6"/>
      <c r="H2184" s="6"/>
      <c r="I2184" s="6"/>
      <c r="J2184" s="6"/>
    </row>
    <row r="2185" spans="1:10" ht="13.9">
      <c r="A2185" s="6"/>
      <c r="B2185" s="7"/>
      <c r="C2185" s="6"/>
      <c r="D2185" s="8"/>
      <c r="E2185" s="6"/>
      <c r="F2185" s="6"/>
      <c r="G2185" s="6"/>
      <c r="H2185" s="6"/>
      <c r="I2185" s="6"/>
      <c r="J2185" s="6"/>
    </row>
    <row r="2186" spans="1:10" ht="13.9">
      <c r="A2186" s="6"/>
      <c r="B2186" s="7"/>
      <c r="C2186" s="6"/>
      <c r="D2186" s="8"/>
      <c r="E2186" s="6"/>
      <c r="F2186" s="6"/>
      <c r="G2186" s="6"/>
      <c r="H2186" s="6"/>
      <c r="I2186" s="6"/>
      <c r="J2186" s="6"/>
    </row>
    <row r="2187" spans="1:10" ht="13.9">
      <c r="A2187" s="6"/>
      <c r="B2187" s="7"/>
      <c r="C2187" s="6"/>
      <c r="D2187" s="8"/>
      <c r="E2187" s="6"/>
      <c r="F2187" s="6"/>
      <c r="G2187" s="6"/>
      <c r="H2187" s="6"/>
      <c r="I2187" s="6"/>
      <c r="J2187" s="6"/>
    </row>
    <row r="2188" spans="1:10" ht="13.9">
      <c r="A2188" s="6"/>
      <c r="B2188" s="7"/>
      <c r="C2188" s="6"/>
      <c r="D2188" s="8"/>
      <c r="E2188" s="6"/>
      <c r="F2188" s="6"/>
      <c r="G2188" s="6"/>
      <c r="H2188" s="6"/>
      <c r="I2188" s="6"/>
      <c r="J2188" s="6"/>
    </row>
    <row r="2189" spans="1:10" ht="13.9">
      <c r="A2189" s="6"/>
      <c r="B2189" s="7"/>
      <c r="C2189" s="6"/>
      <c r="D2189" s="8"/>
      <c r="E2189" s="6"/>
      <c r="F2189" s="6"/>
      <c r="G2189" s="6"/>
      <c r="H2189" s="6"/>
      <c r="I2189" s="6"/>
      <c r="J2189" s="6"/>
    </row>
    <row r="2190" spans="1:10" ht="13.9">
      <c r="A2190" s="6"/>
      <c r="B2190" s="7"/>
      <c r="C2190" s="6"/>
      <c r="D2190" s="8"/>
      <c r="E2190" s="6"/>
      <c r="F2190" s="6"/>
      <c r="G2190" s="6"/>
      <c r="H2190" s="6"/>
      <c r="I2190" s="6"/>
      <c r="J2190" s="6"/>
    </row>
    <row r="2191" spans="1:10" ht="13.9">
      <c r="A2191" s="6"/>
      <c r="B2191" s="7"/>
      <c r="C2191" s="6"/>
      <c r="D2191" s="8"/>
      <c r="E2191" s="6"/>
      <c r="F2191" s="6"/>
      <c r="G2191" s="6"/>
      <c r="H2191" s="6"/>
      <c r="I2191" s="6"/>
      <c r="J2191" s="6"/>
    </row>
    <row r="2192" spans="1:10" ht="13.9">
      <c r="A2192" s="6"/>
      <c r="B2192" s="7"/>
      <c r="C2192" s="6"/>
      <c r="D2192" s="8"/>
      <c r="E2192" s="6"/>
      <c r="F2192" s="6"/>
      <c r="G2192" s="6"/>
      <c r="H2192" s="6"/>
      <c r="I2192" s="6"/>
      <c r="J2192" s="6"/>
    </row>
    <row r="2193" spans="1:10" ht="13.9">
      <c r="A2193" s="6"/>
      <c r="B2193" s="7"/>
      <c r="C2193" s="6"/>
      <c r="D2193" s="8"/>
      <c r="E2193" s="6"/>
      <c r="F2193" s="6"/>
      <c r="G2193" s="6"/>
      <c r="H2193" s="6"/>
      <c r="I2193" s="6"/>
      <c r="J2193" s="6"/>
    </row>
    <row r="2194" spans="1:10" ht="13.9">
      <c r="A2194" s="6"/>
      <c r="B2194" s="7"/>
      <c r="C2194" s="6"/>
      <c r="D2194" s="8"/>
      <c r="E2194" s="6"/>
      <c r="F2194" s="6"/>
      <c r="G2194" s="6"/>
      <c r="H2194" s="6"/>
      <c r="I2194" s="6"/>
      <c r="J2194" s="6"/>
    </row>
    <row r="2195" spans="1:10" ht="13.9">
      <c r="A2195" s="6"/>
      <c r="B2195" s="7"/>
      <c r="C2195" s="6"/>
      <c r="D2195" s="8"/>
      <c r="E2195" s="6"/>
      <c r="F2195" s="6"/>
      <c r="G2195" s="6"/>
      <c r="H2195" s="6"/>
      <c r="I2195" s="6"/>
      <c r="J2195" s="6"/>
    </row>
    <row r="2196" spans="1:10" ht="13.9">
      <c r="A2196" s="6"/>
      <c r="B2196" s="7"/>
      <c r="C2196" s="6"/>
      <c r="D2196" s="8"/>
      <c r="E2196" s="6"/>
      <c r="F2196" s="6"/>
      <c r="G2196" s="6"/>
      <c r="H2196" s="6"/>
      <c r="I2196" s="6"/>
      <c r="J2196" s="6"/>
    </row>
    <row r="2197" spans="1:10" ht="13.9">
      <c r="A2197" s="6"/>
      <c r="B2197" s="7"/>
      <c r="C2197" s="6"/>
      <c r="D2197" s="8"/>
      <c r="E2197" s="6"/>
      <c r="F2197" s="6"/>
      <c r="G2197" s="6"/>
      <c r="H2197" s="6"/>
      <c r="I2197" s="6"/>
      <c r="J2197" s="6"/>
    </row>
    <row r="2198" spans="1:10" ht="13.9">
      <c r="A2198" s="6"/>
      <c r="B2198" s="7"/>
      <c r="C2198" s="6"/>
      <c r="D2198" s="8"/>
      <c r="E2198" s="6"/>
      <c r="F2198" s="6"/>
      <c r="G2198" s="6"/>
      <c r="H2198" s="6"/>
      <c r="I2198" s="6"/>
      <c r="J2198" s="6"/>
    </row>
    <row r="2199" spans="1:10" ht="13.9">
      <c r="A2199" s="6"/>
      <c r="B2199" s="7"/>
      <c r="C2199" s="6"/>
      <c r="D2199" s="8"/>
      <c r="E2199" s="6"/>
      <c r="F2199" s="6"/>
      <c r="G2199" s="6"/>
      <c r="H2199" s="6"/>
      <c r="I2199" s="6"/>
      <c r="J2199" s="6"/>
    </row>
    <row r="2200" spans="1:10" ht="13.9">
      <c r="A2200" s="6"/>
      <c r="B2200" s="7"/>
      <c r="C2200" s="6"/>
      <c r="D2200" s="8"/>
      <c r="E2200" s="6"/>
      <c r="F2200" s="6"/>
      <c r="G2200" s="6"/>
      <c r="H2200" s="6"/>
      <c r="I2200" s="6"/>
      <c r="J2200" s="6"/>
    </row>
    <row r="2201" spans="1:10" ht="13.9">
      <c r="A2201" s="6"/>
      <c r="B2201" s="7"/>
      <c r="C2201" s="6"/>
      <c r="D2201" s="8"/>
      <c r="E2201" s="6"/>
      <c r="F2201" s="6"/>
      <c r="G2201" s="6"/>
      <c r="H2201" s="6"/>
      <c r="I2201" s="6"/>
      <c r="J2201" s="6"/>
    </row>
    <row r="2202" spans="1:10" ht="13.9">
      <c r="A2202" s="6"/>
      <c r="B2202" s="7"/>
      <c r="C2202" s="6"/>
      <c r="D2202" s="8"/>
      <c r="E2202" s="6"/>
      <c r="F2202" s="6"/>
      <c r="G2202" s="6"/>
      <c r="H2202" s="6"/>
      <c r="I2202" s="6"/>
      <c r="J2202" s="6"/>
    </row>
    <row r="2203" spans="1:10" ht="13.9">
      <c r="A2203" s="6"/>
      <c r="B2203" s="7"/>
      <c r="C2203" s="6"/>
      <c r="D2203" s="8"/>
      <c r="E2203" s="6"/>
      <c r="F2203" s="6"/>
      <c r="G2203" s="6"/>
      <c r="H2203" s="6"/>
      <c r="I2203" s="6"/>
      <c r="J2203" s="6"/>
    </row>
    <row r="2204" spans="1:10" ht="13.9">
      <c r="A2204" s="6"/>
      <c r="B2204" s="7"/>
      <c r="C2204" s="6"/>
      <c r="D2204" s="8"/>
      <c r="E2204" s="6"/>
      <c r="F2204" s="6"/>
      <c r="G2204" s="6"/>
      <c r="H2204" s="6"/>
      <c r="I2204" s="6"/>
      <c r="J2204" s="6"/>
    </row>
    <row r="2205" spans="1:10" ht="13.9">
      <c r="A2205" s="6"/>
      <c r="B2205" s="7"/>
      <c r="C2205" s="6"/>
      <c r="D2205" s="8"/>
      <c r="E2205" s="6"/>
      <c r="F2205" s="6"/>
      <c r="G2205" s="6"/>
      <c r="H2205" s="6"/>
      <c r="I2205" s="6"/>
      <c r="J2205" s="6"/>
    </row>
    <row r="2206" spans="1:10" ht="13.9">
      <c r="A2206" s="6"/>
      <c r="B2206" s="7"/>
      <c r="C2206" s="6"/>
      <c r="D2206" s="8"/>
      <c r="E2206" s="6"/>
      <c r="F2206" s="6"/>
      <c r="G2206" s="6"/>
      <c r="H2206" s="6"/>
      <c r="I2206" s="6"/>
      <c r="J2206" s="6"/>
    </row>
    <row r="2207" spans="1:10" ht="13.9">
      <c r="A2207" s="6"/>
      <c r="B2207" s="7"/>
      <c r="C2207" s="6"/>
      <c r="D2207" s="8"/>
      <c r="E2207" s="6"/>
      <c r="F2207" s="6"/>
      <c r="G2207" s="6"/>
      <c r="H2207" s="6"/>
      <c r="I2207" s="6"/>
      <c r="J2207" s="6"/>
    </row>
    <row r="2208" spans="1:10" ht="13.9">
      <c r="A2208" s="6"/>
      <c r="B2208" s="7"/>
      <c r="C2208" s="6"/>
      <c r="D2208" s="8"/>
      <c r="E2208" s="6"/>
      <c r="F2208" s="6"/>
      <c r="G2208" s="6"/>
      <c r="H2208" s="6"/>
      <c r="I2208" s="6"/>
      <c r="J2208" s="6"/>
    </row>
    <row r="2209" spans="1:10" ht="13.9">
      <c r="A2209" s="6"/>
      <c r="B2209" s="7"/>
      <c r="C2209" s="6"/>
      <c r="D2209" s="8"/>
      <c r="E2209" s="6"/>
      <c r="F2209" s="6"/>
      <c r="G2209" s="6"/>
      <c r="H2209" s="6"/>
      <c r="I2209" s="6"/>
      <c r="J2209" s="6"/>
    </row>
    <row r="2210" spans="1:10" ht="13.9">
      <c r="A2210" s="6"/>
      <c r="B2210" s="7"/>
      <c r="C2210" s="6"/>
      <c r="D2210" s="8"/>
      <c r="E2210" s="6"/>
      <c r="F2210" s="6"/>
      <c r="G2210" s="6"/>
      <c r="H2210" s="6"/>
      <c r="I2210" s="6"/>
      <c r="J2210" s="6"/>
    </row>
    <row r="2211" spans="1:10" ht="13.9">
      <c r="A2211" s="6"/>
      <c r="B2211" s="7"/>
      <c r="C2211" s="6"/>
      <c r="D2211" s="8"/>
      <c r="E2211" s="6"/>
      <c r="F2211" s="6"/>
      <c r="G2211" s="6"/>
      <c r="H2211" s="6"/>
      <c r="I2211" s="6"/>
      <c r="J2211" s="6"/>
    </row>
    <row r="2212" spans="1:10" ht="13.9">
      <c r="A2212" s="6"/>
      <c r="B2212" s="7"/>
      <c r="C2212" s="6"/>
      <c r="D2212" s="8"/>
      <c r="E2212" s="6"/>
      <c r="F2212" s="6"/>
      <c r="G2212" s="6"/>
      <c r="H2212" s="6"/>
      <c r="I2212" s="6"/>
      <c r="J2212" s="6"/>
    </row>
    <row r="2213" spans="1:10" ht="13.9">
      <c r="A2213" s="6"/>
      <c r="B2213" s="7"/>
      <c r="C2213" s="6"/>
      <c r="D2213" s="8"/>
      <c r="E2213" s="6"/>
      <c r="F2213" s="6"/>
      <c r="G2213" s="6"/>
      <c r="H2213" s="6"/>
      <c r="I2213" s="6"/>
      <c r="J2213" s="6"/>
    </row>
    <row r="2214" spans="1:10" ht="13.9">
      <c r="A2214" s="6"/>
      <c r="B2214" s="7"/>
      <c r="C2214" s="6"/>
      <c r="D2214" s="8"/>
      <c r="E2214" s="6"/>
      <c r="F2214" s="6"/>
      <c r="G2214" s="6"/>
      <c r="H2214" s="6"/>
      <c r="I2214" s="6"/>
      <c r="J2214" s="6"/>
    </row>
    <row r="2215" spans="1:10" ht="13.9">
      <c r="A2215" s="6"/>
      <c r="B2215" s="7"/>
      <c r="C2215" s="6"/>
      <c r="D2215" s="8"/>
      <c r="E2215" s="6"/>
      <c r="F2215" s="6"/>
      <c r="G2215" s="6"/>
      <c r="H2215" s="6"/>
      <c r="I2215" s="6"/>
      <c r="J2215" s="6"/>
    </row>
    <row r="2216" spans="1:10" ht="13.9">
      <c r="A2216" s="6"/>
      <c r="B2216" s="7"/>
      <c r="C2216" s="6"/>
      <c r="D2216" s="8"/>
      <c r="E2216" s="6"/>
      <c r="F2216" s="6"/>
      <c r="G2216" s="6"/>
      <c r="H2216" s="6"/>
      <c r="I2216" s="6"/>
      <c r="J2216" s="6"/>
    </row>
    <row r="2217" spans="1:10" ht="13.9">
      <c r="A2217" s="6"/>
      <c r="B2217" s="7"/>
      <c r="C2217" s="6"/>
      <c r="D2217" s="8"/>
      <c r="E2217" s="6"/>
      <c r="F2217" s="6"/>
      <c r="G2217" s="6"/>
      <c r="H2217" s="6"/>
      <c r="I2217" s="6"/>
      <c r="J2217" s="6"/>
    </row>
    <row r="2218" spans="1:10" ht="13.9">
      <c r="A2218" s="6"/>
      <c r="B2218" s="7"/>
      <c r="C2218" s="6"/>
      <c r="D2218" s="8"/>
      <c r="E2218" s="6"/>
      <c r="F2218" s="6"/>
      <c r="G2218" s="6"/>
      <c r="H2218" s="6"/>
      <c r="I2218" s="6"/>
      <c r="J2218" s="6"/>
    </row>
    <row r="2219" spans="1:10" ht="13.9">
      <c r="A2219" s="6"/>
      <c r="B2219" s="7"/>
      <c r="C2219" s="6"/>
      <c r="D2219" s="8"/>
      <c r="E2219" s="6"/>
      <c r="F2219" s="6"/>
      <c r="G2219" s="6"/>
      <c r="H2219" s="6"/>
      <c r="I2219" s="6"/>
      <c r="J2219" s="6"/>
    </row>
    <row r="2220" spans="1:10" ht="13.9">
      <c r="A2220" s="6"/>
      <c r="B2220" s="7"/>
      <c r="C2220" s="6"/>
      <c r="D2220" s="8"/>
      <c r="E2220" s="6"/>
      <c r="F2220" s="6"/>
      <c r="G2220" s="6"/>
      <c r="H2220" s="6"/>
      <c r="I2220" s="6"/>
      <c r="J2220" s="6"/>
    </row>
    <row r="2221" spans="1:10" ht="13.9">
      <c r="A2221" s="6"/>
      <c r="B2221" s="7"/>
      <c r="C2221" s="6"/>
      <c r="D2221" s="8"/>
      <c r="E2221" s="6"/>
      <c r="F2221" s="6"/>
      <c r="G2221" s="6"/>
      <c r="H2221" s="6"/>
      <c r="I2221" s="6"/>
      <c r="J2221" s="6"/>
    </row>
    <row r="2222" spans="1:10" ht="13.9">
      <c r="A2222" s="6"/>
      <c r="B2222" s="7"/>
      <c r="C2222" s="6"/>
      <c r="D2222" s="8"/>
      <c r="E2222" s="6"/>
      <c r="F2222" s="6"/>
      <c r="G2222" s="6"/>
      <c r="H2222" s="6"/>
      <c r="I2222" s="6"/>
      <c r="J2222" s="6"/>
    </row>
    <row r="2223" spans="1:10" ht="13.9">
      <c r="A2223" s="6"/>
      <c r="B2223" s="7"/>
      <c r="C2223" s="6"/>
      <c r="D2223" s="8"/>
      <c r="E2223" s="6"/>
      <c r="F2223" s="6"/>
      <c r="G2223" s="6"/>
      <c r="H2223" s="6"/>
      <c r="I2223" s="6"/>
      <c r="J2223" s="6"/>
    </row>
    <row r="2224" spans="1:10" ht="13.9">
      <c r="A2224" s="6"/>
      <c r="B2224" s="7"/>
      <c r="C2224" s="6"/>
      <c r="D2224" s="8"/>
      <c r="E2224" s="6"/>
      <c r="F2224" s="6"/>
      <c r="G2224" s="6"/>
      <c r="H2224" s="6"/>
      <c r="I2224" s="6"/>
      <c r="J2224" s="6"/>
    </row>
    <row r="2225" spans="1:10" ht="13.9">
      <c r="A2225" s="6"/>
      <c r="B2225" s="7"/>
      <c r="C2225" s="6"/>
      <c r="D2225" s="8"/>
      <c r="E2225" s="6"/>
      <c r="F2225" s="6"/>
      <c r="G2225" s="6"/>
      <c r="H2225" s="6"/>
      <c r="I2225" s="6"/>
      <c r="J2225" s="6"/>
    </row>
    <row r="2226" spans="1:10" ht="13.9">
      <c r="A2226" s="6"/>
      <c r="B2226" s="7"/>
      <c r="C2226" s="6"/>
      <c r="D2226" s="8"/>
      <c r="E2226" s="6"/>
      <c r="F2226" s="6"/>
      <c r="G2226" s="6"/>
      <c r="H2226" s="6"/>
      <c r="I2226" s="6"/>
      <c r="J2226" s="6"/>
    </row>
    <row r="2227" spans="1:10" ht="13.9">
      <c r="A2227" s="6"/>
      <c r="B2227" s="7"/>
      <c r="C2227" s="6"/>
      <c r="D2227" s="8"/>
      <c r="E2227" s="6"/>
      <c r="F2227" s="6"/>
      <c r="G2227" s="6"/>
      <c r="H2227" s="6"/>
      <c r="I2227" s="6"/>
      <c r="J2227" s="6"/>
    </row>
    <row r="2228" spans="1:10" ht="13.9">
      <c r="A2228" s="6"/>
      <c r="B2228" s="7"/>
      <c r="C2228" s="6"/>
      <c r="D2228" s="8"/>
      <c r="E2228" s="6"/>
      <c r="F2228" s="6"/>
      <c r="G2228" s="6"/>
      <c r="H2228" s="6"/>
      <c r="I2228" s="6"/>
      <c r="J2228" s="6"/>
    </row>
    <row r="2229" spans="1:10" ht="13.9">
      <c r="A2229" s="6"/>
      <c r="B2229" s="7"/>
      <c r="C2229" s="6"/>
      <c r="D2229" s="8"/>
      <c r="E2229" s="6"/>
      <c r="F2229" s="6"/>
      <c r="G2229" s="6"/>
      <c r="H2229" s="6"/>
      <c r="I2229" s="6"/>
      <c r="J2229" s="6"/>
    </row>
    <row r="2230" spans="1:10" ht="13.9">
      <c r="A2230" s="6"/>
      <c r="B2230" s="7"/>
      <c r="C2230" s="6"/>
      <c r="D2230" s="8"/>
      <c r="E2230" s="6"/>
      <c r="F2230" s="6"/>
      <c r="G2230" s="6"/>
      <c r="H2230" s="6"/>
      <c r="I2230" s="6"/>
      <c r="J2230" s="6"/>
    </row>
    <row r="2231" spans="1:10" ht="13.9">
      <c r="A2231" s="6"/>
      <c r="B2231" s="7"/>
      <c r="C2231" s="6"/>
      <c r="D2231" s="8"/>
      <c r="E2231" s="6"/>
      <c r="F2231" s="6"/>
      <c r="G2231" s="6"/>
      <c r="H2231" s="6"/>
      <c r="I2231" s="6"/>
      <c r="J2231" s="6"/>
    </row>
    <row r="2232" spans="1:10" ht="13.9">
      <c r="A2232" s="6"/>
      <c r="B2232" s="7"/>
      <c r="C2232" s="6"/>
      <c r="D2232" s="8"/>
      <c r="E2232" s="6"/>
      <c r="F2232" s="6"/>
      <c r="G2232" s="6"/>
      <c r="H2232" s="6"/>
      <c r="I2232" s="6"/>
      <c r="J2232" s="6"/>
    </row>
    <row r="2233" spans="1:10" ht="13.9">
      <c r="A2233" s="6"/>
      <c r="B2233" s="7"/>
      <c r="C2233" s="6"/>
      <c r="D2233" s="8"/>
      <c r="E2233" s="6"/>
      <c r="F2233" s="6"/>
      <c r="G2233" s="6"/>
      <c r="H2233" s="6"/>
      <c r="I2233" s="6"/>
      <c r="J2233" s="6"/>
    </row>
    <row r="2234" spans="1:10" ht="13.9">
      <c r="A2234" s="6"/>
      <c r="B2234" s="7"/>
      <c r="C2234" s="6"/>
      <c r="D2234" s="8"/>
      <c r="E2234" s="6"/>
      <c r="F2234" s="6"/>
      <c r="G2234" s="6"/>
      <c r="H2234" s="6"/>
      <c r="I2234" s="6"/>
      <c r="J2234" s="6"/>
    </row>
    <row r="2235" spans="1:10" ht="13.9">
      <c r="A2235" s="6"/>
      <c r="B2235" s="7"/>
      <c r="C2235" s="6"/>
      <c r="D2235" s="8"/>
      <c r="E2235" s="6"/>
      <c r="F2235" s="6"/>
      <c r="G2235" s="6"/>
      <c r="H2235" s="6"/>
      <c r="I2235" s="6"/>
      <c r="J2235" s="6"/>
    </row>
    <row r="2236" spans="1:10" ht="13.9">
      <c r="A2236" s="6"/>
      <c r="B2236" s="7"/>
      <c r="C2236" s="6"/>
      <c r="D2236" s="8"/>
      <c r="E2236" s="6"/>
      <c r="F2236" s="6"/>
      <c r="G2236" s="6"/>
      <c r="H2236" s="6"/>
      <c r="I2236" s="6"/>
      <c r="J2236" s="6"/>
    </row>
    <row r="2237" spans="1:10" ht="13.9">
      <c r="A2237" s="6"/>
      <c r="B2237" s="7"/>
      <c r="C2237" s="6"/>
      <c r="D2237" s="8"/>
      <c r="E2237" s="6"/>
      <c r="F2237" s="6"/>
      <c r="G2237" s="6"/>
      <c r="H2237" s="6"/>
      <c r="I2237" s="6"/>
      <c r="J2237" s="6"/>
    </row>
    <row r="2238" spans="1:10" ht="13.9">
      <c r="A2238" s="6"/>
      <c r="B2238" s="7"/>
      <c r="C2238" s="6"/>
      <c r="D2238" s="8"/>
      <c r="E2238" s="6"/>
      <c r="F2238" s="6"/>
      <c r="G2238" s="6"/>
      <c r="H2238" s="6"/>
      <c r="I2238" s="6"/>
      <c r="J2238" s="6"/>
    </row>
    <row r="2239" spans="1:10" ht="13.9">
      <c r="A2239" s="6"/>
      <c r="B2239" s="7"/>
      <c r="C2239" s="6"/>
      <c r="D2239" s="8"/>
      <c r="E2239" s="6"/>
      <c r="F2239" s="6"/>
      <c r="G2239" s="6"/>
      <c r="H2239" s="6"/>
      <c r="I2239" s="6"/>
      <c r="J2239" s="6"/>
    </row>
    <row r="2240" spans="1:10" ht="13.9">
      <c r="A2240" s="6"/>
      <c r="B2240" s="7"/>
      <c r="C2240" s="6"/>
      <c r="D2240" s="8"/>
      <c r="E2240" s="6"/>
      <c r="F2240" s="6"/>
      <c r="G2240" s="6"/>
      <c r="H2240" s="6"/>
      <c r="I2240" s="6"/>
      <c r="J2240" s="6"/>
    </row>
    <row r="2241" spans="1:10" ht="13.9">
      <c r="A2241" s="6"/>
      <c r="B2241" s="7"/>
      <c r="C2241" s="6"/>
      <c r="D2241" s="8"/>
      <c r="E2241" s="6"/>
      <c r="F2241" s="6"/>
      <c r="G2241" s="6"/>
      <c r="H2241" s="6"/>
      <c r="I2241" s="6"/>
      <c r="J2241" s="6"/>
    </row>
    <row r="2242" spans="1:10" ht="13.9">
      <c r="A2242" s="6"/>
      <c r="B2242" s="7"/>
      <c r="C2242" s="6"/>
      <c r="D2242" s="8"/>
      <c r="E2242" s="6"/>
      <c r="F2242" s="6"/>
      <c r="G2242" s="6"/>
      <c r="H2242" s="6"/>
      <c r="I2242" s="6"/>
      <c r="J2242" s="6"/>
    </row>
    <row r="2243" spans="1:10" ht="13.9">
      <c r="A2243" s="6"/>
      <c r="B2243" s="7"/>
      <c r="C2243" s="6"/>
      <c r="D2243" s="8"/>
      <c r="E2243" s="6"/>
      <c r="F2243" s="6"/>
      <c r="G2243" s="6"/>
      <c r="H2243" s="6"/>
      <c r="I2243" s="6"/>
      <c r="J2243" s="6"/>
    </row>
    <row r="2244" spans="1:10" ht="13.9">
      <c r="A2244" s="6"/>
      <c r="B2244" s="7"/>
      <c r="C2244" s="6"/>
      <c r="D2244" s="8"/>
      <c r="E2244" s="6"/>
      <c r="F2244" s="6"/>
      <c r="G2244" s="6"/>
      <c r="H2244" s="6"/>
      <c r="I2244" s="6"/>
      <c r="J2244" s="6"/>
    </row>
    <row r="2245" spans="1:10" ht="13.9">
      <c r="A2245" s="6"/>
      <c r="B2245" s="7"/>
      <c r="C2245" s="6"/>
      <c r="D2245" s="8"/>
      <c r="E2245" s="6"/>
      <c r="F2245" s="6"/>
      <c r="G2245" s="6"/>
      <c r="H2245" s="6"/>
      <c r="I2245" s="6"/>
      <c r="J2245" s="6"/>
    </row>
    <row r="2246" spans="1:10" ht="13.9">
      <c r="A2246" s="6"/>
      <c r="B2246" s="7"/>
      <c r="C2246" s="6"/>
      <c r="D2246" s="8"/>
      <c r="E2246" s="6"/>
      <c r="F2246" s="6"/>
      <c r="G2246" s="6"/>
      <c r="H2246" s="6"/>
      <c r="I2246" s="6"/>
      <c r="J2246" s="6"/>
    </row>
    <row r="2247" spans="1:10" ht="13.9">
      <c r="A2247" s="6"/>
      <c r="B2247" s="7"/>
      <c r="C2247" s="6"/>
      <c r="D2247" s="8"/>
      <c r="E2247" s="6"/>
      <c r="F2247" s="6"/>
      <c r="G2247" s="6"/>
      <c r="H2247" s="6"/>
      <c r="I2247" s="6"/>
      <c r="J2247" s="6"/>
    </row>
    <row r="2248" spans="1:10" ht="13.9">
      <c r="A2248" s="6"/>
      <c r="B2248" s="7"/>
      <c r="C2248" s="6"/>
      <c r="D2248" s="8"/>
      <c r="E2248" s="6"/>
      <c r="F2248" s="6"/>
      <c r="G2248" s="6"/>
      <c r="H2248" s="6"/>
      <c r="I2248" s="6"/>
      <c r="J2248" s="6"/>
    </row>
    <row r="2249" spans="1:10" ht="13.9">
      <c r="A2249" s="6"/>
      <c r="B2249" s="7"/>
      <c r="C2249" s="6"/>
      <c r="D2249" s="8"/>
      <c r="E2249" s="6"/>
      <c r="F2249" s="6"/>
      <c r="G2249" s="6"/>
      <c r="H2249" s="6"/>
      <c r="I2249" s="6"/>
      <c r="J2249" s="6"/>
    </row>
    <row r="2250" spans="1:10" ht="13.9">
      <c r="A2250" s="6"/>
      <c r="B2250" s="7"/>
      <c r="C2250" s="6"/>
      <c r="D2250" s="8"/>
      <c r="E2250" s="6"/>
      <c r="F2250" s="6"/>
      <c r="G2250" s="6"/>
      <c r="H2250" s="6"/>
      <c r="I2250" s="6"/>
      <c r="J2250" s="6"/>
    </row>
    <row r="2251" spans="1:10" ht="13.9">
      <c r="A2251" s="6"/>
      <c r="B2251" s="7"/>
      <c r="C2251" s="6"/>
      <c r="D2251" s="8"/>
      <c r="E2251" s="6"/>
      <c r="F2251" s="6"/>
      <c r="G2251" s="6"/>
      <c r="H2251" s="6"/>
      <c r="I2251" s="6"/>
      <c r="J2251" s="6"/>
    </row>
    <row r="2252" spans="1:10" ht="13.9">
      <c r="A2252" s="6"/>
      <c r="B2252" s="7"/>
      <c r="C2252" s="6"/>
      <c r="D2252" s="8"/>
      <c r="E2252" s="6"/>
      <c r="F2252" s="6"/>
      <c r="G2252" s="6"/>
      <c r="H2252" s="6"/>
      <c r="I2252" s="6"/>
      <c r="J2252" s="6"/>
    </row>
    <row r="2253" spans="1:10" ht="13.9">
      <c r="A2253" s="6"/>
      <c r="B2253" s="7"/>
      <c r="C2253" s="6"/>
      <c r="D2253" s="8"/>
      <c r="E2253" s="6"/>
      <c r="F2253" s="6"/>
      <c r="G2253" s="6"/>
      <c r="H2253" s="6"/>
      <c r="I2253" s="6"/>
      <c r="J2253" s="6"/>
    </row>
    <row r="2254" spans="1:10" ht="13.9">
      <c r="A2254" s="6"/>
      <c r="B2254" s="7"/>
      <c r="C2254" s="6"/>
      <c r="D2254" s="8"/>
      <c r="E2254" s="6"/>
      <c r="F2254" s="6"/>
      <c r="G2254" s="6"/>
      <c r="H2254" s="6"/>
      <c r="I2254" s="6"/>
      <c r="J2254" s="6"/>
    </row>
    <row r="2255" spans="1:10" ht="13.9">
      <c r="A2255" s="6"/>
      <c r="B2255" s="7"/>
      <c r="C2255" s="6"/>
      <c r="D2255" s="8"/>
      <c r="E2255" s="6"/>
      <c r="F2255" s="6"/>
      <c r="G2255" s="6"/>
      <c r="H2255" s="6"/>
      <c r="I2255" s="6"/>
      <c r="J2255" s="6"/>
    </row>
    <row r="2256" spans="1:10" ht="13.9">
      <c r="A2256" s="6"/>
      <c r="B2256" s="7"/>
      <c r="C2256" s="6"/>
      <c r="D2256" s="8"/>
      <c r="E2256" s="6"/>
      <c r="F2256" s="6"/>
      <c r="G2256" s="6"/>
      <c r="H2256" s="6"/>
      <c r="I2256" s="6"/>
      <c r="J2256" s="6"/>
    </row>
    <row r="2257" spans="1:10" ht="13.9">
      <c r="A2257" s="6"/>
      <c r="B2257" s="7"/>
      <c r="C2257" s="6"/>
      <c r="D2257" s="8"/>
      <c r="E2257" s="6"/>
      <c r="F2257" s="6"/>
      <c r="G2257" s="6"/>
      <c r="H2257" s="6"/>
      <c r="I2257" s="6"/>
      <c r="J2257" s="6"/>
    </row>
    <row r="2258" spans="1:10" ht="13.9">
      <c r="A2258" s="6"/>
      <c r="B2258" s="7"/>
      <c r="C2258" s="6"/>
      <c r="D2258" s="8"/>
      <c r="E2258" s="6"/>
      <c r="F2258" s="6"/>
      <c r="G2258" s="6"/>
      <c r="H2258" s="6"/>
      <c r="I2258" s="6"/>
      <c r="J2258" s="6"/>
    </row>
    <row r="2259" spans="1:10" ht="13.9">
      <c r="A2259" s="6"/>
      <c r="B2259" s="7"/>
      <c r="C2259" s="6"/>
      <c r="D2259" s="8"/>
      <c r="E2259" s="6"/>
      <c r="F2259" s="6"/>
      <c r="G2259" s="6"/>
      <c r="H2259" s="6"/>
      <c r="I2259" s="6"/>
      <c r="J2259" s="6"/>
    </row>
    <row r="2260" spans="1:10" ht="13.9">
      <c r="A2260" s="6"/>
      <c r="B2260" s="7"/>
      <c r="C2260" s="6"/>
      <c r="D2260" s="8"/>
      <c r="E2260" s="6"/>
      <c r="F2260" s="6"/>
      <c r="G2260" s="6"/>
      <c r="H2260" s="6"/>
      <c r="I2260" s="6"/>
      <c r="J2260" s="6"/>
    </row>
    <row r="2261" spans="1:10" ht="13.9">
      <c r="A2261" s="6"/>
      <c r="B2261" s="7"/>
      <c r="C2261" s="6"/>
      <c r="D2261" s="8"/>
      <c r="E2261" s="6"/>
      <c r="F2261" s="6"/>
      <c r="G2261" s="6"/>
      <c r="H2261" s="6"/>
      <c r="I2261" s="6"/>
      <c r="J2261" s="6"/>
    </row>
    <row r="2262" spans="1:10" ht="13.9">
      <c r="A2262" s="6"/>
      <c r="B2262" s="7"/>
      <c r="C2262" s="6"/>
      <c r="D2262" s="8"/>
      <c r="E2262" s="6"/>
      <c r="F2262" s="6"/>
      <c r="G2262" s="6"/>
      <c r="H2262" s="6"/>
      <c r="I2262" s="6"/>
      <c r="J2262" s="6"/>
    </row>
    <row r="2263" spans="1:10" ht="13.9">
      <c r="A2263" s="6"/>
      <c r="B2263" s="7"/>
      <c r="C2263" s="6"/>
      <c r="D2263" s="8"/>
      <c r="E2263" s="6"/>
      <c r="F2263" s="6"/>
      <c r="G2263" s="6"/>
      <c r="H2263" s="6"/>
      <c r="I2263" s="6"/>
      <c r="J2263" s="6"/>
    </row>
    <row r="2264" spans="1:10" ht="13.9">
      <c r="A2264" s="6"/>
      <c r="B2264" s="7"/>
      <c r="C2264" s="6"/>
      <c r="D2264" s="8"/>
      <c r="E2264" s="6"/>
      <c r="F2264" s="6"/>
      <c r="G2264" s="6"/>
      <c r="H2264" s="6"/>
      <c r="I2264" s="6"/>
      <c r="J2264" s="6"/>
    </row>
    <row r="2265" spans="1:10" ht="13.9">
      <c r="A2265" s="6"/>
      <c r="B2265" s="7"/>
      <c r="C2265" s="6"/>
      <c r="D2265" s="8"/>
      <c r="E2265" s="6"/>
      <c r="F2265" s="6"/>
      <c r="G2265" s="6"/>
      <c r="H2265" s="6"/>
      <c r="I2265" s="6"/>
      <c r="J2265" s="6"/>
    </row>
    <row r="2266" spans="1:10" ht="13.9">
      <c r="A2266" s="6"/>
      <c r="B2266" s="7"/>
      <c r="C2266" s="6"/>
      <c r="D2266" s="8"/>
      <c r="E2266" s="6"/>
      <c r="F2266" s="6"/>
      <c r="G2266" s="6"/>
      <c r="H2266" s="6"/>
      <c r="I2266" s="6"/>
      <c r="J2266" s="6"/>
    </row>
    <row r="2267" spans="1:10" ht="13.9">
      <c r="A2267" s="6"/>
      <c r="B2267" s="7"/>
      <c r="C2267" s="6"/>
      <c r="D2267" s="8"/>
      <c r="E2267" s="6"/>
      <c r="F2267" s="6"/>
      <c r="G2267" s="6"/>
      <c r="H2267" s="6"/>
      <c r="I2267" s="6"/>
      <c r="J2267" s="6"/>
    </row>
    <row r="2268" spans="1:10" ht="13.9">
      <c r="A2268" s="6"/>
      <c r="B2268" s="7"/>
      <c r="C2268" s="6"/>
      <c r="D2268" s="8"/>
      <c r="E2268" s="6"/>
      <c r="F2268" s="6"/>
      <c r="G2268" s="6"/>
      <c r="H2268" s="6"/>
      <c r="I2268" s="6"/>
      <c r="J2268" s="6"/>
    </row>
    <row r="2269" spans="1:10" ht="13.9">
      <c r="A2269" s="6"/>
      <c r="B2269" s="7"/>
      <c r="C2269" s="6"/>
      <c r="D2269" s="8"/>
      <c r="E2269" s="6"/>
      <c r="F2269" s="6"/>
      <c r="G2269" s="6"/>
      <c r="H2269" s="6"/>
      <c r="I2269" s="6"/>
      <c r="J2269" s="6"/>
    </row>
    <row r="2270" spans="1:10" ht="13.9">
      <c r="A2270" s="6"/>
      <c r="B2270" s="7"/>
      <c r="C2270" s="6"/>
      <c r="D2270" s="8"/>
      <c r="E2270" s="6"/>
      <c r="F2270" s="6"/>
      <c r="G2270" s="6"/>
      <c r="H2270" s="6"/>
      <c r="I2270" s="6"/>
      <c r="J2270" s="6"/>
    </row>
    <row r="2271" spans="1:10" ht="13.9">
      <c r="A2271" s="6"/>
      <c r="B2271" s="7"/>
      <c r="C2271" s="6"/>
      <c r="D2271" s="8"/>
      <c r="E2271" s="6"/>
      <c r="F2271" s="6"/>
      <c r="G2271" s="6"/>
      <c r="H2271" s="6"/>
      <c r="I2271" s="6"/>
      <c r="J2271" s="6"/>
    </row>
    <row r="2272" spans="1:10" ht="13.9">
      <c r="A2272" s="6"/>
      <c r="B2272" s="7"/>
      <c r="C2272" s="6"/>
      <c r="D2272" s="8"/>
      <c r="E2272" s="6"/>
      <c r="F2272" s="6"/>
      <c r="G2272" s="6"/>
      <c r="H2272" s="6"/>
      <c r="I2272" s="6"/>
      <c r="J2272" s="6"/>
    </row>
    <row r="2273" spans="1:10" ht="13.9">
      <c r="A2273" s="6"/>
      <c r="B2273" s="7"/>
      <c r="C2273" s="6"/>
      <c r="D2273" s="8"/>
      <c r="E2273" s="6"/>
      <c r="F2273" s="6"/>
      <c r="G2273" s="6"/>
      <c r="H2273" s="6"/>
      <c r="I2273" s="6"/>
      <c r="J2273" s="6"/>
    </row>
    <row r="2274" spans="1:10" ht="13.9">
      <c r="A2274" s="6"/>
      <c r="B2274" s="7"/>
      <c r="C2274" s="6"/>
      <c r="D2274" s="8"/>
      <c r="E2274" s="6"/>
      <c r="F2274" s="6"/>
      <c r="G2274" s="6"/>
      <c r="H2274" s="6"/>
      <c r="I2274" s="6"/>
      <c r="J2274" s="6"/>
    </row>
    <row r="2275" spans="1:10" ht="13.9">
      <c r="A2275" s="6"/>
      <c r="B2275" s="7"/>
      <c r="C2275" s="6"/>
      <c r="D2275" s="8"/>
      <c r="E2275" s="6"/>
      <c r="F2275" s="6"/>
      <c r="G2275" s="6"/>
      <c r="H2275" s="6"/>
      <c r="I2275" s="6"/>
      <c r="J2275" s="6"/>
    </row>
    <row r="2276" spans="1:10" ht="13.9">
      <c r="A2276" s="6"/>
      <c r="B2276" s="7"/>
      <c r="C2276" s="6"/>
      <c r="D2276" s="8"/>
      <c r="E2276" s="6"/>
      <c r="F2276" s="6"/>
      <c r="G2276" s="6"/>
      <c r="H2276" s="6"/>
      <c r="I2276" s="6"/>
      <c r="J2276" s="6"/>
    </row>
    <row r="2277" spans="1:10" ht="13.9">
      <c r="A2277" s="6"/>
      <c r="B2277" s="7"/>
      <c r="C2277" s="6"/>
      <c r="D2277" s="8"/>
      <c r="E2277" s="6"/>
      <c r="F2277" s="6"/>
      <c r="G2277" s="6"/>
      <c r="H2277" s="6"/>
      <c r="I2277" s="6"/>
      <c r="J2277" s="6"/>
    </row>
    <row r="2278" spans="1:10" ht="13.9">
      <c r="A2278" s="6"/>
      <c r="B2278" s="7"/>
      <c r="C2278" s="6"/>
      <c r="D2278" s="8"/>
      <c r="E2278" s="6"/>
      <c r="F2278" s="6"/>
      <c r="G2278" s="6"/>
      <c r="H2278" s="6"/>
      <c r="I2278" s="6"/>
      <c r="J2278" s="6"/>
    </row>
    <row r="2279" spans="1:10" ht="13.9">
      <c r="A2279" s="6"/>
      <c r="B2279" s="7"/>
      <c r="C2279" s="6"/>
      <c r="D2279" s="8"/>
      <c r="E2279" s="6"/>
      <c r="F2279" s="6"/>
      <c r="G2279" s="6"/>
      <c r="H2279" s="6"/>
      <c r="I2279" s="6"/>
      <c r="J2279" s="6"/>
    </row>
    <row r="2280" spans="1:10" ht="13.9">
      <c r="A2280" s="6"/>
      <c r="B2280" s="7"/>
      <c r="C2280" s="6"/>
      <c r="D2280" s="8"/>
      <c r="E2280" s="6"/>
      <c r="F2280" s="6"/>
      <c r="G2280" s="6"/>
      <c r="H2280" s="6"/>
      <c r="I2280" s="6"/>
      <c r="J2280" s="6"/>
    </row>
    <row r="2281" spans="1:10" ht="13.9">
      <c r="A2281" s="6"/>
      <c r="B2281" s="7"/>
      <c r="C2281" s="6"/>
      <c r="D2281" s="8"/>
      <c r="E2281" s="6"/>
      <c r="F2281" s="6"/>
      <c r="G2281" s="6"/>
      <c r="H2281" s="6"/>
      <c r="I2281" s="6"/>
      <c r="J2281" s="6"/>
    </row>
    <row r="2282" spans="1:10" ht="13.9">
      <c r="A2282" s="6"/>
      <c r="B2282" s="7"/>
      <c r="C2282" s="6"/>
      <c r="D2282" s="8"/>
      <c r="E2282" s="6"/>
      <c r="F2282" s="6"/>
      <c r="G2282" s="6"/>
      <c r="H2282" s="6"/>
      <c r="I2282" s="6"/>
      <c r="J2282" s="6"/>
    </row>
    <row r="2283" spans="1:10" ht="13.9">
      <c r="A2283" s="6"/>
      <c r="B2283" s="7"/>
      <c r="C2283" s="6"/>
      <c r="D2283" s="8"/>
      <c r="E2283" s="6"/>
      <c r="F2283" s="6"/>
      <c r="G2283" s="6"/>
      <c r="H2283" s="6"/>
      <c r="I2283" s="6"/>
      <c r="J2283" s="6"/>
    </row>
    <row r="2284" spans="1:10" ht="13.9">
      <c r="A2284" s="6"/>
      <c r="B2284" s="7"/>
      <c r="C2284" s="6"/>
      <c r="D2284" s="8"/>
      <c r="E2284" s="6"/>
      <c r="F2284" s="6"/>
      <c r="G2284" s="6"/>
      <c r="H2284" s="6"/>
      <c r="I2284" s="6"/>
      <c r="J2284" s="6"/>
    </row>
    <row r="2285" spans="1:10" ht="13.9">
      <c r="A2285" s="6"/>
      <c r="B2285" s="7"/>
      <c r="C2285" s="6"/>
      <c r="D2285" s="8"/>
      <c r="E2285" s="6"/>
      <c r="F2285" s="6"/>
      <c r="G2285" s="6"/>
      <c r="H2285" s="6"/>
      <c r="I2285" s="6"/>
      <c r="J2285" s="6"/>
    </row>
    <row r="2286" spans="1:10" ht="13.9">
      <c r="A2286" s="6"/>
      <c r="B2286" s="7"/>
      <c r="C2286" s="6"/>
      <c r="D2286" s="8"/>
      <c r="E2286" s="6"/>
      <c r="F2286" s="6"/>
      <c r="G2286" s="6"/>
      <c r="H2286" s="6"/>
      <c r="I2286" s="6"/>
      <c r="J2286" s="6"/>
    </row>
    <row r="2287" spans="1:10" ht="13.9">
      <c r="A2287" s="6"/>
      <c r="B2287" s="7"/>
      <c r="C2287" s="6"/>
      <c r="D2287" s="8"/>
      <c r="E2287" s="6"/>
      <c r="F2287" s="6"/>
      <c r="G2287" s="6"/>
      <c r="H2287" s="6"/>
      <c r="I2287" s="6"/>
      <c r="J2287" s="6"/>
    </row>
    <row r="2288" spans="1:10" ht="13.9">
      <c r="A2288" s="6"/>
      <c r="B2288" s="7"/>
      <c r="C2288" s="6"/>
      <c r="D2288" s="8"/>
      <c r="E2288" s="6"/>
      <c r="F2288" s="6"/>
      <c r="G2288" s="6"/>
      <c r="H2288" s="6"/>
      <c r="I2288" s="6"/>
      <c r="J2288" s="6"/>
    </row>
    <row r="2289" spans="1:10" ht="13.9">
      <c r="A2289" s="6"/>
      <c r="B2289" s="7"/>
      <c r="C2289" s="6"/>
      <c r="D2289" s="8"/>
      <c r="E2289" s="6"/>
      <c r="F2289" s="6"/>
      <c r="G2289" s="6"/>
      <c r="H2289" s="6"/>
      <c r="I2289" s="6"/>
      <c r="J2289" s="6"/>
    </row>
    <row r="2290" spans="1:10" ht="13.9">
      <c r="A2290" s="6"/>
      <c r="B2290" s="7"/>
      <c r="C2290" s="6"/>
      <c r="D2290" s="8"/>
      <c r="E2290" s="6"/>
      <c r="F2290" s="6"/>
      <c r="G2290" s="6"/>
      <c r="H2290" s="6"/>
      <c r="I2290" s="6"/>
      <c r="J2290" s="6"/>
    </row>
    <row r="2291" spans="1:10" ht="13.9">
      <c r="A2291" s="6"/>
      <c r="B2291" s="7"/>
      <c r="C2291" s="6"/>
      <c r="D2291" s="8"/>
      <c r="E2291" s="6"/>
      <c r="F2291" s="6"/>
      <c r="G2291" s="6"/>
      <c r="H2291" s="6"/>
      <c r="I2291" s="6"/>
      <c r="J2291" s="6"/>
    </row>
    <row r="2292" spans="1:10" ht="13.9">
      <c r="A2292" s="6"/>
      <c r="B2292" s="7"/>
      <c r="C2292" s="6"/>
      <c r="D2292" s="8"/>
      <c r="E2292" s="6"/>
      <c r="F2292" s="6"/>
      <c r="G2292" s="6"/>
      <c r="H2292" s="6"/>
      <c r="I2292" s="6"/>
      <c r="J2292" s="6"/>
    </row>
    <row r="2293" spans="1:10" ht="13.9">
      <c r="A2293" s="6"/>
      <c r="B2293" s="7"/>
      <c r="C2293" s="6"/>
      <c r="D2293" s="8"/>
      <c r="E2293" s="6"/>
      <c r="F2293" s="6"/>
      <c r="G2293" s="6"/>
      <c r="H2293" s="6"/>
      <c r="I2293" s="6"/>
      <c r="J2293" s="6"/>
    </row>
    <row r="2294" spans="1:10" ht="13.9">
      <c r="A2294" s="6"/>
      <c r="B2294" s="7"/>
      <c r="C2294" s="6"/>
      <c r="D2294" s="8"/>
      <c r="E2294" s="6"/>
      <c r="F2294" s="6"/>
      <c r="G2294" s="6"/>
      <c r="H2294" s="6"/>
      <c r="I2294" s="6"/>
      <c r="J2294" s="6"/>
    </row>
    <row r="2295" spans="1:10" ht="13.9">
      <c r="A2295" s="6"/>
      <c r="B2295" s="7"/>
      <c r="C2295" s="6"/>
      <c r="D2295" s="8"/>
      <c r="E2295" s="6"/>
      <c r="F2295" s="6"/>
      <c r="G2295" s="6"/>
      <c r="H2295" s="6"/>
      <c r="I2295" s="6"/>
      <c r="J2295" s="6"/>
    </row>
    <row r="2296" spans="1:10" ht="13.9">
      <c r="A2296" s="6"/>
      <c r="B2296" s="7"/>
      <c r="C2296" s="6"/>
      <c r="D2296" s="8"/>
      <c r="E2296" s="6"/>
      <c r="F2296" s="6"/>
      <c r="G2296" s="6"/>
      <c r="H2296" s="6"/>
      <c r="I2296" s="6"/>
      <c r="J2296" s="6"/>
    </row>
    <row r="2297" spans="1:10" ht="13.9">
      <c r="A2297" s="6"/>
      <c r="B2297" s="7"/>
      <c r="C2297" s="6"/>
      <c r="D2297" s="8"/>
      <c r="E2297" s="6"/>
      <c r="F2297" s="6"/>
      <c r="G2297" s="6"/>
      <c r="H2297" s="6"/>
      <c r="I2297" s="6"/>
      <c r="J2297" s="6"/>
    </row>
    <row r="2298" spans="1:10" ht="13.9">
      <c r="A2298" s="6"/>
      <c r="B2298" s="7"/>
      <c r="C2298" s="6"/>
      <c r="D2298" s="8"/>
      <c r="E2298" s="6"/>
      <c r="F2298" s="6"/>
      <c r="G2298" s="6"/>
      <c r="H2298" s="6"/>
      <c r="I2298" s="6"/>
      <c r="J2298" s="6"/>
    </row>
    <row r="2299" spans="1:10" ht="13.9">
      <c r="A2299" s="6"/>
      <c r="B2299" s="7"/>
      <c r="C2299" s="6"/>
      <c r="D2299" s="8"/>
      <c r="E2299" s="6"/>
      <c r="F2299" s="6"/>
      <c r="G2299" s="6"/>
      <c r="H2299" s="6"/>
      <c r="I2299" s="6"/>
      <c r="J2299" s="6"/>
    </row>
    <row r="2300" spans="1:10" ht="13.9">
      <c r="A2300" s="6"/>
      <c r="B2300" s="7"/>
      <c r="C2300" s="6"/>
      <c r="D2300" s="8"/>
      <c r="E2300" s="6"/>
      <c r="F2300" s="6"/>
      <c r="G2300" s="6"/>
      <c r="H2300" s="6"/>
      <c r="I2300" s="6"/>
      <c r="J2300" s="6"/>
    </row>
    <row r="2301" spans="1:10" ht="13.9">
      <c r="A2301" s="6"/>
      <c r="B2301" s="7"/>
      <c r="C2301" s="6"/>
      <c r="D2301" s="8"/>
      <c r="E2301" s="6"/>
      <c r="F2301" s="6"/>
      <c r="G2301" s="6"/>
      <c r="H2301" s="6"/>
      <c r="I2301" s="6"/>
      <c r="J2301" s="6"/>
    </row>
    <row r="2302" spans="1:10" ht="13.9">
      <c r="A2302" s="6"/>
      <c r="B2302" s="7"/>
      <c r="C2302" s="6"/>
      <c r="D2302" s="8"/>
      <c r="E2302" s="6"/>
      <c r="F2302" s="6"/>
      <c r="G2302" s="6"/>
      <c r="H2302" s="6"/>
      <c r="I2302" s="6"/>
      <c r="J2302" s="6"/>
    </row>
    <row r="2303" spans="1:10" ht="13.9">
      <c r="A2303" s="6"/>
      <c r="B2303" s="7"/>
      <c r="C2303" s="6"/>
      <c r="D2303" s="8"/>
      <c r="E2303" s="6"/>
      <c r="F2303" s="6"/>
      <c r="G2303" s="6"/>
      <c r="H2303" s="6"/>
      <c r="I2303" s="6"/>
      <c r="J2303" s="6"/>
    </row>
    <row r="2304" spans="1:10" ht="13.9">
      <c r="A2304" s="6"/>
      <c r="B2304" s="7"/>
      <c r="C2304" s="6"/>
      <c r="D2304" s="8"/>
      <c r="E2304" s="6"/>
      <c r="F2304" s="6"/>
      <c r="G2304" s="6"/>
      <c r="H2304" s="6"/>
      <c r="I2304" s="6"/>
      <c r="J2304" s="6"/>
    </row>
    <row r="2305" spans="1:10" ht="13.9">
      <c r="A2305" s="6"/>
      <c r="B2305" s="7"/>
      <c r="C2305" s="6"/>
      <c r="D2305" s="8"/>
      <c r="E2305" s="6"/>
      <c r="F2305" s="6"/>
      <c r="G2305" s="6"/>
      <c r="H2305" s="6"/>
      <c r="I2305" s="6"/>
      <c r="J2305" s="6"/>
    </row>
    <row r="2306" spans="1:10" ht="13.9">
      <c r="A2306" s="6"/>
      <c r="B2306" s="7"/>
      <c r="C2306" s="6"/>
      <c r="D2306" s="8"/>
      <c r="E2306" s="6"/>
      <c r="F2306" s="6"/>
      <c r="G2306" s="6"/>
      <c r="H2306" s="6"/>
      <c r="I2306" s="6"/>
      <c r="J2306" s="6"/>
    </row>
    <row r="2307" spans="1:10" ht="13.9">
      <c r="A2307" s="6"/>
      <c r="B2307" s="7"/>
      <c r="C2307" s="6"/>
      <c r="D2307" s="8"/>
      <c r="E2307" s="6"/>
      <c r="F2307" s="6"/>
      <c r="G2307" s="6"/>
      <c r="H2307" s="6"/>
      <c r="I2307" s="6"/>
      <c r="J2307" s="6"/>
    </row>
    <row r="2308" spans="1:10" ht="13.9">
      <c r="A2308" s="6"/>
      <c r="B2308" s="7"/>
      <c r="C2308" s="6"/>
      <c r="D2308" s="8"/>
      <c r="E2308" s="6"/>
      <c r="F2308" s="6"/>
      <c r="G2308" s="6"/>
      <c r="H2308" s="6"/>
      <c r="I2308" s="6"/>
      <c r="J2308" s="6"/>
    </row>
    <row r="2309" spans="1:10" ht="13.9">
      <c r="A2309" s="6"/>
      <c r="B2309" s="7"/>
      <c r="C2309" s="6"/>
      <c r="D2309" s="8"/>
      <c r="E2309" s="6"/>
      <c r="F2309" s="6"/>
      <c r="G2309" s="6"/>
      <c r="H2309" s="6"/>
      <c r="I2309" s="6"/>
      <c r="J2309" s="6"/>
    </row>
    <row r="2310" spans="1:10" ht="13.9">
      <c r="A2310" s="6"/>
      <c r="B2310" s="7"/>
      <c r="C2310" s="6"/>
      <c r="D2310" s="8"/>
      <c r="E2310" s="6"/>
      <c r="F2310" s="6"/>
      <c r="G2310" s="6"/>
      <c r="H2310" s="6"/>
      <c r="I2310" s="6"/>
      <c r="J2310" s="6"/>
    </row>
    <row r="2311" spans="1:10" ht="13.9">
      <c r="A2311" s="6"/>
      <c r="B2311" s="7"/>
      <c r="C2311" s="6"/>
      <c r="D2311" s="8"/>
      <c r="E2311" s="6"/>
      <c r="F2311" s="6"/>
      <c r="G2311" s="6"/>
      <c r="H2311" s="6"/>
      <c r="I2311" s="6"/>
      <c r="J2311" s="6"/>
    </row>
    <row r="2312" spans="1:10" ht="13.9">
      <c r="A2312" s="6"/>
      <c r="B2312" s="7"/>
      <c r="C2312" s="6"/>
      <c r="D2312" s="8"/>
      <c r="E2312" s="6"/>
      <c r="F2312" s="6"/>
      <c r="G2312" s="6"/>
      <c r="H2312" s="6"/>
      <c r="I2312" s="6"/>
      <c r="J2312" s="6"/>
    </row>
    <row r="2313" spans="1:10" ht="13.9">
      <c r="A2313" s="6"/>
      <c r="B2313" s="7"/>
      <c r="C2313" s="6"/>
      <c r="D2313" s="8"/>
      <c r="E2313" s="6"/>
      <c r="F2313" s="6"/>
      <c r="G2313" s="6"/>
      <c r="H2313" s="6"/>
      <c r="I2313" s="6"/>
      <c r="J2313" s="6"/>
    </row>
    <row r="2314" spans="1:10" ht="13.9">
      <c r="A2314" s="6"/>
      <c r="B2314" s="7"/>
      <c r="C2314" s="6"/>
      <c r="D2314" s="8"/>
      <c r="E2314" s="6"/>
      <c r="F2314" s="6"/>
      <c r="G2314" s="6"/>
      <c r="H2314" s="6"/>
      <c r="I2314" s="6"/>
      <c r="J2314" s="6"/>
    </row>
    <row r="2315" spans="1:10" ht="13.9">
      <c r="A2315" s="6"/>
      <c r="B2315" s="7"/>
      <c r="C2315" s="6"/>
      <c r="D2315" s="8"/>
      <c r="E2315" s="6"/>
      <c r="F2315" s="6"/>
      <c r="G2315" s="6"/>
      <c r="H2315" s="6"/>
      <c r="I2315" s="6"/>
      <c r="J2315" s="6"/>
    </row>
    <row r="2316" spans="1:10" ht="13.9">
      <c r="A2316" s="6"/>
      <c r="B2316" s="7"/>
      <c r="C2316" s="6"/>
      <c r="D2316" s="8"/>
      <c r="E2316" s="6"/>
      <c r="F2316" s="6"/>
      <c r="G2316" s="6"/>
      <c r="H2316" s="6"/>
      <c r="I2316" s="6"/>
      <c r="J2316" s="6"/>
    </row>
    <row r="2317" spans="1:10" ht="13.9">
      <c r="A2317" s="6"/>
      <c r="B2317" s="7"/>
      <c r="C2317" s="6"/>
      <c r="D2317" s="8"/>
      <c r="E2317" s="6"/>
      <c r="F2317" s="6"/>
      <c r="G2317" s="6"/>
      <c r="H2317" s="6"/>
      <c r="I2317" s="6"/>
      <c r="J2317" s="6"/>
    </row>
    <row r="2318" spans="1:10" ht="13.9">
      <c r="A2318" s="6"/>
      <c r="B2318" s="7"/>
      <c r="C2318" s="6"/>
      <c r="D2318" s="8"/>
      <c r="E2318" s="6"/>
      <c r="F2318" s="6"/>
      <c r="G2318" s="6"/>
      <c r="H2318" s="6"/>
      <c r="I2318" s="6"/>
      <c r="J2318" s="6"/>
    </row>
    <row r="2319" spans="1:10" ht="13.9">
      <c r="A2319" s="6"/>
      <c r="B2319" s="7"/>
      <c r="C2319" s="6"/>
      <c r="D2319" s="8"/>
      <c r="E2319" s="6"/>
      <c r="F2319" s="6"/>
      <c r="G2319" s="6"/>
      <c r="H2319" s="6"/>
      <c r="I2319" s="6"/>
      <c r="J2319" s="6"/>
    </row>
    <row r="2320" spans="1:10" ht="13.9">
      <c r="A2320" s="6"/>
      <c r="B2320" s="7"/>
      <c r="C2320" s="6"/>
      <c r="D2320" s="8"/>
      <c r="E2320" s="6"/>
      <c r="F2320" s="6"/>
      <c r="G2320" s="6"/>
      <c r="H2320" s="6"/>
      <c r="I2320" s="6"/>
      <c r="J2320" s="6"/>
    </row>
    <row r="2321" spans="1:10" ht="13.9">
      <c r="A2321" s="6"/>
      <c r="B2321" s="7"/>
      <c r="C2321" s="6"/>
      <c r="D2321" s="8"/>
      <c r="E2321" s="6"/>
      <c r="F2321" s="6"/>
      <c r="G2321" s="6"/>
      <c r="H2321" s="6"/>
      <c r="I2321" s="6"/>
      <c r="J2321" s="6"/>
    </row>
    <row r="2322" spans="1:10" ht="13.9">
      <c r="A2322" s="6"/>
      <c r="B2322" s="7"/>
      <c r="C2322" s="6"/>
      <c r="D2322" s="8"/>
      <c r="E2322" s="6"/>
      <c r="F2322" s="6"/>
      <c r="G2322" s="6"/>
      <c r="H2322" s="6"/>
      <c r="I2322" s="6"/>
      <c r="J2322" s="6"/>
    </row>
    <row r="2323" spans="1:10" ht="13.9">
      <c r="A2323" s="6"/>
      <c r="B2323" s="7"/>
      <c r="C2323" s="6"/>
      <c r="D2323" s="8"/>
      <c r="E2323" s="6"/>
      <c r="F2323" s="6"/>
      <c r="G2323" s="6"/>
      <c r="H2323" s="6"/>
      <c r="I2323" s="6"/>
      <c r="J2323" s="6"/>
    </row>
    <row r="2324" spans="1:10" ht="13.9">
      <c r="A2324" s="6"/>
      <c r="B2324" s="7"/>
      <c r="C2324" s="6"/>
      <c r="D2324" s="8"/>
      <c r="E2324" s="6"/>
      <c r="F2324" s="6"/>
      <c r="G2324" s="6"/>
      <c r="H2324" s="6"/>
      <c r="I2324" s="6"/>
      <c r="J2324" s="6"/>
    </row>
    <row r="2325" spans="1:10" ht="13.9">
      <c r="A2325" s="6"/>
      <c r="B2325" s="7"/>
      <c r="C2325" s="6"/>
      <c r="D2325" s="8"/>
      <c r="E2325" s="6"/>
      <c r="F2325" s="6"/>
      <c r="G2325" s="6"/>
      <c r="H2325" s="6"/>
      <c r="I2325" s="6"/>
      <c r="J2325" s="6"/>
    </row>
    <row r="2326" spans="1:10" ht="13.9">
      <c r="A2326" s="6"/>
      <c r="B2326" s="7"/>
      <c r="C2326" s="6"/>
      <c r="D2326" s="8"/>
      <c r="E2326" s="6"/>
      <c r="F2326" s="6"/>
      <c r="G2326" s="6"/>
      <c r="H2326" s="6"/>
      <c r="I2326" s="6"/>
      <c r="J2326" s="6"/>
    </row>
    <row r="2327" spans="1:10" ht="13.9">
      <c r="A2327" s="6"/>
      <c r="B2327" s="7"/>
      <c r="C2327" s="6"/>
      <c r="D2327" s="8"/>
      <c r="E2327" s="6"/>
      <c r="F2327" s="6"/>
      <c r="G2327" s="6"/>
      <c r="H2327" s="6"/>
      <c r="I2327" s="6"/>
      <c r="J2327" s="6"/>
    </row>
    <row r="2328" spans="1:10" ht="13.9">
      <c r="A2328" s="6"/>
      <c r="B2328" s="7"/>
      <c r="C2328" s="6"/>
      <c r="D2328" s="8"/>
      <c r="E2328" s="6"/>
      <c r="F2328" s="6"/>
      <c r="G2328" s="6"/>
      <c r="H2328" s="6"/>
      <c r="I2328" s="6"/>
      <c r="J2328" s="6"/>
    </row>
    <row r="2329" spans="1:10" ht="13.9">
      <c r="A2329" s="6"/>
      <c r="B2329" s="7"/>
      <c r="C2329" s="6"/>
      <c r="D2329" s="8"/>
      <c r="E2329" s="6"/>
      <c r="F2329" s="6"/>
      <c r="G2329" s="6"/>
      <c r="H2329" s="6"/>
      <c r="I2329" s="6"/>
      <c r="J2329" s="6"/>
    </row>
    <row r="2330" spans="1:10" ht="13.9">
      <c r="A2330" s="6"/>
      <c r="B2330" s="7"/>
      <c r="C2330" s="6"/>
      <c r="D2330" s="8"/>
      <c r="E2330" s="6"/>
      <c r="F2330" s="6"/>
      <c r="G2330" s="6"/>
      <c r="H2330" s="6"/>
      <c r="I2330" s="6"/>
      <c r="J2330" s="6"/>
    </row>
    <row r="2331" spans="1:10" ht="13.9">
      <c r="A2331" s="6"/>
      <c r="B2331" s="7"/>
      <c r="C2331" s="6"/>
      <c r="D2331" s="8"/>
      <c r="E2331" s="6"/>
      <c r="F2331" s="6"/>
      <c r="G2331" s="6"/>
      <c r="H2331" s="6"/>
      <c r="I2331" s="6"/>
      <c r="J2331" s="6"/>
    </row>
    <row r="2332" spans="1:10" ht="13.9">
      <c r="A2332" s="6"/>
      <c r="B2332" s="7"/>
      <c r="C2332" s="6"/>
      <c r="D2332" s="8"/>
      <c r="E2332" s="6"/>
      <c r="F2332" s="6"/>
      <c r="G2332" s="6"/>
      <c r="H2332" s="6"/>
      <c r="I2332" s="6"/>
      <c r="J2332" s="6"/>
    </row>
    <row r="2333" spans="1:10" ht="13.9">
      <c r="A2333" s="6"/>
      <c r="B2333" s="7"/>
      <c r="C2333" s="6"/>
      <c r="D2333" s="8"/>
      <c r="E2333" s="6"/>
      <c r="F2333" s="6"/>
      <c r="G2333" s="6"/>
      <c r="H2333" s="6"/>
      <c r="I2333" s="6"/>
      <c r="J2333" s="6"/>
    </row>
    <row r="2334" spans="1:10" ht="13.9">
      <c r="A2334" s="6"/>
      <c r="B2334" s="7"/>
      <c r="C2334" s="6"/>
      <c r="D2334" s="8"/>
      <c r="E2334" s="6"/>
      <c r="F2334" s="6"/>
      <c r="G2334" s="6"/>
      <c r="H2334" s="6"/>
      <c r="I2334" s="6"/>
      <c r="J2334" s="6"/>
    </row>
    <row r="2335" spans="1:10" ht="13.9">
      <c r="A2335" s="6"/>
      <c r="B2335" s="7"/>
      <c r="C2335" s="6"/>
      <c r="D2335" s="8"/>
      <c r="E2335" s="6"/>
      <c r="F2335" s="6"/>
      <c r="G2335" s="6"/>
      <c r="H2335" s="6"/>
      <c r="I2335" s="6"/>
      <c r="J2335" s="6"/>
    </row>
    <row r="2336" spans="1:10" ht="13.9">
      <c r="A2336" s="6"/>
      <c r="B2336" s="7"/>
      <c r="C2336" s="6"/>
      <c r="D2336" s="8"/>
      <c r="E2336" s="6"/>
      <c r="F2336" s="6"/>
      <c r="G2336" s="6"/>
      <c r="H2336" s="6"/>
      <c r="I2336" s="6"/>
      <c r="J2336" s="6"/>
    </row>
    <row r="2337" spans="1:10" ht="13.9">
      <c r="A2337" s="6"/>
      <c r="B2337" s="7"/>
      <c r="C2337" s="6"/>
      <c r="D2337" s="8"/>
      <c r="E2337" s="6"/>
      <c r="F2337" s="6"/>
      <c r="G2337" s="6"/>
      <c r="H2337" s="6"/>
      <c r="I2337" s="6"/>
      <c r="J2337" s="6"/>
    </row>
    <row r="2338" spans="1:10" ht="13.9">
      <c r="A2338" s="6"/>
      <c r="B2338" s="7"/>
      <c r="C2338" s="6"/>
      <c r="D2338" s="8"/>
      <c r="E2338" s="6"/>
      <c r="F2338" s="6"/>
      <c r="G2338" s="6"/>
      <c r="H2338" s="6"/>
      <c r="I2338" s="6"/>
      <c r="J2338" s="6"/>
    </row>
    <row r="2339" spans="1:10" ht="13.9">
      <c r="A2339" s="6"/>
      <c r="B2339" s="7"/>
      <c r="C2339" s="6"/>
      <c r="D2339" s="8"/>
      <c r="E2339" s="6"/>
      <c r="F2339" s="6"/>
      <c r="G2339" s="6"/>
      <c r="H2339" s="6"/>
      <c r="I2339" s="6"/>
      <c r="J2339" s="6"/>
    </row>
    <row r="2340" spans="1:10" ht="13.9">
      <c r="A2340" s="6"/>
      <c r="B2340" s="7"/>
      <c r="C2340" s="6"/>
      <c r="D2340" s="8"/>
      <c r="E2340" s="6"/>
      <c r="F2340" s="6"/>
      <c r="G2340" s="6"/>
      <c r="H2340" s="6"/>
      <c r="I2340" s="6"/>
      <c r="J2340" s="6"/>
    </row>
    <row r="2341" spans="1:10" ht="13.9">
      <c r="A2341" s="6"/>
      <c r="B2341" s="7"/>
      <c r="C2341" s="6"/>
      <c r="D2341" s="8"/>
      <c r="E2341" s="6"/>
      <c r="F2341" s="6"/>
      <c r="G2341" s="6"/>
      <c r="H2341" s="6"/>
      <c r="I2341" s="6"/>
      <c r="J2341" s="6"/>
    </row>
    <row r="2342" spans="1:10" ht="13.9">
      <c r="A2342" s="6"/>
      <c r="B2342" s="7"/>
      <c r="C2342" s="6"/>
      <c r="D2342" s="8"/>
      <c r="E2342" s="6"/>
      <c r="F2342" s="6"/>
      <c r="G2342" s="6"/>
      <c r="H2342" s="6"/>
      <c r="I2342" s="6"/>
      <c r="J2342" s="6"/>
    </row>
    <row r="2343" spans="1:10" ht="13.9">
      <c r="A2343" s="6"/>
      <c r="B2343" s="7"/>
      <c r="C2343" s="6"/>
      <c r="D2343" s="8"/>
      <c r="E2343" s="6"/>
      <c r="F2343" s="6"/>
      <c r="G2343" s="6"/>
      <c r="H2343" s="6"/>
      <c r="I2343" s="6"/>
      <c r="J2343" s="6"/>
    </row>
    <row r="2344" spans="1:10" ht="13.9">
      <c r="A2344" s="6"/>
      <c r="B2344" s="7"/>
      <c r="C2344" s="6"/>
      <c r="D2344" s="8"/>
      <c r="E2344" s="6"/>
      <c r="F2344" s="6"/>
      <c r="G2344" s="6"/>
      <c r="H2344" s="6"/>
      <c r="I2344" s="6"/>
      <c r="J2344" s="6"/>
    </row>
    <row r="2345" spans="1:10" ht="13.9">
      <c r="A2345" s="6"/>
      <c r="B2345" s="7"/>
      <c r="C2345" s="6"/>
      <c r="D2345" s="8"/>
      <c r="E2345" s="6"/>
      <c r="F2345" s="6"/>
      <c r="G2345" s="6"/>
      <c r="H2345" s="6"/>
      <c r="I2345" s="6"/>
      <c r="J2345" s="6"/>
    </row>
    <row r="2346" spans="1:10" ht="13.9">
      <c r="A2346" s="6"/>
      <c r="B2346" s="7"/>
      <c r="C2346" s="6"/>
      <c r="D2346" s="8"/>
      <c r="E2346" s="6"/>
      <c r="F2346" s="6"/>
      <c r="G2346" s="6"/>
      <c r="H2346" s="6"/>
      <c r="I2346" s="6"/>
      <c r="J2346" s="6"/>
    </row>
    <row r="2347" spans="1:10" ht="13.9">
      <c r="A2347" s="6"/>
      <c r="B2347" s="7"/>
      <c r="C2347" s="6"/>
      <c r="D2347" s="8"/>
      <c r="E2347" s="6"/>
      <c r="F2347" s="6"/>
      <c r="G2347" s="6"/>
      <c r="H2347" s="6"/>
      <c r="I2347" s="6"/>
      <c r="J2347" s="6"/>
    </row>
    <row r="2348" spans="1:10" ht="13.9">
      <c r="A2348" s="6"/>
      <c r="B2348" s="7"/>
      <c r="C2348" s="6"/>
      <c r="D2348" s="8"/>
      <c r="E2348" s="6"/>
      <c r="F2348" s="6"/>
      <c r="G2348" s="6"/>
      <c r="H2348" s="6"/>
      <c r="I2348" s="6"/>
      <c r="J2348" s="6"/>
    </row>
    <row r="2349" spans="1:10" ht="13.9">
      <c r="A2349" s="6"/>
      <c r="B2349" s="7"/>
      <c r="C2349" s="6"/>
      <c r="D2349" s="8"/>
      <c r="E2349" s="6"/>
      <c r="F2349" s="6"/>
      <c r="G2349" s="6"/>
      <c r="H2349" s="6"/>
      <c r="I2349" s="6"/>
      <c r="J2349" s="6"/>
    </row>
    <row r="2350" spans="1:10" ht="13.9">
      <c r="A2350" s="6"/>
      <c r="B2350" s="7"/>
      <c r="C2350" s="6"/>
      <c r="D2350" s="8"/>
      <c r="E2350" s="6"/>
      <c r="F2350" s="6"/>
      <c r="G2350" s="6"/>
      <c r="H2350" s="6"/>
      <c r="I2350" s="6"/>
      <c r="J2350" s="6"/>
    </row>
    <row r="2351" spans="1:10" ht="13.9">
      <c r="A2351" s="6"/>
      <c r="B2351" s="7"/>
      <c r="C2351" s="6"/>
      <c r="D2351" s="8"/>
      <c r="E2351" s="6"/>
      <c r="F2351" s="6"/>
      <c r="G2351" s="6"/>
      <c r="H2351" s="6"/>
      <c r="I2351" s="6"/>
      <c r="J2351" s="6"/>
    </row>
    <row r="2352" spans="1:10" ht="13.9">
      <c r="A2352" s="6"/>
      <c r="B2352" s="7"/>
      <c r="C2352" s="6"/>
      <c r="D2352" s="8"/>
      <c r="E2352" s="6"/>
      <c r="F2352" s="6"/>
      <c r="G2352" s="6"/>
      <c r="H2352" s="6"/>
      <c r="I2352" s="6"/>
      <c r="J2352" s="6"/>
    </row>
    <row r="2353" spans="1:10" ht="13.9">
      <c r="A2353" s="6"/>
      <c r="B2353" s="7"/>
      <c r="C2353" s="6"/>
      <c r="D2353" s="8"/>
      <c r="E2353" s="6"/>
      <c r="F2353" s="6"/>
      <c r="G2353" s="6"/>
      <c r="H2353" s="6"/>
      <c r="I2353" s="6"/>
      <c r="J2353" s="6"/>
    </row>
    <row r="2354" spans="1:10" ht="13.9">
      <c r="A2354" s="6"/>
      <c r="B2354" s="7"/>
      <c r="C2354" s="6"/>
      <c r="D2354" s="8"/>
      <c r="E2354" s="6"/>
      <c r="F2354" s="6"/>
      <c r="G2354" s="6"/>
      <c r="H2354" s="6"/>
      <c r="I2354" s="6"/>
      <c r="J2354" s="6"/>
    </row>
    <row r="2355" spans="1:10" ht="13.9">
      <c r="A2355" s="6"/>
      <c r="B2355" s="7"/>
      <c r="C2355" s="6"/>
      <c r="D2355" s="8"/>
      <c r="E2355" s="6"/>
      <c r="F2355" s="6"/>
      <c r="G2355" s="6"/>
      <c r="H2355" s="6"/>
      <c r="I2355" s="6"/>
      <c r="J2355" s="6"/>
    </row>
    <row r="2356" spans="1:10" ht="13.9">
      <c r="A2356" s="6"/>
      <c r="B2356" s="7"/>
      <c r="C2356" s="6"/>
      <c r="D2356" s="8"/>
      <c r="E2356" s="6"/>
      <c r="F2356" s="6"/>
      <c r="G2356" s="6"/>
      <c r="H2356" s="6"/>
      <c r="I2356" s="6"/>
      <c r="J2356" s="6"/>
    </row>
    <row r="2357" spans="1:10" ht="13.9">
      <c r="A2357" s="6"/>
      <c r="B2357" s="7"/>
      <c r="C2357" s="6"/>
      <c r="D2357" s="8"/>
      <c r="E2357" s="6"/>
      <c r="F2357" s="6"/>
      <c r="G2357" s="6"/>
      <c r="H2357" s="6"/>
      <c r="I2357" s="6"/>
      <c r="J2357" s="6"/>
    </row>
    <row r="2358" spans="1:10" ht="13.9">
      <c r="A2358" s="6"/>
      <c r="B2358" s="7"/>
      <c r="C2358" s="6"/>
      <c r="D2358" s="8"/>
      <c r="E2358" s="6"/>
      <c r="F2358" s="6"/>
      <c r="G2358" s="6"/>
      <c r="H2358" s="6"/>
      <c r="I2358" s="6"/>
      <c r="J2358" s="6"/>
    </row>
    <row r="2359" spans="1:10" ht="13.9">
      <c r="A2359" s="6"/>
      <c r="B2359" s="7"/>
      <c r="C2359" s="6"/>
      <c r="D2359" s="8"/>
      <c r="E2359" s="6"/>
      <c r="F2359" s="6"/>
      <c r="G2359" s="6"/>
      <c r="H2359" s="6"/>
      <c r="I2359" s="6"/>
      <c r="J2359" s="6"/>
    </row>
    <row r="2360" spans="1:10" ht="13.9">
      <c r="A2360" s="6"/>
      <c r="B2360" s="7"/>
      <c r="C2360" s="6"/>
      <c r="D2360" s="8"/>
      <c r="E2360" s="6"/>
      <c r="F2360" s="6"/>
      <c r="G2360" s="6"/>
      <c r="H2360" s="6"/>
      <c r="I2360" s="6"/>
      <c r="J2360" s="6"/>
    </row>
    <row r="2361" spans="1:10" ht="13.9">
      <c r="A2361" s="6"/>
      <c r="B2361" s="7"/>
      <c r="C2361" s="6"/>
      <c r="D2361" s="8"/>
      <c r="E2361" s="6"/>
      <c r="F2361" s="6"/>
      <c r="G2361" s="6"/>
      <c r="H2361" s="6"/>
      <c r="I2361" s="6"/>
      <c r="J2361" s="6"/>
    </row>
    <row r="2362" spans="1:10" ht="13.9">
      <c r="A2362" s="6"/>
      <c r="B2362" s="7"/>
      <c r="C2362" s="6"/>
      <c r="D2362" s="8"/>
      <c r="E2362" s="6"/>
      <c r="F2362" s="6"/>
      <c r="G2362" s="6"/>
      <c r="H2362" s="6"/>
      <c r="I2362" s="6"/>
      <c r="J2362" s="6"/>
    </row>
    <row r="2363" spans="1:10" ht="13.9">
      <c r="A2363" s="6"/>
      <c r="B2363" s="7"/>
      <c r="C2363" s="6"/>
      <c r="D2363" s="8"/>
      <c r="E2363" s="6"/>
      <c r="F2363" s="6"/>
      <c r="G2363" s="6"/>
      <c r="H2363" s="6"/>
      <c r="I2363" s="6"/>
      <c r="J2363" s="6"/>
    </row>
    <row r="2364" spans="1:10" ht="13.9">
      <c r="A2364" s="6"/>
      <c r="B2364" s="7"/>
      <c r="C2364" s="6"/>
      <c r="D2364" s="8"/>
      <c r="E2364" s="6"/>
      <c r="F2364" s="6"/>
      <c r="G2364" s="6"/>
      <c r="H2364" s="6"/>
      <c r="I2364" s="6"/>
      <c r="J2364" s="6"/>
    </row>
    <row r="2365" spans="1:10" ht="13.9">
      <c r="A2365" s="6"/>
      <c r="B2365" s="7"/>
      <c r="C2365" s="6"/>
      <c r="D2365" s="8"/>
      <c r="E2365" s="6"/>
      <c r="F2365" s="6"/>
      <c r="G2365" s="6"/>
      <c r="H2365" s="6"/>
      <c r="I2365" s="6"/>
      <c r="J2365" s="6"/>
    </row>
    <row r="2366" spans="1:10" ht="13.9">
      <c r="A2366" s="6"/>
      <c r="B2366" s="7"/>
      <c r="C2366" s="6"/>
      <c r="D2366" s="8"/>
      <c r="E2366" s="6"/>
      <c r="F2366" s="6"/>
      <c r="G2366" s="6"/>
      <c r="H2366" s="6"/>
      <c r="I2366" s="6"/>
      <c r="J2366" s="6"/>
    </row>
    <row r="2367" spans="1:10" ht="13.9">
      <c r="A2367" s="6"/>
      <c r="B2367" s="7"/>
      <c r="C2367" s="6"/>
      <c r="D2367" s="8"/>
      <c r="E2367" s="6"/>
      <c r="F2367" s="6"/>
      <c r="G2367" s="6"/>
      <c r="H2367" s="6"/>
      <c r="I2367" s="6"/>
      <c r="J2367" s="6"/>
    </row>
    <row r="2368" spans="1:10" ht="13.9">
      <c r="A2368" s="6"/>
      <c r="B2368" s="7"/>
      <c r="C2368" s="6"/>
      <c r="D2368" s="8"/>
      <c r="E2368" s="6"/>
      <c r="F2368" s="6"/>
      <c r="G2368" s="6"/>
      <c r="H2368" s="6"/>
      <c r="I2368" s="6"/>
      <c r="J2368" s="6"/>
    </row>
    <row r="2369" spans="1:10" ht="13.9">
      <c r="A2369" s="6"/>
      <c r="B2369" s="7"/>
      <c r="C2369" s="6"/>
      <c r="D2369" s="8"/>
      <c r="E2369" s="6"/>
      <c r="F2369" s="6"/>
      <c r="G2369" s="6"/>
      <c r="H2369" s="6"/>
      <c r="I2369" s="6"/>
      <c r="J2369" s="6"/>
    </row>
    <row r="2370" spans="1:10" ht="13.9">
      <c r="A2370" s="6"/>
      <c r="B2370" s="7"/>
      <c r="C2370" s="6"/>
      <c r="D2370" s="8"/>
      <c r="E2370" s="6"/>
      <c r="F2370" s="6"/>
      <c r="G2370" s="6"/>
      <c r="H2370" s="6"/>
      <c r="I2370" s="6"/>
      <c r="J2370" s="6"/>
    </row>
    <row r="2371" spans="1:10" ht="13.9">
      <c r="A2371" s="6"/>
      <c r="B2371" s="7"/>
      <c r="C2371" s="6"/>
      <c r="D2371" s="8"/>
      <c r="E2371" s="6"/>
      <c r="F2371" s="6"/>
      <c r="G2371" s="6"/>
      <c r="H2371" s="6"/>
      <c r="I2371" s="6"/>
      <c r="J2371" s="6"/>
    </row>
    <row r="2372" spans="1:10" ht="13.9">
      <c r="A2372" s="6"/>
      <c r="B2372" s="7"/>
      <c r="C2372" s="6"/>
      <c r="D2372" s="8"/>
      <c r="E2372" s="6"/>
      <c r="F2372" s="6"/>
      <c r="G2372" s="6"/>
      <c r="H2372" s="6"/>
      <c r="I2372" s="6"/>
      <c r="J2372" s="6"/>
    </row>
    <row r="2373" spans="1:10" ht="13.9">
      <c r="A2373" s="6"/>
      <c r="B2373" s="7"/>
      <c r="C2373" s="6"/>
      <c r="D2373" s="8"/>
      <c r="E2373" s="6"/>
      <c r="F2373" s="6"/>
      <c r="G2373" s="6"/>
      <c r="H2373" s="6"/>
      <c r="I2373" s="6"/>
      <c r="J2373" s="6"/>
    </row>
    <row r="2374" spans="1:10" ht="13.9">
      <c r="A2374" s="6"/>
      <c r="B2374" s="7"/>
      <c r="C2374" s="6"/>
      <c r="D2374" s="8"/>
      <c r="E2374" s="6"/>
      <c r="F2374" s="6"/>
      <c r="G2374" s="6"/>
      <c r="H2374" s="6"/>
      <c r="I2374" s="6"/>
      <c r="J2374" s="6"/>
    </row>
    <row r="2375" spans="1:10" ht="13.9">
      <c r="A2375" s="6"/>
      <c r="B2375" s="7"/>
      <c r="C2375" s="6"/>
      <c r="D2375" s="8"/>
      <c r="E2375" s="6"/>
      <c r="F2375" s="6"/>
      <c r="G2375" s="6"/>
      <c r="H2375" s="6"/>
      <c r="I2375" s="6"/>
      <c r="J2375" s="6"/>
    </row>
    <row r="2376" spans="1:10" ht="13.9">
      <c r="A2376" s="6"/>
      <c r="B2376" s="7"/>
      <c r="C2376" s="6"/>
      <c r="D2376" s="8"/>
      <c r="E2376" s="6"/>
      <c r="F2376" s="6"/>
      <c r="G2376" s="6"/>
      <c r="H2376" s="6"/>
      <c r="I2376" s="6"/>
      <c r="J2376" s="6"/>
    </row>
    <row r="2377" spans="1:10" ht="13.9">
      <c r="A2377" s="6"/>
      <c r="B2377" s="7"/>
      <c r="C2377" s="6"/>
      <c r="D2377" s="8"/>
      <c r="E2377" s="6"/>
      <c r="F2377" s="6"/>
      <c r="G2377" s="6"/>
      <c r="H2377" s="6"/>
      <c r="I2377" s="6"/>
      <c r="J2377" s="6"/>
    </row>
    <row r="2378" spans="1:10" ht="13.9">
      <c r="A2378" s="6"/>
      <c r="B2378" s="7"/>
      <c r="C2378" s="6"/>
      <c r="D2378" s="8"/>
      <c r="E2378" s="6"/>
      <c r="F2378" s="6"/>
      <c r="G2378" s="6"/>
      <c r="H2378" s="6"/>
      <c r="I2378" s="6"/>
      <c r="J2378" s="6"/>
    </row>
    <row r="2379" spans="1:10" ht="13.9">
      <c r="A2379" s="6"/>
      <c r="B2379" s="7"/>
      <c r="C2379" s="6"/>
      <c r="D2379" s="8"/>
      <c r="E2379" s="6"/>
      <c r="F2379" s="6"/>
      <c r="G2379" s="6"/>
      <c r="H2379" s="6"/>
      <c r="I2379" s="6"/>
      <c r="J2379" s="6"/>
    </row>
    <row r="2380" spans="1:10" ht="13.9">
      <c r="A2380" s="6"/>
      <c r="B2380" s="7"/>
      <c r="C2380" s="6"/>
      <c r="D2380" s="8"/>
      <c r="E2380" s="6"/>
      <c r="F2380" s="6"/>
      <c r="G2380" s="6"/>
      <c r="H2380" s="6"/>
      <c r="I2380" s="6"/>
      <c r="J2380" s="6"/>
    </row>
    <row r="2381" spans="1:10" ht="13.9">
      <c r="A2381" s="6"/>
      <c r="B2381" s="7"/>
      <c r="C2381" s="6"/>
      <c r="D2381" s="8"/>
      <c r="E2381" s="6"/>
      <c r="F2381" s="6"/>
      <c r="G2381" s="6"/>
      <c r="H2381" s="6"/>
      <c r="I2381" s="6"/>
      <c r="J2381" s="6"/>
    </row>
    <row r="2382" spans="1:10" ht="13.9">
      <c r="A2382" s="6"/>
      <c r="B2382" s="7"/>
      <c r="C2382" s="6"/>
      <c r="D2382" s="8"/>
      <c r="E2382" s="6"/>
      <c r="F2382" s="6"/>
      <c r="G2382" s="6"/>
      <c r="H2382" s="6"/>
      <c r="I2382" s="6"/>
      <c r="J2382" s="6"/>
    </row>
    <row r="2383" spans="1:10" ht="13.9">
      <c r="A2383" s="6"/>
      <c r="B2383" s="7"/>
      <c r="C2383" s="6"/>
      <c r="D2383" s="8"/>
      <c r="E2383" s="6"/>
      <c r="F2383" s="6"/>
      <c r="G2383" s="6"/>
      <c r="H2383" s="6"/>
      <c r="I2383" s="6"/>
      <c r="J2383" s="6"/>
    </row>
    <row r="2384" spans="1:10" ht="13.9">
      <c r="A2384" s="6"/>
      <c r="B2384" s="7"/>
      <c r="C2384" s="6"/>
      <c r="D2384" s="8"/>
      <c r="E2384" s="6"/>
      <c r="F2384" s="6"/>
      <c r="G2384" s="6"/>
      <c r="H2384" s="6"/>
      <c r="I2384" s="6"/>
      <c r="J2384" s="6"/>
    </row>
    <row r="2385" spans="1:10" ht="13.9">
      <c r="A2385" s="6"/>
      <c r="B2385" s="7"/>
      <c r="C2385" s="6"/>
      <c r="D2385" s="8"/>
      <c r="E2385" s="6"/>
      <c r="F2385" s="6"/>
      <c r="G2385" s="6"/>
      <c r="H2385" s="6"/>
      <c r="I2385" s="6"/>
      <c r="J2385" s="6"/>
    </row>
    <row r="2386" spans="1:10" ht="13.9">
      <c r="A2386" s="6"/>
      <c r="B2386" s="7"/>
      <c r="C2386" s="6"/>
      <c r="D2386" s="8"/>
      <c r="E2386" s="6"/>
      <c r="F2386" s="6"/>
      <c r="G2386" s="6"/>
      <c r="H2386" s="6"/>
      <c r="I2386" s="6"/>
      <c r="J2386" s="6"/>
    </row>
    <row r="2387" spans="1:10" ht="13.9">
      <c r="A2387" s="6"/>
      <c r="B2387" s="7"/>
      <c r="C2387" s="6"/>
      <c r="D2387" s="8"/>
      <c r="E2387" s="6"/>
      <c r="F2387" s="6"/>
      <c r="G2387" s="6"/>
      <c r="H2387" s="6"/>
      <c r="I2387" s="6"/>
      <c r="J2387" s="6"/>
    </row>
    <row r="2388" spans="1:10" ht="13.9">
      <c r="A2388" s="6"/>
      <c r="B2388" s="7"/>
      <c r="C2388" s="6"/>
      <c r="D2388" s="8"/>
      <c r="E2388" s="6"/>
      <c r="F2388" s="6"/>
      <c r="G2388" s="6"/>
      <c r="H2388" s="6"/>
      <c r="I2388" s="6"/>
      <c r="J2388" s="6"/>
    </row>
    <row r="2389" spans="1:10" ht="13.9">
      <c r="A2389" s="6"/>
      <c r="B2389" s="7"/>
      <c r="C2389" s="6"/>
      <c r="D2389" s="8"/>
      <c r="E2389" s="6"/>
      <c r="F2389" s="6"/>
      <c r="G2389" s="6"/>
      <c r="H2389" s="6"/>
      <c r="I2389" s="6"/>
      <c r="J2389" s="6"/>
    </row>
    <row r="2390" spans="1:10" ht="13.9">
      <c r="A2390" s="6"/>
      <c r="B2390" s="7"/>
      <c r="C2390" s="6"/>
      <c r="D2390" s="8"/>
      <c r="E2390" s="6"/>
      <c r="F2390" s="6"/>
      <c r="G2390" s="6"/>
      <c r="H2390" s="6"/>
      <c r="I2390" s="6"/>
      <c r="J2390" s="6"/>
    </row>
    <row r="2391" spans="1:10" ht="13.9">
      <c r="A2391" s="6"/>
      <c r="B2391" s="7"/>
      <c r="C2391" s="6"/>
      <c r="D2391" s="8"/>
      <c r="E2391" s="6"/>
      <c r="F2391" s="6"/>
      <c r="G2391" s="6"/>
      <c r="H2391" s="6"/>
      <c r="I2391" s="6"/>
      <c r="J2391" s="6"/>
    </row>
    <row r="2392" spans="1:10" ht="13.9">
      <c r="A2392" s="6"/>
      <c r="B2392" s="7"/>
      <c r="C2392" s="6"/>
      <c r="D2392" s="8"/>
      <c r="E2392" s="6"/>
      <c r="F2392" s="6"/>
      <c r="G2392" s="6"/>
      <c r="H2392" s="6"/>
      <c r="I2392" s="6"/>
      <c r="J2392" s="6"/>
    </row>
    <row r="2393" spans="1:10" ht="13.9">
      <c r="A2393" s="6"/>
      <c r="B2393" s="7"/>
      <c r="C2393" s="6"/>
      <c r="D2393" s="8"/>
      <c r="E2393" s="6"/>
      <c r="F2393" s="6"/>
      <c r="G2393" s="6"/>
      <c r="H2393" s="6"/>
      <c r="I2393" s="6"/>
      <c r="J2393" s="6"/>
    </row>
    <row r="2394" spans="1:10" ht="13.9">
      <c r="A2394" s="6"/>
      <c r="B2394" s="7"/>
      <c r="C2394" s="6"/>
      <c r="D2394" s="8"/>
      <c r="E2394" s="6"/>
      <c r="F2394" s="6"/>
      <c r="G2394" s="6"/>
      <c r="H2394" s="6"/>
      <c r="I2394" s="6"/>
      <c r="J2394" s="6"/>
    </row>
    <row r="2395" spans="1:10" ht="13.9">
      <c r="A2395" s="6"/>
      <c r="B2395" s="7"/>
      <c r="C2395" s="6"/>
      <c r="D2395" s="8"/>
      <c r="E2395" s="6"/>
      <c r="F2395" s="6"/>
      <c r="G2395" s="6"/>
      <c r="H2395" s="6"/>
      <c r="I2395" s="6"/>
      <c r="J2395" s="6"/>
    </row>
    <row r="2396" spans="1:10" ht="13.9">
      <c r="A2396" s="6"/>
      <c r="B2396" s="7"/>
      <c r="C2396" s="6"/>
      <c r="D2396" s="8"/>
      <c r="E2396" s="6"/>
      <c r="F2396" s="6"/>
      <c r="G2396" s="6"/>
      <c r="H2396" s="6"/>
      <c r="I2396" s="6"/>
      <c r="J2396" s="6"/>
    </row>
    <row r="2397" spans="1:10" ht="13.9">
      <c r="A2397" s="6"/>
      <c r="B2397" s="7"/>
      <c r="C2397" s="6"/>
      <c r="D2397" s="8"/>
      <c r="E2397" s="6"/>
      <c r="F2397" s="6"/>
      <c r="G2397" s="6"/>
      <c r="H2397" s="6"/>
      <c r="I2397" s="6"/>
      <c r="J2397" s="6"/>
    </row>
    <row r="2398" spans="1:10" ht="13.9">
      <c r="A2398" s="6"/>
      <c r="B2398" s="7"/>
      <c r="C2398" s="6"/>
      <c r="D2398" s="8"/>
      <c r="E2398" s="6"/>
      <c r="F2398" s="6"/>
      <c r="G2398" s="6"/>
      <c r="H2398" s="6"/>
      <c r="I2398" s="6"/>
      <c r="J2398" s="6"/>
    </row>
    <row r="2399" spans="1:10" ht="13.9">
      <c r="A2399" s="6"/>
      <c r="B2399" s="7"/>
      <c r="C2399" s="6"/>
      <c r="D2399" s="8"/>
      <c r="E2399" s="6"/>
      <c r="F2399" s="6"/>
      <c r="G2399" s="6"/>
      <c r="H2399" s="6"/>
      <c r="I2399" s="6"/>
      <c r="J2399" s="6"/>
    </row>
    <row r="2400" spans="1:10" ht="13.9">
      <c r="A2400" s="6"/>
      <c r="B2400" s="7"/>
      <c r="C2400" s="6"/>
      <c r="D2400" s="8"/>
      <c r="E2400" s="6"/>
      <c r="F2400" s="6"/>
      <c r="G2400" s="6"/>
      <c r="H2400" s="6"/>
      <c r="I2400" s="6"/>
      <c r="J2400" s="6"/>
    </row>
    <row r="2401" spans="1:10" ht="13.9">
      <c r="A2401" s="6"/>
      <c r="B2401" s="7"/>
      <c r="C2401" s="6"/>
      <c r="D2401" s="8"/>
      <c r="E2401" s="6"/>
      <c r="F2401" s="6"/>
      <c r="G2401" s="6"/>
      <c r="H2401" s="6"/>
      <c r="I2401" s="6"/>
      <c r="J2401" s="6"/>
    </row>
    <row r="2402" spans="1:10" ht="13.9">
      <c r="A2402" s="6"/>
      <c r="B2402" s="7"/>
      <c r="C2402" s="6"/>
      <c r="D2402" s="8"/>
      <c r="E2402" s="6"/>
      <c r="F2402" s="6"/>
      <c r="G2402" s="6"/>
      <c r="H2402" s="6"/>
      <c r="I2402" s="6"/>
      <c r="J2402" s="6"/>
    </row>
    <row r="2403" spans="1:10" ht="13.9">
      <c r="A2403" s="6"/>
      <c r="B2403" s="7"/>
      <c r="C2403" s="6"/>
      <c r="D2403" s="8"/>
      <c r="E2403" s="6"/>
      <c r="F2403" s="6"/>
      <c r="G2403" s="6"/>
      <c r="H2403" s="6"/>
      <c r="I2403" s="6"/>
      <c r="J2403" s="6"/>
    </row>
    <row r="2404" spans="1:10" ht="13.9">
      <c r="A2404" s="6"/>
      <c r="B2404" s="7"/>
      <c r="C2404" s="6"/>
      <c r="D2404" s="8"/>
      <c r="E2404" s="6"/>
      <c r="F2404" s="6"/>
      <c r="G2404" s="6"/>
      <c r="H2404" s="6"/>
      <c r="I2404" s="6"/>
      <c r="J2404" s="6"/>
    </row>
    <row r="2405" spans="1:10" ht="13.9">
      <c r="A2405" s="6"/>
      <c r="B2405" s="7"/>
      <c r="C2405" s="6"/>
      <c r="D2405" s="8"/>
      <c r="E2405" s="6"/>
      <c r="F2405" s="6"/>
      <c r="G2405" s="6"/>
      <c r="H2405" s="6"/>
      <c r="I2405" s="6"/>
      <c r="J2405" s="6"/>
    </row>
    <row r="2406" spans="1:10" ht="13.9">
      <c r="A2406" s="6"/>
      <c r="B2406" s="7"/>
      <c r="C2406" s="6"/>
      <c r="D2406" s="8"/>
      <c r="E2406" s="6"/>
      <c r="F2406" s="6"/>
      <c r="G2406" s="6"/>
      <c r="H2406" s="6"/>
      <c r="I2406" s="6"/>
      <c r="J2406" s="6"/>
    </row>
    <row r="2407" spans="1:10" ht="13.9">
      <c r="A2407" s="6"/>
      <c r="B2407" s="7"/>
      <c r="C2407" s="6"/>
      <c r="D2407" s="8"/>
      <c r="E2407" s="6"/>
      <c r="F2407" s="6"/>
      <c r="G2407" s="6"/>
      <c r="H2407" s="6"/>
      <c r="I2407" s="6"/>
      <c r="J2407" s="6"/>
    </row>
    <row r="2408" spans="1:10" ht="13.9">
      <c r="A2408" s="6"/>
      <c r="B2408" s="7"/>
      <c r="C2408" s="6"/>
      <c r="D2408" s="8"/>
      <c r="E2408" s="6"/>
      <c r="F2408" s="6"/>
      <c r="G2408" s="6"/>
      <c r="H2408" s="6"/>
      <c r="I2408" s="6"/>
      <c r="J2408" s="6"/>
    </row>
    <row r="2409" spans="1:10" ht="13.9">
      <c r="A2409" s="6"/>
      <c r="B2409" s="7"/>
      <c r="C2409" s="6"/>
      <c r="D2409" s="8"/>
      <c r="E2409" s="6"/>
      <c r="F2409" s="6"/>
      <c r="G2409" s="6"/>
      <c r="H2409" s="6"/>
      <c r="I2409" s="6"/>
      <c r="J2409" s="6"/>
    </row>
    <row r="2410" spans="1:10" ht="13.9">
      <c r="A2410" s="6"/>
      <c r="B2410" s="7"/>
      <c r="C2410" s="6"/>
      <c r="D2410" s="8"/>
      <c r="E2410" s="6"/>
      <c r="F2410" s="6"/>
      <c r="G2410" s="6"/>
      <c r="H2410" s="6"/>
      <c r="I2410" s="6"/>
      <c r="J2410" s="6"/>
    </row>
    <row r="2411" spans="1:10" ht="13.9">
      <c r="A2411" s="6"/>
      <c r="B2411" s="7"/>
      <c r="C2411" s="6"/>
      <c r="D2411" s="8"/>
      <c r="E2411" s="6"/>
      <c r="F2411" s="6"/>
      <c r="G2411" s="6"/>
      <c r="H2411" s="6"/>
      <c r="I2411" s="6"/>
      <c r="J2411" s="6"/>
    </row>
    <row r="2412" spans="1:10" ht="13.9">
      <c r="A2412" s="6"/>
      <c r="B2412" s="7"/>
      <c r="C2412" s="6"/>
      <c r="D2412" s="8"/>
      <c r="E2412" s="6"/>
      <c r="F2412" s="6"/>
      <c r="G2412" s="6"/>
      <c r="H2412" s="6"/>
      <c r="I2412" s="6"/>
      <c r="J2412" s="6"/>
    </row>
    <row r="2413" spans="1:10" ht="13.9">
      <c r="A2413" s="6"/>
      <c r="B2413" s="7"/>
      <c r="C2413" s="6"/>
      <c r="D2413" s="8"/>
      <c r="E2413" s="6"/>
      <c r="F2413" s="6"/>
      <c r="G2413" s="6"/>
      <c r="H2413" s="6"/>
      <c r="I2413" s="6"/>
      <c r="J2413" s="6"/>
    </row>
    <row r="2414" spans="1:10" ht="13.9">
      <c r="A2414" s="6"/>
      <c r="B2414" s="7"/>
      <c r="C2414" s="6"/>
      <c r="D2414" s="8"/>
      <c r="E2414" s="6"/>
      <c r="F2414" s="6"/>
      <c r="G2414" s="6"/>
      <c r="H2414" s="6"/>
      <c r="I2414" s="6"/>
      <c r="J2414" s="6"/>
    </row>
    <row r="2415" spans="1:10" ht="13.9">
      <c r="A2415" s="6"/>
      <c r="B2415" s="7"/>
      <c r="C2415" s="6"/>
      <c r="D2415" s="8"/>
      <c r="E2415" s="6"/>
      <c r="F2415" s="6"/>
      <c r="G2415" s="6"/>
      <c r="H2415" s="6"/>
      <c r="I2415" s="6"/>
      <c r="J2415" s="6"/>
    </row>
    <row r="2416" spans="1:10" ht="13.9">
      <c r="A2416" s="6"/>
      <c r="B2416" s="7"/>
      <c r="C2416" s="6"/>
      <c r="D2416" s="8"/>
      <c r="E2416" s="6"/>
      <c r="F2416" s="6"/>
      <c r="G2416" s="6"/>
      <c r="H2416" s="6"/>
      <c r="I2416" s="6"/>
      <c r="J2416" s="6"/>
    </row>
    <row r="2417" spans="1:10" ht="13.9">
      <c r="A2417" s="6"/>
      <c r="B2417" s="7"/>
      <c r="C2417" s="6"/>
      <c r="D2417" s="8"/>
      <c r="E2417" s="6"/>
      <c r="F2417" s="6"/>
      <c r="G2417" s="6"/>
      <c r="H2417" s="6"/>
      <c r="I2417" s="6"/>
      <c r="J2417" s="6"/>
    </row>
    <row r="2418" spans="1:10" ht="13.9">
      <c r="A2418" s="6"/>
      <c r="B2418" s="7"/>
      <c r="C2418" s="6"/>
      <c r="D2418" s="8"/>
      <c r="E2418" s="6"/>
      <c r="F2418" s="6"/>
      <c r="G2418" s="6"/>
      <c r="H2418" s="6"/>
      <c r="I2418" s="6"/>
      <c r="J2418" s="6"/>
    </row>
    <row r="2419" spans="1:10" ht="13.9">
      <c r="A2419" s="6"/>
      <c r="B2419" s="7"/>
      <c r="C2419" s="6"/>
      <c r="D2419" s="8"/>
      <c r="E2419" s="6"/>
      <c r="F2419" s="6"/>
      <c r="G2419" s="6"/>
      <c r="H2419" s="6"/>
      <c r="I2419" s="6"/>
      <c r="J2419" s="6"/>
    </row>
    <row r="2420" spans="1:10" ht="13.9">
      <c r="A2420" s="6"/>
      <c r="B2420" s="7"/>
      <c r="C2420" s="6"/>
      <c r="D2420" s="8"/>
      <c r="E2420" s="6"/>
      <c r="F2420" s="6"/>
      <c r="G2420" s="6"/>
      <c r="H2420" s="6"/>
      <c r="I2420" s="6"/>
      <c r="J2420" s="6"/>
    </row>
    <row r="2421" spans="1:10" ht="13.9">
      <c r="A2421" s="6"/>
      <c r="B2421" s="7"/>
      <c r="C2421" s="6"/>
      <c r="D2421" s="8"/>
      <c r="E2421" s="6"/>
      <c r="F2421" s="6"/>
      <c r="G2421" s="6"/>
      <c r="H2421" s="6"/>
      <c r="I2421" s="6"/>
      <c r="J2421" s="6"/>
    </row>
    <row r="2422" spans="1:10" ht="13.9">
      <c r="A2422" s="6"/>
      <c r="B2422" s="7"/>
      <c r="C2422" s="6"/>
      <c r="D2422" s="8"/>
      <c r="E2422" s="6"/>
      <c r="F2422" s="6"/>
      <c r="G2422" s="6"/>
      <c r="H2422" s="6"/>
      <c r="I2422" s="6"/>
      <c r="J2422" s="6"/>
    </row>
    <row r="2423" spans="1:10" ht="13.9">
      <c r="A2423" s="6"/>
      <c r="B2423" s="7"/>
      <c r="C2423" s="6"/>
      <c r="D2423" s="8"/>
      <c r="E2423" s="6"/>
      <c r="F2423" s="6"/>
      <c r="G2423" s="6"/>
      <c r="H2423" s="6"/>
      <c r="I2423" s="6"/>
      <c r="J2423" s="6"/>
    </row>
    <row r="2424" spans="1:10" ht="13.9">
      <c r="A2424" s="6"/>
      <c r="B2424" s="7"/>
      <c r="C2424" s="6"/>
      <c r="D2424" s="8"/>
      <c r="E2424" s="6"/>
      <c r="F2424" s="6"/>
      <c r="G2424" s="6"/>
      <c r="H2424" s="6"/>
      <c r="I2424" s="6"/>
      <c r="J2424" s="6"/>
    </row>
    <row r="2425" spans="1:10" ht="13.9">
      <c r="A2425" s="6"/>
      <c r="B2425" s="7"/>
      <c r="C2425" s="6"/>
      <c r="D2425" s="8"/>
      <c r="E2425" s="6"/>
      <c r="F2425" s="6"/>
      <c r="G2425" s="6"/>
      <c r="H2425" s="6"/>
      <c r="I2425" s="6"/>
      <c r="J2425" s="6"/>
    </row>
    <row r="2426" spans="1:10" ht="13.9">
      <c r="A2426" s="6"/>
      <c r="B2426" s="7"/>
      <c r="C2426" s="6"/>
      <c r="D2426" s="8"/>
      <c r="E2426" s="6"/>
      <c r="F2426" s="6"/>
      <c r="G2426" s="6"/>
      <c r="H2426" s="6"/>
      <c r="I2426" s="6"/>
      <c r="J2426" s="6"/>
    </row>
    <row r="2427" spans="1:10" ht="13.9">
      <c r="A2427" s="6"/>
      <c r="B2427" s="7"/>
      <c r="C2427" s="6"/>
      <c r="D2427" s="8"/>
      <c r="E2427" s="6"/>
      <c r="F2427" s="6"/>
      <c r="G2427" s="6"/>
      <c r="H2427" s="6"/>
      <c r="I2427" s="6"/>
      <c r="J2427" s="6"/>
    </row>
    <row r="2428" spans="1:10" ht="13.9">
      <c r="A2428" s="6"/>
      <c r="B2428" s="7"/>
      <c r="C2428" s="6"/>
      <c r="D2428" s="8"/>
      <c r="E2428" s="6"/>
      <c r="F2428" s="6"/>
      <c r="G2428" s="6"/>
      <c r="H2428" s="6"/>
      <c r="I2428" s="6"/>
      <c r="J2428" s="6"/>
    </row>
    <row r="2429" spans="1:10" ht="13.9">
      <c r="A2429" s="6"/>
      <c r="B2429" s="7"/>
      <c r="C2429" s="6"/>
      <c r="D2429" s="8"/>
      <c r="E2429" s="6"/>
      <c r="F2429" s="6"/>
      <c r="G2429" s="6"/>
      <c r="H2429" s="6"/>
      <c r="I2429" s="6"/>
      <c r="J2429" s="6"/>
    </row>
    <row r="2430" spans="1:10" ht="13.9">
      <c r="A2430" s="6"/>
      <c r="B2430" s="7"/>
      <c r="C2430" s="6"/>
      <c r="D2430" s="8"/>
      <c r="E2430" s="6"/>
      <c r="F2430" s="6"/>
      <c r="G2430" s="6"/>
      <c r="H2430" s="6"/>
      <c r="I2430" s="6"/>
      <c r="J2430" s="6"/>
    </row>
    <row r="2431" spans="1:10" ht="13.9">
      <c r="A2431" s="6"/>
      <c r="B2431" s="7"/>
      <c r="C2431" s="6"/>
      <c r="D2431" s="8"/>
      <c r="E2431" s="6"/>
      <c r="F2431" s="6"/>
      <c r="G2431" s="6"/>
      <c r="H2431" s="6"/>
      <c r="I2431" s="6"/>
      <c r="J2431" s="6"/>
    </row>
    <row r="2432" spans="1:10" ht="13.9">
      <c r="A2432" s="6"/>
      <c r="B2432" s="7"/>
      <c r="C2432" s="6"/>
      <c r="D2432" s="8"/>
      <c r="E2432" s="6"/>
      <c r="F2432" s="6"/>
      <c r="G2432" s="6"/>
      <c r="H2432" s="6"/>
      <c r="I2432" s="6"/>
      <c r="J2432" s="6"/>
    </row>
    <row r="2433" spans="1:10" ht="13.9">
      <c r="A2433" s="6"/>
      <c r="B2433" s="7"/>
      <c r="C2433" s="6"/>
      <c r="D2433" s="8"/>
      <c r="E2433" s="6"/>
      <c r="F2433" s="6"/>
      <c r="G2433" s="6"/>
      <c r="H2433" s="6"/>
      <c r="I2433" s="6"/>
      <c r="J2433" s="6"/>
    </row>
    <row r="2434" spans="1:10" ht="13.9">
      <c r="A2434" s="6"/>
      <c r="B2434" s="7"/>
      <c r="C2434" s="6"/>
      <c r="D2434" s="8"/>
      <c r="E2434" s="6"/>
      <c r="F2434" s="6"/>
      <c r="G2434" s="6"/>
      <c r="H2434" s="6"/>
      <c r="I2434" s="6"/>
      <c r="J2434" s="6"/>
    </row>
    <row r="2435" spans="1:10" ht="13.9">
      <c r="A2435" s="6"/>
      <c r="B2435" s="7"/>
      <c r="C2435" s="6"/>
      <c r="D2435" s="8"/>
      <c r="E2435" s="6"/>
      <c r="F2435" s="6"/>
      <c r="G2435" s="6"/>
      <c r="H2435" s="6"/>
      <c r="I2435" s="6"/>
      <c r="J2435" s="6"/>
    </row>
    <row r="2436" spans="1:10" ht="13.9">
      <c r="A2436" s="6"/>
      <c r="B2436" s="7"/>
      <c r="C2436" s="6"/>
      <c r="D2436" s="8"/>
      <c r="E2436" s="6"/>
      <c r="F2436" s="6"/>
      <c r="G2436" s="6"/>
      <c r="H2436" s="6"/>
      <c r="I2436" s="6"/>
      <c r="J2436" s="6"/>
    </row>
    <row r="2437" spans="1:10" ht="13.9">
      <c r="A2437" s="6"/>
      <c r="B2437" s="7"/>
      <c r="C2437" s="6"/>
      <c r="D2437" s="8"/>
      <c r="E2437" s="6"/>
      <c r="F2437" s="6"/>
      <c r="G2437" s="6"/>
      <c r="H2437" s="6"/>
      <c r="I2437" s="6"/>
      <c r="J2437" s="6"/>
    </row>
    <row r="2438" spans="1:10" ht="13.9">
      <c r="A2438" s="6"/>
      <c r="B2438" s="7"/>
      <c r="C2438" s="6"/>
      <c r="D2438" s="8"/>
      <c r="E2438" s="6"/>
      <c r="F2438" s="6"/>
      <c r="G2438" s="6"/>
      <c r="H2438" s="6"/>
      <c r="I2438" s="6"/>
      <c r="J2438" s="6"/>
    </row>
    <row r="2439" spans="1:10" ht="13.9">
      <c r="A2439" s="6"/>
      <c r="B2439" s="7"/>
      <c r="C2439" s="6"/>
      <c r="D2439" s="8"/>
      <c r="E2439" s="6"/>
      <c r="F2439" s="6"/>
      <c r="G2439" s="6"/>
      <c r="H2439" s="6"/>
      <c r="I2439" s="6"/>
      <c r="J2439" s="6"/>
    </row>
    <row r="2440" spans="1:10" ht="13.9">
      <c r="A2440" s="6"/>
      <c r="B2440" s="7"/>
      <c r="C2440" s="6"/>
      <c r="D2440" s="8"/>
      <c r="E2440" s="6"/>
      <c r="F2440" s="6"/>
      <c r="G2440" s="6"/>
      <c r="H2440" s="6"/>
      <c r="I2440" s="6"/>
      <c r="J2440" s="6"/>
    </row>
    <row r="2441" spans="1:10" ht="13.9">
      <c r="A2441" s="6"/>
      <c r="B2441" s="7"/>
      <c r="C2441" s="6"/>
      <c r="D2441" s="8"/>
      <c r="E2441" s="6"/>
      <c r="F2441" s="6"/>
      <c r="G2441" s="6"/>
      <c r="H2441" s="6"/>
      <c r="I2441" s="6"/>
      <c r="J2441" s="6"/>
    </row>
    <row r="2442" spans="1:10" ht="13.9">
      <c r="A2442" s="6"/>
      <c r="B2442" s="7"/>
      <c r="C2442" s="6"/>
      <c r="D2442" s="8"/>
      <c r="E2442" s="6"/>
      <c r="F2442" s="6"/>
      <c r="G2442" s="6"/>
      <c r="H2442" s="6"/>
      <c r="I2442" s="6"/>
      <c r="J2442" s="6"/>
    </row>
    <row r="2443" spans="1:10" ht="13.9">
      <c r="A2443" s="6"/>
      <c r="B2443" s="7"/>
      <c r="C2443" s="6"/>
      <c r="D2443" s="8"/>
      <c r="E2443" s="6"/>
      <c r="F2443" s="6"/>
      <c r="G2443" s="6"/>
      <c r="H2443" s="6"/>
      <c r="I2443" s="6"/>
      <c r="J2443" s="6"/>
    </row>
    <row r="2444" spans="1:10" ht="13.9">
      <c r="A2444" s="6"/>
      <c r="B2444" s="7"/>
      <c r="C2444" s="6"/>
      <c r="D2444" s="8"/>
      <c r="E2444" s="6"/>
      <c r="F2444" s="6"/>
      <c r="G2444" s="6"/>
      <c r="H2444" s="6"/>
      <c r="I2444" s="6"/>
      <c r="J2444" s="6"/>
    </row>
    <row r="2445" spans="1:10" ht="13.9">
      <c r="A2445" s="6"/>
      <c r="B2445" s="7"/>
      <c r="C2445" s="6"/>
      <c r="D2445" s="8"/>
      <c r="E2445" s="6"/>
      <c r="F2445" s="6"/>
      <c r="G2445" s="6"/>
      <c r="H2445" s="6"/>
      <c r="I2445" s="6"/>
      <c r="J2445" s="6"/>
    </row>
    <row r="2446" spans="1:10" ht="13.9">
      <c r="A2446" s="6"/>
      <c r="B2446" s="7"/>
      <c r="C2446" s="6"/>
      <c r="D2446" s="8"/>
      <c r="E2446" s="6"/>
      <c r="F2446" s="6"/>
      <c r="G2446" s="6"/>
      <c r="H2446" s="6"/>
      <c r="I2446" s="6"/>
      <c r="J2446" s="6"/>
    </row>
    <row r="2447" spans="1:10" ht="13.9">
      <c r="A2447" s="6"/>
      <c r="B2447" s="7"/>
      <c r="C2447" s="6"/>
      <c r="D2447" s="8"/>
      <c r="E2447" s="6"/>
      <c r="F2447" s="6"/>
      <c r="G2447" s="6"/>
      <c r="H2447" s="6"/>
      <c r="I2447" s="6"/>
      <c r="J2447" s="6"/>
    </row>
    <row r="2448" spans="1:10" ht="13.9">
      <c r="A2448" s="6"/>
      <c r="B2448" s="7"/>
      <c r="C2448" s="6"/>
      <c r="D2448" s="8"/>
      <c r="E2448" s="6"/>
      <c r="F2448" s="6"/>
      <c r="G2448" s="6"/>
      <c r="H2448" s="6"/>
      <c r="I2448" s="6"/>
      <c r="J2448" s="6"/>
    </row>
    <row r="2449" spans="1:10" ht="13.9">
      <c r="A2449" s="6"/>
      <c r="B2449" s="7"/>
      <c r="C2449" s="6"/>
      <c r="D2449" s="8"/>
      <c r="E2449" s="6"/>
      <c r="F2449" s="6"/>
      <c r="G2449" s="6"/>
      <c r="H2449" s="6"/>
      <c r="I2449" s="6"/>
      <c r="J2449" s="6"/>
    </row>
    <row r="2450" spans="1:10" ht="13.9">
      <c r="A2450" s="6"/>
      <c r="B2450" s="7"/>
      <c r="C2450" s="6"/>
      <c r="D2450" s="8"/>
      <c r="E2450" s="6"/>
      <c r="F2450" s="6"/>
      <c r="G2450" s="6"/>
      <c r="H2450" s="6"/>
      <c r="I2450" s="6"/>
      <c r="J2450" s="6"/>
    </row>
    <row r="2451" spans="1:10" ht="13.9">
      <c r="A2451" s="6"/>
      <c r="B2451" s="7"/>
      <c r="C2451" s="6"/>
      <c r="D2451" s="8"/>
      <c r="E2451" s="6"/>
      <c r="F2451" s="6"/>
      <c r="G2451" s="6"/>
      <c r="H2451" s="6"/>
      <c r="I2451" s="6"/>
      <c r="J2451" s="6"/>
    </row>
    <row r="2452" spans="1:10" ht="13.9">
      <c r="A2452" s="6"/>
      <c r="B2452" s="7"/>
      <c r="C2452" s="6"/>
      <c r="D2452" s="8"/>
      <c r="E2452" s="6"/>
      <c r="F2452" s="6"/>
      <c r="G2452" s="6"/>
      <c r="H2452" s="6"/>
      <c r="I2452" s="6"/>
      <c r="J2452" s="6"/>
    </row>
    <row r="2453" spans="1:10" ht="13.9">
      <c r="A2453" s="6"/>
      <c r="B2453" s="7"/>
      <c r="C2453" s="6"/>
      <c r="D2453" s="8"/>
      <c r="E2453" s="6"/>
      <c r="F2453" s="6"/>
      <c r="G2453" s="6"/>
      <c r="H2453" s="6"/>
      <c r="I2453" s="6"/>
      <c r="J2453" s="6"/>
    </row>
    <row r="2454" spans="1:10" ht="13.9">
      <c r="A2454" s="6"/>
      <c r="B2454" s="7"/>
      <c r="C2454" s="6"/>
      <c r="D2454" s="8"/>
      <c r="E2454" s="6"/>
      <c r="F2454" s="6"/>
      <c r="G2454" s="6"/>
      <c r="H2454" s="6"/>
      <c r="I2454" s="6"/>
      <c r="J2454" s="6"/>
    </row>
    <row r="2455" spans="1:10" ht="13.9">
      <c r="A2455" s="6"/>
      <c r="B2455" s="7"/>
      <c r="C2455" s="6"/>
      <c r="D2455" s="8"/>
      <c r="E2455" s="6"/>
      <c r="F2455" s="6"/>
      <c r="G2455" s="6"/>
      <c r="H2455" s="6"/>
      <c r="I2455" s="6"/>
      <c r="J2455" s="6"/>
    </row>
    <row r="2456" spans="1:10" ht="13.9">
      <c r="A2456" s="6"/>
      <c r="B2456" s="7"/>
      <c r="C2456" s="6"/>
      <c r="D2456" s="8"/>
      <c r="E2456" s="6"/>
      <c r="F2456" s="6"/>
      <c r="G2456" s="6"/>
      <c r="H2456" s="6"/>
      <c r="I2456" s="6"/>
      <c r="J2456" s="6"/>
    </row>
    <row r="2457" spans="1:10" ht="13.9">
      <c r="A2457" s="6"/>
      <c r="B2457" s="7"/>
      <c r="C2457" s="6"/>
      <c r="D2457" s="8"/>
      <c r="E2457" s="6"/>
      <c r="F2457" s="6"/>
      <c r="G2457" s="6"/>
      <c r="H2457" s="6"/>
      <c r="I2457" s="6"/>
      <c r="J2457" s="6"/>
    </row>
    <row r="2458" spans="1:10" ht="13.9">
      <c r="A2458" s="6"/>
      <c r="B2458" s="7"/>
      <c r="C2458" s="6"/>
      <c r="D2458" s="8"/>
      <c r="E2458" s="6"/>
      <c r="F2458" s="6"/>
      <c r="G2458" s="6"/>
      <c r="H2458" s="6"/>
      <c r="I2458" s="6"/>
      <c r="J2458" s="6"/>
    </row>
    <row r="2459" spans="1:10" ht="13.9">
      <c r="A2459" s="6"/>
      <c r="B2459" s="7"/>
      <c r="C2459" s="6"/>
      <c r="D2459" s="8"/>
      <c r="E2459" s="6"/>
      <c r="F2459" s="6"/>
      <c r="G2459" s="6"/>
      <c r="H2459" s="6"/>
      <c r="I2459" s="6"/>
      <c r="J2459" s="6"/>
    </row>
    <row r="2460" spans="1:10" ht="13.9">
      <c r="A2460" s="6"/>
      <c r="B2460" s="7"/>
      <c r="C2460" s="6"/>
      <c r="D2460" s="8"/>
      <c r="E2460" s="6"/>
      <c r="F2460" s="6"/>
      <c r="G2460" s="6"/>
      <c r="H2460" s="6"/>
      <c r="I2460" s="6"/>
      <c r="J2460" s="6"/>
    </row>
    <row r="2461" spans="1:10" ht="13.9">
      <c r="A2461" s="6"/>
      <c r="B2461" s="7"/>
      <c r="C2461" s="6"/>
      <c r="D2461" s="8"/>
      <c r="E2461" s="6"/>
      <c r="F2461" s="6"/>
      <c r="G2461" s="6"/>
      <c r="H2461" s="6"/>
      <c r="I2461" s="6"/>
      <c r="J2461" s="6"/>
    </row>
    <row r="2462" spans="1:10" ht="13.9">
      <c r="A2462" s="6"/>
      <c r="B2462" s="7"/>
      <c r="C2462" s="6"/>
      <c r="D2462" s="8"/>
      <c r="E2462" s="6"/>
      <c r="F2462" s="6"/>
      <c r="G2462" s="6"/>
      <c r="H2462" s="6"/>
      <c r="I2462" s="6"/>
      <c r="J2462" s="6"/>
    </row>
    <row r="2463" spans="1:10" ht="13.9">
      <c r="A2463" s="6"/>
      <c r="B2463" s="7"/>
      <c r="C2463" s="6"/>
      <c r="D2463" s="8"/>
      <c r="E2463" s="6"/>
      <c r="F2463" s="6"/>
      <c r="G2463" s="6"/>
      <c r="H2463" s="6"/>
      <c r="I2463" s="6"/>
      <c r="J2463" s="6"/>
    </row>
    <row r="2464" spans="1:10" ht="13.9">
      <c r="A2464" s="6"/>
      <c r="B2464" s="7"/>
      <c r="C2464" s="6"/>
      <c r="D2464" s="8"/>
      <c r="E2464" s="6"/>
      <c r="F2464" s="6"/>
      <c r="G2464" s="6"/>
      <c r="H2464" s="6"/>
      <c r="I2464" s="6"/>
      <c r="J2464" s="6"/>
    </row>
    <row r="2465" spans="1:10" ht="13.9">
      <c r="A2465" s="6"/>
      <c r="B2465" s="7"/>
      <c r="C2465" s="6"/>
      <c r="D2465" s="8"/>
      <c r="E2465" s="6"/>
      <c r="F2465" s="6"/>
      <c r="G2465" s="6"/>
      <c r="H2465" s="6"/>
      <c r="I2465" s="6"/>
      <c r="J2465" s="6"/>
    </row>
    <row r="2466" spans="1:10" ht="13.9">
      <c r="A2466" s="6"/>
      <c r="B2466" s="7"/>
      <c r="C2466" s="6"/>
      <c r="D2466" s="8"/>
      <c r="E2466" s="6"/>
      <c r="F2466" s="6"/>
      <c r="G2466" s="6"/>
      <c r="H2466" s="6"/>
      <c r="I2466" s="6"/>
      <c r="J2466" s="6"/>
    </row>
    <row r="2467" spans="1:10" ht="13.9">
      <c r="A2467" s="6"/>
      <c r="B2467" s="7"/>
      <c r="C2467" s="6"/>
      <c r="D2467" s="8"/>
      <c r="E2467" s="6"/>
      <c r="F2467" s="6"/>
      <c r="G2467" s="6"/>
      <c r="H2467" s="6"/>
      <c r="I2467" s="6"/>
      <c r="J2467" s="6"/>
    </row>
    <row r="2468" spans="1:10" ht="13.9">
      <c r="A2468" s="6"/>
      <c r="B2468" s="7"/>
      <c r="C2468" s="6"/>
      <c r="D2468" s="8"/>
      <c r="E2468" s="6"/>
      <c r="F2468" s="6"/>
      <c r="G2468" s="6"/>
      <c r="H2468" s="6"/>
      <c r="I2468" s="6"/>
      <c r="J2468" s="6"/>
    </row>
    <row r="2469" spans="1:10" ht="13.9">
      <c r="A2469" s="6"/>
      <c r="B2469" s="7"/>
      <c r="C2469" s="6"/>
      <c r="D2469" s="8"/>
      <c r="E2469" s="6"/>
      <c r="F2469" s="6"/>
      <c r="G2469" s="6"/>
      <c r="H2469" s="6"/>
      <c r="I2469" s="6"/>
      <c r="J2469" s="6"/>
    </row>
    <row r="2470" spans="1:10" ht="13.9">
      <c r="A2470" s="6"/>
      <c r="B2470" s="7"/>
      <c r="C2470" s="6"/>
      <c r="D2470" s="8"/>
      <c r="E2470" s="6"/>
      <c r="F2470" s="6"/>
      <c r="G2470" s="6"/>
      <c r="H2470" s="6"/>
      <c r="I2470" s="6"/>
      <c r="J2470" s="6"/>
    </row>
    <row r="2471" spans="1:10" ht="13.9">
      <c r="A2471" s="6"/>
      <c r="B2471" s="7"/>
      <c r="C2471" s="6"/>
      <c r="D2471" s="8"/>
      <c r="E2471" s="6"/>
      <c r="F2471" s="6"/>
      <c r="G2471" s="6"/>
      <c r="H2471" s="6"/>
      <c r="I2471" s="6"/>
      <c r="J2471" s="6"/>
    </row>
    <row r="2472" spans="1:10" ht="13.9">
      <c r="A2472" s="6"/>
      <c r="B2472" s="7"/>
      <c r="C2472" s="6"/>
      <c r="D2472" s="8"/>
      <c r="E2472" s="6"/>
      <c r="F2472" s="6"/>
      <c r="G2472" s="6"/>
      <c r="H2472" s="6"/>
      <c r="I2472" s="6"/>
      <c r="J2472" s="6"/>
    </row>
    <row r="2473" spans="1:10" ht="13.9">
      <c r="A2473" s="6"/>
      <c r="B2473" s="7"/>
      <c r="C2473" s="6"/>
      <c r="D2473" s="8"/>
      <c r="E2473" s="6"/>
      <c r="F2473" s="6"/>
      <c r="G2473" s="6"/>
      <c r="H2473" s="6"/>
      <c r="I2473" s="6"/>
      <c r="J2473" s="6"/>
    </row>
    <row r="2474" spans="1:10" ht="13.9">
      <c r="A2474" s="6"/>
      <c r="B2474" s="7"/>
      <c r="C2474" s="6"/>
      <c r="D2474" s="8"/>
      <c r="E2474" s="6"/>
      <c r="F2474" s="6"/>
      <c r="G2474" s="6"/>
      <c r="H2474" s="6"/>
      <c r="I2474" s="6"/>
      <c r="J2474" s="6"/>
    </row>
    <row r="2475" spans="1:10" ht="13.9">
      <c r="A2475" s="6"/>
      <c r="B2475" s="7"/>
      <c r="C2475" s="6"/>
      <c r="D2475" s="8"/>
      <c r="E2475" s="6"/>
      <c r="F2475" s="6"/>
      <c r="G2475" s="6"/>
      <c r="H2475" s="6"/>
      <c r="I2475" s="6"/>
      <c r="J2475" s="6"/>
    </row>
    <row r="2476" spans="1:10" ht="13.9">
      <c r="A2476" s="6"/>
      <c r="B2476" s="7"/>
      <c r="C2476" s="6"/>
      <c r="D2476" s="8"/>
      <c r="E2476" s="6"/>
      <c r="F2476" s="6"/>
      <c r="G2476" s="6"/>
      <c r="H2476" s="6"/>
      <c r="I2476" s="6"/>
      <c r="J2476" s="6"/>
    </row>
    <row r="2477" spans="1:10" ht="13.9">
      <c r="A2477" s="6"/>
      <c r="B2477" s="7"/>
      <c r="C2477" s="6"/>
      <c r="D2477" s="8"/>
      <c r="E2477" s="6"/>
      <c r="F2477" s="6"/>
      <c r="G2477" s="6"/>
      <c r="H2477" s="6"/>
      <c r="I2477" s="6"/>
      <c r="J2477" s="6"/>
    </row>
    <row r="2478" spans="1:10" ht="13.9">
      <c r="A2478" s="6"/>
      <c r="B2478" s="7"/>
      <c r="C2478" s="6"/>
      <c r="D2478" s="8"/>
      <c r="E2478" s="6"/>
      <c r="F2478" s="6"/>
      <c r="G2478" s="6"/>
      <c r="H2478" s="6"/>
      <c r="I2478" s="6"/>
      <c r="J2478" s="6"/>
    </row>
    <row r="2479" spans="1:10" ht="13.9">
      <c r="A2479" s="6"/>
      <c r="B2479" s="7"/>
      <c r="C2479" s="6"/>
      <c r="D2479" s="8"/>
      <c r="E2479" s="6"/>
      <c r="F2479" s="6"/>
      <c r="G2479" s="6"/>
      <c r="H2479" s="6"/>
      <c r="I2479" s="6"/>
      <c r="J2479" s="6"/>
    </row>
    <row r="2480" spans="1:10" ht="13.9">
      <c r="A2480" s="6"/>
      <c r="B2480" s="7"/>
      <c r="C2480" s="6"/>
      <c r="D2480" s="8"/>
      <c r="E2480" s="6"/>
      <c r="F2480" s="6"/>
      <c r="G2480" s="6"/>
      <c r="H2480" s="6"/>
      <c r="I2480" s="6"/>
      <c r="J2480" s="6"/>
    </row>
    <row r="2481" spans="1:10" ht="13.9">
      <c r="A2481" s="6"/>
      <c r="B2481" s="7"/>
      <c r="C2481" s="6"/>
      <c r="D2481" s="8"/>
      <c r="E2481" s="6"/>
      <c r="F2481" s="6"/>
      <c r="G2481" s="6"/>
      <c r="H2481" s="6"/>
      <c r="I2481" s="6"/>
      <c r="J2481" s="6"/>
    </row>
    <row r="2482" spans="1:10" ht="13.9">
      <c r="A2482" s="6"/>
      <c r="B2482" s="7"/>
      <c r="C2482" s="6"/>
      <c r="D2482" s="8"/>
      <c r="E2482" s="6"/>
      <c r="F2482" s="6"/>
      <c r="G2482" s="6"/>
      <c r="H2482" s="6"/>
      <c r="I2482" s="6"/>
      <c r="J2482" s="6"/>
    </row>
    <row r="2483" spans="1:10" ht="13.9">
      <c r="A2483" s="6"/>
      <c r="B2483" s="7"/>
      <c r="C2483" s="6"/>
      <c r="D2483" s="8"/>
      <c r="E2483" s="6"/>
      <c r="F2483" s="6"/>
      <c r="G2483" s="6"/>
      <c r="H2483" s="6"/>
      <c r="I2483" s="6"/>
      <c r="J2483" s="6"/>
    </row>
    <row r="2484" spans="1:10" ht="13.9">
      <c r="A2484" s="6"/>
      <c r="B2484" s="7"/>
      <c r="C2484" s="6"/>
      <c r="D2484" s="8"/>
      <c r="E2484" s="6"/>
      <c r="F2484" s="6"/>
      <c r="G2484" s="6"/>
      <c r="H2484" s="6"/>
      <c r="I2484" s="6"/>
      <c r="J2484" s="6"/>
    </row>
    <row r="2485" spans="1:10" ht="13.9">
      <c r="A2485" s="6"/>
      <c r="B2485" s="7"/>
      <c r="C2485" s="6"/>
      <c r="D2485" s="8"/>
      <c r="E2485" s="6"/>
      <c r="F2485" s="6"/>
      <c r="G2485" s="6"/>
      <c r="H2485" s="6"/>
      <c r="I2485" s="6"/>
      <c r="J2485" s="6"/>
    </row>
    <row r="2486" spans="1:10" ht="13.9">
      <c r="A2486" s="6"/>
      <c r="B2486" s="7"/>
      <c r="C2486" s="6"/>
      <c r="D2486" s="8"/>
      <c r="E2486" s="6"/>
      <c r="F2486" s="6"/>
      <c r="G2486" s="6"/>
      <c r="H2486" s="6"/>
      <c r="I2486" s="6"/>
      <c r="J2486" s="6"/>
    </row>
    <row r="2487" spans="1:10" ht="13.9">
      <c r="A2487" s="6"/>
      <c r="B2487" s="7"/>
      <c r="C2487" s="6"/>
      <c r="D2487" s="8"/>
      <c r="E2487" s="6"/>
      <c r="F2487" s="6"/>
      <c r="G2487" s="6"/>
      <c r="H2487" s="6"/>
      <c r="I2487" s="6"/>
      <c r="J2487" s="6"/>
    </row>
    <row r="2488" spans="1:10" ht="13.9">
      <c r="A2488" s="6"/>
      <c r="B2488" s="7"/>
      <c r="C2488" s="6"/>
      <c r="D2488" s="8"/>
      <c r="E2488" s="6"/>
      <c r="F2488" s="6"/>
      <c r="G2488" s="6"/>
      <c r="H2488" s="6"/>
      <c r="I2488" s="6"/>
      <c r="J2488" s="6"/>
    </row>
    <row r="2489" spans="1:10" ht="13.9">
      <c r="A2489" s="6"/>
      <c r="B2489" s="7"/>
      <c r="C2489" s="6"/>
      <c r="D2489" s="8"/>
      <c r="E2489" s="6"/>
      <c r="F2489" s="6"/>
      <c r="G2489" s="6"/>
      <c r="H2489" s="6"/>
      <c r="I2489" s="6"/>
      <c r="J2489" s="6"/>
    </row>
    <row r="2490" spans="1:10" ht="13.9">
      <c r="A2490" s="6"/>
      <c r="B2490" s="7"/>
      <c r="C2490" s="6"/>
      <c r="D2490" s="8"/>
      <c r="E2490" s="6"/>
      <c r="F2490" s="6"/>
      <c r="G2490" s="6"/>
      <c r="H2490" s="6"/>
      <c r="I2490" s="6"/>
      <c r="J2490" s="6"/>
    </row>
    <row r="2491" spans="1:10" ht="13.9">
      <c r="A2491" s="6"/>
      <c r="B2491" s="7"/>
      <c r="C2491" s="6"/>
      <c r="D2491" s="8"/>
      <c r="E2491" s="6"/>
      <c r="F2491" s="6"/>
      <c r="G2491" s="6"/>
      <c r="H2491" s="6"/>
      <c r="I2491" s="6"/>
      <c r="J2491" s="6"/>
    </row>
    <row r="2492" spans="1:10" ht="13.9">
      <c r="A2492" s="6"/>
      <c r="B2492" s="7"/>
      <c r="C2492" s="6"/>
      <c r="D2492" s="8"/>
      <c r="E2492" s="6"/>
      <c r="F2492" s="6"/>
      <c r="G2492" s="6"/>
      <c r="H2492" s="6"/>
      <c r="I2492" s="6"/>
      <c r="J2492" s="6"/>
    </row>
    <row r="2493" spans="1:10" ht="13.9">
      <c r="A2493" s="6"/>
      <c r="B2493" s="7"/>
      <c r="C2493" s="6"/>
      <c r="D2493" s="8"/>
      <c r="E2493" s="6"/>
      <c r="F2493" s="6"/>
      <c r="G2493" s="6"/>
      <c r="H2493" s="6"/>
      <c r="I2493" s="6"/>
      <c r="J2493" s="6"/>
    </row>
    <row r="2494" spans="1:10" ht="13.9">
      <c r="A2494" s="6"/>
      <c r="B2494" s="7"/>
      <c r="C2494" s="6"/>
      <c r="D2494" s="8"/>
      <c r="E2494" s="6"/>
      <c r="F2494" s="6"/>
      <c r="G2494" s="6"/>
      <c r="H2494" s="6"/>
      <c r="I2494" s="6"/>
      <c r="J2494" s="6"/>
    </row>
    <row r="2495" spans="1:10" ht="13.9">
      <c r="A2495" s="6"/>
      <c r="B2495" s="7"/>
      <c r="C2495" s="6"/>
      <c r="D2495" s="8"/>
      <c r="E2495" s="6"/>
      <c r="F2495" s="6"/>
      <c r="G2495" s="6"/>
      <c r="H2495" s="6"/>
      <c r="I2495" s="6"/>
      <c r="J2495" s="6"/>
    </row>
    <row r="2496" spans="1:10" ht="13.9">
      <c r="A2496" s="6"/>
      <c r="B2496" s="7"/>
      <c r="C2496" s="6"/>
      <c r="D2496" s="8"/>
      <c r="E2496" s="6"/>
      <c r="F2496" s="6"/>
      <c r="G2496" s="6"/>
      <c r="H2496" s="6"/>
      <c r="I2496" s="6"/>
      <c r="J2496" s="6"/>
    </row>
    <row r="2497" spans="1:10" ht="13.9">
      <c r="A2497" s="6"/>
      <c r="B2497" s="7"/>
      <c r="C2497" s="6"/>
      <c r="D2497" s="8"/>
      <c r="E2497" s="6"/>
      <c r="F2497" s="6"/>
      <c r="G2497" s="6"/>
      <c r="H2497" s="6"/>
      <c r="I2497" s="6"/>
      <c r="J2497" s="6"/>
    </row>
    <row r="2498" spans="1:10" ht="13.9">
      <c r="A2498" s="6"/>
      <c r="B2498" s="7"/>
      <c r="C2498" s="6"/>
      <c r="D2498" s="8"/>
      <c r="E2498" s="6"/>
      <c r="F2498" s="6"/>
      <c r="G2498" s="6"/>
      <c r="H2498" s="6"/>
      <c r="I2498" s="6"/>
      <c r="J2498" s="6"/>
    </row>
    <row r="2499" spans="1:10" ht="13.9">
      <c r="A2499" s="6"/>
      <c r="B2499" s="7"/>
      <c r="C2499" s="6"/>
      <c r="D2499" s="8"/>
      <c r="E2499" s="6"/>
      <c r="F2499" s="6"/>
      <c r="G2499" s="6"/>
      <c r="H2499" s="6"/>
      <c r="I2499" s="6"/>
      <c r="J2499" s="6"/>
    </row>
    <row r="2500" spans="1:10" ht="13.9">
      <c r="A2500" s="6"/>
      <c r="B2500" s="7"/>
      <c r="C2500" s="6"/>
      <c r="D2500" s="8"/>
      <c r="E2500" s="6"/>
      <c r="F2500" s="6"/>
      <c r="G2500" s="6"/>
      <c r="H2500" s="6"/>
      <c r="I2500" s="6"/>
      <c r="J2500" s="6"/>
    </row>
    <row r="2501" spans="1:10" ht="13.9">
      <c r="A2501" s="6"/>
      <c r="B2501" s="7"/>
      <c r="C2501" s="6"/>
      <c r="D2501" s="8"/>
      <c r="E2501" s="6"/>
      <c r="F2501" s="6"/>
      <c r="G2501" s="6"/>
      <c r="H2501" s="6"/>
      <c r="I2501" s="6"/>
      <c r="J2501" s="6"/>
    </row>
    <row r="2502" spans="1:10" ht="13.9">
      <c r="A2502" s="6"/>
      <c r="B2502" s="7"/>
      <c r="C2502" s="6"/>
      <c r="D2502" s="8"/>
      <c r="E2502" s="6"/>
      <c r="F2502" s="6"/>
      <c r="G2502" s="6"/>
      <c r="H2502" s="6"/>
      <c r="I2502" s="6"/>
      <c r="J2502" s="6"/>
    </row>
    <row r="2503" spans="1:10" ht="13.9">
      <c r="A2503" s="6"/>
      <c r="B2503" s="7"/>
      <c r="C2503" s="6"/>
      <c r="D2503" s="8"/>
      <c r="E2503" s="6"/>
      <c r="F2503" s="6"/>
      <c r="G2503" s="6"/>
      <c r="H2503" s="6"/>
      <c r="I2503" s="6"/>
      <c r="J2503" s="6"/>
    </row>
    <row r="2504" spans="1:10" ht="13.9">
      <c r="A2504" s="6"/>
      <c r="B2504" s="7"/>
      <c r="C2504" s="6"/>
      <c r="D2504" s="8"/>
      <c r="E2504" s="6"/>
      <c r="F2504" s="6"/>
      <c r="G2504" s="6"/>
      <c r="H2504" s="6"/>
      <c r="I2504" s="6"/>
      <c r="J2504" s="6"/>
    </row>
    <row r="2505" spans="1:10" ht="13.9">
      <c r="A2505" s="6"/>
      <c r="B2505" s="7"/>
      <c r="C2505" s="6"/>
      <c r="D2505" s="8"/>
      <c r="E2505" s="6"/>
      <c r="F2505" s="6"/>
      <c r="G2505" s="6"/>
      <c r="H2505" s="6"/>
      <c r="I2505" s="6"/>
      <c r="J2505" s="6"/>
    </row>
    <row r="2506" spans="1:10" ht="13.9">
      <c r="A2506" s="6"/>
      <c r="B2506" s="7"/>
      <c r="C2506" s="6"/>
      <c r="D2506" s="8"/>
      <c r="E2506" s="6"/>
      <c r="F2506" s="6"/>
      <c r="G2506" s="6"/>
      <c r="H2506" s="6"/>
      <c r="I2506" s="6"/>
      <c r="J2506" s="6"/>
    </row>
    <row r="2507" spans="1:10" ht="13.9">
      <c r="A2507" s="6"/>
      <c r="B2507" s="7"/>
      <c r="C2507" s="6"/>
      <c r="D2507" s="8"/>
      <c r="E2507" s="6"/>
      <c r="F2507" s="6"/>
      <c r="G2507" s="6"/>
      <c r="H2507" s="6"/>
      <c r="I2507" s="6"/>
      <c r="J2507" s="6"/>
    </row>
    <row r="2508" spans="1:10" ht="13.9">
      <c r="A2508" s="6"/>
      <c r="B2508" s="7"/>
      <c r="C2508" s="6"/>
      <c r="D2508" s="8"/>
      <c r="E2508" s="6"/>
      <c r="F2508" s="6"/>
      <c r="G2508" s="6"/>
      <c r="H2508" s="6"/>
      <c r="I2508" s="6"/>
      <c r="J2508" s="6"/>
    </row>
    <row r="2509" spans="1:10" ht="13.9">
      <c r="A2509" s="6"/>
      <c r="B2509" s="7"/>
      <c r="C2509" s="6"/>
      <c r="D2509" s="8"/>
      <c r="E2509" s="6"/>
      <c r="F2509" s="6"/>
      <c r="G2509" s="6"/>
      <c r="H2509" s="6"/>
      <c r="I2509" s="6"/>
      <c r="J2509" s="6"/>
    </row>
    <row r="2510" spans="1:10" ht="13.9">
      <c r="A2510" s="6"/>
      <c r="B2510" s="7"/>
      <c r="C2510" s="6"/>
      <c r="D2510" s="8"/>
      <c r="E2510" s="6"/>
      <c r="F2510" s="6"/>
      <c r="G2510" s="6"/>
      <c r="H2510" s="6"/>
      <c r="I2510" s="6"/>
      <c r="J2510" s="6"/>
    </row>
    <row r="2511" spans="1:10" ht="13.9">
      <c r="A2511" s="6"/>
      <c r="B2511" s="7"/>
      <c r="C2511" s="6"/>
      <c r="D2511" s="8"/>
      <c r="E2511" s="6"/>
      <c r="F2511" s="6"/>
      <c r="G2511" s="6"/>
      <c r="H2511" s="6"/>
      <c r="I2511" s="6"/>
      <c r="J2511" s="6"/>
    </row>
    <row r="2512" spans="1:10" ht="13.9">
      <c r="A2512" s="6"/>
      <c r="B2512" s="7"/>
      <c r="C2512" s="6"/>
      <c r="D2512" s="8"/>
      <c r="E2512" s="6"/>
      <c r="F2512" s="6"/>
      <c r="G2512" s="6"/>
      <c r="H2512" s="6"/>
      <c r="I2512" s="6"/>
      <c r="J2512" s="6"/>
    </row>
    <row r="2513" spans="1:10" ht="13.9">
      <c r="A2513" s="6"/>
      <c r="B2513" s="7"/>
      <c r="C2513" s="6"/>
      <c r="D2513" s="8"/>
      <c r="E2513" s="6"/>
      <c r="F2513" s="6"/>
      <c r="G2513" s="6"/>
      <c r="H2513" s="6"/>
      <c r="I2513" s="6"/>
      <c r="J2513" s="6"/>
    </row>
    <row r="2514" spans="1:10" ht="13.9">
      <c r="A2514" s="6"/>
      <c r="B2514" s="7"/>
      <c r="C2514" s="6"/>
      <c r="D2514" s="8"/>
      <c r="E2514" s="6"/>
      <c r="F2514" s="6"/>
      <c r="G2514" s="6"/>
      <c r="H2514" s="6"/>
      <c r="I2514" s="6"/>
      <c r="J2514" s="6"/>
    </row>
    <row r="2515" spans="1:10" ht="13.9">
      <c r="A2515" s="6"/>
      <c r="B2515" s="7"/>
      <c r="C2515" s="6"/>
      <c r="D2515" s="8"/>
      <c r="E2515" s="6"/>
      <c r="F2515" s="6"/>
      <c r="G2515" s="6"/>
      <c r="H2515" s="6"/>
      <c r="I2515" s="6"/>
      <c r="J2515" s="6"/>
    </row>
    <row r="2516" spans="1:10" ht="13.9">
      <c r="A2516" s="6"/>
      <c r="B2516" s="7"/>
      <c r="C2516" s="6"/>
      <c r="D2516" s="8"/>
      <c r="E2516" s="6"/>
      <c r="F2516" s="6"/>
      <c r="G2516" s="6"/>
      <c r="H2516" s="6"/>
      <c r="I2516" s="6"/>
      <c r="J2516" s="6"/>
    </row>
    <row r="2517" spans="1:10" ht="13.9">
      <c r="A2517" s="6"/>
      <c r="B2517" s="7"/>
      <c r="C2517" s="6"/>
      <c r="D2517" s="8"/>
      <c r="E2517" s="6"/>
      <c r="F2517" s="6"/>
      <c r="G2517" s="6"/>
      <c r="H2517" s="6"/>
      <c r="I2517" s="6"/>
      <c r="J2517" s="6"/>
    </row>
    <row r="2518" spans="1:10" ht="13.9">
      <c r="A2518" s="6"/>
      <c r="B2518" s="7"/>
      <c r="C2518" s="6"/>
      <c r="D2518" s="8"/>
      <c r="E2518" s="6"/>
      <c r="F2518" s="6"/>
      <c r="G2518" s="6"/>
      <c r="H2518" s="6"/>
      <c r="I2518" s="6"/>
      <c r="J2518" s="6"/>
    </row>
    <row r="2519" spans="1:10" ht="13.9">
      <c r="A2519" s="6"/>
      <c r="B2519" s="7"/>
      <c r="C2519" s="6"/>
      <c r="D2519" s="8"/>
      <c r="E2519" s="6"/>
      <c r="F2519" s="6"/>
      <c r="G2519" s="6"/>
      <c r="H2519" s="6"/>
      <c r="I2519" s="6"/>
      <c r="J2519" s="6"/>
    </row>
    <row r="2520" spans="1:10" ht="13.9">
      <c r="A2520" s="6"/>
      <c r="B2520" s="7"/>
      <c r="C2520" s="6"/>
      <c r="D2520" s="8"/>
      <c r="E2520" s="6"/>
      <c r="F2520" s="6"/>
      <c r="G2520" s="6"/>
      <c r="H2520" s="6"/>
      <c r="I2520" s="6"/>
      <c r="J2520" s="6"/>
    </row>
    <row r="2521" spans="1:10" ht="13.9">
      <c r="A2521" s="6"/>
      <c r="B2521" s="7"/>
      <c r="C2521" s="6"/>
      <c r="D2521" s="8"/>
      <c r="E2521" s="6"/>
      <c r="F2521" s="6"/>
      <c r="G2521" s="6"/>
      <c r="H2521" s="6"/>
      <c r="I2521" s="6"/>
      <c r="J2521" s="6"/>
    </row>
    <row r="2522" spans="1:10" ht="13.9">
      <c r="A2522" s="6"/>
      <c r="B2522" s="7"/>
      <c r="C2522" s="6"/>
      <c r="D2522" s="8"/>
      <c r="E2522" s="6"/>
      <c r="F2522" s="6"/>
      <c r="G2522" s="6"/>
      <c r="H2522" s="6"/>
      <c r="I2522" s="6"/>
      <c r="J2522" s="6"/>
    </row>
    <row r="2523" spans="1:10" ht="13.9">
      <c r="A2523" s="6"/>
      <c r="B2523" s="7"/>
      <c r="C2523" s="6"/>
      <c r="D2523" s="8"/>
      <c r="E2523" s="6"/>
      <c r="F2523" s="6"/>
      <c r="G2523" s="6"/>
      <c r="H2523" s="6"/>
      <c r="I2523" s="6"/>
      <c r="J2523" s="6"/>
    </row>
    <row r="2524" spans="1:10" ht="13.9">
      <c r="A2524" s="6"/>
      <c r="B2524" s="7"/>
      <c r="C2524" s="6"/>
      <c r="D2524" s="8"/>
      <c r="E2524" s="6"/>
      <c r="F2524" s="6"/>
      <c r="G2524" s="6"/>
      <c r="H2524" s="6"/>
      <c r="I2524" s="6"/>
      <c r="J2524" s="6"/>
    </row>
    <row r="2525" spans="1:10" ht="13.9">
      <c r="A2525" s="6"/>
      <c r="B2525" s="7"/>
      <c r="C2525" s="6"/>
      <c r="D2525" s="8"/>
      <c r="E2525" s="6"/>
      <c r="F2525" s="6"/>
      <c r="G2525" s="6"/>
      <c r="H2525" s="6"/>
      <c r="I2525" s="6"/>
      <c r="J2525" s="6"/>
    </row>
    <row r="2526" spans="1:10" ht="13.9">
      <c r="A2526" s="6"/>
      <c r="B2526" s="7"/>
      <c r="C2526" s="6"/>
      <c r="D2526" s="8"/>
      <c r="E2526" s="6"/>
      <c r="F2526" s="6"/>
      <c r="G2526" s="6"/>
      <c r="H2526" s="6"/>
      <c r="I2526" s="6"/>
      <c r="J2526" s="6"/>
    </row>
    <row r="2527" spans="1:10" ht="13.9">
      <c r="A2527" s="6"/>
      <c r="B2527" s="7"/>
      <c r="C2527" s="6"/>
      <c r="D2527" s="8"/>
      <c r="E2527" s="6"/>
      <c r="F2527" s="6"/>
      <c r="G2527" s="6"/>
      <c r="H2527" s="6"/>
      <c r="I2527" s="6"/>
      <c r="J2527" s="6"/>
    </row>
    <row r="2528" spans="1:10" ht="13.9">
      <c r="A2528" s="6"/>
      <c r="B2528" s="7"/>
      <c r="C2528" s="6"/>
      <c r="D2528" s="8"/>
      <c r="E2528" s="6"/>
      <c r="F2528" s="6"/>
      <c r="G2528" s="6"/>
      <c r="H2528" s="6"/>
      <c r="I2528" s="6"/>
      <c r="J2528" s="6"/>
    </row>
    <row r="2529" spans="1:10" ht="13.9">
      <c r="A2529" s="6"/>
      <c r="B2529" s="7"/>
      <c r="C2529" s="6"/>
      <c r="D2529" s="8"/>
      <c r="E2529" s="6"/>
      <c r="F2529" s="6"/>
      <c r="G2529" s="6"/>
      <c r="H2529" s="6"/>
      <c r="I2529" s="6"/>
      <c r="J2529" s="6"/>
    </row>
    <row r="2530" spans="1:10" ht="13.9">
      <c r="A2530" s="6"/>
      <c r="B2530" s="7"/>
      <c r="C2530" s="6"/>
      <c r="D2530" s="8"/>
      <c r="E2530" s="6"/>
      <c r="F2530" s="6"/>
      <c r="G2530" s="6"/>
      <c r="H2530" s="6"/>
      <c r="I2530" s="6"/>
      <c r="J2530" s="6"/>
    </row>
    <row r="2531" spans="1:10" ht="13.9">
      <c r="A2531" s="6"/>
      <c r="B2531" s="7"/>
      <c r="C2531" s="6"/>
      <c r="D2531" s="8"/>
      <c r="E2531" s="6"/>
      <c r="F2531" s="6"/>
      <c r="G2531" s="6"/>
      <c r="H2531" s="6"/>
      <c r="I2531" s="6"/>
      <c r="J2531" s="6"/>
    </row>
    <row r="2532" spans="1:10" ht="13.9">
      <c r="A2532" s="6"/>
      <c r="B2532" s="7"/>
      <c r="C2532" s="6"/>
      <c r="D2532" s="8"/>
      <c r="E2532" s="6"/>
      <c r="F2532" s="6"/>
      <c r="G2532" s="6"/>
      <c r="H2532" s="6"/>
      <c r="I2532" s="6"/>
      <c r="J2532" s="6"/>
    </row>
    <row r="2533" spans="1:10" ht="13.9">
      <c r="A2533" s="6"/>
      <c r="B2533" s="7"/>
      <c r="C2533" s="6"/>
      <c r="D2533" s="8"/>
      <c r="E2533" s="6"/>
      <c r="F2533" s="6"/>
      <c r="G2533" s="6"/>
      <c r="H2533" s="6"/>
      <c r="I2533" s="6"/>
      <c r="J2533" s="6"/>
    </row>
    <row r="2534" spans="1:10" ht="13.9">
      <c r="A2534" s="6"/>
      <c r="B2534" s="7"/>
      <c r="C2534" s="6"/>
      <c r="D2534" s="8"/>
      <c r="E2534" s="6"/>
      <c r="F2534" s="6"/>
      <c r="G2534" s="6"/>
      <c r="H2534" s="6"/>
      <c r="I2534" s="6"/>
      <c r="J2534" s="6"/>
    </row>
    <row r="2535" spans="1:10" ht="13.9">
      <c r="A2535" s="6"/>
      <c r="B2535" s="7"/>
      <c r="C2535" s="6"/>
      <c r="D2535" s="8"/>
      <c r="E2535" s="6"/>
      <c r="F2535" s="6"/>
      <c r="G2535" s="6"/>
      <c r="H2535" s="6"/>
      <c r="I2535" s="6"/>
      <c r="J2535" s="6"/>
    </row>
    <row r="2536" spans="1:10" ht="13.9">
      <c r="A2536" s="6"/>
      <c r="B2536" s="7"/>
      <c r="C2536" s="6"/>
      <c r="D2536" s="8"/>
      <c r="E2536" s="6"/>
      <c r="F2536" s="6"/>
      <c r="G2536" s="6"/>
      <c r="H2536" s="6"/>
      <c r="I2536" s="6"/>
      <c r="J2536" s="6"/>
    </row>
    <row r="2537" spans="1:10" ht="13.9">
      <c r="A2537" s="6"/>
      <c r="B2537" s="7"/>
      <c r="C2537" s="6"/>
      <c r="D2537" s="8"/>
      <c r="E2537" s="6"/>
      <c r="F2537" s="6"/>
      <c r="G2537" s="6"/>
      <c r="H2537" s="6"/>
      <c r="I2537" s="6"/>
      <c r="J2537" s="6"/>
    </row>
    <row r="2538" spans="1:10" ht="13.9">
      <c r="A2538" s="6"/>
      <c r="B2538" s="7"/>
      <c r="C2538" s="6"/>
      <c r="D2538" s="8"/>
      <c r="E2538" s="6"/>
      <c r="F2538" s="6"/>
      <c r="G2538" s="6"/>
      <c r="H2538" s="6"/>
      <c r="I2538" s="6"/>
      <c r="J2538" s="6"/>
    </row>
    <row r="2539" spans="1:10" ht="13.9">
      <c r="A2539" s="6"/>
      <c r="B2539" s="7"/>
      <c r="C2539" s="6"/>
      <c r="D2539" s="8"/>
      <c r="E2539" s="6"/>
      <c r="F2539" s="6"/>
      <c r="G2539" s="6"/>
      <c r="H2539" s="6"/>
      <c r="I2539" s="6"/>
      <c r="J2539" s="6"/>
    </row>
    <row r="2540" spans="1:10" ht="13.9">
      <c r="A2540" s="6"/>
      <c r="B2540" s="7"/>
      <c r="C2540" s="6"/>
      <c r="D2540" s="8"/>
      <c r="E2540" s="6"/>
      <c r="F2540" s="6"/>
      <c r="G2540" s="6"/>
      <c r="H2540" s="6"/>
      <c r="I2540" s="6"/>
      <c r="J2540" s="6"/>
    </row>
    <row r="2541" spans="1:10" ht="13.9">
      <c r="A2541" s="6"/>
      <c r="B2541" s="7"/>
      <c r="C2541" s="6"/>
      <c r="D2541" s="8"/>
      <c r="E2541" s="6"/>
      <c r="F2541" s="6"/>
      <c r="G2541" s="6"/>
      <c r="H2541" s="6"/>
      <c r="I2541" s="6"/>
      <c r="J2541" s="6"/>
    </row>
    <row r="2542" spans="1:10" ht="13.9">
      <c r="A2542" s="6"/>
      <c r="B2542" s="7"/>
      <c r="C2542" s="6"/>
      <c r="D2542" s="8"/>
      <c r="E2542" s="6"/>
      <c r="F2542" s="6"/>
      <c r="G2542" s="6"/>
      <c r="H2542" s="6"/>
      <c r="I2542" s="6"/>
      <c r="J2542" s="6"/>
    </row>
    <row r="2543" spans="1:10" ht="13.9">
      <c r="A2543" s="6"/>
      <c r="B2543" s="7"/>
      <c r="C2543" s="6"/>
      <c r="D2543" s="8"/>
      <c r="E2543" s="6"/>
      <c r="F2543" s="6"/>
      <c r="G2543" s="6"/>
      <c r="H2543" s="6"/>
      <c r="I2543" s="6"/>
      <c r="J2543" s="6"/>
    </row>
    <row r="2544" spans="1:10" ht="13.9">
      <c r="A2544" s="6"/>
      <c r="B2544" s="7"/>
      <c r="C2544" s="6"/>
      <c r="D2544" s="8"/>
      <c r="E2544" s="6"/>
      <c r="F2544" s="6"/>
      <c r="G2544" s="6"/>
      <c r="H2544" s="6"/>
      <c r="I2544" s="6"/>
      <c r="J2544" s="6"/>
    </row>
    <row r="2545" spans="1:10" ht="13.9">
      <c r="A2545" s="6"/>
      <c r="B2545" s="7"/>
      <c r="C2545" s="6"/>
      <c r="D2545" s="8"/>
      <c r="E2545" s="6"/>
      <c r="F2545" s="6"/>
      <c r="G2545" s="6"/>
      <c r="H2545" s="6"/>
      <c r="I2545" s="6"/>
      <c r="J2545" s="6"/>
    </row>
    <row r="2546" spans="1:10" ht="13.9">
      <c r="A2546" s="6"/>
      <c r="B2546" s="7"/>
      <c r="C2546" s="6"/>
      <c r="D2546" s="8"/>
      <c r="E2546" s="6"/>
      <c r="F2546" s="6"/>
      <c r="G2546" s="6"/>
      <c r="H2546" s="6"/>
      <c r="I2546" s="6"/>
      <c r="J2546" s="6"/>
    </row>
    <row r="2547" spans="1:10" ht="13.9">
      <c r="A2547" s="6"/>
      <c r="B2547" s="7"/>
      <c r="C2547" s="6"/>
      <c r="D2547" s="8"/>
      <c r="E2547" s="6"/>
      <c r="F2547" s="6"/>
      <c r="G2547" s="6"/>
      <c r="H2547" s="6"/>
      <c r="I2547" s="6"/>
      <c r="J2547" s="6"/>
    </row>
    <row r="2548" spans="1:10" ht="13.9">
      <c r="A2548" s="6"/>
      <c r="B2548" s="7"/>
      <c r="C2548" s="6"/>
      <c r="D2548" s="8"/>
      <c r="E2548" s="6"/>
      <c r="F2548" s="6"/>
      <c r="G2548" s="6"/>
      <c r="H2548" s="6"/>
      <c r="I2548" s="6"/>
      <c r="J2548" s="6"/>
    </row>
    <row r="2549" spans="1:10" ht="13.9">
      <c r="A2549" s="6"/>
      <c r="B2549" s="7"/>
      <c r="C2549" s="6"/>
      <c r="D2549" s="8"/>
      <c r="E2549" s="6"/>
      <c r="F2549" s="6"/>
      <c r="G2549" s="6"/>
      <c r="H2549" s="6"/>
      <c r="I2549" s="6"/>
      <c r="J2549" s="6"/>
    </row>
    <row r="2550" spans="1:10" ht="13.9">
      <c r="A2550" s="6"/>
      <c r="B2550" s="7"/>
      <c r="C2550" s="6"/>
      <c r="D2550" s="8"/>
      <c r="E2550" s="6"/>
      <c r="F2550" s="6"/>
      <c r="G2550" s="6"/>
      <c r="H2550" s="6"/>
      <c r="I2550" s="6"/>
      <c r="J2550" s="6"/>
    </row>
    <row r="2551" spans="1:10" ht="13.9">
      <c r="A2551" s="6"/>
      <c r="B2551" s="7"/>
      <c r="C2551" s="6"/>
      <c r="D2551" s="8"/>
      <c r="E2551" s="6"/>
      <c r="F2551" s="6"/>
      <c r="G2551" s="6"/>
      <c r="H2551" s="6"/>
      <c r="I2551" s="6"/>
      <c r="J2551" s="6"/>
    </row>
    <row r="2552" spans="1:10" ht="13.9">
      <c r="A2552" s="6"/>
      <c r="B2552" s="7"/>
      <c r="C2552" s="6"/>
      <c r="D2552" s="8"/>
      <c r="E2552" s="6"/>
      <c r="F2552" s="6"/>
      <c r="G2552" s="6"/>
      <c r="H2552" s="6"/>
      <c r="I2552" s="6"/>
      <c r="J2552" s="6"/>
    </row>
    <row r="2553" spans="1:10" ht="13.9">
      <c r="A2553" s="6"/>
      <c r="B2553" s="7"/>
      <c r="C2553" s="6"/>
      <c r="D2553" s="8"/>
      <c r="E2553" s="6"/>
      <c r="F2553" s="6"/>
      <c r="G2553" s="6"/>
      <c r="H2553" s="6"/>
      <c r="I2553" s="6"/>
      <c r="J2553" s="6"/>
    </row>
    <row r="2554" spans="1:10" ht="13.9">
      <c r="A2554" s="6"/>
      <c r="B2554" s="7"/>
      <c r="C2554" s="6"/>
      <c r="D2554" s="8"/>
      <c r="E2554" s="6"/>
      <c r="F2554" s="6"/>
      <c r="G2554" s="6"/>
      <c r="H2554" s="6"/>
      <c r="I2554" s="6"/>
      <c r="J2554" s="6"/>
    </row>
    <row r="2555" spans="1:10" ht="13.9">
      <c r="A2555" s="6"/>
      <c r="B2555" s="7"/>
      <c r="C2555" s="6"/>
      <c r="D2555" s="8"/>
      <c r="E2555" s="6"/>
      <c r="F2555" s="6"/>
      <c r="G2555" s="6"/>
      <c r="H2555" s="6"/>
      <c r="I2555" s="6"/>
      <c r="J2555" s="6"/>
    </row>
    <row r="2556" spans="1:10" ht="13.9">
      <c r="A2556" s="6"/>
      <c r="B2556" s="7"/>
      <c r="C2556" s="6"/>
      <c r="D2556" s="8"/>
      <c r="E2556" s="6"/>
      <c r="F2556" s="6"/>
      <c r="G2556" s="6"/>
      <c r="H2556" s="6"/>
      <c r="I2556" s="6"/>
      <c r="J2556" s="6"/>
    </row>
    <row r="2557" spans="1:10" ht="13.9">
      <c r="A2557" s="6"/>
      <c r="B2557" s="7"/>
      <c r="C2557" s="6"/>
      <c r="D2557" s="8"/>
      <c r="E2557" s="6"/>
      <c r="F2557" s="6"/>
      <c r="G2557" s="6"/>
      <c r="H2557" s="6"/>
      <c r="I2557" s="6"/>
      <c r="J2557" s="6"/>
    </row>
    <row r="2558" spans="1:10" ht="13.9">
      <c r="A2558" s="6"/>
      <c r="B2558" s="7"/>
      <c r="C2558" s="6"/>
      <c r="D2558" s="8"/>
      <c r="E2558" s="6"/>
      <c r="F2558" s="6"/>
      <c r="G2558" s="6"/>
      <c r="H2558" s="6"/>
      <c r="I2558" s="6"/>
      <c r="J2558" s="6"/>
    </row>
    <row r="2559" spans="1:10" ht="13.9">
      <c r="A2559" s="6"/>
      <c r="B2559" s="7"/>
      <c r="C2559" s="6"/>
      <c r="D2559" s="8"/>
      <c r="E2559" s="6"/>
      <c r="F2559" s="6"/>
      <c r="G2559" s="6"/>
      <c r="H2559" s="6"/>
      <c r="I2559" s="6"/>
      <c r="J2559" s="6"/>
    </row>
    <row r="2560" spans="1:10" ht="13.9">
      <c r="A2560" s="6"/>
      <c r="B2560" s="7"/>
      <c r="C2560" s="6"/>
      <c r="D2560" s="8"/>
      <c r="E2560" s="6"/>
      <c r="F2560" s="6"/>
      <c r="G2560" s="6"/>
      <c r="H2560" s="6"/>
      <c r="I2560" s="6"/>
      <c r="J2560" s="6"/>
    </row>
    <row r="2561" spans="1:10" ht="13.9">
      <c r="A2561" s="6"/>
      <c r="B2561" s="7"/>
      <c r="C2561" s="6"/>
      <c r="D2561" s="8"/>
      <c r="E2561" s="6"/>
      <c r="F2561" s="6"/>
      <c r="G2561" s="6"/>
      <c r="H2561" s="6"/>
      <c r="I2561" s="6"/>
      <c r="J2561" s="6"/>
    </row>
    <row r="2562" spans="1:10" ht="13.9">
      <c r="A2562" s="6"/>
      <c r="B2562" s="7"/>
      <c r="C2562" s="6"/>
      <c r="D2562" s="8"/>
      <c r="E2562" s="6"/>
      <c r="F2562" s="6"/>
      <c r="G2562" s="6"/>
      <c r="H2562" s="6"/>
      <c r="I2562" s="6"/>
      <c r="J2562" s="6"/>
    </row>
    <row r="2563" spans="1:10" ht="13.9">
      <c r="A2563" s="6"/>
      <c r="B2563" s="7"/>
      <c r="C2563" s="6"/>
      <c r="D2563" s="8"/>
      <c r="E2563" s="6"/>
      <c r="F2563" s="6"/>
      <c r="G2563" s="6"/>
      <c r="H2563" s="6"/>
      <c r="I2563" s="6"/>
      <c r="J2563" s="6"/>
    </row>
    <row r="2564" spans="1:10" ht="13.9">
      <c r="A2564" s="6"/>
      <c r="B2564" s="7"/>
      <c r="C2564" s="6"/>
      <c r="D2564" s="8"/>
      <c r="E2564" s="6"/>
      <c r="F2564" s="6"/>
      <c r="G2564" s="6"/>
      <c r="H2564" s="6"/>
      <c r="I2564" s="6"/>
      <c r="J2564" s="6"/>
    </row>
    <row r="2565" spans="1:10" ht="13.9">
      <c r="A2565" s="6"/>
      <c r="B2565" s="7"/>
      <c r="C2565" s="6"/>
      <c r="D2565" s="8"/>
      <c r="E2565" s="6"/>
      <c r="F2565" s="6"/>
      <c r="G2565" s="6"/>
      <c r="H2565" s="6"/>
      <c r="I2565" s="6"/>
      <c r="J2565" s="6"/>
    </row>
    <row r="2566" spans="1:10" ht="13.9">
      <c r="A2566" s="6"/>
      <c r="B2566" s="7"/>
      <c r="C2566" s="6"/>
      <c r="D2566" s="8"/>
      <c r="E2566" s="6"/>
      <c r="F2566" s="6"/>
      <c r="G2566" s="6"/>
      <c r="H2566" s="6"/>
      <c r="I2566" s="6"/>
      <c r="J2566" s="6"/>
    </row>
    <row r="2567" spans="1:10" ht="13.9">
      <c r="A2567" s="6"/>
      <c r="B2567" s="7"/>
      <c r="C2567" s="6"/>
      <c r="D2567" s="8"/>
      <c r="E2567" s="6"/>
      <c r="F2567" s="6"/>
      <c r="G2567" s="6"/>
      <c r="H2567" s="6"/>
      <c r="I2567" s="6"/>
      <c r="J2567" s="6"/>
    </row>
    <row r="2568" spans="1:10" ht="13.9">
      <c r="A2568" s="6"/>
      <c r="B2568" s="7"/>
      <c r="C2568" s="6"/>
      <c r="D2568" s="8"/>
      <c r="E2568" s="6"/>
      <c r="F2568" s="6"/>
      <c r="G2568" s="6"/>
      <c r="H2568" s="6"/>
      <c r="I2568" s="6"/>
      <c r="J2568" s="6"/>
    </row>
    <row r="2569" spans="1:10" ht="13.9">
      <c r="A2569" s="6"/>
      <c r="B2569" s="7"/>
      <c r="C2569" s="6"/>
      <c r="D2569" s="8"/>
      <c r="E2569" s="6"/>
      <c r="F2569" s="6"/>
      <c r="G2569" s="6"/>
      <c r="H2569" s="6"/>
      <c r="I2569" s="6"/>
      <c r="J2569" s="6"/>
    </row>
    <row r="2570" spans="1:10" ht="13.9">
      <c r="A2570" s="6"/>
      <c r="B2570" s="7"/>
      <c r="C2570" s="6"/>
      <c r="D2570" s="8"/>
      <c r="E2570" s="6"/>
      <c r="F2570" s="6"/>
      <c r="G2570" s="6"/>
      <c r="H2570" s="6"/>
      <c r="I2570" s="6"/>
      <c r="J2570" s="6"/>
    </row>
    <row r="2571" spans="1:10" ht="13.9">
      <c r="A2571" s="6"/>
      <c r="B2571" s="7"/>
      <c r="C2571" s="6"/>
      <c r="D2571" s="8"/>
      <c r="E2571" s="6"/>
      <c r="F2571" s="6"/>
      <c r="G2571" s="6"/>
      <c r="H2571" s="6"/>
      <c r="I2571" s="6"/>
      <c r="J2571" s="6"/>
    </row>
    <row r="2572" spans="1:10" ht="13.9">
      <c r="A2572" s="6"/>
      <c r="B2572" s="7"/>
      <c r="C2572" s="6"/>
      <c r="D2572" s="8"/>
      <c r="E2572" s="6"/>
      <c r="F2572" s="6"/>
      <c r="G2572" s="6"/>
      <c r="H2572" s="6"/>
      <c r="I2572" s="6"/>
      <c r="J2572" s="6"/>
    </row>
    <row r="2573" spans="1:10" ht="13.9">
      <c r="A2573" s="6"/>
      <c r="B2573" s="7"/>
      <c r="C2573" s="6"/>
      <c r="D2573" s="8"/>
      <c r="E2573" s="6"/>
      <c r="F2573" s="6"/>
      <c r="G2573" s="6"/>
      <c r="H2573" s="6"/>
      <c r="I2573" s="6"/>
      <c r="J2573" s="6"/>
    </row>
    <row r="2574" spans="1:10" ht="13.9">
      <c r="A2574" s="6"/>
      <c r="B2574" s="7"/>
      <c r="C2574" s="6"/>
      <c r="D2574" s="8"/>
      <c r="E2574" s="6"/>
      <c r="F2574" s="6"/>
      <c r="G2574" s="6"/>
      <c r="H2574" s="6"/>
      <c r="I2574" s="6"/>
      <c r="J2574" s="6"/>
    </row>
    <row r="2575" spans="1:10" ht="13.9">
      <c r="A2575" s="6"/>
      <c r="B2575" s="7"/>
      <c r="C2575" s="6"/>
      <c r="D2575" s="8"/>
      <c r="E2575" s="6"/>
      <c r="F2575" s="6"/>
      <c r="G2575" s="6"/>
      <c r="H2575" s="6"/>
      <c r="I2575" s="6"/>
      <c r="J2575" s="6"/>
    </row>
    <row r="2576" spans="1:10" ht="13.9">
      <c r="A2576" s="6"/>
      <c r="B2576" s="7"/>
      <c r="C2576" s="6"/>
      <c r="D2576" s="8"/>
      <c r="E2576" s="6"/>
      <c r="F2576" s="6"/>
      <c r="G2576" s="6"/>
      <c r="H2576" s="6"/>
      <c r="I2576" s="6"/>
      <c r="J2576" s="6"/>
    </row>
    <row r="2577" spans="1:10" ht="13.9">
      <c r="A2577" s="6"/>
      <c r="B2577" s="7"/>
      <c r="C2577" s="6"/>
      <c r="D2577" s="8"/>
      <c r="E2577" s="6"/>
      <c r="F2577" s="6"/>
      <c r="G2577" s="6"/>
      <c r="H2577" s="6"/>
      <c r="I2577" s="6"/>
      <c r="J2577" s="6"/>
    </row>
    <row r="2578" spans="1:10" ht="13.9">
      <c r="A2578" s="6"/>
      <c r="B2578" s="7"/>
      <c r="C2578" s="6"/>
      <c r="D2578" s="8"/>
      <c r="E2578" s="6"/>
      <c r="F2578" s="6"/>
      <c r="G2578" s="6"/>
      <c r="H2578" s="6"/>
      <c r="I2578" s="6"/>
      <c r="J2578" s="6"/>
    </row>
    <row r="2579" spans="1:10" ht="13.9">
      <c r="A2579" s="6"/>
      <c r="B2579" s="7"/>
      <c r="C2579" s="6"/>
      <c r="D2579" s="8"/>
      <c r="E2579" s="6"/>
      <c r="F2579" s="6"/>
      <c r="G2579" s="6"/>
      <c r="H2579" s="6"/>
      <c r="I2579" s="6"/>
      <c r="J2579" s="6"/>
    </row>
    <row r="2580" spans="1:10" ht="13.9">
      <c r="A2580" s="6"/>
      <c r="B2580" s="7"/>
      <c r="C2580" s="6"/>
      <c r="D2580" s="8"/>
      <c r="E2580" s="6"/>
      <c r="F2580" s="6"/>
      <c r="G2580" s="6"/>
      <c r="H2580" s="6"/>
      <c r="I2580" s="6"/>
      <c r="J2580" s="6"/>
    </row>
    <row r="2581" spans="1:10" ht="13.9">
      <c r="A2581" s="6"/>
      <c r="B2581" s="7"/>
      <c r="C2581" s="6"/>
      <c r="D2581" s="8"/>
      <c r="E2581" s="6"/>
      <c r="F2581" s="6"/>
      <c r="G2581" s="6"/>
      <c r="H2581" s="6"/>
      <c r="I2581" s="6"/>
      <c r="J2581" s="6"/>
    </row>
    <row r="2582" spans="1:10" ht="13.9">
      <c r="A2582" s="6"/>
      <c r="B2582" s="7"/>
      <c r="C2582" s="6"/>
      <c r="D2582" s="8"/>
      <c r="E2582" s="6"/>
      <c r="F2582" s="6"/>
      <c r="G2582" s="6"/>
      <c r="H2582" s="6"/>
      <c r="I2582" s="6"/>
      <c r="J2582" s="6"/>
    </row>
    <row r="2583" spans="1:10" ht="13.9">
      <c r="A2583" s="6"/>
      <c r="B2583" s="7"/>
      <c r="C2583" s="6"/>
      <c r="D2583" s="8"/>
      <c r="E2583" s="6"/>
      <c r="F2583" s="6"/>
      <c r="G2583" s="6"/>
      <c r="H2583" s="6"/>
      <c r="I2583" s="6"/>
      <c r="J2583" s="6"/>
    </row>
    <row r="2584" spans="1:10" ht="13.9">
      <c r="A2584" s="6"/>
      <c r="B2584" s="7"/>
      <c r="C2584" s="6"/>
      <c r="D2584" s="8"/>
      <c r="E2584" s="6"/>
      <c r="F2584" s="6"/>
      <c r="G2584" s="6"/>
      <c r="H2584" s="6"/>
      <c r="I2584" s="6"/>
      <c r="J2584" s="6"/>
    </row>
    <row r="2585" spans="1:10" ht="13.9">
      <c r="A2585" s="6"/>
      <c r="B2585" s="7"/>
      <c r="C2585" s="6"/>
      <c r="D2585" s="8"/>
      <c r="E2585" s="6"/>
      <c r="F2585" s="6"/>
      <c r="G2585" s="6"/>
      <c r="H2585" s="6"/>
      <c r="I2585" s="6"/>
      <c r="J2585" s="6"/>
    </row>
    <row r="2586" spans="1:10" ht="13.9">
      <c r="A2586" s="6"/>
      <c r="B2586" s="7"/>
      <c r="C2586" s="6"/>
      <c r="D2586" s="8"/>
      <c r="E2586" s="6"/>
      <c r="F2586" s="6"/>
      <c r="G2586" s="6"/>
      <c r="H2586" s="6"/>
      <c r="I2586" s="6"/>
      <c r="J2586" s="6"/>
    </row>
    <row r="2587" spans="1:10" ht="13.9">
      <c r="A2587" s="6"/>
      <c r="B2587" s="7"/>
      <c r="C2587" s="6"/>
      <c r="D2587" s="8"/>
      <c r="E2587" s="6"/>
      <c r="F2587" s="6"/>
      <c r="G2587" s="6"/>
      <c r="H2587" s="6"/>
      <c r="I2587" s="6"/>
      <c r="J2587" s="6"/>
    </row>
    <row r="2588" spans="1:10" ht="13.9">
      <c r="A2588" s="6"/>
      <c r="B2588" s="7"/>
      <c r="C2588" s="6"/>
      <c r="D2588" s="8"/>
      <c r="E2588" s="6"/>
      <c r="F2588" s="6"/>
      <c r="G2588" s="6"/>
      <c r="H2588" s="6"/>
      <c r="I2588" s="6"/>
      <c r="J2588" s="6"/>
    </row>
    <row r="2589" spans="1:10" ht="13.9">
      <c r="A2589" s="6"/>
      <c r="B2589" s="7"/>
      <c r="C2589" s="6"/>
      <c r="D2589" s="8"/>
      <c r="E2589" s="6"/>
      <c r="F2589" s="6"/>
      <c r="G2589" s="6"/>
      <c r="H2589" s="6"/>
      <c r="I2589" s="6"/>
      <c r="J2589" s="6"/>
    </row>
    <row r="2590" spans="1:10" ht="13.9">
      <c r="A2590" s="6"/>
      <c r="B2590" s="7"/>
      <c r="C2590" s="6"/>
      <c r="D2590" s="8"/>
      <c r="E2590" s="6"/>
      <c r="F2590" s="6"/>
      <c r="G2590" s="6"/>
      <c r="H2590" s="6"/>
      <c r="I2590" s="6"/>
      <c r="J2590" s="6"/>
    </row>
    <row r="2591" spans="1:10" ht="13.9">
      <c r="A2591" s="6"/>
      <c r="B2591" s="7"/>
      <c r="C2591" s="6"/>
      <c r="D2591" s="8"/>
      <c r="E2591" s="6"/>
      <c r="F2591" s="6"/>
      <c r="G2591" s="6"/>
      <c r="H2591" s="6"/>
      <c r="I2591" s="6"/>
      <c r="J2591" s="6"/>
    </row>
    <row r="2592" spans="1:10" ht="13.9">
      <c r="A2592" s="6"/>
      <c r="B2592" s="7"/>
      <c r="C2592" s="6"/>
      <c r="D2592" s="8"/>
      <c r="E2592" s="6"/>
      <c r="F2592" s="6"/>
      <c r="G2592" s="6"/>
      <c r="H2592" s="6"/>
      <c r="I2592" s="6"/>
      <c r="J2592" s="6"/>
    </row>
    <row r="2593" spans="1:10" ht="13.9">
      <c r="A2593" s="6"/>
      <c r="B2593" s="7"/>
      <c r="C2593" s="6"/>
      <c r="D2593" s="8"/>
      <c r="E2593" s="6"/>
      <c r="F2593" s="6"/>
      <c r="G2593" s="6"/>
      <c r="H2593" s="6"/>
      <c r="I2593" s="6"/>
      <c r="J2593" s="6"/>
    </row>
    <row r="2594" spans="1:10" ht="13.9">
      <c r="A2594" s="6"/>
      <c r="B2594" s="7"/>
      <c r="C2594" s="6"/>
      <c r="D2594" s="8"/>
      <c r="E2594" s="6"/>
      <c r="F2594" s="6"/>
      <c r="G2594" s="6"/>
      <c r="H2594" s="6"/>
      <c r="I2594" s="6"/>
      <c r="J2594" s="6"/>
    </row>
    <row r="2595" spans="1:10" ht="13.9">
      <c r="A2595" s="6"/>
      <c r="B2595" s="7"/>
      <c r="C2595" s="6"/>
      <c r="D2595" s="8"/>
      <c r="E2595" s="6"/>
      <c r="F2595" s="6"/>
      <c r="G2595" s="6"/>
      <c r="H2595" s="6"/>
      <c r="I2595" s="6"/>
      <c r="J2595" s="6"/>
    </row>
    <row r="2596" spans="1:10" ht="13.9">
      <c r="A2596" s="6"/>
      <c r="B2596" s="7"/>
      <c r="C2596" s="6"/>
      <c r="D2596" s="8"/>
      <c r="E2596" s="6"/>
      <c r="F2596" s="6"/>
      <c r="G2596" s="6"/>
      <c r="H2596" s="6"/>
      <c r="I2596" s="6"/>
      <c r="J2596" s="6"/>
    </row>
    <row r="2597" spans="1:10" ht="13.9">
      <c r="A2597" s="6"/>
      <c r="B2597" s="7"/>
      <c r="C2597" s="6"/>
      <c r="D2597" s="8"/>
      <c r="E2597" s="6"/>
      <c r="F2597" s="6"/>
      <c r="G2597" s="6"/>
      <c r="H2597" s="6"/>
      <c r="I2597" s="6"/>
      <c r="J2597" s="6"/>
    </row>
    <row r="2598" spans="1:10" ht="13.9">
      <c r="A2598" s="6"/>
      <c r="B2598" s="7"/>
      <c r="C2598" s="6"/>
      <c r="D2598" s="8"/>
      <c r="E2598" s="6"/>
      <c r="F2598" s="6"/>
      <c r="G2598" s="6"/>
      <c r="H2598" s="6"/>
      <c r="I2598" s="6"/>
      <c r="J2598" s="6"/>
    </row>
    <row r="2599" spans="1:10" ht="13.9">
      <c r="A2599" s="6"/>
      <c r="B2599" s="7"/>
      <c r="C2599" s="6"/>
      <c r="D2599" s="8"/>
      <c r="E2599" s="6"/>
      <c r="F2599" s="6"/>
      <c r="G2599" s="6"/>
      <c r="H2599" s="6"/>
      <c r="I2599" s="6"/>
      <c r="J2599" s="6"/>
    </row>
    <row r="2600" spans="1:10" ht="13.9">
      <c r="A2600" s="6"/>
      <c r="B2600" s="7"/>
      <c r="C2600" s="6"/>
      <c r="D2600" s="8"/>
      <c r="E2600" s="6"/>
      <c r="F2600" s="6"/>
      <c r="G2600" s="6"/>
      <c r="H2600" s="6"/>
      <c r="I2600" s="6"/>
      <c r="J2600" s="6"/>
    </row>
    <row r="2601" spans="1:10" ht="13.9">
      <c r="A2601" s="6"/>
      <c r="B2601" s="7"/>
      <c r="C2601" s="6"/>
      <c r="D2601" s="8"/>
      <c r="E2601" s="6"/>
      <c r="F2601" s="6"/>
      <c r="G2601" s="6"/>
      <c r="H2601" s="6"/>
      <c r="I2601" s="6"/>
      <c r="J2601" s="6"/>
    </row>
    <row r="2602" spans="1:10" ht="13.9">
      <c r="A2602" s="6"/>
      <c r="B2602" s="7"/>
      <c r="C2602" s="6"/>
      <c r="D2602" s="8"/>
      <c r="E2602" s="6"/>
      <c r="F2602" s="6"/>
      <c r="G2602" s="6"/>
      <c r="H2602" s="6"/>
      <c r="I2602" s="6"/>
      <c r="J2602" s="6"/>
    </row>
    <row r="2603" spans="1:10" ht="13.9">
      <c r="A2603" s="6"/>
      <c r="B2603" s="7"/>
      <c r="C2603" s="6"/>
      <c r="D2603" s="8"/>
      <c r="E2603" s="6"/>
      <c r="F2603" s="6"/>
      <c r="G2603" s="6"/>
      <c r="H2603" s="6"/>
      <c r="I2603" s="6"/>
      <c r="J2603" s="6"/>
    </row>
    <row r="2604" spans="1:10" ht="13.9">
      <c r="A2604" s="6"/>
      <c r="B2604" s="7"/>
      <c r="C2604" s="6"/>
      <c r="D2604" s="8"/>
      <c r="E2604" s="6"/>
      <c r="F2604" s="6"/>
      <c r="G2604" s="6"/>
      <c r="H2604" s="6"/>
      <c r="I2604" s="6"/>
      <c r="J2604" s="6"/>
    </row>
    <row r="2605" spans="1:10" ht="13.9">
      <c r="A2605" s="6"/>
      <c r="B2605" s="7"/>
      <c r="C2605" s="6"/>
      <c r="D2605" s="8"/>
      <c r="E2605" s="6"/>
      <c r="F2605" s="6"/>
      <c r="G2605" s="6"/>
      <c r="H2605" s="6"/>
      <c r="I2605" s="6"/>
      <c r="J2605" s="6"/>
    </row>
    <row r="2606" spans="1:10" ht="13.9">
      <c r="A2606" s="6"/>
      <c r="B2606" s="7"/>
      <c r="C2606" s="6"/>
      <c r="D2606" s="8"/>
      <c r="E2606" s="6"/>
      <c r="F2606" s="6"/>
      <c r="G2606" s="6"/>
      <c r="H2606" s="6"/>
      <c r="I2606" s="6"/>
      <c r="J2606" s="6"/>
    </row>
    <row r="2607" spans="1:10" ht="13.9">
      <c r="A2607" s="6"/>
      <c r="B2607" s="7"/>
      <c r="C2607" s="6"/>
      <c r="D2607" s="8"/>
      <c r="E2607" s="6"/>
      <c r="F2607" s="6"/>
      <c r="G2607" s="6"/>
      <c r="H2607" s="6"/>
      <c r="I2607" s="6"/>
      <c r="J2607" s="6"/>
    </row>
    <row r="2608" spans="1:10" ht="13.9">
      <c r="A2608" s="6"/>
      <c r="B2608" s="7"/>
      <c r="C2608" s="6"/>
      <c r="D2608" s="8"/>
      <c r="E2608" s="6"/>
      <c r="F2608" s="6"/>
      <c r="G2608" s="6"/>
      <c r="H2608" s="6"/>
      <c r="I2608" s="6"/>
      <c r="J2608" s="6"/>
    </row>
    <row r="2609" spans="1:10" ht="13.9">
      <c r="A2609" s="6"/>
      <c r="B2609" s="7"/>
      <c r="C2609" s="6"/>
      <c r="D2609" s="8"/>
      <c r="E2609" s="6"/>
      <c r="F2609" s="6"/>
      <c r="G2609" s="6"/>
      <c r="H2609" s="6"/>
      <c r="I2609" s="6"/>
      <c r="J2609" s="6"/>
    </row>
    <row r="2610" spans="1:10" ht="13.9">
      <c r="A2610" s="6"/>
      <c r="B2610" s="7"/>
      <c r="C2610" s="6"/>
      <c r="D2610" s="8"/>
      <c r="E2610" s="6"/>
      <c r="F2610" s="6"/>
      <c r="G2610" s="6"/>
      <c r="H2610" s="6"/>
      <c r="I2610" s="6"/>
      <c r="J2610" s="6"/>
    </row>
    <row r="2611" spans="1:10" ht="13.9">
      <c r="A2611" s="6"/>
      <c r="B2611" s="7"/>
      <c r="C2611" s="6"/>
      <c r="D2611" s="8"/>
      <c r="E2611" s="6"/>
      <c r="F2611" s="6"/>
      <c r="G2611" s="6"/>
      <c r="H2611" s="6"/>
      <c r="I2611" s="6"/>
      <c r="J2611" s="6"/>
    </row>
    <row r="2612" spans="1:10" ht="13.9">
      <c r="A2612" s="6"/>
      <c r="B2612" s="7"/>
      <c r="C2612" s="6"/>
      <c r="D2612" s="8"/>
      <c r="E2612" s="6"/>
      <c r="F2612" s="6"/>
      <c r="G2612" s="6"/>
      <c r="H2612" s="6"/>
      <c r="I2612" s="6"/>
      <c r="J2612" s="6"/>
    </row>
    <row r="2613" spans="1:10" ht="13.9">
      <c r="A2613" s="6"/>
      <c r="B2613" s="7"/>
      <c r="C2613" s="6"/>
      <c r="D2613" s="8"/>
      <c r="E2613" s="6"/>
      <c r="F2613" s="6"/>
      <c r="G2613" s="6"/>
      <c r="H2613" s="6"/>
      <c r="I2613" s="6"/>
      <c r="J2613" s="6"/>
    </row>
    <row r="2614" spans="1:10" ht="13.9">
      <c r="A2614" s="6"/>
      <c r="B2614" s="7"/>
      <c r="C2614" s="6"/>
      <c r="D2614" s="8"/>
      <c r="E2614" s="6"/>
      <c r="F2614" s="6"/>
      <c r="G2614" s="6"/>
      <c r="H2614" s="6"/>
      <c r="I2614" s="6"/>
      <c r="J2614" s="6"/>
    </row>
    <row r="2615" spans="1:10" ht="13.9">
      <c r="A2615" s="6"/>
      <c r="B2615" s="7"/>
      <c r="C2615" s="6"/>
      <c r="D2615" s="8"/>
      <c r="E2615" s="6"/>
      <c r="F2615" s="6"/>
      <c r="G2615" s="6"/>
      <c r="H2615" s="6"/>
      <c r="I2615" s="6"/>
      <c r="J2615" s="6"/>
    </row>
    <row r="2616" spans="1:10" ht="13.9">
      <c r="A2616" s="6"/>
      <c r="B2616" s="7"/>
      <c r="C2616" s="6"/>
      <c r="D2616" s="8"/>
      <c r="E2616" s="6"/>
      <c r="F2616" s="6"/>
      <c r="G2616" s="6"/>
      <c r="H2616" s="6"/>
      <c r="I2616" s="6"/>
      <c r="J2616" s="6"/>
    </row>
    <row r="2617" spans="1:10" ht="13.9">
      <c r="A2617" s="6"/>
      <c r="B2617" s="7"/>
      <c r="C2617" s="6"/>
      <c r="D2617" s="8"/>
      <c r="E2617" s="6"/>
      <c r="F2617" s="6"/>
      <c r="G2617" s="6"/>
      <c r="H2617" s="6"/>
      <c r="I2617" s="6"/>
      <c r="J2617" s="6"/>
    </row>
    <row r="2618" spans="1:10" ht="13.9">
      <c r="A2618" s="6"/>
      <c r="B2618" s="7"/>
      <c r="C2618" s="6"/>
      <c r="D2618" s="8"/>
      <c r="E2618" s="6"/>
      <c r="F2618" s="6"/>
      <c r="G2618" s="6"/>
      <c r="H2618" s="6"/>
      <c r="I2618" s="6"/>
      <c r="J2618" s="6"/>
    </row>
    <row r="2619" spans="1:10" ht="13.9">
      <c r="A2619" s="6"/>
      <c r="B2619" s="7"/>
      <c r="C2619" s="6"/>
      <c r="D2619" s="8"/>
      <c r="E2619" s="6"/>
      <c r="F2619" s="6"/>
      <c r="G2619" s="6"/>
      <c r="H2619" s="6"/>
      <c r="I2619" s="6"/>
      <c r="J2619" s="6"/>
    </row>
    <row r="2620" spans="1:10" ht="13.9">
      <c r="A2620" s="6"/>
      <c r="B2620" s="7"/>
      <c r="C2620" s="6"/>
      <c r="D2620" s="8"/>
      <c r="E2620" s="6"/>
      <c r="F2620" s="6"/>
      <c r="G2620" s="6"/>
      <c r="H2620" s="6"/>
      <c r="I2620" s="6"/>
      <c r="J2620" s="6"/>
    </row>
    <row r="2621" spans="1:10" ht="13.9">
      <c r="A2621" s="6"/>
      <c r="B2621" s="7"/>
      <c r="C2621" s="6"/>
      <c r="D2621" s="8"/>
      <c r="E2621" s="6"/>
      <c r="F2621" s="6"/>
      <c r="G2621" s="6"/>
      <c r="H2621" s="6"/>
      <c r="I2621" s="6"/>
      <c r="J2621" s="6"/>
    </row>
    <row r="2622" spans="1:10" ht="13.9">
      <c r="A2622" s="6"/>
      <c r="B2622" s="7"/>
      <c r="C2622" s="6"/>
      <c r="D2622" s="8"/>
      <c r="E2622" s="6"/>
      <c r="F2622" s="6"/>
      <c r="G2622" s="6"/>
      <c r="H2622" s="6"/>
      <c r="I2622" s="6"/>
      <c r="J2622" s="6"/>
    </row>
    <row r="2623" spans="1:10" ht="13.9">
      <c r="A2623" s="6"/>
      <c r="B2623" s="7"/>
      <c r="C2623" s="6"/>
      <c r="D2623" s="8"/>
      <c r="E2623" s="6"/>
      <c r="F2623" s="6"/>
      <c r="G2623" s="6"/>
      <c r="H2623" s="6"/>
      <c r="I2623" s="6"/>
      <c r="J2623" s="6"/>
    </row>
    <row r="2624" spans="1:10" ht="13.9">
      <c r="A2624" s="6"/>
      <c r="B2624" s="7"/>
      <c r="C2624" s="6"/>
      <c r="D2624" s="8"/>
      <c r="E2624" s="6"/>
      <c r="F2624" s="6"/>
      <c r="G2624" s="6"/>
      <c r="H2624" s="6"/>
      <c r="I2624" s="6"/>
      <c r="J2624" s="6"/>
    </row>
    <row r="2625" spans="1:10" ht="13.9">
      <c r="A2625" s="6"/>
      <c r="B2625" s="7"/>
      <c r="C2625" s="6"/>
      <c r="D2625" s="8"/>
      <c r="E2625" s="6"/>
      <c r="F2625" s="6"/>
      <c r="G2625" s="6"/>
      <c r="H2625" s="6"/>
      <c r="I2625" s="6"/>
      <c r="J2625" s="6"/>
    </row>
    <row r="2626" spans="1:10" ht="13.9">
      <c r="A2626" s="6"/>
      <c r="B2626" s="7"/>
      <c r="C2626" s="6"/>
      <c r="D2626" s="8"/>
      <c r="E2626" s="6"/>
      <c r="F2626" s="6"/>
      <c r="G2626" s="6"/>
      <c r="H2626" s="6"/>
      <c r="I2626" s="6"/>
      <c r="J2626" s="6"/>
    </row>
    <row r="2627" spans="1:10" ht="13.9">
      <c r="A2627" s="6"/>
      <c r="B2627" s="7"/>
      <c r="C2627" s="6"/>
      <c r="D2627" s="8"/>
      <c r="E2627" s="6"/>
      <c r="F2627" s="6"/>
      <c r="G2627" s="6"/>
      <c r="H2627" s="6"/>
      <c r="I2627" s="6"/>
      <c r="J2627" s="6"/>
    </row>
    <row r="2628" spans="1:10" ht="13.9">
      <c r="A2628" s="6"/>
      <c r="B2628" s="7"/>
      <c r="C2628" s="6"/>
      <c r="D2628" s="8"/>
      <c r="E2628" s="6"/>
      <c r="F2628" s="6"/>
      <c r="G2628" s="6"/>
      <c r="H2628" s="6"/>
      <c r="I2628" s="6"/>
      <c r="J2628" s="6"/>
    </row>
    <row r="2629" spans="1:10" ht="13.9">
      <c r="A2629" s="6"/>
      <c r="B2629" s="7"/>
      <c r="C2629" s="6"/>
      <c r="D2629" s="8"/>
      <c r="E2629" s="6"/>
      <c r="F2629" s="6"/>
      <c r="G2629" s="6"/>
      <c r="H2629" s="6"/>
      <c r="I2629" s="6"/>
      <c r="J2629" s="6"/>
    </row>
    <row r="2630" spans="1:10" ht="13.9">
      <c r="A2630" s="6"/>
      <c r="B2630" s="7"/>
      <c r="C2630" s="6"/>
      <c r="D2630" s="8"/>
      <c r="E2630" s="6"/>
      <c r="F2630" s="6"/>
      <c r="G2630" s="6"/>
      <c r="H2630" s="6"/>
      <c r="I2630" s="6"/>
      <c r="J2630" s="6"/>
    </row>
    <row r="2631" spans="1:10" ht="13.9">
      <c r="A2631" s="6"/>
      <c r="B2631" s="7"/>
      <c r="C2631" s="6"/>
      <c r="D2631" s="8"/>
      <c r="E2631" s="6"/>
      <c r="F2631" s="6"/>
      <c r="G2631" s="6"/>
      <c r="H2631" s="6"/>
      <c r="I2631" s="6"/>
      <c r="J2631" s="6"/>
    </row>
    <row r="2632" spans="1:10" ht="13.9">
      <c r="A2632" s="6"/>
      <c r="B2632" s="7"/>
      <c r="C2632" s="6"/>
      <c r="D2632" s="8"/>
      <c r="E2632" s="6"/>
      <c r="F2632" s="6"/>
      <c r="G2632" s="6"/>
      <c r="H2632" s="6"/>
      <c r="I2632" s="6"/>
      <c r="J2632" s="6"/>
    </row>
    <row r="2633" spans="1:10" ht="13.9">
      <c r="A2633" s="6"/>
      <c r="B2633" s="7"/>
      <c r="C2633" s="6"/>
      <c r="D2633" s="8"/>
      <c r="E2633" s="6"/>
      <c r="F2633" s="6"/>
      <c r="G2633" s="6"/>
      <c r="H2633" s="6"/>
      <c r="I2633" s="6"/>
      <c r="J2633" s="6"/>
    </row>
    <row r="2634" spans="1:10" ht="13.9">
      <c r="A2634" s="6"/>
      <c r="B2634" s="7"/>
      <c r="C2634" s="6"/>
      <c r="D2634" s="8"/>
      <c r="E2634" s="6"/>
      <c r="F2634" s="6"/>
      <c r="G2634" s="6"/>
      <c r="H2634" s="6"/>
      <c r="I2634" s="6"/>
      <c r="J2634" s="6"/>
    </row>
    <row r="2635" spans="1:10" ht="13.9">
      <c r="A2635" s="6"/>
      <c r="B2635" s="7"/>
      <c r="C2635" s="6"/>
      <c r="D2635" s="8"/>
      <c r="E2635" s="6"/>
      <c r="F2635" s="6"/>
      <c r="G2635" s="6"/>
      <c r="H2635" s="6"/>
      <c r="I2635" s="6"/>
      <c r="J2635" s="6"/>
    </row>
    <row r="2636" spans="1:10" ht="13.9">
      <c r="A2636" s="6"/>
      <c r="B2636" s="7"/>
      <c r="C2636" s="6"/>
      <c r="D2636" s="8"/>
      <c r="E2636" s="6"/>
      <c r="F2636" s="6"/>
      <c r="G2636" s="6"/>
      <c r="H2636" s="6"/>
      <c r="I2636" s="6"/>
      <c r="J2636" s="6"/>
    </row>
    <row r="2637" spans="1:10" ht="13.9">
      <c r="A2637" s="6"/>
      <c r="B2637" s="7"/>
      <c r="C2637" s="6"/>
      <c r="D2637" s="8"/>
      <c r="E2637" s="6"/>
      <c r="F2637" s="6"/>
      <c r="G2637" s="6"/>
      <c r="H2637" s="6"/>
      <c r="I2637" s="6"/>
      <c r="J2637" s="6"/>
    </row>
    <row r="2638" spans="1:10" ht="13.9">
      <c r="A2638" s="6"/>
      <c r="B2638" s="7"/>
      <c r="C2638" s="6"/>
      <c r="D2638" s="8"/>
      <c r="E2638" s="6"/>
      <c r="F2638" s="6"/>
      <c r="G2638" s="6"/>
      <c r="H2638" s="6"/>
      <c r="I2638" s="6"/>
      <c r="J2638" s="6"/>
    </row>
    <row r="2639" spans="1:10" ht="13.9">
      <c r="A2639" s="6"/>
      <c r="B2639" s="7"/>
      <c r="C2639" s="6"/>
      <c r="D2639" s="8"/>
      <c r="E2639" s="6"/>
      <c r="F2639" s="6"/>
      <c r="G2639" s="6"/>
      <c r="H2639" s="6"/>
      <c r="I2639" s="6"/>
      <c r="J2639" s="6"/>
    </row>
    <row r="2640" spans="1:10" ht="13.9">
      <c r="A2640" s="6"/>
      <c r="B2640" s="7"/>
      <c r="C2640" s="6"/>
      <c r="D2640" s="8"/>
      <c r="E2640" s="6"/>
      <c r="F2640" s="6"/>
      <c r="G2640" s="6"/>
      <c r="H2640" s="6"/>
      <c r="I2640" s="6"/>
      <c r="J2640" s="6"/>
    </row>
    <row r="2641" spans="1:10" ht="13.9">
      <c r="A2641" s="6"/>
      <c r="B2641" s="7"/>
      <c r="C2641" s="6"/>
      <c r="D2641" s="8"/>
      <c r="E2641" s="6"/>
      <c r="F2641" s="6"/>
      <c r="G2641" s="6"/>
      <c r="H2641" s="6"/>
      <c r="I2641" s="6"/>
      <c r="J2641" s="6"/>
    </row>
    <row r="2642" spans="1:10" ht="13.9">
      <c r="A2642" s="6"/>
      <c r="B2642" s="7"/>
      <c r="C2642" s="6"/>
      <c r="D2642" s="8"/>
      <c r="E2642" s="6"/>
      <c r="F2642" s="6"/>
      <c r="G2642" s="6"/>
      <c r="H2642" s="6"/>
      <c r="I2642" s="6"/>
      <c r="J2642" s="6"/>
    </row>
    <row r="2643" spans="1:10" ht="13.9">
      <c r="A2643" s="6"/>
      <c r="B2643" s="7"/>
      <c r="C2643" s="6"/>
      <c r="D2643" s="8"/>
      <c r="E2643" s="6"/>
      <c r="F2643" s="6"/>
      <c r="G2643" s="6"/>
      <c r="H2643" s="6"/>
      <c r="I2643" s="6"/>
      <c r="J2643" s="6"/>
    </row>
    <row r="2644" spans="1:10" ht="13.9">
      <c r="A2644" s="6"/>
      <c r="B2644" s="7"/>
      <c r="C2644" s="6"/>
      <c r="D2644" s="8"/>
      <c r="E2644" s="6"/>
      <c r="F2644" s="6"/>
      <c r="G2644" s="6"/>
      <c r="H2644" s="6"/>
      <c r="I2644" s="6"/>
      <c r="J2644" s="6"/>
    </row>
    <row r="2645" spans="1:10" ht="13.9">
      <c r="A2645" s="6"/>
      <c r="B2645" s="7"/>
      <c r="C2645" s="6"/>
      <c r="D2645" s="8"/>
      <c r="E2645" s="6"/>
      <c r="F2645" s="6"/>
      <c r="G2645" s="6"/>
      <c r="H2645" s="6"/>
      <c r="I2645" s="6"/>
      <c r="J2645" s="6"/>
    </row>
    <row r="2646" spans="1:10" ht="13.9">
      <c r="A2646" s="6"/>
      <c r="B2646" s="7"/>
      <c r="C2646" s="6"/>
      <c r="D2646" s="8"/>
      <c r="E2646" s="6"/>
      <c r="F2646" s="6"/>
      <c r="G2646" s="6"/>
      <c r="H2646" s="6"/>
      <c r="I2646" s="6"/>
      <c r="J2646" s="6"/>
    </row>
    <row r="2647" spans="1:10" ht="13.9">
      <c r="A2647" s="6"/>
      <c r="B2647" s="7"/>
      <c r="C2647" s="6"/>
      <c r="D2647" s="8"/>
      <c r="E2647" s="6"/>
      <c r="F2647" s="6"/>
      <c r="G2647" s="6"/>
      <c r="H2647" s="6"/>
      <c r="I2647" s="6"/>
      <c r="J2647" s="6"/>
    </row>
    <row r="2648" spans="1:10" ht="13.9">
      <c r="A2648" s="6"/>
      <c r="B2648" s="7"/>
      <c r="C2648" s="6"/>
      <c r="D2648" s="8"/>
      <c r="E2648" s="6"/>
      <c r="F2648" s="6"/>
      <c r="G2648" s="6"/>
      <c r="H2648" s="6"/>
      <c r="I2648" s="6"/>
      <c r="J2648" s="6"/>
    </row>
    <row r="2649" spans="1:10" ht="13.9">
      <c r="A2649" s="6"/>
      <c r="B2649" s="7"/>
      <c r="C2649" s="6"/>
      <c r="D2649" s="8"/>
      <c r="E2649" s="6"/>
      <c r="F2649" s="6"/>
      <c r="G2649" s="6"/>
      <c r="H2649" s="6"/>
      <c r="I2649" s="6"/>
      <c r="J2649" s="6"/>
    </row>
    <row r="2650" spans="1:10" ht="13.9">
      <c r="A2650" s="6"/>
      <c r="B2650" s="7"/>
      <c r="C2650" s="6"/>
      <c r="D2650" s="8"/>
      <c r="E2650" s="6"/>
      <c r="F2650" s="6"/>
      <c r="G2650" s="6"/>
      <c r="H2650" s="6"/>
      <c r="I2650" s="6"/>
      <c r="J2650" s="6"/>
    </row>
    <row r="2651" spans="1:10" ht="13.9">
      <c r="A2651" s="6"/>
      <c r="B2651" s="7"/>
      <c r="C2651" s="6"/>
      <c r="D2651" s="8"/>
      <c r="E2651" s="6"/>
      <c r="F2651" s="6"/>
      <c r="G2651" s="6"/>
      <c r="H2651" s="6"/>
      <c r="I2651" s="6"/>
      <c r="J2651" s="6"/>
    </row>
    <row r="2652" spans="1:10" ht="13.9">
      <c r="A2652" s="6"/>
      <c r="B2652" s="7"/>
      <c r="C2652" s="6"/>
      <c r="D2652" s="8"/>
      <c r="E2652" s="6"/>
      <c r="F2652" s="6"/>
      <c r="G2652" s="6"/>
      <c r="H2652" s="6"/>
      <c r="I2652" s="6"/>
      <c r="J2652" s="6"/>
    </row>
    <row r="2653" spans="1:10" ht="13.9">
      <c r="A2653" s="6"/>
      <c r="B2653" s="7"/>
      <c r="C2653" s="6"/>
      <c r="D2653" s="8"/>
      <c r="E2653" s="6"/>
      <c r="F2653" s="6"/>
      <c r="G2653" s="6"/>
      <c r="H2653" s="6"/>
      <c r="I2653" s="6"/>
      <c r="J2653" s="6"/>
    </row>
    <row r="2654" spans="1:10" ht="13.9">
      <c r="A2654" s="6"/>
      <c r="B2654" s="7"/>
      <c r="C2654" s="6"/>
      <c r="D2654" s="8"/>
      <c r="E2654" s="6"/>
      <c r="F2654" s="6"/>
      <c r="G2654" s="6"/>
      <c r="H2654" s="6"/>
      <c r="I2654" s="6"/>
      <c r="J2654" s="6"/>
    </row>
    <row r="2655" spans="1:10" ht="13.9">
      <c r="A2655" s="6"/>
      <c r="B2655" s="7"/>
      <c r="C2655" s="6"/>
      <c r="D2655" s="8"/>
      <c r="E2655" s="6"/>
      <c r="F2655" s="6"/>
      <c r="G2655" s="6"/>
      <c r="H2655" s="6"/>
      <c r="I2655" s="6"/>
      <c r="J2655" s="6"/>
    </row>
    <row r="2656" spans="1:10" ht="13.9">
      <c r="A2656" s="6"/>
      <c r="B2656" s="7"/>
      <c r="C2656" s="6"/>
      <c r="D2656" s="8"/>
      <c r="E2656" s="6"/>
      <c r="F2656" s="6"/>
      <c r="G2656" s="6"/>
      <c r="H2656" s="6"/>
      <c r="I2656" s="6"/>
      <c r="J2656" s="6"/>
    </row>
    <row r="2657" spans="1:10" ht="13.9">
      <c r="A2657" s="6"/>
      <c r="B2657" s="7"/>
      <c r="C2657" s="6"/>
      <c r="D2657" s="8"/>
      <c r="E2657" s="6"/>
      <c r="F2657" s="6"/>
      <c r="G2657" s="6"/>
      <c r="H2657" s="6"/>
      <c r="I2657" s="6"/>
      <c r="J2657" s="6"/>
    </row>
    <row r="2658" spans="1:10" ht="13.9">
      <c r="A2658" s="6"/>
      <c r="B2658" s="7"/>
      <c r="C2658" s="6"/>
      <c r="D2658" s="8"/>
      <c r="E2658" s="6"/>
      <c r="F2658" s="6"/>
      <c r="G2658" s="6"/>
      <c r="H2658" s="6"/>
      <c r="I2658" s="6"/>
      <c r="J2658" s="6"/>
    </row>
    <row r="2659" spans="1:10" ht="13.9">
      <c r="A2659" s="6"/>
      <c r="B2659" s="7"/>
      <c r="C2659" s="6"/>
      <c r="D2659" s="8"/>
      <c r="E2659" s="6"/>
      <c r="F2659" s="6"/>
      <c r="G2659" s="6"/>
      <c r="H2659" s="6"/>
      <c r="I2659" s="6"/>
      <c r="J2659" s="6"/>
    </row>
    <row r="2660" spans="1:10" ht="13.9">
      <c r="A2660" s="6"/>
      <c r="B2660" s="7"/>
      <c r="C2660" s="6"/>
      <c r="D2660" s="8"/>
      <c r="E2660" s="6"/>
      <c r="F2660" s="6"/>
      <c r="G2660" s="6"/>
      <c r="H2660" s="6"/>
      <c r="I2660" s="6"/>
      <c r="J2660" s="6"/>
    </row>
    <row r="2661" spans="1:10" ht="13.9">
      <c r="A2661" s="6"/>
      <c r="B2661" s="7"/>
      <c r="C2661" s="6"/>
      <c r="D2661" s="8"/>
      <c r="E2661" s="6"/>
      <c r="F2661" s="6"/>
      <c r="G2661" s="6"/>
      <c r="H2661" s="6"/>
      <c r="I2661" s="6"/>
      <c r="J2661" s="6"/>
    </row>
    <row r="2662" spans="1:10" ht="13.9">
      <c r="A2662" s="6"/>
      <c r="B2662" s="7"/>
      <c r="C2662" s="6"/>
      <c r="D2662" s="8"/>
      <c r="E2662" s="6"/>
      <c r="F2662" s="6"/>
      <c r="G2662" s="6"/>
      <c r="H2662" s="6"/>
      <c r="I2662" s="6"/>
      <c r="J2662" s="6"/>
    </row>
    <row r="2663" spans="1:10" ht="13.9">
      <c r="A2663" s="6"/>
      <c r="B2663" s="7"/>
      <c r="C2663" s="6"/>
      <c r="D2663" s="8"/>
      <c r="E2663" s="6"/>
      <c r="F2663" s="6"/>
      <c r="G2663" s="6"/>
      <c r="H2663" s="6"/>
      <c r="I2663" s="6"/>
      <c r="J2663" s="6"/>
    </row>
    <row r="2664" spans="1:10" ht="13.9">
      <c r="A2664" s="6"/>
      <c r="B2664" s="7"/>
      <c r="C2664" s="6"/>
      <c r="D2664" s="8"/>
      <c r="E2664" s="6"/>
      <c r="F2664" s="6"/>
      <c r="G2664" s="6"/>
      <c r="H2664" s="6"/>
      <c r="I2664" s="6"/>
      <c r="J2664" s="6"/>
    </row>
    <row r="2665" spans="1:10" ht="13.9">
      <c r="A2665" s="6"/>
      <c r="B2665" s="7"/>
      <c r="C2665" s="6"/>
      <c r="D2665" s="8"/>
      <c r="E2665" s="6"/>
      <c r="F2665" s="6"/>
      <c r="G2665" s="6"/>
      <c r="H2665" s="6"/>
      <c r="I2665" s="6"/>
      <c r="J2665" s="6"/>
    </row>
    <row r="2666" spans="1:10" ht="13.9">
      <c r="A2666" s="6"/>
      <c r="B2666" s="7"/>
      <c r="C2666" s="6"/>
      <c r="D2666" s="8"/>
      <c r="E2666" s="6"/>
      <c r="F2666" s="6"/>
      <c r="G2666" s="6"/>
      <c r="H2666" s="6"/>
      <c r="I2666" s="6"/>
      <c r="J2666" s="6"/>
    </row>
    <row r="2667" spans="1:10" ht="13.9">
      <c r="A2667" s="6"/>
      <c r="B2667" s="7"/>
      <c r="C2667" s="6"/>
      <c r="D2667" s="8"/>
      <c r="E2667" s="6"/>
      <c r="F2667" s="6"/>
      <c r="G2667" s="6"/>
      <c r="H2667" s="6"/>
      <c r="I2667" s="6"/>
      <c r="J2667" s="6"/>
    </row>
    <row r="2668" spans="1:10" ht="13.9">
      <c r="A2668" s="6"/>
      <c r="B2668" s="7"/>
      <c r="C2668" s="6"/>
      <c r="D2668" s="8"/>
      <c r="E2668" s="6"/>
      <c r="F2668" s="6"/>
      <c r="G2668" s="6"/>
      <c r="H2668" s="6"/>
      <c r="I2668" s="6"/>
      <c r="J2668" s="6"/>
    </row>
    <row r="2669" spans="1:10" ht="13.9">
      <c r="A2669" s="6"/>
      <c r="B2669" s="7"/>
      <c r="C2669" s="6"/>
      <c r="D2669" s="8"/>
      <c r="E2669" s="6"/>
      <c r="F2669" s="6"/>
      <c r="G2669" s="6"/>
      <c r="H2669" s="6"/>
      <c r="I2669" s="6"/>
      <c r="J2669" s="6"/>
    </row>
    <row r="2670" spans="1:10" ht="13.9">
      <c r="A2670" s="6"/>
      <c r="B2670" s="7"/>
      <c r="C2670" s="6"/>
      <c r="D2670" s="8"/>
      <c r="E2670" s="6"/>
      <c r="F2670" s="6"/>
      <c r="G2670" s="6"/>
      <c r="H2670" s="6"/>
      <c r="I2670" s="6"/>
      <c r="J2670" s="6"/>
    </row>
    <row r="2671" spans="1:10" ht="13.9">
      <c r="A2671" s="6"/>
      <c r="B2671" s="7"/>
      <c r="C2671" s="6"/>
      <c r="D2671" s="8"/>
      <c r="E2671" s="6"/>
      <c r="F2671" s="6"/>
      <c r="G2671" s="6"/>
      <c r="H2671" s="6"/>
      <c r="I2671" s="6"/>
      <c r="J2671" s="6"/>
    </row>
    <row r="2672" spans="1:10" ht="13.9">
      <c r="A2672" s="6"/>
      <c r="B2672" s="7"/>
      <c r="C2672" s="6"/>
      <c r="D2672" s="8"/>
      <c r="E2672" s="6"/>
      <c r="F2672" s="6"/>
      <c r="G2672" s="6"/>
      <c r="H2672" s="6"/>
      <c r="I2672" s="6"/>
      <c r="J2672" s="6"/>
    </row>
    <row r="2673" spans="1:10" ht="13.9">
      <c r="A2673" s="6"/>
      <c r="B2673" s="7"/>
      <c r="C2673" s="6"/>
      <c r="D2673" s="8"/>
      <c r="E2673" s="6"/>
      <c r="F2673" s="6"/>
      <c r="G2673" s="6"/>
      <c r="H2673" s="6"/>
      <c r="I2673" s="6"/>
      <c r="J2673" s="6"/>
    </row>
    <row r="2674" spans="1:10" ht="13.9">
      <c r="A2674" s="6"/>
      <c r="B2674" s="7"/>
      <c r="C2674" s="6"/>
      <c r="D2674" s="8"/>
      <c r="E2674" s="6"/>
      <c r="F2674" s="6"/>
      <c r="G2674" s="6"/>
      <c r="H2674" s="6"/>
      <c r="I2674" s="6"/>
      <c r="J2674" s="6"/>
    </row>
    <row r="2675" spans="1:10" ht="13.9">
      <c r="A2675" s="6"/>
      <c r="B2675" s="7"/>
      <c r="C2675" s="6"/>
      <c r="D2675" s="8"/>
      <c r="E2675" s="6"/>
      <c r="F2675" s="6"/>
      <c r="G2675" s="6"/>
      <c r="H2675" s="6"/>
      <c r="I2675" s="6"/>
      <c r="J2675" s="6"/>
    </row>
    <row r="2676" spans="1:10" ht="13.9">
      <c r="A2676" s="6"/>
      <c r="B2676" s="7"/>
      <c r="C2676" s="6"/>
      <c r="D2676" s="8"/>
      <c r="E2676" s="6"/>
      <c r="F2676" s="6"/>
      <c r="G2676" s="6"/>
      <c r="H2676" s="6"/>
      <c r="I2676" s="6"/>
      <c r="J2676" s="6"/>
    </row>
    <row r="2677" spans="1:10" ht="13.9">
      <c r="A2677" s="6"/>
      <c r="B2677" s="7"/>
      <c r="C2677" s="6"/>
      <c r="D2677" s="8"/>
      <c r="E2677" s="6"/>
      <c r="F2677" s="6"/>
      <c r="G2677" s="6"/>
      <c r="H2677" s="6"/>
      <c r="I2677" s="6"/>
      <c r="J2677" s="6"/>
    </row>
    <row r="2678" spans="1:10" ht="13.9">
      <c r="A2678" s="6"/>
      <c r="B2678" s="7"/>
      <c r="C2678" s="6"/>
      <c r="D2678" s="8"/>
      <c r="E2678" s="6"/>
      <c r="F2678" s="6"/>
      <c r="G2678" s="6"/>
      <c r="H2678" s="6"/>
      <c r="I2678" s="6"/>
      <c r="J2678" s="6"/>
    </row>
    <row r="2679" spans="1:10" ht="13.9">
      <c r="A2679" s="6"/>
      <c r="B2679" s="7"/>
      <c r="C2679" s="6"/>
      <c r="D2679" s="8"/>
      <c r="E2679" s="6"/>
      <c r="F2679" s="6"/>
      <c r="G2679" s="6"/>
      <c r="H2679" s="6"/>
      <c r="I2679" s="6"/>
      <c r="J2679" s="6"/>
    </row>
    <row r="2680" spans="1:10" ht="13.9">
      <c r="A2680" s="6"/>
      <c r="B2680" s="7"/>
      <c r="C2680" s="6"/>
      <c r="D2680" s="8"/>
      <c r="E2680" s="6"/>
      <c r="F2680" s="6"/>
      <c r="G2680" s="6"/>
      <c r="H2680" s="6"/>
      <c r="I2680" s="6"/>
      <c r="J2680" s="6"/>
    </row>
    <row r="2681" spans="1:10" ht="13.9">
      <c r="A2681" s="6"/>
      <c r="B2681" s="7"/>
      <c r="C2681" s="6"/>
      <c r="D2681" s="8"/>
      <c r="E2681" s="6"/>
      <c r="F2681" s="6"/>
      <c r="G2681" s="6"/>
      <c r="H2681" s="6"/>
      <c r="I2681" s="6"/>
      <c r="J2681" s="6"/>
    </row>
    <row r="2682" spans="1:10" ht="13.9">
      <c r="A2682" s="6"/>
      <c r="B2682" s="7"/>
      <c r="C2682" s="6"/>
      <c r="D2682" s="8"/>
      <c r="E2682" s="6"/>
      <c r="F2682" s="6"/>
      <c r="G2682" s="6"/>
      <c r="H2682" s="6"/>
      <c r="I2682" s="6"/>
      <c r="J2682" s="6"/>
    </row>
    <row r="2683" spans="1:10" ht="13.9">
      <c r="A2683" s="6"/>
      <c r="B2683" s="7"/>
      <c r="C2683" s="6"/>
      <c r="D2683" s="8"/>
      <c r="E2683" s="6"/>
      <c r="F2683" s="6"/>
      <c r="G2683" s="6"/>
      <c r="H2683" s="6"/>
      <c r="I2683" s="6"/>
      <c r="J2683" s="6"/>
    </row>
    <row r="2684" spans="1:10" ht="13.9">
      <c r="A2684" s="6"/>
      <c r="B2684" s="7"/>
      <c r="C2684" s="6"/>
      <c r="D2684" s="8"/>
      <c r="E2684" s="6"/>
      <c r="F2684" s="6"/>
      <c r="G2684" s="6"/>
      <c r="H2684" s="6"/>
      <c r="I2684" s="6"/>
      <c r="J2684" s="6"/>
    </row>
    <row r="2685" spans="1:10" ht="13.9">
      <c r="A2685" s="6"/>
      <c r="B2685" s="7"/>
      <c r="C2685" s="6"/>
      <c r="D2685" s="8"/>
      <c r="E2685" s="6"/>
      <c r="F2685" s="6"/>
      <c r="G2685" s="6"/>
      <c r="H2685" s="6"/>
      <c r="I2685" s="6"/>
      <c r="J2685" s="6"/>
    </row>
    <row r="2686" spans="1:10" ht="13.9">
      <c r="A2686" s="6"/>
      <c r="B2686" s="7"/>
      <c r="C2686" s="6"/>
      <c r="D2686" s="8"/>
      <c r="E2686" s="6"/>
      <c r="F2686" s="6"/>
      <c r="G2686" s="6"/>
      <c r="H2686" s="6"/>
      <c r="I2686" s="6"/>
      <c r="J2686" s="6"/>
    </row>
    <row r="2687" spans="1:10" ht="13.9">
      <c r="A2687" s="6"/>
      <c r="B2687" s="7"/>
      <c r="C2687" s="6"/>
      <c r="D2687" s="8"/>
      <c r="E2687" s="6"/>
      <c r="F2687" s="6"/>
      <c r="G2687" s="6"/>
      <c r="H2687" s="6"/>
      <c r="I2687" s="6"/>
      <c r="J2687" s="6"/>
    </row>
    <row r="2688" spans="1:10" ht="13.9">
      <c r="A2688" s="6"/>
      <c r="B2688" s="7"/>
      <c r="C2688" s="6"/>
      <c r="D2688" s="8"/>
      <c r="E2688" s="6"/>
      <c r="F2688" s="6"/>
      <c r="G2688" s="6"/>
      <c r="H2688" s="6"/>
      <c r="I2688" s="6"/>
      <c r="J2688" s="6"/>
    </row>
    <row r="2689" spans="1:10" ht="13.9">
      <c r="A2689" s="6"/>
      <c r="B2689" s="7"/>
      <c r="C2689" s="6"/>
      <c r="D2689" s="8"/>
      <c r="E2689" s="6"/>
      <c r="F2689" s="6"/>
      <c r="G2689" s="6"/>
      <c r="H2689" s="6"/>
      <c r="I2689" s="6"/>
      <c r="J2689" s="6"/>
    </row>
    <row r="2690" spans="1:10" ht="13.9">
      <c r="A2690" s="6"/>
      <c r="B2690" s="7"/>
      <c r="C2690" s="6"/>
      <c r="D2690" s="8"/>
      <c r="E2690" s="6"/>
      <c r="F2690" s="6"/>
      <c r="G2690" s="6"/>
      <c r="H2690" s="6"/>
      <c r="I2690" s="6"/>
      <c r="J2690" s="6"/>
    </row>
    <row r="2691" spans="1:10" ht="13.9">
      <c r="A2691" s="6"/>
      <c r="B2691" s="7"/>
      <c r="C2691" s="6"/>
      <c r="D2691" s="8"/>
      <c r="E2691" s="6"/>
      <c r="F2691" s="6"/>
      <c r="G2691" s="6"/>
      <c r="H2691" s="6"/>
      <c r="I2691" s="6"/>
      <c r="J2691" s="6"/>
    </row>
    <row r="2692" spans="1:10" ht="13.9">
      <c r="A2692" s="6"/>
      <c r="B2692" s="7"/>
      <c r="C2692" s="6"/>
      <c r="D2692" s="8"/>
      <c r="E2692" s="6"/>
      <c r="F2692" s="6"/>
      <c r="G2692" s="6"/>
      <c r="H2692" s="6"/>
      <c r="I2692" s="6"/>
      <c r="J2692" s="6"/>
    </row>
    <row r="2693" spans="1:10" ht="13.9">
      <c r="A2693" s="6"/>
      <c r="B2693" s="7"/>
      <c r="C2693" s="6"/>
      <c r="D2693" s="8"/>
      <c r="E2693" s="6"/>
      <c r="F2693" s="6"/>
      <c r="G2693" s="6"/>
      <c r="H2693" s="6"/>
      <c r="I2693" s="6"/>
      <c r="J2693" s="6"/>
    </row>
    <row r="2694" spans="1:10" ht="13.9">
      <c r="A2694" s="6"/>
      <c r="B2694" s="7"/>
      <c r="C2694" s="6"/>
      <c r="D2694" s="8"/>
      <c r="E2694" s="6"/>
      <c r="F2694" s="6"/>
      <c r="G2694" s="6"/>
      <c r="H2694" s="6"/>
      <c r="I2694" s="6"/>
      <c r="J2694" s="6"/>
    </row>
    <row r="2695" spans="1:10" ht="13.9">
      <c r="A2695" s="6"/>
      <c r="B2695" s="7"/>
      <c r="C2695" s="6"/>
      <c r="D2695" s="8"/>
      <c r="E2695" s="6"/>
      <c r="F2695" s="6"/>
      <c r="G2695" s="6"/>
      <c r="H2695" s="6"/>
      <c r="I2695" s="6"/>
      <c r="J2695" s="6"/>
    </row>
    <row r="2696" spans="1:10" ht="13.9">
      <c r="A2696" s="6"/>
      <c r="B2696" s="7"/>
      <c r="C2696" s="6"/>
      <c r="D2696" s="8"/>
      <c r="E2696" s="6"/>
      <c r="F2696" s="6"/>
      <c r="G2696" s="6"/>
      <c r="H2696" s="6"/>
      <c r="I2696" s="6"/>
      <c r="J2696" s="6"/>
    </row>
    <row r="2697" spans="1:10" ht="13.9">
      <c r="A2697" s="6"/>
      <c r="B2697" s="7"/>
      <c r="C2697" s="6"/>
      <c r="D2697" s="8"/>
      <c r="E2697" s="6"/>
      <c r="F2697" s="6"/>
      <c r="G2697" s="6"/>
      <c r="H2697" s="6"/>
      <c r="I2697" s="6"/>
      <c r="J2697" s="6"/>
    </row>
    <row r="2698" spans="1:10" ht="13.9">
      <c r="A2698" s="6"/>
      <c r="B2698" s="7"/>
      <c r="C2698" s="6"/>
      <c r="D2698" s="8"/>
      <c r="E2698" s="6"/>
      <c r="F2698" s="6"/>
      <c r="G2698" s="6"/>
      <c r="H2698" s="6"/>
      <c r="I2698" s="6"/>
      <c r="J2698" s="6"/>
    </row>
    <row r="2699" spans="1:10" ht="13.9">
      <c r="A2699" s="6"/>
      <c r="B2699" s="7"/>
      <c r="C2699" s="6"/>
      <c r="D2699" s="8"/>
      <c r="E2699" s="6"/>
      <c r="F2699" s="6"/>
      <c r="G2699" s="6"/>
      <c r="H2699" s="6"/>
      <c r="I2699" s="6"/>
      <c r="J2699" s="6"/>
    </row>
    <row r="2700" spans="1:10" ht="13.9">
      <c r="A2700" s="6"/>
      <c r="B2700" s="7"/>
      <c r="C2700" s="6"/>
      <c r="D2700" s="8"/>
      <c r="E2700" s="6"/>
      <c r="F2700" s="6"/>
      <c r="G2700" s="6"/>
      <c r="H2700" s="6"/>
      <c r="I2700" s="6"/>
      <c r="J2700" s="6"/>
    </row>
    <row r="2701" spans="1:10" ht="13.9">
      <c r="A2701" s="6"/>
      <c r="B2701" s="7"/>
      <c r="C2701" s="6"/>
      <c r="D2701" s="8"/>
      <c r="E2701" s="6"/>
      <c r="F2701" s="6"/>
      <c r="G2701" s="6"/>
      <c r="H2701" s="6"/>
      <c r="I2701" s="6"/>
      <c r="J2701" s="6"/>
    </row>
    <row r="2702" spans="1:10" ht="13.9">
      <c r="A2702" s="6"/>
      <c r="B2702" s="7"/>
      <c r="C2702" s="6"/>
      <c r="D2702" s="8"/>
      <c r="E2702" s="6"/>
      <c r="F2702" s="6"/>
      <c r="G2702" s="6"/>
      <c r="H2702" s="6"/>
      <c r="I2702" s="6"/>
      <c r="J2702" s="6"/>
    </row>
    <row r="2703" spans="1:10" ht="13.9">
      <c r="A2703" s="6"/>
      <c r="B2703" s="7"/>
      <c r="C2703" s="6"/>
      <c r="D2703" s="8"/>
      <c r="E2703" s="6"/>
      <c r="F2703" s="6"/>
      <c r="G2703" s="6"/>
      <c r="H2703" s="6"/>
      <c r="I2703" s="6"/>
      <c r="J2703" s="6"/>
    </row>
    <row r="2704" spans="1:10" ht="13.9">
      <c r="A2704" s="6"/>
      <c r="B2704" s="7"/>
      <c r="C2704" s="6"/>
      <c r="D2704" s="8"/>
      <c r="E2704" s="6"/>
      <c r="F2704" s="6"/>
      <c r="G2704" s="6"/>
      <c r="H2704" s="6"/>
      <c r="I2704" s="6"/>
      <c r="J2704" s="6"/>
    </row>
    <row r="2705" spans="1:10" ht="13.9">
      <c r="A2705" s="6"/>
      <c r="B2705" s="7"/>
      <c r="C2705" s="6"/>
      <c r="D2705" s="8"/>
      <c r="E2705" s="6"/>
      <c r="F2705" s="6"/>
      <c r="G2705" s="6"/>
      <c r="H2705" s="6"/>
      <c r="I2705" s="6"/>
      <c r="J2705" s="6"/>
    </row>
    <row r="2706" spans="1:10" ht="13.9">
      <c r="A2706" s="6"/>
      <c r="B2706" s="7"/>
      <c r="C2706" s="6"/>
      <c r="D2706" s="8"/>
      <c r="E2706" s="6"/>
      <c r="F2706" s="6"/>
      <c r="G2706" s="6"/>
      <c r="H2706" s="6"/>
      <c r="I2706" s="6"/>
      <c r="J2706" s="6"/>
    </row>
    <row r="2707" spans="1:10" ht="13.9">
      <c r="A2707" s="6"/>
      <c r="B2707" s="7"/>
      <c r="C2707" s="6"/>
      <c r="D2707" s="8"/>
      <c r="E2707" s="6"/>
      <c r="F2707" s="6"/>
      <c r="G2707" s="6"/>
      <c r="H2707" s="6"/>
      <c r="I2707" s="6"/>
      <c r="J2707" s="6"/>
    </row>
    <row r="2708" spans="1:10" ht="13.9">
      <c r="A2708" s="6"/>
      <c r="B2708" s="7"/>
      <c r="C2708" s="6"/>
      <c r="D2708" s="8"/>
      <c r="E2708" s="6"/>
      <c r="F2708" s="6"/>
      <c r="G2708" s="6"/>
      <c r="H2708" s="6"/>
      <c r="I2708" s="6"/>
      <c r="J2708" s="6"/>
    </row>
    <row r="2709" spans="1:10" ht="13.9">
      <c r="A2709" s="6"/>
      <c r="B2709" s="7"/>
      <c r="C2709" s="6"/>
      <c r="D2709" s="8"/>
      <c r="E2709" s="6"/>
      <c r="F2709" s="6"/>
      <c r="G2709" s="6"/>
      <c r="H2709" s="6"/>
      <c r="I2709" s="6"/>
      <c r="J2709" s="6"/>
    </row>
    <row r="2710" spans="1:10" ht="13.9">
      <c r="A2710" s="6"/>
      <c r="B2710" s="7"/>
      <c r="C2710" s="6"/>
      <c r="D2710" s="8"/>
      <c r="E2710" s="6"/>
      <c r="F2710" s="6"/>
      <c r="G2710" s="6"/>
      <c r="H2710" s="6"/>
      <c r="I2710" s="6"/>
      <c r="J2710" s="6"/>
    </row>
    <row r="2711" spans="1:10" ht="13.9">
      <c r="A2711" s="6"/>
      <c r="B2711" s="7"/>
      <c r="C2711" s="6"/>
      <c r="D2711" s="8"/>
      <c r="E2711" s="6"/>
      <c r="F2711" s="6"/>
      <c r="G2711" s="6"/>
      <c r="H2711" s="6"/>
      <c r="I2711" s="6"/>
      <c r="J2711" s="6"/>
    </row>
    <row r="2712" spans="1:10" ht="13.9">
      <c r="A2712" s="6"/>
      <c r="B2712" s="7"/>
      <c r="C2712" s="6"/>
      <c r="D2712" s="8"/>
      <c r="E2712" s="6"/>
      <c r="F2712" s="6"/>
      <c r="G2712" s="6"/>
      <c r="H2712" s="6"/>
      <c r="I2712" s="6"/>
      <c r="J2712" s="6"/>
    </row>
    <row r="2713" spans="1:10" ht="13.9">
      <c r="A2713" s="6"/>
      <c r="B2713" s="7"/>
      <c r="C2713" s="6"/>
      <c r="D2713" s="8"/>
      <c r="E2713" s="6"/>
      <c r="F2713" s="6"/>
      <c r="G2713" s="6"/>
      <c r="H2713" s="6"/>
      <c r="I2713" s="6"/>
      <c r="J2713" s="6"/>
    </row>
    <row r="2714" spans="1:10" ht="13.9">
      <c r="A2714" s="6"/>
      <c r="B2714" s="7"/>
      <c r="C2714" s="6"/>
      <c r="D2714" s="8"/>
      <c r="E2714" s="6"/>
      <c r="F2714" s="6"/>
      <c r="G2714" s="6"/>
      <c r="H2714" s="6"/>
      <c r="I2714" s="6"/>
      <c r="J2714" s="6"/>
    </row>
    <row r="2715" spans="1:10" ht="13.9">
      <c r="A2715" s="6"/>
      <c r="B2715" s="7"/>
      <c r="C2715" s="6"/>
      <c r="D2715" s="8"/>
      <c r="E2715" s="6"/>
      <c r="F2715" s="6"/>
      <c r="G2715" s="6"/>
      <c r="H2715" s="6"/>
      <c r="I2715" s="6"/>
      <c r="J2715" s="6"/>
    </row>
    <row r="2716" spans="1:10" ht="13.9">
      <c r="A2716" s="6"/>
      <c r="B2716" s="7"/>
      <c r="C2716" s="6"/>
      <c r="D2716" s="8"/>
      <c r="E2716" s="6"/>
      <c r="F2716" s="6"/>
      <c r="G2716" s="6"/>
      <c r="H2716" s="6"/>
      <c r="I2716" s="6"/>
      <c r="J2716" s="6"/>
    </row>
    <row r="2717" spans="1:10" ht="13.9">
      <c r="A2717" s="6"/>
      <c r="B2717" s="7"/>
      <c r="C2717" s="6"/>
      <c r="D2717" s="8"/>
      <c r="E2717" s="6"/>
      <c r="F2717" s="6"/>
      <c r="G2717" s="6"/>
      <c r="H2717" s="6"/>
      <c r="I2717" s="6"/>
      <c r="J2717" s="6"/>
    </row>
    <row r="2718" spans="1:10" ht="13.9">
      <c r="A2718" s="6"/>
      <c r="B2718" s="7"/>
      <c r="C2718" s="6"/>
      <c r="D2718" s="8"/>
      <c r="E2718" s="6"/>
      <c r="F2718" s="6"/>
      <c r="G2718" s="6"/>
      <c r="H2718" s="6"/>
      <c r="I2718" s="6"/>
      <c r="J2718" s="6"/>
    </row>
    <row r="2719" spans="1:10" ht="13.9">
      <c r="A2719" s="6"/>
      <c r="B2719" s="7"/>
      <c r="C2719" s="6"/>
      <c r="D2719" s="8"/>
      <c r="E2719" s="6"/>
      <c r="F2719" s="6"/>
      <c r="G2719" s="6"/>
      <c r="H2719" s="6"/>
      <c r="I2719" s="6"/>
      <c r="J2719" s="6"/>
    </row>
    <row r="2720" spans="1:10" ht="13.9">
      <c r="A2720" s="6"/>
      <c r="B2720" s="7"/>
      <c r="C2720" s="6"/>
      <c r="D2720" s="8"/>
      <c r="E2720" s="6"/>
      <c r="F2720" s="6"/>
      <c r="G2720" s="6"/>
      <c r="H2720" s="6"/>
      <c r="I2720" s="6"/>
      <c r="J2720" s="6"/>
    </row>
    <row r="2721" spans="1:10" ht="13.9">
      <c r="A2721" s="6"/>
      <c r="B2721" s="7"/>
      <c r="C2721" s="6"/>
      <c r="D2721" s="8"/>
      <c r="E2721" s="6"/>
      <c r="F2721" s="6"/>
      <c r="G2721" s="6"/>
      <c r="H2721" s="6"/>
      <c r="I2721" s="6"/>
      <c r="J2721" s="6"/>
    </row>
    <row r="2722" spans="1:10" ht="13.9">
      <c r="A2722" s="6"/>
      <c r="B2722" s="7"/>
      <c r="C2722" s="6"/>
      <c r="D2722" s="8"/>
      <c r="E2722" s="6"/>
      <c r="F2722" s="6"/>
      <c r="G2722" s="6"/>
      <c r="H2722" s="6"/>
      <c r="I2722" s="6"/>
      <c r="J2722" s="6"/>
    </row>
    <row r="2723" spans="1:10" ht="13.9">
      <c r="A2723" s="6"/>
      <c r="B2723" s="7"/>
      <c r="C2723" s="6"/>
      <c r="D2723" s="8"/>
      <c r="E2723" s="6"/>
      <c r="F2723" s="6"/>
      <c r="G2723" s="6"/>
      <c r="H2723" s="6"/>
      <c r="I2723" s="6"/>
      <c r="J2723" s="6"/>
    </row>
    <row r="2724" spans="1:10" ht="13.9">
      <c r="A2724" s="6"/>
      <c r="B2724" s="7"/>
      <c r="C2724" s="6"/>
      <c r="D2724" s="8"/>
      <c r="E2724" s="6"/>
      <c r="F2724" s="6"/>
      <c r="G2724" s="6"/>
      <c r="H2724" s="6"/>
      <c r="I2724" s="6"/>
      <c r="J2724" s="6"/>
    </row>
    <row r="2725" spans="1:10" ht="13.9">
      <c r="A2725" s="6"/>
      <c r="B2725" s="7"/>
      <c r="C2725" s="6"/>
      <c r="D2725" s="8"/>
      <c r="E2725" s="6"/>
      <c r="F2725" s="6"/>
      <c r="G2725" s="6"/>
      <c r="H2725" s="6"/>
      <c r="I2725" s="6"/>
      <c r="J2725" s="6"/>
    </row>
    <row r="2726" spans="1:10" ht="13.9">
      <c r="A2726" s="6"/>
      <c r="B2726" s="7"/>
      <c r="C2726" s="6"/>
      <c r="D2726" s="8"/>
      <c r="E2726" s="6"/>
      <c r="F2726" s="6"/>
      <c r="G2726" s="6"/>
      <c r="H2726" s="6"/>
      <c r="I2726" s="6"/>
      <c r="J2726" s="6"/>
    </row>
    <row r="2727" spans="1:10" ht="13.9">
      <c r="A2727" s="6"/>
      <c r="B2727" s="7"/>
      <c r="C2727" s="6"/>
      <c r="D2727" s="8"/>
      <c r="E2727" s="6"/>
      <c r="F2727" s="6"/>
      <c r="G2727" s="6"/>
      <c r="H2727" s="6"/>
      <c r="I2727" s="6"/>
      <c r="J2727" s="6"/>
    </row>
    <row r="2728" spans="1:10" ht="13.9">
      <c r="A2728" s="6"/>
      <c r="B2728" s="7"/>
      <c r="C2728" s="6"/>
      <c r="D2728" s="8"/>
      <c r="E2728" s="6"/>
      <c r="F2728" s="6"/>
      <c r="G2728" s="6"/>
      <c r="H2728" s="6"/>
      <c r="I2728" s="6"/>
      <c r="J2728" s="6"/>
    </row>
    <row r="2729" spans="1:10" ht="13.9">
      <c r="A2729" s="6"/>
      <c r="B2729" s="7"/>
      <c r="C2729" s="6"/>
      <c r="D2729" s="8"/>
      <c r="E2729" s="6"/>
      <c r="F2729" s="6"/>
      <c r="G2729" s="6"/>
      <c r="H2729" s="6"/>
      <c r="I2729" s="6"/>
      <c r="J2729" s="6"/>
    </row>
    <row r="2730" spans="1:10" ht="13.9">
      <c r="A2730" s="6"/>
      <c r="B2730" s="7"/>
      <c r="C2730" s="6"/>
      <c r="D2730" s="8"/>
      <c r="E2730" s="6"/>
      <c r="F2730" s="6"/>
      <c r="G2730" s="6"/>
      <c r="H2730" s="6"/>
      <c r="I2730" s="6"/>
      <c r="J2730" s="6"/>
    </row>
    <row r="2731" spans="1:10" ht="13.9">
      <c r="A2731" s="6"/>
      <c r="B2731" s="7"/>
      <c r="C2731" s="6"/>
      <c r="D2731" s="8"/>
      <c r="E2731" s="6"/>
      <c r="F2731" s="6"/>
      <c r="G2731" s="6"/>
      <c r="H2731" s="6"/>
      <c r="I2731" s="6"/>
      <c r="J2731" s="6"/>
    </row>
    <row r="2732" spans="1:10" ht="13.9">
      <c r="A2732" s="6"/>
      <c r="B2732" s="7"/>
      <c r="C2732" s="6"/>
      <c r="D2732" s="8"/>
      <c r="E2732" s="6"/>
      <c r="F2732" s="6"/>
      <c r="G2732" s="6"/>
      <c r="H2732" s="6"/>
      <c r="I2732" s="6"/>
      <c r="J2732" s="6"/>
    </row>
    <row r="2733" spans="1:10" ht="13.9">
      <c r="A2733" s="6"/>
      <c r="B2733" s="7"/>
      <c r="C2733" s="6"/>
      <c r="D2733" s="8"/>
      <c r="E2733" s="6"/>
      <c r="F2733" s="6"/>
      <c r="G2733" s="6"/>
      <c r="H2733" s="6"/>
      <c r="I2733" s="6"/>
      <c r="J2733" s="6"/>
    </row>
    <row r="2734" spans="1:10" ht="13.9">
      <c r="A2734" s="6"/>
      <c r="B2734" s="7"/>
      <c r="C2734" s="6"/>
      <c r="D2734" s="8"/>
      <c r="E2734" s="6"/>
      <c r="F2734" s="6"/>
      <c r="G2734" s="6"/>
      <c r="H2734" s="6"/>
      <c r="I2734" s="6"/>
      <c r="J2734" s="6"/>
    </row>
    <row r="2735" spans="1:10" ht="13.9">
      <c r="A2735" s="6"/>
      <c r="B2735" s="7"/>
      <c r="C2735" s="6"/>
      <c r="D2735" s="8"/>
      <c r="E2735" s="6"/>
      <c r="F2735" s="6"/>
      <c r="G2735" s="6"/>
      <c r="H2735" s="6"/>
      <c r="I2735" s="6"/>
      <c r="J2735" s="6"/>
    </row>
    <row r="2736" spans="1:10" ht="13.9">
      <c r="A2736" s="6"/>
      <c r="B2736" s="7"/>
      <c r="C2736" s="6"/>
      <c r="D2736" s="8"/>
      <c r="E2736" s="6"/>
      <c r="F2736" s="6"/>
      <c r="G2736" s="6"/>
      <c r="H2736" s="6"/>
      <c r="I2736" s="6"/>
      <c r="J2736" s="6"/>
    </row>
    <row r="2737" spans="1:10" ht="13.9">
      <c r="A2737" s="6"/>
      <c r="B2737" s="7"/>
      <c r="C2737" s="6"/>
      <c r="D2737" s="8"/>
      <c r="E2737" s="6"/>
      <c r="F2737" s="6"/>
      <c r="G2737" s="6"/>
      <c r="H2737" s="6"/>
      <c r="I2737" s="6"/>
      <c r="J2737" s="6"/>
    </row>
    <row r="2738" spans="1:10" ht="13.9">
      <c r="A2738" s="6"/>
      <c r="B2738" s="7"/>
      <c r="C2738" s="6"/>
      <c r="D2738" s="8"/>
      <c r="E2738" s="6"/>
      <c r="F2738" s="6"/>
      <c r="G2738" s="6"/>
      <c r="H2738" s="6"/>
      <c r="I2738" s="6"/>
      <c r="J2738" s="6"/>
    </row>
    <row r="2739" spans="1:10" ht="13.9">
      <c r="A2739" s="6"/>
      <c r="B2739" s="7"/>
      <c r="C2739" s="6"/>
      <c r="D2739" s="8"/>
      <c r="E2739" s="6"/>
      <c r="F2739" s="6"/>
      <c r="G2739" s="6"/>
      <c r="H2739" s="6"/>
      <c r="I2739" s="6"/>
      <c r="J2739" s="6"/>
    </row>
    <row r="2740" spans="1:10" ht="13.9">
      <c r="A2740" s="6"/>
      <c r="B2740" s="7"/>
      <c r="C2740" s="6"/>
      <c r="D2740" s="8"/>
      <c r="E2740" s="6"/>
      <c r="F2740" s="6"/>
      <c r="G2740" s="6"/>
      <c r="H2740" s="6"/>
      <c r="I2740" s="6"/>
      <c r="J2740" s="6"/>
    </row>
    <row r="2741" spans="1:10" ht="13.9">
      <c r="A2741" s="6"/>
      <c r="B2741" s="7"/>
      <c r="C2741" s="6"/>
      <c r="D2741" s="8"/>
      <c r="E2741" s="6"/>
      <c r="F2741" s="6"/>
      <c r="G2741" s="6"/>
      <c r="H2741" s="6"/>
      <c r="I2741" s="6"/>
      <c r="J2741" s="6"/>
    </row>
    <row r="2742" spans="1:10" ht="13.9">
      <c r="A2742" s="6"/>
      <c r="B2742" s="7"/>
      <c r="C2742" s="6"/>
      <c r="D2742" s="8"/>
      <c r="E2742" s="6"/>
      <c r="F2742" s="6"/>
      <c r="G2742" s="6"/>
      <c r="H2742" s="6"/>
      <c r="I2742" s="6"/>
      <c r="J2742" s="6"/>
    </row>
    <row r="2743" spans="1:10" ht="13.9">
      <c r="A2743" s="6"/>
      <c r="B2743" s="7"/>
      <c r="C2743" s="6"/>
      <c r="D2743" s="8"/>
      <c r="E2743" s="6"/>
      <c r="F2743" s="6"/>
      <c r="G2743" s="6"/>
      <c r="H2743" s="6"/>
      <c r="I2743" s="6"/>
      <c r="J2743" s="6"/>
    </row>
    <row r="2744" spans="1:10" ht="13.9">
      <c r="A2744" s="6"/>
      <c r="B2744" s="7"/>
      <c r="C2744" s="6"/>
      <c r="D2744" s="8"/>
      <c r="E2744" s="6"/>
      <c r="F2744" s="6"/>
      <c r="G2744" s="6"/>
      <c r="H2744" s="6"/>
      <c r="I2744" s="6"/>
      <c r="J2744" s="6"/>
    </row>
    <row r="2745" spans="1:10" ht="13.9">
      <c r="A2745" s="6"/>
      <c r="B2745" s="7"/>
      <c r="C2745" s="6"/>
      <c r="D2745" s="8"/>
      <c r="E2745" s="6"/>
      <c r="F2745" s="6"/>
      <c r="G2745" s="6"/>
      <c r="H2745" s="6"/>
      <c r="I2745" s="6"/>
      <c r="J2745" s="6"/>
    </row>
    <row r="2746" spans="1:10" ht="13.9">
      <c r="A2746" s="6"/>
      <c r="B2746" s="7"/>
      <c r="C2746" s="6"/>
      <c r="D2746" s="8"/>
      <c r="E2746" s="6"/>
      <c r="F2746" s="6"/>
      <c r="G2746" s="6"/>
      <c r="H2746" s="6"/>
      <c r="I2746" s="6"/>
      <c r="J2746" s="6"/>
    </row>
    <row r="2747" spans="1:10" ht="13.9">
      <c r="A2747" s="6"/>
      <c r="B2747" s="7"/>
      <c r="C2747" s="6"/>
      <c r="D2747" s="8"/>
      <c r="E2747" s="6"/>
      <c r="F2747" s="6"/>
      <c r="G2747" s="6"/>
      <c r="H2747" s="6"/>
      <c r="I2747" s="6"/>
      <c r="J2747" s="6"/>
    </row>
    <row r="2748" spans="1:10" ht="13.9">
      <c r="A2748" s="6"/>
      <c r="B2748" s="7"/>
      <c r="C2748" s="6"/>
      <c r="D2748" s="8"/>
      <c r="E2748" s="6"/>
      <c r="F2748" s="6"/>
      <c r="G2748" s="6"/>
      <c r="H2748" s="6"/>
      <c r="I2748" s="6"/>
      <c r="J2748" s="6"/>
    </row>
    <row r="2749" spans="1:10" ht="13.9">
      <c r="A2749" s="6"/>
      <c r="B2749" s="7"/>
      <c r="C2749" s="6"/>
      <c r="D2749" s="8"/>
      <c r="E2749" s="6"/>
      <c r="F2749" s="6"/>
      <c r="G2749" s="6"/>
      <c r="H2749" s="6"/>
      <c r="I2749" s="6"/>
      <c r="J2749" s="6"/>
    </row>
    <row r="2750" spans="1:10" ht="13.9">
      <c r="A2750" s="6"/>
      <c r="B2750" s="7"/>
      <c r="C2750" s="6"/>
      <c r="D2750" s="8"/>
      <c r="E2750" s="6"/>
      <c r="F2750" s="6"/>
      <c r="G2750" s="6"/>
      <c r="H2750" s="6"/>
      <c r="I2750" s="6"/>
      <c r="J2750" s="6"/>
    </row>
    <row r="2751" spans="1:10" ht="13.9">
      <c r="A2751" s="6"/>
      <c r="B2751" s="7"/>
      <c r="C2751" s="6"/>
      <c r="D2751" s="8"/>
      <c r="E2751" s="6"/>
      <c r="F2751" s="6"/>
      <c r="G2751" s="6"/>
      <c r="H2751" s="6"/>
      <c r="I2751" s="6"/>
      <c r="J2751" s="6"/>
    </row>
    <row r="2752" spans="1:10" ht="13.9">
      <c r="A2752" s="6"/>
      <c r="B2752" s="7"/>
      <c r="C2752" s="6"/>
      <c r="D2752" s="8"/>
      <c r="E2752" s="6"/>
      <c r="F2752" s="6"/>
      <c r="G2752" s="6"/>
      <c r="H2752" s="6"/>
      <c r="I2752" s="6"/>
      <c r="J2752" s="6"/>
    </row>
    <row r="2753" spans="1:10" ht="13.9">
      <c r="A2753" s="6"/>
      <c r="B2753" s="7"/>
      <c r="C2753" s="6"/>
      <c r="D2753" s="8"/>
      <c r="E2753" s="6"/>
      <c r="F2753" s="6"/>
      <c r="G2753" s="6"/>
      <c r="H2753" s="6"/>
      <c r="I2753" s="6"/>
      <c r="J2753" s="6"/>
    </row>
    <row r="2754" spans="1:10" ht="13.9">
      <c r="A2754" s="6"/>
      <c r="B2754" s="7"/>
      <c r="C2754" s="6"/>
      <c r="D2754" s="8"/>
      <c r="E2754" s="6"/>
      <c r="F2754" s="6"/>
      <c r="G2754" s="6"/>
      <c r="H2754" s="6"/>
      <c r="I2754" s="6"/>
      <c r="J2754" s="6"/>
    </row>
    <row r="2755" spans="1:10" ht="13.9">
      <c r="A2755" s="6"/>
      <c r="B2755" s="7"/>
      <c r="C2755" s="6"/>
      <c r="D2755" s="8"/>
      <c r="E2755" s="6"/>
      <c r="F2755" s="6"/>
      <c r="G2755" s="6"/>
      <c r="H2755" s="6"/>
      <c r="I2755" s="6"/>
      <c r="J2755" s="6"/>
    </row>
    <row r="2756" spans="1:10" ht="13.9">
      <c r="A2756" s="6"/>
      <c r="B2756" s="7"/>
      <c r="C2756" s="6"/>
      <c r="D2756" s="8"/>
      <c r="E2756" s="6"/>
      <c r="F2756" s="6"/>
      <c r="G2756" s="6"/>
      <c r="H2756" s="6"/>
      <c r="I2756" s="6"/>
      <c r="J2756" s="6"/>
    </row>
    <row r="2757" spans="1:10" ht="13.9">
      <c r="A2757" s="6"/>
      <c r="B2757" s="7"/>
      <c r="C2757" s="6"/>
      <c r="D2757" s="8"/>
      <c r="E2757" s="6"/>
      <c r="F2757" s="6"/>
      <c r="G2757" s="6"/>
      <c r="H2757" s="6"/>
      <c r="I2757" s="6"/>
      <c r="J2757" s="6"/>
    </row>
    <row r="2758" spans="1:10" ht="13.9">
      <c r="A2758" s="6"/>
      <c r="B2758" s="7"/>
      <c r="C2758" s="6"/>
      <c r="D2758" s="8"/>
      <c r="E2758" s="6"/>
      <c r="F2758" s="6"/>
      <c r="G2758" s="6"/>
      <c r="H2758" s="6"/>
      <c r="I2758" s="6"/>
      <c r="J2758" s="6"/>
    </row>
    <row r="2759" spans="1:10" ht="13.9">
      <c r="A2759" s="6"/>
      <c r="B2759" s="7"/>
      <c r="C2759" s="6"/>
      <c r="D2759" s="8"/>
      <c r="E2759" s="6"/>
      <c r="F2759" s="6"/>
      <c r="G2759" s="6"/>
      <c r="H2759" s="6"/>
      <c r="I2759" s="6"/>
      <c r="J2759" s="6"/>
    </row>
    <row r="2760" spans="1:10" ht="13.9">
      <c r="A2760" s="6"/>
      <c r="B2760" s="7"/>
      <c r="C2760" s="6"/>
      <c r="D2760" s="8"/>
      <c r="E2760" s="6"/>
      <c r="F2760" s="6"/>
      <c r="G2760" s="6"/>
      <c r="H2760" s="6"/>
      <c r="I2760" s="6"/>
      <c r="J2760" s="6"/>
    </row>
    <row r="2761" spans="1:10" ht="13.9">
      <c r="A2761" s="6"/>
      <c r="B2761" s="7"/>
      <c r="C2761" s="6"/>
      <c r="D2761" s="8"/>
      <c r="E2761" s="6"/>
      <c r="F2761" s="6"/>
      <c r="G2761" s="6"/>
      <c r="H2761" s="6"/>
      <c r="I2761" s="6"/>
      <c r="J2761" s="6"/>
    </row>
    <row r="2762" spans="1:10" ht="13.9">
      <c r="A2762" s="6"/>
      <c r="B2762" s="7"/>
      <c r="C2762" s="6"/>
      <c r="D2762" s="8"/>
      <c r="E2762" s="6"/>
      <c r="F2762" s="6"/>
      <c r="G2762" s="6"/>
      <c r="H2762" s="6"/>
      <c r="I2762" s="6"/>
      <c r="J2762" s="6"/>
    </row>
    <row r="2763" spans="1:10" ht="13.9">
      <c r="A2763" s="6"/>
      <c r="B2763" s="7"/>
      <c r="C2763" s="6"/>
      <c r="D2763" s="8"/>
      <c r="E2763" s="6"/>
      <c r="F2763" s="6"/>
      <c r="G2763" s="6"/>
      <c r="H2763" s="6"/>
      <c r="I2763" s="6"/>
      <c r="J2763" s="6"/>
    </row>
    <row r="2764" spans="1:10" ht="13.9">
      <c r="A2764" s="6"/>
      <c r="B2764" s="7"/>
      <c r="C2764" s="6"/>
      <c r="D2764" s="8"/>
      <c r="E2764" s="6"/>
      <c r="F2764" s="6"/>
      <c r="G2764" s="6"/>
      <c r="H2764" s="6"/>
      <c r="I2764" s="6"/>
      <c r="J2764" s="6"/>
    </row>
    <row r="2765" spans="1:10" ht="13.9">
      <c r="A2765" s="6"/>
      <c r="B2765" s="7"/>
      <c r="C2765" s="6"/>
      <c r="D2765" s="8"/>
      <c r="E2765" s="6"/>
      <c r="F2765" s="6"/>
      <c r="G2765" s="6"/>
      <c r="H2765" s="6"/>
      <c r="I2765" s="6"/>
      <c r="J2765" s="6"/>
    </row>
    <row r="2766" spans="1:10" ht="13.9">
      <c r="A2766" s="6"/>
      <c r="B2766" s="7"/>
      <c r="C2766" s="6"/>
      <c r="D2766" s="8"/>
      <c r="E2766" s="6"/>
      <c r="F2766" s="6"/>
      <c r="G2766" s="6"/>
      <c r="H2766" s="6"/>
      <c r="I2766" s="6"/>
      <c r="J2766" s="6"/>
    </row>
    <row r="2767" spans="1:10" ht="13.9">
      <c r="A2767" s="6"/>
      <c r="B2767" s="7"/>
      <c r="C2767" s="6"/>
      <c r="D2767" s="8"/>
      <c r="E2767" s="6"/>
      <c r="F2767" s="6"/>
      <c r="G2767" s="6"/>
      <c r="H2767" s="6"/>
      <c r="I2767" s="6"/>
      <c r="J2767" s="6"/>
    </row>
    <row r="2768" spans="1:10" ht="13.9">
      <c r="A2768" s="6"/>
      <c r="B2768" s="7"/>
      <c r="C2768" s="6"/>
      <c r="D2768" s="8"/>
      <c r="E2768" s="6"/>
      <c r="F2768" s="6"/>
      <c r="G2768" s="6"/>
      <c r="H2768" s="6"/>
      <c r="I2768" s="6"/>
      <c r="J2768" s="6"/>
    </row>
    <row r="2769" spans="1:10" ht="13.9">
      <c r="A2769" s="6"/>
      <c r="B2769" s="7"/>
      <c r="C2769" s="6"/>
      <c r="D2769" s="8"/>
      <c r="E2769" s="6"/>
      <c r="F2769" s="6"/>
      <c r="G2769" s="6"/>
      <c r="H2769" s="6"/>
      <c r="I2769" s="6"/>
      <c r="J2769" s="6"/>
    </row>
    <row r="2770" spans="1:10" ht="13.9">
      <c r="A2770" s="6"/>
      <c r="B2770" s="7"/>
      <c r="C2770" s="6"/>
      <c r="D2770" s="8"/>
      <c r="E2770" s="6"/>
      <c r="F2770" s="6"/>
      <c r="G2770" s="6"/>
      <c r="H2770" s="6"/>
      <c r="I2770" s="6"/>
      <c r="J2770" s="6"/>
    </row>
    <row r="2771" spans="1:10" ht="13.9">
      <c r="A2771" s="6"/>
      <c r="B2771" s="7"/>
      <c r="C2771" s="6"/>
      <c r="D2771" s="8"/>
      <c r="E2771" s="6"/>
      <c r="F2771" s="6"/>
      <c r="G2771" s="6"/>
      <c r="H2771" s="6"/>
      <c r="I2771" s="6"/>
      <c r="J2771" s="6"/>
    </row>
    <row r="2772" spans="1:10" ht="13.9">
      <c r="A2772" s="6"/>
      <c r="B2772" s="7"/>
      <c r="C2772" s="6"/>
      <c r="D2772" s="8"/>
      <c r="E2772" s="6"/>
      <c r="F2772" s="6"/>
      <c r="G2772" s="6"/>
      <c r="H2772" s="6"/>
      <c r="I2772" s="6"/>
      <c r="J2772" s="6"/>
    </row>
    <row r="2773" spans="1:10" ht="13.9">
      <c r="A2773" s="6"/>
      <c r="B2773" s="7"/>
      <c r="C2773" s="6"/>
      <c r="D2773" s="8"/>
      <c r="E2773" s="6"/>
      <c r="F2773" s="6"/>
      <c r="G2773" s="6"/>
      <c r="H2773" s="6"/>
      <c r="I2773" s="6"/>
      <c r="J2773" s="6"/>
    </row>
    <row r="2774" spans="1:10" ht="13.9">
      <c r="A2774" s="6"/>
      <c r="B2774" s="7"/>
      <c r="C2774" s="6"/>
      <c r="D2774" s="8"/>
      <c r="E2774" s="6"/>
      <c r="F2774" s="6"/>
      <c r="G2774" s="6"/>
      <c r="H2774" s="6"/>
      <c r="I2774" s="6"/>
      <c r="J2774" s="6"/>
    </row>
    <row r="2775" spans="1:10" ht="13.9">
      <c r="A2775" s="6"/>
      <c r="B2775" s="7"/>
      <c r="C2775" s="6"/>
      <c r="D2775" s="8"/>
      <c r="E2775" s="6"/>
      <c r="F2775" s="6"/>
      <c r="G2775" s="6"/>
      <c r="H2775" s="6"/>
      <c r="I2775" s="6"/>
      <c r="J2775" s="6"/>
    </row>
    <row r="2776" spans="1:10" ht="13.9">
      <c r="A2776" s="6"/>
      <c r="B2776" s="7"/>
      <c r="C2776" s="6"/>
      <c r="D2776" s="8"/>
      <c r="E2776" s="6"/>
      <c r="F2776" s="6"/>
      <c r="G2776" s="6"/>
      <c r="H2776" s="6"/>
      <c r="I2776" s="6"/>
      <c r="J2776" s="6"/>
    </row>
    <row r="2777" spans="1:10" ht="13.9">
      <c r="A2777" s="6"/>
      <c r="B2777" s="7"/>
      <c r="C2777" s="6"/>
      <c r="D2777" s="8"/>
      <c r="E2777" s="6"/>
      <c r="F2777" s="6"/>
      <c r="G2777" s="6"/>
      <c r="H2777" s="6"/>
      <c r="I2777" s="6"/>
      <c r="J2777" s="6"/>
    </row>
    <row r="2778" spans="1:10" ht="13.9">
      <c r="A2778" s="6"/>
      <c r="B2778" s="7"/>
      <c r="C2778" s="6"/>
      <c r="D2778" s="8"/>
      <c r="E2778" s="6"/>
      <c r="F2778" s="6"/>
      <c r="G2778" s="6"/>
      <c r="H2778" s="6"/>
      <c r="I2778" s="6"/>
      <c r="J2778" s="6"/>
    </row>
    <row r="2779" spans="1:10" ht="13.9">
      <c r="A2779" s="6"/>
      <c r="B2779" s="7"/>
      <c r="C2779" s="6"/>
      <c r="D2779" s="8"/>
      <c r="E2779" s="6"/>
      <c r="F2779" s="6"/>
      <c r="G2779" s="6"/>
      <c r="H2779" s="6"/>
      <c r="I2779" s="6"/>
      <c r="J2779" s="6"/>
    </row>
    <row r="2780" spans="1:10" ht="13.9">
      <c r="A2780" s="6"/>
      <c r="B2780" s="7"/>
      <c r="C2780" s="6"/>
      <c r="D2780" s="8"/>
      <c r="E2780" s="6"/>
      <c r="F2780" s="6"/>
      <c r="G2780" s="6"/>
      <c r="H2780" s="6"/>
      <c r="I2780" s="6"/>
      <c r="J2780" s="6"/>
    </row>
    <row r="2781" spans="1:10" ht="13.9">
      <c r="A2781" s="6"/>
      <c r="B2781" s="7"/>
      <c r="C2781" s="6"/>
      <c r="D2781" s="8"/>
      <c r="E2781" s="6"/>
      <c r="F2781" s="6"/>
      <c r="G2781" s="6"/>
      <c r="H2781" s="6"/>
      <c r="I2781" s="6"/>
      <c r="J2781" s="6"/>
    </row>
    <row r="2782" spans="1:10" ht="13.9">
      <c r="A2782" s="6"/>
      <c r="B2782" s="7"/>
      <c r="C2782" s="6"/>
      <c r="D2782" s="8"/>
      <c r="E2782" s="6"/>
      <c r="F2782" s="6"/>
      <c r="G2782" s="6"/>
      <c r="H2782" s="6"/>
      <c r="I2782" s="6"/>
      <c r="J2782" s="6"/>
    </row>
    <row r="2783" spans="1:10" ht="13.9">
      <c r="A2783" s="6"/>
      <c r="B2783" s="7"/>
      <c r="C2783" s="6"/>
      <c r="D2783" s="8"/>
      <c r="E2783" s="6"/>
      <c r="F2783" s="6"/>
      <c r="G2783" s="6"/>
      <c r="H2783" s="6"/>
      <c r="I2783" s="6"/>
      <c r="J2783" s="6"/>
    </row>
    <row r="2784" spans="1:10" ht="13.9">
      <c r="A2784" s="6"/>
      <c r="B2784" s="7"/>
      <c r="C2784" s="6"/>
      <c r="D2784" s="8"/>
      <c r="E2784" s="6"/>
      <c r="F2784" s="6"/>
      <c r="G2784" s="6"/>
      <c r="H2784" s="6"/>
      <c r="I2784" s="6"/>
      <c r="J2784" s="6"/>
    </row>
    <row r="2785" spans="1:10" ht="13.9">
      <c r="A2785" s="6"/>
      <c r="B2785" s="7"/>
      <c r="C2785" s="6"/>
      <c r="D2785" s="8"/>
      <c r="E2785" s="6"/>
      <c r="F2785" s="6"/>
      <c r="G2785" s="6"/>
      <c r="H2785" s="6"/>
      <c r="I2785" s="6"/>
      <c r="J2785" s="6"/>
    </row>
    <row r="2786" spans="1:10" ht="13.9">
      <c r="A2786" s="6"/>
      <c r="B2786" s="7"/>
      <c r="C2786" s="6"/>
      <c r="D2786" s="8"/>
      <c r="E2786" s="6"/>
      <c r="F2786" s="6"/>
      <c r="G2786" s="6"/>
      <c r="H2786" s="6"/>
      <c r="I2786" s="6"/>
      <c r="J2786" s="6"/>
    </row>
    <row r="2787" spans="1:10" ht="13.9">
      <c r="A2787" s="6"/>
      <c r="B2787" s="7"/>
      <c r="C2787" s="6"/>
      <c r="D2787" s="8"/>
      <c r="E2787" s="6"/>
      <c r="F2787" s="6"/>
      <c r="G2787" s="6"/>
      <c r="H2787" s="6"/>
      <c r="I2787" s="6"/>
      <c r="J2787" s="6"/>
    </row>
    <row r="2788" spans="1:10" ht="13.9">
      <c r="A2788" s="6"/>
      <c r="B2788" s="7"/>
      <c r="C2788" s="6"/>
      <c r="D2788" s="8"/>
      <c r="E2788" s="6"/>
      <c r="F2788" s="6"/>
      <c r="G2788" s="6"/>
      <c r="H2788" s="6"/>
      <c r="I2788" s="6"/>
      <c r="J2788" s="6"/>
    </row>
    <row r="2789" spans="1:10" ht="13.9">
      <c r="A2789" s="6"/>
      <c r="B2789" s="7"/>
      <c r="C2789" s="6"/>
      <c r="D2789" s="8"/>
      <c r="E2789" s="6"/>
      <c r="F2789" s="6"/>
      <c r="G2789" s="6"/>
      <c r="H2789" s="6"/>
      <c r="I2789" s="6"/>
      <c r="J2789" s="6"/>
    </row>
    <row r="2790" spans="1:10" ht="13.9">
      <c r="A2790" s="6"/>
      <c r="B2790" s="7"/>
      <c r="C2790" s="6"/>
      <c r="D2790" s="8"/>
      <c r="E2790" s="6"/>
      <c r="F2790" s="6"/>
      <c r="G2790" s="6"/>
      <c r="H2790" s="6"/>
      <c r="I2790" s="6"/>
      <c r="J2790" s="6"/>
    </row>
    <row r="2791" spans="1:10" ht="13.9">
      <c r="A2791" s="6"/>
      <c r="B2791" s="7"/>
      <c r="C2791" s="6"/>
      <c r="D2791" s="8"/>
      <c r="E2791" s="6"/>
      <c r="F2791" s="6"/>
      <c r="G2791" s="6"/>
      <c r="H2791" s="6"/>
      <c r="I2791" s="6"/>
      <c r="J2791" s="6"/>
    </row>
    <row r="2792" spans="1:10" ht="13.9">
      <c r="A2792" s="6"/>
      <c r="B2792" s="7"/>
      <c r="C2792" s="6"/>
      <c r="D2792" s="8"/>
      <c r="E2792" s="6"/>
      <c r="F2792" s="6"/>
      <c r="G2792" s="6"/>
      <c r="H2792" s="6"/>
      <c r="I2792" s="6"/>
      <c r="J2792" s="6"/>
    </row>
    <row r="2793" spans="1:10" ht="13.9">
      <c r="A2793" s="6"/>
      <c r="B2793" s="7"/>
      <c r="C2793" s="6"/>
      <c r="D2793" s="8"/>
      <c r="E2793" s="6"/>
      <c r="F2793" s="6"/>
      <c r="G2793" s="6"/>
      <c r="H2793" s="6"/>
      <c r="I2793" s="6"/>
      <c r="J2793" s="6"/>
    </row>
    <row r="2794" spans="1:10" ht="13.9">
      <c r="A2794" s="6"/>
      <c r="B2794" s="7"/>
      <c r="C2794" s="6"/>
      <c r="D2794" s="8"/>
      <c r="E2794" s="6"/>
      <c r="F2794" s="6"/>
      <c r="G2794" s="6"/>
      <c r="H2794" s="6"/>
      <c r="I2794" s="6"/>
      <c r="J2794" s="6"/>
    </row>
    <row r="2795" spans="1:10" ht="13.9">
      <c r="A2795" s="6"/>
      <c r="B2795" s="7"/>
      <c r="C2795" s="6"/>
      <c r="D2795" s="8"/>
      <c r="E2795" s="6"/>
      <c r="F2795" s="6"/>
      <c r="G2795" s="6"/>
      <c r="H2795" s="6"/>
      <c r="I2795" s="6"/>
      <c r="J2795" s="6"/>
    </row>
    <row r="2796" spans="1:10" ht="13.9">
      <c r="A2796" s="6"/>
      <c r="B2796" s="7"/>
      <c r="C2796" s="6"/>
      <c r="D2796" s="8"/>
      <c r="E2796" s="6"/>
      <c r="F2796" s="6"/>
      <c r="G2796" s="6"/>
      <c r="H2796" s="6"/>
      <c r="I2796" s="6"/>
      <c r="J2796" s="6"/>
    </row>
    <row r="2797" spans="1:10" ht="13.9">
      <c r="A2797" s="6"/>
      <c r="B2797" s="7"/>
      <c r="C2797" s="6"/>
      <c r="D2797" s="8"/>
      <c r="E2797" s="6"/>
      <c r="F2797" s="6"/>
      <c r="G2797" s="6"/>
      <c r="H2797" s="6"/>
      <c r="I2797" s="6"/>
      <c r="J2797" s="6"/>
    </row>
    <row r="2798" spans="1:10" ht="13.9">
      <c r="A2798" s="6"/>
      <c r="B2798" s="7"/>
      <c r="C2798" s="6"/>
      <c r="D2798" s="8"/>
      <c r="E2798" s="6"/>
      <c r="F2798" s="6"/>
      <c r="G2798" s="6"/>
      <c r="H2798" s="6"/>
      <c r="I2798" s="6"/>
      <c r="J2798" s="6"/>
    </row>
    <row r="2799" spans="1:10" ht="13.9">
      <c r="A2799" s="6"/>
      <c r="B2799" s="7"/>
      <c r="C2799" s="6"/>
      <c r="D2799" s="8"/>
      <c r="E2799" s="6"/>
      <c r="F2799" s="6"/>
      <c r="G2799" s="6"/>
      <c r="H2799" s="6"/>
      <c r="I2799" s="6"/>
      <c r="J2799" s="6"/>
    </row>
    <row r="2800" spans="1:10" ht="13.9">
      <c r="A2800" s="6"/>
      <c r="B2800" s="7"/>
      <c r="C2800" s="6"/>
      <c r="D2800" s="8"/>
      <c r="E2800" s="6"/>
      <c r="F2800" s="6"/>
      <c r="G2800" s="6"/>
      <c r="H2800" s="6"/>
      <c r="I2800" s="6"/>
      <c r="J2800" s="6"/>
    </row>
    <row r="2801" spans="1:10" ht="13.9">
      <c r="A2801" s="6"/>
      <c r="B2801" s="7"/>
      <c r="C2801" s="6"/>
      <c r="D2801" s="8"/>
      <c r="E2801" s="6"/>
      <c r="F2801" s="6"/>
      <c r="G2801" s="6"/>
      <c r="H2801" s="6"/>
      <c r="I2801" s="6"/>
      <c r="J2801" s="6"/>
    </row>
    <row r="2802" spans="1:10" ht="13.9">
      <c r="A2802" s="6"/>
      <c r="B2802" s="7"/>
      <c r="C2802" s="6"/>
      <c r="D2802" s="8"/>
      <c r="E2802" s="6"/>
      <c r="F2802" s="6"/>
      <c r="G2802" s="6"/>
      <c r="H2802" s="6"/>
      <c r="I2802" s="6"/>
      <c r="J2802" s="6"/>
    </row>
    <row r="2803" spans="1:10" ht="13.9">
      <c r="A2803" s="6"/>
      <c r="B2803" s="7"/>
      <c r="C2803" s="6"/>
      <c r="D2803" s="8"/>
      <c r="E2803" s="6"/>
      <c r="F2803" s="6"/>
      <c r="G2803" s="6"/>
      <c r="H2803" s="6"/>
      <c r="I2803" s="6"/>
      <c r="J2803" s="6"/>
    </row>
    <row r="2804" spans="1:10" ht="13.9">
      <c r="A2804" s="6"/>
      <c r="B2804" s="7"/>
      <c r="C2804" s="6"/>
      <c r="D2804" s="8"/>
      <c r="E2804" s="6"/>
      <c r="F2804" s="6"/>
      <c r="G2804" s="6"/>
      <c r="H2804" s="6"/>
      <c r="I2804" s="6"/>
      <c r="J2804" s="6"/>
    </row>
    <row r="2805" spans="1:10" ht="13.9">
      <c r="A2805" s="6"/>
      <c r="B2805" s="7"/>
      <c r="C2805" s="6"/>
      <c r="D2805" s="8"/>
      <c r="E2805" s="6"/>
      <c r="F2805" s="6"/>
      <c r="G2805" s="6"/>
      <c r="H2805" s="6"/>
      <c r="I2805" s="6"/>
      <c r="J2805" s="6"/>
    </row>
    <row r="2806" spans="1:10" ht="13.9">
      <c r="A2806" s="6"/>
      <c r="B2806" s="7"/>
      <c r="C2806" s="6"/>
      <c r="D2806" s="8"/>
      <c r="E2806" s="6"/>
      <c r="F2806" s="6"/>
      <c r="G2806" s="6"/>
      <c r="H2806" s="6"/>
      <c r="I2806" s="6"/>
      <c r="J2806" s="6"/>
    </row>
    <row r="2807" spans="1:10" ht="13.9">
      <c r="A2807" s="6"/>
      <c r="B2807" s="7"/>
      <c r="C2807" s="6"/>
      <c r="D2807" s="8"/>
      <c r="E2807" s="6"/>
      <c r="F2807" s="6"/>
      <c r="G2807" s="6"/>
      <c r="H2807" s="6"/>
      <c r="I2807" s="6"/>
      <c r="J2807" s="6"/>
    </row>
    <row r="2808" spans="1:10" ht="13.9">
      <c r="A2808" s="6"/>
      <c r="B2808" s="7"/>
      <c r="C2808" s="6"/>
      <c r="D2808" s="8"/>
      <c r="E2808" s="6"/>
      <c r="F2808" s="6"/>
      <c r="G2808" s="6"/>
      <c r="H2808" s="6"/>
      <c r="I2808" s="6"/>
      <c r="J2808" s="6"/>
    </row>
    <row r="2809" spans="1:10" ht="13.9">
      <c r="A2809" s="6"/>
      <c r="B2809" s="7"/>
      <c r="C2809" s="6"/>
      <c r="D2809" s="8"/>
      <c r="E2809" s="6"/>
      <c r="F2809" s="6"/>
      <c r="G2809" s="6"/>
      <c r="H2809" s="6"/>
      <c r="I2809" s="6"/>
      <c r="J2809" s="6"/>
    </row>
    <row r="2810" spans="1:10" ht="13.9">
      <c r="A2810" s="6"/>
      <c r="B2810" s="7"/>
      <c r="C2810" s="6"/>
      <c r="D2810" s="8"/>
      <c r="E2810" s="6"/>
      <c r="F2810" s="6"/>
      <c r="G2810" s="6"/>
      <c r="H2810" s="6"/>
      <c r="I2810" s="6"/>
      <c r="J2810" s="6"/>
    </row>
    <row r="2811" spans="1:10" ht="13.9">
      <c r="A2811" s="6"/>
      <c r="B2811" s="7"/>
      <c r="C2811" s="6"/>
      <c r="D2811" s="8"/>
      <c r="E2811" s="6"/>
      <c r="F2811" s="6"/>
      <c r="G2811" s="6"/>
      <c r="H2811" s="6"/>
      <c r="I2811" s="6"/>
      <c r="J2811" s="6"/>
    </row>
    <row r="2812" spans="1:10" ht="13.9">
      <c r="A2812" s="6"/>
      <c r="B2812" s="7"/>
      <c r="C2812" s="6"/>
      <c r="D2812" s="8"/>
      <c r="E2812" s="6"/>
      <c r="F2812" s="6"/>
      <c r="G2812" s="6"/>
      <c r="H2812" s="6"/>
      <c r="I2812" s="6"/>
      <c r="J2812" s="6"/>
    </row>
    <row r="2813" spans="1:10" ht="13.9">
      <c r="A2813" s="6"/>
      <c r="B2813" s="7"/>
      <c r="C2813" s="6"/>
      <c r="D2813" s="8"/>
      <c r="E2813" s="6"/>
      <c r="F2813" s="6"/>
      <c r="G2813" s="6"/>
      <c r="H2813" s="6"/>
      <c r="I2813" s="6"/>
      <c r="J2813" s="6"/>
    </row>
    <row r="2814" spans="1:10" ht="13.9">
      <c r="A2814" s="6"/>
      <c r="B2814" s="7"/>
      <c r="C2814" s="6"/>
      <c r="D2814" s="8"/>
      <c r="E2814" s="6"/>
      <c r="F2814" s="6"/>
      <c r="G2814" s="6"/>
      <c r="H2814" s="6"/>
      <c r="I2814" s="6"/>
      <c r="J2814" s="6"/>
    </row>
    <row r="2815" spans="1:10" ht="13.9">
      <c r="A2815" s="6"/>
      <c r="B2815" s="7"/>
      <c r="C2815" s="6"/>
      <c r="D2815" s="8"/>
      <c r="E2815" s="6"/>
      <c r="F2815" s="6"/>
      <c r="G2815" s="6"/>
      <c r="H2815" s="6"/>
      <c r="I2815" s="6"/>
      <c r="J2815" s="6"/>
    </row>
    <row r="2816" spans="1:10" ht="13.9">
      <c r="A2816" s="6"/>
      <c r="B2816" s="7"/>
      <c r="C2816" s="6"/>
      <c r="D2816" s="8"/>
      <c r="E2816" s="6"/>
      <c r="F2816" s="6"/>
      <c r="G2816" s="6"/>
      <c r="H2816" s="6"/>
      <c r="I2816" s="6"/>
      <c r="J2816" s="6"/>
    </row>
    <row r="2817" spans="1:10" ht="13.9">
      <c r="A2817" s="6"/>
      <c r="B2817" s="7"/>
      <c r="C2817" s="6"/>
      <c r="D2817" s="8"/>
      <c r="E2817" s="6"/>
      <c r="F2817" s="6"/>
      <c r="G2817" s="6"/>
      <c r="H2817" s="6"/>
      <c r="I2817" s="6"/>
      <c r="J2817" s="6"/>
    </row>
    <row r="2818" spans="1:10" ht="13.9">
      <c r="A2818" s="6"/>
      <c r="B2818" s="7"/>
      <c r="C2818" s="6"/>
      <c r="D2818" s="8"/>
      <c r="E2818" s="6"/>
      <c r="F2818" s="6"/>
      <c r="G2818" s="6"/>
      <c r="H2818" s="6"/>
      <c r="I2818" s="6"/>
      <c r="J2818" s="6"/>
    </row>
    <row r="2819" spans="1:10" ht="13.9">
      <c r="A2819" s="6"/>
      <c r="B2819" s="7"/>
      <c r="C2819" s="6"/>
      <c r="D2819" s="8"/>
      <c r="E2819" s="6"/>
      <c r="F2819" s="6"/>
      <c r="G2819" s="6"/>
      <c r="H2819" s="6"/>
      <c r="I2819" s="6"/>
      <c r="J2819" s="6"/>
    </row>
    <row r="2820" spans="1:10" ht="13.9">
      <c r="A2820" s="6"/>
      <c r="B2820" s="7"/>
      <c r="C2820" s="6"/>
      <c r="D2820" s="8"/>
      <c r="E2820" s="6"/>
      <c r="F2820" s="6"/>
      <c r="G2820" s="6"/>
      <c r="H2820" s="6"/>
      <c r="I2820" s="6"/>
      <c r="J2820" s="6"/>
    </row>
    <row r="2821" spans="1:10" ht="13.9">
      <c r="A2821" s="6"/>
      <c r="B2821" s="7"/>
      <c r="C2821" s="6"/>
      <c r="D2821" s="8"/>
      <c r="E2821" s="6"/>
      <c r="F2821" s="6"/>
      <c r="G2821" s="6"/>
      <c r="H2821" s="6"/>
      <c r="I2821" s="6"/>
      <c r="J2821" s="6"/>
    </row>
    <row r="2822" spans="1:10" ht="13.9">
      <c r="A2822" s="6"/>
      <c r="B2822" s="7"/>
      <c r="C2822" s="6"/>
      <c r="D2822" s="8"/>
      <c r="E2822" s="6"/>
      <c r="F2822" s="6"/>
      <c r="G2822" s="6"/>
      <c r="H2822" s="6"/>
      <c r="I2822" s="6"/>
      <c r="J2822" s="6"/>
    </row>
    <row r="2823" spans="1:10" ht="13.9">
      <c r="A2823" s="6"/>
      <c r="B2823" s="7"/>
      <c r="C2823" s="6"/>
      <c r="D2823" s="8"/>
      <c r="E2823" s="6"/>
      <c r="F2823" s="6"/>
      <c r="G2823" s="6"/>
      <c r="H2823" s="6"/>
      <c r="I2823" s="6"/>
      <c r="J2823" s="6"/>
    </row>
    <row r="2824" spans="1:10" ht="13.9">
      <c r="A2824" s="6"/>
      <c r="B2824" s="7"/>
      <c r="C2824" s="6"/>
      <c r="D2824" s="8"/>
      <c r="E2824" s="6"/>
      <c r="F2824" s="6"/>
      <c r="G2824" s="6"/>
      <c r="H2824" s="6"/>
      <c r="I2824" s="6"/>
      <c r="J2824" s="6"/>
    </row>
    <row r="2825" spans="1:10" ht="13.9">
      <c r="A2825" s="6"/>
      <c r="B2825" s="7"/>
      <c r="C2825" s="6"/>
      <c r="D2825" s="8"/>
      <c r="E2825" s="6"/>
      <c r="F2825" s="6"/>
      <c r="G2825" s="6"/>
      <c r="H2825" s="6"/>
      <c r="I2825" s="6"/>
      <c r="J2825" s="6"/>
    </row>
    <row r="2826" spans="1:10" ht="13.9">
      <c r="A2826" s="6"/>
      <c r="B2826" s="7"/>
      <c r="C2826" s="6"/>
      <c r="D2826" s="8"/>
      <c r="E2826" s="6"/>
      <c r="F2826" s="6"/>
      <c r="G2826" s="6"/>
      <c r="H2826" s="6"/>
      <c r="I2826" s="6"/>
      <c r="J2826" s="6"/>
    </row>
    <row r="2827" spans="1:10" ht="13.9">
      <c r="A2827" s="6"/>
      <c r="B2827" s="7"/>
      <c r="C2827" s="6"/>
      <c r="D2827" s="8"/>
      <c r="E2827" s="6"/>
      <c r="F2827" s="6"/>
      <c r="G2827" s="6"/>
      <c r="H2827" s="6"/>
      <c r="I2827" s="6"/>
      <c r="J2827" s="6"/>
    </row>
    <row r="2828" spans="1:10" ht="13.9">
      <c r="A2828" s="6"/>
      <c r="B2828" s="7"/>
      <c r="C2828" s="6"/>
      <c r="D2828" s="8"/>
      <c r="E2828" s="6"/>
      <c r="F2828" s="6"/>
      <c r="G2828" s="6"/>
      <c r="H2828" s="6"/>
      <c r="I2828" s="6"/>
      <c r="J2828" s="6"/>
    </row>
    <row r="2829" spans="1:10" ht="13.9">
      <c r="A2829" s="6"/>
      <c r="B2829" s="7"/>
      <c r="C2829" s="6"/>
      <c r="D2829" s="8"/>
      <c r="E2829" s="6"/>
      <c r="F2829" s="6"/>
      <c r="G2829" s="6"/>
      <c r="H2829" s="6"/>
      <c r="I2829" s="6"/>
      <c r="J2829" s="6"/>
    </row>
    <row r="2830" spans="1:10" ht="13.9">
      <c r="A2830" s="6"/>
      <c r="B2830" s="7"/>
      <c r="C2830" s="6"/>
      <c r="D2830" s="8"/>
      <c r="E2830" s="6"/>
      <c r="F2830" s="6"/>
      <c r="G2830" s="6"/>
      <c r="H2830" s="6"/>
      <c r="I2830" s="6"/>
      <c r="J2830" s="6"/>
    </row>
    <row r="2831" spans="1:10" ht="13.9">
      <c r="A2831" s="6"/>
      <c r="B2831" s="7"/>
      <c r="C2831" s="6"/>
      <c r="D2831" s="8"/>
      <c r="E2831" s="6"/>
      <c r="F2831" s="6"/>
      <c r="G2831" s="6"/>
      <c r="H2831" s="6"/>
      <c r="I2831" s="6"/>
      <c r="J2831" s="6"/>
    </row>
    <row r="2832" spans="1:10" ht="13.9">
      <c r="A2832" s="6"/>
      <c r="B2832" s="7"/>
      <c r="C2832" s="6"/>
      <c r="D2832" s="8"/>
      <c r="E2832" s="6"/>
      <c r="F2832" s="6"/>
      <c r="G2832" s="6"/>
      <c r="H2832" s="6"/>
      <c r="I2832" s="6"/>
      <c r="J2832" s="6"/>
    </row>
    <row r="2833" spans="1:10" ht="13.9">
      <c r="A2833" s="6"/>
      <c r="B2833" s="7"/>
      <c r="C2833" s="6"/>
      <c r="D2833" s="8"/>
      <c r="E2833" s="6"/>
      <c r="F2833" s="6"/>
      <c r="G2833" s="6"/>
      <c r="H2833" s="6"/>
      <c r="I2833" s="6"/>
      <c r="J2833" s="6"/>
    </row>
    <row r="2834" spans="1:10" ht="13.9">
      <c r="A2834" s="6"/>
      <c r="B2834" s="7"/>
      <c r="C2834" s="6"/>
      <c r="D2834" s="8"/>
      <c r="E2834" s="6"/>
      <c r="F2834" s="6"/>
      <c r="G2834" s="6"/>
      <c r="H2834" s="6"/>
      <c r="I2834" s="6"/>
      <c r="J2834" s="6"/>
    </row>
    <row r="2835" spans="1:10" ht="13.9">
      <c r="A2835" s="6"/>
      <c r="B2835" s="7"/>
      <c r="C2835" s="6"/>
      <c r="D2835" s="8"/>
      <c r="E2835" s="6"/>
      <c r="F2835" s="6"/>
      <c r="G2835" s="6"/>
      <c r="H2835" s="6"/>
      <c r="I2835" s="6"/>
      <c r="J2835" s="6"/>
    </row>
    <row r="2836" spans="1:10" ht="13.9">
      <c r="A2836" s="6"/>
      <c r="B2836" s="7"/>
      <c r="C2836" s="6"/>
      <c r="D2836" s="8"/>
      <c r="E2836" s="6"/>
      <c r="F2836" s="6"/>
      <c r="G2836" s="6"/>
      <c r="H2836" s="6"/>
      <c r="I2836" s="6"/>
      <c r="J2836" s="6"/>
    </row>
    <row r="2837" spans="1:10" ht="13.9">
      <c r="A2837" s="6"/>
      <c r="B2837" s="7"/>
      <c r="C2837" s="6"/>
      <c r="D2837" s="8"/>
      <c r="E2837" s="6"/>
      <c r="F2837" s="6"/>
      <c r="G2837" s="6"/>
      <c r="H2837" s="6"/>
      <c r="I2837" s="6"/>
      <c r="J2837" s="6"/>
    </row>
    <row r="2838" spans="1:10" ht="13.9">
      <c r="A2838" s="6"/>
      <c r="B2838" s="7"/>
      <c r="C2838" s="6"/>
      <c r="D2838" s="8"/>
      <c r="E2838" s="6"/>
      <c r="F2838" s="6"/>
      <c r="G2838" s="6"/>
      <c r="H2838" s="6"/>
      <c r="I2838" s="6"/>
      <c r="J2838" s="6"/>
    </row>
    <row r="2839" spans="1:10" ht="13.9">
      <c r="A2839" s="6"/>
      <c r="B2839" s="7"/>
      <c r="C2839" s="6"/>
      <c r="D2839" s="8"/>
      <c r="E2839" s="6"/>
      <c r="F2839" s="6"/>
      <c r="G2839" s="6"/>
      <c r="H2839" s="6"/>
      <c r="I2839" s="6"/>
      <c r="J2839" s="6"/>
    </row>
    <row r="2840" spans="1:10" ht="13.9">
      <c r="A2840" s="6"/>
      <c r="B2840" s="7"/>
      <c r="C2840" s="6"/>
      <c r="D2840" s="8"/>
      <c r="E2840" s="6"/>
      <c r="F2840" s="6"/>
      <c r="G2840" s="6"/>
      <c r="H2840" s="6"/>
      <c r="I2840" s="6"/>
      <c r="J2840" s="6"/>
    </row>
    <row r="2841" spans="1:10" ht="13.9">
      <c r="A2841" s="6"/>
      <c r="B2841" s="7"/>
      <c r="C2841" s="6"/>
      <c r="D2841" s="8"/>
      <c r="E2841" s="6"/>
      <c r="F2841" s="6"/>
      <c r="G2841" s="6"/>
      <c r="H2841" s="6"/>
      <c r="I2841" s="6"/>
      <c r="J2841" s="6"/>
    </row>
    <row r="2842" spans="1:10" ht="13.9">
      <c r="A2842" s="6"/>
      <c r="B2842" s="7"/>
      <c r="C2842" s="6"/>
      <c r="D2842" s="8"/>
      <c r="E2842" s="6"/>
      <c r="F2842" s="6"/>
      <c r="G2842" s="6"/>
      <c r="H2842" s="6"/>
      <c r="I2842" s="6"/>
      <c r="J2842" s="6"/>
    </row>
    <row r="2843" spans="1:10" ht="13.9">
      <c r="A2843" s="6"/>
      <c r="B2843" s="7"/>
      <c r="C2843" s="6"/>
      <c r="D2843" s="8"/>
      <c r="E2843" s="6"/>
      <c r="F2843" s="6"/>
      <c r="G2843" s="6"/>
      <c r="H2843" s="6"/>
      <c r="I2843" s="6"/>
      <c r="J2843" s="6"/>
    </row>
    <row r="2844" spans="1:10" ht="13.9">
      <c r="A2844" s="6"/>
      <c r="B2844" s="7"/>
      <c r="C2844" s="6"/>
      <c r="D2844" s="8"/>
      <c r="E2844" s="6"/>
      <c r="F2844" s="6"/>
      <c r="G2844" s="6"/>
      <c r="H2844" s="6"/>
      <c r="I2844" s="6"/>
      <c r="J2844" s="6"/>
    </row>
    <row r="2845" spans="1:10" ht="13.9">
      <c r="A2845" s="6"/>
      <c r="B2845" s="7"/>
      <c r="C2845" s="6"/>
      <c r="D2845" s="8"/>
      <c r="E2845" s="6"/>
      <c r="F2845" s="6"/>
      <c r="G2845" s="6"/>
      <c r="H2845" s="6"/>
      <c r="I2845" s="6"/>
      <c r="J2845" s="6"/>
    </row>
    <row r="2846" spans="1:10" ht="13.9">
      <c r="A2846" s="6"/>
      <c r="B2846" s="7"/>
      <c r="C2846" s="6"/>
      <c r="D2846" s="8"/>
      <c r="E2846" s="6"/>
      <c r="F2846" s="6"/>
      <c r="G2846" s="6"/>
      <c r="H2846" s="6"/>
      <c r="I2846" s="6"/>
      <c r="J2846" s="6"/>
    </row>
    <row r="2847" spans="1:10" ht="13.9">
      <c r="A2847" s="6"/>
      <c r="B2847" s="7"/>
      <c r="C2847" s="6"/>
      <c r="D2847" s="8"/>
      <c r="E2847" s="6"/>
      <c r="F2847" s="6"/>
      <c r="G2847" s="6"/>
      <c r="H2847" s="6"/>
      <c r="I2847" s="6"/>
      <c r="J2847" s="6"/>
    </row>
    <row r="2848" spans="1:10" ht="13.9">
      <c r="A2848" s="6"/>
      <c r="B2848" s="7"/>
      <c r="C2848" s="6"/>
      <c r="D2848" s="8"/>
      <c r="E2848" s="6"/>
      <c r="F2848" s="6"/>
      <c r="G2848" s="6"/>
      <c r="H2848" s="6"/>
      <c r="I2848" s="6"/>
      <c r="J2848" s="6"/>
    </row>
    <row r="2849" spans="1:10" ht="13.9">
      <c r="A2849" s="6"/>
      <c r="B2849" s="7"/>
      <c r="C2849" s="6"/>
      <c r="D2849" s="8"/>
      <c r="E2849" s="6"/>
      <c r="F2849" s="6"/>
      <c r="G2849" s="6"/>
      <c r="H2849" s="6"/>
      <c r="I2849" s="6"/>
      <c r="J2849" s="6"/>
    </row>
    <row r="2850" spans="1:10" ht="13.9">
      <c r="A2850" s="6"/>
      <c r="B2850" s="7"/>
      <c r="C2850" s="6"/>
      <c r="D2850" s="8"/>
      <c r="E2850" s="6"/>
      <c r="F2850" s="6"/>
      <c r="G2850" s="6"/>
      <c r="H2850" s="6"/>
      <c r="I2850" s="6"/>
      <c r="J2850" s="6"/>
    </row>
    <row r="2851" spans="1:10" ht="13.9">
      <c r="A2851" s="6"/>
      <c r="B2851" s="7"/>
      <c r="C2851" s="6"/>
      <c r="D2851" s="8"/>
      <c r="E2851" s="6"/>
      <c r="F2851" s="6"/>
      <c r="G2851" s="6"/>
      <c r="H2851" s="6"/>
      <c r="I2851" s="6"/>
      <c r="J2851" s="6"/>
    </row>
    <row r="2852" spans="1:10" ht="13.9">
      <c r="A2852" s="6"/>
      <c r="B2852" s="7"/>
      <c r="C2852" s="6"/>
      <c r="D2852" s="8"/>
      <c r="E2852" s="6"/>
      <c r="F2852" s="6"/>
      <c r="G2852" s="6"/>
      <c r="H2852" s="6"/>
      <c r="I2852" s="6"/>
      <c r="J2852" s="6"/>
    </row>
    <row r="2853" spans="1:10" ht="13.9">
      <c r="A2853" s="6"/>
      <c r="B2853" s="7"/>
      <c r="C2853" s="6"/>
      <c r="D2853" s="8"/>
      <c r="E2853" s="6"/>
      <c r="F2853" s="6"/>
      <c r="G2853" s="6"/>
      <c r="H2853" s="6"/>
      <c r="I2853" s="6"/>
      <c r="J2853" s="6"/>
    </row>
    <row r="2854" spans="1:10" ht="13.9">
      <c r="A2854" s="6"/>
      <c r="B2854" s="7"/>
      <c r="C2854" s="6"/>
      <c r="D2854" s="8"/>
      <c r="E2854" s="6"/>
      <c r="F2854" s="6"/>
      <c r="G2854" s="6"/>
      <c r="H2854" s="6"/>
      <c r="I2854" s="6"/>
      <c r="J2854" s="6"/>
    </row>
    <row r="2855" spans="1:10" ht="13.9">
      <c r="A2855" s="6"/>
      <c r="B2855" s="7"/>
      <c r="C2855" s="6"/>
      <c r="D2855" s="8"/>
      <c r="E2855" s="6"/>
      <c r="F2855" s="6"/>
      <c r="G2855" s="6"/>
      <c r="H2855" s="6"/>
      <c r="I2855" s="6"/>
      <c r="J2855" s="6"/>
    </row>
    <row r="2856" spans="1:10" ht="13.9">
      <c r="A2856" s="6"/>
      <c r="B2856" s="7"/>
      <c r="C2856" s="6"/>
      <c r="D2856" s="8"/>
      <c r="E2856" s="6"/>
      <c r="F2856" s="6"/>
      <c r="G2856" s="6"/>
      <c r="H2856" s="6"/>
      <c r="I2856" s="6"/>
      <c r="J2856" s="6"/>
    </row>
    <row r="2857" spans="1:10" ht="13.9">
      <c r="A2857" s="6"/>
      <c r="B2857" s="7"/>
      <c r="C2857" s="6"/>
      <c r="D2857" s="8"/>
      <c r="E2857" s="6"/>
      <c r="F2857" s="6"/>
      <c r="G2857" s="6"/>
      <c r="H2857" s="6"/>
      <c r="I2857" s="6"/>
      <c r="J2857" s="6"/>
    </row>
    <row r="2858" spans="1:10" ht="13.9">
      <c r="A2858" s="6"/>
      <c r="B2858" s="7"/>
      <c r="C2858" s="6"/>
      <c r="D2858" s="8"/>
      <c r="E2858" s="6"/>
      <c r="F2858" s="6"/>
      <c r="G2858" s="6"/>
      <c r="H2858" s="6"/>
      <c r="I2858" s="6"/>
      <c r="J2858" s="6"/>
    </row>
    <row r="2859" spans="1:10" ht="13.9">
      <c r="A2859" s="6"/>
      <c r="B2859" s="7"/>
      <c r="C2859" s="6"/>
      <c r="D2859" s="8"/>
      <c r="E2859" s="6"/>
      <c r="F2859" s="6"/>
      <c r="G2859" s="6"/>
      <c r="H2859" s="6"/>
      <c r="I2859" s="6"/>
      <c r="J2859" s="6"/>
    </row>
    <row r="2860" spans="1:10" ht="13.9">
      <c r="A2860" s="6"/>
      <c r="B2860" s="7"/>
      <c r="C2860" s="6"/>
      <c r="D2860" s="8"/>
      <c r="E2860" s="6"/>
      <c r="F2860" s="6"/>
      <c r="G2860" s="6"/>
      <c r="H2860" s="6"/>
      <c r="I2860" s="6"/>
      <c r="J2860" s="6"/>
    </row>
    <row r="2861" spans="1:10" ht="13.9">
      <c r="A2861" s="6"/>
      <c r="B2861" s="7"/>
      <c r="C2861" s="6"/>
      <c r="D2861" s="8"/>
      <c r="E2861" s="6"/>
      <c r="F2861" s="6"/>
      <c r="G2861" s="6"/>
      <c r="H2861" s="6"/>
      <c r="I2861" s="6"/>
      <c r="J2861" s="6"/>
    </row>
    <row r="2862" spans="1:10" ht="13.9">
      <c r="A2862" s="6"/>
      <c r="B2862" s="7"/>
      <c r="C2862" s="6"/>
      <c r="D2862" s="8"/>
      <c r="E2862" s="6"/>
      <c r="F2862" s="6"/>
      <c r="G2862" s="6"/>
      <c r="H2862" s="6"/>
      <c r="I2862" s="6"/>
      <c r="J2862" s="6"/>
    </row>
    <row r="2863" spans="1:10" ht="13.9">
      <c r="A2863" s="6"/>
      <c r="B2863" s="7"/>
      <c r="C2863" s="6"/>
      <c r="D2863" s="8"/>
      <c r="E2863" s="6"/>
      <c r="F2863" s="6"/>
      <c r="G2863" s="6"/>
      <c r="H2863" s="6"/>
      <c r="I2863" s="6"/>
      <c r="J2863" s="6"/>
    </row>
    <row r="2864" spans="1:10" ht="13.9">
      <c r="A2864" s="6"/>
      <c r="B2864" s="7"/>
      <c r="C2864" s="6"/>
      <c r="D2864" s="8"/>
      <c r="E2864" s="6"/>
      <c r="F2864" s="6"/>
      <c r="G2864" s="6"/>
      <c r="H2864" s="6"/>
      <c r="I2864" s="6"/>
      <c r="J2864" s="6"/>
    </row>
    <row r="2865" spans="1:10" ht="13.9">
      <c r="A2865" s="6"/>
      <c r="B2865" s="7"/>
      <c r="C2865" s="6"/>
      <c r="D2865" s="8"/>
      <c r="E2865" s="6"/>
      <c r="F2865" s="6"/>
      <c r="G2865" s="6"/>
      <c r="H2865" s="6"/>
      <c r="I2865" s="6"/>
      <c r="J2865" s="6"/>
    </row>
    <row r="2866" spans="1:10" ht="13.9">
      <c r="A2866" s="6"/>
      <c r="B2866" s="7"/>
      <c r="C2866" s="6"/>
      <c r="D2866" s="8"/>
      <c r="E2866" s="6"/>
      <c r="F2866" s="6"/>
      <c r="G2866" s="6"/>
      <c r="H2866" s="6"/>
      <c r="I2866" s="6"/>
      <c r="J2866" s="6"/>
    </row>
    <row r="2867" spans="1:10" ht="13.9">
      <c r="A2867" s="6"/>
      <c r="B2867" s="7"/>
      <c r="C2867" s="6"/>
      <c r="D2867" s="8"/>
      <c r="E2867" s="6"/>
      <c r="F2867" s="6"/>
      <c r="G2867" s="6"/>
      <c r="H2867" s="6"/>
      <c r="I2867" s="6"/>
      <c r="J2867" s="6"/>
    </row>
    <row r="2868" spans="1:10" ht="13.9">
      <c r="A2868" s="6"/>
      <c r="B2868" s="7"/>
      <c r="C2868" s="6"/>
      <c r="D2868" s="8"/>
      <c r="E2868" s="6"/>
      <c r="F2868" s="6"/>
      <c r="G2868" s="6"/>
      <c r="H2868" s="6"/>
      <c r="I2868" s="6"/>
      <c r="J2868" s="6"/>
    </row>
    <row r="2869" spans="1:10" ht="13.9">
      <c r="A2869" s="6"/>
      <c r="B2869" s="7"/>
      <c r="C2869" s="6"/>
      <c r="D2869" s="8"/>
      <c r="E2869" s="6"/>
      <c r="F2869" s="6"/>
      <c r="G2869" s="6"/>
      <c r="H2869" s="6"/>
      <c r="I2869" s="6"/>
      <c r="J2869" s="6"/>
    </row>
    <row r="2870" spans="1:10" ht="13.9">
      <c r="A2870" s="6"/>
      <c r="B2870" s="7"/>
      <c r="C2870" s="6"/>
      <c r="D2870" s="8"/>
      <c r="E2870" s="6"/>
      <c r="F2870" s="6"/>
      <c r="G2870" s="6"/>
      <c r="H2870" s="6"/>
      <c r="I2870" s="6"/>
      <c r="J2870" s="6"/>
    </row>
    <row r="2871" spans="1:10" ht="13.9">
      <c r="A2871" s="6"/>
      <c r="B2871" s="7"/>
      <c r="C2871" s="6"/>
      <c r="D2871" s="8"/>
      <c r="E2871" s="6"/>
      <c r="F2871" s="6"/>
      <c r="G2871" s="6"/>
      <c r="H2871" s="6"/>
      <c r="I2871" s="6"/>
      <c r="J2871" s="6"/>
    </row>
    <row r="2872" spans="1:10" ht="13.9">
      <c r="A2872" s="6"/>
      <c r="B2872" s="7"/>
      <c r="C2872" s="6"/>
      <c r="D2872" s="8"/>
      <c r="E2872" s="6"/>
      <c r="F2872" s="6"/>
      <c r="G2872" s="6"/>
      <c r="H2872" s="6"/>
      <c r="I2872" s="6"/>
      <c r="J2872" s="6"/>
    </row>
    <row r="2873" spans="1:10" ht="13.9">
      <c r="A2873" s="6"/>
      <c r="B2873" s="7"/>
      <c r="C2873" s="6"/>
      <c r="D2873" s="8"/>
      <c r="E2873" s="6"/>
      <c r="F2873" s="6"/>
      <c r="G2873" s="6"/>
      <c r="H2873" s="6"/>
      <c r="I2873" s="6"/>
      <c r="J2873" s="6"/>
    </row>
    <row r="2874" spans="1:10" ht="13.9">
      <c r="A2874" s="6"/>
      <c r="B2874" s="7"/>
      <c r="C2874" s="6"/>
      <c r="D2874" s="8"/>
      <c r="E2874" s="6"/>
      <c r="F2874" s="6"/>
      <c r="G2874" s="6"/>
      <c r="H2874" s="6"/>
      <c r="I2874" s="6"/>
      <c r="J2874" s="6"/>
    </row>
    <row r="2875" spans="1:10" ht="13.9">
      <c r="A2875" s="6"/>
      <c r="B2875" s="7"/>
      <c r="C2875" s="6"/>
      <c r="D2875" s="8"/>
      <c r="E2875" s="6"/>
      <c r="F2875" s="6"/>
      <c r="G2875" s="6"/>
      <c r="H2875" s="6"/>
      <c r="I2875" s="6"/>
      <c r="J2875" s="6"/>
    </row>
    <row r="2876" spans="1:10" ht="13.9">
      <c r="A2876" s="6"/>
      <c r="B2876" s="7"/>
      <c r="C2876" s="6"/>
      <c r="D2876" s="8"/>
      <c r="E2876" s="6"/>
      <c r="F2876" s="6"/>
      <c r="G2876" s="6"/>
      <c r="H2876" s="6"/>
      <c r="I2876" s="6"/>
      <c r="J2876" s="6"/>
    </row>
    <row r="2877" spans="1:10" ht="13.9">
      <c r="A2877" s="6"/>
      <c r="B2877" s="7"/>
      <c r="C2877" s="6"/>
      <c r="D2877" s="8"/>
      <c r="E2877" s="6"/>
      <c r="F2877" s="6"/>
      <c r="G2877" s="6"/>
      <c r="H2877" s="6"/>
      <c r="I2877" s="6"/>
      <c r="J2877" s="6"/>
    </row>
    <row r="2878" spans="1:10" ht="13.9">
      <c r="A2878" s="6"/>
      <c r="B2878" s="7"/>
      <c r="C2878" s="6"/>
      <c r="D2878" s="8"/>
      <c r="E2878" s="6"/>
      <c r="F2878" s="6"/>
      <c r="G2878" s="6"/>
      <c r="H2878" s="6"/>
      <c r="I2878" s="6"/>
      <c r="J2878" s="6"/>
    </row>
    <row r="2879" spans="1:10" ht="13.9">
      <c r="A2879" s="6"/>
      <c r="B2879" s="7"/>
      <c r="C2879" s="6"/>
      <c r="D2879" s="8"/>
      <c r="E2879" s="6"/>
      <c r="F2879" s="6"/>
      <c r="G2879" s="6"/>
      <c r="H2879" s="6"/>
      <c r="I2879" s="6"/>
      <c r="J2879" s="6"/>
    </row>
    <row r="2880" spans="1:10" ht="13.9">
      <c r="A2880" s="6"/>
      <c r="B2880" s="7"/>
      <c r="C2880" s="6"/>
      <c r="D2880" s="8"/>
      <c r="E2880" s="6"/>
      <c r="F2880" s="6"/>
      <c r="G2880" s="6"/>
      <c r="H2880" s="6"/>
      <c r="I2880" s="6"/>
      <c r="J2880" s="6"/>
    </row>
    <row r="2881" spans="1:10" ht="13.9">
      <c r="A2881" s="6"/>
      <c r="B2881" s="7"/>
      <c r="C2881" s="6"/>
      <c r="D2881" s="8"/>
      <c r="E2881" s="6"/>
      <c r="F2881" s="6"/>
      <c r="G2881" s="6"/>
      <c r="H2881" s="6"/>
      <c r="I2881" s="6"/>
      <c r="J2881" s="6"/>
    </row>
    <row r="2882" spans="1:10" ht="13.9">
      <c r="A2882" s="6"/>
      <c r="B2882" s="7"/>
      <c r="C2882" s="6"/>
      <c r="D2882" s="8"/>
      <c r="E2882" s="6"/>
      <c r="F2882" s="6"/>
      <c r="G2882" s="6"/>
      <c r="H2882" s="6"/>
      <c r="I2882" s="6"/>
      <c r="J2882" s="6"/>
    </row>
    <row r="2883" spans="1:10" ht="13.9">
      <c r="A2883" s="6"/>
      <c r="B2883" s="7"/>
      <c r="C2883" s="6"/>
      <c r="D2883" s="8"/>
      <c r="E2883" s="6"/>
      <c r="F2883" s="6"/>
      <c r="G2883" s="6"/>
      <c r="H2883" s="6"/>
      <c r="I2883" s="6"/>
      <c r="J2883" s="6"/>
    </row>
    <row r="2884" spans="1:10" ht="13.9">
      <c r="A2884" s="6"/>
      <c r="B2884" s="7"/>
      <c r="C2884" s="6"/>
      <c r="D2884" s="8"/>
      <c r="E2884" s="6"/>
      <c r="F2884" s="6"/>
      <c r="G2884" s="6"/>
      <c r="H2884" s="6"/>
      <c r="I2884" s="6"/>
      <c r="J2884" s="6"/>
    </row>
    <row r="2885" spans="1:10" ht="13.9">
      <c r="A2885" s="6"/>
      <c r="B2885" s="7"/>
      <c r="C2885" s="6"/>
      <c r="D2885" s="8"/>
      <c r="E2885" s="6"/>
      <c r="F2885" s="6"/>
      <c r="G2885" s="6"/>
      <c r="H2885" s="6"/>
      <c r="I2885" s="6"/>
      <c r="J2885" s="6"/>
    </row>
    <row r="2886" spans="1:10" ht="13.9">
      <c r="A2886" s="6"/>
      <c r="B2886" s="7"/>
      <c r="C2886" s="6"/>
      <c r="D2886" s="8"/>
      <c r="E2886" s="6"/>
      <c r="F2886" s="6"/>
      <c r="G2886" s="6"/>
      <c r="H2886" s="6"/>
      <c r="I2886" s="6"/>
      <c r="J2886" s="6"/>
    </row>
    <row r="2887" spans="1:10" ht="13.9">
      <c r="A2887" s="6"/>
      <c r="B2887" s="7"/>
      <c r="C2887" s="6"/>
      <c r="D2887" s="8"/>
      <c r="E2887" s="6"/>
      <c r="F2887" s="6"/>
      <c r="G2887" s="6"/>
      <c r="H2887" s="6"/>
      <c r="I2887" s="6"/>
      <c r="J2887" s="6"/>
    </row>
    <row r="2888" spans="1:10" ht="13.9">
      <c r="A2888" s="6"/>
      <c r="B2888" s="7"/>
      <c r="C2888" s="6"/>
      <c r="D2888" s="8"/>
      <c r="E2888" s="6"/>
      <c r="F2888" s="6"/>
      <c r="G2888" s="6"/>
      <c r="H2888" s="6"/>
      <c r="I2888" s="6"/>
      <c r="J2888" s="6"/>
    </row>
    <row r="2889" spans="1:10" ht="13.9">
      <c r="A2889" s="6"/>
      <c r="B2889" s="7"/>
      <c r="C2889" s="6"/>
      <c r="D2889" s="8"/>
      <c r="E2889" s="6"/>
      <c r="F2889" s="6"/>
      <c r="G2889" s="6"/>
      <c r="H2889" s="6"/>
      <c r="I2889" s="6"/>
      <c r="J2889" s="6"/>
    </row>
    <row r="2890" spans="1:10" ht="13.9">
      <c r="A2890" s="6"/>
      <c r="B2890" s="7"/>
      <c r="C2890" s="6"/>
      <c r="D2890" s="8"/>
      <c r="E2890" s="6"/>
      <c r="F2890" s="6"/>
      <c r="G2890" s="6"/>
      <c r="H2890" s="6"/>
      <c r="I2890" s="6"/>
      <c r="J2890" s="6"/>
    </row>
    <row r="2891" spans="1:10" ht="13.9">
      <c r="A2891" s="6"/>
      <c r="B2891" s="7"/>
      <c r="C2891" s="6"/>
      <c r="D2891" s="8"/>
      <c r="E2891" s="6"/>
      <c r="F2891" s="6"/>
      <c r="G2891" s="6"/>
      <c r="H2891" s="6"/>
      <c r="I2891" s="6"/>
      <c r="J2891" s="6"/>
    </row>
    <row r="2892" spans="1:10" ht="13.9">
      <c r="A2892" s="6"/>
      <c r="B2892" s="7"/>
      <c r="C2892" s="6"/>
      <c r="D2892" s="8"/>
      <c r="E2892" s="6"/>
      <c r="F2892" s="6"/>
      <c r="G2892" s="6"/>
      <c r="H2892" s="6"/>
      <c r="I2892" s="6"/>
      <c r="J2892" s="6"/>
    </row>
    <row r="2893" spans="1:10" ht="13.9">
      <c r="A2893" s="6"/>
      <c r="B2893" s="7"/>
      <c r="C2893" s="6"/>
      <c r="D2893" s="8"/>
      <c r="E2893" s="6"/>
      <c r="F2893" s="6"/>
      <c r="G2893" s="6"/>
      <c r="H2893" s="6"/>
      <c r="I2893" s="6"/>
      <c r="J2893" s="6"/>
    </row>
    <row r="2894" spans="1:10" ht="13.9">
      <c r="A2894" s="6"/>
      <c r="B2894" s="7"/>
      <c r="C2894" s="6"/>
      <c r="D2894" s="8"/>
      <c r="E2894" s="6"/>
      <c r="F2894" s="6"/>
      <c r="G2894" s="6"/>
      <c r="H2894" s="6"/>
      <c r="I2894" s="6"/>
      <c r="J2894" s="6"/>
    </row>
    <row r="2895" spans="1:10" ht="13.9">
      <c r="A2895" s="6"/>
      <c r="B2895" s="7"/>
      <c r="C2895" s="6"/>
      <c r="D2895" s="8"/>
      <c r="E2895" s="6"/>
      <c r="F2895" s="6"/>
      <c r="G2895" s="6"/>
      <c r="H2895" s="6"/>
      <c r="I2895" s="6"/>
      <c r="J2895" s="6"/>
    </row>
    <row r="2896" spans="1:10" ht="13.9">
      <c r="A2896" s="6"/>
      <c r="B2896" s="7"/>
      <c r="C2896" s="6"/>
      <c r="D2896" s="8"/>
      <c r="E2896" s="6"/>
      <c r="F2896" s="6"/>
      <c r="G2896" s="6"/>
      <c r="H2896" s="6"/>
      <c r="I2896" s="6"/>
      <c r="J2896" s="6"/>
    </row>
    <row r="2897" spans="1:10" ht="13.9">
      <c r="A2897" s="6"/>
      <c r="B2897" s="7"/>
      <c r="C2897" s="6"/>
      <c r="D2897" s="8"/>
      <c r="E2897" s="6"/>
      <c r="F2897" s="6"/>
      <c r="G2897" s="6"/>
      <c r="H2897" s="6"/>
      <c r="I2897" s="6"/>
      <c r="J2897" s="6"/>
    </row>
    <row r="2898" spans="1:10" ht="13.9">
      <c r="A2898" s="6"/>
      <c r="B2898" s="7"/>
      <c r="C2898" s="6"/>
      <c r="D2898" s="8"/>
      <c r="E2898" s="6"/>
      <c r="F2898" s="6"/>
      <c r="G2898" s="6"/>
      <c r="H2898" s="6"/>
      <c r="I2898" s="6"/>
      <c r="J2898" s="6"/>
    </row>
    <row r="2899" spans="1:10" ht="13.9">
      <c r="A2899" s="6"/>
      <c r="B2899" s="7"/>
      <c r="C2899" s="6"/>
      <c r="D2899" s="8"/>
      <c r="E2899" s="6"/>
      <c r="F2899" s="6"/>
      <c r="G2899" s="6"/>
      <c r="H2899" s="6"/>
      <c r="I2899" s="6"/>
      <c r="J2899" s="6"/>
    </row>
    <row r="2900" spans="1:10" ht="13.9">
      <c r="A2900" s="6"/>
      <c r="B2900" s="7"/>
      <c r="C2900" s="6"/>
      <c r="D2900" s="8"/>
      <c r="E2900" s="6"/>
      <c r="F2900" s="6"/>
      <c r="G2900" s="6"/>
      <c r="H2900" s="6"/>
      <c r="I2900" s="6"/>
      <c r="J2900" s="6"/>
    </row>
    <row r="2901" spans="1:10" ht="13.9">
      <c r="A2901" s="6"/>
      <c r="B2901" s="7"/>
      <c r="C2901" s="6"/>
      <c r="D2901" s="8"/>
      <c r="E2901" s="6"/>
      <c r="F2901" s="6"/>
      <c r="G2901" s="6"/>
      <c r="H2901" s="6"/>
      <c r="I2901" s="6"/>
      <c r="J2901" s="6"/>
    </row>
    <row r="2902" spans="1:10" ht="13.9">
      <c r="A2902" s="6"/>
      <c r="B2902" s="7"/>
      <c r="C2902" s="6"/>
      <c r="D2902" s="8"/>
      <c r="E2902" s="6"/>
      <c r="F2902" s="6"/>
      <c r="G2902" s="6"/>
      <c r="H2902" s="6"/>
      <c r="I2902" s="6"/>
      <c r="J2902" s="6"/>
    </row>
    <row r="2903" spans="1:10" ht="13.9">
      <c r="A2903" s="6"/>
      <c r="B2903" s="7"/>
      <c r="C2903" s="6"/>
      <c r="D2903" s="8"/>
      <c r="E2903" s="6"/>
      <c r="F2903" s="6"/>
      <c r="G2903" s="6"/>
      <c r="H2903" s="6"/>
      <c r="I2903" s="6"/>
      <c r="J2903" s="6"/>
    </row>
    <row r="2904" spans="1:10" ht="13.9">
      <c r="A2904" s="6"/>
      <c r="B2904" s="7"/>
      <c r="C2904" s="6"/>
      <c r="D2904" s="8"/>
      <c r="E2904" s="6"/>
      <c r="F2904" s="6"/>
      <c r="G2904" s="6"/>
      <c r="H2904" s="6"/>
      <c r="I2904" s="6"/>
      <c r="J2904" s="6"/>
    </row>
    <row r="2905" spans="1:10" ht="13.9">
      <c r="A2905" s="6"/>
      <c r="B2905" s="7"/>
      <c r="C2905" s="6"/>
      <c r="D2905" s="8"/>
      <c r="E2905" s="6"/>
      <c r="F2905" s="6"/>
      <c r="G2905" s="6"/>
      <c r="H2905" s="6"/>
      <c r="I2905" s="6"/>
      <c r="J2905" s="6"/>
    </row>
    <row r="2906" spans="1:10" ht="13.9">
      <c r="A2906" s="6"/>
      <c r="B2906" s="7"/>
      <c r="C2906" s="6"/>
      <c r="D2906" s="8"/>
      <c r="E2906" s="6"/>
      <c r="F2906" s="6"/>
      <c r="G2906" s="6"/>
      <c r="H2906" s="6"/>
      <c r="I2906" s="6"/>
      <c r="J2906" s="6"/>
    </row>
    <row r="2907" spans="1:10" ht="13.9">
      <c r="A2907" s="6"/>
      <c r="B2907" s="7"/>
      <c r="C2907" s="6"/>
      <c r="D2907" s="8"/>
      <c r="E2907" s="6"/>
      <c r="F2907" s="6"/>
      <c r="G2907" s="6"/>
      <c r="H2907" s="6"/>
      <c r="I2907" s="6"/>
      <c r="J2907" s="6"/>
    </row>
    <row r="2908" spans="1:10" ht="13.9">
      <c r="A2908" s="6"/>
      <c r="B2908" s="7"/>
      <c r="C2908" s="6"/>
      <c r="D2908" s="8"/>
      <c r="E2908" s="6"/>
      <c r="F2908" s="6"/>
      <c r="G2908" s="6"/>
      <c r="H2908" s="6"/>
      <c r="I2908" s="6"/>
      <c r="J2908" s="6"/>
    </row>
    <row r="2909" spans="1:10" ht="13.9">
      <c r="A2909" s="6"/>
      <c r="B2909" s="7"/>
      <c r="C2909" s="6"/>
      <c r="D2909" s="8"/>
      <c r="E2909" s="6"/>
      <c r="F2909" s="6"/>
      <c r="G2909" s="6"/>
      <c r="H2909" s="6"/>
      <c r="I2909" s="6"/>
      <c r="J2909" s="6"/>
    </row>
    <row r="2910" spans="1:10" ht="13.9">
      <c r="A2910" s="6"/>
      <c r="B2910" s="7"/>
      <c r="C2910" s="6"/>
      <c r="D2910" s="8"/>
      <c r="E2910" s="6"/>
      <c r="F2910" s="6"/>
      <c r="G2910" s="6"/>
      <c r="H2910" s="6"/>
      <c r="I2910" s="6"/>
      <c r="J2910" s="6"/>
    </row>
    <row r="2911" spans="1:10" ht="13.9">
      <c r="A2911" s="6"/>
      <c r="B2911" s="7"/>
      <c r="C2911" s="6"/>
      <c r="D2911" s="8"/>
      <c r="E2911" s="6"/>
      <c r="F2911" s="6"/>
      <c r="G2911" s="6"/>
      <c r="H2911" s="6"/>
      <c r="I2911" s="6"/>
      <c r="J2911" s="6"/>
    </row>
    <row r="2912" spans="1:10" ht="13.9">
      <c r="A2912" s="6"/>
      <c r="B2912" s="7"/>
      <c r="C2912" s="6"/>
      <c r="D2912" s="8"/>
      <c r="E2912" s="6"/>
      <c r="F2912" s="6"/>
      <c r="G2912" s="6"/>
      <c r="H2912" s="6"/>
      <c r="I2912" s="6"/>
      <c r="J2912" s="6"/>
    </row>
    <row r="2913" spans="1:10" ht="13.9">
      <c r="A2913" s="6"/>
      <c r="B2913" s="7"/>
      <c r="C2913" s="6"/>
      <c r="D2913" s="8"/>
      <c r="E2913" s="6"/>
      <c r="F2913" s="6"/>
      <c r="G2913" s="6"/>
      <c r="H2913" s="6"/>
      <c r="I2913" s="6"/>
      <c r="J2913" s="6"/>
    </row>
    <row r="2914" spans="1:10" ht="13.9">
      <c r="A2914" s="6"/>
      <c r="B2914" s="7"/>
      <c r="C2914" s="6"/>
      <c r="D2914" s="8"/>
      <c r="E2914" s="6"/>
      <c r="F2914" s="6"/>
      <c r="G2914" s="6"/>
      <c r="H2914" s="6"/>
      <c r="I2914" s="6"/>
      <c r="J2914" s="6"/>
    </row>
    <row r="2915" spans="1:10" ht="13.9">
      <c r="A2915" s="6"/>
      <c r="B2915" s="7"/>
      <c r="C2915" s="6"/>
      <c r="D2915" s="8"/>
      <c r="E2915" s="6"/>
      <c r="F2915" s="6"/>
      <c r="G2915" s="6"/>
      <c r="H2915" s="6"/>
      <c r="I2915" s="6"/>
      <c r="J2915" s="6"/>
    </row>
    <row r="2916" spans="1:10" ht="13.9">
      <c r="A2916" s="6"/>
      <c r="B2916" s="7"/>
      <c r="C2916" s="6"/>
      <c r="D2916" s="8"/>
      <c r="E2916" s="6"/>
      <c r="F2916" s="6"/>
      <c r="G2916" s="6"/>
      <c r="H2916" s="6"/>
      <c r="I2916" s="6"/>
      <c r="J2916" s="6"/>
    </row>
    <row r="2917" spans="1:10" ht="13.9">
      <c r="A2917" s="6"/>
      <c r="B2917" s="7"/>
      <c r="C2917" s="6"/>
      <c r="D2917" s="8"/>
      <c r="E2917" s="6"/>
      <c r="F2917" s="6"/>
      <c r="G2917" s="6"/>
      <c r="H2917" s="6"/>
      <c r="I2917" s="6"/>
      <c r="J2917" s="6"/>
    </row>
    <row r="2918" spans="1:10" ht="13.9">
      <c r="A2918" s="6"/>
      <c r="B2918" s="7"/>
      <c r="C2918" s="6"/>
      <c r="D2918" s="8"/>
      <c r="E2918" s="6"/>
      <c r="F2918" s="6"/>
      <c r="G2918" s="6"/>
      <c r="H2918" s="6"/>
      <c r="I2918" s="6"/>
      <c r="J2918" s="6"/>
    </row>
    <row r="2919" spans="1:10" ht="13.9">
      <c r="A2919" s="6"/>
      <c r="B2919" s="7"/>
      <c r="C2919" s="6"/>
      <c r="D2919" s="8"/>
      <c r="E2919" s="6"/>
      <c r="F2919" s="6"/>
      <c r="G2919" s="6"/>
      <c r="H2919" s="6"/>
      <c r="I2919" s="6"/>
      <c r="J2919" s="6"/>
    </row>
    <row r="2920" spans="1:10" ht="13.9">
      <c r="A2920" s="6"/>
      <c r="B2920" s="7"/>
      <c r="C2920" s="6"/>
      <c r="D2920" s="8"/>
      <c r="E2920" s="6"/>
      <c r="F2920" s="6"/>
      <c r="G2920" s="6"/>
      <c r="H2920" s="6"/>
      <c r="I2920" s="6"/>
      <c r="J2920" s="6"/>
    </row>
    <row r="2921" spans="1:10" ht="13.9">
      <c r="A2921" s="6"/>
      <c r="B2921" s="7"/>
      <c r="C2921" s="6"/>
      <c r="D2921" s="8"/>
      <c r="E2921" s="6"/>
      <c r="F2921" s="6"/>
      <c r="G2921" s="6"/>
      <c r="H2921" s="6"/>
      <c r="I2921" s="6"/>
      <c r="J2921" s="6"/>
    </row>
    <row r="2922" spans="1:10" ht="13.9">
      <c r="A2922" s="6"/>
      <c r="B2922" s="7"/>
      <c r="C2922" s="6"/>
      <c r="D2922" s="8"/>
      <c r="E2922" s="6"/>
      <c r="F2922" s="6"/>
      <c r="G2922" s="6"/>
      <c r="H2922" s="6"/>
      <c r="I2922" s="6"/>
      <c r="J2922" s="6"/>
    </row>
    <row r="2923" spans="1:10" ht="13.9">
      <c r="A2923" s="6"/>
      <c r="B2923" s="7"/>
      <c r="C2923" s="6"/>
      <c r="D2923" s="8"/>
      <c r="E2923" s="6"/>
      <c r="F2923" s="6"/>
      <c r="G2923" s="6"/>
      <c r="H2923" s="6"/>
      <c r="I2923" s="6"/>
      <c r="J2923" s="6"/>
    </row>
    <row r="2924" spans="1:10" ht="13.9">
      <c r="A2924" s="6"/>
      <c r="B2924" s="7"/>
      <c r="C2924" s="6"/>
      <c r="D2924" s="8"/>
      <c r="E2924" s="6"/>
      <c r="F2924" s="6"/>
      <c r="G2924" s="6"/>
      <c r="H2924" s="6"/>
      <c r="I2924" s="6"/>
      <c r="J2924" s="6"/>
    </row>
    <row r="2925" spans="1:10" ht="13.9">
      <c r="A2925" s="6"/>
      <c r="B2925" s="7"/>
      <c r="C2925" s="6"/>
      <c r="D2925" s="8"/>
      <c r="E2925" s="6"/>
      <c r="F2925" s="6"/>
      <c r="G2925" s="6"/>
      <c r="H2925" s="6"/>
      <c r="I2925" s="6"/>
      <c r="J2925" s="6"/>
    </row>
    <row r="2926" spans="1:10" ht="13.9">
      <c r="A2926" s="6"/>
      <c r="B2926" s="7"/>
      <c r="C2926" s="6"/>
      <c r="D2926" s="8"/>
      <c r="E2926" s="6"/>
      <c r="F2926" s="6"/>
      <c r="G2926" s="6"/>
      <c r="H2926" s="6"/>
      <c r="I2926" s="6"/>
      <c r="J2926" s="6"/>
    </row>
    <row r="2927" spans="1:10" ht="13.9">
      <c r="A2927" s="6"/>
      <c r="B2927" s="7"/>
      <c r="C2927" s="6"/>
      <c r="D2927" s="8"/>
      <c r="E2927" s="6"/>
      <c r="F2927" s="6"/>
      <c r="G2927" s="6"/>
      <c r="H2927" s="6"/>
      <c r="I2927" s="6"/>
      <c r="J2927" s="6"/>
    </row>
    <row r="2928" spans="1:10" ht="13.9">
      <c r="A2928" s="6"/>
      <c r="B2928" s="7"/>
      <c r="C2928" s="6"/>
      <c r="D2928" s="8"/>
      <c r="E2928" s="6"/>
      <c r="F2928" s="6"/>
      <c r="G2928" s="6"/>
      <c r="H2928" s="6"/>
      <c r="I2928" s="6"/>
      <c r="J2928" s="6"/>
    </row>
    <row r="2929" spans="1:10" ht="13.9">
      <c r="A2929" s="6"/>
      <c r="B2929" s="7"/>
      <c r="C2929" s="6"/>
      <c r="D2929" s="8"/>
      <c r="E2929" s="6"/>
      <c r="F2929" s="6"/>
      <c r="G2929" s="6"/>
      <c r="H2929" s="6"/>
      <c r="I2929" s="6"/>
      <c r="J2929" s="6"/>
    </row>
    <row r="2930" spans="1:10" ht="13.9">
      <c r="A2930" s="6"/>
      <c r="B2930" s="7"/>
      <c r="C2930" s="6"/>
      <c r="D2930" s="8"/>
      <c r="E2930" s="6"/>
      <c r="F2930" s="6"/>
      <c r="G2930" s="6"/>
      <c r="H2930" s="6"/>
      <c r="I2930" s="6"/>
      <c r="J2930" s="6"/>
    </row>
    <row r="2931" spans="1:10" ht="13.9">
      <c r="A2931" s="6"/>
      <c r="B2931" s="7"/>
      <c r="C2931" s="6"/>
      <c r="D2931" s="8"/>
      <c r="E2931" s="6"/>
      <c r="F2931" s="6"/>
      <c r="G2931" s="6"/>
      <c r="H2931" s="6"/>
      <c r="I2931" s="6"/>
      <c r="J2931" s="6"/>
    </row>
    <row r="2932" spans="1:10" ht="13.9">
      <c r="A2932" s="6"/>
      <c r="B2932" s="7"/>
      <c r="C2932" s="6"/>
      <c r="D2932" s="8"/>
      <c r="E2932" s="6"/>
      <c r="F2932" s="6"/>
      <c r="G2932" s="6"/>
      <c r="H2932" s="6"/>
      <c r="I2932" s="6"/>
      <c r="J2932" s="6"/>
    </row>
    <row r="2933" spans="1:10" ht="13.9">
      <c r="A2933" s="6"/>
      <c r="B2933" s="7"/>
      <c r="C2933" s="6"/>
      <c r="D2933" s="8"/>
      <c r="E2933" s="6"/>
      <c r="F2933" s="6"/>
      <c r="G2933" s="6"/>
      <c r="H2933" s="6"/>
      <c r="I2933" s="6"/>
      <c r="J2933" s="6"/>
    </row>
    <row r="2934" spans="1:10" ht="13.9">
      <c r="A2934" s="6"/>
      <c r="B2934" s="7"/>
      <c r="C2934" s="6"/>
      <c r="D2934" s="8"/>
      <c r="E2934" s="6"/>
      <c r="F2934" s="6"/>
      <c r="G2934" s="6"/>
      <c r="H2934" s="6"/>
      <c r="I2934" s="6"/>
      <c r="J2934" s="6"/>
    </row>
    <row r="2935" spans="1:10" ht="13.9">
      <c r="A2935" s="6"/>
      <c r="B2935" s="7"/>
      <c r="C2935" s="6"/>
      <c r="D2935" s="8"/>
      <c r="E2935" s="6"/>
      <c r="F2935" s="6"/>
      <c r="G2935" s="6"/>
      <c r="H2935" s="6"/>
      <c r="I2935" s="6"/>
      <c r="J2935" s="6"/>
    </row>
    <row r="2936" spans="1:10" ht="13.9">
      <c r="A2936" s="6"/>
      <c r="B2936" s="7"/>
      <c r="C2936" s="6"/>
      <c r="D2936" s="8"/>
      <c r="E2936" s="6"/>
      <c r="F2936" s="6"/>
      <c r="G2936" s="6"/>
      <c r="H2936" s="6"/>
      <c r="I2936" s="6"/>
      <c r="J2936" s="6"/>
    </row>
    <row r="2937" spans="1:10" ht="13.9">
      <c r="A2937" s="6"/>
      <c r="B2937" s="7"/>
      <c r="C2937" s="6"/>
      <c r="D2937" s="8"/>
      <c r="E2937" s="6"/>
      <c r="F2937" s="6"/>
      <c r="G2937" s="6"/>
      <c r="H2937" s="6"/>
      <c r="I2937" s="6"/>
      <c r="J2937" s="6"/>
    </row>
    <row r="2938" spans="1:10" ht="13.9">
      <c r="A2938" s="6"/>
      <c r="B2938" s="7"/>
      <c r="C2938" s="6"/>
      <c r="D2938" s="8"/>
      <c r="E2938" s="6"/>
      <c r="F2938" s="6"/>
      <c r="G2938" s="6"/>
      <c r="H2938" s="6"/>
      <c r="I2938" s="6"/>
      <c r="J2938" s="6"/>
    </row>
    <row r="2939" spans="1:10" ht="13.9">
      <c r="A2939" s="6"/>
      <c r="B2939" s="7"/>
      <c r="C2939" s="6"/>
      <c r="D2939" s="8"/>
      <c r="E2939" s="6"/>
      <c r="F2939" s="6"/>
      <c r="G2939" s="6"/>
      <c r="H2939" s="6"/>
      <c r="I2939" s="6"/>
      <c r="J2939" s="6"/>
    </row>
    <row r="2940" spans="1:10" ht="13.9">
      <c r="A2940" s="6"/>
      <c r="B2940" s="7"/>
      <c r="C2940" s="6"/>
      <c r="D2940" s="8"/>
      <c r="E2940" s="6"/>
      <c r="F2940" s="6"/>
      <c r="G2940" s="6"/>
      <c r="H2940" s="6"/>
      <c r="I2940" s="6"/>
      <c r="J2940" s="6"/>
    </row>
    <row r="2941" spans="1:10" ht="13.9">
      <c r="A2941" s="6"/>
      <c r="B2941" s="7"/>
      <c r="C2941" s="6"/>
      <c r="D2941" s="8"/>
      <c r="E2941" s="6"/>
      <c r="F2941" s="6"/>
      <c r="G2941" s="6"/>
      <c r="H2941" s="6"/>
      <c r="I2941" s="6"/>
      <c r="J2941" s="6"/>
    </row>
    <row r="2942" spans="1:10" ht="13.9">
      <c r="A2942" s="6"/>
      <c r="B2942" s="7"/>
      <c r="C2942" s="6"/>
      <c r="D2942" s="8"/>
      <c r="E2942" s="6"/>
      <c r="F2942" s="6"/>
      <c r="G2942" s="6"/>
      <c r="H2942" s="6"/>
      <c r="I2942" s="6"/>
      <c r="J2942" s="6"/>
    </row>
    <row r="2943" spans="1:10" ht="13.9">
      <c r="A2943" s="6"/>
      <c r="B2943" s="7"/>
      <c r="C2943" s="6"/>
      <c r="D2943" s="8"/>
      <c r="E2943" s="6"/>
      <c r="F2943" s="6"/>
      <c r="G2943" s="6"/>
      <c r="H2943" s="6"/>
      <c r="I2943" s="6"/>
      <c r="J2943" s="6"/>
    </row>
    <row r="2944" spans="1:10" ht="13.9">
      <c r="A2944" s="6"/>
      <c r="B2944" s="7"/>
      <c r="C2944" s="6"/>
      <c r="D2944" s="8"/>
      <c r="E2944" s="6"/>
      <c r="F2944" s="6"/>
      <c r="G2944" s="6"/>
      <c r="H2944" s="6"/>
      <c r="I2944" s="6"/>
      <c r="J2944" s="6"/>
    </row>
    <row r="2945" spans="1:10" ht="13.9">
      <c r="A2945" s="6"/>
      <c r="B2945" s="7"/>
      <c r="C2945" s="6"/>
      <c r="D2945" s="8"/>
      <c r="E2945" s="6"/>
      <c r="F2945" s="6"/>
      <c r="G2945" s="6"/>
      <c r="H2945" s="6"/>
      <c r="I2945" s="6"/>
      <c r="J2945" s="6"/>
    </row>
    <row r="2946" spans="1:10" ht="13.9">
      <c r="A2946" s="6"/>
      <c r="B2946" s="7"/>
      <c r="C2946" s="6"/>
      <c r="D2946" s="8"/>
      <c r="E2946" s="6"/>
      <c r="F2946" s="6"/>
      <c r="G2946" s="6"/>
      <c r="H2946" s="6"/>
      <c r="I2946" s="6"/>
      <c r="J2946" s="6"/>
    </row>
    <row r="2947" spans="1:10" ht="13.9">
      <c r="A2947" s="6"/>
      <c r="B2947" s="7"/>
      <c r="C2947" s="6"/>
      <c r="D2947" s="8"/>
      <c r="E2947" s="6"/>
      <c r="F2947" s="6"/>
      <c r="G2947" s="6"/>
      <c r="H2947" s="6"/>
      <c r="I2947" s="6"/>
      <c r="J2947" s="6"/>
    </row>
    <row r="2948" spans="1:10" ht="13.9">
      <c r="A2948" s="6"/>
      <c r="B2948" s="7"/>
      <c r="C2948" s="6"/>
      <c r="D2948" s="8"/>
      <c r="E2948" s="6"/>
      <c r="F2948" s="6"/>
      <c r="G2948" s="6"/>
      <c r="H2948" s="6"/>
      <c r="I2948" s="6"/>
      <c r="J2948" s="6"/>
    </row>
    <row r="2949" spans="1:10" ht="13.9">
      <c r="A2949" s="6"/>
      <c r="B2949" s="7"/>
      <c r="C2949" s="6"/>
      <c r="D2949" s="8"/>
      <c r="E2949" s="6"/>
      <c r="F2949" s="6"/>
      <c r="G2949" s="6"/>
      <c r="H2949" s="6"/>
      <c r="I2949" s="6"/>
      <c r="J2949" s="6"/>
    </row>
    <row r="2950" spans="1:10" ht="13.9">
      <c r="A2950" s="6"/>
      <c r="B2950" s="7"/>
      <c r="C2950" s="6"/>
      <c r="D2950" s="8"/>
      <c r="E2950" s="6"/>
      <c r="F2950" s="6"/>
      <c r="G2950" s="6"/>
      <c r="H2950" s="6"/>
      <c r="I2950" s="6"/>
      <c r="J2950" s="6"/>
    </row>
    <row r="2951" spans="1:10" ht="13.9">
      <c r="A2951" s="6"/>
      <c r="B2951" s="7"/>
      <c r="C2951" s="6"/>
      <c r="D2951" s="8"/>
      <c r="E2951" s="6"/>
      <c r="F2951" s="6"/>
      <c r="G2951" s="6"/>
      <c r="H2951" s="6"/>
      <c r="I2951" s="6"/>
      <c r="J2951" s="6"/>
    </row>
    <row r="2952" spans="1:10" ht="13.9">
      <c r="A2952" s="6"/>
      <c r="B2952" s="7"/>
      <c r="C2952" s="6"/>
      <c r="D2952" s="8"/>
      <c r="E2952" s="6"/>
      <c r="F2952" s="6"/>
      <c r="G2952" s="6"/>
      <c r="H2952" s="6"/>
      <c r="I2952" s="6"/>
      <c r="J2952" s="6"/>
    </row>
    <row r="2953" spans="1:10" ht="13.9">
      <c r="A2953" s="6"/>
      <c r="B2953" s="7"/>
      <c r="C2953" s="6"/>
      <c r="D2953" s="8"/>
      <c r="E2953" s="6"/>
      <c r="F2953" s="6"/>
      <c r="G2953" s="6"/>
      <c r="H2953" s="6"/>
      <c r="I2953" s="6"/>
      <c r="J2953" s="6"/>
    </row>
    <row r="2954" spans="1:10" ht="13.9">
      <c r="A2954" s="6"/>
      <c r="B2954" s="7"/>
      <c r="C2954" s="6"/>
      <c r="D2954" s="8"/>
      <c r="E2954" s="6"/>
      <c r="F2954" s="6"/>
      <c r="G2954" s="6"/>
      <c r="H2954" s="6"/>
      <c r="I2954" s="6"/>
      <c r="J2954" s="6"/>
    </row>
    <row r="2955" spans="1:10" ht="13.9">
      <c r="A2955" s="6"/>
      <c r="B2955" s="7"/>
      <c r="C2955" s="6"/>
      <c r="D2955" s="8"/>
      <c r="E2955" s="6"/>
      <c r="F2955" s="6"/>
      <c r="G2955" s="6"/>
      <c r="H2955" s="6"/>
      <c r="I2955" s="6"/>
      <c r="J2955" s="6"/>
    </row>
    <row r="2956" spans="1:10" ht="13.9">
      <c r="A2956" s="6"/>
      <c r="B2956" s="7"/>
      <c r="C2956" s="6"/>
      <c r="D2956" s="8"/>
      <c r="E2956" s="6"/>
      <c r="F2956" s="6"/>
      <c r="G2956" s="6"/>
      <c r="H2956" s="6"/>
      <c r="I2956" s="6"/>
      <c r="J2956" s="6"/>
    </row>
    <row r="2957" spans="1:10" ht="13.9">
      <c r="A2957" s="6"/>
      <c r="B2957" s="7"/>
      <c r="C2957" s="6"/>
      <c r="D2957" s="8"/>
      <c r="E2957" s="6"/>
      <c r="F2957" s="6"/>
      <c r="G2957" s="6"/>
      <c r="H2957" s="6"/>
      <c r="I2957" s="6"/>
      <c r="J2957" s="6"/>
    </row>
    <row r="2958" spans="1:10" ht="13.9">
      <c r="A2958" s="6"/>
      <c r="B2958" s="7"/>
      <c r="C2958" s="6"/>
      <c r="D2958" s="8"/>
      <c r="E2958" s="6"/>
      <c r="F2958" s="6"/>
      <c r="G2958" s="6"/>
      <c r="H2958" s="6"/>
      <c r="I2958" s="6"/>
      <c r="J2958" s="6"/>
    </row>
    <row r="2959" spans="1:10" ht="13.9">
      <c r="A2959" s="6"/>
      <c r="B2959" s="7"/>
      <c r="C2959" s="6"/>
      <c r="D2959" s="8"/>
      <c r="E2959" s="6"/>
      <c r="F2959" s="6"/>
      <c r="G2959" s="6"/>
      <c r="H2959" s="6"/>
      <c r="I2959" s="6"/>
      <c r="J2959" s="6"/>
    </row>
    <row r="2960" spans="1:10" ht="13.9">
      <c r="A2960" s="6"/>
      <c r="B2960" s="7"/>
      <c r="C2960" s="6"/>
      <c r="D2960" s="8"/>
      <c r="E2960" s="6"/>
      <c r="F2960" s="6"/>
      <c r="G2960" s="6"/>
      <c r="H2960" s="6"/>
      <c r="I2960" s="6"/>
      <c r="J2960" s="6"/>
    </row>
    <row r="2961" spans="1:10" ht="13.9">
      <c r="A2961" s="6"/>
      <c r="B2961" s="7"/>
      <c r="C2961" s="6"/>
      <c r="D2961" s="8"/>
      <c r="E2961" s="6"/>
      <c r="F2961" s="6"/>
      <c r="G2961" s="6"/>
      <c r="H2961" s="6"/>
      <c r="I2961" s="6"/>
      <c r="J2961" s="6"/>
    </row>
    <row r="2962" spans="1:10" ht="13.9">
      <c r="A2962" s="6"/>
      <c r="B2962" s="7"/>
      <c r="C2962" s="6"/>
      <c r="D2962" s="8"/>
      <c r="E2962" s="6"/>
      <c r="F2962" s="6"/>
      <c r="G2962" s="6"/>
      <c r="H2962" s="6"/>
      <c r="I2962" s="6"/>
      <c r="J2962" s="6"/>
    </row>
    <row r="2963" spans="1:10" ht="13.9">
      <c r="A2963" s="6"/>
      <c r="B2963" s="7"/>
      <c r="C2963" s="6"/>
      <c r="D2963" s="8"/>
      <c r="E2963" s="6"/>
      <c r="F2963" s="6"/>
      <c r="G2963" s="6"/>
      <c r="H2963" s="6"/>
      <c r="I2963" s="6"/>
      <c r="J2963" s="6"/>
    </row>
    <row r="2964" spans="1:10" ht="13.9">
      <c r="A2964" s="6"/>
      <c r="B2964" s="7"/>
      <c r="C2964" s="6"/>
      <c r="D2964" s="8"/>
      <c r="E2964" s="6"/>
      <c r="F2964" s="6"/>
      <c r="G2964" s="6"/>
      <c r="H2964" s="6"/>
      <c r="I2964" s="6"/>
      <c r="J2964" s="6"/>
    </row>
    <row r="2965" spans="1:10" ht="13.9">
      <c r="A2965" s="6"/>
      <c r="B2965" s="7"/>
      <c r="C2965" s="6"/>
      <c r="D2965" s="8"/>
      <c r="E2965" s="6"/>
      <c r="F2965" s="6"/>
      <c r="G2965" s="6"/>
      <c r="H2965" s="6"/>
      <c r="I2965" s="6"/>
      <c r="J2965" s="6"/>
    </row>
    <row r="2966" spans="1:10" ht="13.9">
      <c r="A2966" s="6"/>
      <c r="B2966" s="7"/>
      <c r="C2966" s="6"/>
      <c r="D2966" s="8"/>
      <c r="E2966" s="6"/>
      <c r="F2966" s="6"/>
      <c r="G2966" s="6"/>
      <c r="H2966" s="6"/>
      <c r="I2966" s="6"/>
      <c r="J2966" s="6"/>
    </row>
    <row r="2967" spans="1:10" ht="13.9">
      <c r="A2967" s="6"/>
      <c r="B2967" s="7"/>
      <c r="C2967" s="6"/>
      <c r="D2967" s="8"/>
      <c r="E2967" s="6"/>
      <c r="F2967" s="6"/>
      <c r="G2967" s="6"/>
      <c r="H2967" s="6"/>
      <c r="I2967" s="6"/>
      <c r="J2967" s="6"/>
    </row>
    <row r="2968" spans="1:10" ht="13.9">
      <c r="A2968" s="6"/>
      <c r="B2968" s="7"/>
      <c r="C2968" s="6"/>
      <c r="D2968" s="8"/>
      <c r="E2968" s="6"/>
      <c r="F2968" s="6"/>
      <c r="G2968" s="6"/>
      <c r="H2968" s="6"/>
      <c r="I2968" s="6"/>
      <c r="J2968" s="6"/>
    </row>
    <row r="2969" spans="1:10" ht="13.9">
      <c r="A2969" s="6"/>
      <c r="B2969" s="7"/>
      <c r="C2969" s="6"/>
      <c r="D2969" s="8"/>
      <c r="E2969" s="6"/>
      <c r="F2969" s="6"/>
      <c r="G2969" s="6"/>
      <c r="H2969" s="6"/>
      <c r="I2969" s="6"/>
      <c r="J2969" s="6"/>
    </row>
    <row r="2970" spans="1:10" ht="13.9">
      <c r="A2970" s="6"/>
      <c r="B2970" s="7"/>
      <c r="C2970" s="6"/>
      <c r="D2970" s="8"/>
      <c r="E2970" s="6"/>
      <c r="F2970" s="6"/>
      <c r="G2970" s="6"/>
      <c r="H2970" s="6"/>
      <c r="I2970" s="6"/>
      <c r="J2970" s="6"/>
    </row>
    <row r="2971" spans="1:10" ht="13.9">
      <c r="A2971" s="6"/>
      <c r="B2971" s="7"/>
      <c r="C2971" s="6"/>
      <c r="D2971" s="8"/>
      <c r="E2971" s="6"/>
      <c r="F2971" s="6"/>
      <c r="G2971" s="6"/>
      <c r="H2971" s="6"/>
      <c r="I2971" s="6"/>
      <c r="J2971" s="6"/>
    </row>
    <row r="2972" spans="1:10" ht="13.9">
      <c r="A2972" s="6"/>
      <c r="B2972" s="7"/>
      <c r="C2972" s="6"/>
      <c r="D2972" s="8"/>
      <c r="E2972" s="6"/>
      <c r="F2972" s="6"/>
      <c r="G2972" s="6"/>
      <c r="H2972" s="6"/>
      <c r="I2972" s="6"/>
      <c r="J2972" s="6"/>
    </row>
    <row r="2973" spans="1:10" ht="13.9">
      <c r="A2973" s="6"/>
      <c r="B2973" s="7"/>
      <c r="C2973" s="6"/>
      <c r="D2973" s="8"/>
      <c r="E2973" s="6"/>
      <c r="F2973" s="6"/>
      <c r="G2973" s="6"/>
      <c r="H2973" s="6"/>
      <c r="I2973" s="6"/>
      <c r="J2973" s="6"/>
    </row>
    <row r="2974" spans="1:10" ht="13.9">
      <c r="A2974" s="6"/>
      <c r="B2974" s="7"/>
      <c r="C2974" s="6"/>
      <c r="D2974" s="8"/>
      <c r="E2974" s="6"/>
      <c r="F2974" s="6"/>
      <c r="G2974" s="6"/>
      <c r="H2974" s="6"/>
      <c r="I2974" s="6"/>
      <c r="J2974" s="6"/>
    </row>
    <row r="2975" spans="1:10" ht="13.9">
      <c r="A2975" s="6"/>
      <c r="B2975" s="7"/>
      <c r="C2975" s="6"/>
      <c r="D2975" s="8"/>
      <c r="E2975" s="6"/>
      <c r="F2975" s="6"/>
      <c r="G2975" s="6"/>
      <c r="H2975" s="6"/>
      <c r="I2975" s="6"/>
      <c r="J2975" s="6"/>
    </row>
    <row r="2976" spans="1:10" ht="13.9">
      <c r="A2976" s="6"/>
      <c r="B2976" s="7"/>
      <c r="C2976" s="6"/>
      <c r="D2976" s="8"/>
      <c r="E2976" s="6"/>
      <c r="F2976" s="6"/>
      <c r="G2976" s="6"/>
      <c r="H2976" s="6"/>
      <c r="I2976" s="6"/>
      <c r="J2976" s="6"/>
    </row>
    <row r="2977" spans="1:10" ht="13.9">
      <c r="A2977" s="6"/>
      <c r="B2977" s="7"/>
      <c r="C2977" s="6"/>
      <c r="D2977" s="8"/>
      <c r="E2977" s="6"/>
      <c r="F2977" s="6"/>
      <c r="G2977" s="6"/>
      <c r="H2977" s="6"/>
      <c r="I2977" s="6"/>
      <c r="J2977" s="6"/>
    </row>
    <row r="2978" spans="1:10" ht="13.9">
      <c r="A2978" s="6"/>
      <c r="B2978" s="7"/>
      <c r="C2978" s="6"/>
      <c r="D2978" s="8"/>
      <c r="E2978" s="6"/>
      <c r="F2978" s="6"/>
      <c r="G2978" s="6"/>
      <c r="H2978" s="6"/>
      <c r="I2978" s="6"/>
      <c r="J2978" s="6"/>
    </row>
    <row r="2979" spans="1:10" ht="13.9">
      <c r="A2979" s="6"/>
      <c r="B2979" s="7"/>
      <c r="C2979" s="6"/>
      <c r="D2979" s="8"/>
      <c r="E2979" s="6"/>
      <c r="F2979" s="6"/>
      <c r="G2979" s="6"/>
      <c r="H2979" s="6"/>
      <c r="I2979" s="6"/>
      <c r="J2979" s="6"/>
    </row>
    <row r="2980" spans="1:10" ht="13.9">
      <c r="A2980" s="6"/>
      <c r="B2980" s="7"/>
      <c r="C2980" s="6"/>
      <c r="D2980" s="8"/>
      <c r="E2980" s="6"/>
      <c r="F2980" s="6"/>
      <c r="G2980" s="6"/>
      <c r="H2980" s="6"/>
      <c r="I2980" s="6"/>
      <c r="J2980" s="6"/>
    </row>
    <row r="2981" spans="1:10" ht="13.9">
      <c r="A2981" s="6"/>
      <c r="B2981" s="7"/>
      <c r="C2981" s="6"/>
      <c r="D2981" s="8"/>
      <c r="E2981" s="6"/>
      <c r="F2981" s="6"/>
      <c r="G2981" s="6"/>
      <c r="H2981" s="6"/>
      <c r="I2981" s="6"/>
      <c r="J2981" s="6"/>
    </row>
    <row r="2982" spans="1:10" ht="13.9">
      <c r="A2982" s="6"/>
      <c r="B2982" s="7"/>
      <c r="C2982" s="6"/>
      <c r="D2982" s="8"/>
      <c r="E2982" s="6"/>
      <c r="F2982" s="6"/>
      <c r="G2982" s="6"/>
      <c r="H2982" s="6"/>
      <c r="I2982" s="6"/>
      <c r="J2982" s="6"/>
    </row>
    <row r="2983" spans="1:10" ht="13.9">
      <c r="A2983" s="6"/>
      <c r="B2983" s="7"/>
      <c r="C2983" s="6"/>
      <c r="D2983" s="8"/>
      <c r="E2983" s="6"/>
      <c r="F2983" s="6"/>
      <c r="G2983" s="6"/>
      <c r="H2983" s="6"/>
      <c r="I2983" s="6"/>
      <c r="J2983" s="6"/>
    </row>
    <row r="2984" spans="1:10" ht="13.9">
      <c r="A2984" s="6"/>
      <c r="B2984" s="7"/>
      <c r="C2984" s="6"/>
      <c r="D2984" s="8"/>
      <c r="E2984" s="6"/>
      <c r="F2984" s="6"/>
      <c r="G2984" s="6"/>
      <c r="H2984" s="6"/>
      <c r="I2984" s="6"/>
      <c r="J2984" s="6"/>
    </row>
    <row r="2985" spans="1:10" ht="13.9">
      <c r="A2985" s="6"/>
      <c r="B2985" s="7"/>
      <c r="C2985" s="6"/>
      <c r="D2985" s="8"/>
      <c r="E2985" s="6"/>
      <c r="F2985" s="6"/>
      <c r="G2985" s="6"/>
      <c r="H2985" s="6"/>
      <c r="I2985" s="6"/>
      <c r="J2985" s="6"/>
    </row>
    <row r="2986" spans="1:10" ht="13.9">
      <c r="A2986" s="6"/>
      <c r="B2986" s="7"/>
      <c r="C2986" s="6"/>
      <c r="D2986" s="8"/>
      <c r="E2986" s="6"/>
      <c r="F2986" s="6"/>
      <c r="G2986" s="6"/>
      <c r="H2986" s="6"/>
      <c r="I2986" s="6"/>
      <c r="J2986" s="6"/>
    </row>
    <row r="2987" spans="1:10" ht="13.9">
      <c r="A2987" s="6"/>
      <c r="B2987" s="7"/>
      <c r="C2987" s="6"/>
      <c r="D2987" s="8"/>
      <c r="E2987" s="6"/>
      <c r="F2987" s="6"/>
      <c r="G2987" s="6"/>
      <c r="H2987" s="6"/>
      <c r="I2987" s="6"/>
      <c r="J2987" s="6"/>
    </row>
    <row r="2988" spans="1:10" ht="13.9">
      <c r="A2988" s="6"/>
      <c r="B2988" s="7"/>
      <c r="C2988" s="6"/>
      <c r="D2988" s="8"/>
      <c r="E2988" s="6"/>
      <c r="F2988" s="6"/>
      <c r="G2988" s="6"/>
      <c r="H2988" s="6"/>
      <c r="I2988" s="6"/>
      <c r="J2988" s="6"/>
    </row>
    <row r="2989" spans="1:10" ht="13.9">
      <c r="A2989" s="6"/>
      <c r="B2989" s="7"/>
      <c r="C2989" s="6"/>
      <c r="D2989" s="8"/>
      <c r="E2989" s="6"/>
      <c r="F2989" s="6"/>
      <c r="G2989" s="6"/>
      <c r="H2989" s="6"/>
      <c r="I2989" s="6"/>
      <c r="J2989" s="6"/>
    </row>
    <row r="2990" spans="1:10" ht="13.9">
      <c r="A2990" s="6"/>
      <c r="B2990" s="7"/>
      <c r="C2990" s="6"/>
      <c r="D2990" s="8"/>
      <c r="E2990" s="6"/>
      <c r="F2990" s="6"/>
      <c r="G2990" s="6"/>
      <c r="H2990" s="6"/>
      <c r="I2990" s="6"/>
      <c r="J2990" s="6"/>
    </row>
    <row r="2991" spans="1:10" ht="13.9">
      <c r="A2991" s="6"/>
      <c r="B2991" s="7"/>
      <c r="C2991" s="6"/>
      <c r="D2991" s="8"/>
      <c r="E2991" s="6"/>
      <c r="F2991" s="6"/>
      <c r="G2991" s="6"/>
      <c r="H2991" s="6"/>
      <c r="I2991" s="6"/>
      <c r="J2991" s="6"/>
    </row>
    <row r="2992" spans="1:10" ht="13.9">
      <c r="A2992" s="6"/>
      <c r="B2992" s="7"/>
      <c r="C2992" s="6"/>
      <c r="D2992" s="8"/>
      <c r="E2992" s="6"/>
      <c r="F2992" s="6"/>
      <c r="G2992" s="6"/>
      <c r="H2992" s="6"/>
      <c r="I2992" s="6"/>
      <c r="J2992" s="6"/>
    </row>
    <row r="2993" spans="1:10" ht="13.9">
      <c r="A2993" s="6"/>
      <c r="B2993" s="7"/>
      <c r="C2993" s="6"/>
      <c r="D2993" s="8"/>
      <c r="E2993" s="6"/>
      <c r="F2993" s="6"/>
      <c r="G2993" s="6"/>
      <c r="H2993" s="6"/>
      <c r="I2993" s="6"/>
      <c r="J2993" s="6"/>
    </row>
    <row r="2994" spans="1:10" ht="13.9">
      <c r="A2994" s="6"/>
      <c r="B2994" s="7"/>
      <c r="C2994" s="6"/>
      <c r="D2994" s="8"/>
      <c r="E2994" s="6"/>
      <c r="F2994" s="6"/>
      <c r="G2994" s="6"/>
      <c r="H2994" s="6"/>
      <c r="I2994" s="6"/>
      <c r="J2994" s="6"/>
    </row>
    <row r="2995" spans="1:10" ht="13.9">
      <c r="A2995" s="6"/>
      <c r="B2995" s="7"/>
      <c r="C2995" s="6"/>
      <c r="D2995" s="8"/>
      <c r="E2995" s="6"/>
      <c r="F2995" s="6"/>
      <c r="G2995" s="6"/>
      <c r="H2995" s="6"/>
      <c r="I2995" s="6"/>
      <c r="J2995" s="6"/>
    </row>
    <row r="2996" spans="1:10" ht="13.9">
      <c r="A2996" s="6"/>
      <c r="B2996" s="7"/>
      <c r="C2996" s="6"/>
      <c r="D2996" s="8"/>
      <c r="E2996" s="6"/>
      <c r="F2996" s="6"/>
      <c r="G2996" s="6"/>
      <c r="H2996" s="6"/>
      <c r="I2996" s="6"/>
      <c r="J2996" s="6"/>
    </row>
    <row r="2997" spans="1:10" ht="13.9">
      <c r="A2997" s="6"/>
      <c r="B2997" s="7"/>
      <c r="C2997" s="6"/>
      <c r="D2997" s="8"/>
      <c r="E2997" s="6"/>
      <c r="F2997" s="6"/>
      <c r="G2997" s="6"/>
      <c r="H2997" s="6"/>
      <c r="I2997" s="6"/>
      <c r="J2997" s="6"/>
    </row>
    <row r="2998" spans="1:10" ht="13.9">
      <c r="A2998" s="6"/>
      <c r="B2998" s="7"/>
      <c r="C2998" s="6"/>
      <c r="D2998" s="8"/>
      <c r="E2998" s="6"/>
      <c r="F2998" s="6"/>
      <c r="G2998" s="6"/>
      <c r="H2998" s="6"/>
      <c r="I2998" s="6"/>
      <c r="J2998" s="6"/>
    </row>
    <row r="2999" spans="1:10" ht="13.9">
      <c r="A2999" s="6"/>
      <c r="B2999" s="7"/>
      <c r="C2999" s="6"/>
      <c r="D2999" s="8"/>
      <c r="E2999" s="6"/>
      <c r="F2999" s="6"/>
      <c r="G2999" s="6"/>
      <c r="H2999" s="6"/>
      <c r="I2999" s="6"/>
      <c r="J2999" s="6"/>
    </row>
    <row r="3000" spans="1:10" ht="13.9">
      <c r="A3000" s="6"/>
      <c r="B3000" s="7"/>
      <c r="C3000" s="6"/>
      <c r="D3000" s="8"/>
      <c r="E3000" s="6"/>
      <c r="F3000" s="6"/>
      <c r="G3000" s="6"/>
      <c r="H3000" s="6"/>
      <c r="I3000" s="6"/>
      <c r="J3000" s="6"/>
    </row>
    <row r="3001" spans="1:10" ht="13.9">
      <c r="A3001" s="6"/>
      <c r="B3001" s="7"/>
      <c r="C3001" s="6"/>
      <c r="D3001" s="8"/>
      <c r="E3001" s="6"/>
      <c r="F3001" s="6"/>
      <c r="G3001" s="6"/>
      <c r="H3001" s="6"/>
      <c r="I3001" s="6"/>
      <c r="J3001" s="6"/>
    </row>
    <row r="3002" spans="1:10" ht="13.9">
      <c r="A3002" s="6"/>
      <c r="B3002" s="7"/>
      <c r="C3002" s="6"/>
      <c r="D3002" s="8"/>
      <c r="E3002" s="6"/>
      <c r="F3002" s="6"/>
      <c r="G3002" s="6"/>
      <c r="H3002" s="6"/>
      <c r="I3002" s="6"/>
      <c r="J3002" s="6"/>
    </row>
    <row r="3003" spans="1:10" ht="13.9">
      <c r="A3003" s="6"/>
      <c r="B3003" s="7"/>
      <c r="C3003" s="6"/>
      <c r="D3003" s="8"/>
      <c r="E3003" s="6"/>
      <c r="F3003" s="6"/>
      <c r="G3003" s="6"/>
      <c r="H3003" s="6"/>
      <c r="I3003" s="6"/>
      <c r="J3003" s="6"/>
    </row>
    <row r="3004" spans="1:10" ht="13.9">
      <c r="A3004" s="6"/>
      <c r="B3004" s="7"/>
      <c r="C3004" s="6"/>
      <c r="D3004" s="8"/>
      <c r="E3004" s="6"/>
      <c r="F3004" s="6"/>
      <c r="G3004" s="6"/>
      <c r="H3004" s="6"/>
      <c r="I3004" s="6"/>
      <c r="J3004" s="6"/>
    </row>
    <row r="3005" spans="1:10" ht="13.9">
      <c r="A3005" s="6"/>
      <c r="B3005" s="7"/>
      <c r="C3005" s="6"/>
      <c r="D3005" s="8"/>
      <c r="E3005" s="6"/>
      <c r="F3005" s="6"/>
      <c r="G3005" s="6"/>
      <c r="H3005" s="6"/>
      <c r="I3005" s="6"/>
      <c r="J3005" s="6"/>
    </row>
    <row r="3006" spans="1:10" ht="13.9">
      <c r="A3006" s="6"/>
      <c r="B3006" s="7"/>
      <c r="C3006" s="6"/>
      <c r="D3006" s="8"/>
      <c r="E3006" s="6"/>
      <c r="F3006" s="6"/>
      <c r="G3006" s="6"/>
      <c r="H3006" s="6"/>
      <c r="I3006" s="6"/>
      <c r="J3006" s="6"/>
    </row>
    <row r="3007" spans="1:10" ht="13.9">
      <c r="A3007" s="6"/>
      <c r="B3007" s="7"/>
      <c r="C3007" s="6"/>
      <c r="D3007" s="8"/>
      <c r="E3007" s="6"/>
      <c r="F3007" s="6"/>
      <c r="G3007" s="6"/>
      <c r="H3007" s="6"/>
      <c r="I3007" s="6"/>
      <c r="J3007" s="6"/>
    </row>
    <row r="3008" spans="1:10" ht="13.9">
      <c r="A3008" s="6"/>
      <c r="B3008" s="7"/>
      <c r="C3008" s="6"/>
      <c r="D3008" s="8"/>
      <c r="E3008" s="6"/>
      <c r="F3008" s="6"/>
      <c r="G3008" s="6"/>
      <c r="H3008" s="6"/>
      <c r="I3008" s="6"/>
      <c r="J3008" s="6"/>
    </row>
    <row r="3009" spans="1:10" ht="13.9">
      <c r="A3009" s="6"/>
      <c r="B3009" s="7"/>
      <c r="C3009" s="6"/>
      <c r="D3009" s="8"/>
      <c r="E3009" s="6"/>
      <c r="F3009" s="6"/>
      <c r="G3009" s="6"/>
      <c r="H3009" s="6"/>
      <c r="I3009" s="6"/>
      <c r="J3009" s="6"/>
    </row>
    <row r="3010" spans="1:10" ht="13.9">
      <c r="A3010" s="6"/>
      <c r="B3010" s="7"/>
      <c r="C3010" s="6"/>
      <c r="D3010" s="8"/>
      <c r="E3010" s="6"/>
      <c r="F3010" s="6"/>
      <c r="G3010" s="6"/>
      <c r="H3010" s="6"/>
      <c r="I3010" s="6"/>
      <c r="J3010" s="6"/>
    </row>
    <row r="3011" spans="1:10" ht="13.9">
      <c r="A3011" s="6"/>
      <c r="B3011" s="7"/>
      <c r="C3011" s="6"/>
      <c r="D3011" s="8"/>
      <c r="E3011" s="6"/>
      <c r="F3011" s="6"/>
      <c r="G3011" s="6"/>
      <c r="H3011" s="6"/>
      <c r="I3011" s="6"/>
      <c r="J3011" s="6"/>
    </row>
    <row r="3012" spans="1:10" ht="13.9">
      <c r="A3012" s="6"/>
      <c r="B3012" s="7"/>
      <c r="C3012" s="6"/>
      <c r="D3012" s="8"/>
      <c r="E3012" s="6"/>
      <c r="F3012" s="6"/>
      <c r="G3012" s="6"/>
      <c r="H3012" s="6"/>
      <c r="I3012" s="6"/>
      <c r="J3012" s="6"/>
    </row>
    <row r="3013" spans="1:10" ht="13.9">
      <c r="A3013" s="6"/>
      <c r="B3013" s="7"/>
      <c r="C3013" s="6"/>
      <c r="D3013" s="8"/>
      <c r="E3013" s="6"/>
      <c r="F3013" s="6"/>
      <c r="G3013" s="6"/>
      <c r="H3013" s="6"/>
      <c r="I3013" s="6"/>
      <c r="J3013" s="6"/>
    </row>
    <row r="3014" spans="1:10" ht="13.9">
      <c r="A3014" s="6"/>
      <c r="B3014" s="7"/>
      <c r="C3014" s="6"/>
      <c r="D3014" s="8"/>
      <c r="E3014" s="6"/>
      <c r="F3014" s="6"/>
      <c r="G3014" s="6"/>
      <c r="H3014" s="6"/>
      <c r="I3014" s="6"/>
      <c r="J3014" s="6"/>
    </row>
    <row r="3015" spans="1:10" ht="13.9">
      <c r="A3015" s="6"/>
      <c r="B3015" s="7"/>
      <c r="C3015" s="6"/>
      <c r="D3015" s="8"/>
      <c r="E3015" s="6"/>
      <c r="F3015" s="6"/>
      <c r="G3015" s="6"/>
      <c r="H3015" s="6"/>
      <c r="I3015" s="6"/>
      <c r="J3015" s="6"/>
    </row>
    <row r="3016" spans="1:10" ht="13.9">
      <c r="A3016" s="6"/>
      <c r="B3016" s="7"/>
      <c r="C3016" s="6"/>
      <c r="D3016" s="8"/>
      <c r="E3016" s="6"/>
      <c r="F3016" s="6"/>
      <c r="G3016" s="6"/>
      <c r="H3016" s="6"/>
      <c r="I3016" s="6"/>
      <c r="J3016" s="6"/>
    </row>
    <row r="3017" spans="1:10" ht="13.9">
      <c r="A3017" s="6"/>
      <c r="B3017" s="7"/>
      <c r="C3017" s="6"/>
      <c r="D3017" s="8"/>
      <c r="E3017" s="6"/>
      <c r="F3017" s="6"/>
      <c r="G3017" s="6"/>
      <c r="H3017" s="6"/>
      <c r="I3017" s="6"/>
      <c r="J3017" s="6"/>
    </row>
    <row r="3018" spans="1:10" ht="13.9">
      <c r="A3018" s="6"/>
      <c r="B3018" s="7"/>
      <c r="C3018" s="6"/>
      <c r="D3018" s="8"/>
      <c r="E3018" s="6"/>
      <c r="F3018" s="6"/>
      <c r="G3018" s="6"/>
      <c r="H3018" s="6"/>
      <c r="I3018" s="6"/>
      <c r="J3018" s="6"/>
    </row>
    <row r="3019" spans="1:10" ht="13.9">
      <c r="A3019" s="6"/>
      <c r="B3019" s="7"/>
      <c r="C3019" s="6"/>
      <c r="D3019" s="8"/>
      <c r="E3019" s="6"/>
      <c r="F3019" s="6"/>
      <c r="G3019" s="6"/>
      <c r="H3019" s="6"/>
      <c r="I3019" s="6"/>
      <c r="J3019" s="6"/>
    </row>
    <row r="3020" spans="1:10" ht="13.9">
      <c r="A3020" s="6"/>
      <c r="B3020" s="7"/>
      <c r="C3020" s="6"/>
      <c r="D3020" s="8"/>
      <c r="E3020" s="6"/>
      <c r="F3020" s="6"/>
      <c r="G3020" s="6"/>
      <c r="H3020" s="6"/>
      <c r="I3020" s="6"/>
      <c r="J3020" s="6"/>
    </row>
    <row r="3021" spans="1:10" ht="13.9">
      <c r="A3021" s="6"/>
      <c r="B3021" s="7"/>
      <c r="C3021" s="6"/>
      <c r="D3021" s="8"/>
      <c r="E3021" s="6"/>
      <c r="F3021" s="6"/>
      <c r="G3021" s="6"/>
      <c r="H3021" s="6"/>
      <c r="I3021" s="6"/>
      <c r="J3021" s="6"/>
    </row>
    <row r="3022" spans="1:10" ht="13.9">
      <c r="A3022" s="6"/>
      <c r="B3022" s="7"/>
      <c r="C3022" s="6"/>
      <c r="D3022" s="8"/>
      <c r="E3022" s="6"/>
      <c r="F3022" s="6"/>
      <c r="G3022" s="6"/>
      <c r="H3022" s="6"/>
      <c r="I3022" s="6"/>
      <c r="J3022" s="6"/>
    </row>
    <row r="3023" spans="1:10" ht="13.9">
      <c r="A3023" s="6"/>
      <c r="B3023" s="7"/>
      <c r="C3023" s="6"/>
      <c r="D3023" s="8"/>
      <c r="E3023" s="6"/>
      <c r="F3023" s="6"/>
      <c r="G3023" s="6"/>
      <c r="H3023" s="6"/>
      <c r="I3023" s="6"/>
      <c r="J3023" s="6"/>
    </row>
    <row r="3024" spans="1:10" ht="13.9">
      <c r="A3024" s="6"/>
      <c r="B3024" s="7"/>
      <c r="C3024" s="6"/>
      <c r="D3024" s="8"/>
      <c r="E3024" s="6"/>
      <c r="F3024" s="6"/>
      <c r="G3024" s="6"/>
      <c r="H3024" s="6"/>
      <c r="I3024" s="6"/>
      <c r="J3024" s="6"/>
    </row>
    <row r="3025" spans="1:10" ht="13.9">
      <c r="A3025" s="6"/>
      <c r="B3025" s="7"/>
      <c r="C3025" s="6"/>
      <c r="D3025" s="8"/>
      <c r="E3025" s="6"/>
      <c r="F3025" s="6"/>
      <c r="G3025" s="6"/>
      <c r="H3025" s="6"/>
      <c r="I3025" s="6"/>
      <c r="J3025" s="6"/>
    </row>
    <row r="3026" spans="1:10" ht="13.9">
      <c r="A3026" s="6"/>
      <c r="B3026" s="7"/>
      <c r="C3026" s="6"/>
      <c r="D3026" s="8"/>
      <c r="E3026" s="6"/>
      <c r="F3026" s="6"/>
      <c r="G3026" s="6"/>
      <c r="H3026" s="6"/>
      <c r="I3026" s="6"/>
      <c r="J3026" s="6"/>
    </row>
    <row r="3027" spans="1:10" ht="13.9">
      <c r="A3027" s="6"/>
      <c r="B3027" s="7"/>
      <c r="C3027" s="6"/>
      <c r="D3027" s="8"/>
      <c r="E3027" s="6"/>
      <c r="F3027" s="6"/>
      <c r="G3027" s="6"/>
      <c r="H3027" s="6"/>
      <c r="I3027" s="6"/>
      <c r="J3027" s="6"/>
    </row>
    <row r="3028" spans="1:10" ht="13.9">
      <c r="A3028" s="6"/>
      <c r="B3028" s="7"/>
      <c r="C3028" s="6"/>
      <c r="D3028" s="8"/>
      <c r="E3028" s="6"/>
      <c r="F3028" s="6"/>
      <c r="G3028" s="6"/>
      <c r="H3028" s="6"/>
      <c r="I3028" s="6"/>
      <c r="J3028" s="6"/>
    </row>
    <row r="3029" spans="1:10" ht="13.9">
      <c r="A3029" s="6"/>
      <c r="B3029" s="7"/>
      <c r="C3029" s="6"/>
      <c r="D3029" s="8"/>
      <c r="E3029" s="6"/>
      <c r="F3029" s="6"/>
      <c r="G3029" s="6"/>
      <c r="H3029" s="6"/>
      <c r="I3029" s="6"/>
      <c r="J3029" s="6"/>
    </row>
    <row r="3030" spans="1:10" ht="13.9">
      <c r="A3030" s="6"/>
      <c r="B3030" s="7"/>
      <c r="C3030" s="6"/>
      <c r="D3030" s="8"/>
      <c r="E3030" s="6"/>
      <c r="F3030" s="6"/>
      <c r="G3030" s="6"/>
      <c r="H3030" s="6"/>
      <c r="I3030" s="6"/>
      <c r="J3030" s="6"/>
    </row>
    <row r="3031" spans="1:10" ht="13.9">
      <c r="A3031" s="6"/>
      <c r="B3031" s="7"/>
      <c r="C3031" s="6"/>
      <c r="D3031" s="8"/>
      <c r="E3031" s="6"/>
      <c r="F3031" s="6"/>
      <c r="G3031" s="6"/>
      <c r="H3031" s="6"/>
      <c r="I3031" s="6"/>
      <c r="J3031" s="6"/>
    </row>
    <row r="3032" spans="1:10" ht="13.9">
      <c r="A3032" s="6"/>
      <c r="B3032" s="7"/>
      <c r="C3032" s="6"/>
      <c r="D3032" s="8"/>
      <c r="E3032" s="6"/>
      <c r="F3032" s="6"/>
      <c r="G3032" s="6"/>
      <c r="H3032" s="6"/>
      <c r="I3032" s="6"/>
      <c r="J3032" s="6"/>
    </row>
    <row r="3033" spans="1:10" ht="13.9">
      <c r="A3033" s="6"/>
      <c r="B3033" s="7"/>
      <c r="C3033" s="6"/>
      <c r="D3033" s="8"/>
      <c r="E3033" s="6"/>
      <c r="F3033" s="6"/>
      <c r="G3033" s="6"/>
      <c r="H3033" s="6"/>
      <c r="I3033" s="6"/>
      <c r="J3033" s="6"/>
    </row>
    <row r="3034" spans="1:10" ht="13.9">
      <c r="A3034" s="6"/>
      <c r="B3034" s="7"/>
      <c r="C3034" s="6"/>
      <c r="D3034" s="8"/>
      <c r="E3034" s="6"/>
      <c r="F3034" s="6"/>
      <c r="G3034" s="6"/>
      <c r="H3034" s="6"/>
      <c r="I3034" s="6"/>
      <c r="J3034" s="6"/>
    </row>
    <row r="3035" spans="1:10" ht="13.9">
      <c r="A3035" s="6"/>
      <c r="B3035" s="7"/>
      <c r="C3035" s="6"/>
      <c r="D3035" s="8"/>
      <c r="E3035" s="6"/>
      <c r="F3035" s="6"/>
      <c r="G3035" s="6"/>
      <c r="H3035" s="6"/>
      <c r="I3035" s="6"/>
      <c r="J3035" s="6"/>
    </row>
    <row r="3036" spans="1:10" ht="13.9">
      <c r="A3036" s="6"/>
      <c r="B3036" s="7"/>
      <c r="C3036" s="6"/>
      <c r="D3036" s="8"/>
      <c r="E3036" s="6"/>
      <c r="F3036" s="6"/>
      <c r="G3036" s="6"/>
      <c r="H3036" s="6"/>
      <c r="I3036" s="6"/>
      <c r="J3036" s="6"/>
    </row>
    <row r="3037" spans="1:10" ht="13.9">
      <c r="A3037" s="6"/>
      <c r="B3037" s="7"/>
      <c r="C3037" s="6"/>
      <c r="D3037" s="8"/>
      <c r="E3037" s="6"/>
      <c r="F3037" s="6"/>
      <c r="G3037" s="6"/>
      <c r="H3037" s="6"/>
      <c r="I3037" s="6"/>
      <c r="J3037" s="6"/>
    </row>
    <row r="3038" spans="1:10" ht="13.9">
      <c r="A3038" s="6"/>
      <c r="B3038" s="7"/>
      <c r="C3038" s="6"/>
      <c r="D3038" s="8"/>
      <c r="E3038" s="6"/>
      <c r="F3038" s="6"/>
      <c r="G3038" s="6"/>
      <c r="H3038" s="6"/>
      <c r="I3038" s="6"/>
      <c r="J3038" s="6"/>
    </row>
    <row r="3039" spans="1:10" ht="13.9">
      <c r="A3039" s="6"/>
      <c r="B3039" s="7"/>
      <c r="C3039" s="6"/>
      <c r="D3039" s="8"/>
      <c r="E3039" s="6"/>
      <c r="F3039" s="6"/>
      <c r="G3039" s="6"/>
      <c r="H3039" s="6"/>
      <c r="I3039" s="6"/>
      <c r="J3039" s="6"/>
    </row>
    <row r="3040" spans="1:10" ht="13.9">
      <c r="A3040" s="6"/>
      <c r="B3040" s="7"/>
      <c r="C3040" s="6"/>
      <c r="D3040" s="8"/>
      <c r="E3040" s="6"/>
      <c r="F3040" s="6"/>
      <c r="G3040" s="6"/>
      <c r="H3040" s="6"/>
      <c r="I3040" s="6"/>
      <c r="J3040" s="6"/>
    </row>
    <row r="3041" spans="1:10" ht="13.9">
      <c r="A3041" s="6"/>
      <c r="B3041" s="7"/>
      <c r="C3041" s="6"/>
      <c r="D3041" s="8"/>
      <c r="E3041" s="6"/>
      <c r="F3041" s="6"/>
      <c r="G3041" s="6"/>
      <c r="H3041" s="6"/>
      <c r="I3041" s="6"/>
      <c r="J3041" s="6"/>
    </row>
    <row r="3042" spans="1:10" ht="13.9">
      <c r="A3042" s="6"/>
      <c r="B3042" s="7"/>
      <c r="C3042" s="6"/>
      <c r="D3042" s="8"/>
      <c r="E3042" s="6"/>
      <c r="F3042" s="6"/>
      <c r="G3042" s="6"/>
      <c r="H3042" s="6"/>
      <c r="I3042" s="6"/>
      <c r="J3042" s="6"/>
    </row>
    <row r="3043" spans="1:10" ht="13.9">
      <c r="A3043" s="6"/>
      <c r="B3043" s="7"/>
      <c r="C3043" s="6"/>
      <c r="D3043" s="8"/>
      <c r="E3043" s="6"/>
      <c r="F3043" s="6"/>
      <c r="G3043" s="6"/>
      <c r="H3043" s="6"/>
      <c r="I3043" s="6"/>
      <c r="J3043" s="6"/>
    </row>
    <row r="3044" spans="1:10" ht="13.9">
      <c r="A3044" s="6"/>
      <c r="B3044" s="7"/>
      <c r="C3044" s="6"/>
      <c r="D3044" s="8"/>
      <c r="E3044" s="6"/>
      <c r="F3044" s="6"/>
      <c r="G3044" s="6"/>
      <c r="H3044" s="6"/>
      <c r="I3044" s="6"/>
      <c r="J3044" s="6"/>
    </row>
    <row r="3045" spans="1:10" ht="13.9">
      <c r="A3045" s="6"/>
      <c r="B3045" s="7"/>
      <c r="C3045" s="6"/>
      <c r="D3045" s="8"/>
      <c r="E3045" s="6"/>
      <c r="F3045" s="6"/>
      <c r="G3045" s="6"/>
      <c r="H3045" s="6"/>
      <c r="I3045" s="6"/>
      <c r="J3045" s="6"/>
    </row>
    <row r="3046" spans="1:10" ht="13.9">
      <c r="A3046" s="6"/>
      <c r="B3046" s="7"/>
      <c r="C3046" s="6"/>
      <c r="D3046" s="8"/>
      <c r="E3046" s="6"/>
      <c r="F3046" s="6"/>
      <c r="G3046" s="6"/>
      <c r="H3046" s="6"/>
      <c r="I3046" s="6"/>
      <c r="J3046" s="6"/>
    </row>
    <row r="3047" spans="1:10" ht="13.9">
      <c r="A3047" s="6"/>
      <c r="B3047" s="7"/>
      <c r="C3047" s="6"/>
      <c r="D3047" s="8"/>
      <c r="E3047" s="6"/>
      <c r="F3047" s="6"/>
      <c r="G3047" s="6"/>
      <c r="H3047" s="6"/>
      <c r="I3047" s="6"/>
      <c r="J3047" s="6"/>
    </row>
    <row r="3048" spans="1:10" ht="13.9">
      <c r="A3048" s="6"/>
      <c r="B3048" s="7"/>
      <c r="C3048" s="6"/>
      <c r="D3048" s="8"/>
      <c r="E3048" s="6"/>
      <c r="F3048" s="6"/>
      <c r="G3048" s="6"/>
      <c r="H3048" s="6"/>
      <c r="I3048" s="6"/>
      <c r="J3048" s="6"/>
    </row>
    <row r="3049" spans="1:10" ht="13.9">
      <c r="A3049" s="6"/>
      <c r="B3049" s="7"/>
      <c r="C3049" s="6"/>
      <c r="D3049" s="8"/>
      <c r="E3049" s="6"/>
      <c r="F3049" s="6"/>
      <c r="G3049" s="6"/>
      <c r="H3049" s="6"/>
      <c r="I3049" s="6"/>
      <c r="J3049" s="6"/>
    </row>
    <row r="3050" spans="1:10" ht="13.9">
      <c r="A3050" s="6"/>
      <c r="B3050" s="7"/>
      <c r="C3050" s="6"/>
      <c r="D3050" s="8"/>
      <c r="E3050" s="6"/>
      <c r="F3050" s="6"/>
      <c r="G3050" s="6"/>
      <c r="H3050" s="6"/>
      <c r="I3050" s="6"/>
      <c r="J3050" s="6"/>
    </row>
    <row r="3051" spans="1:10" ht="13.9">
      <c r="A3051" s="6"/>
      <c r="B3051" s="7"/>
      <c r="C3051" s="6"/>
      <c r="D3051" s="8"/>
      <c r="E3051" s="6"/>
      <c r="F3051" s="6"/>
      <c r="G3051" s="6"/>
      <c r="H3051" s="6"/>
      <c r="I3051" s="6"/>
      <c r="J3051" s="6"/>
    </row>
    <row r="3052" spans="1:10" ht="13.9">
      <c r="A3052" s="6"/>
      <c r="B3052" s="7"/>
      <c r="C3052" s="6"/>
      <c r="D3052" s="8"/>
      <c r="E3052" s="6"/>
      <c r="F3052" s="6"/>
      <c r="G3052" s="6"/>
      <c r="H3052" s="6"/>
      <c r="I3052" s="6"/>
      <c r="J3052" s="6"/>
    </row>
    <row r="3053" spans="1:10" ht="13.9">
      <c r="A3053" s="6"/>
      <c r="B3053" s="7"/>
      <c r="C3053" s="6"/>
      <c r="D3053" s="8"/>
      <c r="E3053" s="6"/>
      <c r="F3053" s="6"/>
      <c r="G3053" s="6"/>
      <c r="H3053" s="6"/>
      <c r="I3053" s="6"/>
      <c r="J3053" s="6"/>
    </row>
    <row r="3054" spans="1:10" ht="13.9">
      <c r="A3054" s="6"/>
      <c r="B3054" s="7"/>
      <c r="C3054" s="6"/>
      <c r="D3054" s="8"/>
      <c r="E3054" s="6"/>
      <c r="F3054" s="6"/>
      <c r="G3054" s="6"/>
      <c r="H3054" s="6"/>
      <c r="I3054" s="6"/>
      <c r="J3054" s="6"/>
    </row>
    <row r="3055" spans="1:10" ht="13.9">
      <c r="A3055" s="6"/>
      <c r="B3055" s="7"/>
      <c r="C3055" s="6"/>
      <c r="D3055" s="8"/>
      <c r="E3055" s="6"/>
      <c r="F3055" s="6"/>
      <c r="G3055" s="6"/>
      <c r="H3055" s="6"/>
      <c r="I3055" s="6"/>
      <c r="J3055" s="6"/>
    </row>
    <row r="3056" spans="1:10" ht="13.9">
      <c r="A3056" s="6"/>
      <c r="B3056" s="7"/>
      <c r="C3056" s="6"/>
      <c r="D3056" s="8"/>
      <c r="E3056" s="6"/>
      <c r="F3056" s="6"/>
      <c r="G3056" s="6"/>
      <c r="H3056" s="6"/>
      <c r="I3056" s="6"/>
      <c r="J3056" s="6"/>
    </row>
    <row r="3057" spans="1:10" ht="13.9">
      <c r="A3057" s="6"/>
      <c r="B3057" s="7"/>
      <c r="C3057" s="6"/>
      <c r="D3057" s="8"/>
      <c r="E3057" s="6"/>
      <c r="F3057" s="6"/>
      <c r="G3057" s="6"/>
      <c r="H3057" s="6"/>
      <c r="I3057" s="6"/>
      <c r="J3057" s="6"/>
    </row>
    <row r="3058" spans="1:10" ht="13.9">
      <c r="A3058" s="6"/>
      <c r="B3058" s="7"/>
      <c r="C3058" s="6"/>
      <c r="D3058" s="8"/>
      <c r="E3058" s="6"/>
      <c r="F3058" s="6"/>
      <c r="G3058" s="6"/>
      <c r="H3058" s="6"/>
      <c r="I3058" s="6"/>
      <c r="J3058" s="6"/>
    </row>
    <row r="3059" spans="1:10" ht="13.9">
      <c r="A3059" s="6"/>
      <c r="B3059" s="7"/>
      <c r="C3059" s="6"/>
      <c r="D3059" s="8"/>
      <c r="E3059" s="6"/>
      <c r="F3059" s="6"/>
      <c r="G3059" s="6"/>
      <c r="H3059" s="6"/>
      <c r="I3059" s="6"/>
      <c r="J3059" s="6"/>
    </row>
    <row r="3060" spans="1:10" ht="13.9">
      <c r="A3060" s="6"/>
      <c r="B3060" s="7"/>
      <c r="C3060" s="6"/>
      <c r="D3060" s="8"/>
      <c r="E3060" s="6"/>
      <c r="F3060" s="6"/>
      <c r="G3060" s="6"/>
      <c r="H3060" s="6"/>
      <c r="I3060" s="6"/>
      <c r="J3060" s="6"/>
    </row>
    <row r="3061" spans="1:10" ht="13.9">
      <c r="A3061" s="6"/>
      <c r="B3061" s="7"/>
      <c r="C3061" s="6"/>
      <c r="D3061" s="8"/>
      <c r="E3061" s="6"/>
      <c r="F3061" s="6"/>
      <c r="G3061" s="6"/>
      <c r="H3061" s="6"/>
      <c r="I3061" s="6"/>
      <c r="J3061" s="6"/>
    </row>
    <row r="3062" spans="1:10" ht="13.9">
      <c r="A3062" s="6"/>
      <c r="B3062" s="7"/>
      <c r="C3062" s="6"/>
      <c r="D3062" s="8"/>
      <c r="E3062" s="6"/>
      <c r="F3062" s="6"/>
      <c r="G3062" s="6"/>
      <c r="H3062" s="6"/>
      <c r="I3062" s="6"/>
      <c r="J3062" s="6"/>
    </row>
    <row r="3063" spans="1:10" ht="13.9">
      <c r="A3063" s="6"/>
      <c r="B3063" s="7"/>
      <c r="C3063" s="6"/>
      <c r="D3063" s="8"/>
      <c r="E3063" s="6"/>
      <c r="F3063" s="6"/>
      <c r="G3063" s="6"/>
      <c r="H3063" s="6"/>
      <c r="I3063" s="6"/>
      <c r="J3063" s="6"/>
    </row>
    <row r="3064" spans="1:10" ht="13.9">
      <c r="A3064" s="6"/>
      <c r="B3064" s="7"/>
      <c r="C3064" s="6"/>
      <c r="D3064" s="8"/>
      <c r="E3064" s="6"/>
      <c r="F3064" s="6"/>
      <c r="G3064" s="6"/>
      <c r="H3064" s="6"/>
      <c r="I3064" s="6"/>
      <c r="J3064" s="6"/>
    </row>
    <row r="3065" spans="1:10" ht="13.9">
      <c r="A3065" s="6"/>
      <c r="B3065" s="7"/>
      <c r="C3065" s="6"/>
      <c r="D3065" s="8"/>
      <c r="E3065" s="6"/>
      <c r="F3065" s="6"/>
      <c r="G3065" s="6"/>
      <c r="H3065" s="6"/>
      <c r="I3065" s="6"/>
      <c r="J3065" s="6"/>
    </row>
    <row r="3066" spans="1:10" ht="13.9">
      <c r="A3066" s="6"/>
      <c r="B3066" s="7"/>
      <c r="C3066" s="6"/>
      <c r="D3066" s="8"/>
      <c r="E3066" s="6"/>
      <c r="F3066" s="6"/>
      <c r="G3066" s="6"/>
      <c r="H3066" s="6"/>
      <c r="I3066" s="6"/>
      <c r="J3066" s="6"/>
    </row>
    <row r="3067" spans="1:10" ht="13.9">
      <c r="A3067" s="6"/>
      <c r="B3067" s="7"/>
      <c r="C3067" s="6"/>
      <c r="D3067" s="8"/>
      <c r="E3067" s="6"/>
      <c r="F3067" s="6"/>
      <c r="G3067" s="6"/>
      <c r="H3067" s="6"/>
      <c r="I3067" s="6"/>
      <c r="J3067" s="6"/>
    </row>
    <row r="3068" spans="1:10" ht="13.9">
      <c r="A3068" s="6"/>
      <c r="B3068" s="7"/>
      <c r="C3068" s="6"/>
      <c r="D3068" s="8"/>
      <c r="E3068" s="6"/>
      <c r="F3068" s="6"/>
      <c r="G3068" s="6"/>
      <c r="H3068" s="6"/>
      <c r="I3068" s="6"/>
      <c r="J3068" s="6"/>
    </row>
    <row r="3069" spans="1:10" ht="13.9">
      <c r="A3069" s="6"/>
      <c r="B3069" s="7"/>
      <c r="C3069" s="6"/>
      <c r="D3069" s="8"/>
      <c r="E3069" s="6"/>
      <c r="F3069" s="6"/>
      <c r="G3069" s="6"/>
      <c r="H3069" s="6"/>
      <c r="I3069" s="6"/>
      <c r="J3069" s="6"/>
    </row>
    <row r="3070" spans="1:10" ht="13.9">
      <c r="A3070" s="6"/>
      <c r="B3070" s="7"/>
      <c r="C3070" s="6"/>
      <c r="D3070" s="8"/>
      <c r="E3070" s="6"/>
      <c r="F3070" s="6"/>
      <c r="G3070" s="6"/>
      <c r="H3070" s="6"/>
      <c r="I3070" s="6"/>
      <c r="J3070" s="6"/>
    </row>
    <row r="3071" spans="1:10" ht="13.9">
      <c r="A3071" s="6"/>
      <c r="B3071" s="7"/>
      <c r="C3071" s="6"/>
      <c r="D3071" s="8"/>
      <c r="E3071" s="6"/>
      <c r="F3071" s="6"/>
      <c r="G3071" s="6"/>
      <c r="H3071" s="6"/>
      <c r="I3071" s="6"/>
      <c r="J3071" s="6"/>
    </row>
    <row r="3072" spans="1:10" ht="13.9">
      <c r="A3072" s="6"/>
      <c r="B3072" s="7"/>
      <c r="C3072" s="6"/>
      <c r="D3072" s="8"/>
      <c r="E3072" s="6"/>
      <c r="F3072" s="6"/>
      <c r="G3072" s="6"/>
      <c r="H3072" s="6"/>
      <c r="I3072" s="6"/>
      <c r="J3072" s="6"/>
    </row>
    <row r="3073" spans="1:10" ht="13.9">
      <c r="A3073" s="6"/>
      <c r="B3073" s="7"/>
      <c r="C3073" s="6"/>
      <c r="D3073" s="8"/>
      <c r="E3073" s="6"/>
      <c r="F3073" s="6"/>
      <c r="G3073" s="6"/>
      <c r="H3073" s="6"/>
      <c r="I3073" s="6"/>
      <c r="J3073" s="6"/>
    </row>
    <row r="3074" spans="1:10" ht="13.9">
      <c r="A3074" s="6"/>
      <c r="B3074" s="7"/>
      <c r="C3074" s="6"/>
      <c r="D3074" s="8"/>
      <c r="E3074" s="6"/>
      <c r="F3074" s="6"/>
      <c r="G3074" s="6"/>
      <c r="H3074" s="6"/>
      <c r="I3074" s="6"/>
      <c r="J3074" s="6"/>
    </row>
    <row r="3075" spans="1:10" ht="13.9">
      <c r="A3075" s="6"/>
      <c r="B3075" s="7"/>
      <c r="C3075" s="6"/>
      <c r="D3075" s="8"/>
      <c r="E3075" s="6"/>
      <c r="F3075" s="6"/>
      <c r="G3075" s="6"/>
      <c r="H3075" s="6"/>
      <c r="I3075" s="6"/>
      <c r="J3075" s="6"/>
    </row>
    <row r="3076" spans="1:10" ht="13.9">
      <c r="A3076" s="6"/>
      <c r="B3076" s="7"/>
      <c r="C3076" s="6"/>
      <c r="D3076" s="8"/>
      <c r="E3076" s="6"/>
      <c r="F3076" s="6"/>
      <c r="G3076" s="6"/>
      <c r="H3076" s="6"/>
      <c r="I3076" s="6"/>
      <c r="J3076" s="6"/>
    </row>
    <row r="3077" spans="1:10" ht="13.9">
      <c r="A3077" s="6"/>
      <c r="B3077" s="7"/>
      <c r="C3077" s="6"/>
      <c r="D3077" s="8"/>
      <c r="E3077" s="6"/>
      <c r="F3077" s="6"/>
      <c r="G3077" s="6"/>
      <c r="H3077" s="6"/>
      <c r="I3077" s="6"/>
      <c r="J3077" s="6"/>
    </row>
    <row r="3078" spans="1:10" ht="13.9">
      <c r="A3078" s="6"/>
      <c r="B3078" s="7"/>
      <c r="C3078" s="6"/>
      <c r="D3078" s="8"/>
      <c r="E3078" s="6"/>
      <c r="F3078" s="6"/>
      <c r="G3078" s="6"/>
      <c r="H3078" s="6"/>
      <c r="I3078" s="6"/>
      <c r="J3078" s="6"/>
    </row>
    <row r="3079" spans="1:10" ht="13.9">
      <c r="A3079" s="6"/>
      <c r="B3079" s="7"/>
      <c r="C3079" s="6"/>
      <c r="D3079" s="8"/>
      <c r="E3079" s="6"/>
      <c r="F3079" s="6"/>
      <c r="G3079" s="6"/>
      <c r="H3079" s="6"/>
      <c r="I3079" s="6"/>
      <c r="J3079" s="6"/>
    </row>
    <row r="3080" spans="1:10" ht="13.9">
      <c r="A3080" s="6"/>
      <c r="B3080" s="7"/>
      <c r="C3080" s="6"/>
      <c r="D3080" s="8"/>
      <c r="E3080" s="6"/>
      <c r="F3080" s="6"/>
      <c r="G3080" s="6"/>
      <c r="H3080" s="6"/>
      <c r="I3080" s="6"/>
      <c r="J3080" s="6"/>
    </row>
    <row r="3081" spans="1:10" ht="13.9">
      <c r="A3081" s="6"/>
      <c r="B3081" s="7"/>
      <c r="C3081" s="6"/>
      <c r="D3081" s="8"/>
      <c r="E3081" s="6"/>
      <c r="F3081" s="6"/>
      <c r="G3081" s="6"/>
      <c r="H3081" s="6"/>
      <c r="I3081" s="6"/>
      <c r="J3081" s="6"/>
    </row>
    <row r="3082" spans="1:10" ht="13.9">
      <c r="A3082" s="6"/>
      <c r="B3082" s="7"/>
      <c r="C3082" s="6"/>
      <c r="D3082" s="8"/>
      <c r="E3082" s="6"/>
      <c r="F3082" s="6"/>
      <c r="G3082" s="6"/>
      <c r="H3082" s="6"/>
      <c r="I3082" s="6"/>
      <c r="J3082" s="6"/>
    </row>
    <row r="3083" spans="1:10" ht="13.9">
      <c r="A3083" s="6"/>
      <c r="B3083" s="7"/>
      <c r="C3083" s="6"/>
      <c r="D3083" s="8"/>
      <c r="E3083" s="6"/>
      <c r="F3083" s="6"/>
      <c r="G3083" s="6"/>
      <c r="H3083" s="6"/>
      <c r="I3083" s="6"/>
      <c r="J3083" s="6"/>
    </row>
    <row r="3084" spans="1:10" ht="13.9">
      <c r="A3084" s="6"/>
      <c r="B3084" s="7"/>
      <c r="C3084" s="6"/>
      <c r="D3084" s="8"/>
      <c r="E3084" s="6"/>
      <c r="F3084" s="6"/>
      <c r="G3084" s="6"/>
      <c r="H3084" s="6"/>
      <c r="I3084" s="6"/>
      <c r="J3084" s="6"/>
    </row>
    <row r="3085" spans="1:10" ht="13.9">
      <c r="A3085" s="6"/>
      <c r="B3085" s="7"/>
      <c r="C3085" s="6"/>
      <c r="D3085" s="8"/>
      <c r="E3085" s="6"/>
      <c r="F3085" s="6"/>
      <c r="G3085" s="6"/>
      <c r="H3085" s="6"/>
      <c r="I3085" s="6"/>
      <c r="J3085" s="6"/>
    </row>
    <row r="3086" spans="1:10" ht="13.9">
      <c r="A3086" s="6"/>
      <c r="B3086" s="7"/>
      <c r="C3086" s="6"/>
      <c r="D3086" s="8"/>
      <c r="E3086" s="6"/>
      <c r="F3086" s="6"/>
      <c r="G3086" s="6"/>
      <c r="H3086" s="6"/>
      <c r="I3086" s="6"/>
      <c r="J3086" s="6"/>
    </row>
    <row r="3087" spans="1:10" ht="13.9">
      <c r="A3087" s="6"/>
      <c r="B3087" s="7"/>
      <c r="C3087" s="6"/>
      <c r="D3087" s="8"/>
      <c r="E3087" s="6"/>
      <c r="F3087" s="6"/>
      <c r="G3087" s="6"/>
      <c r="H3087" s="6"/>
      <c r="I3087" s="6"/>
      <c r="J3087" s="6"/>
    </row>
    <row r="3088" spans="1:10" ht="13.9">
      <c r="A3088" s="6"/>
      <c r="B3088" s="7"/>
      <c r="C3088" s="6"/>
      <c r="D3088" s="8"/>
      <c r="E3088" s="6"/>
      <c r="F3088" s="6"/>
      <c r="G3088" s="6"/>
      <c r="H3088" s="6"/>
      <c r="I3088" s="6"/>
      <c r="J3088" s="6"/>
    </row>
    <row r="3089" spans="1:10" ht="13.9">
      <c r="A3089" s="6"/>
      <c r="B3089" s="7"/>
      <c r="C3089" s="6"/>
      <c r="D3089" s="8"/>
      <c r="E3089" s="6"/>
      <c r="F3089" s="6"/>
      <c r="G3089" s="6"/>
      <c r="H3089" s="6"/>
      <c r="I3089" s="6"/>
      <c r="J3089" s="6"/>
    </row>
    <row r="3090" spans="1:10" ht="13.9">
      <c r="A3090" s="6"/>
      <c r="B3090" s="7"/>
      <c r="C3090" s="6"/>
      <c r="D3090" s="8"/>
      <c r="E3090" s="6"/>
      <c r="F3090" s="6"/>
      <c r="G3090" s="6"/>
      <c r="H3090" s="6"/>
      <c r="I3090" s="6"/>
      <c r="J3090" s="6"/>
    </row>
    <row r="3091" spans="1:10" ht="13.9">
      <c r="A3091" s="6"/>
      <c r="B3091" s="7"/>
      <c r="C3091" s="6"/>
      <c r="D3091" s="8"/>
      <c r="E3091" s="6"/>
      <c r="F3091" s="6"/>
      <c r="G3091" s="6"/>
      <c r="H3091" s="6"/>
      <c r="I3091" s="6"/>
      <c r="J3091" s="6"/>
    </row>
    <row r="3092" spans="1:10" ht="13.9">
      <c r="A3092" s="6"/>
      <c r="B3092" s="7"/>
      <c r="C3092" s="6"/>
      <c r="D3092" s="8"/>
      <c r="E3092" s="6"/>
      <c r="F3092" s="6"/>
      <c r="G3092" s="6"/>
      <c r="H3092" s="6"/>
      <c r="I3092" s="6"/>
      <c r="J3092" s="6"/>
    </row>
    <row r="3093" spans="1:10" ht="13.9">
      <c r="A3093" s="6"/>
      <c r="B3093" s="7"/>
      <c r="C3093" s="6"/>
      <c r="D3093" s="8"/>
      <c r="E3093" s="6"/>
      <c r="F3093" s="6"/>
      <c r="G3093" s="6"/>
      <c r="H3093" s="6"/>
      <c r="I3093" s="6"/>
      <c r="J3093" s="6"/>
    </row>
    <row r="3094" spans="1:10" ht="13.9">
      <c r="A3094" s="6"/>
      <c r="B3094" s="7"/>
      <c r="C3094" s="6"/>
      <c r="D3094" s="8"/>
      <c r="E3094" s="6"/>
      <c r="F3094" s="6"/>
      <c r="G3094" s="6"/>
      <c r="H3094" s="6"/>
      <c r="I3094" s="6"/>
      <c r="J3094" s="6"/>
    </row>
    <row r="3095" spans="1:10" ht="13.9">
      <c r="A3095" s="6"/>
      <c r="B3095" s="7"/>
      <c r="C3095" s="6"/>
      <c r="D3095" s="8"/>
      <c r="E3095" s="6"/>
      <c r="F3095" s="6"/>
      <c r="G3095" s="6"/>
      <c r="H3095" s="6"/>
      <c r="I3095" s="6"/>
      <c r="J3095" s="6"/>
    </row>
    <row r="3096" spans="1:10" ht="13.9">
      <c r="A3096" s="6"/>
      <c r="B3096" s="7"/>
      <c r="C3096" s="6"/>
      <c r="D3096" s="8"/>
      <c r="E3096" s="6"/>
      <c r="F3096" s="6"/>
      <c r="G3096" s="6"/>
      <c r="H3096" s="6"/>
      <c r="I3096" s="6"/>
      <c r="J3096" s="6"/>
    </row>
    <row r="3097" spans="1:10" ht="13.9">
      <c r="A3097" s="6"/>
      <c r="B3097" s="7"/>
      <c r="C3097" s="6"/>
      <c r="D3097" s="8"/>
      <c r="E3097" s="6"/>
      <c r="F3097" s="6"/>
      <c r="G3097" s="6"/>
      <c r="H3097" s="6"/>
      <c r="I3097" s="6"/>
      <c r="J3097" s="6"/>
    </row>
    <row r="3098" spans="1:10" ht="13.9">
      <c r="A3098" s="6"/>
      <c r="B3098" s="7"/>
      <c r="C3098" s="6"/>
      <c r="D3098" s="8"/>
      <c r="E3098" s="6"/>
      <c r="F3098" s="6"/>
      <c r="G3098" s="6"/>
      <c r="H3098" s="6"/>
      <c r="I3098" s="6"/>
      <c r="J3098" s="6"/>
    </row>
    <row r="3099" spans="1:10" ht="13.9">
      <c r="A3099" s="6"/>
      <c r="B3099" s="7"/>
      <c r="C3099" s="6"/>
      <c r="D3099" s="8"/>
      <c r="E3099" s="6"/>
      <c r="F3099" s="6"/>
      <c r="G3099" s="6"/>
      <c r="H3099" s="6"/>
      <c r="I3099" s="6"/>
      <c r="J3099" s="6"/>
    </row>
    <row r="3100" spans="1:10" ht="13.9">
      <c r="A3100" s="6"/>
      <c r="B3100" s="7"/>
      <c r="C3100" s="6"/>
      <c r="D3100" s="8"/>
      <c r="E3100" s="6"/>
      <c r="F3100" s="6"/>
      <c r="G3100" s="6"/>
      <c r="H3100" s="6"/>
      <c r="I3100" s="6"/>
      <c r="J3100" s="6"/>
    </row>
    <row r="3101" spans="1:10" ht="13.9">
      <c r="A3101" s="6"/>
      <c r="B3101" s="7"/>
      <c r="C3101" s="6"/>
      <c r="D3101" s="8"/>
      <c r="E3101" s="6"/>
      <c r="F3101" s="6"/>
      <c r="G3101" s="6"/>
      <c r="H3101" s="6"/>
      <c r="I3101" s="6"/>
      <c r="J3101" s="6"/>
    </row>
    <row r="3102" spans="1:10" ht="13.9">
      <c r="A3102" s="6"/>
      <c r="B3102" s="7"/>
      <c r="C3102" s="6"/>
      <c r="D3102" s="8"/>
      <c r="E3102" s="6"/>
      <c r="F3102" s="6"/>
      <c r="G3102" s="6"/>
      <c r="H3102" s="6"/>
      <c r="I3102" s="6"/>
      <c r="J3102" s="6"/>
    </row>
    <row r="3103" spans="1:10" ht="13.9">
      <c r="A3103" s="6"/>
      <c r="B3103" s="7"/>
      <c r="C3103" s="6"/>
      <c r="D3103" s="8"/>
      <c r="E3103" s="6"/>
      <c r="F3103" s="6"/>
      <c r="G3103" s="6"/>
      <c r="H3103" s="6"/>
      <c r="I3103" s="6"/>
      <c r="J3103" s="6"/>
    </row>
    <row r="3104" spans="1:10" ht="13.9">
      <c r="A3104" s="6"/>
      <c r="B3104" s="7"/>
      <c r="C3104" s="6"/>
      <c r="D3104" s="8"/>
      <c r="E3104" s="6"/>
      <c r="F3104" s="6"/>
      <c r="G3104" s="6"/>
      <c r="H3104" s="6"/>
      <c r="I3104" s="6"/>
      <c r="J3104" s="6"/>
    </row>
    <row r="3105" spans="1:10" ht="13.9">
      <c r="A3105" s="6"/>
      <c r="B3105" s="7"/>
      <c r="C3105" s="6"/>
      <c r="D3105" s="8"/>
      <c r="E3105" s="6"/>
      <c r="F3105" s="6"/>
      <c r="G3105" s="6"/>
      <c r="H3105" s="6"/>
      <c r="I3105" s="6"/>
      <c r="J3105" s="6"/>
    </row>
    <row r="3106" spans="1:10" ht="13.9">
      <c r="A3106" s="6"/>
      <c r="B3106" s="7"/>
      <c r="C3106" s="6"/>
      <c r="D3106" s="8"/>
      <c r="E3106" s="6"/>
      <c r="F3106" s="6"/>
      <c r="G3106" s="6"/>
      <c r="H3106" s="6"/>
      <c r="I3106" s="6"/>
      <c r="J3106" s="6"/>
    </row>
    <row r="3107" spans="1:10" ht="13.9">
      <c r="A3107" s="6"/>
      <c r="B3107" s="7"/>
      <c r="C3107" s="6"/>
      <c r="D3107" s="8"/>
      <c r="E3107" s="6"/>
      <c r="F3107" s="6"/>
      <c r="G3107" s="6"/>
      <c r="H3107" s="6"/>
      <c r="I3107" s="6"/>
      <c r="J3107" s="6"/>
    </row>
    <row r="3108" spans="1:10" ht="13.9">
      <c r="A3108" s="6"/>
      <c r="B3108" s="7"/>
      <c r="C3108" s="6"/>
      <c r="D3108" s="8"/>
      <c r="E3108" s="6"/>
      <c r="F3108" s="6"/>
      <c r="G3108" s="6"/>
      <c r="H3108" s="6"/>
      <c r="I3108" s="6"/>
      <c r="J3108" s="6"/>
    </row>
    <row r="3109" spans="1:10" ht="13.9">
      <c r="A3109" s="6"/>
      <c r="B3109" s="7"/>
      <c r="C3109" s="6"/>
      <c r="D3109" s="8"/>
      <c r="E3109" s="6"/>
      <c r="F3109" s="6"/>
      <c r="G3109" s="6"/>
      <c r="H3109" s="6"/>
      <c r="I3109" s="6"/>
      <c r="J3109" s="6"/>
    </row>
    <row r="3110" spans="1:10" ht="13.9">
      <c r="A3110" s="6"/>
      <c r="B3110" s="7"/>
      <c r="C3110" s="6"/>
      <c r="D3110" s="8"/>
      <c r="E3110" s="6"/>
      <c r="F3110" s="6"/>
      <c r="G3110" s="6"/>
      <c r="H3110" s="6"/>
      <c r="I3110" s="6"/>
      <c r="J3110" s="6"/>
    </row>
    <row r="3111" spans="1:10" ht="13.9">
      <c r="A3111" s="6"/>
      <c r="B3111" s="7"/>
      <c r="C3111" s="6"/>
      <c r="D3111" s="8"/>
      <c r="E3111" s="6"/>
      <c r="F3111" s="6"/>
      <c r="G3111" s="6"/>
      <c r="H3111" s="6"/>
      <c r="I3111" s="6"/>
      <c r="J3111" s="6"/>
    </row>
    <row r="3112" spans="1:10" ht="13.9">
      <c r="A3112" s="6"/>
      <c r="B3112" s="7"/>
      <c r="C3112" s="6"/>
      <c r="D3112" s="8"/>
      <c r="E3112" s="6"/>
      <c r="F3112" s="6"/>
      <c r="G3112" s="6"/>
      <c r="H3112" s="6"/>
      <c r="I3112" s="6"/>
      <c r="J3112" s="6"/>
    </row>
    <row r="3113" spans="1:10" ht="13.9">
      <c r="A3113" s="6"/>
      <c r="B3113" s="7"/>
      <c r="C3113" s="6"/>
      <c r="D3113" s="8"/>
      <c r="E3113" s="6"/>
      <c r="F3113" s="6"/>
      <c r="G3113" s="6"/>
      <c r="H3113" s="6"/>
      <c r="I3113" s="6"/>
      <c r="J3113" s="6"/>
    </row>
    <row r="3114" spans="1:10" ht="13.9">
      <c r="A3114" s="6"/>
      <c r="B3114" s="7"/>
      <c r="C3114" s="6"/>
      <c r="D3114" s="8"/>
      <c r="E3114" s="6"/>
      <c r="F3114" s="6"/>
      <c r="G3114" s="6"/>
      <c r="H3114" s="6"/>
      <c r="I3114" s="6"/>
      <c r="J3114" s="6"/>
    </row>
    <row r="3115" spans="1:10" ht="13.9">
      <c r="A3115" s="6"/>
      <c r="B3115" s="7"/>
      <c r="C3115" s="6"/>
      <c r="D3115" s="8"/>
      <c r="E3115" s="6"/>
      <c r="F3115" s="6"/>
      <c r="G3115" s="6"/>
      <c r="H3115" s="6"/>
      <c r="I3115" s="6"/>
      <c r="J3115" s="6"/>
    </row>
    <row r="3116" spans="1:10" ht="13.9">
      <c r="A3116" s="6"/>
      <c r="B3116" s="7"/>
      <c r="C3116" s="6"/>
      <c r="D3116" s="8"/>
      <c r="E3116" s="6"/>
      <c r="F3116" s="6"/>
      <c r="G3116" s="6"/>
      <c r="H3116" s="6"/>
      <c r="I3116" s="6"/>
      <c r="J3116" s="6"/>
    </row>
    <row r="3117" spans="1:10" ht="13.9">
      <c r="A3117" s="6"/>
      <c r="B3117" s="7"/>
      <c r="C3117" s="6"/>
      <c r="D3117" s="8"/>
      <c r="E3117" s="6"/>
      <c r="F3117" s="6"/>
      <c r="G3117" s="6"/>
      <c r="H3117" s="6"/>
      <c r="I3117" s="6"/>
      <c r="J3117" s="6"/>
    </row>
    <row r="3118" spans="1:10" ht="13.9">
      <c r="A3118" s="6"/>
      <c r="B3118" s="7"/>
      <c r="C3118" s="6"/>
      <c r="D3118" s="8"/>
      <c r="E3118" s="6"/>
      <c r="F3118" s="6"/>
      <c r="G3118" s="6"/>
      <c r="H3118" s="6"/>
      <c r="I3118" s="6"/>
      <c r="J3118" s="6"/>
    </row>
    <row r="3119" spans="1:10" ht="13.9">
      <c r="A3119" s="6"/>
      <c r="B3119" s="7"/>
      <c r="C3119" s="6"/>
      <c r="D3119" s="8"/>
      <c r="E3119" s="6"/>
      <c r="F3119" s="6"/>
      <c r="G3119" s="6"/>
      <c r="H3119" s="6"/>
      <c r="I3119" s="6"/>
      <c r="J3119" s="6"/>
    </row>
    <row r="3120" spans="1:10" ht="13.9">
      <c r="A3120" s="6"/>
      <c r="B3120" s="7"/>
      <c r="C3120" s="6"/>
      <c r="D3120" s="8"/>
      <c r="E3120" s="6"/>
      <c r="F3120" s="6"/>
      <c r="G3120" s="6"/>
      <c r="H3120" s="6"/>
      <c r="I3120" s="6"/>
      <c r="J3120" s="6"/>
    </row>
    <row r="3121" spans="1:10" ht="13.9">
      <c r="A3121" s="6"/>
      <c r="B3121" s="7"/>
      <c r="C3121" s="6"/>
      <c r="D3121" s="8"/>
      <c r="E3121" s="6"/>
      <c r="F3121" s="6"/>
      <c r="G3121" s="6"/>
      <c r="H3121" s="6"/>
      <c r="I3121" s="6"/>
      <c r="J3121" s="6"/>
    </row>
    <row r="3122" spans="1:10" ht="13.9">
      <c r="A3122" s="6"/>
      <c r="B3122" s="7"/>
      <c r="C3122" s="6"/>
      <c r="D3122" s="8"/>
      <c r="E3122" s="6"/>
      <c r="F3122" s="6"/>
      <c r="G3122" s="6"/>
      <c r="H3122" s="6"/>
      <c r="I3122" s="6"/>
      <c r="J3122" s="6"/>
    </row>
    <row r="3123" spans="1:10" ht="13.9">
      <c r="A3123" s="6"/>
      <c r="B3123" s="7"/>
      <c r="C3123" s="6"/>
      <c r="D3123" s="8"/>
      <c r="E3123" s="6"/>
      <c r="F3123" s="6"/>
      <c r="G3123" s="6"/>
      <c r="H3123" s="6"/>
      <c r="I3123" s="6"/>
      <c r="J3123" s="6"/>
    </row>
    <row r="3124" spans="1:10" ht="13.9">
      <c r="A3124" s="6"/>
      <c r="B3124" s="7"/>
      <c r="C3124" s="6"/>
      <c r="D3124" s="8"/>
      <c r="E3124" s="6"/>
      <c r="F3124" s="6"/>
      <c r="G3124" s="6"/>
      <c r="H3124" s="6"/>
      <c r="I3124" s="6"/>
      <c r="J3124" s="6"/>
    </row>
    <row r="3125" spans="1:10" ht="13.9">
      <c r="A3125" s="6"/>
      <c r="B3125" s="7"/>
      <c r="C3125" s="6"/>
      <c r="D3125" s="8"/>
      <c r="E3125" s="6"/>
      <c r="F3125" s="6"/>
      <c r="G3125" s="6"/>
      <c r="H3125" s="6"/>
      <c r="I3125" s="6"/>
      <c r="J3125" s="6"/>
    </row>
    <row r="3126" spans="1:10" ht="13.9">
      <c r="A3126" s="6"/>
      <c r="B3126" s="7"/>
      <c r="C3126" s="6"/>
      <c r="D3126" s="8"/>
      <c r="E3126" s="6"/>
      <c r="F3126" s="6"/>
      <c r="G3126" s="6"/>
      <c r="H3126" s="6"/>
      <c r="I3126" s="6"/>
      <c r="J3126" s="6"/>
    </row>
    <row r="3127" spans="1:10" ht="13.9">
      <c r="A3127" s="6"/>
      <c r="B3127" s="7"/>
      <c r="C3127" s="6"/>
      <c r="D3127" s="8"/>
      <c r="E3127" s="6"/>
      <c r="F3127" s="6"/>
      <c r="G3127" s="6"/>
      <c r="H3127" s="6"/>
      <c r="I3127" s="6"/>
      <c r="J3127" s="6"/>
    </row>
    <row r="3128" spans="1:10" ht="13.9">
      <c r="A3128" s="6"/>
      <c r="B3128" s="7"/>
      <c r="C3128" s="6"/>
      <c r="D3128" s="8"/>
      <c r="E3128" s="6"/>
      <c r="F3128" s="6"/>
      <c r="G3128" s="6"/>
      <c r="H3128" s="6"/>
      <c r="I3128" s="6"/>
      <c r="J3128" s="6"/>
    </row>
    <row r="3129" spans="1:10" ht="13.9">
      <c r="A3129" s="6"/>
      <c r="B3129" s="7"/>
      <c r="C3129" s="6"/>
      <c r="D3129" s="8"/>
      <c r="E3129" s="6"/>
      <c r="F3129" s="6"/>
      <c r="G3129" s="6"/>
      <c r="H3129" s="6"/>
      <c r="I3129" s="6"/>
      <c r="J3129" s="6"/>
    </row>
    <row r="3130" spans="1:10" ht="13.9">
      <c r="A3130" s="6"/>
      <c r="B3130" s="7"/>
      <c r="C3130" s="6"/>
      <c r="D3130" s="8"/>
      <c r="E3130" s="6"/>
      <c r="F3130" s="6"/>
      <c r="G3130" s="6"/>
      <c r="H3130" s="6"/>
      <c r="I3130" s="6"/>
      <c r="J3130" s="6"/>
    </row>
    <row r="3131" spans="1:10" ht="13.9">
      <c r="A3131" s="6"/>
      <c r="B3131" s="7"/>
      <c r="C3131" s="6"/>
      <c r="D3131" s="8"/>
      <c r="E3131" s="6"/>
      <c r="F3131" s="6"/>
      <c r="G3131" s="6"/>
      <c r="H3131" s="6"/>
      <c r="I3131" s="6"/>
      <c r="J3131" s="6"/>
    </row>
    <row r="3132" spans="1:10" ht="13.9">
      <c r="A3132" s="6"/>
      <c r="B3132" s="7"/>
      <c r="C3132" s="6"/>
      <c r="D3132" s="8"/>
      <c r="E3132" s="6"/>
      <c r="F3132" s="6"/>
      <c r="G3132" s="6"/>
      <c r="H3132" s="6"/>
      <c r="I3132" s="6"/>
      <c r="J3132" s="6"/>
    </row>
    <row r="3133" spans="1:10" ht="13.9">
      <c r="A3133" s="6"/>
      <c r="B3133" s="7"/>
      <c r="C3133" s="6"/>
      <c r="D3133" s="8"/>
      <c r="E3133" s="6"/>
      <c r="F3133" s="6"/>
      <c r="G3133" s="6"/>
      <c r="H3133" s="6"/>
      <c r="I3133" s="6"/>
      <c r="J3133" s="6"/>
    </row>
    <row r="3134" spans="1:10" ht="13.9">
      <c r="A3134" s="6"/>
      <c r="B3134" s="7"/>
      <c r="C3134" s="6"/>
      <c r="D3134" s="8"/>
      <c r="E3134" s="6"/>
      <c r="F3134" s="6"/>
      <c r="G3134" s="6"/>
      <c r="H3134" s="6"/>
      <c r="I3134" s="6"/>
      <c r="J3134" s="6"/>
    </row>
    <row r="3135" spans="1:10" ht="13.9">
      <c r="A3135" s="6"/>
      <c r="B3135" s="7"/>
      <c r="C3135" s="6"/>
      <c r="D3135" s="8"/>
      <c r="E3135" s="6"/>
      <c r="F3135" s="6"/>
      <c r="G3135" s="6"/>
      <c r="H3135" s="6"/>
      <c r="I3135" s="6"/>
      <c r="J3135" s="6"/>
    </row>
    <row r="3136" spans="1:10" ht="13.9">
      <c r="A3136" s="6"/>
      <c r="B3136" s="7"/>
      <c r="C3136" s="6"/>
      <c r="D3136" s="8"/>
      <c r="E3136" s="6"/>
      <c r="F3136" s="6"/>
      <c r="G3136" s="6"/>
      <c r="H3136" s="6"/>
      <c r="I3136" s="6"/>
      <c r="J3136" s="6"/>
    </row>
    <row r="3137" spans="1:10" ht="13.9">
      <c r="A3137" s="6"/>
      <c r="B3137" s="7"/>
      <c r="C3137" s="6"/>
      <c r="D3137" s="8"/>
      <c r="E3137" s="6"/>
      <c r="F3137" s="6"/>
      <c r="G3137" s="6"/>
      <c r="H3137" s="6"/>
      <c r="I3137" s="6"/>
      <c r="J3137" s="6"/>
    </row>
    <row r="3138" spans="1:10" ht="13.9">
      <c r="A3138" s="6"/>
      <c r="B3138" s="7"/>
      <c r="C3138" s="6"/>
      <c r="D3138" s="8"/>
      <c r="E3138" s="6"/>
      <c r="F3138" s="6"/>
      <c r="G3138" s="6"/>
      <c r="H3138" s="6"/>
      <c r="I3138" s="6"/>
      <c r="J3138" s="6"/>
    </row>
    <row r="3139" spans="1:10" ht="13.9">
      <c r="A3139" s="6"/>
      <c r="B3139" s="7"/>
      <c r="C3139" s="6"/>
      <c r="D3139" s="8"/>
      <c r="E3139" s="6"/>
      <c r="F3139" s="6"/>
      <c r="G3139" s="6"/>
      <c r="H3139" s="6"/>
      <c r="I3139" s="6"/>
      <c r="J3139" s="6"/>
    </row>
    <row r="3140" spans="1:10" ht="13.9">
      <c r="A3140" s="6"/>
      <c r="B3140" s="7"/>
      <c r="C3140" s="6"/>
      <c r="D3140" s="8"/>
      <c r="E3140" s="6"/>
      <c r="F3140" s="6"/>
      <c r="G3140" s="6"/>
      <c r="H3140" s="6"/>
      <c r="I3140" s="6"/>
      <c r="J3140" s="6"/>
    </row>
    <row r="3141" spans="1:10" ht="13.9">
      <c r="A3141" s="6"/>
      <c r="B3141" s="7"/>
      <c r="C3141" s="6"/>
      <c r="D3141" s="8"/>
      <c r="E3141" s="6"/>
      <c r="F3141" s="6"/>
      <c r="G3141" s="6"/>
      <c r="H3141" s="6"/>
      <c r="I3141" s="6"/>
      <c r="J3141" s="6"/>
    </row>
    <row r="3142" spans="1:10" ht="13.9">
      <c r="A3142" s="6"/>
      <c r="B3142" s="7"/>
      <c r="C3142" s="6"/>
      <c r="D3142" s="8"/>
      <c r="E3142" s="6"/>
      <c r="F3142" s="6"/>
      <c r="G3142" s="6"/>
      <c r="H3142" s="6"/>
      <c r="I3142" s="6"/>
      <c r="J3142" s="6"/>
    </row>
    <row r="3143" spans="1:10" ht="13.9">
      <c r="A3143" s="6"/>
      <c r="B3143" s="7"/>
      <c r="C3143" s="6"/>
      <c r="D3143" s="8"/>
      <c r="E3143" s="6"/>
      <c r="F3143" s="6"/>
      <c r="G3143" s="6"/>
      <c r="H3143" s="6"/>
      <c r="I3143" s="6"/>
      <c r="J3143" s="6"/>
    </row>
    <row r="3144" spans="1:10" ht="13.9">
      <c r="A3144" s="6"/>
      <c r="B3144" s="7"/>
      <c r="C3144" s="6"/>
      <c r="D3144" s="8"/>
      <c r="E3144" s="6"/>
      <c r="F3144" s="6"/>
      <c r="G3144" s="6"/>
      <c r="H3144" s="6"/>
      <c r="I3144" s="6"/>
      <c r="J3144" s="6"/>
    </row>
    <row r="3145" spans="1:10" ht="13.9">
      <c r="A3145" s="6"/>
      <c r="B3145" s="7"/>
      <c r="C3145" s="6"/>
      <c r="D3145" s="8"/>
      <c r="E3145" s="6"/>
      <c r="F3145" s="6"/>
      <c r="G3145" s="6"/>
      <c r="H3145" s="6"/>
      <c r="I3145" s="6"/>
      <c r="J3145" s="6"/>
    </row>
    <row r="3146" spans="1:10" ht="13.9">
      <c r="A3146" s="6"/>
      <c r="B3146" s="7"/>
      <c r="C3146" s="6"/>
      <c r="D3146" s="8"/>
      <c r="E3146" s="6"/>
      <c r="F3146" s="6"/>
      <c r="G3146" s="6"/>
      <c r="H3146" s="6"/>
      <c r="I3146" s="6"/>
      <c r="J3146" s="6"/>
    </row>
    <row r="3147" spans="1:10" ht="13.9">
      <c r="A3147" s="6"/>
      <c r="B3147" s="7"/>
      <c r="C3147" s="6"/>
      <c r="D3147" s="8"/>
      <c r="E3147" s="6"/>
      <c r="F3147" s="6"/>
      <c r="G3147" s="6"/>
      <c r="H3147" s="6"/>
      <c r="I3147" s="6"/>
      <c r="J3147" s="6"/>
    </row>
    <row r="3148" spans="1:10" ht="13.9">
      <c r="A3148" s="6"/>
      <c r="B3148" s="7"/>
      <c r="C3148" s="6"/>
      <c r="D3148" s="8"/>
      <c r="E3148" s="6"/>
      <c r="F3148" s="6"/>
      <c r="G3148" s="6"/>
      <c r="H3148" s="6"/>
      <c r="I3148" s="6"/>
      <c r="J3148" s="6"/>
    </row>
    <row r="3149" spans="1:10" ht="13.9">
      <c r="A3149" s="6"/>
      <c r="B3149" s="7"/>
      <c r="C3149" s="6"/>
      <c r="D3149" s="8"/>
      <c r="E3149" s="6"/>
      <c r="F3149" s="6"/>
      <c r="G3149" s="6"/>
      <c r="H3149" s="6"/>
      <c r="I3149" s="6"/>
      <c r="J3149" s="6"/>
    </row>
    <row r="3150" spans="1:10" ht="13.9">
      <c r="A3150" s="6"/>
      <c r="B3150" s="7"/>
      <c r="C3150" s="6"/>
      <c r="D3150" s="8"/>
      <c r="E3150" s="6"/>
      <c r="F3150" s="6"/>
      <c r="G3150" s="6"/>
      <c r="H3150" s="6"/>
      <c r="I3150" s="6"/>
      <c r="J3150" s="6"/>
    </row>
    <row r="3151" spans="1:10" ht="13.9">
      <c r="A3151" s="6"/>
      <c r="B3151" s="7"/>
      <c r="C3151" s="6"/>
      <c r="D3151" s="8"/>
      <c r="E3151" s="6"/>
      <c r="F3151" s="6"/>
      <c r="G3151" s="6"/>
      <c r="H3151" s="6"/>
      <c r="I3151" s="6"/>
      <c r="J3151" s="6"/>
    </row>
    <row r="3152" spans="1:10" ht="13.9">
      <c r="A3152" s="6"/>
      <c r="B3152" s="7"/>
      <c r="C3152" s="6"/>
      <c r="D3152" s="8"/>
      <c r="E3152" s="6"/>
      <c r="F3152" s="6"/>
      <c r="G3152" s="6"/>
      <c r="H3152" s="6"/>
      <c r="I3152" s="6"/>
      <c r="J3152" s="6"/>
    </row>
    <row r="3153" spans="1:10" ht="13.9">
      <c r="A3153" s="6"/>
      <c r="B3153" s="7"/>
      <c r="C3153" s="6"/>
      <c r="D3153" s="8"/>
      <c r="E3153" s="6"/>
      <c r="F3153" s="6"/>
      <c r="G3153" s="6"/>
      <c r="H3153" s="6"/>
      <c r="I3153" s="6"/>
      <c r="J3153" s="6"/>
    </row>
    <row r="3154" spans="1:10" ht="13.9">
      <c r="A3154" s="6"/>
      <c r="B3154" s="7"/>
      <c r="C3154" s="6"/>
      <c r="D3154" s="8"/>
      <c r="E3154" s="6"/>
      <c r="F3154" s="6"/>
      <c r="G3154" s="6"/>
      <c r="H3154" s="6"/>
      <c r="I3154" s="6"/>
      <c r="J3154" s="6"/>
    </row>
    <row r="3155" spans="1:10" ht="13.9">
      <c r="A3155" s="6"/>
      <c r="B3155" s="7"/>
      <c r="C3155" s="6"/>
      <c r="D3155" s="8"/>
      <c r="E3155" s="6"/>
      <c r="F3155" s="6"/>
      <c r="G3155" s="6"/>
      <c r="H3155" s="6"/>
      <c r="I3155" s="6"/>
      <c r="J3155" s="6"/>
    </row>
    <row r="3156" spans="1:10" ht="13.9">
      <c r="A3156" s="6"/>
      <c r="B3156" s="7"/>
      <c r="C3156" s="6"/>
      <c r="D3156" s="8"/>
      <c r="E3156" s="6"/>
      <c r="F3156" s="6"/>
      <c r="G3156" s="6"/>
      <c r="H3156" s="6"/>
      <c r="I3156" s="6"/>
      <c r="J3156" s="6"/>
    </row>
    <row r="3157" spans="1:10" ht="13.9">
      <c r="A3157" s="6"/>
      <c r="B3157" s="7"/>
      <c r="C3157" s="6"/>
      <c r="D3157" s="8"/>
      <c r="E3157" s="6"/>
      <c r="F3157" s="6"/>
      <c r="G3157" s="6"/>
      <c r="H3157" s="6"/>
      <c r="I3157" s="6"/>
      <c r="J3157" s="6"/>
    </row>
    <row r="3158" spans="1:10" ht="13.9">
      <c r="A3158" s="6"/>
      <c r="B3158" s="7"/>
      <c r="C3158" s="6"/>
      <c r="D3158" s="8"/>
      <c r="E3158" s="6"/>
      <c r="F3158" s="6"/>
      <c r="G3158" s="6"/>
      <c r="H3158" s="6"/>
      <c r="I3158" s="6"/>
      <c r="J3158" s="6"/>
    </row>
    <row r="3159" spans="1:10" ht="13.9">
      <c r="A3159" s="6"/>
      <c r="B3159" s="7"/>
      <c r="C3159" s="6"/>
      <c r="D3159" s="8"/>
      <c r="E3159" s="6"/>
      <c r="F3159" s="6"/>
      <c r="G3159" s="6"/>
      <c r="H3159" s="6"/>
      <c r="I3159" s="6"/>
      <c r="J3159" s="6"/>
    </row>
    <row r="3160" spans="1:10" ht="13.9">
      <c r="A3160" s="6"/>
      <c r="B3160" s="7"/>
      <c r="C3160" s="6"/>
      <c r="D3160" s="8"/>
      <c r="E3160" s="6"/>
      <c r="F3160" s="6"/>
      <c r="G3160" s="6"/>
      <c r="H3160" s="6"/>
      <c r="I3160" s="6"/>
      <c r="J3160" s="6"/>
    </row>
    <row r="3161" spans="1:10" ht="13.9">
      <c r="A3161" s="6"/>
      <c r="B3161" s="7"/>
      <c r="C3161" s="6"/>
      <c r="D3161" s="8"/>
      <c r="E3161" s="6"/>
      <c r="F3161" s="6"/>
      <c r="G3161" s="6"/>
      <c r="H3161" s="6"/>
      <c r="I3161" s="6"/>
      <c r="J3161" s="6"/>
    </row>
    <row r="3162" spans="1:10" ht="13.9">
      <c r="A3162" s="6"/>
      <c r="B3162" s="7"/>
      <c r="C3162" s="6"/>
      <c r="D3162" s="8"/>
      <c r="E3162" s="6"/>
      <c r="F3162" s="6"/>
      <c r="G3162" s="6"/>
      <c r="H3162" s="6"/>
      <c r="I3162" s="6"/>
      <c r="J3162" s="6"/>
    </row>
    <row r="3163" spans="1:10" ht="13.9">
      <c r="A3163" s="6"/>
      <c r="B3163" s="7"/>
      <c r="C3163" s="6"/>
      <c r="D3163" s="8"/>
      <c r="E3163" s="6"/>
      <c r="F3163" s="6"/>
      <c r="G3163" s="6"/>
      <c r="H3163" s="6"/>
      <c r="I3163" s="6"/>
      <c r="J3163" s="6"/>
    </row>
    <row r="3164" spans="1:10" ht="13.9">
      <c r="A3164" s="6"/>
      <c r="B3164" s="7"/>
      <c r="C3164" s="6"/>
      <c r="D3164" s="8"/>
      <c r="E3164" s="6"/>
      <c r="F3164" s="6"/>
      <c r="G3164" s="6"/>
      <c r="H3164" s="6"/>
      <c r="I3164" s="6"/>
      <c r="J3164" s="6"/>
    </row>
    <row r="3165" spans="1:10" ht="13.9">
      <c r="A3165" s="6"/>
      <c r="B3165" s="7"/>
      <c r="C3165" s="6"/>
      <c r="D3165" s="8"/>
      <c r="E3165" s="6"/>
      <c r="F3165" s="6"/>
      <c r="G3165" s="6"/>
      <c r="H3165" s="6"/>
      <c r="I3165" s="6"/>
      <c r="J3165" s="6"/>
    </row>
    <row r="3166" spans="1:10" ht="13.9">
      <c r="A3166" s="6"/>
      <c r="B3166" s="7"/>
      <c r="C3166" s="6"/>
      <c r="D3166" s="8"/>
      <c r="E3166" s="6"/>
      <c r="F3166" s="6"/>
      <c r="G3166" s="6"/>
      <c r="H3166" s="6"/>
      <c r="I3166" s="6"/>
      <c r="J3166" s="6"/>
    </row>
    <row r="3167" spans="1:10" ht="13.9">
      <c r="A3167" s="6"/>
      <c r="B3167" s="7"/>
      <c r="C3167" s="6"/>
      <c r="D3167" s="8"/>
      <c r="E3167" s="6"/>
      <c r="F3167" s="6"/>
      <c r="G3167" s="6"/>
      <c r="H3167" s="6"/>
      <c r="I3167" s="6"/>
      <c r="J3167" s="6"/>
    </row>
    <row r="3168" spans="1:10" ht="13.9">
      <c r="A3168" s="6"/>
      <c r="B3168" s="7"/>
      <c r="C3168" s="6"/>
      <c r="D3168" s="8"/>
      <c r="E3168" s="6"/>
      <c r="F3168" s="6"/>
      <c r="G3168" s="6"/>
      <c r="H3168" s="6"/>
      <c r="I3168" s="6"/>
      <c r="J3168" s="6"/>
    </row>
    <row r="3169" spans="1:10" ht="13.9">
      <c r="A3169" s="6"/>
      <c r="B3169" s="7"/>
      <c r="C3169" s="6"/>
      <c r="D3169" s="8"/>
      <c r="E3169" s="6"/>
      <c r="F3169" s="6"/>
      <c r="G3169" s="6"/>
      <c r="H3169" s="6"/>
      <c r="I3169" s="6"/>
      <c r="J3169" s="6"/>
    </row>
    <row r="3170" spans="1:10" ht="13.9">
      <c r="A3170" s="6"/>
      <c r="B3170" s="7"/>
      <c r="C3170" s="6"/>
      <c r="D3170" s="8"/>
      <c r="E3170" s="6"/>
      <c r="F3170" s="6"/>
      <c r="G3170" s="6"/>
      <c r="H3170" s="6"/>
      <c r="I3170" s="6"/>
      <c r="J3170" s="6"/>
    </row>
    <row r="3171" spans="1:10" ht="13.9">
      <c r="A3171" s="6"/>
      <c r="B3171" s="7"/>
      <c r="C3171" s="6"/>
      <c r="D3171" s="8"/>
      <c r="E3171" s="6"/>
      <c r="F3171" s="6"/>
      <c r="G3171" s="6"/>
      <c r="H3171" s="6"/>
      <c r="I3171" s="6"/>
      <c r="J3171" s="6"/>
    </row>
    <row r="3172" spans="1:10" ht="13.9">
      <c r="A3172" s="6"/>
      <c r="B3172" s="7"/>
      <c r="C3172" s="6"/>
      <c r="D3172" s="8"/>
      <c r="E3172" s="6"/>
      <c r="F3172" s="6"/>
      <c r="G3172" s="6"/>
      <c r="H3172" s="6"/>
      <c r="I3172" s="6"/>
      <c r="J3172" s="6"/>
    </row>
    <row r="3173" spans="1:10" ht="13.9">
      <c r="A3173" s="6"/>
      <c r="B3173" s="7"/>
      <c r="C3173" s="6"/>
      <c r="D3173" s="8"/>
      <c r="E3173" s="6"/>
      <c r="F3173" s="6"/>
      <c r="G3173" s="6"/>
      <c r="H3173" s="6"/>
      <c r="I3173" s="6"/>
      <c r="J3173" s="6"/>
    </row>
    <row r="3174" spans="1:10" ht="13.9">
      <c r="A3174" s="6"/>
      <c r="B3174" s="7"/>
      <c r="C3174" s="6"/>
      <c r="D3174" s="8"/>
      <c r="E3174" s="6"/>
      <c r="F3174" s="6"/>
      <c r="G3174" s="6"/>
      <c r="H3174" s="6"/>
      <c r="I3174" s="6"/>
      <c r="J3174" s="6"/>
    </row>
    <row r="3175" spans="1:10" ht="13.9">
      <c r="A3175" s="6"/>
      <c r="B3175" s="7"/>
      <c r="C3175" s="6"/>
      <c r="D3175" s="8"/>
      <c r="E3175" s="6"/>
      <c r="F3175" s="6"/>
      <c r="G3175" s="6"/>
      <c r="H3175" s="6"/>
      <c r="I3175" s="6"/>
      <c r="J3175" s="6"/>
    </row>
    <row r="3176" spans="1:10" ht="13.9">
      <c r="A3176" s="6"/>
      <c r="B3176" s="7"/>
      <c r="C3176" s="6"/>
      <c r="D3176" s="8"/>
      <c r="E3176" s="6"/>
      <c r="F3176" s="6"/>
      <c r="G3176" s="6"/>
      <c r="H3176" s="6"/>
      <c r="I3176" s="6"/>
      <c r="J3176" s="6"/>
    </row>
    <row r="3177" spans="1:10" ht="13.9">
      <c r="A3177" s="6"/>
      <c r="B3177" s="7"/>
      <c r="C3177" s="6"/>
      <c r="D3177" s="8"/>
      <c r="E3177" s="6"/>
      <c r="F3177" s="6"/>
      <c r="G3177" s="6"/>
      <c r="H3177" s="6"/>
      <c r="I3177" s="6"/>
      <c r="J3177" s="6"/>
    </row>
    <row r="3178" spans="1:10" ht="13.9">
      <c r="A3178" s="6"/>
      <c r="B3178" s="7"/>
      <c r="C3178" s="6"/>
      <c r="D3178" s="8"/>
      <c r="E3178" s="6"/>
      <c r="F3178" s="6"/>
      <c r="G3178" s="6"/>
      <c r="H3178" s="6"/>
      <c r="I3178" s="6"/>
      <c r="J3178" s="6"/>
    </row>
    <row r="3179" spans="1:10" ht="13.9">
      <c r="A3179" s="6"/>
      <c r="B3179" s="7"/>
      <c r="C3179" s="6"/>
      <c r="D3179" s="8"/>
      <c r="E3179" s="6"/>
      <c r="F3179" s="6"/>
      <c r="G3179" s="6"/>
      <c r="H3179" s="6"/>
      <c r="I3179" s="6"/>
      <c r="J3179" s="6"/>
    </row>
    <row r="3180" spans="1:10" ht="13.9">
      <c r="A3180" s="6"/>
      <c r="B3180" s="7"/>
      <c r="C3180" s="6"/>
      <c r="D3180" s="8"/>
      <c r="E3180" s="6"/>
      <c r="F3180" s="6"/>
      <c r="G3180" s="6"/>
      <c r="H3180" s="6"/>
      <c r="I3180" s="6"/>
      <c r="J3180" s="6"/>
    </row>
    <row r="3181" spans="1:10" ht="13.9">
      <c r="A3181" s="6"/>
      <c r="B3181" s="7"/>
      <c r="C3181" s="6"/>
      <c r="D3181" s="8"/>
      <c r="E3181" s="6"/>
      <c r="F3181" s="6"/>
      <c r="G3181" s="6"/>
      <c r="H3181" s="6"/>
      <c r="I3181" s="6"/>
      <c r="J3181" s="6"/>
    </row>
    <row r="3182" spans="1:10" ht="13.9">
      <c r="A3182" s="6"/>
      <c r="B3182" s="7"/>
      <c r="C3182" s="6"/>
      <c r="D3182" s="8"/>
      <c r="E3182" s="6"/>
      <c r="F3182" s="6"/>
      <c r="G3182" s="6"/>
      <c r="H3182" s="6"/>
      <c r="I3182" s="6"/>
      <c r="J3182" s="6"/>
    </row>
    <row r="3183" spans="1:10" ht="13.9">
      <c r="A3183" s="6"/>
      <c r="B3183" s="7"/>
      <c r="C3183" s="6"/>
      <c r="D3183" s="8"/>
      <c r="E3183" s="6"/>
      <c r="F3183" s="6"/>
      <c r="G3183" s="6"/>
      <c r="H3183" s="6"/>
      <c r="I3183" s="6"/>
      <c r="J3183" s="6"/>
    </row>
    <row r="3184" spans="1:10" ht="13.9">
      <c r="A3184" s="6"/>
      <c r="B3184" s="7"/>
      <c r="C3184" s="6"/>
      <c r="D3184" s="8"/>
      <c r="E3184" s="6"/>
      <c r="F3184" s="6"/>
      <c r="G3184" s="6"/>
      <c r="H3184" s="6"/>
      <c r="I3184" s="6"/>
      <c r="J3184" s="6"/>
    </row>
    <row r="3185" spans="1:10" ht="13.9">
      <c r="A3185" s="6"/>
      <c r="B3185" s="7"/>
      <c r="C3185" s="6"/>
      <c r="D3185" s="8"/>
      <c r="E3185" s="6"/>
      <c r="F3185" s="6"/>
      <c r="G3185" s="6"/>
      <c r="H3185" s="6"/>
      <c r="I3185" s="6"/>
      <c r="J3185" s="6"/>
    </row>
    <row r="3186" spans="1:10" ht="13.9">
      <c r="A3186" s="6"/>
      <c r="B3186" s="7"/>
      <c r="C3186" s="6"/>
      <c r="D3186" s="8"/>
      <c r="E3186" s="6"/>
      <c r="F3186" s="6"/>
      <c r="G3186" s="6"/>
      <c r="H3186" s="6"/>
      <c r="I3186" s="6"/>
      <c r="J3186" s="6"/>
    </row>
    <row r="3187" spans="1:10" ht="13.9">
      <c r="A3187" s="6"/>
      <c r="B3187" s="7"/>
      <c r="C3187" s="6"/>
      <c r="D3187" s="8"/>
      <c r="E3187" s="6"/>
      <c r="F3187" s="6"/>
      <c r="G3187" s="6"/>
      <c r="H3187" s="6"/>
      <c r="I3187" s="6"/>
      <c r="J3187" s="6"/>
    </row>
    <row r="3188" spans="1:10" ht="13.9">
      <c r="A3188" s="6"/>
      <c r="B3188" s="7"/>
      <c r="C3188" s="6"/>
      <c r="D3188" s="8"/>
      <c r="E3188" s="6"/>
      <c r="F3188" s="6"/>
      <c r="G3188" s="6"/>
      <c r="H3188" s="6"/>
      <c r="I3188" s="6"/>
      <c r="J3188" s="6"/>
    </row>
    <row r="3189" spans="1:10" ht="13.9">
      <c r="A3189" s="6"/>
      <c r="B3189" s="7"/>
      <c r="C3189" s="6"/>
      <c r="D3189" s="8"/>
      <c r="E3189" s="6"/>
      <c r="F3189" s="6"/>
      <c r="G3189" s="6"/>
      <c r="H3189" s="6"/>
      <c r="I3189" s="6"/>
      <c r="J3189" s="6"/>
    </row>
    <row r="3190" spans="1:10" ht="13.9">
      <c r="A3190" s="6"/>
      <c r="B3190" s="7"/>
      <c r="C3190" s="6"/>
      <c r="D3190" s="8"/>
      <c r="E3190" s="6"/>
      <c r="F3190" s="6"/>
      <c r="G3190" s="6"/>
      <c r="H3190" s="6"/>
      <c r="I3190" s="6"/>
      <c r="J3190" s="6"/>
    </row>
    <row r="3191" spans="1:10" ht="13.9">
      <c r="A3191" s="6"/>
      <c r="B3191" s="7"/>
      <c r="C3191" s="6"/>
      <c r="D3191" s="8"/>
      <c r="E3191" s="6"/>
      <c r="F3191" s="6"/>
      <c r="G3191" s="6"/>
      <c r="H3191" s="6"/>
      <c r="I3191" s="6"/>
      <c r="J3191" s="6"/>
    </row>
    <row r="3192" spans="1:10" ht="13.9">
      <c r="A3192" s="6"/>
      <c r="B3192" s="7"/>
      <c r="C3192" s="6"/>
      <c r="D3192" s="8"/>
      <c r="E3192" s="6"/>
      <c r="F3192" s="6"/>
      <c r="G3192" s="6"/>
      <c r="H3192" s="6"/>
      <c r="I3192" s="6"/>
      <c r="J3192" s="6"/>
    </row>
    <row r="3193" spans="1:10" ht="13.9">
      <c r="A3193" s="6"/>
      <c r="B3193" s="7"/>
      <c r="C3193" s="6"/>
      <c r="D3193" s="8"/>
      <c r="E3193" s="6"/>
      <c r="F3193" s="6"/>
      <c r="G3193" s="6"/>
      <c r="H3193" s="6"/>
      <c r="I3193" s="6"/>
      <c r="J3193" s="6"/>
    </row>
    <row r="3194" spans="1:10" ht="13.9">
      <c r="A3194" s="6"/>
      <c r="B3194" s="7"/>
      <c r="C3194" s="6"/>
      <c r="D3194" s="8"/>
      <c r="E3194" s="6"/>
      <c r="F3194" s="6"/>
      <c r="G3194" s="6"/>
      <c r="H3194" s="6"/>
      <c r="I3194" s="6"/>
      <c r="J3194" s="6"/>
    </row>
    <row r="3195" spans="1:10" ht="13.9">
      <c r="A3195" s="6"/>
      <c r="B3195" s="7"/>
      <c r="C3195" s="6"/>
      <c r="D3195" s="8"/>
      <c r="E3195" s="6"/>
      <c r="F3195" s="6"/>
      <c r="G3195" s="6"/>
      <c r="H3195" s="6"/>
      <c r="I3195" s="6"/>
      <c r="J3195" s="6"/>
    </row>
    <row r="3196" spans="1:10" ht="13.9">
      <c r="A3196" s="6"/>
      <c r="B3196" s="7"/>
      <c r="C3196" s="6"/>
      <c r="D3196" s="8"/>
      <c r="E3196" s="6"/>
      <c r="F3196" s="6"/>
      <c r="G3196" s="6"/>
      <c r="H3196" s="6"/>
      <c r="I3196" s="6"/>
      <c r="J3196" s="6"/>
    </row>
    <row r="3197" spans="1:10" ht="13.9">
      <c r="A3197" s="6"/>
      <c r="B3197" s="7"/>
      <c r="C3197" s="6"/>
      <c r="D3197" s="8"/>
      <c r="E3197" s="6"/>
      <c r="F3197" s="6"/>
      <c r="G3197" s="6"/>
      <c r="H3197" s="6"/>
      <c r="I3197" s="6"/>
      <c r="J3197" s="6"/>
    </row>
    <row r="3198" spans="1:10" ht="13.9">
      <c r="A3198" s="6"/>
      <c r="B3198" s="7"/>
      <c r="C3198" s="6"/>
      <c r="D3198" s="8"/>
      <c r="E3198" s="6"/>
      <c r="F3198" s="6"/>
      <c r="G3198" s="6"/>
      <c r="H3198" s="6"/>
      <c r="I3198" s="6"/>
      <c r="J3198" s="6"/>
    </row>
    <row r="3199" spans="1:10" ht="13.9">
      <c r="A3199" s="6"/>
      <c r="B3199" s="7"/>
      <c r="C3199" s="6"/>
      <c r="D3199" s="8"/>
      <c r="E3199" s="6"/>
      <c r="F3199" s="6"/>
      <c r="G3199" s="6"/>
      <c r="H3199" s="6"/>
      <c r="I3199" s="6"/>
      <c r="J3199" s="6"/>
    </row>
    <row r="3200" spans="1:10" ht="13.9">
      <c r="A3200" s="6"/>
      <c r="B3200" s="7"/>
      <c r="C3200" s="6"/>
      <c r="D3200" s="8"/>
      <c r="E3200" s="6"/>
      <c r="F3200" s="6"/>
      <c r="G3200" s="6"/>
      <c r="H3200" s="6"/>
      <c r="I3200" s="6"/>
      <c r="J3200" s="6"/>
    </row>
    <row r="3201" spans="1:10" ht="13.9">
      <c r="A3201" s="6"/>
      <c r="B3201" s="7"/>
      <c r="C3201" s="6"/>
      <c r="D3201" s="8"/>
      <c r="E3201" s="6"/>
      <c r="F3201" s="6"/>
      <c r="G3201" s="6"/>
      <c r="H3201" s="6"/>
      <c r="I3201" s="6"/>
      <c r="J3201" s="6"/>
    </row>
    <row r="3202" spans="1:10" ht="13.9">
      <c r="A3202" s="6"/>
      <c r="B3202" s="7"/>
      <c r="C3202" s="6"/>
      <c r="D3202" s="8"/>
      <c r="E3202" s="6"/>
      <c r="F3202" s="6"/>
      <c r="G3202" s="6"/>
      <c r="H3202" s="6"/>
      <c r="I3202" s="6"/>
      <c r="J3202" s="6"/>
    </row>
    <row r="3203" spans="1:10" ht="13.9">
      <c r="A3203" s="6"/>
      <c r="B3203" s="7"/>
      <c r="C3203" s="6"/>
      <c r="D3203" s="8"/>
      <c r="E3203" s="6"/>
      <c r="F3203" s="6"/>
      <c r="G3203" s="6"/>
      <c r="H3203" s="6"/>
      <c r="I3203" s="6"/>
      <c r="J3203" s="6"/>
    </row>
    <row r="3204" spans="1:10" ht="13.9">
      <c r="A3204" s="6"/>
      <c r="B3204" s="7"/>
      <c r="C3204" s="6"/>
      <c r="D3204" s="8"/>
      <c r="E3204" s="6"/>
      <c r="F3204" s="6"/>
      <c r="G3204" s="6"/>
      <c r="H3204" s="6"/>
      <c r="I3204" s="6"/>
      <c r="J3204" s="6"/>
    </row>
    <row r="3205" spans="1:10" ht="13.9">
      <c r="A3205" s="6"/>
      <c r="B3205" s="7"/>
      <c r="C3205" s="6"/>
      <c r="D3205" s="8"/>
      <c r="E3205" s="6"/>
      <c r="F3205" s="6"/>
      <c r="G3205" s="6"/>
      <c r="H3205" s="6"/>
      <c r="I3205" s="6"/>
      <c r="J3205" s="6"/>
    </row>
    <row r="3206" spans="1:10" ht="13.9">
      <c r="A3206" s="6"/>
      <c r="B3206" s="7"/>
      <c r="C3206" s="6"/>
      <c r="D3206" s="8"/>
      <c r="E3206" s="6"/>
      <c r="F3206" s="6"/>
      <c r="G3206" s="6"/>
      <c r="H3206" s="6"/>
      <c r="I3206" s="6"/>
      <c r="J3206" s="6"/>
    </row>
    <row r="3207" spans="1:10" ht="13.9">
      <c r="A3207" s="6"/>
      <c r="B3207" s="7"/>
      <c r="C3207" s="6"/>
      <c r="D3207" s="8"/>
      <c r="E3207" s="6"/>
      <c r="F3207" s="6"/>
      <c r="G3207" s="6"/>
      <c r="H3207" s="6"/>
      <c r="I3207" s="6"/>
      <c r="J3207" s="6"/>
    </row>
    <row r="3208" spans="1:10" ht="13.9">
      <c r="A3208" s="6"/>
      <c r="B3208" s="7"/>
      <c r="C3208" s="6"/>
      <c r="D3208" s="8"/>
      <c r="E3208" s="6"/>
      <c r="F3208" s="6"/>
      <c r="G3208" s="6"/>
      <c r="H3208" s="6"/>
      <c r="I3208" s="6"/>
      <c r="J3208" s="6"/>
    </row>
    <row r="3209" spans="1:10" ht="13.9">
      <c r="A3209" s="6"/>
      <c r="B3209" s="7"/>
      <c r="C3209" s="6"/>
      <c r="D3209" s="8"/>
      <c r="E3209" s="6"/>
      <c r="F3209" s="6"/>
      <c r="G3209" s="6"/>
      <c r="H3209" s="6"/>
      <c r="I3209" s="6"/>
      <c r="J3209" s="6"/>
    </row>
    <row r="3210" spans="1:10" ht="13.9">
      <c r="A3210" s="6"/>
      <c r="B3210" s="7"/>
      <c r="C3210" s="6"/>
      <c r="D3210" s="8"/>
      <c r="E3210" s="6"/>
      <c r="F3210" s="6"/>
      <c r="G3210" s="6"/>
      <c r="H3210" s="6"/>
      <c r="I3210" s="6"/>
      <c r="J3210" s="6"/>
    </row>
    <row r="3211" spans="1:10" ht="13.9">
      <c r="A3211" s="6"/>
      <c r="B3211" s="7"/>
      <c r="C3211" s="6"/>
      <c r="D3211" s="8"/>
      <c r="E3211" s="6"/>
      <c r="F3211" s="6"/>
      <c r="G3211" s="6"/>
      <c r="H3211" s="6"/>
      <c r="I3211" s="6"/>
      <c r="J3211" s="6"/>
    </row>
    <row r="3212" spans="1:10" ht="13.9">
      <c r="A3212" s="6"/>
      <c r="B3212" s="7"/>
      <c r="C3212" s="6"/>
      <c r="D3212" s="8"/>
      <c r="E3212" s="6"/>
      <c r="F3212" s="6"/>
      <c r="G3212" s="6"/>
      <c r="H3212" s="6"/>
      <c r="I3212" s="6"/>
      <c r="J3212" s="6"/>
    </row>
    <row r="3213" spans="1:10" ht="13.9">
      <c r="A3213" s="6"/>
      <c r="B3213" s="7"/>
      <c r="C3213" s="6"/>
      <c r="D3213" s="8"/>
      <c r="E3213" s="6"/>
      <c r="F3213" s="6"/>
      <c r="G3213" s="6"/>
      <c r="H3213" s="6"/>
      <c r="I3213" s="6"/>
      <c r="J3213" s="6"/>
    </row>
    <row r="3214" spans="1:10" ht="13.9">
      <c r="A3214" s="6"/>
      <c r="B3214" s="7"/>
      <c r="C3214" s="6"/>
      <c r="D3214" s="8"/>
      <c r="E3214" s="6"/>
      <c r="F3214" s="6"/>
      <c r="G3214" s="6"/>
      <c r="H3214" s="6"/>
      <c r="I3214" s="6"/>
      <c r="J3214" s="6"/>
    </row>
    <row r="3215" spans="1:10" ht="13.9">
      <c r="A3215" s="6"/>
      <c r="B3215" s="7"/>
      <c r="C3215" s="6"/>
      <c r="D3215" s="8"/>
      <c r="E3215" s="6"/>
      <c r="F3215" s="6"/>
      <c r="G3215" s="6"/>
      <c r="H3215" s="6"/>
      <c r="I3215" s="6"/>
      <c r="J3215" s="6"/>
    </row>
    <row r="3216" spans="1:10" ht="13.9">
      <c r="A3216" s="6"/>
      <c r="B3216" s="7"/>
      <c r="C3216" s="6"/>
      <c r="D3216" s="8"/>
      <c r="E3216" s="6"/>
      <c r="F3216" s="6"/>
      <c r="G3216" s="6"/>
      <c r="H3216" s="6"/>
      <c r="I3216" s="6"/>
      <c r="J3216" s="6"/>
    </row>
    <row r="3217" spans="1:10" ht="13.9">
      <c r="A3217" s="6"/>
      <c r="B3217" s="7"/>
      <c r="C3217" s="6"/>
      <c r="D3217" s="8"/>
      <c r="E3217" s="6"/>
      <c r="F3217" s="6"/>
      <c r="G3217" s="6"/>
      <c r="H3217" s="6"/>
      <c r="I3217" s="6"/>
      <c r="J3217" s="6"/>
    </row>
    <row r="3218" spans="1:10" ht="13.9">
      <c r="A3218" s="6"/>
      <c r="B3218" s="7"/>
      <c r="C3218" s="6"/>
      <c r="D3218" s="8"/>
      <c r="E3218" s="6"/>
      <c r="F3218" s="6"/>
      <c r="G3218" s="6"/>
      <c r="H3218" s="6"/>
      <c r="I3218" s="6"/>
      <c r="J3218" s="6"/>
    </row>
    <row r="3219" spans="1:10" ht="13.9">
      <c r="A3219" s="6"/>
      <c r="B3219" s="7"/>
      <c r="C3219" s="6"/>
      <c r="D3219" s="8"/>
      <c r="E3219" s="6"/>
      <c r="F3219" s="6"/>
      <c r="G3219" s="6"/>
      <c r="H3219" s="6"/>
      <c r="I3219" s="6"/>
      <c r="J3219" s="6"/>
    </row>
    <row r="3220" spans="1:10" ht="13.9">
      <c r="A3220" s="6"/>
      <c r="B3220" s="7"/>
      <c r="C3220" s="6"/>
      <c r="D3220" s="8"/>
      <c r="E3220" s="6"/>
      <c r="F3220" s="6"/>
      <c r="G3220" s="6"/>
      <c r="H3220" s="6"/>
      <c r="I3220" s="6"/>
      <c r="J3220" s="6"/>
    </row>
    <row r="3221" spans="1:10" ht="13.9">
      <c r="A3221" s="6"/>
      <c r="B3221" s="7"/>
      <c r="C3221" s="6"/>
      <c r="D3221" s="8"/>
      <c r="E3221" s="6"/>
      <c r="F3221" s="6"/>
      <c r="G3221" s="6"/>
      <c r="H3221" s="6"/>
      <c r="I3221" s="6"/>
      <c r="J3221" s="6"/>
    </row>
    <row r="3222" spans="1:10" ht="13.9">
      <c r="A3222" s="6"/>
      <c r="B3222" s="7"/>
      <c r="C3222" s="6"/>
      <c r="D3222" s="8"/>
      <c r="E3222" s="6"/>
      <c r="F3222" s="6"/>
      <c r="G3222" s="6"/>
      <c r="H3222" s="6"/>
      <c r="I3222" s="6"/>
      <c r="J3222" s="6"/>
    </row>
    <row r="3223" spans="1:10" ht="13.9">
      <c r="A3223" s="6"/>
      <c r="B3223" s="7"/>
      <c r="C3223" s="6"/>
      <c r="D3223" s="8"/>
      <c r="E3223" s="6"/>
      <c r="F3223" s="6"/>
      <c r="G3223" s="6"/>
      <c r="H3223" s="6"/>
      <c r="I3223" s="6"/>
      <c r="J3223" s="6"/>
    </row>
    <row r="3224" spans="1:10" ht="13.9">
      <c r="A3224" s="6"/>
      <c r="B3224" s="7"/>
      <c r="C3224" s="6"/>
      <c r="D3224" s="8"/>
      <c r="E3224" s="6"/>
      <c r="F3224" s="6"/>
      <c r="G3224" s="6"/>
      <c r="H3224" s="6"/>
      <c r="I3224" s="6"/>
      <c r="J3224" s="6"/>
    </row>
    <row r="3225" spans="1:10" ht="13.9">
      <c r="A3225" s="6"/>
      <c r="B3225" s="7"/>
      <c r="C3225" s="6"/>
      <c r="D3225" s="8"/>
      <c r="E3225" s="6"/>
      <c r="F3225" s="6"/>
      <c r="G3225" s="6"/>
      <c r="H3225" s="6"/>
      <c r="I3225" s="6"/>
      <c r="J3225" s="6"/>
    </row>
    <row r="3226" spans="1:10" ht="13.9">
      <c r="A3226" s="6"/>
      <c r="B3226" s="7"/>
      <c r="C3226" s="6"/>
      <c r="D3226" s="8"/>
      <c r="E3226" s="6"/>
      <c r="F3226" s="6"/>
      <c r="G3226" s="6"/>
      <c r="H3226" s="6"/>
      <c r="I3226" s="6"/>
      <c r="J3226" s="6"/>
    </row>
    <row r="3227" spans="1:10" ht="13.9">
      <c r="A3227" s="6"/>
      <c r="B3227" s="7"/>
      <c r="C3227" s="6"/>
      <c r="D3227" s="8"/>
      <c r="E3227" s="6"/>
      <c r="F3227" s="6"/>
      <c r="G3227" s="6"/>
      <c r="H3227" s="6"/>
      <c r="I3227" s="6"/>
      <c r="J3227" s="6"/>
    </row>
    <row r="3228" spans="1:10" ht="13.9">
      <c r="A3228" s="6"/>
      <c r="B3228" s="7"/>
      <c r="C3228" s="6"/>
      <c r="D3228" s="8"/>
      <c r="E3228" s="6"/>
      <c r="F3228" s="6"/>
      <c r="G3228" s="6"/>
      <c r="H3228" s="6"/>
      <c r="I3228" s="6"/>
      <c r="J3228" s="6"/>
    </row>
    <row r="3229" spans="1:10" ht="13.9">
      <c r="A3229" s="6"/>
      <c r="B3229" s="7"/>
      <c r="C3229" s="6"/>
      <c r="D3229" s="8"/>
      <c r="E3229" s="6"/>
      <c r="F3229" s="6"/>
      <c r="G3229" s="6"/>
      <c r="H3229" s="6"/>
      <c r="I3229" s="6"/>
      <c r="J3229" s="6"/>
    </row>
    <row r="3230" spans="1:10" ht="13.9">
      <c r="A3230" s="6"/>
      <c r="B3230" s="7"/>
      <c r="C3230" s="6"/>
      <c r="D3230" s="8"/>
      <c r="E3230" s="6"/>
      <c r="F3230" s="6"/>
      <c r="G3230" s="6"/>
      <c r="H3230" s="6"/>
      <c r="I3230" s="6"/>
      <c r="J3230" s="6"/>
    </row>
    <row r="3231" spans="1:10" ht="13.9">
      <c r="A3231" s="6"/>
      <c r="B3231" s="7"/>
      <c r="C3231" s="6"/>
      <c r="D3231" s="8"/>
      <c r="E3231" s="6"/>
      <c r="F3231" s="6"/>
      <c r="G3231" s="6"/>
      <c r="H3231" s="6"/>
      <c r="I3231" s="6"/>
      <c r="J3231" s="6"/>
    </row>
    <row r="3232" spans="1:10" ht="13.9">
      <c r="A3232" s="6"/>
      <c r="B3232" s="7"/>
      <c r="C3232" s="6"/>
      <c r="D3232" s="8"/>
      <c r="E3232" s="6"/>
      <c r="F3232" s="6"/>
      <c r="G3232" s="6"/>
      <c r="H3232" s="6"/>
      <c r="I3232" s="6"/>
      <c r="J3232" s="6"/>
    </row>
    <row r="3233" spans="1:10" ht="13.9">
      <c r="A3233" s="6"/>
      <c r="B3233" s="7"/>
      <c r="C3233" s="6"/>
      <c r="D3233" s="8"/>
      <c r="E3233" s="6"/>
      <c r="F3233" s="6"/>
      <c r="G3233" s="6"/>
      <c r="H3233" s="6"/>
      <c r="I3233" s="6"/>
      <c r="J3233" s="6"/>
    </row>
    <row r="3234" spans="1:10" ht="13.9">
      <c r="A3234" s="6"/>
      <c r="B3234" s="7"/>
      <c r="C3234" s="6"/>
      <c r="D3234" s="8"/>
      <c r="E3234" s="6"/>
      <c r="F3234" s="6"/>
      <c r="G3234" s="6"/>
      <c r="H3234" s="6"/>
      <c r="I3234" s="6"/>
      <c r="J3234" s="6"/>
    </row>
    <row r="3235" spans="1:10" ht="13.9">
      <c r="A3235" s="6"/>
      <c r="B3235" s="7"/>
      <c r="C3235" s="6"/>
      <c r="D3235" s="8"/>
      <c r="E3235" s="6"/>
      <c r="F3235" s="6"/>
      <c r="G3235" s="6"/>
      <c r="H3235" s="6"/>
      <c r="I3235" s="6"/>
      <c r="J3235" s="6"/>
    </row>
    <row r="3236" spans="1:10" ht="13.9">
      <c r="A3236" s="6"/>
      <c r="B3236" s="7"/>
      <c r="C3236" s="6"/>
      <c r="D3236" s="8"/>
      <c r="E3236" s="6"/>
      <c r="F3236" s="6"/>
      <c r="G3236" s="6"/>
      <c r="H3236" s="6"/>
      <c r="I3236" s="6"/>
      <c r="J3236" s="6"/>
    </row>
    <row r="3237" spans="1:10" ht="13.9">
      <c r="A3237" s="6"/>
      <c r="B3237" s="7"/>
      <c r="C3237" s="6"/>
      <c r="D3237" s="8"/>
      <c r="E3237" s="6"/>
      <c r="F3237" s="6"/>
      <c r="G3237" s="6"/>
      <c r="H3237" s="6"/>
      <c r="I3237" s="6"/>
      <c r="J3237" s="6"/>
    </row>
    <row r="3238" spans="1:10" ht="13.9">
      <c r="A3238" s="6"/>
      <c r="B3238" s="7"/>
      <c r="C3238" s="6"/>
      <c r="D3238" s="8"/>
      <c r="E3238" s="6"/>
      <c r="F3238" s="6"/>
      <c r="G3238" s="6"/>
      <c r="H3238" s="6"/>
      <c r="I3238" s="6"/>
      <c r="J3238" s="6"/>
    </row>
    <row r="3239" spans="1:10" ht="13.9">
      <c r="A3239" s="6"/>
      <c r="B3239" s="7"/>
      <c r="C3239" s="6"/>
      <c r="D3239" s="8"/>
      <c r="E3239" s="6"/>
      <c r="F3239" s="6"/>
      <c r="G3239" s="6"/>
      <c r="H3239" s="6"/>
      <c r="I3239" s="6"/>
      <c r="J3239" s="6"/>
    </row>
    <row r="3240" spans="1:10" ht="13.9">
      <c r="A3240" s="6"/>
      <c r="B3240" s="7"/>
      <c r="C3240" s="6"/>
      <c r="D3240" s="8"/>
      <c r="E3240" s="6"/>
      <c r="F3240" s="6"/>
      <c r="G3240" s="6"/>
      <c r="H3240" s="6"/>
      <c r="I3240" s="6"/>
      <c r="J3240" s="6"/>
    </row>
    <row r="3241" spans="1:10" ht="13.9">
      <c r="A3241" s="6"/>
      <c r="B3241" s="7"/>
      <c r="C3241" s="6"/>
      <c r="D3241" s="8"/>
      <c r="E3241" s="6"/>
      <c r="F3241" s="6"/>
      <c r="G3241" s="6"/>
      <c r="H3241" s="6"/>
      <c r="I3241" s="6"/>
      <c r="J3241" s="6"/>
    </row>
    <row r="3242" spans="1:10" ht="13.9">
      <c r="A3242" s="6"/>
      <c r="B3242" s="7"/>
      <c r="C3242" s="6"/>
      <c r="D3242" s="8"/>
      <c r="E3242" s="6"/>
      <c r="F3242" s="6"/>
      <c r="G3242" s="6"/>
      <c r="H3242" s="6"/>
      <c r="I3242" s="6"/>
      <c r="J3242" s="6"/>
    </row>
    <row r="3243" spans="1:10" ht="13.9">
      <c r="A3243" s="6"/>
      <c r="B3243" s="7"/>
      <c r="C3243" s="6"/>
      <c r="D3243" s="8"/>
      <c r="E3243" s="6"/>
      <c r="F3243" s="6"/>
      <c r="G3243" s="6"/>
      <c r="H3243" s="6"/>
      <c r="I3243" s="6"/>
      <c r="J3243" s="6"/>
    </row>
    <row r="3244" spans="1:10" ht="13.9">
      <c r="A3244" s="6"/>
      <c r="B3244" s="7"/>
      <c r="C3244" s="6"/>
      <c r="D3244" s="8"/>
      <c r="E3244" s="6"/>
      <c r="F3244" s="6"/>
      <c r="G3244" s="6"/>
      <c r="H3244" s="6"/>
      <c r="I3244" s="6"/>
      <c r="J3244" s="6"/>
    </row>
    <row r="3245" spans="1:10" ht="13.9">
      <c r="A3245" s="6"/>
      <c r="B3245" s="7"/>
      <c r="C3245" s="6"/>
      <c r="D3245" s="8"/>
      <c r="E3245" s="6"/>
      <c r="F3245" s="6"/>
      <c r="G3245" s="6"/>
      <c r="H3245" s="6"/>
      <c r="I3245" s="6"/>
      <c r="J3245" s="6"/>
    </row>
    <row r="3246" spans="1:10" ht="13.9">
      <c r="A3246" s="6"/>
      <c r="B3246" s="7"/>
      <c r="C3246" s="6"/>
      <c r="D3246" s="8"/>
      <c r="E3246" s="6"/>
      <c r="F3246" s="6"/>
      <c r="G3246" s="6"/>
      <c r="H3246" s="6"/>
      <c r="I3246" s="6"/>
      <c r="J3246" s="6"/>
    </row>
    <row r="3247" spans="1:10" ht="13.9">
      <c r="A3247" s="6"/>
      <c r="B3247" s="7"/>
      <c r="C3247" s="6"/>
      <c r="D3247" s="8"/>
      <c r="E3247" s="6"/>
      <c r="F3247" s="6"/>
      <c r="G3247" s="6"/>
      <c r="H3247" s="6"/>
      <c r="I3247" s="6"/>
      <c r="J3247" s="6"/>
    </row>
    <row r="3248" spans="1:10" ht="13.9">
      <c r="A3248" s="6"/>
      <c r="B3248" s="7"/>
      <c r="C3248" s="6"/>
      <c r="D3248" s="8"/>
      <c r="E3248" s="6"/>
      <c r="F3248" s="6"/>
      <c r="G3248" s="6"/>
      <c r="H3248" s="6"/>
      <c r="I3248" s="6"/>
      <c r="J3248" s="6"/>
    </row>
    <row r="3249" spans="1:10" ht="13.9">
      <c r="A3249" s="6"/>
      <c r="B3249" s="7"/>
      <c r="C3249" s="6"/>
      <c r="D3249" s="8"/>
      <c r="E3249" s="6"/>
      <c r="F3249" s="6"/>
      <c r="G3249" s="6"/>
      <c r="H3249" s="6"/>
      <c r="I3249" s="6"/>
      <c r="J3249" s="6"/>
    </row>
    <row r="3250" spans="1:10" ht="13.9">
      <c r="A3250" s="6"/>
      <c r="B3250" s="7"/>
      <c r="C3250" s="6"/>
      <c r="D3250" s="8"/>
      <c r="E3250" s="6"/>
      <c r="F3250" s="6"/>
      <c r="G3250" s="6"/>
      <c r="H3250" s="6"/>
      <c r="I3250" s="6"/>
      <c r="J3250" s="6"/>
    </row>
    <row r="3251" spans="1:10" ht="13.9">
      <c r="A3251" s="6"/>
      <c r="B3251" s="7"/>
      <c r="C3251" s="6"/>
      <c r="D3251" s="8"/>
      <c r="E3251" s="6"/>
      <c r="F3251" s="6"/>
      <c r="G3251" s="6"/>
      <c r="H3251" s="6"/>
      <c r="I3251" s="6"/>
      <c r="J3251" s="6"/>
    </row>
    <row r="3252" spans="1:10" ht="13.9">
      <c r="A3252" s="6"/>
      <c r="B3252" s="7"/>
      <c r="C3252" s="6"/>
      <c r="D3252" s="8"/>
      <c r="E3252" s="6"/>
      <c r="F3252" s="6"/>
      <c r="G3252" s="6"/>
      <c r="H3252" s="6"/>
      <c r="I3252" s="6"/>
      <c r="J3252" s="6"/>
    </row>
    <row r="3253" spans="1:10" ht="13.9">
      <c r="A3253" s="6"/>
      <c r="B3253" s="7"/>
      <c r="C3253" s="6"/>
      <c r="D3253" s="8"/>
      <c r="E3253" s="6"/>
      <c r="F3253" s="6"/>
      <c r="G3253" s="6"/>
      <c r="H3253" s="6"/>
      <c r="I3253" s="6"/>
      <c r="J3253" s="6"/>
    </row>
    <row r="3254" spans="1:10" ht="13.9">
      <c r="A3254" s="6"/>
      <c r="B3254" s="7"/>
      <c r="C3254" s="6"/>
      <c r="D3254" s="8"/>
      <c r="E3254" s="6"/>
      <c r="F3254" s="6"/>
      <c r="G3254" s="6"/>
      <c r="H3254" s="6"/>
      <c r="I3254" s="6"/>
      <c r="J3254" s="6"/>
    </row>
    <row r="3255" spans="1:10" ht="13.9">
      <c r="A3255" s="6"/>
      <c r="B3255" s="7"/>
      <c r="C3255" s="6"/>
      <c r="D3255" s="8"/>
      <c r="E3255" s="6"/>
      <c r="F3255" s="6"/>
      <c r="G3255" s="6"/>
      <c r="H3255" s="6"/>
      <c r="I3255" s="6"/>
      <c r="J3255" s="6"/>
    </row>
    <row r="3256" spans="1:10" ht="13.9">
      <c r="A3256" s="6"/>
      <c r="B3256" s="7"/>
      <c r="C3256" s="6"/>
      <c r="D3256" s="8"/>
      <c r="E3256" s="6"/>
      <c r="F3256" s="6"/>
      <c r="G3256" s="6"/>
      <c r="H3256" s="6"/>
      <c r="I3256" s="6"/>
      <c r="J3256" s="6"/>
    </row>
    <row r="3257" spans="1:10" ht="13.9">
      <c r="A3257" s="6"/>
      <c r="B3257" s="7"/>
      <c r="C3257" s="6"/>
      <c r="D3257" s="8"/>
      <c r="E3257" s="6"/>
      <c r="F3257" s="6"/>
      <c r="G3257" s="6"/>
      <c r="H3257" s="6"/>
      <c r="I3257" s="6"/>
      <c r="J3257" s="6"/>
    </row>
    <row r="3258" spans="1:10" ht="13.9">
      <c r="A3258" s="6"/>
      <c r="B3258" s="7"/>
      <c r="C3258" s="6"/>
      <c r="D3258" s="8"/>
      <c r="E3258" s="6"/>
      <c r="F3258" s="6"/>
      <c r="G3258" s="6"/>
      <c r="H3258" s="6"/>
      <c r="I3258" s="6"/>
      <c r="J3258" s="6"/>
    </row>
    <row r="3259" spans="1:10" ht="13.9">
      <c r="A3259" s="6"/>
      <c r="B3259" s="7"/>
      <c r="C3259" s="6"/>
      <c r="D3259" s="8"/>
      <c r="E3259" s="6"/>
      <c r="F3259" s="6"/>
      <c r="G3259" s="6"/>
      <c r="H3259" s="6"/>
      <c r="I3259" s="6"/>
      <c r="J3259" s="6"/>
    </row>
    <row r="3260" spans="1:10" ht="13.9">
      <c r="A3260" s="6"/>
      <c r="B3260" s="7"/>
      <c r="C3260" s="6"/>
      <c r="D3260" s="8"/>
      <c r="E3260" s="6"/>
      <c r="F3260" s="6"/>
      <c r="G3260" s="6"/>
      <c r="H3260" s="6"/>
      <c r="I3260" s="6"/>
      <c r="J3260" s="6"/>
    </row>
    <row r="3261" spans="1:10" ht="13.9">
      <c r="A3261" s="6"/>
      <c r="B3261" s="7"/>
      <c r="C3261" s="6"/>
      <c r="D3261" s="8"/>
      <c r="E3261" s="6"/>
      <c r="F3261" s="6"/>
      <c r="G3261" s="6"/>
      <c r="H3261" s="6"/>
      <c r="I3261" s="6"/>
      <c r="J3261" s="6"/>
    </row>
    <row r="3262" spans="1:10" ht="13.9">
      <c r="A3262" s="6"/>
      <c r="B3262" s="7"/>
      <c r="C3262" s="6"/>
      <c r="D3262" s="8"/>
      <c r="E3262" s="6"/>
      <c r="F3262" s="6"/>
      <c r="G3262" s="6"/>
      <c r="H3262" s="6"/>
      <c r="I3262" s="6"/>
      <c r="J3262" s="6"/>
    </row>
    <row r="3263" spans="1:10" ht="13.9">
      <c r="A3263" s="6"/>
      <c r="B3263" s="7"/>
      <c r="C3263" s="6"/>
      <c r="D3263" s="8"/>
      <c r="E3263" s="6"/>
      <c r="F3263" s="6"/>
      <c r="G3263" s="6"/>
      <c r="H3263" s="6"/>
      <c r="I3263" s="6"/>
      <c r="J3263" s="6"/>
    </row>
    <row r="3264" spans="1:10" ht="13.9">
      <c r="A3264" s="6"/>
      <c r="B3264" s="7"/>
      <c r="C3264" s="6"/>
      <c r="D3264" s="8"/>
      <c r="E3264" s="6"/>
      <c r="F3264" s="6"/>
      <c r="G3264" s="6"/>
      <c r="H3264" s="6"/>
      <c r="I3264" s="6"/>
      <c r="J3264" s="6"/>
    </row>
    <row r="3265" spans="1:10" ht="13.9">
      <c r="A3265" s="6"/>
      <c r="B3265" s="7"/>
      <c r="C3265" s="6"/>
      <c r="D3265" s="8"/>
      <c r="E3265" s="6"/>
      <c r="F3265" s="6"/>
      <c r="G3265" s="6"/>
      <c r="H3265" s="6"/>
      <c r="I3265" s="6"/>
      <c r="J3265" s="6"/>
    </row>
    <row r="3266" spans="1:10" ht="13.9">
      <c r="A3266" s="6"/>
      <c r="B3266" s="7"/>
      <c r="C3266" s="6"/>
      <c r="D3266" s="8"/>
      <c r="E3266" s="6"/>
      <c r="F3266" s="6"/>
      <c r="G3266" s="6"/>
      <c r="H3266" s="6"/>
      <c r="I3266" s="6"/>
      <c r="J3266" s="6"/>
    </row>
    <row r="3267" spans="1:10" ht="13.9">
      <c r="A3267" s="6"/>
      <c r="B3267" s="7"/>
      <c r="C3267" s="6"/>
      <c r="D3267" s="8"/>
      <c r="E3267" s="6"/>
      <c r="F3267" s="6"/>
      <c r="G3267" s="6"/>
      <c r="H3267" s="6"/>
      <c r="I3267" s="6"/>
      <c r="J3267" s="6"/>
    </row>
    <row r="3268" spans="1:10" ht="13.9">
      <c r="A3268" s="6"/>
      <c r="B3268" s="7"/>
      <c r="C3268" s="6"/>
      <c r="D3268" s="8"/>
      <c r="E3268" s="6"/>
      <c r="F3268" s="6"/>
      <c r="G3268" s="6"/>
      <c r="H3268" s="6"/>
      <c r="I3268" s="6"/>
      <c r="J3268" s="6"/>
    </row>
    <row r="3269" spans="1:10" ht="13.9">
      <c r="A3269" s="6"/>
      <c r="B3269" s="7"/>
      <c r="C3269" s="6"/>
      <c r="D3269" s="8"/>
      <c r="E3269" s="6"/>
      <c r="F3269" s="6"/>
      <c r="G3269" s="6"/>
      <c r="H3269" s="6"/>
      <c r="I3269" s="6"/>
      <c r="J3269" s="6"/>
    </row>
    <row r="3270" spans="1:10" ht="13.9">
      <c r="A3270" s="6"/>
      <c r="B3270" s="7"/>
      <c r="C3270" s="6"/>
      <c r="D3270" s="8"/>
      <c r="E3270" s="6"/>
      <c r="F3270" s="6"/>
      <c r="G3270" s="6"/>
      <c r="H3270" s="6"/>
      <c r="I3270" s="6"/>
      <c r="J3270" s="6"/>
    </row>
    <row r="3271" spans="1:10" ht="13.9">
      <c r="A3271" s="6"/>
      <c r="B3271" s="7"/>
      <c r="C3271" s="6"/>
      <c r="D3271" s="8"/>
      <c r="E3271" s="6"/>
      <c r="F3271" s="6"/>
      <c r="G3271" s="6"/>
      <c r="H3271" s="6"/>
      <c r="I3271" s="6"/>
      <c r="J3271" s="6"/>
    </row>
    <row r="3272" spans="1:10" ht="13.9">
      <c r="A3272" s="6"/>
      <c r="B3272" s="7"/>
      <c r="C3272" s="6"/>
      <c r="D3272" s="8"/>
      <c r="E3272" s="6"/>
      <c r="F3272" s="6"/>
      <c r="G3272" s="6"/>
      <c r="H3272" s="6"/>
      <c r="I3272" s="6"/>
      <c r="J3272" s="6"/>
    </row>
    <row r="3273" spans="1:10" ht="13.9">
      <c r="A3273" s="6"/>
      <c r="B3273" s="7"/>
      <c r="C3273" s="6"/>
      <c r="D3273" s="8"/>
      <c r="E3273" s="6"/>
      <c r="F3273" s="6"/>
      <c r="G3273" s="6"/>
      <c r="H3273" s="6"/>
      <c r="I3273" s="6"/>
      <c r="J3273" s="6"/>
    </row>
    <row r="3274" spans="1:10" ht="13.9">
      <c r="A3274" s="6"/>
      <c r="B3274" s="7"/>
      <c r="C3274" s="6"/>
      <c r="D3274" s="8"/>
      <c r="E3274" s="6"/>
      <c r="F3274" s="6"/>
      <c r="G3274" s="6"/>
      <c r="H3274" s="6"/>
      <c r="I3274" s="6"/>
      <c r="J3274" s="6"/>
    </row>
    <row r="3275" spans="1:10" ht="13.9">
      <c r="A3275" s="6"/>
      <c r="B3275" s="7"/>
      <c r="C3275" s="6"/>
      <c r="D3275" s="8"/>
      <c r="E3275" s="6"/>
      <c r="F3275" s="6"/>
      <c r="G3275" s="6"/>
      <c r="H3275" s="6"/>
      <c r="I3275" s="6"/>
      <c r="J3275" s="6"/>
    </row>
    <row r="3276" spans="1:10" ht="13.9">
      <c r="A3276" s="6"/>
      <c r="B3276" s="7"/>
      <c r="C3276" s="6"/>
      <c r="D3276" s="8"/>
      <c r="E3276" s="6"/>
      <c r="F3276" s="6"/>
      <c r="G3276" s="6"/>
      <c r="H3276" s="6"/>
      <c r="I3276" s="6"/>
      <c r="J3276" s="6"/>
    </row>
    <row r="3277" spans="1:10" ht="13.9">
      <c r="A3277" s="6"/>
      <c r="B3277" s="7"/>
      <c r="C3277" s="6"/>
      <c r="D3277" s="8"/>
      <c r="E3277" s="6"/>
      <c r="F3277" s="6"/>
      <c r="G3277" s="6"/>
      <c r="H3277" s="6"/>
      <c r="I3277" s="6"/>
      <c r="J3277" s="6"/>
    </row>
    <row r="3278" spans="1:10" ht="13.9">
      <c r="A3278" s="6"/>
      <c r="B3278" s="7"/>
      <c r="C3278" s="6"/>
      <c r="D3278" s="8"/>
      <c r="E3278" s="6"/>
      <c r="F3278" s="6"/>
      <c r="G3278" s="6"/>
      <c r="H3278" s="6"/>
      <c r="I3278" s="6"/>
      <c r="J3278" s="6"/>
    </row>
    <row r="3279" spans="1:10" ht="13.9">
      <c r="A3279" s="6"/>
      <c r="B3279" s="7"/>
      <c r="C3279" s="6"/>
      <c r="D3279" s="8"/>
      <c r="E3279" s="6"/>
      <c r="F3279" s="6"/>
      <c r="G3279" s="6"/>
      <c r="H3279" s="6"/>
      <c r="I3279" s="6"/>
      <c r="J3279" s="6"/>
    </row>
    <row r="3280" spans="1:10" ht="13.9">
      <c r="A3280" s="6"/>
      <c r="B3280" s="7"/>
      <c r="C3280" s="6"/>
      <c r="D3280" s="8"/>
      <c r="E3280" s="6"/>
      <c r="F3280" s="6"/>
      <c r="G3280" s="6"/>
      <c r="H3280" s="6"/>
      <c r="I3280" s="6"/>
      <c r="J3280" s="6"/>
    </row>
    <row r="3281" spans="1:10" ht="13.9">
      <c r="A3281" s="6"/>
      <c r="B3281" s="7"/>
      <c r="C3281" s="6"/>
      <c r="D3281" s="8"/>
      <c r="E3281" s="6"/>
      <c r="F3281" s="6"/>
      <c r="G3281" s="6"/>
      <c r="H3281" s="6"/>
      <c r="I3281" s="6"/>
      <c r="J3281" s="6"/>
    </row>
    <row r="3282" spans="1:10" ht="13.9">
      <c r="A3282" s="6"/>
      <c r="B3282" s="7"/>
      <c r="C3282" s="6"/>
      <c r="D3282" s="8"/>
      <c r="E3282" s="6"/>
      <c r="F3282" s="6"/>
      <c r="G3282" s="6"/>
      <c r="H3282" s="6"/>
      <c r="I3282" s="6"/>
      <c r="J3282" s="6"/>
    </row>
    <row r="3283" spans="1:10" ht="13.9">
      <c r="A3283" s="6"/>
      <c r="B3283" s="7"/>
      <c r="C3283" s="6"/>
      <c r="D3283" s="8"/>
      <c r="E3283" s="6"/>
      <c r="F3283" s="6"/>
      <c r="G3283" s="6"/>
      <c r="H3283" s="6"/>
      <c r="I3283" s="6"/>
      <c r="J3283" s="6"/>
    </row>
    <row r="3284" spans="1:10" ht="13.9">
      <c r="A3284" s="6"/>
      <c r="B3284" s="7"/>
      <c r="C3284" s="6"/>
      <c r="D3284" s="8"/>
      <c r="E3284" s="6"/>
      <c r="F3284" s="6"/>
      <c r="G3284" s="6"/>
      <c r="H3284" s="6"/>
      <c r="I3284" s="6"/>
      <c r="J3284" s="6"/>
    </row>
    <row r="3285" spans="1:10" ht="13.9">
      <c r="A3285" s="6"/>
      <c r="B3285" s="7"/>
      <c r="C3285" s="6"/>
      <c r="D3285" s="8"/>
      <c r="E3285" s="6"/>
      <c r="F3285" s="6"/>
      <c r="G3285" s="6"/>
      <c r="H3285" s="6"/>
      <c r="I3285" s="6"/>
      <c r="J3285" s="6"/>
    </row>
    <row r="3286" spans="1:10" ht="13.9">
      <c r="A3286" s="6"/>
      <c r="B3286" s="7"/>
      <c r="C3286" s="6"/>
      <c r="D3286" s="8"/>
      <c r="E3286" s="6"/>
      <c r="F3286" s="6"/>
      <c r="G3286" s="6"/>
      <c r="H3286" s="6"/>
      <c r="I3286" s="6"/>
      <c r="J3286" s="6"/>
    </row>
    <row r="3287" spans="1:10" ht="13.9">
      <c r="A3287" s="6"/>
      <c r="B3287" s="7"/>
      <c r="C3287" s="6"/>
      <c r="D3287" s="8"/>
      <c r="E3287" s="6"/>
      <c r="F3287" s="6"/>
      <c r="G3287" s="6"/>
      <c r="H3287" s="6"/>
      <c r="I3287" s="6"/>
      <c r="J3287" s="6"/>
    </row>
    <row r="3288" spans="1:10" ht="13.9">
      <c r="A3288" s="6"/>
      <c r="B3288" s="7"/>
      <c r="C3288" s="6"/>
      <c r="D3288" s="8"/>
      <c r="E3288" s="6"/>
      <c r="F3288" s="6"/>
      <c r="G3288" s="6"/>
      <c r="H3288" s="6"/>
      <c r="I3288" s="6"/>
      <c r="J3288" s="6"/>
    </row>
    <row r="3289" spans="1:10" ht="13.9">
      <c r="A3289" s="6"/>
      <c r="B3289" s="7"/>
      <c r="C3289" s="6"/>
      <c r="D3289" s="8"/>
      <c r="E3289" s="6"/>
      <c r="F3289" s="6"/>
      <c r="G3289" s="6"/>
      <c r="H3289" s="6"/>
      <c r="I3289" s="6"/>
      <c r="J3289" s="6"/>
    </row>
    <row r="3290" spans="1:10" ht="13.9">
      <c r="A3290" s="6"/>
      <c r="B3290" s="7"/>
      <c r="C3290" s="6"/>
      <c r="D3290" s="8"/>
      <c r="E3290" s="6"/>
      <c r="F3290" s="6"/>
      <c r="G3290" s="6"/>
      <c r="H3290" s="6"/>
      <c r="I3290" s="6"/>
      <c r="J3290" s="6"/>
    </row>
    <row r="3291" spans="1:10" ht="13.9">
      <c r="A3291" s="6"/>
      <c r="B3291" s="7"/>
      <c r="C3291" s="6"/>
      <c r="D3291" s="8"/>
      <c r="E3291" s="6"/>
      <c r="F3291" s="6"/>
      <c r="G3291" s="6"/>
      <c r="H3291" s="6"/>
      <c r="I3291" s="6"/>
      <c r="J3291" s="6"/>
    </row>
    <row r="3292" spans="1:10" ht="13.9">
      <c r="A3292" s="6"/>
      <c r="B3292" s="7"/>
      <c r="C3292" s="6"/>
      <c r="D3292" s="8"/>
      <c r="E3292" s="6"/>
      <c r="F3292" s="6"/>
      <c r="G3292" s="6"/>
      <c r="H3292" s="6"/>
      <c r="I3292" s="6"/>
      <c r="J3292" s="6"/>
    </row>
    <row r="3293" spans="1:10" ht="13.9">
      <c r="A3293" s="6"/>
      <c r="B3293" s="7"/>
      <c r="C3293" s="6"/>
      <c r="D3293" s="8"/>
      <c r="E3293" s="6"/>
      <c r="F3293" s="6"/>
      <c r="G3293" s="6"/>
      <c r="H3293" s="6"/>
      <c r="I3293" s="6"/>
      <c r="J3293" s="6"/>
    </row>
    <row r="3294" spans="1:10" ht="13.9">
      <c r="A3294" s="6"/>
      <c r="B3294" s="7"/>
      <c r="C3294" s="6"/>
      <c r="D3294" s="8"/>
      <c r="E3294" s="6"/>
      <c r="F3294" s="6"/>
      <c r="G3294" s="6"/>
      <c r="H3294" s="6"/>
      <c r="I3294" s="6"/>
      <c r="J3294" s="6"/>
    </row>
    <row r="3295" spans="1:10" ht="13.9">
      <c r="A3295" s="6"/>
      <c r="B3295" s="7"/>
      <c r="C3295" s="6"/>
      <c r="D3295" s="8"/>
      <c r="E3295" s="6"/>
      <c r="F3295" s="6"/>
      <c r="G3295" s="6"/>
      <c r="H3295" s="6"/>
      <c r="I3295" s="6"/>
      <c r="J3295" s="6"/>
    </row>
    <row r="3296" spans="1:10" ht="13.9">
      <c r="A3296" s="6"/>
      <c r="B3296" s="7"/>
      <c r="C3296" s="6"/>
      <c r="D3296" s="8"/>
      <c r="E3296" s="6"/>
      <c r="F3296" s="6"/>
      <c r="G3296" s="6"/>
      <c r="H3296" s="6"/>
      <c r="I3296" s="6"/>
      <c r="J3296" s="6"/>
    </row>
    <row r="3297" spans="1:10" ht="13.9">
      <c r="A3297" s="6"/>
      <c r="B3297" s="7"/>
      <c r="C3297" s="6"/>
      <c r="D3297" s="8"/>
      <c r="E3297" s="6"/>
      <c r="F3297" s="6"/>
      <c r="G3297" s="6"/>
      <c r="H3297" s="6"/>
      <c r="I3297" s="6"/>
      <c r="J3297" s="6"/>
    </row>
    <row r="3298" spans="1:10" ht="13.9">
      <c r="A3298" s="6"/>
      <c r="B3298" s="7"/>
      <c r="C3298" s="6"/>
      <c r="D3298" s="8"/>
      <c r="E3298" s="6"/>
      <c r="F3298" s="6"/>
      <c r="G3298" s="6"/>
      <c r="H3298" s="6"/>
      <c r="I3298" s="6"/>
      <c r="J3298" s="6"/>
    </row>
    <row r="3299" spans="1:10" ht="13.9">
      <c r="A3299" s="6"/>
      <c r="B3299" s="7"/>
      <c r="C3299" s="6"/>
      <c r="D3299" s="8"/>
      <c r="E3299" s="6"/>
      <c r="F3299" s="6"/>
      <c r="G3299" s="6"/>
      <c r="H3299" s="6"/>
      <c r="I3299" s="6"/>
      <c r="J3299" s="6"/>
    </row>
    <row r="3300" spans="1:10" ht="13.9">
      <c r="A3300" s="6"/>
      <c r="B3300" s="7"/>
      <c r="C3300" s="6"/>
      <c r="D3300" s="8"/>
      <c r="E3300" s="6"/>
      <c r="F3300" s="6"/>
      <c r="G3300" s="6"/>
      <c r="H3300" s="6"/>
      <c r="I3300" s="6"/>
      <c r="J3300" s="6"/>
    </row>
    <row r="3301" spans="1:10" ht="13.9">
      <c r="A3301" s="6"/>
      <c r="B3301" s="7"/>
      <c r="C3301" s="6"/>
      <c r="D3301" s="8"/>
      <c r="E3301" s="6"/>
      <c r="F3301" s="6"/>
      <c r="G3301" s="6"/>
      <c r="H3301" s="6"/>
      <c r="I3301" s="6"/>
      <c r="J3301" s="6"/>
    </row>
    <row r="3302" spans="1:10" ht="13.9">
      <c r="A3302" s="6"/>
      <c r="B3302" s="7"/>
      <c r="C3302" s="6"/>
      <c r="D3302" s="8"/>
      <c r="E3302" s="6"/>
      <c r="F3302" s="6"/>
      <c r="G3302" s="6"/>
      <c r="H3302" s="6"/>
      <c r="I3302" s="6"/>
      <c r="J3302" s="6"/>
    </row>
    <row r="3303" spans="1:10" ht="13.9">
      <c r="A3303" s="6"/>
      <c r="B3303" s="7"/>
      <c r="C3303" s="6"/>
      <c r="D3303" s="8"/>
      <c r="E3303" s="6"/>
      <c r="F3303" s="6"/>
      <c r="G3303" s="6"/>
      <c r="H3303" s="6"/>
      <c r="I3303" s="6"/>
      <c r="J3303" s="6"/>
    </row>
    <row r="3304" spans="1:10" ht="13.9">
      <c r="A3304" s="6"/>
      <c r="B3304" s="7"/>
      <c r="C3304" s="6"/>
      <c r="D3304" s="8"/>
      <c r="E3304" s="6"/>
      <c r="F3304" s="6"/>
      <c r="G3304" s="6"/>
      <c r="H3304" s="6"/>
      <c r="I3304" s="6"/>
      <c r="J3304" s="6"/>
    </row>
    <row r="3305" spans="1:10" ht="13.9">
      <c r="A3305" s="6"/>
      <c r="B3305" s="7"/>
      <c r="C3305" s="6"/>
      <c r="D3305" s="8"/>
      <c r="E3305" s="6"/>
      <c r="F3305" s="6"/>
      <c r="G3305" s="6"/>
      <c r="H3305" s="6"/>
      <c r="I3305" s="6"/>
      <c r="J3305" s="6"/>
    </row>
    <row r="3306" spans="1:10" ht="13.9">
      <c r="A3306" s="6"/>
      <c r="B3306" s="7"/>
      <c r="C3306" s="6"/>
      <c r="D3306" s="8"/>
      <c r="E3306" s="6"/>
      <c r="F3306" s="6"/>
      <c r="G3306" s="6"/>
      <c r="H3306" s="6"/>
      <c r="I3306" s="6"/>
      <c r="J3306" s="6"/>
    </row>
    <row r="3307" spans="1:10" ht="13.9">
      <c r="A3307" s="6"/>
      <c r="B3307" s="7"/>
      <c r="C3307" s="6"/>
      <c r="D3307" s="8"/>
      <c r="E3307" s="6"/>
      <c r="F3307" s="6"/>
      <c r="G3307" s="6"/>
      <c r="H3307" s="6"/>
      <c r="I3307" s="6"/>
      <c r="J3307" s="6"/>
    </row>
    <row r="3308" spans="1:10" ht="13.9">
      <c r="A3308" s="6"/>
      <c r="B3308" s="7"/>
      <c r="C3308" s="6"/>
      <c r="D3308" s="8"/>
      <c r="E3308" s="6"/>
      <c r="F3308" s="6"/>
      <c r="G3308" s="6"/>
      <c r="H3308" s="6"/>
      <c r="I3308" s="6"/>
      <c r="J3308" s="6"/>
    </row>
    <row r="3309" spans="1:10" ht="13.9">
      <c r="A3309" s="6"/>
      <c r="B3309" s="7"/>
      <c r="C3309" s="6"/>
      <c r="D3309" s="8"/>
      <c r="E3309" s="6"/>
      <c r="F3309" s="6"/>
      <c r="G3309" s="6"/>
      <c r="H3309" s="6"/>
      <c r="I3309" s="6"/>
      <c r="J3309" s="6"/>
    </row>
    <row r="3310" spans="1:10" ht="13.9">
      <c r="A3310" s="6"/>
      <c r="B3310" s="7"/>
      <c r="C3310" s="6"/>
      <c r="D3310" s="8"/>
      <c r="E3310" s="6"/>
      <c r="F3310" s="6"/>
      <c r="G3310" s="6"/>
      <c r="H3310" s="6"/>
      <c r="I3310" s="6"/>
      <c r="J3310" s="6"/>
    </row>
    <row r="3311" spans="1:10" ht="13.9">
      <c r="A3311" s="6"/>
      <c r="B3311" s="7"/>
      <c r="C3311" s="6"/>
      <c r="D3311" s="8"/>
      <c r="E3311" s="6"/>
      <c r="F3311" s="6"/>
      <c r="G3311" s="6"/>
      <c r="H3311" s="6"/>
      <c r="I3311" s="6"/>
      <c r="J3311" s="6"/>
    </row>
    <row r="3312" spans="1:10" ht="13.9">
      <c r="A3312" s="6"/>
      <c r="B3312" s="7"/>
      <c r="C3312" s="6"/>
      <c r="D3312" s="8"/>
      <c r="E3312" s="6"/>
      <c r="F3312" s="6"/>
      <c r="G3312" s="6"/>
      <c r="H3312" s="6"/>
      <c r="I3312" s="6"/>
      <c r="J3312" s="6"/>
    </row>
    <row r="3313" spans="1:10" ht="13.9">
      <c r="A3313" s="6"/>
      <c r="B3313" s="7"/>
      <c r="C3313" s="6"/>
      <c r="D3313" s="8"/>
      <c r="E3313" s="6"/>
      <c r="F3313" s="6"/>
      <c r="G3313" s="6"/>
      <c r="H3313" s="6"/>
      <c r="I3313" s="6"/>
      <c r="J3313" s="6"/>
    </row>
    <row r="3314" spans="1:10" ht="13.9">
      <c r="A3314" s="6"/>
      <c r="B3314" s="7"/>
      <c r="C3314" s="6"/>
      <c r="D3314" s="8"/>
      <c r="E3314" s="6"/>
      <c r="F3314" s="6"/>
      <c r="G3314" s="6"/>
      <c r="H3314" s="6"/>
      <c r="I3314" s="6"/>
      <c r="J3314" s="6"/>
    </row>
    <row r="3315" spans="1:10" ht="13.9">
      <c r="A3315" s="6"/>
      <c r="B3315" s="7"/>
      <c r="C3315" s="6"/>
      <c r="D3315" s="8"/>
      <c r="E3315" s="6"/>
      <c r="F3315" s="6"/>
      <c r="G3315" s="6"/>
      <c r="H3315" s="6"/>
      <c r="I3315" s="6"/>
      <c r="J3315" s="6"/>
    </row>
    <row r="3316" spans="1:10" ht="13.9">
      <c r="A3316" s="6"/>
      <c r="B3316" s="7"/>
      <c r="C3316" s="6"/>
      <c r="D3316" s="8"/>
      <c r="E3316" s="6"/>
      <c r="F3316" s="6"/>
      <c r="G3316" s="6"/>
      <c r="H3316" s="6"/>
      <c r="I3316" s="6"/>
      <c r="J3316" s="6"/>
    </row>
    <row r="3317" spans="1:10" ht="13.9">
      <c r="A3317" s="6"/>
      <c r="B3317" s="7"/>
      <c r="C3317" s="6"/>
      <c r="D3317" s="8"/>
      <c r="E3317" s="6"/>
      <c r="F3317" s="6"/>
      <c r="G3317" s="6"/>
      <c r="H3317" s="6"/>
      <c r="I3317" s="6"/>
      <c r="J3317" s="6"/>
    </row>
    <row r="3318" spans="1:10" ht="13.9">
      <c r="A3318" s="6"/>
      <c r="B3318" s="7"/>
      <c r="C3318" s="6"/>
      <c r="D3318" s="8"/>
      <c r="E3318" s="6"/>
      <c r="F3318" s="6"/>
      <c r="G3318" s="6"/>
      <c r="H3318" s="6"/>
      <c r="I3318" s="6"/>
      <c r="J3318" s="6"/>
    </row>
    <row r="3319" spans="1:10" ht="13.9">
      <c r="A3319" s="6"/>
      <c r="B3319" s="7"/>
      <c r="C3319" s="6"/>
      <c r="D3319" s="8"/>
      <c r="E3319" s="6"/>
      <c r="F3319" s="6"/>
      <c r="G3319" s="6"/>
      <c r="H3319" s="6"/>
      <c r="I3319" s="6"/>
      <c r="J3319" s="6"/>
    </row>
    <row r="3320" spans="1:10" ht="13.9">
      <c r="A3320" s="6"/>
      <c r="B3320" s="7"/>
      <c r="C3320" s="6"/>
      <c r="D3320" s="8"/>
      <c r="E3320" s="6"/>
      <c r="F3320" s="6"/>
      <c r="G3320" s="6"/>
      <c r="H3320" s="6"/>
      <c r="I3320" s="6"/>
      <c r="J3320" s="6"/>
    </row>
    <row r="3321" spans="1:10" ht="13.9">
      <c r="A3321" s="6"/>
      <c r="B3321" s="7"/>
      <c r="C3321" s="6"/>
      <c r="D3321" s="8"/>
      <c r="E3321" s="6"/>
      <c r="F3321" s="6"/>
      <c r="G3321" s="6"/>
      <c r="H3321" s="6"/>
      <c r="I3321" s="6"/>
      <c r="J3321" s="6"/>
    </row>
    <row r="3322" spans="1:10" ht="13.9">
      <c r="A3322" s="6"/>
      <c r="B3322" s="7"/>
      <c r="C3322" s="6"/>
      <c r="D3322" s="8"/>
      <c r="E3322" s="6"/>
      <c r="F3322" s="6"/>
      <c r="G3322" s="6"/>
      <c r="H3322" s="6"/>
      <c r="I3322" s="6"/>
      <c r="J3322" s="6"/>
    </row>
    <row r="3323" spans="1:10" ht="13.9">
      <c r="A3323" s="6"/>
      <c r="B3323" s="7"/>
      <c r="C3323" s="6"/>
      <c r="D3323" s="8"/>
      <c r="E3323" s="6"/>
      <c r="F3323" s="6"/>
      <c r="G3323" s="6"/>
      <c r="H3323" s="6"/>
      <c r="I3323" s="6"/>
      <c r="J3323" s="6"/>
    </row>
    <row r="3324" spans="1:10" ht="13.9">
      <c r="A3324" s="6"/>
      <c r="B3324" s="7"/>
      <c r="C3324" s="6"/>
      <c r="D3324" s="8"/>
      <c r="E3324" s="6"/>
      <c r="F3324" s="6"/>
      <c r="G3324" s="6"/>
      <c r="H3324" s="6"/>
      <c r="I3324" s="6"/>
      <c r="J3324" s="6"/>
    </row>
    <row r="3325" spans="1:10" ht="13.9">
      <c r="A3325" s="6"/>
      <c r="B3325" s="7"/>
      <c r="C3325" s="6"/>
      <c r="D3325" s="8"/>
      <c r="E3325" s="6"/>
      <c r="F3325" s="6"/>
      <c r="G3325" s="6"/>
      <c r="H3325" s="6"/>
      <c r="I3325" s="6"/>
      <c r="J3325" s="6"/>
    </row>
    <row r="3326" spans="1:10" ht="13.9">
      <c r="A3326" s="6"/>
      <c r="B3326" s="7"/>
      <c r="C3326" s="6"/>
      <c r="D3326" s="8"/>
      <c r="E3326" s="6"/>
      <c r="F3326" s="6"/>
      <c r="G3326" s="6"/>
      <c r="H3326" s="6"/>
      <c r="I3326" s="6"/>
      <c r="J3326" s="6"/>
    </row>
    <row r="3327" spans="1:10" ht="13.9">
      <c r="A3327" s="6"/>
      <c r="B3327" s="7"/>
      <c r="C3327" s="6"/>
      <c r="D3327" s="8"/>
      <c r="E3327" s="6"/>
      <c r="F3327" s="6"/>
      <c r="G3327" s="6"/>
      <c r="H3327" s="6"/>
      <c r="I3327" s="6"/>
      <c r="J3327" s="6"/>
    </row>
    <row r="3328" spans="1:10" ht="13.9">
      <c r="A3328" s="6"/>
      <c r="B3328" s="7"/>
      <c r="C3328" s="6"/>
      <c r="D3328" s="8"/>
      <c r="E3328" s="6"/>
      <c r="F3328" s="6"/>
      <c r="G3328" s="6"/>
      <c r="H3328" s="6"/>
      <c r="I3328" s="6"/>
      <c r="J3328" s="6"/>
    </row>
    <row r="3329" spans="1:10" ht="13.9">
      <c r="A3329" s="6"/>
      <c r="B3329" s="7"/>
      <c r="C3329" s="6"/>
      <c r="D3329" s="8"/>
      <c r="E3329" s="6"/>
      <c r="F3329" s="6"/>
      <c r="G3329" s="6"/>
      <c r="H3329" s="6"/>
      <c r="I3329" s="6"/>
      <c r="J3329" s="6"/>
    </row>
    <row r="3330" spans="1:10" ht="13.9">
      <c r="A3330" s="6"/>
      <c r="B3330" s="7"/>
      <c r="C3330" s="6"/>
      <c r="D3330" s="8"/>
      <c r="E3330" s="6"/>
      <c r="F3330" s="6"/>
      <c r="G3330" s="6"/>
      <c r="H3330" s="6"/>
      <c r="I3330" s="6"/>
      <c r="J3330" s="6"/>
    </row>
    <row r="3331" spans="1:10" ht="13.9">
      <c r="A3331" s="6"/>
      <c r="B3331" s="7"/>
      <c r="C3331" s="6"/>
      <c r="D3331" s="8"/>
      <c r="E3331" s="6"/>
      <c r="F3331" s="6"/>
      <c r="G3331" s="6"/>
      <c r="H3331" s="6"/>
      <c r="I3331" s="6"/>
      <c r="J3331" s="6"/>
    </row>
    <row r="3332" spans="1:10" ht="13.9">
      <c r="A3332" s="6"/>
      <c r="B3332" s="7"/>
      <c r="C3332" s="6"/>
      <c r="D3332" s="8"/>
      <c r="E3332" s="6"/>
      <c r="F3332" s="6"/>
      <c r="G3332" s="6"/>
      <c r="H3332" s="6"/>
      <c r="I3332" s="6"/>
      <c r="J3332" s="6"/>
    </row>
    <row r="3333" spans="1:10" ht="13.9">
      <c r="A3333" s="6"/>
      <c r="B3333" s="7"/>
      <c r="C3333" s="6"/>
      <c r="D3333" s="8"/>
      <c r="E3333" s="6"/>
      <c r="F3333" s="6"/>
      <c r="G3333" s="6"/>
      <c r="H3333" s="6"/>
      <c r="I3333" s="6"/>
      <c r="J3333" s="6"/>
    </row>
    <row r="3334" spans="1:10" ht="13.9">
      <c r="A3334" s="6"/>
      <c r="B3334" s="7"/>
      <c r="C3334" s="6"/>
      <c r="D3334" s="8"/>
      <c r="E3334" s="6"/>
      <c r="F3334" s="6"/>
      <c r="G3334" s="6"/>
      <c r="H3334" s="6"/>
      <c r="I3334" s="6"/>
      <c r="J3334" s="6"/>
    </row>
    <row r="3335" spans="1:10" ht="13.9">
      <c r="A3335" s="6"/>
      <c r="B3335" s="7"/>
      <c r="C3335" s="6"/>
      <c r="D3335" s="8"/>
      <c r="E3335" s="6"/>
      <c r="F3335" s="6"/>
      <c r="G3335" s="6"/>
      <c r="H3335" s="6"/>
      <c r="I3335" s="6"/>
      <c r="J3335" s="6"/>
    </row>
    <row r="3336" spans="1:10" ht="13.9">
      <c r="A3336" s="6"/>
      <c r="B3336" s="7"/>
      <c r="C3336" s="6"/>
      <c r="D3336" s="8"/>
      <c r="E3336" s="6"/>
      <c r="F3336" s="6"/>
      <c r="G3336" s="6"/>
      <c r="H3336" s="6"/>
      <c r="I3336" s="6"/>
      <c r="J3336" s="6"/>
    </row>
    <row r="3337" spans="1:10" ht="13.9">
      <c r="A3337" s="6"/>
      <c r="B3337" s="7"/>
      <c r="C3337" s="6"/>
      <c r="D3337" s="8"/>
      <c r="E3337" s="6"/>
      <c r="F3337" s="6"/>
      <c r="G3337" s="6"/>
      <c r="H3337" s="6"/>
      <c r="I3337" s="6"/>
      <c r="J3337" s="6"/>
    </row>
    <row r="3338" spans="1:10" ht="13.9">
      <c r="A3338" s="6"/>
      <c r="B3338" s="7"/>
      <c r="C3338" s="6"/>
      <c r="D3338" s="8"/>
      <c r="E3338" s="6"/>
      <c r="F3338" s="6"/>
      <c r="G3338" s="6"/>
      <c r="H3338" s="6"/>
      <c r="I3338" s="6"/>
      <c r="J3338" s="6"/>
    </row>
    <row r="3339" spans="1:10" ht="13.9">
      <c r="A3339" s="6"/>
      <c r="B3339" s="7"/>
      <c r="C3339" s="6"/>
      <c r="D3339" s="8"/>
      <c r="E3339" s="6"/>
      <c r="F3339" s="6"/>
      <c r="G3339" s="6"/>
      <c r="H3339" s="6"/>
      <c r="I3339" s="6"/>
      <c r="J3339" s="6"/>
    </row>
    <row r="3340" spans="1:10" ht="13.9">
      <c r="A3340" s="6"/>
      <c r="B3340" s="7"/>
      <c r="C3340" s="6"/>
      <c r="D3340" s="8"/>
      <c r="E3340" s="6"/>
      <c r="F3340" s="6"/>
      <c r="G3340" s="6"/>
      <c r="H3340" s="6"/>
      <c r="I3340" s="6"/>
      <c r="J3340" s="6"/>
    </row>
    <row r="3341" spans="1:10" ht="13.9">
      <c r="A3341" s="6"/>
      <c r="B3341" s="7"/>
      <c r="C3341" s="6"/>
      <c r="D3341" s="8"/>
      <c r="E3341" s="6"/>
      <c r="F3341" s="6"/>
      <c r="G3341" s="6"/>
      <c r="H3341" s="6"/>
      <c r="I3341" s="6"/>
      <c r="J3341" s="6"/>
    </row>
    <row r="3342" spans="1:10" ht="13.9">
      <c r="A3342" s="6"/>
      <c r="B3342" s="7"/>
      <c r="C3342" s="6"/>
      <c r="D3342" s="8"/>
      <c r="E3342" s="6"/>
      <c r="F3342" s="6"/>
      <c r="G3342" s="6"/>
      <c r="H3342" s="6"/>
      <c r="I3342" s="6"/>
      <c r="J3342" s="6"/>
    </row>
    <row r="3343" spans="1:10" ht="13.9">
      <c r="A3343" s="6"/>
      <c r="B3343" s="7"/>
      <c r="C3343" s="6"/>
      <c r="D3343" s="8"/>
      <c r="E3343" s="6"/>
      <c r="F3343" s="6"/>
      <c r="G3343" s="6"/>
      <c r="H3343" s="6"/>
      <c r="I3343" s="6"/>
      <c r="J3343" s="6"/>
    </row>
    <row r="3344" spans="1:10" ht="13.9">
      <c r="A3344" s="6"/>
      <c r="B3344" s="7"/>
      <c r="C3344" s="6"/>
      <c r="D3344" s="8"/>
      <c r="E3344" s="6"/>
      <c r="F3344" s="6"/>
      <c r="G3344" s="6"/>
      <c r="H3344" s="6"/>
      <c r="I3344" s="6"/>
      <c r="J3344" s="6"/>
    </row>
    <row r="3345" spans="1:10" ht="13.9">
      <c r="A3345" s="6"/>
      <c r="B3345" s="7"/>
      <c r="C3345" s="6"/>
      <c r="D3345" s="8"/>
      <c r="E3345" s="6"/>
      <c r="F3345" s="6"/>
      <c r="G3345" s="6"/>
      <c r="H3345" s="6"/>
      <c r="I3345" s="6"/>
      <c r="J3345" s="6"/>
    </row>
    <row r="3346" spans="1:10" ht="13.9">
      <c r="A3346" s="6"/>
      <c r="B3346" s="7"/>
      <c r="C3346" s="6"/>
      <c r="D3346" s="8"/>
      <c r="E3346" s="6"/>
      <c r="F3346" s="6"/>
      <c r="G3346" s="6"/>
      <c r="H3346" s="6"/>
      <c r="I3346" s="6"/>
      <c r="J3346" s="6"/>
    </row>
    <row r="3347" spans="1:10" ht="13.9">
      <c r="A3347" s="6"/>
      <c r="B3347" s="7"/>
      <c r="C3347" s="6"/>
      <c r="D3347" s="8"/>
      <c r="E3347" s="6"/>
      <c r="F3347" s="6"/>
      <c r="G3347" s="6"/>
      <c r="H3347" s="6"/>
      <c r="I3347" s="6"/>
      <c r="J3347" s="6"/>
    </row>
    <row r="3348" spans="1:10" ht="13.9">
      <c r="A3348" s="6"/>
      <c r="B3348" s="7"/>
      <c r="C3348" s="6"/>
      <c r="D3348" s="8"/>
      <c r="E3348" s="6"/>
      <c r="F3348" s="6"/>
      <c r="G3348" s="6"/>
      <c r="H3348" s="6"/>
      <c r="I3348" s="6"/>
      <c r="J3348" s="6"/>
    </row>
    <row r="3349" spans="1:10" ht="13.9">
      <c r="A3349" s="6"/>
      <c r="B3349" s="7"/>
      <c r="C3349" s="6"/>
      <c r="D3349" s="8"/>
      <c r="E3349" s="6"/>
      <c r="F3349" s="6"/>
      <c r="G3349" s="6"/>
      <c r="H3349" s="6"/>
      <c r="I3349" s="6"/>
      <c r="J3349" s="6"/>
    </row>
    <row r="3350" spans="1:10" ht="13.9">
      <c r="A3350" s="6"/>
      <c r="B3350" s="7"/>
      <c r="C3350" s="6"/>
      <c r="D3350" s="8"/>
      <c r="E3350" s="6"/>
      <c r="F3350" s="6"/>
      <c r="G3350" s="6"/>
      <c r="H3350" s="6"/>
      <c r="I3350" s="6"/>
      <c r="J3350" s="6"/>
    </row>
    <row r="3351" spans="1:10" ht="13.9">
      <c r="A3351" s="6"/>
      <c r="B3351" s="7"/>
      <c r="C3351" s="6"/>
      <c r="D3351" s="8"/>
      <c r="E3351" s="6"/>
      <c r="F3351" s="6"/>
      <c r="G3351" s="6"/>
      <c r="H3351" s="6"/>
      <c r="I3351" s="6"/>
      <c r="J3351" s="6"/>
    </row>
    <row r="3352" spans="1:10" ht="13.9">
      <c r="A3352" s="6"/>
      <c r="B3352" s="7"/>
      <c r="C3352" s="6"/>
      <c r="D3352" s="8"/>
      <c r="E3352" s="6"/>
      <c r="F3352" s="6"/>
      <c r="G3352" s="6"/>
      <c r="H3352" s="6"/>
      <c r="I3352" s="6"/>
      <c r="J3352" s="6"/>
    </row>
    <row r="3353" spans="1:10" ht="13.9">
      <c r="A3353" s="6"/>
      <c r="B3353" s="7"/>
      <c r="C3353" s="6"/>
      <c r="D3353" s="8"/>
      <c r="E3353" s="6"/>
      <c r="F3353" s="6"/>
      <c r="G3353" s="6"/>
      <c r="H3353" s="6"/>
      <c r="I3353" s="6"/>
      <c r="J3353" s="6"/>
    </row>
    <row r="3354" spans="1:10" ht="13.9">
      <c r="A3354" s="6"/>
      <c r="B3354" s="7"/>
      <c r="C3354" s="6"/>
      <c r="D3354" s="8"/>
      <c r="E3354" s="6"/>
      <c r="F3354" s="6"/>
      <c r="G3354" s="6"/>
      <c r="H3354" s="6"/>
      <c r="I3354" s="6"/>
      <c r="J3354" s="6"/>
    </row>
    <row r="3355" spans="1:10" ht="13.9">
      <c r="A3355" s="6"/>
      <c r="B3355" s="7"/>
      <c r="C3355" s="6"/>
      <c r="D3355" s="8"/>
      <c r="E3355" s="6"/>
      <c r="F3355" s="6"/>
      <c r="G3355" s="6"/>
      <c r="H3355" s="6"/>
      <c r="I3355" s="6"/>
      <c r="J3355" s="6"/>
    </row>
    <row r="3356" spans="1:10" ht="13.9">
      <c r="A3356" s="6"/>
      <c r="B3356" s="7"/>
      <c r="C3356" s="6"/>
      <c r="D3356" s="8"/>
      <c r="E3356" s="6"/>
      <c r="F3356" s="6"/>
      <c r="G3356" s="6"/>
      <c r="H3356" s="6"/>
      <c r="I3356" s="6"/>
      <c r="J3356" s="6"/>
    </row>
    <row r="3357" spans="1:10" ht="13.9">
      <c r="A3357" s="6"/>
      <c r="B3357" s="7"/>
      <c r="C3357" s="6"/>
      <c r="D3357" s="8"/>
      <c r="E3357" s="6"/>
      <c r="F3357" s="6"/>
      <c r="G3357" s="6"/>
      <c r="H3357" s="6"/>
      <c r="I3357" s="6"/>
      <c r="J3357" s="6"/>
    </row>
    <row r="3358" spans="1:10" ht="13.9">
      <c r="A3358" s="6"/>
      <c r="B3358" s="7"/>
      <c r="C3358" s="6"/>
      <c r="D3358" s="8"/>
      <c r="E3358" s="6"/>
      <c r="F3358" s="6"/>
      <c r="G3358" s="6"/>
      <c r="H3358" s="6"/>
      <c r="I3358" s="6"/>
      <c r="J3358" s="6"/>
    </row>
    <row r="3359" spans="1:10" ht="13.9">
      <c r="A3359" s="6"/>
      <c r="B3359" s="7"/>
      <c r="C3359" s="6"/>
      <c r="D3359" s="8"/>
      <c r="E3359" s="6"/>
      <c r="F3359" s="6"/>
      <c r="G3359" s="6"/>
      <c r="H3359" s="6"/>
      <c r="I3359" s="6"/>
      <c r="J3359" s="6"/>
    </row>
    <row r="3360" spans="1:10" ht="13.9">
      <c r="A3360" s="6"/>
      <c r="B3360" s="7"/>
      <c r="C3360" s="6"/>
      <c r="D3360" s="8"/>
      <c r="E3360" s="6"/>
      <c r="F3360" s="6"/>
      <c r="G3360" s="6"/>
      <c r="H3360" s="6"/>
      <c r="I3360" s="6"/>
      <c r="J3360" s="6"/>
    </row>
    <row r="3361" spans="1:10" ht="13.9">
      <c r="A3361" s="6"/>
      <c r="B3361" s="7"/>
      <c r="C3361" s="6"/>
      <c r="D3361" s="8"/>
      <c r="E3361" s="6"/>
      <c r="F3361" s="6"/>
      <c r="G3361" s="6"/>
      <c r="H3361" s="6"/>
      <c r="I3361" s="6"/>
      <c r="J3361" s="6"/>
    </row>
    <row r="3362" spans="1:10" ht="13.9">
      <c r="A3362" s="6"/>
      <c r="B3362" s="7"/>
      <c r="C3362" s="6"/>
      <c r="D3362" s="8"/>
      <c r="E3362" s="6"/>
      <c r="F3362" s="6"/>
      <c r="G3362" s="6"/>
      <c r="H3362" s="6"/>
      <c r="I3362" s="6"/>
      <c r="J3362" s="6"/>
    </row>
    <row r="3363" spans="1:10" ht="13.9">
      <c r="A3363" s="6"/>
      <c r="B3363" s="7"/>
      <c r="C3363" s="6"/>
      <c r="D3363" s="8"/>
      <c r="E3363" s="6"/>
      <c r="F3363" s="6"/>
      <c r="G3363" s="6"/>
      <c r="H3363" s="6"/>
      <c r="I3363" s="6"/>
      <c r="J3363" s="6"/>
    </row>
    <row r="3364" spans="1:10" ht="13.9">
      <c r="A3364" s="6"/>
      <c r="B3364" s="7"/>
      <c r="C3364" s="6"/>
      <c r="D3364" s="8"/>
      <c r="E3364" s="6"/>
      <c r="F3364" s="6"/>
      <c r="G3364" s="6"/>
      <c r="H3364" s="6"/>
      <c r="I3364" s="6"/>
      <c r="J3364" s="6"/>
    </row>
    <row r="3365" spans="1:10" ht="13.9">
      <c r="A3365" s="6"/>
      <c r="B3365" s="7"/>
      <c r="C3365" s="6"/>
      <c r="D3365" s="8"/>
      <c r="E3365" s="6"/>
      <c r="F3365" s="6"/>
      <c r="G3365" s="6"/>
      <c r="H3365" s="6"/>
      <c r="I3365" s="6"/>
      <c r="J3365" s="6"/>
    </row>
    <row r="3366" spans="1:10" ht="13.9">
      <c r="A3366" s="6"/>
      <c r="B3366" s="7"/>
      <c r="C3366" s="6"/>
      <c r="D3366" s="8"/>
      <c r="E3366" s="6"/>
      <c r="F3366" s="6"/>
      <c r="G3366" s="6"/>
      <c r="H3366" s="6"/>
      <c r="I3366" s="6"/>
      <c r="J3366" s="6"/>
    </row>
    <row r="3367" spans="1:10" ht="13.9">
      <c r="A3367" s="6"/>
      <c r="B3367" s="7"/>
      <c r="C3367" s="6"/>
      <c r="D3367" s="8"/>
      <c r="E3367" s="6"/>
      <c r="F3367" s="6"/>
      <c r="G3367" s="6"/>
      <c r="H3367" s="6"/>
      <c r="I3367" s="6"/>
      <c r="J3367" s="6"/>
    </row>
    <row r="3368" spans="1:10" ht="13.9">
      <c r="A3368" s="6"/>
      <c r="B3368" s="7"/>
      <c r="C3368" s="6"/>
      <c r="D3368" s="8"/>
      <c r="E3368" s="6"/>
      <c r="F3368" s="6"/>
      <c r="G3368" s="6"/>
      <c r="H3368" s="6"/>
      <c r="I3368" s="6"/>
      <c r="J3368" s="6"/>
    </row>
    <row r="3369" spans="1:10" ht="13.9">
      <c r="A3369" s="6"/>
      <c r="B3369" s="7"/>
      <c r="C3369" s="6"/>
      <c r="D3369" s="8"/>
      <c r="E3369" s="6"/>
      <c r="F3369" s="6"/>
      <c r="G3369" s="6"/>
      <c r="H3369" s="6"/>
      <c r="I3369" s="6"/>
      <c r="J3369" s="6"/>
    </row>
    <row r="3370" spans="1:10" ht="13.9">
      <c r="A3370" s="6"/>
      <c r="B3370" s="7"/>
      <c r="C3370" s="6"/>
      <c r="D3370" s="8"/>
      <c r="E3370" s="6"/>
      <c r="F3370" s="6"/>
      <c r="G3370" s="6"/>
      <c r="H3370" s="6"/>
      <c r="I3370" s="6"/>
      <c r="J3370" s="6"/>
    </row>
    <row r="3371" spans="1:10" ht="13.9">
      <c r="A3371" s="6"/>
      <c r="B3371" s="7"/>
      <c r="C3371" s="6"/>
      <c r="D3371" s="8"/>
      <c r="E3371" s="6"/>
      <c r="F3371" s="6"/>
      <c r="G3371" s="6"/>
      <c r="H3371" s="6"/>
      <c r="I3371" s="6"/>
      <c r="J3371" s="6"/>
    </row>
    <row r="3372" spans="1:10" ht="13.9">
      <c r="A3372" s="6"/>
      <c r="B3372" s="7"/>
      <c r="C3372" s="6"/>
      <c r="D3372" s="8"/>
      <c r="E3372" s="6"/>
      <c r="F3372" s="6"/>
      <c r="G3372" s="6"/>
      <c r="H3372" s="6"/>
      <c r="I3372" s="6"/>
      <c r="J3372" s="6"/>
    </row>
    <row r="3373" spans="1:10" ht="13.9">
      <c r="A3373" s="6"/>
      <c r="B3373" s="7"/>
      <c r="C3373" s="6"/>
      <c r="D3373" s="8"/>
      <c r="E3373" s="6"/>
      <c r="F3373" s="6"/>
      <c r="G3373" s="6"/>
      <c r="H3373" s="6"/>
      <c r="I3373" s="6"/>
      <c r="J3373" s="6"/>
    </row>
    <row r="3374" spans="1:10" ht="13.9">
      <c r="A3374" s="6"/>
      <c r="B3374" s="7"/>
      <c r="C3374" s="6"/>
      <c r="D3374" s="8"/>
      <c r="E3374" s="6"/>
      <c r="F3374" s="6"/>
      <c r="G3374" s="6"/>
      <c r="H3374" s="6"/>
      <c r="I3374" s="6"/>
      <c r="J3374" s="6"/>
    </row>
    <row r="3375" spans="1:10" ht="13.9">
      <c r="A3375" s="6"/>
      <c r="B3375" s="7"/>
      <c r="C3375" s="6"/>
      <c r="D3375" s="8"/>
      <c r="E3375" s="6"/>
      <c r="F3375" s="6"/>
      <c r="G3375" s="6"/>
      <c r="H3375" s="6"/>
      <c r="I3375" s="6"/>
      <c r="J3375" s="6"/>
    </row>
    <row r="3376" spans="1:10" ht="13.9">
      <c r="A3376" s="6"/>
      <c r="B3376" s="7"/>
      <c r="C3376" s="6"/>
      <c r="D3376" s="8"/>
      <c r="E3376" s="6"/>
      <c r="F3376" s="6"/>
      <c r="G3376" s="6"/>
      <c r="H3376" s="6"/>
      <c r="I3376" s="6"/>
      <c r="J3376" s="6"/>
    </row>
    <row r="3377" spans="1:10" ht="13.9">
      <c r="A3377" s="6"/>
      <c r="B3377" s="7"/>
      <c r="C3377" s="6"/>
      <c r="D3377" s="8"/>
      <c r="E3377" s="6"/>
      <c r="F3377" s="6"/>
      <c r="G3377" s="6"/>
      <c r="H3377" s="6"/>
      <c r="I3377" s="6"/>
      <c r="J3377" s="6"/>
    </row>
    <row r="3378" spans="1:10" ht="13.9">
      <c r="A3378" s="6"/>
      <c r="B3378" s="7"/>
      <c r="C3378" s="6"/>
      <c r="D3378" s="8"/>
      <c r="E3378" s="6"/>
      <c r="F3378" s="6"/>
      <c r="G3378" s="6"/>
      <c r="H3378" s="6"/>
      <c r="I3378" s="6"/>
      <c r="J3378" s="6"/>
    </row>
    <row r="3379" spans="1:10" ht="13.9">
      <c r="A3379" s="6"/>
      <c r="B3379" s="7"/>
      <c r="C3379" s="6"/>
      <c r="D3379" s="8"/>
      <c r="E3379" s="6"/>
      <c r="F3379" s="6"/>
      <c r="G3379" s="6"/>
      <c r="H3379" s="6"/>
      <c r="I3379" s="6"/>
      <c r="J3379" s="6"/>
    </row>
    <row r="3380" spans="1:10" ht="13.9">
      <c r="A3380" s="6"/>
      <c r="B3380" s="7"/>
      <c r="C3380" s="6"/>
      <c r="D3380" s="8"/>
      <c r="E3380" s="6"/>
      <c r="F3380" s="6"/>
      <c r="G3380" s="6"/>
      <c r="H3380" s="6"/>
      <c r="I3380" s="6"/>
      <c r="J3380" s="6"/>
    </row>
    <row r="3381" spans="1:10" ht="13.9">
      <c r="A3381" s="6"/>
      <c r="B3381" s="7"/>
      <c r="C3381" s="6"/>
      <c r="D3381" s="8"/>
      <c r="E3381" s="6"/>
      <c r="F3381" s="6"/>
      <c r="G3381" s="6"/>
      <c r="H3381" s="6"/>
      <c r="I3381" s="6"/>
      <c r="J3381" s="6"/>
    </row>
    <row r="3382" spans="1:10" ht="13.9">
      <c r="A3382" s="6"/>
      <c r="B3382" s="7"/>
      <c r="C3382" s="6"/>
      <c r="D3382" s="8"/>
      <c r="E3382" s="6"/>
      <c r="F3382" s="6"/>
      <c r="G3382" s="6"/>
      <c r="H3382" s="6"/>
      <c r="I3382" s="6"/>
      <c r="J3382" s="6"/>
    </row>
    <row r="3383" spans="1:10" ht="13.9">
      <c r="A3383" s="6"/>
      <c r="B3383" s="7"/>
      <c r="C3383" s="6"/>
      <c r="D3383" s="8"/>
      <c r="E3383" s="6"/>
      <c r="F3383" s="6"/>
      <c r="G3383" s="6"/>
      <c r="H3383" s="6"/>
      <c r="I3383" s="6"/>
      <c r="J3383" s="6"/>
    </row>
    <row r="3384" spans="1:10" ht="13.9">
      <c r="A3384" s="6"/>
      <c r="B3384" s="7"/>
      <c r="C3384" s="6"/>
      <c r="D3384" s="8"/>
      <c r="E3384" s="6"/>
      <c r="F3384" s="6"/>
      <c r="G3384" s="6"/>
      <c r="H3384" s="6"/>
      <c r="I3384" s="6"/>
      <c r="J3384" s="6"/>
    </row>
    <row r="3385" spans="1:10" ht="13.9">
      <c r="A3385" s="6"/>
      <c r="B3385" s="7"/>
      <c r="C3385" s="6"/>
      <c r="D3385" s="8"/>
      <c r="E3385" s="6"/>
      <c r="F3385" s="6"/>
      <c r="G3385" s="6"/>
      <c r="H3385" s="6"/>
      <c r="I3385" s="6"/>
      <c r="J3385" s="6"/>
    </row>
    <row r="3386" spans="1:10" ht="13.9">
      <c r="A3386" s="6"/>
      <c r="B3386" s="7"/>
      <c r="C3386" s="6"/>
      <c r="D3386" s="8"/>
      <c r="E3386" s="6"/>
      <c r="F3386" s="6"/>
      <c r="G3386" s="6"/>
      <c r="H3386" s="6"/>
      <c r="I3386" s="6"/>
      <c r="J3386" s="6"/>
    </row>
    <row r="3387" spans="1:10" ht="13.9">
      <c r="A3387" s="6"/>
      <c r="B3387" s="7"/>
      <c r="C3387" s="6"/>
      <c r="D3387" s="8"/>
      <c r="E3387" s="6"/>
      <c r="F3387" s="6"/>
      <c r="G3387" s="6"/>
      <c r="H3387" s="6"/>
      <c r="I3387" s="6"/>
      <c r="J3387" s="6"/>
    </row>
    <row r="3388" spans="1:10" ht="13.9">
      <c r="A3388" s="6"/>
      <c r="B3388" s="7"/>
      <c r="C3388" s="6"/>
      <c r="D3388" s="8"/>
      <c r="E3388" s="6"/>
      <c r="F3388" s="6"/>
      <c r="G3388" s="6"/>
      <c r="H3388" s="6"/>
      <c r="I3388" s="6"/>
      <c r="J3388" s="6"/>
    </row>
    <row r="3389" spans="1:10" ht="13.9">
      <c r="A3389" s="6"/>
      <c r="B3389" s="7"/>
      <c r="C3389" s="6"/>
      <c r="D3389" s="8"/>
      <c r="E3389" s="6"/>
      <c r="F3389" s="6"/>
      <c r="G3389" s="6"/>
      <c r="H3389" s="6"/>
      <c r="I3389" s="6"/>
      <c r="J3389" s="6"/>
    </row>
    <row r="3390" spans="1:10" ht="13.9">
      <c r="A3390" s="6"/>
      <c r="B3390" s="7"/>
      <c r="C3390" s="6"/>
      <c r="D3390" s="8"/>
      <c r="E3390" s="6"/>
      <c r="F3390" s="6"/>
      <c r="G3390" s="6"/>
      <c r="H3390" s="6"/>
      <c r="I3390" s="6"/>
      <c r="J3390" s="6"/>
    </row>
    <row r="3391" spans="1:10" ht="13.9">
      <c r="A3391" s="6"/>
      <c r="B3391" s="7"/>
      <c r="C3391" s="6"/>
      <c r="D3391" s="8"/>
      <c r="E3391" s="6"/>
      <c r="F3391" s="6"/>
      <c r="G3391" s="6"/>
      <c r="H3391" s="6"/>
      <c r="I3391" s="6"/>
      <c r="J3391" s="6"/>
    </row>
    <row r="3392" spans="1:10" ht="13.9">
      <c r="A3392" s="6"/>
      <c r="B3392" s="7"/>
      <c r="C3392" s="6"/>
      <c r="D3392" s="8"/>
      <c r="E3392" s="6"/>
      <c r="F3392" s="6"/>
      <c r="G3392" s="6"/>
      <c r="H3392" s="6"/>
      <c r="I3392" s="6"/>
      <c r="J3392" s="6"/>
    </row>
    <row r="3393" spans="1:10" ht="13.9">
      <c r="A3393" s="6"/>
      <c r="B3393" s="7"/>
      <c r="C3393" s="6"/>
      <c r="D3393" s="8"/>
      <c r="E3393" s="6"/>
      <c r="F3393" s="6"/>
      <c r="G3393" s="6"/>
      <c r="H3393" s="6"/>
      <c r="I3393" s="6"/>
      <c r="J3393" s="6"/>
    </row>
    <row r="3394" spans="1:10" ht="13.9">
      <c r="A3394" s="6"/>
      <c r="B3394" s="7"/>
      <c r="C3394" s="6"/>
      <c r="D3394" s="8"/>
      <c r="E3394" s="6"/>
      <c r="F3394" s="6"/>
      <c r="G3394" s="6"/>
      <c r="H3394" s="6"/>
      <c r="I3394" s="6"/>
      <c r="J3394" s="6"/>
    </row>
    <row r="3395" spans="1:10" ht="13.9">
      <c r="A3395" s="6"/>
      <c r="B3395" s="7"/>
      <c r="C3395" s="6"/>
      <c r="D3395" s="8"/>
      <c r="E3395" s="6"/>
      <c r="F3395" s="6"/>
      <c r="G3395" s="6"/>
      <c r="H3395" s="6"/>
      <c r="I3395" s="6"/>
      <c r="J3395" s="6"/>
    </row>
    <row r="3396" spans="1:10" ht="13.9">
      <c r="A3396" s="6"/>
      <c r="B3396" s="7"/>
      <c r="C3396" s="6"/>
      <c r="D3396" s="8"/>
      <c r="E3396" s="6"/>
      <c r="F3396" s="6"/>
      <c r="G3396" s="6"/>
      <c r="H3396" s="6"/>
      <c r="I3396" s="6"/>
      <c r="J3396" s="6"/>
    </row>
    <row r="3397" spans="1:10" ht="13.9">
      <c r="A3397" s="6"/>
      <c r="B3397" s="7"/>
      <c r="C3397" s="6"/>
      <c r="D3397" s="8"/>
      <c r="E3397" s="6"/>
      <c r="F3397" s="6"/>
      <c r="G3397" s="6"/>
      <c r="H3397" s="6"/>
      <c r="I3397" s="6"/>
      <c r="J3397" s="6"/>
    </row>
    <row r="3398" spans="1:10" ht="13.9">
      <c r="A3398" s="6"/>
      <c r="B3398" s="7"/>
      <c r="C3398" s="6"/>
      <c r="D3398" s="8"/>
      <c r="E3398" s="6"/>
      <c r="F3398" s="6"/>
      <c r="G3398" s="6"/>
      <c r="H3398" s="6"/>
      <c r="I3398" s="6"/>
      <c r="J3398" s="6"/>
    </row>
    <row r="3399" spans="1:10" ht="13.9">
      <c r="A3399" s="6"/>
      <c r="B3399" s="7"/>
      <c r="C3399" s="6"/>
      <c r="D3399" s="8"/>
      <c r="E3399" s="6"/>
      <c r="F3399" s="6"/>
      <c r="G3399" s="6"/>
      <c r="H3399" s="6"/>
      <c r="I3399" s="6"/>
      <c r="J3399" s="6"/>
    </row>
    <row r="3400" spans="1:10" ht="13.9">
      <c r="A3400" s="6"/>
      <c r="B3400" s="7"/>
      <c r="C3400" s="6"/>
      <c r="D3400" s="8"/>
      <c r="E3400" s="6"/>
      <c r="F3400" s="6"/>
      <c r="G3400" s="6"/>
      <c r="H3400" s="6"/>
      <c r="I3400" s="6"/>
      <c r="J3400" s="6"/>
    </row>
    <row r="3401" spans="1:10" ht="13.9">
      <c r="A3401" s="6"/>
      <c r="B3401" s="7"/>
      <c r="C3401" s="6"/>
      <c r="D3401" s="8"/>
      <c r="E3401" s="6"/>
      <c r="F3401" s="6"/>
      <c r="G3401" s="6"/>
      <c r="H3401" s="6"/>
      <c r="I3401" s="6"/>
      <c r="J3401" s="6"/>
    </row>
    <row r="3402" spans="1:10" ht="13.9">
      <c r="A3402" s="6"/>
      <c r="B3402" s="7"/>
      <c r="C3402" s="6"/>
      <c r="D3402" s="8"/>
      <c r="E3402" s="6"/>
      <c r="F3402" s="6"/>
      <c r="G3402" s="6"/>
      <c r="H3402" s="6"/>
      <c r="I3402" s="6"/>
      <c r="J3402" s="6"/>
    </row>
    <row r="3403" spans="1:10" ht="13.9">
      <c r="A3403" s="6"/>
      <c r="B3403" s="7"/>
      <c r="C3403" s="6"/>
      <c r="D3403" s="8"/>
      <c r="E3403" s="6"/>
      <c r="F3403" s="6"/>
      <c r="G3403" s="6"/>
      <c r="H3403" s="6"/>
      <c r="I3403" s="6"/>
      <c r="J3403" s="6"/>
    </row>
    <row r="3404" spans="1:10" ht="13.9">
      <c r="A3404" s="6"/>
      <c r="B3404" s="7"/>
      <c r="C3404" s="6"/>
      <c r="D3404" s="8"/>
      <c r="E3404" s="6"/>
      <c r="F3404" s="6"/>
      <c r="G3404" s="6"/>
      <c r="H3404" s="6"/>
      <c r="I3404" s="6"/>
      <c r="J3404" s="6"/>
    </row>
    <row r="3405" spans="1:10" ht="13.9">
      <c r="A3405" s="6"/>
      <c r="B3405" s="7"/>
      <c r="C3405" s="6"/>
      <c r="D3405" s="8"/>
      <c r="E3405" s="6"/>
      <c r="F3405" s="6"/>
      <c r="G3405" s="6"/>
      <c r="H3405" s="6"/>
      <c r="I3405" s="6"/>
      <c r="J3405" s="6"/>
    </row>
    <row r="3406" spans="1:10" ht="13.9">
      <c r="A3406" s="6"/>
      <c r="B3406" s="7"/>
      <c r="C3406" s="6"/>
      <c r="D3406" s="8"/>
      <c r="E3406" s="6"/>
      <c r="F3406" s="6"/>
      <c r="G3406" s="6"/>
      <c r="H3406" s="6"/>
      <c r="I3406" s="6"/>
      <c r="J3406" s="6"/>
    </row>
    <row r="3407" spans="1:10" ht="13.9">
      <c r="A3407" s="6"/>
      <c r="B3407" s="7"/>
      <c r="C3407" s="6"/>
      <c r="D3407" s="8"/>
      <c r="E3407" s="6"/>
      <c r="F3407" s="6"/>
      <c r="G3407" s="6"/>
      <c r="H3407" s="6"/>
      <c r="I3407" s="6"/>
      <c r="J3407" s="6"/>
    </row>
    <row r="3408" spans="1:10" ht="13.9">
      <c r="A3408" s="6"/>
      <c r="B3408" s="7"/>
      <c r="C3408" s="6"/>
      <c r="D3408" s="8"/>
      <c r="E3408" s="6"/>
      <c r="F3408" s="6"/>
      <c r="G3408" s="6"/>
      <c r="H3408" s="6"/>
      <c r="I3408" s="6"/>
      <c r="J3408" s="6"/>
    </row>
    <row r="3409" spans="1:10" ht="13.9">
      <c r="A3409" s="6"/>
      <c r="B3409" s="7"/>
      <c r="C3409" s="6"/>
      <c r="D3409" s="8"/>
      <c r="E3409" s="6"/>
      <c r="F3409" s="6"/>
      <c r="G3409" s="6"/>
      <c r="H3409" s="6"/>
      <c r="I3409" s="6"/>
      <c r="J3409" s="6"/>
    </row>
    <row r="3410" spans="1:10" ht="13.9">
      <c r="A3410" s="6"/>
      <c r="B3410" s="7"/>
      <c r="C3410" s="6"/>
      <c r="D3410" s="8"/>
      <c r="E3410" s="6"/>
      <c r="F3410" s="6"/>
      <c r="G3410" s="6"/>
      <c r="H3410" s="6"/>
      <c r="I3410" s="6"/>
      <c r="J3410" s="6"/>
    </row>
    <row r="3411" spans="1:10" ht="13.9">
      <c r="A3411" s="6"/>
      <c r="B3411" s="7"/>
      <c r="C3411" s="6"/>
      <c r="D3411" s="8"/>
      <c r="E3411" s="6"/>
      <c r="F3411" s="6"/>
      <c r="G3411" s="6"/>
      <c r="H3411" s="6"/>
      <c r="I3411" s="6"/>
      <c r="J3411" s="6"/>
    </row>
    <row r="3412" spans="1:10" ht="13.9">
      <c r="A3412" s="6"/>
      <c r="B3412" s="7"/>
      <c r="C3412" s="6"/>
      <c r="D3412" s="8"/>
      <c r="E3412" s="6"/>
      <c r="F3412" s="6"/>
      <c r="G3412" s="6"/>
      <c r="H3412" s="6"/>
      <c r="I3412" s="6"/>
      <c r="J3412" s="6"/>
    </row>
    <row r="3413" spans="1:10" ht="13.9">
      <c r="A3413" s="6"/>
      <c r="B3413" s="7"/>
      <c r="C3413" s="6"/>
      <c r="D3413" s="8"/>
      <c r="E3413" s="6"/>
      <c r="F3413" s="6"/>
      <c r="G3413" s="6"/>
      <c r="H3413" s="6"/>
      <c r="I3413" s="6"/>
      <c r="J3413" s="6"/>
    </row>
    <row r="3414" spans="1:10" ht="13.9">
      <c r="A3414" s="6"/>
      <c r="B3414" s="7"/>
      <c r="C3414" s="6"/>
      <c r="D3414" s="8"/>
      <c r="E3414" s="6"/>
      <c r="F3414" s="6"/>
      <c r="G3414" s="6"/>
      <c r="H3414" s="6"/>
      <c r="I3414" s="6"/>
      <c r="J3414" s="6"/>
    </row>
    <row r="3415" spans="1:10" ht="13.9">
      <c r="A3415" s="6"/>
      <c r="B3415" s="7"/>
      <c r="C3415" s="6"/>
      <c r="D3415" s="8"/>
      <c r="E3415" s="6"/>
      <c r="F3415" s="6"/>
      <c r="G3415" s="6"/>
      <c r="H3415" s="6"/>
      <c r="I3415" s="6"/>
      <c r="J3415" s="6"/>
    </row>
    <row r="3416" spans="1:10" ht="13.9">
      <c r="A3416" s="6"/>
      <c r="B3416" s="7"/>
      <c r="C3416" s="6"/>
      <c r="D3416" s="8"/>
      <c r="E3416" s="6"/>
      <c r="F3416" s="6"/>
      <c r="G3416" s="6"/>
      <c r="H3416" s="6"/>
      <c r="I3416" s="6"/>
      <c r="J3416" s="6"/>
    </row>
    <row r="3417" spans="1:10" ht="13.9">
      <c r="A3417" s="6"/>
      <c r="B3417" s="7"/>
      <c r="C3417" s="6"/>
      <c r="D3417" s="8"/>
      <c r="E3417" s="6"/>
      <c r="F3417" s="6"/>
      <c r="G3417" s="6"/>
      <c r="H3417" s="6"/>
      <c r="I3417" s="6"/>
      <c r="J3417" s="6"/>
    </row>
    <row r="3418" spans="1:10" ht="13.9">
      <c r="A3418" s="6"/>
      <c r="B3418" s="7"/>
      <c r="C3418" s="6"/>
      <c r="D3418" s="8"/>
      <c r="E3418" s="6"/>
      <c r="F3418" s="6"/>
      <c r="G3418" s="6"/>
      <c r="H3418" s="6"/>
      <c r="I3418" s="6"/>
      <c r="J3418" s="6"/>
    </row>
    <row r="3419" spans="1:10" ht="13.9">
      <c r="A3419" s="6"/>
      <c r="B3419" s="7"/>
      <c r="C3419" s="6"/>
      <c r="D3419" s="8"/>
      <c r="E3419" s="6"/>
      <c r="F3419" s="6"/>
      <c r="G3419" s="6"/>
      <c r="H3419" s="6"/>
      <c r="I3419" s="6"/>
      <c r="J3419" s="6"/>
    </row>
    <row r="3420" spans="1:10" ht="13.9">
      <c r="A3420" s="6"/>
      <c r="B3420" s="7"/>
      <c r="C3420" s="6"/>
      <c r="D3420" s="8"/>
      <c r="E3420" s="6"/>
      <c r="F3420" s="6"/>
      <c r="G3420" s="6"/>
      <c r="H3420" s="6"/>
      <c r="I3420" s="6"/>
      <c r="J3420" s="6"/>
    </row>
    <row r="3421" spans="1:10" ht="13.9">
      <c r="A3421" s="6"/>
      <c r="B3421" s="7"/>
      <c r="C3421" s="6"/>
      <c r="D3421" s="8"/>
      <c r="E3421" s="6"/>
      <c r="F3421" s="6"/>
      <c r="G3421" s="6"/>
      <c r="H3421" s="6"/>
      <c r="I3421" s="6"/>
      <c r="J3421" s="6"/>
    </row>
    <row r="3422" spans="1:10" ht="13.9">
      <c r="A3422" s="6"/>
      <c r="B3422" s="7"/>
      <c r="C3422" s="6"/>
      <c r="D3422" s="8"/>
      <c r="E3422" s="6"/>
      <c r="F3422" s="6"/>
      <c r="G3422" s="6"/>
      <c r="H3422" s="6"/>
      <c r="I3422" s="6"/>
      <c r="J3422" s="6"/>
    </row>
    <row r="3423" spans="1:10" ht="13.9">
      <c r="A3423" s="6"/>
      <c r="B3423" s="7"/>
      <c r="C3423" s="6"/>
      <c r="D3423" s="8"/>
      <c r="E3423" s="6"/>
      <c r="F3423" s="6"/>
      <c r="G3423" s="6"/>
      <c r="H3423" s="6"/>
      <c r="I3423" s="6"/>
      <c r="J3423" s="6"/>
    </row>
    <row r="3424" spans="1:10" ht="13.9">
      <c r="A3424" s="6"/>
      <c r="B3424" s="7"/>
      <c r="C3424" s="6"/>
      <c r="D3424" s="8"/>
      <c r="E3424" s="6"/>
      <c r="F3424" s="6"/>
      <c r="G3424" s="6"/>
      <c r="H3424" s="6"/>
      <c r="I3424" s="6"/>
      <c r="J3424" s="6"/>
    </row>
    <row r="3425" spans="1:10" ht="13.9">
      <c r="A3425" s="6"/>
      <c r="B3425" s="7"/>
      <c r="C3425" s="6"/>
      <c r="D3425" s="8"/>
      <c r="E3425" s="6"/>
      <c r="F3425" s="6"/>
      <c r="G3425" s="6"/>
      <c r="H3425" s="6"/>
      <c r="I3425" s="6"/>
      <c r="J3425" s="6"/>
    </row>
    <row r="3426" spans="1:10" ht="13.9">
      <c r="A3426" s="6"/>
      <c r="B3426" s="7"/>
      <c r="C3426" s="6"/>
      <c r="D3426" s="8"/>
      <c r="E3426" s="6"/>
      <c r="F3426" s="6"/>
      <c r="G3426" s="6"/>
      <c r="H3426" s="6"/>
      <c r="I3426" s="6"/>
      <c r="J3426" s="6"/>
    </row>
    <row r="3427" spans="1:10" ht="13.9">
      <c r="A3427" s="6"/>
      <c r="B3427" s="7"/>
      <c r="C3427" s="6"/>
      <c r="D3427" s="8"/>
      <c r="E3427" s="6"/>
      <c r="F3427" s="6"/>
      <c r="G3427" s="6"/>
      <c r="H3427" s="6"/>
      <c r="I3427" s="6"/>
      <c r="J3427" s="6"/>
    </row>
    <row r="3428" spans="1:10" ht="13.9">
      <c r="A3428" s="6"/>
      <c r="B3428" s="7"/>
      <c r="C3428" s="6"/>
      <c r="D3428" s="8"/>
      <c r="E3428" s="6"/>
      <c r="F3428" s="6"/>
      <c r="G3428" s="6"/>
      <c r="H3428" s="6"/>
      <c r="I3428" s="6"/>
      <c r="J3428" s="6"/>
    </row>
    <row r="3429" spans="1:10" ht="13.9">
      <c r="A3429" s="6"/>
      <c r="B3429" s="7"/>
      <c r="C3429" s="6"/>
      <c r="D3429" s="8"/>
      <c r="E3429" s="6"/>
      <c r="F3429" s="6"/>
      <c r="G3429" s="6"/>
      <c r="H3429" s="6"/>
      <c r="I3429" s="6"/>
      <c r="J3429" s="6"/>
    </row>
    <row r="3430" spans="1:10" ht="13.9">
      <c r="A3430" s="6"/>
      <c r="B3430" s="7"/>
      <c r="C3430" s="6"/>
      <c r="D3430" s="8"/>
      <c r="E3430" s="6"/>
      <c r="F3430" s="6"/>
      <c r="G3430" s="6"/>
      <c r="H3430" s="6"/>
      <c r="I3430" s="6"/>
      <c r="J3430" s="6"/>
    </row>
    <row r="3431" spans="1:10" ht="13.9">
      <c r="A3431" s="6"/>
      <c r="B3431" s="7"/>
      <c r="C3431" s="6"/>
      <c r="D3431" s="8"/>
      <c r="E3431" s="6"/>
      <c r="F3431" s="6"/>
      <c r="G3431" s="6"/>
      <c r="H3431" s="6"/>
      <c r="I3431" s="6"/>
      <c r="J3431" s="6"/>
    </row>
    <row r="3432" spans="1:10" ht="13.9">
      <c r="A3432" s="6"/>
      <c r="B3432" s="7"/>
      <c r="C3432" s="6"/>
      <c r="D3432" s="8"/>
      <c r="E3432" s="6"/>
      <c r="F3432" s="6"/>
      <c r="G3432" s="6"/>
      <c r="H3432" s="6"/>
      <c r="I3432" s="6"/>
      <c r="J3432" s="6"/>
    </row>
    <row r="3433" spans="1:10" ht="13.9">
      <c r="A3433" s="6"/>
      <c r="B3433" s="7"/>
      <c r="C3433" s="6"/>
      <c r="D3433" s="8"/>
      <c r="E3433" s="6"/>
      <c r="F3433" s="6"/>
      <c r="G3433" s="6"/>
      <c r="H3433" s="6"/>
      <c r="I3433" s="6"/>
      <c r="J3433" s="6"/>
    </row>
    <row r="3434" spans="1:10" ht="13.9">
      <c r="A3434" s="6"/>
      <c r="B3434" s="7"/>
      <c r="C3434" s="6"/>
      <c r="D3434" s="8"/>
      <c r="E3434" s="6"/>
      <c r="F3434" s="6"/>
      <c r="G3434" s="6"/>
      <c r="H3434" s="6"/>
      <c r="I3434" s="6"/>
      <c r="J3434" s="6"/>
    </row>
    <row r="3435" spans="1:10" ht="13.9">
      <c r="A3435" s="6"/>
      <c r="B3435" s="7"/>
      <c r="C3435" s="6"/>
      <c r="D3435" s="8"/>
      <c r="E3435" s="6"/>
      <c r="F3435" s="6"/>
      <c r="G3435" s="6"/>
      <c r="H3435" s="6"/>
      <c r="I3435" s="6"/>
      <c r="J3435" s="6"/>
    </row>
    <row r="3436" spans="1:10" ht="13.9">
      <c r="A3436" s="6"/>
      <c r="B3436" s="7"/>
      <c r="C3436" s="6"/>
      <c r="D3436" s="8"/>
      <c r="E3436" s="6"/>
      <c r="F3436" s="6"/>
      <c r="G3436" s="6"/>
      <c r="H3436" s="6"/>
      <c r="I3436" s="6"/>
      <c r="J3436" s="6"/>
    </row>
    <row r="3437" spans="1:10" ht="13.9">
      <c r="A3437" s="6"/>
      <c r="B3437" s="7"/>
      <c r="C3437" s="6"/>
      <c r="D3437" s="8"/>
      <c r="E3437" s="6"/>
      <c r="F3437" s="6"/>
      <c r="G3437" s="6"/>
      <c r="H3437" s="6"/>
      <c r="I3437" s="6"/>
      <c r="J3437" s="6"/>
    </row>
    <row r="3438" spans="1:10" ht="13.9">
      <c r="A3438" s="6"/>
      <c r="B3438" s="7"/>
      <c r="C3438" s="6"/>
      <c r="D3438" s="8"/>
      <c r="E3438" s="6"/>
      <c r="F3438" s="6"/>
      <c r="G3438" s="6"/>
      <c r="H3438" s="6"/>
      <c r="I3438" s="6"/>
      <c r="J3438" s="6"/>
    </row>
    <row r="3439" spans="1:10" ht="13.9">
      <c r="A3439" s="6"/>
      <c r="B3439" s="7"/>
      <c r="C3439" s="6"/>
      <c r="D3439" s="8"/>
      <c r="E3439" s="6"/>
      <c r="F3439" s="6"/>
      <c r="G3439" s="6"/>
      <c r="H3439" s="6"/>
      <c r="I3439" s="6"/>
      <c r="J3439" s="6"/>
    </row>
    <row r="3440" spans="1:10" ht="13.9">
      <c r="A3440" s="6"/>
      <c r="B3440" s="7"/>
      <c r="C3440" s="6"/>
      <c r="D3440" s="8"/>
      <c r="E3440" s="6"/>
      <c r="F3440" s="6"/>
      <c r="G3440" s="6"/>
      <c r="H3440" s="6"/>
      <c r="I3440" s="6"/>
      <c r="J3440" s="6"/>
    </row>
    <row r="3441" spans="1:10" ht="13.9">
      <c r="A3441" s="6"/>
      <c r="B3441" s="7"/>
      <c r="C3441" s="6"/>
      <c r="D3441" s="8"/>
      <c r="E3441" s="6"/>
      <c r="F3441" s="6"/>
      <c r="G3441" s="6"/>
      <c r="H3441" s="6"/>
      <c r="I3441" s="6"/>
      <c r="J3441" s="6"/>
    </row>
    <row r="3442" spans="1:10" ht="13.9">
      <c r="A3442" s="6"/>
      <c r="B3442" s="7"/>
      <c r="C3442" s="6"/>
      <c r="D3442" s="8"/>
      <c r="E3442" s="6"/>
      <c r="F3442" s="6"/>
      <c r="G3442" s="6"/>
      <c r="H3442" s="6"/>
      <c r="I3442" s="6"/>
      <c r="J3442" s="6"/>
    </row>
    <row r="3443" spans="1:10" ht="13.9">
      <c r="A3443" s="6"/>
      <c r="B3443" s="7"/>
      <c r="C3443" s="6"/>
      <c r="D3443" s="8"/>
      <c r="E3443" s="6"/>
      <c r="F3443" s="6"/>
      <c r="G3443" s="6"/>
      <c r="H3443" s="6"/>
      <c r="I3443" s="6"/>
      <c r="J3443" s="6"/>
    </row>
    <row r="3444" spans="1:10" ht="13.9">
      <c r="A3444" s="6"/>
      <c r="B3444" s="7"/>
      <c r="C3444" s="6"/>
      <c r="D3444" s="8"/>
      <c r="E3444" s="6"/>
      <c r="F3444" s="6"/>
      <c r="G3444" s="6"/>
      <c r="H3444" s="6"/>
      <c r="I3444" s="6"/>
      <c r="J3444" s="6"/>
    </row>
    <row r="3445" spans="1:10" ht="13.9">
      <c r="A3445" s="6"/>
      <c r="B3445" s="7"/>
      <c r="C3445" s="6"/>
      <c r="D3445" s="8"/>
      <c r="E3445" s="6"/>
      <c r="F3445" s="6"/>
      <c r="G3445" s="6"/>
      <c r="H3445" s="6"/>
      <c r="I3445" s="6"/>
      <c r="J3445" s="6"/>
    </row>
    <row r="3446" spans="1:10" ht="13.9">
      <c r="A3446" s="6"/>
      <c r="B3446" s="7"/>
      <c r="C3446" s="6"/>
      <c r="D3446" s="8"/>
      <c r="E3446" s="6"/>
      <c r="F3446" s="6"/>
      <c r="G3446" s="6"/>
      <c r="H3446" s="6"/>
      <c r="I3446" s="6"/>
      <c r="J3446" s="6"/>
    </row>
    <row r="3447" spans="1:10" ht="13.9">
      <c r="A3447" s="6"/>
      <c r="B3447" s="7"/>
      <c r="C3447" s="6"/>
      <c r="D3447" s="8"/>
      <c r="E3447" s="6"/>
      <c r="F3447" s="6"/>
      <c r="G3447" s="6"/>
      <c r="H3447" s="6"/>
      <c r="I3447" s="6"/>
      <c r="J3447" s="6"/>
    </row>
    <row r="3448" spans="1:10" ht="13.9">
      <c r="A3448" s="6"/>
      <c r="B3448" s="7"/>
      <c r="C3448" s="6"/>
      <c r="D3448" s="8"/>
      <c r="E3448" s="6"/>
      <c r="F3448" s="6"/>
      <c r="G3448" s="6"/>
      <c r="H3448" s="6"/>
      <c r="I3448" s="6"/>
      <c r="J3448" s="6"/>
    </row>
    <row r="3449" spans="1:10" ht="13.9">
      <c r="A3449" s="6"/>
      <c r="B3449" s="7"/>
      <c r="C3449" s="6"/>
      <c r="D3449" s="8"/>
      <c r="E3449" s="6"/>
      <c r="F3449" s="6"/>
      <c r="G3449" s="6"/>
      <c r="H3449" s="6"/>
      <c r="I3449" s="6"/>
      <c r="J3449" s="6"/>
    </row>
    <row r="3450" spans="1:10" ht="13.9">
      <c r="A3450" s="6"/>
      <c r="B3450" s="7"/>
      <c r="C3450" s="6"/>
      <c r="D3450" s="8"/>
      <c r="E3450" s="6"/>
      <c r="F3450" s="6"/>
      <c r="G3450" s="6"/>
      <c r="H3450" s="6"/>
      <c r="I3450" s="6"/>
      <c r="J3450" s="6"/>
    </row>
    <row r="3451" spans="1:10" ht="13.9">
      <c r="A3451" s="6"/>
      <c r="B3451" s="7"/>
      <c r="C3451" s="6"/>
      <c r="D3451" s="8"/>
      <c r="E3451" s="6"/>
      <c r="F3451" s="6"/>
      <c r="G3451" s="6"/>
      <c r="H3451" s="6"/>
      <c r="I3451" s="6"/>
      <c r="J3451" s="6"/>
    </row>
    <row r="3452" spans="1:10" ht="13.9">
      <c r="A3452" s="6"/>
      <c r="B3452" s="7"/>
      <c r="C3452" s="6"/>
      <c r="D3452" s="8"/>
      <c r="E3452" s="6"/>
      <c r="F3452" s="6"/>
      <c r="G3452" s="6"/>
      <c r="H3452" s="6"/>
      <c r="I3452" s="6"/>
      <c r="J3452" s="6"/>
    </row>
    <row r="3453" spans="1:10" ht="13.9">
      <c r="A3453" s="6"/>
      <c r="B3453" s="7"/>
      <c r="C3453" s="6"/>
      <c r="D3453" s="8"/>
      <c r="E3453" s="6"/>
      <c r="F3453" s="6"/>
      <c r="G3453" s="6"/>
      <c r="H3453" s="6"/>
      <c r="I3453" s="6"/>
      <c r="J3453" s="6"/>
    </row>
    <row r="3454" spans="1:10" ht="13.9">
      <c r="A3454" s="6"/>
      <c r="B3454" s="7"/>
      <c r="C3454" s="6"/>
      <c r="D3454" s="8"/>
      <c r="E3454" s="6"/>
      <c r="F3454" s="6"/>
      <c r="G3454" s="6"/>
      <c r="H3454" s="6"/>
      <c r="I3454" s="6"/>
      <c r="J3454" s="6"/>
    </row>
    <row r="3455" spans="1:10" ht="13.9">
      <c r="A3455" s="6"/>
      <c r="B3455" s="7"/>
      <c r="C3455" s="6"/>
      <c r="D3455" s="8"/>
      <c r="E3455" s="6"/>
      <c r="F3455" s="6"/>
      <c r="G3455" s="6"/>
      <c r="H3455" s="6"/>
      <c r="I3455" s="6"/>
      <c r="J3455" s="6"/>
    </row>
    <row r="3456" spans="1:10" ht="13.9">
      <c r="A3456" s="6"/>
      <c r="B3456" s="7"/>
      <c r="C3456" s="6"/>
      <c r="D3456" s="8"/>
      <c r="E3456" s="6"/>
      <c r="F3456" s="6"/>
      <c r="G3456" s="6"/>
      <c r="H3456" s="6"/>
      <c r="I3456" s="6"/>
      <c r="J3456" s="6"/>
    </row>
    <row r="3457" spans="1:10" ht="13.9">
      <c r="A3457" s="6"/>
      <c r="B3457" s="7"/>
      <c r="C3457" s="6"/>
      <c r="D3457" s="8"/>
      <c r="E3457" s="6"/>
      <c r="F3457" s="6"/>
      <c r="G3457" s="6"/>
      <c r="H3457" s="6"/>
      <c r="I3457" s="6"/>
      <c r="J3457" s="6"/>
    </row>
    <row r="3458" spans="1:10" ht="13.9">
      <c r="A3458" s="6"/>
      <c r="B3458" s="7"/>
      <c r="C3458" s="6"/>
      <c r="D3458" s="8"/>
      <c r="E3458" s="6"/>
      <c r="F3458" s="6"/>
      <c r="G3458" s="6"/>
      <c r="H3458" s="6"/>
      <c r="I3458" s="6"/>
      <c r="J3458" s="6"/>
    </row>
    <row r="3459" spans="1:10" ht="13.9">
      <c r="A3459" s="6"/>
      <c r="B3459" s="7"/>
      <c r="C3459" s="6"/>
      <c r="D3459" s="8"/>
      <c r="E3459" s="6"/>
      <c r="F3459" s="6"/>
      <c r="G3459" s="6"/>
      <c r="H3459" s="6"/>
      <c r="I3459" s="6"/>
      <c r="J3459" s="6"/>
    </row>
    <row r="3460" spans="1:10" ht="13.9">
      <c r="A3460" s="6"/>
      <c r="B3460" s="7"/>
      <c r="C3460" s="6"/>
      <c r="D3460" s="8"/>
      <c r="E3460" s="6"/>
      <c r="F3460" s="6"/>
      <c r="G3460" s="6"/>
      <c r="H3460" s="6"/>
      <c r="I3460" s="6"/>
      <c r="J3460" s="6"/>
    </row>
    <row r="3461" spans="1:10" ht="13.9">
      <c r="A3461" s="6"/>
      <c r="B3461" s="7"/>
      <c r="C3461" s="6"/>
      <c r="D3461" s="8"/>
      <c r="E3461" s="6"/>
      <c r="F3461" s="6"/>
      <c r="G3461" s="6"/>
      <c r="H3461" s="6"/>
      <c r="I3461" s="6"/>
      <c r="J3461" s="6"/>
    </row>
    <row r="3462" spans="1:10" ht="13.9">
      <c r="A3462" s="6"/>
      <c r="B3462" s="7"/>
      <c r="C3462" s="6"/>
      <c r="D3462" s="8"/>
      <c r="E3462" s="6"/>
      <c r="F3462" s="6"/>
      <c r="G3462" s="6"/>
      <c r="H3462" s="6"/>
      <c r="I3462" s="6"/>
      <c r="J3462" s="6"/>
    </row>
    <row r="3463" spans="1:10" ht="13.9">
      <c r="A3463" s="6"/>
      <c r="B3463" s="7"/>
      <c r="C3463" s="6"/>
      <c r="D3463" s="8"/>
      <c r="E3463" s="6"/>
      <c r="F3463" s="6"/>
      <c r="G3463" s="6"/>
      <c r="H3463" s="6"/>
      <c r="I3463" s="6"/>
      <c r="J3463" s="6"/>
    </row>
    <row r="3464" spans="1:10" ht="13.9">
      <c r="A3464" s="6"/>
      <c r="B3464" s="7"/>
      <c r="C3464" s="6"/>
      <c r="D3464" s="8"/>
      <c r="E3464" s="6"/>
      <c r="F3464" s="6"/>
      <c r="G3464" s="6"/>
      <c r="H3464" s="6"/>
      <c r="I3464" s="6"/>
      <c r="J3464" s="6"/>
    </row>
    <row r="3465" spans="1:10" ht="13.9">
      <c r="A3465" s="6"/>
      <c r="B3465" s="7"/>
      <c r="C3465" s="6"/>
      <c r="D3465" s="8"/>
      <c r="E3465" s="6"/>
      <c r="F3465" s="6"/>
      <c r="G3465" s="6"/>
      <c r="H3465" s="6"/>
      <c r="I3465" s="6"/>
      <c r="J3465" s="6"/>
    </row>
    <row r="3466" spans="1:10" ht="13.9">
      <c r="A3466" s="6"/>
      <c r="B3466" s="7"/>
      <c r="C3466" s="6"/>
      <c r="D3466" s="8"/>
      <c r="E3466" s="6"/>
      <c r="F3466" s="6"/>
      <c r="G3466" s="6"/>
      <c r="H3466" s="6"/>
      <c r="I3466" s="6"/>
      <c r="J3466" s="6"/>
    </row>
    <row r="3467" spans="1:10" ht="13.9">
      <c r="A3467" s="6"/>
      <c r="B3467" s="7"/>
      <c r="C3467" s="6"/>
      <c r="D3467" s="8"/>
      <c r="E3467" s="6"/>
      <c r="F3467" s="6"/>
      <c r="G3467" s="6"/>
      <c r="H3467" s="6"/>
      <c r="I3467" s="6"/>
      <c r="J3467" s="6"/>
    </row>
    <row r="3468" spans="1:10" ht="13.9">
      <c r="A3468" s="6"/>
      <c r="B3468" s="7"/>
      <c r="C3468" s="6"/>
      <c r="D3468" s="8"/>
      <c r="E3468" s="6"/>
      <c r="F3468" s="6"/>
      <c r="G3468" s="6"/>
      <c r="H3468" s="6"/>
      <c r="I3468" s="6"/>
      <c r="J3468" s="6"/>
    </row>
    <row r="3469" spans="1:10" ht="13.9">
      <c r="A3469" s="6"/>
      <c r="B3469" s="7"/>
      <c r="C3469" s="6"/>
      <c r="D3469" s="8"/>
      <c r="E3469" s="6"/>
      <c r="F3469" s="6"/>
      <c r="G3469" s="6"/>
      <c r="H3469" s="6"/>
      <c r="I3469" s="6"/>
      <c r="J3469" s="6"/>
    </row>
    <row r="3470" spans="1:10" ht="13.9">
      <c r="A3470" s="6"/>
      <c r="B3470" s="7"/>
      <c r="C3470" s="6"/>
      <c r="D3470" s="8"/>
      <c r="E3470" s="6"/>
      <c r="F3470" s="6"/>
      <c r="G3470" s="6"/>
      <c r="H3470" s="6"/>
      <c r="I3470" s="6"/>
      <c r="J3470" s="6"/>
    </row>
    <row r="3471" spans="1:10" ht="13.9">
      <c r="A3471" s="6"/>
      <c r="B3471" s="7"/>
      <c r="C3471" s="6"/>
      <c r="D3471" s="8"/>
      <c r="E3471" s="6"/>
      <c r="F3471" s="6"/>
      <c r="G3471" s="6"/>
      <c r="H3471" s="6"/>
      <c r="I3471" s="6"/>
      <c r="J3471" s="6"/>
    </row>
    <row r="3472" spans="1:10" ht="13.9">
      <c r="A3472" s="6"/>
      <c r="B3472" s="7"/>
      <c r="C3472" s="6"/>
      <c r="D3472" s="8"/>
      <c r="E3472" s="6"/>
      <c r="F3472" s="6"/>
      <c r="G3472" s="6"/>
      <c r="H3472" s="6"/>
      <c r="I3472" s="6"/>
      <c r="J3472" s="6"/>
    </row>
    <row r="3473" spans="1:10" ht="13.9">
      <c r="A3473" s="6"/>
      <c r="B3473" s="7"/>
      <c r="C3473" s="6"/>
      <c r="D3473" s="8"/>
      <c r="E3473" s="6"/>
      <c r="F3473" s="6"/>
      <c r="G3473" s="6"/>
      <c r="H3473" s="6"/>
      <c r="I3473" s="6"/>
      <c r="J3473" s="6"/>
    </row>
    <row r="3474" spans="1:10" ht="13.9">
      <c r="A3474" s="6"/>
      <c r="B3474" s="7"/>
      <c r="C3474" s="6"/>
      <c r="D3474" s="8"/>
      <c r="E3474" s="6"/>
      <c r="F3474" s="6"/>
      <c r="G3474" s="6"/>
      <c r="H3474" s="6"/>
      <c r="I3474" s="6"/>
      <c r="J3474" s="6"/>
    </row>
    <row r="3475" spans="1:10" ht="13.9">
      <c r="A3475" s="6"/>
      <c r="B3475" s="7"/>
      <c r="C3475" s="6"/>
      <c r="D3475" s="8"/>
      <c r="E3475" s="6"/>
      <c r="F3475" s="6"/>
      <c r="G3475" s="6"/>
      <c r="H3475" s="6"/>
      <c r="I3475" s="6"/>
      <c r="J3475" s="6"/>
    </row>
    <row r="3476" spans="1:10" ht="13.9">
      <c r="A3476" s="6"/>
      <c r="B3476" s="7"/>
      <c r="C3476" s="6"/>
      <c r="D3476" s="8"/>
      <c r="E3476" s="6"/>
      <c r="F3476" s="6"/>
      <c r="G3476" s="6"/>
      <c r="H3476" s="6"/>
      <c r="I3476" s="6"/>
      <c r="J3476" s="6"/>
    </row>
    <row r="3477" spans="1:10" ht="13.9">
      <c r="A3477" s="6"/>
      <c r="B3477" s="7"/>
      <c r="C3477" s="6"/>
      <c r="D3477" s="8"/>
      <c r="E3477" s="6"/>
      <c r="F3477" s="6"/>
      <c r="G3477" s="6"/>
      <c r="H3477" s="6"/>
      <c r="I3477" s="6"/>
      <c r="J3477" s="6"/>
    </row>
    <row r="3478" spans="1:10" ht="13.9">
      <c r="A3478" s="6"/>
      <c r="B3478" s="7"/>
      <c r="C3478" s="6"/>
      <c r="D3478" s="8"/>
      <c r="E3478" s="6"/>
      <c r="F3478" s="6"/>
      <c r="G3478" s="6"/>
      <c r="H3478" s="6"/>
      <c r="I3478" s="6"/>
      <c r="J3478" s="6"/>
    </row>
    <row r="3479" spans="1:10" ht="13.9">
      <c r="A3479" s="6"/>
      <c r="B3479" s="7"/>
      <c r="C3479" s="6"/>
      <c r="D3479" s="8"/>
      <c r="E3479" s="6"/>
      <c r="F3479" s="6"/>
      <c r="G3479" s="6"/>
      <c r="H3479" s="6"/>
      <c r="I3479" s="6"/>
      <c r="J3479" s="6"/>
    </row>
    <row r="3480" spans="1:10" ht="13.9">
      <c r="A3480" s="6"/>
      <c r="B3480" s="7"/>
      <c r="C3480" s="6"/>
      <c r="D3480" s="8"/>
      <c r="E3480" s="6"/>
      <c r="F3480" s="6"/>
      <c r="G3480" s="6"/>
      <c r="H3480" s="6"/>
      <c r="I3480" s="6"/>
      <c r="J3480" s="6"/>
    </row>
    <row r="3481" spans="1:10" ht="13.9">
      <c r="A3481" s="6"/>
      <c r="B3481" s="7"/>
      <c r="C3481" s="6"/>
      <c r="D3481" s="8"/>
      <c r="E3481" s="6"/>
      <c r="F3481" s="6"/>
      <c r="G3481" s="6"/>
      <c r="H3481" s="6"/>
      <c r="I3481" s="6"/>
      <c r="J3481" s="6"/>
    </row>
    <row r="3482" spans="1:10" ht="13.9">
      <c r="A3482" s="6"/>
      <c r="B3482" s="7"/>
      <c r="C3482" s="6"/>
      <c r="D3482" s="8"/>
      <c r="E3482" s="6"/>
      <c r="F3482" s="6"/>
      <c r="G3482" s="6"/>
      <c r="H3482" s="6"/>
      <c r="I3482" s="6"/>
      <c r="J3482" s="6"/>
    </row>
    <row r="3483" spans="1:10" ht="13.9">
      <c r="A3483" s="6"/>
      <c r="B3483" s="7"/>
      <c r="C3483" s="6"/>
      <c r="D3483" s="8"/>
      <c r="E3483" s="6"/>
      <c r="F3483" s="6"/>
      <c r="G3483" s="6"/>
      <c r="H3483" s="6"/>
      <c r="I3483" s="6"/>
      <c r="J3483" s="6"/>
    </row>
    <row r="3484" spans="1:10" ht="13.9">
      <c r="A3484" s="6"/>
      <c r="B3484" s="7"/>
      <c r="C3484" s="6"/>
      <c r="D3484" s="8"/>
      <c r="E3484" s="6"/>
      <c r="F3484" s="6"/>
      <c r="G3484" s="6"/>
      <c r="H3484" s="6"/>
      <c r="I3484" s="6"/>
      <c r="J3484" s="6"/>
    </row>
    <row r="3485" spans="1:10" ht="13.9">
      <c r="A3485" s="6"/>
      <c r="B3485" s="7"/>
      <c r="C3485" s="6"/>
      <c r="D3485" s="8"/>
      <c r="E3485" s="6"/>
      <c r="F3485" s="6"/>
      <c r="G3485" s="6"/>
      <c r="H3485" s="6"/>
      <c r="I3485" s="6"/>
      <c r="J3485" s="6"/>
    </row>
    <row r="3486" spans="1:10" ht="13.9">
      <c r="A3486" s="6"/>
      <c r="B3486" s="7"/>
      <c r="C3486" s="6"/>
      <c r="D3486" s="8"/>
      <c r="E3486" s="6"/>
      <c r="F3486" s="6"/>
      <c r="G3486" s="6"/>
      <c r="H3486" s="6"/>
      <c r="I3486" s="6"/>
      <c r="J3486" s="6"/>
    </row>
    <row r="3487" spans="1:10" ht="13.9">
      <c r="A3487" s="6"/>
      <c r="B3487" s="7"/>
      <c r="C3487" s="6"/>
      <c r="D3487" s="8"/>
      <c r="E3487" s="6"/>
      <c r="F3487" s="6"/>
      <c r="G3487" s="6"/>
      <c r="H3487" s="6"/>
      <c r="I3487" s="6"/>
      <c r="J3487" s="6"/>
    </row>
    <row r="3488" spans="1:10" ht="13.9">
      <c r="A3488" s="6"/>
      <c r="B3488" s="7"/>
      <c r="C3488" s="6"/>
      <c r="D3488" s="8"/>
      <c r="E3488" s="6"/>
      <c r="F3488" s="6"/>
      <c r="G3488" s="6"/>
      <c r="H3488" s="6"/>
      <c r="I3488" s="6"/>
      <c r="J3488" s="6"/>
    </row>
    <row r="3489" spans="1:10" ht="13.9">
      <c r="A3489" s="6"/>
      <c r="B3489" s="7"/>
      <c r="C3489" s="6"/>
      <c r="D3489" s="8"/>
      <c r="E3489" s="6"/>
      <c r="F3489" s="6"/>
      <c r="G3489" s="6"/>
      <c r="H3489" s="6"/>
      <c r="I3489" s="6"/>
      <c r="J3489" s="6"/>
    </row>
    <row r="3490" spans="1:10" ht="13.9">
      <c r="A3490" s="6"/>
      <c r="B3490" s="7"/>
      <c r="C3490" s="6"/>
      <c r="D3490" s="8"/>
      <c r="E3490" s="6"/>
      <c r="F3490" s="6"/>
      <c r="G3490" s="6"/>
      <c r="H3490" s="6"/>
      <c r="I3490" s="6"/>
      <c r="J3490" s="6"/>
    </row>
    <row r="3491" spans="1:10" ht="13.9">
      <c r="A3491" s="6"/>
      <c r="B3491" s="7"/>
      <c r="C3491" s="6"/>
      <c r="D3491" s="8"/>
      <c r="E3491" s="6"/>
      <c r="F3491" s="6"/>
      <c r="G3491" s="6"/>
      <c r="H3491" s="6"/>
      <c r="I3491" s="6"/>
      <c r="J3491" s="6"/>
    </row>
    <row r="3492" spans="1:10" ht="13.9">
      <c r="A3492" s="6"/>
      <c r="B3492" s="7"/>
      <c r="C3492" s="6"/>
      <c r="D3492" s="8"/>
      <c r="E3492" s="6"/>
      <c r="F3492" s="6"/>
      <c r="G3492" s="6"/>
      <c r="H3492" s="6"/>
      <c r="I3492" s="6"/>
      <c r="J3492" s="6"/>
    </row>
    <row r="3493" spans="1:10" ht="13.9">
      <c r="A3493" s="6"/>
      <c r="B3493" s="7"/>
      <c r="C3493" s="6"/>
      <c r="D3493" s="8"/>
      <c r="E3493" s="6"/>
      <c r="F3493" s="6"/>
      <c r="G3493" s="6"/>
      <c r="H3493" s="6"/>
      <c r="I3493" s="6"/>
      <c r="J3493" s="6"/>
    </row>
    <row r="3494" spans="1:10" ht="13.9">
      <c r="A3494" s="6"/>
      <c r="B3494" s="7"/>
      <c r="C3494" s="6"/>
      <c r="D3494" s="8"/>
      <c r="E3494" s="6"/>
      <c r="F3494" s="6"/>
      <c r="G3494" s="6"/>
      <c r="H3494" s="6"/>
      <c r="I3494" s="6"/>
      <c r="J3494" s="6"/>
    </row>
    <row r="3495" spans="1:10" ht="13.9">
      <c r="A3495" s="6"/>
      <c r="B3495" s="7"/>
      <c r="C3495" s="6"/>
      <c r="D3495" s="8"/>
      <c r="E3495" s="6"/>
      <c r="F3495" s="6"/>
      <c r="G3495" s="6"/>
      <c r="H3495" s="6"/>
      <c r="I3495" s="6"/>
      <c r="J3495" s="6"/>
    </row>
    <row r="3496" spans="1:10" ht="13.9">
      <c r="A3496" s="6"/>
      <c r="B3496" s="7"/>
      <c r="C3496" s="6"/>
      <c r="D3496" s="8"/>
      <c r="E3496" s="6"/>
      <c r="F3496" s="6"/>
      <c r="G3496" s="6"/>
      <c r="H3496" s="6"/>
      <c r="I3496" s="6"/>
      <c r="J3496" s="6"/>
    </row>
    <row r="3497" spans="1:10" ht="13.9">
      <c r="A3497" s="6"/>
      <c r="B3497" s="7"/>
      <c r="C3497" s="6"/>
      <c r="D3497" s="8"/>
      <c r="E3497" s="6"/>
      <c r="F3497" s="6"/>
      <c r="G3497" s="6"/>
      <c r="H3497" s="6"/>
      <c r="I3497" s="6"/>
      <c r="J3497" s="6"/>
    </row>
    <row r="3498" spans="1:10" ht="13.9">
      <c r="A3498" s="6"/>
      <c r="B3498" s="7"/>
      <c r="C3498" s="6"/>
      <c r="D3498" s="8"/>
      <c r="E3498" s="6"/>
      <c r="F3498" s="6"/>
      <c r="G3498" s="6"/>
      <c r="H3498" s="6"/>
      <c r="I3498" s="6"/>
      <c r="J3498" s="6"/>
    </row>
    <row r="3499" spans="1:10" ht="13.9">
      <c r="A3499" s="6"/>
      <c r="B3499" s="7"/>
      <c r="C3499" s="6"/>
      <c r="D3499" s="8"/>
      <c r="E3499" s="6"/>
      <c r="F3499" s="6"/>
      <c r="G3499" s="6"/>
      <c r="H3499" s="6"/>
      <c r="I3499" s="6"/>
      <c r="J3499" s="6"/>
    </row>
    <row r="3500" spans="1:10" ht="13.9">
      <c r="A3500" s="6"/>
      <c r="B3500" s="7"/>
      <c r="C3500" s="6"/>
      <c r="D3500" s="8"/>
      <c r="E3500" s="6"/>
      <c r="F3500" s="6"/>
      <c r="G3500" s="6"/>
      <c r="H3500" s="6"/>
      <c r="I3500" s="6"/>
      <c r="J3500" s="6"/>
    </row>
    <row r="3501" spans="1:10" ht="13.9">
      <c r="A3501" s="6"/>
      <c r="B3501" s="7"/>
      <c r="C3501" s="6"/>
      <c r="D3501" s="8"/>
      <c r="E3501" s="6"/>
      <c r="F3501" s="6"/>
      <c r="G3501" s="6"/>
      <c r="H3501" s="6"/>
      <c r="I3501" s="6"/>
      <c r="J3501" s="6"/>
    </row>
    <row r="3502" spans="1:10" ht="13.9">
      <c r="A3502" s="6"/>
      <c r="B3502" s="7"/>
      <c r="C3502" s="6"/>
      <c r="D3502" s="8"/>
      <c r="E3502" s="6"/>
      <c r="F3502" s="6"/>
      <c r="G3502" s="6"/>
      <c r="H3502" s="6"/>
      <c r="I3502" s="6"/>
      <c r="J3502" s="6"/>
    </row>
    <row r="3503" spans="1:10" ht="13.9">
      <c r="A3503" s="6"/>
      <c r="B3503" s="7"/>
      <c r="C3503" s="6"/>
      <c r="D3503" s="8"/>
      <c r="E3503" s="6"/>
      <c r="F3503" s="6"/>
      <c r="G3503" s="6"/>
      <c r="H3503" s="6"/>
      <c r="I3503" s="6"/>
      <c r="J3503" s="6"/>
    </row>
    <row r="3504" spans="1:10" ht="13.9">
      <c r="A3504" s="6"/>
      <c r="B3504" s="7"/>
      <c r="C3504" s="6"/>
      <c r="D3504" s="8"/>
      <c r="E3504" s="6"/>
      <c r="F3504" s="6"/>
      <c r="G3504" s="6"/>
      <c r="H3504" s="6"/>
      <c r="I3504" s="6"/>
      <c r="J3504" s="6"/>
    </row>
    <row r="3505" spans="1:10" ht="13.9">
      <c r="A3505" s="6"/>
      <c r="B3505" s="7"/>
      <c r="C3505" s="6"/>
      <c r="D3505" s="8"/>
      <c r="E3505" s="6"/>
      <c r="F3505" s="6"/>
      <c r="G3505" s="6"/>
      <c r="H3505" s="6"/>
      <c r="I3505" s="6"/>
      <c r="J3505" s="6"/>
    </row>
    <row r="3506" spans="1:10" ht="13.9">
      <c r="A3506" s="6"/>
      <c r="B3506" s="7"/>
      <c r="C3506" s="6"/>
      <c r="D3506" s="8"/>
      <c r="E3506" s="6"/>
      <c r="F3506" s="6"/>
      <c r="G3506" s="6"/>
      <c r="H3506" s="6"/>
      <c r="I3506" s="6"/>
      <c r="J3506" s="6"/>
    </row>
    <row r="3507" spans="1:10" ht="13.9">
      <c r="A3507" s="6"/>
      <c r="B3507" s="7"/>
      <c r="C3507" s="6"/>
      <c r="D3507" s="8"/>
      <c r="E3507" s="6"/>
      <c r="F3507" s="6"/>
      <c r="G3507" s="6"/>
      <c r="H3507" s="6"/>
      <c r="I3507" s="6"/>
      <c r="J3507" s="6"/>
    </row>
    <row r="3508" spans="1:10" ht="13.9">
      <c r="A3508" s="6"/>
      <c r="B3508" s="7"/>
      <c r="C3508" s="6"/>
      <c r="D3508" s="8"/>
      <c r="E3508" s="6"/>
      <c r="F3508" s="6"/>
      <c r="G3508" s="6"/>
      <c r="H3508" s="6"/>
      <c r="I3508" s="6"/>
      <c r="J3508" s="6"/>
    </row>
    <row r="3509" spans="1:10" ht="13.9">
      <c r="A3509" s="6"/>
      <c r="B3509" s="7"/>
      <c r="C3509" s="6"/>
      <c r="D3509" s="8"/>
      <c r="E3509" s="6"/>
      <c r="F3509" s="6"/>
      <c r="G3509" s="6"/>
      <c r="H3509" s="6"/>
      <c r="I3509" s="6"/>
      <c r="J3509" s="6"/>
    </row>
    <row r="3510" spans="1:10" ht="13.9">
      <c r="A3510" s="6"/>
      <c r="B3510" s="7"/>
      <c r="C3510" s="6"/>
      <c r="D3510" s="8"/>
      <c r="E3510" s="6"/>
      <c r="F3510" s="6"/>
      <c r="G3510" s="6"/>
      <c r="H3510" s="6"/>
      <c r="I3510" s="6"/>
      <c r="J3510" s="6"/>
    </row>
    <row r="3511" spans="1:10" ht="13.9">
      <c r="A3511" s="6"/>
      <c r="B3511" s="7"/>
      <c r="C3511" s="6"/>
      <c r="D3511" s="8"/>
      <c r="E3511" s="6"/>
      <c r="F3511" s="6"/>
      <c r="G3511" s="6"/>
      <c r="H3511" s="6"/>
      <c r="I3511" s="6"/>
      <c r="J3511" s="6"/>
    </row>
    <row r="3512" spans="1:10" ht="13.9">
      <c r="A3512" s="6"/>
      <c r="B3512" s="7"/>
      <c r="C3512" s="6"/>
      <c r="D3512" s="8"/>
      <c r="E3512" s="6"/>
      <c r="F3512" s="6"/>
      <c r="G3512" s="6"/>
      <c r="H3512" s="6"/>
      <c r="I3512" s="6"/>
      <c r="J3512" s="6"/>
    </row>
    <row r="3513" spans="1:10" ht="13.9">
      <c r="A3513" s="6"/>
      <c r="B3513" s="7"/>
      <c r="C3513" s="6"/>
      <c r="D3513" s="8"/>
      <c r="E3513" s="6"/>
      <c r="F3513" s="6"/>
      <c r="G3513" s="6"/>
      <c r="H3513" s="6"/>
      <c r="I3513" s="6"/>
      <c r="J3513" s="6"/>
    </row>
    <row r="3514" spans="1:10" ht="13.9">
      <c r="A3514" s="6"/>
      <c r="B3514" s="7"/>
      <c r="C3514" s="6"/>
      <c r="D3514" s="8"/>
      <c r="E3514" s="6"/>
      <c r="F3514" s="6"/>
      <c r="G3514" s="6"/>
      <c r="H3514" s="6"/>
      <c r="I3514" s="6"/>
      <c r="J3514" s="6"/>
    </row>
    <row r="3515" spans="1:10" ht="13.9">
      <c r="A3515" s="6"/>
      <c r="B3515" s="7"/>
      <c r="C3515" s="6"/>
      <c r="D3515" s="8"/>
      <c r="E3515" s="6"/>
      <c r="F3515" s="6"/>
      <c r="G3515" s="6"/>
      <c r="H3515" s="6"/>
      <c r="I3515" s="6"/>
      <c r="J3515" s="6"/>
    </row>
    <row r="3516" spans="1:10" ht="13.9">
      <c r="A3516" s="6"/>
      <c r="B3516" s="7"/>
      <c r="C3516" s="6"/>
      <c r="D3516" s="8"/>
      <c r="E3516" s="6"/>
      <c r="F3516" s="6"/>
      <c r="G3516" s="6"/>
      <c r="H3516" s="6"/>
      <c r="I3516" s="6"/>
      <c r="J3516" s="6"/>
    </row>
    <row r="3517" spans="1:10" ht="13.9">
      <c r="A3517" s="6"/>
      <c r="B3517" s="7"/>
      <c r="C3517" s="6"/>
      <c r="D3517" s="8"/>
      <c r="E3517" s="6"/>
      <c r="F3517" s="6"/>
      <c r="G3517" s="6"/>
      <c r="H3517" s="6"/>
      <c r="I3517" s="6"/>
      <c r="J3517" s="6"/>
    </row>
    <row r="3518" spans="1:10" ht="13.9">
      <c r="A3518" s="6"/>
      <c r="B3518" s="7"/>
      <c r="C3518" s="6"/>
      <c r="D3518" s="8"/>
      <c r="E3518" s="6"/>
      <c r="F3518" s="6"/>
      <c r="G3518" s="6"/>
      <c r="H3518" s="6"/>
      <c r="I3518" s="6"/>
      <c r="J3518" s="6"/>
    </row>
    <row r="3519" spans="1:10" ht="13.9">
      <c r="A3519" s="6"/>
      <c r="B3519" s="7"/>
      <c r="C3519" s="6"/>
      <c r="D3519" s="8"/>
      <c r="E3519" s="6"/>
      <c r="F3519" s="6"/>
      <c r="G3519" s="6"/>
      <c r="H3519" s="6"/>
      <c r="I3519" s="6"/>
      <c r="J3519" s="6"/>
    </row>
    <row r="3520" spans="1:10" ht="13.9">
      <c r="A3520" s="6"/>
      <c r="B3520" s="7"/>
      <c r="C3520" s="6"/>
      <c r="D3520" s="8"/>
      <c r="E3520" s="6"/>
      <c r="F3520" s="6"/>
      <c r="G3520" s="6"/>
      <c r="H3520" s="6"/>
      <c r="I3520" s="6"/>
      <c r="J3520" s="6"/>
    </row>
    <row r="3521" spans="1:10" ht="13.9">
      <c r="A3521" s="6"/>
      <c r="B3521" s="7"/>
      <c r="C3521" s="6"/>
      <c r="D3521" s="8"/>
      <c r="E3521" s="6"/>
      <c r="F3521" s="6"/>
      <c r="G3521" s="6"/>
      <c r="H3521" s="6"/>
      <c r="I3521" s="6"/>
      <c r="J3521" s="6"/>
    </row>
    <row r="3522" spans="1:10" ht="13.9">
      <c r="A3522" s="6"/>
      <c r="B3522" s="7"/>
      <c r="C3522" s="6"/>
      <c r="D3522" s="8"/>
      <c r="E3522" s="6"/>
      <c r="F3522" s="6"/>
      <c r="G3522" s="6"/>
      <c r="H3522" s="6"/>
      <c r="I3522" s="6"/>
      <c r="J3522" s="6"/>
    </row>
    <row r="3523" spans="1:10" ht="13.9">
      <c r="A3523" s="6"/>
      <c r="B3523" s="7"/>
      <c r="C3523" s="6"/>
      <c r="D3523" s="8"/>
      <c r="E3523" s="6"/>
      <c r="F3523" s="6"/>
      <c r="G3523" s="6"/>
      <c r="H3523" s="6"/>
      <c r="I3523" s="6"/>
      <c r="J3523" s="6"/>
    </row>
    <row r="3524" spans="1:10" ht="13.9">
      <c r="A3524" s="6"/>
      <c r="B3524" s="7"/>
      <c r="C3524" s="6"/>
      <c r="D3524" s="8"/>
      <c r="E3524" s="6"/>
      <c r="F3524" s="6"/>
      <c r="G3524" s="6"/>
      <c r="H3524" s="6"/>
      <c r="I3524" s="6"/>
      <c r="J3524" s="6"/>
    </row>
    <row r="3525" spans="1:10" ht="13.9">
      <c r="A3525" s="6"/>
      <c r="B3525" s="7"/>
      <c r="C3525" s="6"/>
      <c r="D3525" s="8"/>
      <c r="E3525" s="6"/>
      <c r="F3525" s="6"/>
      <c r="G3525" s="6"/>
      <c r="H3525" s="6"/>
      <c r="I3525" s="6"/>
      <c r="J3525" s="6"/>
    </row>
    <row r="3526" spans="1:10" ht="13.9">
      <c r="A3526" s="6"/>
      <c r="B3526" s="7"/>
      <c r="C3526" s="6"/>
      <c r="D3526" s="8"/>
      <c r="E3526" s="6"/>
      <c r="F3526" s="6"/>
      <c r="G3526" s="6"/>
      <c r="H3526" s="6"/>
      <c r="I3526" s="6"/>
      <c r="J3526" s="6"/>
    </row>
    <row r="3527" spans="1:10" ht="13.9">
      <c r="A3527" s="6"/>
      <c r="B3527" s="7"/>
      <c r="C3527" s="6"/>
      <c r="D3527" s="8"/>
      <c r="E3527" s="6"/>
      <c r="F3527" s="6"/>
      <c r="G3527" s="6"/>
      <c r="H3527" s="6"/>
      <c r="I3527" s="6"/>
      <c r="J3527" s="6"/>
    </row>
    <row r="3528" spans="1:10" ht="13.9">
      <c r="A3528" s="6"/>
      <c r="B3528" s="7"/>
      <c r="C3528" s="6"/>
      <c r="D3528" s="8"/>
      <c r="E3528" s="6"/>
      <c r="F3528" s="6"/>
      <c r="G3528" s="6"/>
      <c r="H3528" s="6"/>
      <c r="I3528" s="6"/>
      <c r="J3528" s="6"/>
    </row>
    <row r="3529" spans="1:10" ht="13.9">
      <c r="A3529" s="6"/>
      <c r="B3529" s="7"/>
      <c r="C3529" s="6"/>
      <c r="D3529" s="8"/>
      <c r="E3529" s="6"/>
      <c r="F3529" s="6"/>
      <c r="G3529" s="6"/>
      <c r="H3529" s="6"/>
      <c r="I3529" s="6"/>
      <c r="J3529" s="6"/>
    </row>
    <row r="3530" spans="1:10" ht="13.9">
      <c r="A3530" s="6"/>
      <c r="B3530" s="7"/>
      <c r="C3530" s="6"/>
      <c r="D3530" s="8"/>
      <c r="E3530" s="6"/>
      <c r="F3530" s="6"/>
      <c r="G3530" s="6"/>
      <c r="H3530" s="6"/>
      <c r="I3530" s="6"/>
      <c r="J3530" s="6"/>
    </row>
    <row r="3531" spans="1:10" ht="13.9">
      <c r="A3531" s="6"/>
      <c r="B3531" s="7"/>
      <c r="C3531" s="6"/>
      <c r="D3531" s="8"/>
      <c r="E3531" s="6"/>
      <c r="F3531" s="6"/>
      <c r="G3531" s="6"/>
      <c r="H3531" s="6"/>
      <c r="I3531" s="6"/>
      <c r="J3531" s="6"/>
    </row>
    <row r="3532" spans="1:10" ht="13.9">
      <c r="A3532" s="6"/>
      <c r="B3532" s="7"/>
      <c r="C3532" s="6"/>
      <c r="D3532" s="8"/>
      <c r="E3532" s="6"/>
      <c r="F3532" s="6"/>
      <c r="G3532" s="6"/>
      <c r="H3532" s="6"/>
      <c r="I3532" s="6"/>
      <c r="J3532" s="6"/>
    </row>
    <row r="3533" spans="1:10" ht="13.9">
      <c r="A3533" s="6"/>
      <c r="B3533" s="7"/>
      <c r="C3533" s="6"/>
      <c r="D3533" s="8"/>
      <c r="E3533" s="6"/>
      <c r="F3533" s="6"/>
      <c r="G3533" s="6"/>
      <c r="H3533" s="6"/>
      <c r="I3533" s="6"/>
      <c r="J3533" s="6"/>
    </row>
    <row r="3534" spans="1:10" ht="13.9">
      <c r="A3534" s="6"/>
      <c r="B3534" s="7"/>
      <c r="C3534" s="6"/>
      <c r="D3534" s="8"/>
      <c r="E3534" s="6"/>
      <c r="F3534" s="6"/>
      <c r="G3534" s="6"/>
      <c r="H3534" s="6"/>
      <c r="I3534" s="6"/>
      <c r="J3534" s="6"/>
    </row>
    <row r="3535" spans="1:10" ht="13.9">
      <c r="A3535" s="6"/>
      <c r="B3535" s="7"/>
      <c r="C3535" s="6"/>
      <c r="D3535" s="8"/>
      <c r="E3535" s="6"/>
      <c r="F3535" s="6"/>
      <c r="G3535" s="6"/>
      <c r="H3535" s="6"/>
      <c r="I3535" s="6"/>
      <c r="J3535" s="6"/>
    </row>
    <row r="3536" spans="1:10" ht="13.9">
      <c r="A3536" s="6"/>
      <c r="B3536" s="7"/>
      <c r="C3536" s="6"/>
      <c r="D3536" s="8"/>
      <c r="E3536" s="6"/>
      <c r="F3536" s="6"/>
      <c r="G3536" s="6"/>
      <c r="H3536" s="6"/>
      <c r="I3536" s="6"/>
      <c r="J3536" s="6"/>
    </row>
    <row r="3537" spans="1:10" ht="13.9">
      <c r="A3537" s="6"/>
      <c r="B3537" s="7"/>
      <c r="C3537" s="6"/>
      <c r="D3537" s="8"/>
      <c r="E3537" s="6"/>
      <c r="F3537" s="6"/>
      <c r="G3537" s="6"/>
      <c r="H3537" s="6"/>
      <c r="I3537" s="6"/>
      <c r="J3537" s="6"/>
    </row>
    <row r="3538" spans="1:10" ht="13.9">
      <c r="A3538" s="6"/>
      <c r="B3538" s="7"/>
      <c r="C3538" s="6"/>
      <c r="D3538" s="8"/>
      <c r="E3538" s="6"/>
      <c r="F3538" s="6"/>
      <c r="G3538" s="6"/>
      <c r="H3538" s="6"/>
      <c r="I3538" s="6"/>
      <c r="J3538" s="6"/>
    </row>
    <row r="3539" spans="1:10" ht="13.9">
      <c r="A3539" s="6"/>
      <c r="B3539" s="7"/>
      <c r="C3539" s="6"/>
      <c r="D3539" s="8"/>
      <c r="E3539" s="6"/>
      <c r="F3539" s="6"/>
      <c r="G3539" s="6"/>
      <c r="H3539" s="6"/>
      <c r="I3539" s="6"/>
      <c r="J3539" s="6"/>
    </row>
    <row r="3540" spans="1:10" ht="13.9">
      <c r="A3540" s="6"/>
      <c r="B3540" s="7"/>
      <c r="C3540" s="6"/>
      <c r="D3540" s="8"/>
      <c r="E3540" s="6"/>
      <c r="F3540" s="6"/>
      <c r="G3540" s="6"/>
      <c r="H3540" s="6"/>
      <c r="I3540" s="6"/>
      <c r="J3540" s="6"/>
    </row>
    <row r="3541" spans="1:10" ht="13.9">
      <c r="A3541" s="6"/>
      <c r="B3541" s="7"/>
      <c r="C3541" s="6"/>
      <c r="D3541" s="8"/>
      <c r="E3541" s="6"/>
      <c r="F3541" s="6"/>
      <c r="G3541" s="6"/>
      <c r="H3541" s="6"/>
      <c r="I3541" s="6"/>
      <c r="J3541" s="6"/>
    </row>
    <row r="3542" spans="1:10" ht="13.9">
      <c r="A3542" s="6"/>
      <c r="B3542" s="7"/>
      <c r="C3542" s="6"/>
      <c r="D3542" s="8"/>
      <c r="E3542" s="6"/>
      <c r="F3542" s="6"/>
      <c r="G3542" s="6"/>
      <c r="H3542" s="6"/>
      <c r="I3542" s="6"/>
      <c r="J3542" s="6"/>
    </row>
    <row r="3543" spans="1:10" ht="13.9">
      <c r="A3543" s="6"/>
      <c r="B3543" s="7"/>
      <c r="C3543" s="6"/>
      <c r="D3543" s="8"/>
      <c r="E3543" s="6"/>
      <c r="F3543" s="6"/>
      <c r="G3543" s="6"/>
      <c r="H3543" s="6"/>
      <c r="I3543" s="6"/>
      <c r="J3543" s="6"/>
    </row>
    <row r="3544" spans="1:10" ht="13.9">
      <c r="A3544" s="6"/>
      <c r="B3544" s="7"/>
      <c r="C3544" s="6"/>
      <c r="D3544" s="8"/>
      <c r="E3544" s="6"/>
      <c r="F3544" s="6"/>
      <c r="G3544" s="6"/>
      <c r="H3544" s="6"/>
      <c r="I3544" s="6"/>
      <c r="J3544" s="6"/>
    </row>
    <row r="3545" spans="1:10" ht="13.9">
      <c r="A3545" s="6"/>
      <c r="B3545" s="7"/>
      <c r="C3545" s="6"/>
      <c r="D3545" s="8"/>
      <c r="E3545" s="6"/>
      <c r="F3545" s="6"/>
      <c r="G3545" s="6"/>
      <c r="H3545" s="6"/>
      <c r="I3545" s="6"/>
      <c r="J3545" s="6"/>
    </row>
    <row r="3546" spans="1:10" ht="13.9">
      <c r="A3546" s="6"/>
      <c r="B3546" s="7"/>
      <c r="C3546" s="6"/>
      <c r="D3546" s="8"/>
      <c r="E3546" s="6"/>
      <c r="F3546" s="6"/>
      <c r="G3546" s="6"/>
      <c r="H3546" s="6"/>
      <c r="I3546" s="6"/>
      <c r="J3546" s="6"/>
    </row>
    <row r="3547" spans="1:10" ht="13.9">
      <c r="A3547" s="6"/>
      <c r="B3547" s="7"/>
      <c r="C3547" s="6"/>
      <c r="D3547" s="8"/>
      <c r="E3547" s="6"/>
      <c r="F3547" s="6"/>
      <c r="G3547" s="6"/>
      <c r="H3547" s="6"/>
      <c r="I3547" s="6"/>
      <c r="J3547" s="6"/>
    </row>
    <row r="3548" spans="1:10" ht="13.9">
      <c r="A3548" s="6"/>
      <c r="B3548" s="7"/>
      <c r="C3548" s="6"/>
      <c r="D3548" s="8"/>
      <c r="E3548" s="6"/>
      <c r="F3548" s="6"/>
      <c r="G3548" s="6"/>
      <c r="H3548" s="6"/>
      <c r="I3548" s="6"/>
      <c r="J3548" s="6"/>
    </row>
    <row r="3549" spans="1:10" ht="13.9">
      <c r="A3549" s="6"/>
      <c r="B3549" s="7"/>
      <c r="C3549" s="6"/>
      <c r="D3549" s="8"/>
      <c r="E3549" s="6"/>
      <c r="F3549" s="6"/>
      <c r="G3549" s="6"/>
      <c r="H3549" s="6"/>
      <c r="I3549" s="6"/>
      <c r="J3549" s="6"/>
    </row>
    <row r="3550" spans="1:10" ht="13.9">
      <c r="A3550" s="6"/>
      <c r="B3550" s="7"/>
      <c r="C3550" s="6"/>
      <c r="D3550" s="8"/>
      <c r="E3550" s="6"/>
      <c r="F3550" s="6"/>
      <c r="G3550" s="6"/>
      <c r="H3550" s="6"/>
      <c r="I3550" s="6"/>
      <c r="J3550" s="6"/>
    </row>
    <row r="3551" spans="1:10" ht="13.9">
      <c r="A3551" s="6"/>
      <c r="B3551" s="7"/>
      <c r="C3551" s="6"/>
      <c r="D3551" s="8"/>
      <c r="E3551" s="6"/>
      <c r="F3551" s="6"/>
      <c r="G3551" s="6"/>
      <c r="H3551" s="6"/>
      <c r="I3551" s="6"/>
      <c r="J3551" s="6"/>
    </row>
    <row r="3552" spans="1:10" ht="13.9">
      <c r="A3552" s="6"/>
      <c r="B3552" s="7"/>
      <c r="C3552" s="6"/>
      <c r="D3552" s="8"/>
      <c r="E3552" s="6"/>
      <c r="F3552" s="6"/>
      <c r="G3552" s="6"/>
      <c r="H3552" s="6"/>
      <c r="I3552" s="6"/>
      <c r="J3552" s="6"/>
    </row>
    <row r="3553" spans="1:10" ht="13.9">
      <c r="A3553" s="6"/>
      <c r="B3553" s="7"/>
      <c r="C3553" s="6"/>
      <c r="D3553" s="8"/>
      <c r="E3553" s="6"/>
      <c r="F3553" s="6"/>
      <c r="G3553" s="6"/>
      <c r="H3553" s="6"/>
      <c r="I3553" s="6"/>
      <c r="J3553" s="6"/>
    </row>
    <row r="3554" spans="1:10" ht="13.9">
      <c r="A3554" s="6"/>
      <c r="B3554" s="7"/>
      <c r="C3554" s="6"/>
      <c r="D3554" s="8"/>
      <c r="E3554" s="6"/>
      <c r="F3554" s="6"/>
      <c r="G3554" s="6"/>
      <c r="H3554" s="6"/>
      <c r="I3554" s="6"/>
      <c r="J3554" s="6"/>
    </row>
    <row r="3555" spans="1:10" ht="13.9">
      <c r="A3555" s="6"/>
      <c r="B3555" s="7"/>
      <c r="C3555" s="6"/>
      <c r="D3555" s="8"/>
      <c r="E3555" s="6"/>
      <c r="F3555" s="6"/>
      <c r="G3555" s="6"/>
      <c r="H3555" s="6"/>
      <c r="I3555" s="6"/>
      <c r="J3555" s="6"/>
    </row>
    <row r="3556" spans="1:10" ht="13.9">
      <c r="A3556" s="6"/>
      <c r="B3556" s="7"/>
      <c r="C3556" s="6"/>
      <c r="D3556" s="8"/>
      <c r="E3556" s="6"/>
      <c r="F3556" s="6"/>
      <c r="G3556" s="6"/>
      <c r="H3556" s="6"/>
      <c r="I3556" s="6"/>
      <c r="J3556" s="6"/>
    </row>
    <row r="3557" spans="1:10" ht="13.9">
      <c r="A3557" s="6"/>
      <c r="B3557" s="7"/>
      <c r="C3557" s="6"/>
      <c r="D3557" s="8"/>
      <c r="E3557" s="6"/>
      <c r="F3557" s="6"/>
      <c r="G3557" s="6"/>
      <c r="H3557" s="6"/>
      <c r="I3557" s="6"/>
      <c r="J3557" s="6"/>
    </row>
    <row r="3558" spans="1:10" ht="13.9">
      <c r="A3558" s="6"/>
      <c r="B3558" s="7"/>
      <c r="C3558" s="6"/>
      <c r="D3558" s="8"/>
      <c r="E3558" s="6"/>
      <c r="F3558" s="6"/>
      <c r="G3558" s="6"/>
      <c r="H3558" s="6"/>
      <c r="I3558" s="6"/>
      <c r="J3558" s="6"/>
    </row>
    <row r="3559" spans="1:10" ht="13.9">
      <c r="A3559" s="6"/>
      <c r="B3559" s="7"/>
      <c r="C3559" s="6"/>
      <c r="D3559" s="8"/>
      <c r="E3559" s="6"/>
      <c r="F3559" s="6"/>
      <c r="G3559" s="6"/>
      <c r="H3559" s="6"/>
      <c r="I3559" s="6"/>
      <c r="J3559" s="6"/>
    </row>
    <row r="3560" spans="1:10" ht="13.9">
      <c r="A3560" s="6"/>
      <c r="B3560" s="7"/>
      <c r="C3560" s="6"/>
      <c r="D3560" s="8"/>
      <c r="E3560" s="6"/>
      <c r="F3560" s="6"/>
      <c r="G3560" s="6"/>
      <c r="H3560" s="6"/>
      <c r="I3560" s="6"/>
      <c r="J3560" s="6"/>
    </row>
    <row r="3561" spans="1:10" ht="13.9">
      <c r="A3561" s="6"/>
      <c r="B3561" s="7"/>
      <c r="C3561" s="6"/>
      <c r="D3561" s="8"/>
      <c r="E3561" s="6"/>
      <c r="F3561" s="6"/>
      <c r="G3561" s="6"/>
      <c r="H3561" s="6"/>
      <c r="I3561" s="6"/>
      <c r="J3561" s="6"/>
    </row>
    <row r="3562" spans="1:10" ht="13.9">
      <c r="A3562" s="6"/>
      <c r="B3562" s="7"/>
      <c r="C3562" s="6"/>
      <c r="D3562" s="8"/>
      <c r="E3562" s="6"/>
      <c r="F3562" s="6"/>
      <c r="G3562" s="6"/>
      <c r="H3562" s="6"/>
      <c r="I3562" s="6"/>
      <c r="J3562" s="6"/>
    </row>
    <row r="3563" spans="1:10" ht="13.9">
      <c r="A3563" s="6"/>
      <c r="B3563" s="7"/>
      <c r="C3563" s="6"/>
      <c r="D3563" s="8"/>
      <c r="E3563" s="6"/>
      <c r="F3563" s="6"/>
      <c r="G3563" s="6"/>
      <c r="H3563" s="6"/>
      <c r="I3563" s="6"/>
      <c r="J3563" s="6"/>
    </row>
    <row r="3564" spans="1:10" ht="13.9">
      <c r="A3564" s="6"/>
      <c r="B3564" s="7"/>
      <c r="C3564" s="6"/>
      <c r="D3564" s="8"/>
      <c r="E3564" s="6"/>
      <c r="F3564" s="6"/>
      <c r="G3564" s="6"/>
      <c r="H3564" s="6"/>
      <c r="I3564" s="6"/>
      <c r="J3564" s="6"/>
    </row>
    <row r="3565" spans="1:10" ht="13.9">
      <c r="A3565" s="6"/>
      <c r="B3565" s="7"/>
      <c r="C3565" s="6"/>
      <c r="D3565" s="8"/>
      <c r="E3565" s="6"/>
      <c r="F3565" s="6"/>
      <c r="G3565" s="6"/>
      <c r="H3565" s="6"/>
      <c r="I3565" s="6"/>
      <c r="J3565" s="6"/>
    </row>
    <row r="3566" spans="1:10" ht="13.9">
      <c r="A3566" s="6"/>
      <c r="B3566" s="7"/>
      <c r="C3566" s="6"/>
      <c r="D3566" s="8"/>
      <c r="E3566" s="6"/>
      <c r="F3566" s="6"/>
      <c r="G3566" s="6"/>
      <c r="H3566" s="6"/>
      <c r="I3566" s="6"/>
      <c r="J3566" s="6"/>
    </row>
    <row r="3567" spans="1:10" ht="13.9">
      <c r="A3567" s="6"/>
      <c r="B3567" s="7"/>
      <c r="C3567" s="6"/>
      <c r="D3567" s="8"/>
      <c r="E3567" s="6"/>
      <c r="F3567" s="6"/>
      <c r="G3567" s="6"/>
      <c r="H3567" s="6"/>
      <c r="I3567" s="6"/>
      <c r="J3567" s="6"/>
    </row>
    <row r="3568" spans="1:10" ht="13.9">
      <c r="A3568" s="6"/>
      <c r="B3568" s="7"/>
      <c r="C3568" s="6"/>
      <c r="D3568" s="8"/>
      <c r="E3568" s="6"/>
      <c r="F3568" s="6"/>
      <c r="G3568" s="6"/>
      <c r="H3568" s="6"/>
      <c r="I3568" s="6"/>
      <c r="J3568" s="6"/>
    </row>
    <row r="3569" spans="1:10" ht="13.9">
      <c r="A3569" s="6"/>
      <c r="B3569" s="7"/>
      <c r="C3569" s="6"/>
      <c r="D3569" s="8"/>
      <c r="E3569" s="6"/>
      <c r="F3569" s="6"/>
      <c r="G3569" s="6"/>
      <c r="H3569" s="6"/>
      <c r="I3569" s="6"/>
      <c r="J3569" s="6"/>
    </row>
    <row r="3570" spans="1:10" ht="13.9">
      <c r="A3570" s="6"/>
      <c r="B3570" s="7"/>
      <c r="C3570" s="6"/>
      <c r="D3570" s="8"/>
      <c r="E3570" s="6"/>
      <c r="F3570" s="6"/>
      <c r="G3570" s="6"/>
      <c r="H3570" s="6"/>
      <c r="I3570" s="6"/>
      <c r="J3570" s="6"/>
    </row>
    <row r="3571" spans="1:10" ht="13.9">
      <c r="A3571" s="6"/>
      <c r="B3571" s="7"/>
      <c r="C3571" s="6"/>
      <c r="D3571" s="8"/>
      <c r="E3571" s="6"/>
      <c r="F3571" s="6"/>
      <c r="G3571" s="6"/>
      <c r="H3571" s="6"/>
      <c r="I3571" s="6"/>
      <c r="J3571" s="6"/>
    </row>
    <row r="3572" spans="1:10" ht="13.9">
      <c r="A3572" s="6"/>
      <c r="B3572" s="7"/>
      <c r="C3572" s="6"/>
      <c r="D3572" s="8"/>
      <c r="E3572" s="6"/>
      <c r="F3572" s="6"/>
      <c r="G3572" s="6"/>
      <c r="H3572" s="6"/>
      <c r="I3572" s="6"/>
      <c r="J3572" s="6"/>
    </row>
    <row r="3573" spans="1:10" ht="13.9">
      <c r="A3573" s="6"/>
      <c r="B3573" s="7"/>
      <c r="C3573" s="6"/>
      <c r="D3573" s="8"/>
      <c r="E3573" s="6"/>
      <c r="F3573" s="6"/>
      <c r="G3573" s="6"/>
      <c r="H3573" s="6"/>
      <c r="I3573" s="6"/>
      <c r="J3573" s="6"/>
    </row>
    <row r="3574" spans="1:10" ht="13.9">
      <c r="A3574" s="6"/>
      <c r="B3574" s="7"/>
      <c r="C3574" s="6"/>
      <c r="D3574" s="8"/>
      <c r="E3574" s="6"/>
      <c r="F3574" s="6"/>
      <c r="G3574" s="6"/>
      <c r="H3574" s="6"/>
      <c r="I3574" s="6"/>
      <c r="J3574" s="6"/>
    </row>
    <row r="3575" spans="1:10" ht="13.9">
      <c r="A3575" s="6"/>
      <c r="B3575" s="7"/>
      <c r="C3575" s="6"/>
      <c r="D3575" s="8"/>
      <c r="E3575" s="6"/>
      <c r="F3575" s="6"/>
      <c r="G3575" s="6"/>
      <c r="H3575" s="6"/>
      <c r="I3575" s="6"/>
      <c r="J3575" s="6"/>
    </row>
    <row r="3576" spans="1:10" ht="13.9">
      <c r="A3576" s="6"/>
      <c r="B3576" s="7"/>
      <c r="C3576" s="6"/>
      <c r="D3576" s="8"/>
      <c r="E3576" s="6"/>
      <c r="F3576" s="6"/>
      <c r="G3576" s="6"/>
      <c r="H3576" s="6"/>
      <c r="I3576" s="6"/>
      <c r="J3576" s="6"/>
    </row>
    <row r="3577" spans="1:10" ht="13.9">
      <c r="A3577" s="6"/>
      <c r="B3577" s="7"/>
      <c r="C3577" s="6"/>
      <c r="D3577" s="8"/>
      <c r="E3577" s="6"/>
      <c r="F3577" s="6"/>
      <c r="G3577" s="6"/>
      <c r="H3577" s="6"/>
      <c r="I3577" s="6"/>
      <c r="J3577" s="6"/>
    </row>
    <row r="3578" spans="1:10" ht="13.9">
      <c r="A3578" s="6"/>
      <c r="B3578" s="7"/>
      <c r="C3578" s="6"/>
      <c r="D3578" s="8"/>
      <c r="E3578" s="6"/>
      <c r="F3578" s="6"/>
      <c r="G3578" s="6"/>
      <c r="H3578" s="6"/>
      <c r="I3578" s="6"/>
      <c r="J3578" s="6"/>
    </row>
    <row r="3579" spans="1:10" ht="13.9">
      <c r="A3579" s="6"/>
      <c r="B3579" s="7"/>
      <c r="C3579" s="6"/>
      <c r="D3579" s="8"/>
      <c r="E3579" s="6"/>
      <c r="F3579" s="6"/>
      <c r="G3579" s="6"/>
      <c r="H3579" s="6"/>
      <c r="I3579" s="6"/>
      <c r="J3579" s="6"/>
    </row>
    <row r="3580" spans="1:10" ht="13.9">
      <c r="A3580" s="6"/>
      <c r="B3580" s="7"/>
      <c r="C3580" s="6"/>
      <c r="D3580" s="8"/>
      <c r="E3580" s="6"/>
      <c r="F3580" s="6"/>
      <c r="G3580" s="6"/>
      <c r="H3580" s="6"/>
      <c r="I3580" s="6"/>
      <c r="J3580" s="6"/>
    </row>
    <row r="3581" spans="1:10" ht="13.9">
      <c r="A3581" s="6"/>
      <c r="B3581" s="7"/>
      <c r="C3581" s="6"/>
      <c r="D3581" s="8"/>
      <c r="E3581" s="6"/>
      <c r="F3581" s="6"/>
      <c r="G3581" s="6"/>
      <c r="H3581" s="6"/>
      <c r="I3581" s="6"/>
      <c r="J3581" s="6"/>
    </row>
    <row r="3582" spans="1:10" ht="13.9">
      <c r="A3582" s="6"/>
      <c r="B3582" s="7"/>
      <c r="C3582" s="6"/>
      <c r="D3582" s="8"/>
      <c r="E3582" s="6"/>
      <c r="F3582" s="6"/>
      <c r="G3582" s="6"/>
      <c r="H3582" s="6"/>
      <c r="I3582" s="6"/>
      <c r="J3582" s="6"/>
    </row>
    <row r="3583" spans="1:10" ht="13.9">
      <c r="A3583" s="6"/>
      <c r="B3583" s="7"/>
      <c r="C3583" s="6"/>
      <c r="D3583" s="8"/>
      <c r="E3583" s="6"/>
      <c r="F3583" s="6"/>
      <c r="G3583" s="6"/>
      <c r="H3583" s="6"/>
      <c r="I3583" s="6"/>
      <c r="J3583" s="6"/>
    </row>
    <row r="3584" spans="1:10" ht="13.9">
      <c r="A3584" s="6"/>
      <c r="B3584" s="7"/>
      <c r="C3584" s="6"/>
      <c r="D3584" s="8"/>
      <c r="E3584" s="6"/>
      <c r="F3584" s="6"/>
      <c r="G3584" s="6"/>
      <c r="H3584" s="6"/>
      <c r="I3584" s="6"/>
      <c r="J3584" s="6"/>
    </row>
    <row r="3585" spans="1:10" ht="13.9">
      <c r="A3585" s="6"/>
      <c r="B3585" s="7"/>
      <c r="C3585" s="6"/>
      <c r="D3585" s="8"/>
      <c r="E3585" s="6"/>
      <c r="F3585" s="6"/>
      <c r="G3585" s="6"/>
      <c r="H3585" s="6"/>
      <c r="I3585" s="6"/>
      <c r="J3585" s="6"/>
    </row>
    <row r="3586" spans="1:10" ht="13.9">
      <c r="A3586" s="6"/>
      <c r="B3586" s="7"/>
      <c r="C3586" s="6"/>
      <c r="D3586" s="8"/>
      <c r="E3586" s="6"/>
      <c r="F3586" s="6"/>
      <c r="G3586" s="6"/>
      <c r="H3586" s="6"/>
      <c r="I3586" s="6"/>
      <c r="J3586" s="6"/>
    </row>
    <row r="3587" spans="1:10" ht="13.9">
      <c r="A3587" s="6"/>
      <c r="B3587" s="7"/>
      <c r="C3587" s="6"/>
      <c r="D3587" s="8"/>
      <c r="E3587" s="6"/>
      <c r="F3587" s="6"/>
      <c r="G3587" s="6"/>
      <c r="H3587" s="6"/>
      <c r="I3587" s="6"/>
      <c r="J3587" s="6"/>
    </row>
    <row r="3588" spans="1:10" ht="13.9">
      <c r="A3588" s="6"/>
      <c r="B3588" s="7"/>
      <c r="C3588" s="6"/>
      <c r="D3588" s="8"/>
      <c r="E3588" s="6"/>
      <c r="F3588" s="6"/>
      <c r="G3588" s="6"/>
      <c r="H3588" s="6"/>
      <c r="I3588" s="6"/>
      <c r="J3588" s="6"/>
    </row>
    <row r="3589" spans="1:10" ht="13.9">
      <c r="A3589" s="6"/>
      <c r="B3589" s="7"/>
      <c r="C3589" s="6"/>
      <c r="D3589" s="8"/>
      <c r="E3589" s="6"/>
      <c r="F3589" s="6"/>
      <c r="G3589" s="6"/>
      <c r="H3589" s="6"/>
      <c r="I3589" s="6"/>
      <c r="J3589" s="6"/>
    </row>
    <row r="3590" spans="1:10" ht="13.9">
      <c r="A3590" s="6"/>
      <c r="B3590" s="7"/>
      <c r="C3590" s="6"/>
      <c r="D3590" s="8"/>
      <c r="E3590" s="6"/>
      <c r="F3590" s="6"/>
      <c r="G3590" s="6"/>
      <c r="H3590" s="6"/>
      <c r="I3590" s="6"/>
      <c r="J3590" s="6"/>
    </row>
    <row r="3591" spans="1:10" ht="13.9">
      <c r="A3591" s="6"/>
      <c r="B3591" s="7"/>
      <c r="C3591" s="6"/>
      <c r="D3591" s="8"/>
      <c r="E3591" s="6"/>
      <c r="F3591" s="6"/>
      <c r="G3591" s="6"/>
      <c r="H3591" s="6"/>
      <c r="I3591" s="6"/>
      <c r="J3591" s="6"/>
    </row>
    <row r="3592" spans="1:10" ht="13.9">
      <c r="A3592" s="6"/>
      <c r="B3592" s="7"/>
      <c r="C3592" s="6"/>
      <c r="D3592" s="8"/>
      <c r="E3592" s="6"/>
      <c r="F3592" s="6"/>
      <c r="G3592" s="6"/>
      <c r="H3592" s="6"/>
      <c r="I3592" s="6"/>
      <c r="J3592" s="6"/>
    </row>
    <row r="3593" spans="1:10" ht="13.9">
      <c r="A3593" s="6"/>
      <c r="B3593" s="7"/>
      <c r="C3593" s="6"/>
      <c r="D3593" s="8"/>
      <c r="E3593" s="6"/>
      <c r="F3593" s="6"/>
      <c r="G3593" s="6"/>
      <c r="H3593" s="6"/>
      <c r="I3593" s="6"/>
      <c r="J3593" s="6"/>
    </row>
    <row r="3594" spans="1:10" ht="13.9">
      <c r="A3594" s="6"/>
      <c r="B3594" s="7"/>
      <c r="C3594" s="6"/>
      <c r="D3594" s="8"/>
      <c r="E3594" s="6"/>
      <c r="F3594" s="6"/>
      <c r="G3594" s="6"/>
      <c r="H3594" s="6"/>
      <c r="I3594" s="6"/>
      <c r="J3594" s="6"/>
    </row>
    <row r="3595" spans="1:10" ht="13.9">
      <c r="A3595" s="6"/>
      <c r="B3595" s="7"/>
      <c r="C3595" s="6"/>
      <c r="D3595" s="8"/>
      <c r="E3595" s="6"/>
      <c r="F3595" s="6"/>
      <c r="G3595" s="6"/>
      <c r="H3595" s="6"/>
      <c r="I3595" s="6"/>
      <c r="J3595" s="6"/>
    </row>
    <row r="3596" spans="1:10" ht="13.9">
      <c r="A3596" s="6"/>
      <c r="B3596" s="7"/>
      <c r="C3596" s="6"/>
      <c r="D3596" s="8"/>
      <c r="E3596" s="6"/>
      <c r="F3596" s="6"/>
      <c r="G3596" s="6"/>
      <c r="H3596" s="6"/>
      <c r="I3596" s="6"/>
      <c r="J3596" s="6"/>
    </row>
    <row r="3597" spans="1:10" ht="13.9">
      <c r="A3597" s="6"/>
      <c r="B3597" s="7"/>
      <c r="C3597" s="6"/>
      <c r="D3597" s="8"/>
      <c r="E3597" s="6"/>
      <c r="F3597" s="6"/>
      <c r="G3597" s="6"/>
      <c r="H3597" s="6"/>
      <c r="I3597" s="6"/>
      <c r="J3597" s="6"/>
    </row>
    <row r="3598" spans="1:10" ht="13.9">
      <c r="A3598" s="6"/>
      <c r="B3598" s="7"/>
      <c r="C3598" s="6"/>
      <c r="D3598" s="8"/>
      <c r="E3598" s="6"/>
      <c r="F3598" s="6"/>
      <c r="G3598" s="6"/>
      <c r="H3598" s="6"/>
      <c r="I3598" s="6"/>
      <c r="J3598" s="6"/>
    </row>
    <row r="3599" spans="1:10" ht="13.9">
      <c r="A3599" s="6"/>
      <c r="B3599" s="7"/>
      <c r="C3599" s="6"/>
      <c r="D3599" s="8"/>
      <c r="E3599" s="6"/>
      <c r="F3599" s="6"/>
      <c r="G3599" s="6"/>
      <c r="H3599" s="6"/>
      <c r="I3599" s="6"/>
      <c r="J3599" s="6"/>
    </row>
    <row r="3600" spans="1:10" ht="13.9">
      <c r="A3600" s="6"/>
      <c r="B3600" s="7"/>
      <c r="C3600" s="6"/>
      <c r="D3600" s="8"/>
      <c r="E3600" s="6"/>
      <c r="F3600" s="6"/>
      <c r="G3600" s="6"/>
      <c r="H3600" s="6"/>
      <c r="I3600" s="6"/>
      <c r="J3600" s="6"/>
    </row>
    <row r="3601" spans="1:10" ht="13.9">
      <c r="A3601" s="6"/>
      <c r="B3601" s="7"/>
      <c r="C3601" s="6"/>
      <c r="D3601" s="8"/>
      <c r="E3601" s="6"/>
      <c r="F3601" s="6"/>
      <c r="G3601" s="6"/>
      <c r="H3601" s="6"/>
      <c r="I3601" s="6"/>
      <c r="J3601" s="6"/>
    </row>
    <row r="3602" spans="1:10" ht="13.9">
      <c r="A3602" s="6"/>
      <c r="B3602" s="7"/>
      <c r="C3602" s="6"/>
      <c r="D3602" s="8"/>
      <c r="E3602" s="6"/>
      <c r="F3602" s="6"/>
      <c r="G3602" s="6"/>
      <c r="H3602" s="6"/>
      <c r="I3602" s="6"/>
      <c r="J3602" s="6"/>
    </row>
    <row r="3603" spans="1:10" ht="13.9">
      <c r="A3603" s="6"/>
      <c r="B3603" s="7"/>
      <c r="C3603" s="6"/>
      <c r="D3603" s="8"/>
      <c r="E3603" s="6"/>
      <c r="F3603" s="6"/>
      <c r="G3603" s="6"/>
      <c r="H3603" s="6"/>
      <c r="I3603" s="6"/>
      <c r="J3603" s="6"/>
    </row>
    <row r="3604" spans="1:10" ht="13.9">
      <c r="A3604" s="6"/>
      <c r="B3604" s="7"/>
      <c r="C3604" s="6"/>
      <c r="D3604" s="8"/>
      <c r="E3604" s="6"/>
      <c r="F3604" s="6"/>
      <c r="G3604" s="6"/>
      <c r="H3604" s="6"/>
      <c r="I3604" s="6"/>
      <c r="J3604" s="6"/>
    </row>
    <row r="3605" spans="1:10" ht="13.9">
      <c r="A3605" s="6"/>
      <c r="B3605" s="7"/>
      <c r="C3605" s="6"/>
      <c r="D3605" s="8"/>
      <c r="E3605" s="6"/>
      <c r="F3605" s="6"/>
      <c r="G3605" s="6"/>
      <c r="H3605" s="6"/>
      <c r="I3605" s="6"/>
      <c r="J3605" s="6"/>
    </row>
    <row r="3606" spans="1:10" ht="13.9">
      <c r="A3606" s="6"/>
      <c r="B3606" s="7"/>
      <c r="C3606" s="6"/>
      <c r="D3606" s="8"/>
      <c r="E3606" s="6"/>
      <c r="F3606" s="6"/>
      <c r="G3606" s="6"/>
      <c r="H3606" s="6"/>
      <c r="I3606" s="6"/>
      <c r="J3606" s="6"/>
    </row>
    <row r="3607" spans="1:10" ht="13.9">
      <c r="A3607" s="6"/>
      <c r="B3607" s="7"/>
      <c r="C3607" s="6"/>
      <c r="D3607" s="8"/>
      <c r="E3607" s="6"/>
      <c r="F3607" s="6"/>
      <c r="G3607" s="6"/>
      <c r="H3607" s="6"/>
      <c r="I3607" s="6"/>
      <c r="J3607" s="6"/>
    </row>
    <row r="3608" spans="1:10" ht="13.9">
      <c r="A3608" s="6"/>
      <c r="B3608" s="7"/>
      <c r="C3608" s="6"/>
      <c r="D3608" s="8"/>
      <c r="E3608" s="6"/>
      <c r="F3608" s="6"/>
      <c r="G3608" s="6"/>
      <c r="H3608" s="6"/>
      <c r="I3608" s="6"/>
      <c r="J3608" s="6"/>
    </row>
    <row r="3609" spans="1:10" ht="13.9">
      <c r="A3609" s="6"/>
      <c r="B3609" s="7"/>
      <c r="C3609" s="6"/>
      <c r="D3609" s="8"/>
      <c r="E3609" s="6"/>
      <c r="F3609" s="6"/>
      <c r="G3609" s="6"/>
      <c r="H3609" s="6"/>
      <c r="I3609" s="6"/>
      <c r="J3609" s="6"/>
    </row>
    <row r="3610" spans="1:10" ht="13.9">
      <c r="A3610" s="6"/>
      <c r="B3610" s="7"/>
      <c r="C3610" s="6"/>
      <c r="D3610" s="8"/>
      <c r="E3610" s="6"/>
      <c r="F3610" s="6"/>
      <c r="G3610" s="6"/>
      <c r="H3610" s="6"/>
      <c r="I3610" s="6"/>
      <c r="J3610" s="6"/>
    </row>
    <row r="3611" spans="1:10" ht="13.9">
      <c r="A3611" s="6"/>
      <c r="B3611" s="7"/>
      <c r="C3611" s="6"/>
      <c r="D3611" s="8"/>
      <c r="E3611" s="6"/>
      <c r="F3611" s="6"/>
      <c r="G3611" s="6"/>
      <c r="H3611" s="6"/>
      <c r="I3611" s="6"/>
      <c r="J3611" s="6"/>
    </row>
    <row r="3612" spans="1:10" ht="13.9">
      <c r="A3612" s="6"/>
      <c r="B3612" s="7"/>
      <c r="C3612" s="6"/>
      <c r="D3612" s="8"/>
      <c r="E3612" s="6"/>
      <c r="F3612" s="6"/>
      <c r="G3612" s="6"/>
      <c r="H3612" s="6"/>
      <c r="I3612" s="6"/>
      <c r="J3612" s="6"/>
    </row>
    <row r="3613" spans="1:10" ht="13.9">
      <c r="A3613" s="6"/>
      <c r="B3613" s="7"/>
      <c r="C3613" s="6"/>
      <c r="D3613" s="8"/>
      <c r="E3613" s="6"/>
      <c r="F3613" s="6"/>
      <c r="G3613" s="6"/>
      <c r="H3613" s="6"/>
      <c r="I3613" s="6"/>
      <c r="J3613" s="6"/>
    </row>
    <row r="3614" spans="1:10" ht="13.9">
      <c r="A3614" s="6"/>
      <c r="B3614" s="7"/>
      <c r="C3614" s="6"/>
      <c r="D3614" s="8"/>
      <c r="E3614" s="6"/>
      <c r="F3614" s="6"/>
      <c r="G3614" s="6"/>
      <c r="H3614" s="6"/>
      <c r="I3614" s="6"/>
      <c r="J3614" s="6"/>
    </row>
    <row r="3615" spans="1:10" ht="13.9">
      <c r="A3615" s="6"/>
      <c r="B3615" s="7"/>
      <c r="C3615" s="6"/>
      <c r="D3615" s="8"/>
      <c r="E3615" s="6"/>
      <c r="F3615" s="6"/>
      <c r="G3615" s="6"/>
      <c r="H3615" s="6"/>
      <c r="I3615" s="6"/>
      <c r="J3615" s="6"/>
    </row>
    <row r="3616" spans="1:10" ht="13.9">
      <c r="A3616" s="6"/>
      <c r="B3616" s="7"/>
      <c r="C3616" s="6"/>
      <c r="D3616" s="8"/>
      <c r="E3616" s="6"/>
      <c r="F3616" s="6"/>
      <c r="G3616" s="6"/>
      <c r="H3616" s="6"/>
      <c r="I3616" s="6"/>
      <c r="J3616" s="6"/>
    </row>
    <row r="3617" spans="1:10" ht="13.9">
      <c r="A3617" s="6"/>
      <c r="B3617" s="7"/>
      <c r="C3617" s="6"/>
      <c r="D3617" s="8"/>
      <c r="E3617" s="6"/>
      <c r="F3617" s="6"/>
      <c r="G3617" s="6"/>
      <c r="H3617" s="6"/>
      <c r="I3617" s="6"/>
      <c r="J3617" s="6"/>
    </row>
    <row r="3618" spans="1:10" ht="13.9">
      <c r="A3618" s="6"/>
      <c r="B3618" s="7"/>
      <c r="C3618" s="6"/>
      <c r="D3618" s="8"/>
      <c r="E3618" s="6"/>
      <c r="F3618" s="6"/>
      <c r="G3618" s="6"/>
      <c r="H3618" s="6"/>
      <c r="I3618" s="6"/>
      <c r="J3618" s="6"/>
    </row>
    <row r="3619" spans="1:10" ht="13.9">
      <c r="A3619" s="6"/>
      <c r="B3619" s="7"/>
      <c r="C3619" s="6"/>
      <c r="D3619" s="8"/>
      <c r="E3619" s="6"/>
      <c r="F3619" s="6"/>
      <c r="G3619" s="6"/>
      <c r="H3619" s="6"/>
      <c r="I3619" s="6"/>
      <c r="J3619" s="6"/>
    </row>
    <row r="3620" spans="1:10" ht="13.9">
      <c r="A3620" s="6"/>
      <c r="B3620" s="7"/>
      <c r="C3620" s="6"/>
      <c r="D3620" s="8"/>
      <c r="E3620" s="6"/>
      <c r="F3620" s="6"/>
      <c r="G3620" s="6"/>
      <c r="H3620" s="6"/>
      <c r="I3620" s="6"/>
      <c r="J3620" s="6"/>
    </row>
    <row r="3621" spans="1:10" ht="13.9">
      <c r="A3621" s="6"/>
      <c r="B3621" s="7"/>
      <c r="C3621" s="6"/>
      <c r="D3621" s="8"/>
      <c r="E3621" s="6"/>
      <c r="F3621" s="6"/>
      <c r="G3621" s="6"/>
      <c r="H3621" s="6"/>
      <c r="I3621" s="6"/>
      <c r="J3621" s="6"/>
    </row>
    <row r="3622" spans="1:10" ht="13.9">
      <c r="A3622" s="6"/>
      <c r="B3622" s="7"/>
      <c r="C3622" s="6"/>
      <c r="D3622" s="8"/>
      <c r="E3622" s="6"/>
      <c r="F3622" s="6"/>
      <c r="G3622" s="6"/>
      <c r="H3622" s="6"/>
      <c r="I3622" s="6"/>
      <c r="J3622" s="6"/>
    </row>
    <row r="3623" spans="1:10" ht="13.9">
      <c r="A3623" s="6"/>
      <c r="B3623" s="7"/>
      <c r="C3623" s="6"/>
      <c r="D3623" s="8"/>
      <c r="E3623" s="6"/>
      <c r="F3623" s="6"/>
      <c r="G3623" s="6"/>
      <c r="H3623" s="6"/>
      <c r="I3623" s="6"/>
      <c r="J3623" s="6"/>
    </row>
    <row r="3624" spans="1:10" ht="13.9">
      <c r="A3624" s="6"/>
      <c r="B3624" s="7"/>
      <c r="C3624" s="6"/>
      <c r="D3624" s="8"/>
      <c r="E3624" s="6"/>
      <c r="F3624" s="6"/>
      <c r="G3624" s="6"/>
      <c r="H3624" s="6"/>
      <c r="I3624" s="6"/>
      <c r="J3624" s="6"/>
    </row>
    <row r="3625" spans="1:10" ht="13.9">
      <c r="A3625" s="6"/>
      <c r="B3625" s="7"/>
      <c r="C3625" s="6"/>
      <c r="D3625" s="8"/>
      <c r="E3625" s="6"/>
      <c r="F3625" s="6"/>
      <c r="G3625" s="6"/>
      <c r="H3625" s="6"/>
      <c r="I3625" s="6"/>
      <c r="J3625" s="6"/>
    </row>
    <row r="3626" spans="1:10" ht="13.9">
      <c r="A3626" s="6"/>
      <c r="B3626" s="7"/>
      <c r="C3626" s="6"/>
      <c r="D3626" s="8"/>
      <c r="E3626" s="6"/>
      <c r="F3626" s="6"/>
      <c r="G3626" s="6"/>
      <c r="H3626" s="6"/>
      <c r="I3626" s="6"/>
      <c r="J3626" s="6"/>
    </row>
    <row r="3627" spans="1:10" ht="13.9">
      <c r="A3627" s="6"/>
      <c r="B3627" s="7"/>
      <c r="C3627" s="6"/>
      <c r="D3627" s="8"/>
      <c r="E3627" s="6"/>
      <c r="F3627" s="6"/>
      <c r="G3627" s="6"/>
      <c r="H3627" s="6"/>
      <c r="I3627" s="6"/>
      <c r="J3627" s="6"/>
    </row>
    <row r="3628" spans="1:10" ht="13.9">
      <c r="A3628" s="6"/>
      <c r="B3628" s="7"/>
      <c r="C3628" s="6"/>
      <c r="D3628" s="8"/>
      <c r="E3628" s="6"/>
      <c r="F3628" s="6"/>
      <c r="G3628" s="6"/>
      <c r="H3628" s="6"/>
      <c r="I3628" s="6"/>
      <c r="J3628" s="6"/>
    </row>
    <row r="3629" spans="1:10" ht="13.9">
      <c r="A3629" s="6"/>
      <c r="B3629" s="7"/>
      <c r="C3629" s="6"/>
      <c r="D3629" s="8"/>
      <c r="E3629" s="6"/>
      <c r="F3629" s="6"/>
      <c r="G3629" s="6"/>
      <c r="H3629" s="6"/>
      <c r="I3629" s="6"/>
      <c r="J3629" s="6"/>
    </row>
    <row r="3630" spans="1:10" ht="13.9">
      <c r="A3630" s="6"/>
      <c r="B3630" s="7"/>
      <c r="C3630" s="6"/>
      <c r="D3630" s="8"/>
      <c r="E3630" s="6"/>
      <c r="F3630" s="6"/>
      <c r="G3630" s="6"/>
      <c r="H3630" s="6"/>
      <c r="I3630" s="6"/>
      <c r="J3630" s="6"/>
    </row>
    <row r="3631" spans="1:10" ht="13.9">
      <c r="A3631" s="6"/>
      <c r="B3631" s="7"/>
      <c r="C3631" s="6"/>
      <c r="D3631" s="8"/>
      <c r="E3631" s="6"/>
      <c r="F3631" s="6"/>
      <c r="G3631" s="6"/>
      <c r="H3631" s="6"/>
      <c r="I3631" s="6"/>
      <c r="J3631" s="6"/>
    </row>
    <row r="3632" spans="1:10" ht="13.9">
      <c r="A3632" s="6"/>
      <c r="B3632" s="7"/>
      <c r="C3632" s="6"/>
      <c r="D3632" s="8"/>
      <c r="E3632" s="6"/>
      <c r="F3632" s="6"/>
      <c r="G3632" s="6"/>
      <c r="H3632" s="6"/>
      <c r="I3632" s="6"/>
      <c r="J3632" s="6"/>
    </row>
    <row r="3633" spans="1:10" ht="13.9">
      <c r="A3633" s="6"/>
      <c r="B3633" s="7"/>
      <c r="C3633" s="6"/>
      <c r="D3633" s="8"/>
      <c r="E3633" s="6"/>
      <c r="F3633" s="6"/>
      <c r="G3633" s="6"/>
      <c r="H3633" s="6"/>
      <c r="I3633" s="6"/>
      <c r="J3633" s="6"/>
    </row>
    <row r="3634" spans="1:10" ht="13.9">
      <c r="A3634" s="6"/>
      <c r="B3634" s="7"/>
      <c r="C3634" s="6"/>
      <c r="D3634" s="8"/>
      <c r="E3634" s="6"/>
      <c r="F3634" s="6"/>
      <c r="G3634" s="6"/>
      <c r="H3634" s="6"/>
      <c r="I3634" s="6"/>
      <c r="J3634" s="6"/>
    </row>
    <row r="3635" spans="1:10" ht="13.9">
      <c r="A3635" s="6"/>
      <c r="B3635" s="7"/>
      <c r="C3635" s="6"/>
      <c r="D3635" s="8"/>
      <c r="E3635" s="6"/>
      <c r="F3635" s="6"/>
      <c r="G3635" s="6"/>
      <c r="H3635" s="6"/>
      <c r="I3635" s="6"/>
      <c r="J3635" s="6"/>
    </row>
    <row r="3636" spans="1:10" ht="13.9">
      <c r="A3636" s="6"/>
      <c r="B3636" s="7"/>
      <c r="C3636" s="6"/>
      <c r="D3636" s="8"/>
      <c r="E3636" s="6"/>
      <c r="F3636" s="6"/>
      <c r="G3636" s="6"/>
      <c r="H3636" s="6"/>
      <c r="I3636" s="6"/>
      <c r="J3636" s="6"/>
    </row>
    <row r="3637" spans="1:10" ht="13.9">
      <c r="A3637" s="6"/>
      <c r="B3637" s="7"/>
      <c r="C3637" s="6"/>
      <c r="D3637" s="8"/>
      <c r="E3637" s="6"/>
      <c r="F3637" s="6"/>
      <c r="G3637" s="6"/>
      <c r="H3637" s="6"/>
      <c r="I3637" s="6"/>
      <c r="J3637" s="6"/>
    </row>
    <row r="3638" spans="1:10" ht="13.9">
      <c r="A3638" s="6"/>
      <c r="B3638" s="7"/>
      <c r="C3638" s="6"/>
      <c r="D3638" s="8"/>
      <c r="E3638" s="6"/>
      <c r="F3638" s="6"/>
      <c r="G3638" s="6"/>
      <c r="H3638" s="6"/>
      <c r="I3638" s="6"/>
      <c r="J3638" s="6"/>
    </row>
    <row r="3639" spans="1:10" ht="13.9">
      <c r="A3639" s="6"/>
      <c r="B3639" s="7"/>
      <c r="C3639" s="6"/>
      <c r="D3639" s="8"/>
      <c r="E3639" s="6"/>
      <c r="F3639" s="6"/>
      <c r="G3639" s="6"/>
      <c r="H3639" s="6"/>
      <c r="I3639" s="6"/>
      <c r="J3639" s="6"/>
    </row>
    <row r="3640" spans="1:10" ht="13.9">
      <c r="A3640" s="6"/>
      <c r="B3640" s="7"/>
      <c r="C3640" s="6"/>
      <c r="D3640" s="8"/>
      <c r="E3640" s="6"/>
      <c r="F3640" s="6"/>
      <c r="G3640" s="6"/>
      <c r="H3640" s="6"/>
      <c r="I3640" s="6"/>
      <c r="J3640" s="6"/>
    </row>
    <row r="3641" spans="1:10" ht="13.9">
      <c r="A3641" s="6"/>
      <c r="B3641" s="7"/>
      <c r="C3641" s="6"/>
      <c r="D3641" s="8"/>
      <c r="E3641" s="6"/>
      <c r="F3641" s="6"/>
      <c r="G3641" s="6"/>
      <c r="H3641" s="6"/>
      <c r="I3641" s="6"/>
      <c r="J3641" s="6"/>
    </row>
    <row r="3642" spans="1:10" ht="13.9">
      <c r="A3642" s="6"/>
      <c r="B3642" s="7"/>
      <c r="C3642" s="6"/>
      <c r="D3642" s="8"/>
      <c r="E3642" s="6"/>
      <c r="F3642" s="6"/>
      <c r="G3642" s="6"/>
      <c r="H3642" s="6"/>
      <c r="I3642" s="6"/>
      <c r="J3642" s="6"/>
    </row>
    <row r="3643" spans="1:10" ht="13.9">
      <c r="A3643" s="6"/>
      <c r="B3643" s="7"/>
      <c r="C3643" s="6"/>
      <c r="D3643" s="8"/>
      <c r="E3643" s="6"/>
      <c r="F3643" s="6"/>
      <c r="G3643" s="6"/>
      <c r="H3643" s="6"/>
      <c r="I3643" s="6"/>
      <c r="J3643" s="6"/>
    </row>
    <row r="3644" spans="1:10" ht="13.9">
      <c r="A3644" s="6"/>
      <c r="B3644" s="7"/>
      <c r="C3644" s="6"/>
      <c r="D3644" s="8"/>
      <c r="E3644" s="6"/>
      <c r="F3644" s="6"/>
      <c r="G3644" s="6"/>
      <c r="H3644" s="6"/>
      <c r="I3644" s="6"/>
      <c r="J3644" s="6"/>
    </row>
    <row r="3645" spans="1:10" ht="13.9">
      <c r="A3645" s="6"/>
      <c r="B3645" s="7"/>
      <c r="C3645" s="6"/>
      <c r="D3645" s="8"/>
      <c r="E3645" s="6"/>
      <c r="F3645" s="6"/>
      <c r="G3645" s="6"/>
      <c r="H3645" s="6"/>
      <c r="I3645" s="6"/>
      <c r="J3645" s="6"/>
    </row>
    <row r="3646" spans="1:10" ht="13.9">
      <c r="A3646" s="6"/>
      <c r="B3646" s="7"/>
      <c r="C3646" s="6"/>
      <c r="D3646" s="8"/>
      <c r="E3646" s="6"/>
      <c r="F3646" s="6"/>
      <c r="G3646" s="6"/>
      <c r="H3646" s="6"/>
      <c r="I3646" s="6"/>
      <c r="J3646" s="6"/>
    </row>
    <row r="3647" spans="1:10" ht="13.9">
      <c r="A3647" s="6"/>
      <c r="B3647" s="7"/>
      <c r="C3647" s="6"/>
      <c r="D3647" s="8"/>
      <c r="E3647" s="6"/>
      <c r="F3647" s="6"/>
      <c r="G3647" s="6"/>
      <c r="H3647" s="6"/>
      <c r="I3647" s="6"/>
      <c r="J3647" s="6"/>
    </row>
    <row r="3648" spans="1:10" ht="13.9">
      <c r="A3648" s="6"/>
      <c r="B3648" s="7"/>
      <c r="C3648" s="6"/>
      <c r="D3648" s="8"/>
      <c r="E3648" s="6"/>
      <c r="F3648" s="6"/>
      <c r="G3648" s="6"/>
      <c r="H3648" s="6"/>
      <c r="I3648" s="6"/>
      <c r="J3648" s="6"/>
    </row>
    <row r="3649" spans="1:10" ht="13.9">
      <c r="A3649" s="6"/>
      <c r="B3649" s="7"/>
      <c r="C3649" s="6"/>
      <c r="D3649" s="8"/>
      <c r="E3649" s="6"/>
      <c r="F3649" s="6"/>
      <c r="G3649" s="6"/>
      <c r="H3649" s="6"/>
      <c r="I3649" s="6"/>
      <c r="J3649" s="6"/>
    </row>
    <row r="3650" spans="1:10" ht="13.9">
      <c r="A3650" s="6"/>
      <c r="B3650" s="7"/>
      <c r="C3650" s="6"/>
      <c r="D3650" s="8"/>
      <c r="E3650" s="6"/>
      <c r="F3650" s="6"/>
      <c r="G3650" s="6"/>
      <c r="H3650" s="6"/>
      <c r="I3650" s="6"/>
      <c r="J3650" s="6"/>
    </row>
    <row r="3651" spans="1:10" ht="13.9">
      <c r="A3651" s="6"/>
      <c r="B3651" s="7"/>
      <c r="C3651" s="6"/>
      <c r="D3651" s="8"/>
      <c r="E3651" s="6"/>
      <c r="F3651" s="6"/>
      <c r="G3651" s="6"/>
      <c r="H3651" s="6"/>
      <c r="I3651" s="6"/>
      <c r="J3651" s="6"/>
    </row>
    <row r="3652" spans="1:10" ht="13.9">
      <c r="A3652" s="6"/>
      <c r="B3652" s="7"/>
      <c r="C3652" s="6"/>
      <c r="D3652" s="8"/>
      <c r="E3652" s="6"/>
      <c r="F3652" s="6"/>
      <c r="G3652" s="6"/>
      <c r="H3652" s="6"/>
      <c r="I3652" s="6"/>
      <c r="J3652" s="6"/>
    </row>
    <row r="3653" spans="1:10" ht="13.9">
      <c r="A3653" s="6"/>
      <c r="B3653" s="7"/>
      <c r="C3653" s="6"/>
      <c r="D3653" s="8"/>
      <c r="E3653" s="6"/>
      <c r="F3653" s="6"/>
      <c r="G3653" s="6"/>
      <c r="H3653" s="6"/>
      <c r="I3653" s="6"/>
      <c r="J3653" s="6"/>
    </row>
    <row r="3654" spans="1:10" ht="13.9">
      <c r="A3654" s="6"/>
      <c r="B3654" s="7"/>
      <c r="C3654" s="6"/>
      <c r="D3654" s="8"/>
      <c r="E3654" s="6"/>
      <c r="F3654" s="6"/>
      <c r="G3654" s="6"/>
      <c r="H3654" s="6"/>
      <c r="I3654" s="6"/>
      <c r="J3654" s="6"/>
    </row>
    <row r="3655" spans="1:10" ht="13.9">
      <c r="A3655" s="6"/>
      <c r="B3655" s="7"/>
      <c r="C3655" s="6"/>
      <c r="D3655" s="8"/>
      <c r="E3655" s="6"/>
      <c r="F3655" s="6"/>
      <c r="G3655" s="6"/>
      <c r="H3655" s="6"/>
      <c r="I3655" s="6"/>
      <c r="J3655" s="6"/>
    </row>
    <row r="3656" spans="1:10" ht="13.9">
      <c r="A3656" s="6"/>
      <c r="B3656" s="7"/>
      <c r="C3656" s="6"/>
      <c r="D3656" s="8"/>
      <c r="E3656" s="6"/>
      <c r="F3656" s="6"/>
      <c r="G3656" s="6"/>
      <c r="H3656" s="6"/>
      <c r="I3656" s="6"/>
      <c r="J3656" s="6"/>
    </row>
    <row r="3657" spans="1:10" ht="13.9">
      <c r="A3657" s="6"/>
      <c r="B3657" s="7"/>
      <c r="C3657" s="6"/>
      <c r="D3657" s="8"/>
      <c r="E3657" s="6"/>
      <c r="F3657" s="6"/>
      <c r="G3657" s="6"/>
      <c r="H3657" s="6"/>
      <c r="I3657" s="6"/>
      <c r="J3657" s="6"/>
    </row>
    <row r="3658" spans="1:10" ht="13.9">
      <c r="A3658" s="6"/>
      <c r="B3658" s="7"/>
      <c r="C3658" s="6"/>
      <c r="D3658" s="8"/>
      <c r="E3658" s="6"/>
      <c r="F3658" s="6"/>
      <c r="G3658" s="6"/>
      <c r="H3658" s="6"/>
      <c r="I3658" s="6"/>
      <c r="J3658" s="6"/>
    </row>
    <row r="3659" spans="1:10" ht="13.9">
      <c r="A3659" s="6"/>
      <c r="B3659" s="7"/>
      <c r="C3659" s="6"/>
      <c r="D3659" s="8"/>
      <c r="E3659" s="6"/>
      <c r="F3659" s="6"/>
      <c r="G3659" s="6"/>
      <c r="H3659" s="6"/>
      <c r="I3659" s="6"/>
      <c r="J3659" s="6"/>
    </row>
    <row r="3660" spans="1:10" ht="13.9">
      <c r="A3660" s="6"/>
      <c r="B3660" s="7"/>
      <c r="C3660" s="6"/>
      <c r="D3660" s="8"/>
      <c r="E3660" s="6"/>
      <c r="F3660" s="6"/>
      <c r="G3660" s="6"/>
      <c r="H3660" s="6"/>
      <c r="I3660" s="6"/>
      <c r="J3660" s="6"/>
    </row>
    <row r="3661" spans="1:10" ht="13.9">
      <c r="A3661" s="6"/>
      <c r="B3661" s="7"/>
      <c r="C3661" s="6"/>
      <c r="D3661" s="8"/>
      <c r="E3661" s="6"/>
      <c r="F3661" s="6"/>
      <c r="G3661" s="6"/>
      <c r="H3661" s="6"/>
      <c r="I3661" s="6"/>
      <c r="J3661" s="6"/>
    </row>
    <row r="3662" spans="1:10" ht="13.9">
      <c r="A3662" s="6"/>
      <c r="B3662" s="7"/>
      <c r="C3662" s="6"/>
      <c r="D3662" s="8"/>
      <c r="E3662" s="6"/>
      <c r="F3662" s="6"/>
      <c r="G3662" s="6"/>
      <c r="H3662" s="6"/>
      <c r="I3662" s="6"/>
      <c r="J3662" s="6"/>
    </row>
    <row r="3663" spans="1:10" ht="13.9">
      <c r="A3663" s="6"/>
      <c r="B3663" s="7"/>
      <c r="C3663" s="6"/>
      <c r="D3663" s="8"/>
      <c r="E3663" s="6"/>
      <c r="F3663" s="6"/>
      <c r="G3663" s="6"/>
      <c r="H3663" s="6"/>
      <c r="I3663" s="6"/>
      <c r="J3663" s="6"/>
    </row>
    <row r="3664" spans="1:10" ht="13.9">
      <c r="A3664" s="6"/>
      <c r="B3664" s="7"/>
      <c r="C3664" s="6"/>
      <c r="D3664" s="8"/>
      <c r="E3664" s="6"/>
      <c r="F3664" s="6"/>
      <c r="G3664" s="6"/>
      <c r="H3664" s="6"/>
      <c r="I3664" s="6"/>
      <c r="J3664" s="6"/>
    </row>
    <row r="3665" spans="1:10" ht="13.9">
      <c r="A3665" s="6"/>
      <c r="B3665" s="7"/>
      <c r="C3665" s="6"/>
      <c r="D3665" s="8"/>
      <c r="E3665" s="6"/>
      <c r="F3665" s="6"/>
      <c r="G3665" s="6"/>
      <c r="H3665" s="6"/>
      <c r="I3665" s="6"/>
      <c r="J3665" s="6"/>
    </row>
    <row r="3666" spans="1:10" ht="13.9">
      <c r="A3666" s="6"/>
      <c r="B3666" s="7"/>
      <c r="C3666" s="6"/>
      <c r="D3666" s="8"/>
      <c r="E3666" s="6"/>
      <c r="F3666" s="6"/>
      <c r="G3666" s="6"/>
      <c r="H3666" s="6"/>
      <c r="I3666" s="6"/>
      <c r="J3666" s="6"/>
    </row>
    <row r="3667" spans="1:10" ht="13.9">
      <c r="A3667" s="6"/>
      <c r="B3667" s="7"/>
      <c r="C3667" s="6"/>
      <c r="D3667" s="8"/>
      <c r="E3667" s="6"/>
      <c r="F3667" s="6"/>
      <c r="G3667" s="6"/>
      <c r="H3667" s="6"/>
      <c r="I3667" s="6"/>
      <c r="J3667" s="6"/>
    </row>
    <row r="3668" spans="1:10" ht="13.9">
      <c r="A3668" s="6"/>
      <c r="B3668" s="7"/>
      <c r="C3668" s="6"/>
      <c r="D3668" s="8"/>
      <c r="E3668" s="6"/>
      <c r="F3668" s="6"/>
      <c r="G3668" s="6"/>
      <c r="H3668" s="6"/>
      <c r="I3668" s="6"/>
      <c r="J3668" s="6"/>
    </row>
    <row r="3669" spans="1:10" ht="13.9">
      <c r="A3669" s="6"/>
      <c r="B3669" s="7"/>
      <c r="C3669" s="6"/>
      <c r="D3669" s="8"/>
      <c r="E3669" s="6"/>
      <c r="F3669" s="6"/>
      <c r="G3669" s="6"/>
      <c r="H3669" s="6"/>
      <c r="I3669" s="6"/>
      <c r="J3669" s="6"/>
    </row>
    <row r="3670" spans="1:10" ht="13.9">
      <c r="A3670" s="6"/>
      <c r="B3670" s="7"/>
      <c r="C3670" s="6"/>
      <c r="D3670" s="8"/>
      <c r="E3670" s="6"/>
      <c r="F3670" s="6"/>
      <c r="G3670" s="6"/>
      <c r="H3670" s="6"/>
      <c r="I3670" s="6"/>
      <c r="J3670" s="6"/>
    </row>
    <row r="3671" spans="1:10" ht="13.9">
      <c r="A3671" s="6"/>
      <c r="B3671" s="7"/>
      <c r="C3671" s="6"/>
      <c r="D3671" s="8"/>
      <c r="E3671" s="6"/>
      <c r="F3671" s="6"/>
      <c r="G3671" s="6"/>
      <c r="H3671" s="6"/>
      <c r="I3671" s="6"/>
      <c r="J3671" s="6"/>
    </row>
    <row r="3672" spans="1:10" ht="13.9">
      <c r="A3672" s="6"/>
      <c r="B3672" s="7"/>
      <c r="C3672" s="6"/>
      <c r="D3672" s="8"/>
      <c r="E3672" s="6"/>
      <c r="F3672" s="6"/>
      <c r="G3672" s="6"/>
      <c r="H3672" s="6"/>
      <c r="I3672" s="6"/>
      <c r="J3672" s="6"/>
    </row>
    <row r="3673" spans="1:10" ht="13.9">
      <c r="A3673" s="6"/>
      <c r="B3673" s="7"/>
      <c r="C3673" s="6"/>
      <c r="D3673" s="8"/>
      <c r="E3673" s="6"/>
      <c r="F3673" s="6"/>
      <c r="G3673" s="6"/>
      <c r="H3673" s="6"/>
      <c r="I3673" s="6"/>
      <c r="J3673" s="6"/>
    </row>
    <row r="3674" spans="1:10" ht="13.9">
      <c r="A3674" s="6"/>
      <c r="B3674" s="7"/>
      <c r="C3674" s="6"/>
      <c r="D3674" s="8"/>
      <c r="E3674" s="6"/>
      <c r="F3674" s="6"/>
      <c r="G3674" s="6"/>
      <c r="H3674" s="6"/>
      <c r="I3674" s="6"/>
      <c r="J3674" s="6"/>
    </row>
    <row r="3675" spans="1:10" ht="13.9">
      <c r="A3675" s="6"/>
      <c r="B3675" s="7"/>
      <c r="C3675" s="6"/>
      <c r="D3675" s="8"/>
      <c r="E3675" s="6"/>
      <c r="F3675" s="6"/>
      <c r="G3675" s="6"/>
      <c r="H3675" s="6"/>
      <c r="I3675" s="6"/>
      <c r="J3675" s="6"/>
    </row>
    <row r="3676" spans="1:10" ht="13.9">
      <c r="A3676" s="6"/>
      <c r="B3676" s="7"/>
      <c r="C3676" s="6"/>
      <c r="D3676" s="8"/>
      <c r="E3676" s="6"/>
      <c r="F3676" s="6"/>
      <c r="G3676" s="6"/>
      <c r="H3676" s="6"/>
      <c r="I3676" s="6"/>
      <c r="J3676" s="6"/>
    </row>
    <row r="3677" spans="1:10" ht="13.9">
      <c r="A3677" s="6"/>
      <c r="B3677" s="7"/>
      <c r="C3677" s="6"/>
      <c r="D3677" s="8"/>
      <c r="E3677" s="6"/>
      <c r="F3677" s="6"/>
      <c r="G3677" s="6"/>
      <c r="H3677" s="6"/>
      <c r="I3677" s="6"/>
      <c r="J3677" s="6"/>
    </row>
    <row r="3678" spans="1:10" ht="13.9">
      <c r="A3678" s="6"/>
      <c r="B3678" s="7"/>
      <c r="C3678" s="6"/>
      <c r="D3678" s="8"/>
      <c r="E3678" s="6"/>
      <c r="F3678" s="6"/>
      <c r="G3678" s="6"/>
      <c r="H3678" s="6"/>
      <c r="I3678" s="6"/>
      <c r="J3678" s="6"/>
    </row>
    <row r="3679" spans="1:10" ht="13.9">
      <c r="A3679" s="6"/>
      <c r="B3679" s="7"/>
      <c r="C3679" s="6"/>
      <c r="D3679" s="8"/>
      <c r="E3679" s="6"/>
      <c r="F3679" s="6"/>
      <c r="G3679" s="6"/>
      <c r="H3679" s="6"/>
      <c r="I3679" s="6"/>
      <c r="J3679" s="6"/>
    </row>
    <row r="3680" spans="1:10" ht="13.9">
      <c r="A3680" s="6"/>
      <c r="B3680" s="7"/>
      <c r="C3680" s="6"/>
      <c r="D3680" s="8"/>
      <c r="E3680" s="6"/>
      <c r="F3680" s="6"/>
      <c r="G3680" s="6"/>
      <c r="H3680" s="6"/>
      <c r="I3680" s="6"/>
      <c r="J3680" s="6"/>
    </row>
    <row r="3681" spans="1:10" ht="13.9">
      <c r="A3681" s="6"/>
      <c r="B3681" s="7"/>
      <c r="C3681" s="6"/>
      <c r="D3681" s="8"/>
      <c r="E3681" s="6"/>
      <c r="F3681" s="6"/>
      <c r="G3681" s="6"/>
      <c r="H3681" s="6"/>
      <c r="I3681" s="6"/>
      <c r="J3681" s="6"/>
    </row>
    <row r="3682" spans="1:10" ht="13.9">
      <c r="A3682" s="6"/>
      <c r="B3682" s="7"/>
      <c r="C3682" s="6"/>
      <c r="D3682" s="8"/>
      <c r="E3682" s="6"/>
      <c r="F3682" s="6"/>
      <c r="G3682" s="6"/>
      <c r="H3682" s="6"/>
      <c r="I3682" s="6"/>
      <c r="J3682" s="6"/>
    </row>
    <row r="3683" spans="1:10" ht="13.9">
      <c r="A3683" s="6"/>
      <c r="B3683" s="7"/>
      <c r="C3683" s="6"/>
      <c r="D3683" s="8"/>
      <c r="E3683" s="6"/>
      <c r="F3683" s="6"/>
      <c r="G3683" s="6"/>
      <c r="H3683" s="6"/>
      <c r="I3683" s="6"/>
      <c r="J3683" s="6"/>
    </row>
    <row r="3684" spans="1:10" ht="13.9">
      <c r="A3684" s="6"/>
      <c r="B3684" s="7"/>
      <c r="C3684" s="6"/>
      <c r="D3684" s="8"/>
      <c r="E3684" s="6"/>
      <c r="F3684" s="6"/>
      <c r="G3684" s="6"/>
      <c r="H3684" s="6"/>
      <c r="I3684" s="6"/>
      <c r="J3684" s="6"/>
    </row>
    <row r="3685" spans="1:10" ht="13.9">
      <c r="A3685" s="6"/>
      <c r="B3685" s="7"/>
      <c r="C3685" s="6"/>
      <c r="D3685" s="8"/>
      <c r="E3685" s="6"/>
      <c r="F3685" s="6"/>
      <c r="G3685" s="6"/>
      <c r="H3685" s="6"/>
      <c r="I3685" s="6"/>
      <c r="J3685" s="6"/>
    </row>
    <row r="3686" spans="1:10" ht="13.9">
      <c r="A3686" s="6"/>
      <c r="B3686" s="7"/>
      <c r="C3686" s="6"/>
      <c r="D3686" s="8"/>
      <c r="E3686" s="6"/>
      <c r="F3686" s="6"/>
      <c r="G3686" s="6"/>
      <c r="H3686" s="6"/>
      <c r="I3686" s="6"/>
      <c r="J3686" s="6"/>
    </row>
    <row r="3687" spans="1:10" ht="13.9">
      <c r="A3687" s="6"/>
      <c r="B3687" s="7"/>
      <c r="C3687" s="6"/>
      <c r="D3687" s="8"/>
      <c r="E3687" s="6"/>
      <c r="F3687" s="6"/>
      <c r="G3687" s="6"/>
      <c r="H3687" s="6"/>
      <c r="I3687" s="6"/>
      <c r="J3687" s="6"/>
    </row>
    <row r="3688" spans="1:10" ht="13.9">
      <c r="A3688" s="6"/>
      <c r="B3688" s="7"/>
      <c r="C3688" s="6"/>
      <c r="D3688" s="8"/>
      <c r="E3688" s="6"/>
      <c r="F3688" s="6"/>
      <c r="G3688" s="6"/>
      <c r="H3688" s="6"/>
      <c r="I3688" s="6"/>
      <c r="J3688" s="6"/>
    </row>
    <row r="3689" spans="1:10" ht="13.9">
      <c r="A3689" s="6"/>
      <c r="B3689" s="7"/>
      <c r="C3689" s="6"/>
      <c r="D3689" s="8"/>
      <c r="E3689" s="6"/>
      <c r="F3689" s="6"/>
      <c r="G3689" s="6"/>
      <c r="H3689" s="6"/>
      <c r="I3689" s="6"/>
      <c r="J3689" s="6"/>
    </row>
    <row r="3690" spans="1:10" ht="13.9">
      <c r="A3690" s="6"/>
      <c r="B3690" s="7"/>
      <c r="C3690" s="6"/>
      <c r="D3690" s="8"/>
      <c r="E3690" s="6"/>
      <c r="F3690" s="6"/>
      <c r="G3690" s="6"/>
      <c r="H3690" s="6"/>
      <c r="I3690" s="6"/>
      <c r="J3690" s="6"/>
    </row>
    <row r="3691" spans="1:10" ht="13.9">
      <c r="A3691" s="6"/>
      <c r="B3691" s="7"/>
      <c r="C3691" s="6"/>
      <c r="D3691" s="8"/>
      <c r="E3691" s="6"/>
      <c r="F3691" s="6"/>
      <c r="G3691" s="6"/>
      <c r="H3691" s="6"/>
      <c r="I3691" s="6"/>
      <c r="J3691" s="6"/>
    </row>
    <row r="3692" spans="1:10" ht="13.9">
      <c r="A3692" s="6"/>
      <c r="B3692" s="7"/>
      <c r="C3692" s="6"/>
      <c r="D3692" s="8"/>
      <c r="E3692" s="6"/>
      <c r="F3692" s="6"/>
      <c r="G3692" s="6"/>
      <c r="H3692" s="6"/>
      <c r="I3692" s="6"/>
      <c r="J3692" s="6"/>
    </row>
    <row r="3693" spans="1:10" ht="13.9">
      <c r="A3693" s="6"/>
      <c r="B3693" s="7"/>
      <c r="C3693" s="6"/>
      <c r="D3693" s="8"/>
      <c r="E3693" s="6"/>
      <c r="F3693" s="6"/>
      <c r="G3693" s="6"/>
      <c r="H3693" s="6"/>
      <c r="I3693" s="6"/>
      <c r="J3693" s="6"/>
    </row>
    <row r="3694" spans="1:10" ht="13.9">
      <c r="A3694" s="6"/>
      <c r="B3694" s="7"/>
      <c r="C3694" s="6"/>
      <c r="D3694" s="8"/>
      <c r="E3694" s="6"/>
      <c r="F3694" s="6"/>
      <c r="G3694" s="6"/>
      <c r="H3694" s="6"/>
      <c r="I3694" s="6"/>
      <c r="J3694" s="6"/>
    </row>
    <row r="3695" spans="1:10" ht="13.9">
      <c r="A3695" s="6"/>
      <c r="B3695" s="7"/>
      <c r="C3695" s="6"/>
      <c r="D3695" s="8"/>
      <c r="E3695" s="6"/>
      <c r="F3695" s="6"/>
      <c r="G3695" s="6"/>
      <c r="H3695" s="6"/>
      <c r="I3695" s="6"/>
      <c r="J3695" s="6"/>
    </row>
    <row r="3696" spans="1:10" ht="13.9">
      <c r="A3696" s="6"/>
      <c r="B3696" s="7"/>
      <c r="C3696" s="6"/>
      <c r="D3696" s="8"/>
      <c r="E3696" s="6"/>
      <c r="F3696" s="6"/>
      <c r="G3696" s="6"/>
      <c r="H3696" s="6"/>
      <c r="I3696" s="6"/>
      <c r="J3696" s="6"/>
    </row>
    <row r="3697" spans="1:10" ht="13.9">
      <c r="A3697" s="6"/>
      <c r="B3697" s="7"/>
      <c r="C3697" s="6"/>
      <c r="D3697" s="8"/>
      <c r="E3697" s="6"/>
      <c r="F3697" s="6"/>
      <c r="G3697" s="6"/>
      <c r="H3697" s="6"/>
      <c r="I3697" s="6"/>
      <c r="J3697" s="6"/>
    </row>
    <row r="3698" spans="1:10" ht="13.9">
      <c r="A3698" s="6"/>
      <c r="B3698" s="7"/>
      <c r="C3698" s="6"/>
      <c r="D3698" s="8"/>
      <c r="E3698" s="6"/>
      <c r="F3698" s="6"/>
      <c r="G3698" s="6"/>
      <c r="H3698" s="6"/>
      <c r="I3698" s="6"/>
      <c r="J3698" s="6"/>
    </row>
    <row r="3699" spans="1:10" ht="13.9">
      <c r="A3699" s="6"/>
      <c r="B3699" s="7"/>
      <c r="C3699" s="6"/>
      <c r="D3699" s="8"/>
      <c r="E3699" s="6"/>
      <c r="F3699" s="6"/>
      <c r="G3699" s="6"/>
      <c r="H3699" s="6"/>
      <c r="I3699" s="6"/>
      <c r="J3699" s="6"/>
    </row>
    <row r="3700" spans="1:10" ht="13.9">
      <c r="A3700" s="6"/>
      <c r="B3700" s="7"/>
      <c r="C3700" s="6"/>
      <c r="D3700" s="8"/>
      <c r="E3700" s="6"/>
      <c r="F3700" s="6"/>
      <c r="G3700" s="6"/>
      <c r="H3700" s="6"/>
      <c r="I3700" s="6"/>
      <c r="J3700" s="6"/>
    </row>
    <row r="3701" spans="1:10" ht="13.9">
      <c r="A3701" s="6"/>
      <c r="B3701" s="7"/>
      <c r="C3701" s="6"/>
      <c r="D3701" s="8"/>
      <c r="E3701" s="6"/>
      <c r="F3701" s="6"/>
      <c r="G3701" s="6"/>
      <c r="H3701" s="6"/>
      <c r="I3701" s="6"/>
      <c r="J3701" s="6"/>
    </row>
    <row r="3702" spans="1:10" ht="13.9">
      <c r="A3702" s="6"/>
      <c r="B3702" s="7"/>
      <c r="C3702" s="6"/>
      <c r="D3702" s="8"/>
      <c r="E3702" s="6"/>
      <c r="F3702" s="6"/>
      <c r="G3702" s="6"/>
      <c r="H3702" s="6"/>
      <c r="I3702" s="6"/>
      <c r="J3702" s="6"/>
    </row>
    <row r="3703" spans="1:10" ht="13.9">
      <c r="A3703" s="6"/>
      <c r="B3703" s="7"/>
      <c r="C3703" s="6"/>
      <c r="D3703" s="8"/>
      <c r="E3703" s="6"/>
      <c r="F3703" s="6"/>
      <c r="G3703" s="6"/>
      <c r="H3703" s="6"/>
      <c r="I3703" s="6"/>
      <c r="J3703" s="6"/>
    </row>
    <row r="3704" spans="1:10" ht="13.9">
      <c r="A3704" s="6"/>
      <c r="B3704" s="7"/>
      <c r="C3704" s="6"/>
      <c r="D3704" s="8"/>
      <c r="E3704" s="6"/>
      <c r="F3704" s="6"/>
      <c r="G3704" s="6"/>
      <c r="H3704" s="6"/>
      <c r="I3704" s="6"/>
      <c r="J3704" s="6"/>
    </row>
    <row r="3705" spans="1:10" ht="13.9">
      <c r="A3705" s="6"/>
      <c r="B3705" s="7"/>
      <c r="C3705" s="6"/>
      <c r="D3705" s="8"/>
      <c r="E3705" s="6"/>
      <c r="F3705" s="6"/>
      <c r="G3705" s="6"/>
      <c r="H3705" s="6"/>
      <c r="I3705" s="6"/>
      <c r="J3705" s="6"/>
    </row>
    <row r="3706" spans="1:10" ht="13.9">
      <c r="A3706" s="6"/>
      <c r="B3706" s="7"/>
      <c r="C3706" s="6"/>
      <c r="D3706" s="8"/>
      <c r="E3706" s="6"/>
      <c r="F3706" s="6"/>
      <c r="G3706" s="6"/>
      <c r="H3706" s="6"/>
      <c r="I3706" s="6"/>
      <c r="J3706" s="6"/>
    </row>
    <row r="3707" spans="1:10" ht="13.9">
      <c r="A3707" s="6"/>
      <c r="B3707" s="7"/>
      <c r="C3707" s="6"/>
      <c r="D3707" s="8"/>
      <c r="E3707" s="6"/>
      <c r="F3707" s="6"/>
      <c r="G3707" s="6"/>
      <c r="H3707" s="6"/>
      <c r="I3707" s="6"/>
      <c r="J3707" s="6"/>
    </row>
    <row r="3708" spans="1:10" ht="13.9">
      <c r="A3708" s="6"/>
      <c r="B3708" s="7"/>
      <c r="C3708" s="6"/>
      <c r="D3708" s="8"/>
      <c r="E3708" s="6"/>
      <c r="F3708" s="6"/>
      <c r="G3708" s="6"/>
      <c r="H3708" s="6"/>
      <c r="I3708" s="6"/>
      <c r="J3708" s="6"/>
    </row>
    <row r="3709" spans="1:10" ht="13.9">
      <c r="A3709" s="6"/>
      <c r="B3709" s="7"/>
      <c r="C3709" s="6"/>
      <c r="D3709" s="8"/>
      <c r="E3709" s="6"/>
      <c r="F3709" s="6"/>
      <c r="G3709" s="6"/>
      <c r="H3709" s="6"/>
      <c r="I3709" s="6"/>
      <c r="J3709" s="6"/>
    </row>
    <row r="3710" spans="1:10" ht="13.9">
      <c r="A3710" s="6"/>
      <c r="B3710" s="7"/>
      <c r="C3710" s="6"/>
      <c r="D3710" s="8"/>
      <c r="E3710" s="6"/>
      <c r="F3710" s="6"/>
      <c r="G3710" s="6"/>
      <c r="H3710" s="6"/>
      <c r="I3710" s="6"/>
      <c r="J3710" s="6"/>
    </row>
    <row r="3711" spans="1:10" ht="13.9">
      <c r="A3711" s="6"/>
      <c r="B3711" s="7"/>
      <c r="C3711" s="6"/>
      <c r="D3711" s="8"/>
      <c r="E3711" s="6"/>
      <c r="F3711" s="6"/>
      <c r="G3711" s="6"/>
      <c r="H3711" s="6"/>
      <c r="I3711" s="6"/>
      <c r="J3711" s="6"/>
    </row>
    <row r="3712" spans="1:10" ht="13.9">
      <c r="A3712" s="6"/>
      <c r="B3712" s="7"/>
      <c r="C3712" s="6"/>
      <c r="D3712" s="8"/>
      <c r="E3712" s="6"/>
      <c r="F3712" s="6"/>
      <c r="G3712" s="6"/>
      <c r="H3712" s="6"/>
      <c r="I3712" s="6"/>
      <c r="J3712" s="6"/>
    </row>
    <row r="3713" spans="1:10" ht="13.9">
      <c r="A3713" s="6"/>
      <c r="B3713" s="7"/>
      <c r="C3713" s="6"/>
      <c r="D3713" s="8"/>
      <c r="E3713" s="6"/>
      <c r="F3713" s="6"/>
      <c r="G3713" s="6"/>
      <c r="H3713" s="6"/>
      <c r="I3713" s="6"/>
      <c r="J3713" s="6"/>
    </row>
    <row r="3714" spans="1:10" ht="13.9">
      <c r="A3714" s="6"/>
      <c r="B3714" s="7"/>
      <c r="C3714" s="6"/>
      <c r="D3714" s="8"/>
      <c r="E3714" s="6"/>
      <c r="F3714" s="6"/>
      <c r="G3714" s="6"/>
      <c r="H3714" s="6"/>
      <c r="I3714" s="6"/>
      <c r="J3714" s="6"/>
    </row>
    <row r="3715" spans="1:10" ht="13.9">
      <c r="A3715" s="6"/>
      <c r="B3715" s="7"/>
      <c r="C3715" s="6"/>
      <c r="D3715" s="8"/>
      <c r="E3715" s="6"/>
      <c r="F3715" s="6"/>
      <c r="G3715" s="6"/>
      <c r="H3715" s="6"/>
      <c r="I3715" s="6"/>
      <c r="J3715" s="6"/>
    </row>
    <row r="3716" spans="1:10" ht="13.9">
      <c r="A3716" s="6"/>
      <c r="B3716" s="7"/>
      <c r="C3716" s="6"/>
      <c r="D3716" s="8"/>
      <c r="E3716" s="6"/>
      <c r="F3716" s="6"/>
      <c r="G3716" s="6"/>
      <c r="H3716" s="6"/>
      <c r="I3716" s="6"/>
      <c r="J3716" s="6"/>
    </row>
    <row r="3717" spans="1:10" ht="13.9">
      <c r="A3717" s="6"/>
      <c r="B3717" s="7"/>
      <c r="C3717" s="6"/>
      <c r="D3717" s="8"/>
      <c r="E3717" s="6"/>
      <c r="F3717" s="6"/>
      <c r="G3717" s="6"/>
      <c r="H3717" s="6"/>
      <c r="I3717" s="6"/>
      <c r="J3717" s="6"/>
    </row>
    <row r="3718" spans="1:10" ht="13.9">
      <c r="A3718" s="6"/>
      <c r="B3718" s="7"/>
      <c r="C3718" s="6"/>
      <c r="D3718" s="8"/>
      <c r="E3718" s="6"/>
      <c r="F3718" s="6"/>
      <c r="G3718" s="6"/>
      <c r="H3718" s="6"/>
      <c r="I3718" s="6"/>
      <c r="J3718" s="6"/>
    </row>
    <row r="3719" spans="1:10" ht="13.9">
      <c r="A3719" s="6"/>
      <c r="B3719" s="7"/>
      <c r="C3719" s="6"/>
      <c r="D3719" s="8"/>
      <c r="E3719" s="6"/>
      <c r="F3719" s="6"/>
      <c r="G3719" s="6"/>
      <c r="H3719" s="6"/>
      <c r="I3719" s="6"/>
      <c r="J3719" s="6"/>
    </row>
    <row r="3720" spans="1:10" ht="13.9">
      <c r="A3720" s="6"/>
      <c r="B3720" s="7"/>
      <c r="C3720" s="6"/>
      <c r="D3720" s="8"/>
      <c r="E3720" s="6"/>
      <c r="F3720" s="6"/>
      <c r="G3720" s="6"/>
      <c r="H3720" s="6"/>
      <c r="I3720" s="6"/>
      <c r="J3720" s="6"/>
    </row>
    <row r="3721" spans="1:10" ht="13.9">
      <c r="A3721" s="6"/>
      <c r="B3721" s="7"/>
      <c r="C3721" s="6"/>
      <c r="D3721" s="8"/>
      <c r="E3721" s="6"/>
      <c r="F3721" s="6"/>
      <c r="G3721" s="6"/>
      <c r="H3721" s="6"/>
      <c r="I3721" s="6"/>
      <c r="J3721" s="6"/>
    </row>
    <row r="3722" spans="1:10" ht="13.9">
      <c r="A3722" s="6"/>
      <c r="B3722" s="7"/>
      <c r="C3722" s="6"/>
      <c r="D3722" s="8"/>
      <c r="E3722" s="6"/>
      <c r="F3722" s="6"/>
      <c r="G3722" s="6"/>
      <c r="H3722" s="6"/>
      <c r="I3722" s="6"/>
      <c r="J3722" s="6"/>
    </row>
    <row r="3723" spans="1:10" ht="13.9">
      <c r="A3723" s="6"/>
      <c r="B3723" s="7"/>
      <c r="C3723" s="6"/>
      <c r="D3723" s="8"/>
      <c r="E3723" s="6"/>
      <c r="F3723" s="6"/>
      <c r="G3723" s="6"/>
      <c r="H3723" s="6"/>
      <c r="I3723" s="6"/>
      <c r="J3723" s="6"/>
    </row>
    <row r="3724" spans="1:10" ht="13.9">
      <c r="A3724" s="6"/>
      <c r="B3724" s="7"/>
      <c r="C3724" s="6"/>
      <c r="D3724" s="8"/>
      <c r="E3724" s="6"/>
      <c r="F3724" s="6"/>
      <c r="G3724" s="6"/>
      <c r="H3724" s="6"/>
      <c r="I3724" s="6"/>
      <c r="J3724" s="6"/>
    </row>
    <row r="3725" spans="1:10" ht="13.9">
      <c r="A3725" s="6"/>
      <c r="B3725" s="7"/>
      <c r="C3725" s="6"/>
      <c r="D3725" s="8"/>
      <c r="E3725" s="6"/>
      <c r="F3725" s="6"/>
      <c r="G3725" s="6"/>
      <c r="H3725" s="6"/>
      <c r="I3725" s="6"/>
      <c r="J3725" s="6"/>
    </row>
    <row r="3726" spans="1:10" ht="13.9">
      <c r="A3726" s="6"/>
      <c r="B3726" s="7"/>
      <c r="C3726" s="6"/>
      <c r="D3726" s="8"/>
      <c r="E3726" s="6"/>
      <c r="F3726" s="6"/>
      <c r="G3726" s="6"/>
      <c r="H3726" s="6"/>
      <c r="I3726" s="6"/>
      <c r="J3726" s="6"/>
    </row>
    <row r="3727" spans="1:10" ht="13.9">
      <c r="A3727" s="6"/>
      <c r="B3727" s="7"/>
      <c r="C3727" s="6"/>
      <c r="D3727" s="8"/>
      <c r="E3727" s="6"/>
      <c r="F3727" s="6"/>
      <c r="G3727" s="6"/>
      <c r="H3727" s="6"/>
      <c r="I3727" s="6"/>
      <c r="J3727" s="6"/>
    </row>
    <row r="3728" spans="1:10" ht="13.9">
      <c r="A3728" s="6"/>
      <c r="B3728" s="7"/>
      <c r="C3728" s="6"/>
      <c r="D3728" s="8"/>
      <c r="E3728" s="6"/>
      <c r="F3728" s="6"/>
      <c r="G3728" s="6"/>
      <c r="H3728" s="6"/>
      <c r="I3728" s="6"/>
      <c r="J3728" s="6"/>
    </row>
    <row r="3729" spans="1:10" ht="13.9">
      <c r="A3729" s="6"/>
      <c r="B3729" s="7"/>
      <c r="C3729" s="6"/>
      <c r="D3729" s="8"/>
      <c r="E3729" s="6"/>
      <c r="F3729" s="6"/>
      <c r="G3729" s="6"/>
      <c r="H3729" s="6"/>
      <c r="I3729" s="6"/>
      <c r="J3729" s="6"/>
    </row>
    <row r="3730" spans="1:10" ht="13.9">
      <c r="A3730" s="6"/>
      <c r="B3730" s="7"/>
      <c r="C3730" s="6"/>
      <c r="D3730" s="8"/>
      <c r="E3730" s="6"/>
      <c r="F3730" s="6"/>
      <c r="G3730" s="6"/>
      <c r="H3730" s="6"/>
      <c r="I3730" s="6"/>
      <c r="J3730" s="6"/>
    </row>
    <row r="3731" spans="1:10" ht="13.9">
      <c r="A3731" s="6"/>
      <c r="B3731" s="7"/>
      <c r="C3731" s="6"/>
      <c r="D3731" s="8"/>
      <c r="E3731" s="6"/>
      <c r="F3731" s="6"/>
      <c r="G3731" s="6"/>
      <c r="H3731" s="6"/>
      <c r="I3731" s="6"/>
      <c r="J3731" s="6"/>
    </row>
    <row r="3732" spans="1:10" ht="13.9">
      <c r="A3732" s="6"/>
      <c r="B3732" s="7"/>
      <c r="C3732" s="6"/>
      <c r="D3732" s="8"/>
      <c r="E3732" s="6"/>
      <c r="F3732" s="6"/>
      <c r="G3732" s="6"/>
      <c r="H3732" s="6"/>
      <c r="I3732" s="6"/>
      <c r="J3732" s="6"/>
    </row>
    <row r="3733" spans="1:10" ht="13.9">
      <c r="A3733" s="6"/>
      <c r="B3733" s="7"/>
      <c r="C3733" s="6"/>
      <c r="D3733" s="8"/>
      <c r="E3733" s="6"/>
      <c r="F3733" s="6"/>
      <c r="G3733" s="6"/>
      <c r="H3733" s="6"/>
      <c r="I3733" s="6"/>
      <c r="J3733" s="6"/>
    </row>
    <row r="3734" spans="1:10" ht="13.9">
      <c r="A3734" s="6"/>
      <c r="B3734" s="7"/>
      <c r="C3734" s="6"/>
      <c r="D3734" s="8"/>
      <c r="E3734" s="6"/>
      <c r="F3734" s="6"/>
      <c r="G3734" s="6"/>
      <c r="H3734" s="6"/>
      <c r="I3734" s="6"/>
      <c r="J3734" s="6"/>
    </row>
    <row r="3735" spans="1:10" ht="13.9">
      <c r="A3735" s="6"/>
      <c r="B3735" s="7"/>
      <c r="C3735" s="6"/>
      <c r="D3735" s="8"/>
      <c r="E3735" s="6"/>
      <c r="F3735" s="6"/>
      <c r="G3735" s="6"/>
      <c r="H3735" s="6"/>
      <c r="I3735" s="6"/>
      <c r="J3735" s="6"/>
    </row>
    <row r="3736" spans="1:10" ht="13.9">
      <c r="A3736" s="6"/>
      <c r="B3736" s="7"/>
      <c r="C3736" s="6"/>
      <c r="D3736" s="8"/>
      <c r="E3736" s="6"/>
      <c r="F3736" s="6"/>
      <c r="G3736" s="6"/>
      <c r="H3736" s="6"/>
      <c r="I3736" s="6"/>
      <c r="J3736" s="6"/>
    </row>
    <row r="3737" spans="1:10" ht="13.9">
      <c r="A3737" s="6"/>
      <c r="B3737" s="7"/>
      <c r="C3737" s="6"/>
      <c r="D3737" s="8"/>
      <c r="E3737" s="6"/>
      <c r="F3737" s="6"/>
      <c r="G3737" s="6"/>
      <c r="H3737" s="6"/>
      <c r="I3737" s="6"/>
      <c r="J3737" s="6"/>
    </row>
    <row r="3738" spans="1:10" ht="13.9">
      <c r="A3738" s="6"/>
      <c r="B3738" s="7"/>
      <c r="C3738" s="6"/>
      <c r="D3738" s="8"/>
      <c r="E3738" s="6"/>
      <c r="F3738" s="6"/>
      <c r="G3738" s="6"/>
      <c r="H3738" s="6"/>
      <c r="I3738" s="6"/>
      <c r="J3738" s="6"/>
    </row>
    <row r="3739" spans="1:10" ht="13.9">
      <c r="A3739" s="6"/>
      <c r="B3739" s="7"/>
      <c r="C3739" s="6"/>
      <c r="D3739" s="8"/>
      <c r="E3739" s="6"/>
      <c r="F3739" s="6"/>
      <c r="G3739" s="6"/>
      <c r="H3739" s="6"/>
      <c r="I3739" s="6"/>
      <c r="J3739" s="6"/>
    </row>
    <row r="3740" spans="1:10" ht="13.9">
      <c r="A3740" s="6"/>
      <c r="B3740" s="7"/>
      <c r="C3740" s="6"/>
      <c r="D3740" s="8"/>
      <c r="E3740" s="6"/>
      <c r="F3740" s="6"/>
      <c r="G3740" s="6"/>
      <c r="H3740" s="6"/>
      <c r="I3740" s="6"/>
      <c r="J3740" s="6"/>
    </row>
    <row r="3741" spans="1:10" ht="13.9">
      <c r="A3741" s="6"/>
      <c r="B3741" s="7"/>
      <c r="C3741" s="6"/>
      <c r="D3741" s="8"/>
      <c r="E3741" s="6"/>
      <c r="F3741" s="6"/>
      <c r="G3741" s="6"/>
      <c r="H3741" s="6"/>
      <c r="I3741" s="6"/>
      <c r="J3741" s="6"/>
    </row>
    <row r="3742" spans="1:10" ht="13.9">
      <c r="A3742" s="6"/>
      <c r="B3742" s="7"/>
      <c r="C3742" s="6"/>
      <c r="D3742" s="8"/>
      <c r="E3742" s="6"/>
      <c r="F3742" s="6"/>
      <c r="G3742" s="6"/>
      <c r="H3742" s="6"/>
      <c r="I3742" s="6"/>
      <c r="J3742" s="6"/>
    </row>
    <row r="3743" spans="1:10" ht="13.9">
      <c r="A3743" s="6"/>
      <c r="B3743" s="7"/>
      <c r="C3743" s="6"/>
      <c r="D3743" s="8"/>
      <c r="E3743" s="6"/>
      <c r="F3743" s="6"/>
      <c r="G3743" s="6"/>
      <c r="H3743" s="6"/>
      <c r="I3743" s="6"/>
      <c r="J3743" s="6"/>
    </row>
    <row r="3744" spans="1:10" ht="13.9">
      <c r="A3744" s="6"/>
      <c r="B3744" s="7"/>
      <c r="C3744" s="6"/>
      <c r="D3744" s="8"/>
      <c r="E3744" s="6"/>
      <c r="F3744" s="6"/>
      <c r="G3744" s="6"/>
      <c r="H3744" s="6"/>
      <c r="I3744" s="6"/>
      <c r="J3744" s="6"/>
    </row>
    <row r="3745" spans="1:10" ht="13.9">
      <c r="A3745" s="6"/>
      <c r="B3745" s="7"/>
      <c r="C3745" s="6"/>
      <c r="D3745" s="8"/>
      <c r="E3745" s="6"/>
      <c r="F3745" s="6"/>
      <c r="G3745" s="6"/>
      <c r="H3745" s="6"/>
      <c r="I3745" s="6"/>
      <c r="J3745" s="6"/>
    </row>
    <row r="3746" spans="1:10" ht="13.9">
      <c r="A3746" s="6"/>
      <c r="B3746" s="7"/>
      <c r="C3746" s="6"/>
      <c r="D3746" s="8"/>
      <c r="E3746" s="6"/>
      <c r="F3746" s="6"/>
      <c r="G3746" s="6"/>
      <c r="H3746" s="6"/>
      <c r="I3746" s="6"/>
      <c r="J3746" s="6"/>
    </row>
    <row r="3747" spans="1:10" ht="13.9">
      <c r="A3747" s="6"/>
      <c r="B3747" s="7"/>
      <c r="C3747" s="6"/>
      <c r="D3747" s="8"/>
      <c r="E3747" s="6"/>
      <c r="F3747" s="6"/>
      <c r="G3747" s="6"/>
      <c r="H3747" s="6"/>
      <c r="I3747" s="6"/>
      <c r="J3747" s="6"/>
    </row>
    <row r="3748" spans="1:10" ht="13.9">
      <c r="A3748" s="6"/>
      <c r="B3748" s="7"/>
      <c r="C3748" s="6"/>
      <c r="D3748" s="8"/>
      <c r="E3748" s="6"/>
      <c r="F3748" s="6"/>
      <c r="G3748" s="6"/>
      <c r="H3748" s="6"/>
      <c r="I3748" s="6"/>
      <c r="J3748" s="6"/>
    </row>
    <row r="3749" spans="1:10" ht="13.9">
      <c r="A3749" s="6"/>
      <c r="B3749" s="7"/>
      <c r="C3749" s="6"/>
      <c r="D3749" s="8"/>
      <c r="E3749" s="6"/>
      <c r="F3749" s="6"/>
      <c r="G3749" s="6"/>
      <c r="H3749" s="6"/>
      <c r="I3749" s="6"/>
      <c r="J3749" s="6"/>
    </row>
    <row r="3750" spans="1:10" ht="13.9">
      <c r="A3750" s="6"/>
      <c r="B3750" s="7"/>
      <c r="C3750" s="6"/>
      <c r="D3750" s="8"/>
      <c r="E3750" s="6"/>
      <c r="F3750" s="6"/>
      <c r="G3750" s="6"/>
      <c r="H3750" s="6"/>
      <c r="I3750" s="6"/>
      <c r="J3750" s="6"/>
    </row>
    <row r="3751" spans="1:10" ht="13.9">
      <c r="A3751" s="6"/>
      <c r="B3751" s="7"/>
      <c r="C3751" s="6"/>
      <c r="D3751" s="8"/>
      <c r="E3751" s="6"/>
      <c r="F3751" s="6"/>
      <c r="G3751" s="6"/>
      <c r="H3751" s="6"/>
      <c r="I3751" s="6"/>
      <c r="J3751" s="6"/>
    </row>
    <row r="3752" spans="1:10" ht="13.9">
      <c r="A3752" s="6"/>
      <c r="B3752" s="7"/>
      <c r="C3752" s="6"/>
      <c r="D3752" s="8"/>
      <c r="E3752" s="6"/>
      <c r="F3752" s="6"/>
      <c r="G3752" s="6"/>
      <c r="H3752" s="6"/>
      <c r="I3752" s="6"/>
      <c r="J3752" s="6"/>
    </row>
    <row r="3753" spans="1:10" ht="13.9">
      <c r="A3753" s="6"/>
      <c r="B3753" s="7"/>
      <c r="C3753" s="6"/>
      <c r="D3753" s="8"/>
      <c r="E3753" s="6"/>
      <c r="F3753" s="6"/>
      <c r="G3753" s="6"/>
      <c r="H3753" s="6"/>
      <c r="I3753" s="6"/>
      <c r="J3753" s="6"/>
    </row>
    <row r="3754" spans="1:10" ht="13.9">
      <c r="A3754" s="6"/>
      <c r="B3754" s="7"/>
      <c r="C3754" s="6"/>
      <c r="D3754" s="8"/>
      <c r="E3754" s="6"/>
      <c r="F3754" s="6"/>
      <c r="G3754" s="6"/>
      <c r="H3754" s="6"/>
      <c r="I3754" s="6"/>
      <c r="J3754" s="6"/>
    </row>
    <row r="3755" spans="1:10" ht="13.9">
      <c r="A3755" s="6"/>
      <c r="B3755" s="7"/>
      <c r="C3755" s="6"/>
      <c r="D3755" s="8"/>
      <c r="E3755" s="6"/>
      <c r="F3755" s="6"/>
      <c r="G3755" s="6"/>
      <c r="H3755" s="6"/>
      <c r="I3755" s="6"/>
      <c r="J3755" s="6"/>
    </row>
    <row r="3756" spans="1:10" ht="13.9">
      <c r="A3756" s="6"/>
      <c r="B3756" s="7"/>
      <c r="C3756" s="6"/>
      <c r="D3756" s="8"/>
      <c r="E3756" s="6"/>
      <c r="F3756" s="6"/>
      <c r="G3756" s="6"/>
      <c r="H3756" s="6"/>
      <c r="I3756" s="6"/>
      <c r="J3756" s="6"/>
    </row>
    <row r="3757" spans="1:10" ht="13.9">
      <c r="A3757" s="6"/>
      <c r="B3757" s="7"/>
      <c r="C3757" s="6"/>
      <c r="D3757" s="8"/>
      <c r="E3757" s="6"/>
      <c r="F3757" s="6"/>
      <c r="G3757" s="6"/>
      <c r="H3757" s="6"/>
      <c r="I3757" s="6"/>
      <c r="J3757" s="6"/>
    </row>
    <row r="3758" spans="1:10" ht="13.9">
      <c r="A3758" s="6"/>
      <c r="B3758" s="7"/>
      <c r="C3758" s="6"/>
      <c r="D3758" s="8"/>
      <c r="E3758" s="6"/>
      <c r="F3758" s="6"/>
      <c r="G3758" s="6"/>
      <c r="H3758" s="6"/>
      <c r="I3758" s="6"/>
      <c r="J3758" s="6"/>
    </row>
    <row r="3759" spans="1:10" ht="13.9">
      <c r="A3759" s="6"/>
      <c r="B3759" s="7"/>
      <c r="C3759" s="6"/>
      <c r="D3759" s="8"/>
      <c r="E3759" s="6"/>
      <c r="F3759" s="6"/>
      <c r="G3759" s="6"/>
      <c r="H3759" s="6"/>
      <c r="I3759" s="6"/>
      <c r="J3759" s="6"/>
    </row>
    <row r="3760" spans="1:10" ht="13.9">
      <c r="A3760" s="6"/>
      <c r="B3760" s="7"/>
      <c r="C3760" s="6"/>
      <c r="D3760" s="8"/>
      <c r="E3760" s="6"/>
      <c r="F3760" s="6"/>
      <c r="G3760" s="6"/>
      <c r="H3760" s="6"/>
      <c r="I3760" s="6"/>
      <c r="J3760" s="6"/>
    </row>
    <row r="3761" spans="1:10" ht="13.9">
      <c r="A3761" s="6"/>
      <c r="B3761" s="7"/>
      <c r="C3761" s="6"/>
      <c r="D3761" s="8"/>
      <c r="E3761" s="6"/>
      <c r="F3761" s="6"/>
      <c r="G3761" s="6"/>
      <c r="H3761" s="6"/>
      <c r="I3761" s="6"/>
      <c r="J3761" s="6"/>
    </row>
    <row r="3762" spans="1:10" ht="13.9">
      <c r="A3762" s="6"/>
      <c r="B3762" s="7"/>
      <c r="C3762" s="6"/>
      <c r="D3762" s="8"/>
      <c r="E3762" s="6"/>
      <c r="F3762" s="6"/>
      <c r="G3762" s="6"/>
      <c r="H3762" s="6"/>
      <c r="I3762" s="6"/>
      <c r="J3762" s="6"/>
    </row>
    <row r="3763" spans="1:10" ht="13.9">
      <c r="A3763" s="6"/>
      <c r="B3763" s="7"/>
      <c r="C3763" s="6"/>
      <c r="D3763" s="8"/>
      <c r="E3763" s="6"/>
      <c r="F3763" s="6"/>
      <c r="G3763" s="6"/>
      <c r="H3763" s="6"/>
      <c r="I3763" s="6"/>
      <c r="J3763" s="6"/>
    </row>
    <row r="3764" spans="1:10" ht="13.9">
      <c r="A3764" s="6"/>
      <c r="B3764" s="7"/>
      <c r="C3764" s="6"/>
      <c r="D3764" s="8"/>
      <c r="E3764" s="6"/>
      <c r="F3764" s="6"/>
      <c r="G3764" s="6"/>
      <c r="H3764" s="6"/>
      <c r="I3764" s="6"/>
      <c r="J3764" s="6"/>
    </row>
    <row r="3765" spans="1:10" ht="13.9">
      <c r="A3765" s="6"/>
      <c r="B3765" s="7"/>
      <c r="C3765" s="6"/>
      <c r="D3765" s="8"/>
      <c r="E3765" s="6"/>
      <c r="F3765" s="6"/>
      <c r="G3765" s="6"/>
      <c r="H3765" s="6"/>
      <c r="I3765" s="6"/>
      <c r="J3765" s="6"/>
    </row>
    <row r="3766" spans="1:10" ht="13.9">
      <c r="A3766" s="6"/>
      <c r="B3766" s="7"/>
      <c r="C3766" s="6"/>
      <c r="D3766" s="8"/>
      <c r="E3766" s="6"/>
      <c r="F3766" s="6"/>
      <c r="G3766" s="6"/>
      <c r="H3766" s="6"/>
      <c r="I3766" s="6"/>
      <c r="J3766" s="6"/>
    </row>
    <row r="3767" spans="1:10" ht="13.9">
      <c r="A3767" s="6"/>
      <c r="B3767" s="7"/>
      <c r="C3767" s="6"/>
      <c r="D3767" s="8"/>
      <c r="E3767" s="6"/>
      <c r="F3767" s="6"/>
      <c r="G3767" s="6"/>
      <c r="H3767" s="6"/>
      <c r="I3767" s="6"/>
      <c r="J3767" s="6"/>
    </row>
    <row r="3768" spans="1:10" ht="13.9">
      <c r="A3768" s="6"/>
      <c r="B3768" s="7"/>
      <c r="C3768" s="6"/>
      <c r="D3768" s="8"/>
      <c r="E3768" s="6"/>
      <c r="F3768" s="6"/>
      <c r="G3768" s="6"/>
      <c r="H3768" s="6"/>
      <c r="I3768" s="6"/>
      <c r="J3768" s="6"/>
    </row>
    <row r="3769" spans="1:10" ht="13.9">
      <c r="A3769" s="6"/>
      <c r="B3769" s="7"/>
      <c r="C3769" s="6"/>
      <c r="D3769" s="8"/>
      <c r="E3769" s="6"/>
      <c r="F3769" s="6"/>
      <c r="G3769" s="6"/>
      <c r="H3769" s="6"/>
      <c r="I3769" s="6"/>
      <c r="J3769" s="6"/>
    </row>
    <row r="3770" spans="1:10" ht="13.9">
      <c r="A3770" s="6"/>
      <c r="B3770" s="7"/>
      <c r="C3770" s="6"/>
      <c r="D3770" s="8"/>
      <c r="E3770" s="6"/>
      <c r="F3770" s="6"/>
      <c r="G3770" s="6"/>
      <c r="H3770" s="6"/>
      <c r="I3770" s="6"/>
      <c r="J3770" s="6"/>
    </row>
    <row r="3771" spans="1:10" ht="13.9">
      <c r="A3771" s="6"/>
      <c r="B3771" s="7"/>
      <c r="C3771" s="6"/>
      <c r="D3771" s="8"/>
      <c r="E3771" s="6"/>
      <c r="F3771" s="6"/>
      <c r="G3771" s="6"/>
      <c r="H3771" s="6"/>
      <c r="I3771" s="6"/>
      <c r="J3771" s="6"/>
    </row>
    <row r="3772" spans="1:10" ht="13.9">
      <c r="A3772" s="6"/>
      <c r="B3772" s="7"/>
      <c r="C3772" s="6"/>
      <c r="D3772" s="8"/>
      <c r="E3772" s="6"/>
      <c r="F3772" s="6"/>
      <c r="G3772" s="6"/>
      <c r="H3772" s="6"/>
      <c r="I3772" s="6"/>
      <c r="J3772" s="6"/>
    </row>
    <row r="3773" spans="1:10" ht="13.9">
      <c r="A3773" s="6"/>
      <c r="B3773" s="7"/>
      <c r="C3773" s="6"/>
      <c r="D3773" s="8"/>
      <c r="E3773" s="6"/>
      <c r="F3773" s="6"/>
      <c r="G3773" s="6"/>
      <c r="H3773" s="6"/>
      <c r="I3773" s="6"/>
      <c r="J3773" s="6"/>
    </row>
    <row r="3774" spans="1:10" ht="13.9">
      <c r="A3774" s="6"/>
      <c r="B3774" s="7"/>
      <c r="C3774" s="6"/>
      <c r="D3774" s="8"/>
      <c r="E3774" s="6"/>
      <c r="F3774" s="6"/>
      <c r="G3774" s="6"/>
      <c r="H3774" s="6"/>
      <c r="I3774" s="6"/>
      <c r="J3774" s="6"/>
    </row>
    <row r="3775" spans="1:10" ht="13.9">
      <c r="A3775" s="6"/>
      <c r="B3775" s="7"/>
      <c r="C3775" s="6"/>
      <c r="D3775" s="8"/>
      <c r="E3775" s="6"/>
      <c r="F3775" s="6"/>
      <c r="G3775" s="6"/>
      <c r="H3775" s="6"/>
      <c r="I3775" s="6"/>
      <c r="J3775" s="6"/>
    </row>
    <row r="3776" spans="1:10" ht="13.9">
      <c r="A3776" s="6"/>
      <c r="B3776" s="7"/>
      <c r="C3776" s="6"/>
      <c r="D3776" s="8"/>
      <c r="E3776" s="6"/>
      <c r="F3776" s="6"/>
      <c r="G3776" s="6"/>
      <c r="H3776" s="6"/>
      <c r="I3776" s="6"/>
      <c r="J3776" s="6"/>
    </row>
    <row r="3777" spans="1:10" ht="13.9">
      <c r="A3777" s="6"/>
      <c r="B3777" s="7"/>
      <c r="C3777" s="6"/>
      <c r="D3777" s="8"/>
      <c r="E3777" s="6"/>
      <c r="F3777" s="6"/>
      <c r="G3777" s="6"/>
      <c r="H3777" s="6"/>
      <c r="I3777" s="6"/>
      <c r="J3777" s="6"/>
    </row>
    <row r="3778" spans="1:10" ht="13.9">
      <c r="A3778" s="6"/>
      <c r="B3778" s="7"/>
      <c r="C3778" s="6"/>
      <c r="D3778" s="8"/>
      <c r="E3778" s="6"/>
      <c r="F3778" s="6"/>
      <c r="G3778" s="6"/>
      <c r="H3778" s="6"/>
      <c r="I3778" s="6"/>
      <c r="J3778" s="6"/>
    </row>
    <row r="3779" spans="1:10" ht="13.9">
      <c r="A3779" s="6"/>
      <c r="B3779" s="7"/>
      <c r="C3779" s="6"/>
      <c r="D3779" s="8"/>
      <c r="E3779" s="6"/>
      <c r="F3779" s="6"/>
      <c r="G3779" s="6"/>
      <c r="H3779" s="6"/>
      <c r="I3779" s="6"/>
      <c r="J3779" s="6"/>
    </row>
    <row r="3780" spans="1:10" ht="13.9">
      <c r="A3780" s="6"/>
      <c r="B3780" s="7"/>
      <c r="C3780" s="6"/>
      <c r="D3780" s="8"/>
      <c r="E3780" s="6"/>
      <c r="F3780" s="6"/>
      <c r="G3780" s="6"/>
      <c r="H3780" s="6"/>
      <c r="I3780" s="6"/>
      <c r="J3780" s="6"/>
    </row>
    <row r="3781" spans="1:10" ht="13.9">
      <c r="A3781" s="6"/>
      <c r="B3781" s="7"/>
      <c r="C3781" s="6"/>
      <c r="D3781" s="8"/>
      <c r="E3781" s="6"/>
      <c r="F3781" s="6"/>
      <c r="G3781" s="6"/>
      <c r="H3781" s="6"/>
      <c r="I3781" s="6"/>
      <c r="J3781" s="6"/>
    </row>
    <row r="3782" spans="1:10" ht="13.9">
      <c r="A3782" s="6"/>
      <c r="B3782" s="7"/>
      <c r="C3782" s="6"/>
      <c r="D3782" s="8"/>
      <c r="E3782" s="6"/>
      <c r="F3782" s="6"/>
      <c r="G3782" s="6"/>
      <c r="H3782" s="6"/>
      <c r="I3782" s="6"/>
      <c r="J3782" s="6"/>
    </row>
    <row r="3783" spans="1:10" ht="13.9">
      <c r="A3783" s="6"/>
      <c r="B3783" s="7"/>
      <c r="C3783" s="6"/>
      <c r="D3783" s="8"/>
      <c r="E3783" s="6"/>
      <c r="F3783" s="6"/>
      <c r="G3783" s="6"/>
      <c r="H3783" s="6"/>
      <c r="I3783" s="6"/>
      <c r="J3783" s="6"/>
    </row>
    <row r="3784" spans="1:10" ht="13.9">
      <c r="A3784" s="6"/>
      <c r="B3784" s="7"/>
      <c r="C3784" s="6"/>
      <c r="D3784" s="8"/>
      <c r="E3784" s="6"/>
      <c r="F3784" s="6"/>
      <c r="G3784" s="6"/>
      <c r="H3784" s="6"/>
      <c r="I3784" s="6"/>
      <c r="J3784" s="6"/>
    </row>
    <row r="3785" spans="1:10" ht="13.9">
      <c r="A3785" s="6"/>
      <c r="B3785" s="7"/>
      <c r="C3785" s="6"/>
      <c r="D3785" s="8"/>
      <c r="E3785" s="6"/>
      <c r="F3785" s="6"/>
      <c r="G3785" s="6"/>
      <c r="H3785" s="6"/>
      <c r="I3785" s="6"/>
      <c r="J3785" s="6"/>
    </row>
    <row r="3786" spans="1:10" ht="13.9">
      <c r="A3786" s="6"/>
      <c r="B3786" s="7"/>
      <c r="C3786" s="6"/>
      <c r="D3786" s="8"/>
      <c r="E3786" s="6"/>
      <c r="F3786" s="6"/>
      <c r="G3786" s="6"/>
      <c r="H3786" s="6"/>
      <c r="I3786" s="6"/>
      <c r="J3786" s="6"/>
    </row>
    <row r="3787" spans="1:10" ht="13.9">
      <c r="A3787" s="6"/>
      <c r="B3787" s="7"/>
      <c r="C3787" s="6"/>
      <c r="D3787" s="8"/>
      <c r="E3787" s="6"/>
      <c r="F3787" s="6"/>
      <c r="G3787" s="6"/>
      <c r="H3787" s="6"/>
      <c r="I3787" s="6"/>
      <c r="J3787" s="6"/>
    </row>
    <row r="3788" spans="1:10" ht="13.9">
      <c r="A3788" s="6"/>
      <c r="B3788" s="7"/>
      <c r="C3788" s="6"/>
      <c r="D3788" s="8"/>
      <c r="E3788" s="6"/>
      <c r="F3788" s="6"/>
      <c r="G3788" s="6"/>
      <c r="H3788" s="6"/>
      <c r="I3788" s="6"/>
      <c r="J3788" s="6"/>
    </row>
    <row r="3789" spans="1:10" ht="13.9">
      <c r="A3789" s="6"/>
      <c r="B3789" s="7"/>
      <c r="C3789" s="6"/>
      <c r="D3789" s="8"/>
      <c r="E3789" s="6"/>
      <c r="F3789" s="6"/>
      <c r="G3789" s="6"/>
      <c r="H3789" s="6"/>
      <c r="I3789" s="6"/>
      <c r="J3789" s="6"/>
    </row>
    <row r="3790" spans="1:10" ht="13.9">
      <c r="A3790" s="6"/>
      <c r="B3790" s="7"/>
      <c r="C3790" s="6"/>
      <c r="D3790" s="8"/>
      <c r="E3790" s="6"/>
      <c r="F3790" s="6"/>
      <c r="G3790" s="6"/>
      <c r="H3790" s="6"/>
      <c r="I3790" s="6"/>
      <c r="J3790" s="6"/>
    </row>
    <row r="3791" spans="1:10" ht="13.9">
      <c r="A3791" s="6"/>
      <c r="B3791" s="7"/>
      <c r="C3791" s="6"/>
      <c r="D3791" s="8"/>
      <c r="E3791" s="6"/>
      <c r="F3791" s="6"/>
      <c r="G3791" s="6"/>
      <c r="H3791" s="6"/>
      <c r="I3791" s="6"/>
      <c r="J3791" s="6"/>
    </row>
    <row r="3792" spans="1:10" ht="13.9">
      <c r="A3792" s="6"/>
      <c r="B3792" s="7"/>
      <c r="C3792" s="6"/>
      <c r="D3792" s="8"/>
      <c r="E3792" s="6"/>
      <c r="F3792" s="6"/>
      <c r="G3792" s="6"/>
      <c r="H3792" s="6"/>
      <c r="I3792" s="6"/>
      <c r="J3792" s="6"/>
    </row>
    <row r="3793" spans="1:10" ht="13.9">
      <c r="A3793" s="6"/>
      <c r="B3793" s="7"/>
      <c r="C3793" s="6"/>
      <c r="D3793" s="8"/>
      <c r="E3793" s="6"/>
      <c r="F3793" s="6"/>
      <c r="G3793" s="6"/>
      <c r="H3793" s="6"/>
      <c r="I3793" s="6"/>
      <c r="J3793" s="6"/>
    </row>
    <row r="3794" spans="1:10" ht="13.9">
      <c r="A3794" s="6"/>
      <c r="B3794" s="7"/>
      <c r="C3794" s="6"/>
      <c r="D3794" s="8"/>
      <c r="E3794" s="6"/>
      <c r="F3794" s="6"/>
      <c r="G3794" s="6"/>
      <c r="H3794" s="6"/>
      <c r="I3794" s="6"/>
      <c r="J3794" s="6"/>
    </row>
    <row r="3795" spans="1:10" ht="13.9">
      <c r="A3795" s="6"/>
      <c r="B3795" s="7"/>
      <c r="C3795" s="6"/>
      <c r="D3795" s="8"/>
      <c r="E3795" s="6"/>
      <c r="F3795" s="6"/>
      <c r="G3795" s="6"/>
      <c r="H3795" s="6"/>
      <c r="I3795" s="6"/>
      <c r="J3795" s="6"/>
    </row>
    <row r="3796" spans="1:10" ht="13.9">
      <c r="A3796" s="6"/>
      <c r="B3796" s="7"/>
      <c r="C3796" s="6"/>
      <c r="D3796" s="8"/>
      <c r="E3796" s="6"/>
      <c r="F3796" s="6"/>
      <c r="G3796" s="6"/>
      <c r="H3796" s="6"/>
      <c r="I3796" s="6"/>
      <c r="J3796" s="6"/>
    </row>
    <row r="3797" spans="1:10" ht="13.9">
      <c r="A3797" s="6"/>
      <c r="B3797" s="7"/>
      <c r="C3797" s="6"/>
      <c r="D3797" s="8"/>
      <c r="E3797" s="6"/>
      <c r="F3797" s="6"/>
      <c r="G3797" s="6"/>
      <c r="H3797" s="6"/>
      <c r="I3797" s="6"/>
      <c r="J3797" s="6"/>
    </row>
    <row r="3798" spans="1:10" ht="13.9">
      <c r="A3798" s="6"/>
      <c r="B3798" s="7"/>
      <c r="C3798" s="6"/>
      <c r="D3798" s="8"/>
      <c r="E3798" s="6"/>
      <c r="F3798" s="6"/>
      <c r="G3798" s="6"/>
      <c r="H3798" s="6"/>
      <c r="I3798" s="6"/>
      <c r="J3798" s="6"/>
    </row>
    <row r="3799" spans="1:10" ht="13.9">
      <c r="A3799" s="6"/>
      <c r="B3799" s="7"/>
      <c r="C3799" s="6"/>
      <c r="D3799" s="8"/>
      <c r="E3799" s="6"/>
      <c r="F3799" s="6"/>
      <c r="G3799" s="6"/>
      <c r="H3799" s="6"/>
      <c r="I3799" s="6"/>
      <c r="J3799" s="6"/>
    </row>
    <row r="3800" spans="1:10" ht="13.9">
      <c r="A3800" s="6"/>
      <c r="B3800" s="7"/>
      <c r="C3800" s="6"/>
      <c r="D3800" s="8"/>
      <c r="E3800" s="6"/>
      <c r="F3800" s="6"/>
      <c r="G3800" s="6"/>
      <c r="H3800" s="6"/>
      <c r="I3800" s="6"/>
      <c r="J3800" s="6"/>
    </row>
    <row r="3801" spans="1:10" ht="13.9">
      <c r="A3801" s="6"/>
      <c r="B3801" s="7"/>
      <c r="C3801" s="6"/>
      <c r="D3801" s="8"/>
      <c r="E3801" s="6"/>
      <c r="F3801" s="6"/>
      <c r="G3801" s="6"/>
      <c r="H3801" s="6"/>
      <c r="I3801" s="6"/>
      <c r="J3801" s="6"/>
    </row>
    <row r="3802" spans="1:10" ht="13.9">
      <c r="A3802" s="6"/>
      <c r="B3802" s="7"/>
      <c r="C3802" s="6"/>
      <c r="D3802" s="8"/>
      <c r="E3802" s="6"/>
      <c r="F3802" s="6"/>
      <c r="G3802" s="6"/>
      <c r="H3802" s="6"/>
      <c r="I3802" s="6"/>
      <c r="J3802" s="6"/>
    </row>
    <row r="3803" spans="1:10" ht="13.9">
      <c r="A3803" s="6"/>
      <c r="B3803" s="7"/>
      <c r="C3803" s="6"/>
      <c r="D3803" s="8"/>
      <c r="E3803" s="6"/>
      <c r="F3803" s="6"/>
      <c r="G3803" s="6"/>
      <c r="H3803" s="6"/>
      <c r="I3803" s="6"/>
      <c r="J3803" s="6"/>
    </row>
    <row r="3804" spans="1:10" ht="13.9">
      <c r="A3804" s="6"/>
      <c r="B3804" s="7"/>
      <c r="C3804" s="6"/>
      <c r="D3804" s="8"/>
      <c r="E3804" s="6"/>
      <c r="F3804" s="6"/>
      <c r="G3804" s="6"/>
      <c r="H3804" s="6"/>
      <c r="I3804" s="6"/>
      <c r="J3804" s="6"/>
    </row>
    <row r="3805" spans="1:10" ht="13.9">
      <c r="A3805" s="6"/>
      <c r="B3805" s="7"/>
      <c r="C3805" s="6"/>
      <c r="D3805" s="8"/>
      <c r="E3805" s="6"/>
      <c r="F3805" s="6"/>
      <c r="G3805" s="6"/>
      <c r="H3805" s="6"/>
      <c r="I3805" s="6"/>
      <c r="J3805" s="6"/>
    </row>
    <row r="3806" spans="1:10" ht="13.9">
      <c r="A3806" s="6"/>
      <c r="B3806" s="7"/>
      <c r="C3806" s="6"/>
      <c r="D3806" s="8"/>
      <c r="E3806" s="6"/>
      <c r="F3806" s="6"/>
      <c r="G3806" s="6"/>
      <c r="H3806" s="6"/>
      <c r="I3806" s="6"/>
      <c r="J3806" s="6"/>
    </row>
    <row r="3807" spans="1:10" ht="13.9">
      <c r="A3807" s="6"/>
      <c r="B3807" s="7"/>
      <c r="C3807" s="6"/>
      <c r="D3807" s="8"/>
      <c r="E3807" s="6"/>
      <c r="F3807" s="6"/>
      <c r="G3807" s="6"/>
      <c r="H3807" s="6"/>
      <c r="I3807" s="6"/>
      <c r="J3807" s="6"/>
    </row>
    <row r="3808" spans="1:10" ht="13.9">
      <c r="A3808" s="6"/>
      <c r="B3808" s="7"/>
      <c r="C3808" s="6"/>
      <c r="D3808" s="8"/>
      <c r="E3808" s="6"/>
      <c r="F3808" s="6"/>
      <c r="G3808" s="6"/>
      <c r="H3808" s="6"/>
      <c r="I3808" s="6"/>
      <c r="J3808" s="6"/>
    </row>
    <row r="3809" spans="1:10" ht="13.9">
      <c r="A3809" s="6"/>
      <c r="B3809" s="7"/>
      <c r="C3809" s="6"/>
      <c r="D3809" s="8"/>
      <c r="E3809" s="6"/>
      <c r="F3809" s="6"/>
      <c r="G3809" s="6"/>
      <c r="H3809" s="6"/>
      <c r="I3809" s="6"/>
      <c r="J3809" s="6"/>
    </row>
    <row r="3810" spans="1:10" ht="13.9">
      <c r="A3810" s="6"/>
      <c r="B3810" s="7"/>
      <c r="C3810" s="6"/>
      <c r="D3810" s="8"/>
      <c r="E3810" s="6"/>
      <c r="F3810" s="6"/>
      <c r="G3810" s="6"/>
      <c r="H3810" s="6"/>
      <c r="I3810" s="6"/>
      <c r="J3810" s="6"/>
    </row>
    <row r="3811" spans="1:10" ht="13.9">
      <c r="A3811" s="6"/>
      <c r="B3811" s="7"/>
      <c r="C3811" s="6"/>
      <c r="D3811" s="8"/>
      <c r="E3811" s="6"/>
      <c r="F3811" s="6"/>
      <c r="G3811" s="6"/>
      <c r="H3811" s="6"/>
      <c r="I3811" s="6"/>
      <c r="J3811" s="6"/>
    </row>
    <row r="3812" spans="1:10" ht="13.9">
      <c r="A3812" s="6"/>
      <c r="B3812" s="7"/>
      <c r="C3812" s="6"/>
      <c r="D3812" s="8"/>
      <c r="E3812" s="6"/>
      <c r="F3812" s="6"/>
      <c r="G3812" s="6"/>
      <c r="H3812" s="6"/>
      <c r="I3812" s="6"/>
      <c r="J3812" s="6"/>
    </row>
    <row r="3813" spans="1:10" ht="13.9">
      <c r="A3813" s="6"/>
      <c r="B3813" s="7"/>
      <c r="C3813" s="6"/>
      <c r="D3813" s="8"/>
      <c r="E3813" s="6"/>
      <c r="F3813" s="6"/>
      <c r="G3813" s="6"/>
      <c r="H3813" s="6"/>
      <c r="I3813" s="6"/>
      <c r="J3813" s="6"/>
    </row>
    <row r="3814" spans="1:10" ht="13.9">
      <c r="A3814" s="6"/>
      <c r="B3814" s="7"/>
      <c r="C3814" s="6"/>
      <c r="D3814" s="8"/>
      <c r="E3814" s="6"/>
      <c r="F3814" s="6"/>
      <c r="G3814" s="6"/>
      <c r="H3814" s="6"/>
      <c r="I3814" s="6"/>
      <c r="J3814" s="6"/>
    </row>
    <row r="3815" spans="1:10" ht="13.9">
      <c r="A3815" s="6"/>
      <c r="B3815" s="7"/>
      <c r="C3815" s="6"/>
      <c r="D3815" s="8"/>
      <c r="E3815" s="6"/>
      <c r="F3815" s="6"/>
      <c r="G3815" s="6"/>
      <c r="H3815" s="6"/>
      <c r="I3815" s="6"/>
      <c r="J3815" s="6"/>
    </row>
    <row r="3816" spans="1:10" ht="13.9">
      <c r="A3816" s="6"/>
      <c r="B3816" s="7"/>
      <c r="C3816" s="6"/>
      <c r="D3816" s="8"/>
      <c r="E3816" s="6"/>
      <c r="F3816" s="6"/>
      <c r="G3816" s="6"/>
      <c r="H3816" s="6"/>
      <c r="I3816" s="6"/>
      <c r="J3816" s="6"/>
    </row>
    <row r="3817" spans="1:10" ht="13.9">
      <c r="A3817" s="6"/>
      <c r="B3817" s="7"/>
      <c r="C3817" s="6"/>
      <c r="D3817" s="8"/>
      <c r="E3817" s="6"/>
      <c r="F3817" s="6"/>
      <c r="G3817" s="6"/>
      <c r="H3817" s="6"/>
      <c r="I3817" s="6"/>
      <c r="J3817" s="6"/>
    </row>
    <row r="3818" spans="1:10" ht="13.9">
      <c r="A3818" s="6"/>
      <c r="B3818" s="7"/>
      <c r="C3818" s="6"/>
      <c r="D3818" s="8"/>
      <c r="E3818" s="6"/>
      <c r="F3818" s="6"/>
      <c r="G3818" s="6"/>
      <c r="H3818" s="6"/>
      <c r="I3818" s="6"/>
      <c r="J3818" s="6"/>
    </row>
    <row r="3819" spans="1:10" ht="13.9">
      <c r="A3819" s="6"/>
      <c r="B3819" s="7"/>
      <c r="C3819" s="6"/>
      <c r="D3819" s="8"/>
      <c r="E3819" s="6"/>
      <c r="F3819" s="6"/>
      <c r="G3819" s="6"/>
      <c r="H3819" s="6"/>
      <c r="I3819" s="6"/>
      <c r="J3819" s="6"/>
    </row>
    <row r="3820" spans="1:10" ht="13.9">
      <c r="A3820" s="6"/>
      <c r="B3820" s="7"/>
      <c r="C3820" s="6"/>
      <c r="D3820" s="8"/>
      <c r="E3820" s="6"/>
      <c r="F3820" s="6"/>
      <c r="G3820" s="6"/>
      <c r="H3820" s="6"/>
      <c r="I3820" s="6"/>
      <c r="J3820" s="6"/>
    </row>
    <row r="3821" spans="1:10" ht="13.9">
      <c r="A3821" s="6"/>
      <c r="B3821" s="7"/>
      <c r="C3821" s="6"/>
      <c r="D3821" s="8"/>
      <c r="E3821" s="6"/>
      <c r="F3821" s="6"/>
      <c r="G3821" s="6"/>
      <c r="H3821" s="6"/>
      <c r="I3821" s="6"/>
      <c r="J3821" s="6"/>
    </row>
    <row r="3822" spans="1:10" ht="13.9">
      <c r="A3822" s="6"/>
      <c r="B3822" s="7"/>
      <c r="C3822" s="6"/>
      <c r="D3822" s="8"/>
      <c r="E3822" s="6"/>
      <c r="F3822" s="6"/>
      <c r="G3822" s="6"/>
      <c r="H3822" s="6"/>
      <c r="I3822" s="6"/>
      <c r="J3822" s="6"/>
    </row>
    <row r="3823" spans="1:10" ht="13.9">
      <c r="A3823" s="6"/>
      <c r="B3823" s="7"/>
      <c r="C3823" s="6"/>
      <c r="D3823" s="8"/>
      <c r="E3823" s="6"/>
      <c r="F3823" s="6"/>
      <c r="G3823" s="6"/>
      <c r="H3823" s="6"/>
      <c r="I3823" s="6"/>
      <c r="J3823" s="6"/>
    </row>
    <row r="3824" spans="1:10" ht="13.9">
      <c r="A3824" s="6"/>
      <c r="B3824" s="7"/>
      <c r="C3824" s="6"/>
      <c r="D3824" s="8"/>
      <c r="E3824" s="6"/>
      <c r="F3824" s="6"/>
      <c r="G3824" s="6"/>
      <c r="H3824" s="6"/>
      <c r="I3824" s="6"/>
      <c r="J3824" s="6"/>
    </row>
    <row r="3825" spans="1:10" ht="13.9">
      <c r="A3825" s="6"/>
      <c r="B3825" s="7"/>
      <c r="C3825" s="6"/>
      <c r="D3825" s="8"/>
      <c r="E3825" s="6"/>
      <c r="F3825" s="6"/>
      <c r="G3825" s="6"/>
      <c r="H3825" s="6"/>
      <c r="I3825" s="6"/>
      <c r="J3825" s="6"/>
    </row>
    <row r="3826" spans="1:10" ht="13.9">
      <c r="A3826" s="6"/>
      <c r="B3826" s="7"/>
      <c r="C3826" s="6"/>
      <c r="D3826" s="8"/>
      <c r="E3826" s="6"/>
      <c r="F3826" s="6"/>
      <c r="G3826" s="6"/>
      <c r="H3826" s="6"/>
      <c r="I3826" s="6"/>
      <c r="J3826" s="6"/>
    </row>
    <row r="3827" spans="1:10" ht="13.9">
      <c r="A3827" s="6"/>
      <c r="B3827" s="7"/>
      <c r="C3827" s="6"/>
      <c r="D3827" s="8"/>
      <c r="E3827" s="6"/>
      <c r="F3827" s="6"/>
      <c r="G3827" s="6"/>
      <c r="H3827" s="6"/>
      <c r="I3827" s="6"/>
      <c r="J3827" s="6"/>
    </row>
    <row r="3828" spans="1:10" ht="13.9">
      <c r="A3828" s="6"/>
      <c r="B3828" s="7"/>
      <c r="C3828" s="6"/>
      <c r="D3828" s="8"/>
      <c r="E3828" s="6"/>
      <c r="F3828" s="6"/>
      <c r="G3828" s="6"/>
      <c r="H3828" s="6"/>
      <c r="I3828" s="6"/>
      <c r="J3828" s="6"/>
    </row>
    <row r="3829" spans="1:10" ht="13.9">
      <c r="A3829" s="6"/>
      <c r="B3829" s="7"/>
      <c r="C3829" s="6"/>
      <c r="D3829" s="8"/>
      <c r="E3829" s="6"/>
      <c r="F3829" s="6"/>
      <c r="G3829" s="6"/>
      <c r="H3829" s="6"/>
      <c r="I3829" s="6"/>
      <c r="J3829" s="6"/>
    </row>
    <row r="3830" spans="1:10" ht="13.9">
      <c r="A3830" s="6"/>
      <c r="B3830" s="7"/>
      <c r="C3830" s="6"/>
      <c r="D3830" s="8"/>
      <c r="E3830" s="6"/>
      <c r="F3830" s="6"/>
      <c r="G3830" s="6"/>
      <c r="H3830" s="6"/>
      <c r="I3830" s="6"/>
      <c r="J3830" s="6"/>
    </row>
    <row r="3831" spans="1:10" ht="13.9">
      <c r="A3831" s="6"/>
      <c r="B3831" s="7"/>
      <c r="C3831" s="6"/>
      <c r="D3831" s="8"/>
      <c r="E3831" s="6"/>
      <c r="F3831" s="6"/>
      <c r="G3831" s="6"/>
      <c r="H3831" s="6"/>
      <c r="I3831" s="6"/>
      <c r="J3831" s="6"/>
    </row>
    <row r="3832" spans="1:10" ht="13.9">
      <c r="A3832" s="6"/>
      <c r="B3832" s="7"/>
      <c r="C3832" s="6"/>
      <c r="D3832" s="8"/>
      <c r="E3832" s="6"/>
      <c r="F3832" s="6"/>
      <c r="G3832" s="6"/>
      <c r="H3832" s="6"/>
      <c r="I3832" s="6"/>
      <c r="J3832" s="6"/>
    </row>
    <row r="3833" spans="1:10" ht="13.9">
      <c r="A3833" s="6"/>
      <c r="B3833" s="7"/>
      <c r="C3833" s="6"/>
      <c r="D3833" s="8"/>
      <c r="E3833" s="6"/>
      <c r="F3833" s="6"/>
      <c r="G3833" s="6"/>
      <c r="H3833" s="6"/>
      <c r="I3833" s="6"/>
      <c r="J3833" s="6"/>
    </row>
    <row r="3834" spans="1:10" ht="13.9">
      <c r="A3834" s="6"/>
      <c r="B3834" s="7"/>
      <c r="C3834" s="6"/>
      <c r="D3834" s="8"/>
      <c r="E3834" s="6"/>
      <c r="F3834" s="6"/>
      <c r="G3834" s="6"/>
      <c r="H3834" s="6"/>
      <c r="I3834" s="6"/>
      <c r="J3834" s="6"/>
    </row>
    <row r="3835" spans="1:10" ht="13.9">
      <c r="A3835" s="6"/>
      <c r="B3835" s="7"/>
      <c r="C3835" s="6"/>
      <c r="D3835" s="8"/>
      <c r="E3835" s="6"/>
      <c r="F3835" s="6"/>
      <c r="G3835" s="6"/>
      <c r="H3835" s="6"/>
      <c r="I3835" s="6"/>
      <c r="J3835" s="6"/>
    </row>
    <row r="3836" spans="1:10" ht="13.9">
      <c r="A3836" s="6"/>
      <c r="B3836" s="7"/>
      <c r="C3836" s="6"/>
      <c r="D3836" s="8"/>
      <c r="E3836" s="6"/>
      <c r="F3836" s="6"/>
      <c r="G3836" s="6"/>
      <c r="H3836" s="6"/>
      <c r="I3836" s="6"/>
      <c r="J3836" s="6"/>
    </row>
    <row r="3837" spans="1:10" ht="13.9">
      <c r="A3837" s="6"/>
      <c r="B3837" s="7"/>
      <c r="C3837" s="6"/>
      <c r="D3837" s="8"/>
      <c r="E3837" s="6"/>
      <c r="F3837" s="6"/>
      <c r="G3837" s="6"/>
      <c r="H3837" s="6"/>
      <c r="I3837" s="6"/>
      <c r="J3837" s="6"/>
    </row>
    <row r="3838" spans="1:10" ht="13.9">
      <c r="A3838" s="6"/>
      <c r="B3838" s="7"/>
      <c r="C3838" s="6"/>
      <c r="D3838" s="8"/>
      <c r="E3838" s="6"/>
      <c r="F3838" s="6"/>
      <c r="G3838" s="6"/>
      <c r="H3838" s="6"/>
      <c r="I3838" s="6"/>
      <c r="J3838" s="6"/>
    </row>
    <row r="3839" spans="1:10" ht="13.9">
      <c r="A3839" s="6"/>
      <c r="B3839" s="7"/>
      <c r="C3839" s="6"/>
      <c r="D3839" s="8"/>
      <c r="E3839" s="6"/>
      <c r="F3839" s="6"/>
      <c r="G3839" s="6"/>
      <c r="H3839" s="6"/>
      <c r="I3839" s="6"/>
      <c r="J3839" s="6"/>
    </row>
    <row r="3840" spans="1:10" ht="13.9">
      <c r="A3840" s="6"/>
      <c r="B3840" s="7"/>
      <c r="C3840" s="6"/>
      <c r="D3840" s="8"/>
      <c r="E3840" s="6"/>
      <c r="F3840" s="6"/>
      <c r="G3840" s="6"/>
      <c r="H3840" s="6"/>
      <c r="I3840" s="6"/>
      <c r="J3840" s="6"/>
    </row>
    <row r="3841" spans="1:10" ht="13.9">
      <c r="A3841" s="6"/>
      <c r="B3841" s="7"/>
      <c r="C3841" s="6"/>
      <c r="D3841" s="8"/>
      <c r="E3841" s="6"/>
      <c r="F3841" s="6"/>
      <c r="G3841" s="6"/>
      <c r="H3841" s="6"/>
      <c r="I3841" s="6"/>
      <c r="J3841" s="6"/>
    </row>
    <row r="3842" spans="1:10" ht="13.9">
      <c r="A3842" s="6"/>
      <c r="B3842" s="7"/>
      <c r="C3842" s="6"/>
      <c r="D3842" s="8"/>
      <c r="E3842" s="6"/>
      <c r="F3842" s="6"/>
      <c r="G3842" s="6"/>
      <c r="H3842" s="6"/>
      <c r="I3842" s="6"/>
      <c r="J3842" s="6"/>
    </row>
    <row r="3843" spans="1:10" ht="13.9">
      <c r="A3843" s="6"/>
      <c r="B3843" s="7"/>
      <c r="C3843" s="6"/>
      <c r="D3843" s="8"/>
      <c r="E3843" s="6"/>
      <c r="F3843" s="6"/>
      <c r="G3843" s="6"/>
      <c r="H3843" s="6"/>
      <c r="I3843" s="6"/>
      <c r="J3843" s="6"/>
    </row>
    <row r="3844" spans="1:10" ht="13.9">
      <c r="A3844" s="6"/>
      <c r="B3844" s="7"/>
      <c r="C3844" s="6"/>
      <c r="D3844" s="8"/>
      <c r="E3844" s="6"/>
      <c r="F3844" s="6"/>
      <c r="G3844" s="6"/>
      <c r="H3844" s="6"/>
      <c r="I3844" s="6"/>
      <c r="J3844" s="6"/>
    </row>
    <row r="3845" spans="1:10" ht="13.9">
      <c r="A3845" s="6"/>
      <c r="B3845" s="7"/>
      <c r="C3845" s="6"/>
      <c r="D3845" s="8"/>
      <c r="E3845" s="6"/>
      <c r="F3845" s="6"/>
      <c r="G3845" s="6"/>
      <c r="H3845" s="6"/>
      <c r="I3845" s="6"/>
      <c r="J3845" s="6"/>
    </row>
    <row r="3846" spans="1:10" ht="13.9">
      <c r="A3846" s="6"/>
      <c r="B3846" s="7"/>
      <c r="C3846" s="6"/>
      <c r="D3846" s="8"/>
      <c r="E3846" s="6"/>
      <c r="F3846" s="6"/>
      <c r="G3846" s="6"/>
      <c r="H3846" s="6"/>
      <c r="I3846" s="6"/>
      <c r="J3846" s="6"/>
    </row>
    <row r="3847" spans="1:10" ht="13.9">
      <c r="A3847" s="6"/>
      <c r="B3847" s="7"/>
      <c r="C3847" s="6"/>
      <c r="D3847" s="8"/>
      <c r="E3847" s="6"/>
      <c r="F3847" s="6"/>
      <c r="G3847" s="6"/>
      <c r="H3847" s="6"/>
      <c r="I3847" s="6"/>
      <c r="J3847" s="6"/>
    </row>
    <row r="3848" spans="1:10" ht="13.9">
      <c r="A3848" s="6"/>
      <c r="B3848" s="7"/>
      <c r="C3848" s="6"/>
      <c r="D3848" s="8"/>
      <c r="E3848" s="6"/>
      <c r="F3848" s="6"/>
      <c r="G3848" s="6"/>
      <c r="H3848" s="6"/>
      <c r="I3848" s="6"/>
      <c r="J3848" s="6"/>
    </row>
    <row r="3849" spans="1:10" ht="13.9">
      <c r="A3849" s="6"/>
      <c r="B3849" s="7"/>
      <c r="C3849" s="6"/>
      <c r="D3849" s="8"/>
      <c r="E3849" s="6"/>
      <c r="F3849" s="6"/>
      <c r="G3849" s="6"/>
      <c r="H3849" s="6"/>
      <c r="I3849" s="6"/>
      <c r="J3849" s="6"/>
    </row>
    <row r="3850" spans="1:10" ht="13.9">
      <c r="A3850" s="6"/>
      <c r="B3850" s="7"/>
      <c r="C3850" s="6"/>
      <c r="D3850" s="8"/>
      <c r="E3850" s="6"/>
      <c r="F3850" s="6"/>
      <c r="G3850" s="6"/>
      <c r="H3850" s="6"/>
      <c r="I3850" s="6"/>
      <c r="J3850" s="6"/>
    </row>
    <row r="3851" spans="1:10" ht="13.9">
      <c r="A3851" s="6"/>
      <c r="B3851" s="7"/>
      <c r="C3851" s="6"/>
      <c r="D3851" s="8"/>
      <c r="E3851" s="6"/>
      <c r="F3851" s="6"/>
      <c r="G3851" s="6"/>
      <c r="H3851" s="6"/>
      <c r="I3851" s="6"/>
      <c r="J3851" s="6"/>
    </row>
    <row r="3852" spans="1:10" ht="13.9">
      <c r="A3852" s="6"/>
      <c r="B3852" s="7"/>
      <c r="C3852" s="6"/>
      <c r="D3852" s="8"/>
      <c r="E3852" s="6"/>
      <c r="F3852" s="6"/>
      <c r="G3852" s="6"/>
      <c r="H3852" s="6"/>
      <c r="I3852" s="6"/>
      <c r="J3852" s="6"/>
    </row>
    <row r="3853" spans="1:10" ht="13.9">
      <c r="A3853" s="6"/>
      <c r="B3853" s="7"/>
      <c r="C3853" s="6"/>
      <c r="D3853" s="8"/>
      <c r="E3853" s="6"/>
      <c r="F3853" s="6"/>
      <c r="G3853" s="6"/>
      <c r="H3853" s="6"/>
      <c r="I3853" s="6"/>
      <c r="J3853" s="6"/>
    </row>
    <row r="3854" spans="1:10" ht="13.9">
      <c r="A3854" s="6"/>
      <c r="B3854" s="7"/>
      <c r="C3854" s="6"/>
      <c r="D3854" s="8"/>
      <c r="E3854" s="6"/>
      <c r="F3854" s="6"/>
      <c r="G3854" s="6"/>
      <c r="H3854" s="6"/>
      <c r="I3854" s="6"/>
      <c r="J3854" s="6"/>
    </row>
    <row r="3855" spans="1:10" ht="13.9">
      <c r="A3855" s="6"/>
      <c r="B3855" s="7"/>
      <c r="C3855" s="6"/>
      <c r="D3855" s="8"/>
      <c r="E3855" s="6"/>
      <c r="F3855" s="6"/>
      <c r="G3855" s="6"/>
      <c r="H3855" s="6"/>
      <c r="I3855" s="6"/>
      <c r="J3855" s="6"/>
    </row>
    <row r="3856" spans="1:10" ht="13.9">
      <c r="A3856" s="6"/>
      <c r="B3856" s="7"/>
      <c r="C3856" s="6"/>
      <c r="D3856" s="8"/>
      <c r="E3856" s="6"/>
      <c r="F3856" s="6"/>
      <c r="G3856" s="6"/>
      <c r="H3856" s="6"/>
      <c r="I3856" s="6"/>
      <c r="J3856" s="6"/>
    </row>
    <row r="3857" spans="1:10" ht="13.9">
      <c r="A3857" s="6"/>
      <c r="B3857" s="7"/>
      <c r="C3857" s="6"/>
      <c r="D3857" s="8"/>
      <c r="E3857" s="6"/>
      <c r="F3857" s="6"/>
      <c r="G3857" s="6"/>
      <c r="H3857" s="6"/>
      <c r="I3857" s="6"/>
      <c r="J3857" s="6"/>
    </row>
    <row r="3858" spans="1:10" ht="13.9">
      <c r="A3858" s="6"/>
      <c r="B3858" s="7"/>
      <c r="C3858" s="6"/>
      <c r="D3858" s="8"/>
      <c r="E3858" s="6"/>
      <c r="F3858" s="6"/>
      <c r="G3858" s="6"/>
      <c r="H3858" s="6"/>
      <c r="I3858" s="6"/>
      <c r="J3858" s="6"/>
    </row>
    <row r="3859" spans="1:10" ht="13.9">
      <c r="A3859" s="6"/>
      <c r="B3859" s="7"/>
      <c r="C3859" s="6"/>
      <c r="D3859" s="8"/>
      <c r="E3859" s="6"/>
      <c r="F3859" s="6"/>
      <c r="G3859" s="6"/>
      <c r="H3859" s="6"/>
      <c r="I3859" s="6"/>
      <c r="J3859" s="6"/>
    </row>
    <row r="3860" spans="1:10" ht="13.9">
      <c r="A3860" s="6"/>
      <c r="B3860" s="7"/>
      <c r="C3860" s="6"/>
      <c r="D3860" s="8"/>
      <c r="E3860" s="6"/>
      <c r="F3860" s="6"/>
      <c r="G3860" s="6"/>
      <c r="H3860" s="6"/>
      <c r="I3860" s="6"/>
      <c r="J3860" s="6"/>
    </row>
    <row r="3861" spans="1:10" ht="13.9">
      <c r="A3861" s="6"/>
      <c r="B3861" s="7"/>
      <c r="C3861" s="6"/>
      <c r="D3861" s="8"/>
      <c r="E3861" s="6"/>
      <c r="F3861" s="6"/>
      <c r="G3861" s="6"/>
      <c r="H3861" s="6"/>
      <c r="I3861" s="6"/>
      <c r="J3861" s="6"/>
    </row>
    <row r="3862" spans="1:10" ht="13.9">
      <c r="A3862" s="6"/>
      <c r="B3862" s="7"/>
      <c r="C3862" s="6"/>
      <c r="D3862" s="8"/>
      <c r="E3862" s="6"/>
      <c r="F3862" s="6"/>
      <c r="G3862" s="6"/>
      <c r="H3862" s="6"/>
      <c r="I3862" s="6"/>
      <c r="J3862" s="6"/>
    </row>
    <row r="3863" spans="1:10" ht="13.9">
      <c r="A3863" s="6"/>
      <c r="B3863" s="7"/>
      <c r="C3863" s="6"/>
      <c r="D3863" s="8"/>
      <c r="E3863" s="6"/>
      <c r="F3863" s="6"/>
      <c r="G3863" s="6"/>
      <c r="H3863" s="6"/>
      <c r="I3863" s="6"/>
      <c r="J3863" s="6"/>
    </row>
    <row r="3864" spans="1:10" ht="13.9">
      <c r="A3864" s="6"/>
      <c r="B3864" s="7"/>
      <c r="C3864" s="6"/>
      <c r="D3864" s="8"/>
      <c r="E3864" s="6"/>
      <c r="F3864" s="6"/>
      <c r="G3864" s="6"/>
      <c r="H3864" s="6"/>
      <c r="I3864" s="6"/>
      <c r="J3864" s="6"/>
    </row>
    <row r="3865" spans="1:10" ht="13.9">
      <c r="A3865" s="6"/>
      <c r="B3865" s="7"/>
      <c r="C3865" s="6"/>
      <c r="D3865" s="8"/>
      <c r="E3865" s="6"/>
      <c r="F3865" s="6"/>
      <c r="G3865" s="6"/>
      <c r="H3865" s="6"/>
      <c r="I3865" s="6"/>
      <c r="J3865" s="6"/>
    </row>
    <row r="3866" spans="1:10" ht="13.9">
      <c r="A3866" s="6"/>
      <c r="B3866" s="7"/>
      <c r="C3866" s="6"/>
      <c r="D3866" s="8"/>
      <c r="E3866" s="6"/>
      <c r="F3866" s="6"/>
      <c r="G3866" s="6"/>
      <c r="H3866" s="6"/>
      <c r="I3866" s="6"/>
      <c r="J3866" s="6"/>
    </row>
    <row r="3867" spans="1:10" ht="13.9">
      <c r="A3867" s="6"/>
      <c r="B3867" s="7"/>
      <c r="C3867" s="6"/>
      <c r="D3867" s="8"/>
      <c r="E3867" s="6"/>
      <c r="F3867" s="6"/>
      <c r="G3867" s="6"/>
      <c r="H3867" s="6"/>
      <c r="I3867" s="6"/>
      <c r="J3867" s="6"/>
    </row>
    <row r="3868" spans="1:10" ht="13.9">
      <c r="A3868" s="6"/>
      <c r="B3868" s="7"/>
      <c r="C3868" s="6"/>
      <c r="D3868" s="8"/>
      <c r="E3868" s="6"/>
      <c r="F3868" s="6"/>
      <c r="G3868" s="6"/>
      <c r="H3868" s="6"/>
      <c r="I3868" s="6"/>
      <c r="J3868" s="6"/>
    </row>
    <row r="3869" spans="1:10" ht="13.9">
      <c r="A3869" s="6"/>
      <c r="B3869" s="7"/>
      <c r="C3869" s="6"/>
      <c r="D3869" s="8"/>
      <c r="E3869" s="6"/>
      <c r="F3869" s="6"/>
      <c r="G3869" s="6"/>
      <c r="H3869" s="6"/>
      <c r="I3869" s="6"/>
      <c r="J3869" s="6"/>
    </row>
    <row r="3870" spans="1:10" ht="13.9">
      <c r="A3870" s="6"/>
      <c r="B3870" s="7"/>
      <c r="C3870" s="6"/>
      <c r="D3870" s="8"/>
      <c r="E3870" s="6"/>
      <c r="F3870" s="6"/>
      <c r="G3870" s="6"/>
      <c r="H3870" s="6"/>
      <c r="I3870" s="6"/>
      <c r="J3870" s="6"/>
    </row>
    <row r="3871" spans="1:10" ht="13.9">
      <c r="A3871" s="6"/>
      <c r="B3871" s="7"/>
      <c r="C3871" s="6"/>
      <c r="D3871" s="8"/>
      <c r="E3871" s="6"/>
      <c r="F3871" s="6"/>
      <c r="G3871" s="6"/>
      <c r="H3871" s="6"/>
      <c r="I3871" s="6"/>
      <c r="J3871" s="6"/>
    </row>
    <row r="3872" spans="1:10" ht="13.9">
      <c r="A3872" s="6"/>
      <c r="B3872" s="7"/>
      <c r="C3872" s="6"/>
      <c r="D3872" s="8"/>
      <c r="E3872" s="6"/>
      <c r="F3872" s="6"/>
      <c r="G3872" s="6"/>
      <c r="H3872" s="6"/>
      <c r="I3872" s="6"/>
      <c r="J3872" s="6"/>
    </row>
    <row r="3873" spans="1:10" ht="13.9">
      <c r="A3873" s="6"/>
      <c r="B3873" s="7"/>
      <c r="C3873" s="6"/>
      <c r="D3873" s="8"/>
      <c r="E3873" s="6"/>
      <c r="F3873" s="6"/>
      <c r="G3873" s="6"/>
      <c r="H3873" s="6"/>
      <c r="I3873" s="6"/>
      <c r="J3873" s="6"/>
    </row>
    <row r="3874" spans="1:10" ht="13.9">
      <c r="A3874" s="6"/>
      <c r="B3874" s="7"/>
      <c r="C3874" s="6"/>
      <c r="D3874" s="8"/>
      <c r="E3874" s="6"/>
      <c r="F3874" s="6"/>
      <c r="G3874" s="6"/>
      <c r="H3874" s="6"/>
      <c r="I3874" s="6"/>
      <c r="J3874" s="6"/>
    </row>
    <row r="3875" spans="1:10" ht="13.9">
      <c r="A3875" s="6"/>
      <c r="B3875" s="7"/>
      <c r="C3875" s="6"/>
      <c r="D3875" s="8"/>
      <c r="E3875" s="6"/>
      <c r="F3875" s="6"/>
      <c r="G3875" s="6"/>
      <c r="H3875" s="6"/>
      <c r="I3875" s="6"/>
      <c r="J3875" s="6"/>
    </row>
    <row r="3876" spans="1:10" ht="13.9">
      <c r="A3876" s="6"/>
      <c r="B3876" s="7"/>
      <c r="C3876" s="6"/>
      <c r="D3876" s="8"/>
      <c r="E3876" s="6"/>
      <c r="F3876" s="6"/>
      <c r="G3876" s="6"/>
      <c r="H3876" s="6"/>
      <c r="I3876" s="6"/>
      <c r="J3876" s="6"/>
    </row>
    <row r="3877" spans="1:10" ht="13.9">
      <c r="A3877" s="6"/>
      <c r="B3877" s="7"/>
      <c r="C3877" s="6"/>
      <c r="D3877" s="8"/>
      <c r="E3877" s="6"/>
      <c r="F3877" s="6"/>
      <c r="G3877" s="6"/>
      <c r="H3877" s="6"/>
      <c r="I3877" s="6"/>
      <c r="J3877" s="6"/>
    </row>
    <row r="3878" spans="1:10" ht="13.9">
      <c r="A3878" s="6"/>
      <c r="B3878" s="7"/>
      <c r="C3878" s="6"/>
      <c r="D3878" s="8"/>
      <c r="E3878" s="6"/>
      <c r="F3878" s="6"/>
      <c r="G3878" s="6"/>
      <c r="H3878" s="6"/>
      <c r="I3878" s="6"/>
      <c r="J3878" s="6"/>
    </row>
    <row r="3879" spans="1:10" ht="13.9">
      <c r="A3879" s="6"/>
      <c r="B3879" s="7"/>
      <c r="C3879" s="6"/>
      <c r="D3879" s="8"/>
      <c r="E3879" s="6"/>
      <c r="F3879" s="6"/>
      <c r="G3879" s="6"/>
      <c r="H3879" s="6"/>
      <c r="I3879" s="6"/>
      <c r="J3879" s="6"/>
    </row>
    <row r="3880" spans="1:10" ht="13.9">
      <c r="A3880" s="6"/>
      <c r="B3880" s="7"/>
      <c r="C3880" s="6"/>
      <c r="D3880" s="8"/>
      <c r="E3880" s="6"/>
      <c r="F3880" s="6"/>
      <c r="G3880" s="6"/>
      <c r="H3880" s="6"/>
      <c r="I3880" s="6"/>
      <c r="J3880" s="6"/>
    </row>
    <row r="3881" spans="1:10" ht="13.9">
      <c r="A3881" s="6"/>
      <c r="B3881" s="7"/>
      <c r="C3881" s="6"/>
      <c r="D3881" s="8"/>
      <c r="E3881" s="6"/>
      <c r="F3881" s="6"/>
      <c r="G3881" s="6"/>
      <c r="H3881" s="6"/>
      <c r="I3881" s="6"/>
      <c r="J3881" s="6"/>
    </row>
    <row r="3882" spans="1:10" ht="13.9">
      <c r="A3882" s="6"/>
      <c r="B3882" s="7"/>
      <c r="C3882" s="6"/>
      <c r="D3882" s="8"/>
      <c r="E3882" s="6"/>
      <c r="F3882" s="6"/>
      <c r="G3882" s="6"/>
      <c r="H3882" s="6"/>
      <c r="I3882" s="6"/>
      <c r="J3882" s="6"/>
    </row>
    <row r="3883" spans="1:10" ht="13.9">
      <c r="A3883" s="6"/>
      <c r="B3883" s="7"/>
      <c r="C3883" s="6"/>
      <c r="D3883" s="8"/>
      <c r="E3883" s="6"/>
      <c r="F3883" s="6"/>
      <c r="G3883" s="6"/>
      <c r="H3883" s="6"/>
      <c r="I3883" s="6"/>
      <c r="J3883" s="6"/>
    </row>
    <row r="3884" spans="1:10" ht="13.9">
      <c r="A3884" s="6"/>
      <c r="B3884" s="7"/>
      <c r="C3884" s="6"/>
      <c r="D3884" s="8"/>
      <c r="E3884" s="6"/>
      <c r="F3884" s="6"/>
      <c r="G3884" s="6"/>
      <c r="H3884" s="6"/>
      <c r="I3884" s="6"/>
      <c r="J3884" s="6"/>
    </row>
    <row r="3885" spans="1:10" ht="13.9">
      <c r="A3885" s="6"/>
      <c r="B3885" s="7"/>
      <c r="C3885" s="6"/>
      <c r="D3885" s="8"/>
      <c r="E3885" s="6"/>
      <c r="F3885" s="6"/>
      <c r="G3885" s="6"/>
      <c r="H3885" s="6"/>
      <c r="I3885" s="6"/>
      <c r="J3885" s="6"/>
    </row>
    <row r="3886" spans="1:10" ht="13.9">
      <c r="A3886" s="6"/>
      <c r="B3886" s="7"/>
      <c r="C3886" s="6"/>
      <c r="D3886" s="8"/>
      <c r="E3886" s="6"/>
      <c r="F3886" s="6"/>
      <c r="G3886" s="6"/>
      <c r="H3886" s="6"/>
      <c r="I3886" s="6"/>
      <c r="J3886" s="6"/>
    </row>
    <row r="3887" spans="1:10" ht="13.9">
      <c r="A3887" s="6"/>
      <c r="B3887" s="7"/>
      <c r="C3887" s="6"/>
      <c r="D3887" s="8"/>
      <c r="E3887" s="6"/>
      <c r="F3887" s="6"/>
      <c r="G3887" s="6"/>
      <c r="H3887" s="6"/>
      <c r="I3887" s="6"/>
      <c r="J3887" s="6"/>
    </row>
    <row r="3888" spans="1:10" ht="13.9">
      <c r="A3888" s="6"/>
      <c r="B3888" s="7"/>
      <c r="C3888" s="6"/>
      <c r="D3888" s="8"/>
      <c r="E3888" s="6"/>
      <c r="F3888" s="6"/>
      <c r="G3888" s="6"/>
      <c r="H3888" s="6"/>
      <c r="I3888" s="6"/>
      <c r="J3888" s="6"/>
    </row>
    <row r="3889" spans="1:10" ht="13.9">
      <c r="A3889" s="6"/>
      <c r="B3889" s="7"/>
      <c r="C3889" s="6"/>
      <c r="D3889" s="8"/>
      <c r="E3889" s="6"/>
      <c r="F3889" s="6"/>
      <c r="G3889" s="6"/>
      <c r="H3889" s="6"/>
      <c r="I3889" s="6"/>
      <c r="J3889" s="6"/>
    </row>
    <row r="3890" spans="1:10" ht="13.9">
      <c r="A3890" s="6"/>
      <c r="B3890" s="7"/>
      <c r="C3890" s="6"/>
      <c r="D3890" s="8"/>
      <c r="E3890" s="6"/>
      <c r="F3890" s="6"/>
      <c r="G3890" s="6"/>
      <c r="H3890" s="6"/>
      <c r="I3890" s="6"/>
      <c r="J3890" s="6"/>
    </row>
    <row r="3891" spans="1:10" ht="13.9">
      <c r="A3891" s="6"/>
      <c r="B3891" s="7"/>
      <c r="C3891" s="6"/>
      <c r="D3891" s="8"/>
      <c r="E3891" s="6"/>
      <c r="F3891" s="6"/>
      <c r="G3891" s="6"/>
      <c r="H3891" s="6"/>
      <c r="I3891" s="6"/>
      <c r="J3891" s="6"/>
    </row>
    <row r="3892" spans="1:10" ht="13.9">
      <c r="A3892" s="6"/>
      <c r="B3892" s="7"/>
      <c r="C3892" s="6"/>
      <c r="D3892" s="8"/>
      <c r="E3892" s="6"/>
      <c r="F3892" s="6"/>
      <c r="G3892" s="6"/>
      <c r="H3892" s="6"/>
      <c r="I3892" s="6"/>
      <c r="J3892" s="6"/>
    </row>
    <row r="3893" spans="1:10" ht="13.9">
      <c r="A3893" s="6"/>
      <c r="B3893" s="7"/>
      <c r="C3893" s="6"/>
      <c r="D3893" s="8"/>
      <c r="E3893" s="6"/>
      <c r="F3893" s="6"/>
      <c r="G3893" s="6"/>
      <c r="H3893" s="6"/>
      <c r="I3893" s="6"/>
      <c r="J3893" s="6"/>
    </row>
    <row r="3894" spans="1:10" ht="13.9">
      <c r="A3894" s="6"/>
      <c r="B3894" s="7"/>
      <c r="C3894" s="6"/>
      <c r="D3894" s="8"/>
      <c r="E3894" s="6"/>
      <c r="F3894" s="6"/>
      <c r="G3894" s="6"/>
      <c r="H3894" s="6"/>
      <c r="I3894" s="6"/>
      <c r="J3894" s="6"/>
    </row>
    <row r="3895" spans="1:10" ht="13.9">
      <c r="A3895" s="6"/>
      <c r="B3895" s="7"/>
      <c r="C3895" s="6"/>
      <c r="D3895" s="8"/>
      <c r="E3895" s="6"/>
      <c r="F3895" s="6"/>
      <c r="G3895" s="6"/>
      <c r="H3895" s="6"/>
      <c r="I3895" s="6"/>
      <c r="J3895" s="6"/>
    </row>
    <row r="3896" spans="1:10" ht="13.9">
      <c r="A3896" s="6"/>
      <c r="B3896" s="7"/>
      <c r="C3896" s="6"/>
      <c r="D3896" s="8"/>
      <c r="E3896" s="6"/>
      <c r="F3896" s="6"/>
      <c r="G3896" s="6"/>
      <c r="H3896" s="6"/>
      <c r="I3896" s="6"/>
      <c r="J3896" s="6"/>
    </row>
    <row r="3897" spans="1:10" ht="13.9">
      <c r="A3897" s="6"/>
      <c r="B3897" s="7"/>
      <c r="C3897" s="6"/>
      <c r="D3897" s="8"/>
      <c r="E3897" s="6"/>
      <c r="F3897" s="6"/>
      <c r="G3897" s="6"/>
      <c r="H3897" s="6"/>
      <c r="I3897" s="6"/>
      <c r="J3897" s="6"/>
    </row>
    <row r="3898" spans="1:10" ht="13.9">
      <c r="A3898" s="6"/>
      <c r="B3898" s="7"/>
      <c r="C3898" s="6"/>
      <c r="D3898" s="8"/>
      <c r="E3898" s="6"/>
      <c r="F3898" s="6"/>
      <c r="G3898" s="6"/>
      <c r="H3898" s="6"/>
      <c r="I3898" s="6"/>
      <c r="J3898" s="6"/>
    </row>
    <row r="3899" spans="1:10" ht="13.9">
      <c r="A3899" s="6"/>
      <c r="B3899" s="7"/>
      <c r="C3899" s="6"/>
      <c r="D3899" s="8"/>
      <c r="E3899" s="6"/>
      <c r="F3899" s="6"/>
      <c r="G3899" s="6"/>
      <c r="H3899" s="6"/>
      <c r="I3899" s="6"/>
      <c r="J3899" s="6"/>
    </row>
    <row r="3900" spans="1:10" ht="13.9">
      <c r="A3900" s="6"/>
      <c r="B3900" s="7"/>
      <c r="C3900" s="6"/>
      <c r="D3900" s="8"/>
      <c r="E3900" s="6"/>
      <c r="F3900" s="6"/>
      <c r="G3900" s="6"/>
      <c r="H3900" s="6"/>
      <c r="I3900" s="6"/>
      <c r="J3900" s="6"/>
    </row>
    <row r="3901" spans="1:10" ht="13.9">
      <c r="A3901" s="6"/>
      <c r="B3901" s="7"/>
      <c r="C3901" s="6"/>
      <c r="D3901" s="8"/>
      <c r="E3901" s="6"/>
      <c r="F3901" s="6"/>
      <c r="G3901" s="6"/>
      <c r="H3901" s="6"/>
      <c r="I3901" s="6"/>
      <c r="J3901" s="6"/>
    </row>
    <row r="3902" spans="1:10" ht="13.9">
      <c r="A3902" s="6"/>
      <c r="B3902" s="7"/>
      <c r="C3902" s="6"/>
      <c r="D3902" s="8"/>
      <c r="E3902" s="6"/>
      <c r="F3902" s="6"/>
      <c r="G3902" s="6"/>
      <c r="H3902" s="6"/>
      <c r="I3902" s="6"/>
      <c r="J3902" s="6"/>
    </row>
    <row r="3903" spans="1:10" ht="13.9">
      <c r="A3903" s="6"/>
      <c r="B3903" s="7"/>
      <c r="C3903" s="6"/>
      <c r="D3903" s="8"/>
      <c r="E3903" s="6"/>
      <c r="F3903" s="6"/>
      <c r="G3903" s="6"/>
      <c r="H3903" s="6"/>
      <c r="I3903" s="6"/>
      <c r="J3903" s="6"/>
    </row>
    <row r="3904" spans="1:10" ht="13.9">
      <c r="A3904" s="6"/>
      <c r="B3904" s="7"/>
      <c r="C3904" s="6"/>
      <c r="D3904" s="8"/>
      <c r="E3904" s="6"/>
      <c r="F3904" s="6"/>
      <c r="G3904" s="6"/>
      <c r="H3904" s="6"/>
      <c r="I3904" s="6"/>
      <c r="J3904" s="6"/>
    </row>
    <row r="3905" spans="1:10" ht="13.9">
      <c r="A3905" s="6"/>
      <c r="B3905" s="7"/>
      <c r="C3905" s="6"/>
      <c r="D3905" s="8"/>
      <c r="E3905" s="6"/>
      <c r="F3905" s="6"/>
      <c r="G3905" s="6"/>
      <c r="H3905" s="6"/>
      <c r="I3905" s="6"/>
      <c r="J3905" s="6"/>
    </row>
    <row r="3906" spans="1:10" ht="13.9">
      <c r="A3906" s="6"/>
      <c r="B3906" s="7"/>
      <c r="C3906" s="6"/>
      <c r="D3906" s="8"/>
      <c r="E3906" s="6"/>
      <c r="F3906" s="6"/>
      <c r="G3906" s="6"/>
      <c r="H3906" s="6"/>
      <c r="I3906" s="6"/>
      <c r="J3906" s="6"/>
    </row>
    <row r="3907" spans="1:10" ht="13.9">
      <c r="A3907" s="6"/>
      <c r="B3907" s="7"/>
      <c r="C3907" s="6"/>
      <c r="D3907" s="8"/>
      <c r="E3907" s="6"/>
      <c r="F3907" s="6"/>
      <c r="G3907" s="6"/>
      <c r="H3907" s="6"/>
      <c r="I3907" s="6"/>
      <c r="J3907" s="6"/>
    </row>
    <row r="3908" spans="1:10" ht="13.9">
      <c r="A3908" s="6"/>
      <c r="B3908" s="7"/>
      <c r="C3908" s="6"/>
      <c r="D3908" s="8"/>
      <c r="E3908" s="6"/>
      <c r="F3908" s="6"/>
      <c r="G3908" s="6"/>
      <c r="H3908" s="6"/>
      <c r="I3908" s="6"/>
      <c r="J3908" s="6"/>
    </row>
    <row r="3909" spans="1:10" ht="13.9">
      <c r="A3909" s="6"/>
      <c r="B3909" s="7"/>
      <c r="C3909" s="6"/>
      <c r="D3909" s="8"/>
      <c r="E3909" s="6"/>
      <c r="F3909" s="6"/>
      <c r="G3909" s="6"/>
      <c r="H3909" s="6"/>
      <c r="I3909" s="6"/>
      <c r="J3909" s="6"/>
    </row>
    <row r="3910" spans="1:10" ht="13.9">
      <c r="A3910" s="6"/>
      <c r="B3910" s="7"/>
      <c r="C3910" s="6"/>
      <c r="D3910" s="8"/>
      <c r="E3910" s="6"/>
      <c r="F3910" s="6"/>
      <c r="G3910" s="6"/>
      <c r="H3910" s="6"/>
      <c r="I3910" s="6"/>
      <c r="J3910" s="6"/>
    </row>
    <row r="3911" spans="1:10" ht="13.9">
      <c r="A3911" s="6"/>
      <c r="B3911" s="7"/>
      <c r="C3911" s="6"/>
      <c r="D3911" s="8"/>
      <c r="E3911" s="6"/>
      <c r="F3911" s="6"/>
      <c r="G3911" s="6"/>
      <c r="H3911" s="6"/>
      <c r="I3911" s="6"/>
      <c r="J3911" s="6"/>
    </row>
    <row r="3912" spans="1:10" ht="13.9">
      <c r="A3912" s="6"/>
      <c r="B3912" s="7"/>
      <c r="C3912" s="6"/>
      <c r="D3912" s="8"/>
      <c r="E3912" s="6"/>
      <c r="F3912" s="6"/>
      <c r="G3912" s="6"/>
      <c r="H3912" s="6"/>
      <c r="I3912" s="6"/>
      <c r="J3912" s="6"/>
    </row>
    <row r="3913" spans="1:10" ht="13.9">
      <c r="A3913" s="6"/>
      <c r="B3913" s="7"/>
      <c r="C3913" s="6"/>
      <c r="D3913" s="8"/>
      <c r="E3913" s="6"/>
      <c r="F3913" s="6"/>
      <c r="G3913" s="6"/>
      <c r="H3913" s="6"/>
      <c r="I3913" s="6"/>
      <c r="J3913" s="6"/>
    </row>
    <row r="3914" spans="1:10" ht="13.9">
      <c r="A3914" s="6"/>
      <c r="B3914" s="7"/>
      <c r="C3914" s="6"/>
      <c r="D3914" s="8"/>
      <c r="E3914" s="6"/>
      <c r="F3914" s="6"/>
      <c r="G3914" s="6"/>
      <c r="H3914" s="6"/>
      <c r="I3914" s="6"/>
      <c r="J3914" s="6"/>
    </row>
    <row r="3915" spans="1:10" ht="13.9">
      <c r="A3915" s="6"/>
      <c r="B3915" s="7"/>
      <c r="C3915" s="6"/>
      <c r="D3915" s="8"/>
      <c r="E3915" s="6"/>
      <c r="F3915" s="6"/>
      <c r="G3915" s="6"/>
      <c r="H3915" s="6"/>
      <c r="I3915" s="6"/>
      <c r="J3915" s="6"/>
    </row>
    <row r="3916" spans="1:10" ht="13.9">
      <c r="A3916" s="6"/>
      <c r="B3916" s="7"/>
      <c r="C3916" s="6"/>
      <c r="D3916" s="8"/>
      <c r="E3916" s="6"/>
      <c r="F3916" s="6"/>
      <c r="G3916" s="6"/>
      <c r="H3916" s="6"/>
      <c r="I3916" s="6"/>
      <c r="J3916" s="6"/>
    </row>
    <row r="3917" spans="1:10" ht="13.9">
      <c r="A3917" s="6"/>
      <c r="B3917" s="7"/>
      <c r="C3917" s="6"/>
      <c r="D3917" s="8"/>
      <c r="E3917" s="6"/>
      <c r="F3917" s="6"/>
      <c r="G3917" s="6"/>
      <c r="H3917" s="6"/>
      <c r="I3917" s="6"/>
      <c r="J3917" s="6"/>
    </row>
    <row r="3918" spans="1:10" ht="13.9">
      <c r="A3918" s="6"/>
      <c r="B3918" s="7"/>
      <c r="C3918" s="6"/>
      <c r="D3918" s="8"/>
      <c r="E3918" s="6"/>
      <c r="F3918" s="6"/>
      <c r="G3918" s="6"/>
      <c r="H3918" s="6"/>
      <c r="I3918" s="6"/>
      <c r="J3918" s="6"/>
    </row>
    <row r="3919" spans="1:10" ht="13.9">
      <c r="A3919" s="6"/>
      <c r="B3919" s="7"/>
      <c r="C3919" s="6"/>
      <c r="D3919" s="8"/>
      <c r="E3919" s="6"/>
      <c r="F3919" s="6"/>
      <c r="G3919" s="6"/>
      <c r="H3919" s="6"/>
      <c r="I3919" s="6"/>
      <c r="J3919" s="6"/>
    </row>
    <row r="3920" spans="1:10" ht="13.9">
      <c r="A3920" s="6"/>
      <c r="B3920" s="7"/>
      <c r="C3920" s="6"/>
      <c r="D3920" s="8"/>
      <c r="E3920" s="6"/>
      <c r="F3920" s="6"/>
      <c r="G3920" s="6"/>
      <c r="H3920" s="6"/>
      <c r="I3920" s="6"/>
      <c r="J3920" s="6"/>
    </row>
    <row r="3921" spans="1:10" ht="13.9">
      <c r="A3921" s="6"/>
      <c r="B3921" s="7"/>
      <c r="C3921" s="6"/>
      <c r="D3921" s="8"/>
      <c r="E3921" s="6"/>
      <c r="F3921" s="6"/>
      <c r="G3921" s="6"/>
      <c r="H3921" s="6"/>
      <c r="I3921" s="6"/>
      <c r="J3921" s="6"/>
    </row>
    <row r="3922" spans="1:10" ht="13.9">
      <c r="A3922" s="6"/>
      <c r="B3922" s="7"/>
      <c r="C3922" s="6"/>
      <c r="D3922" s="8"/>
      <c r="E3922" s="6"/>
      <c r="F3922" s="6"/>
      <c r="G3922" s="6"/>
      <c r="H3922" s="6"/>
      <c r="I3922" s="6"/>
      <c r="J3922" s="6"/>
    </row>
    <row r="3923" spans="1:10" ht="13.9">
      <c r="A3923" s="6"/>
      <c r="B3923" s="7"/>
      <c r="C3923" s="6"/>
      <c r="D3923" s="8"/>
      <c r="E3923" s="6"/>
      <c r="F3923" s="6"/>
      <c r="G3923" s="6"/>
      <c r="H3923" s="6"/>
      <c r="I3923" s="6"/>
      <c r="J3923" s="6"/>
    </row>
    <row r="3924" spans="1:10" ht="13.9">
      <c r="A3924" s="6"/>
      <c r="B3924" s="7"/>
      <c r="C3924" s="6"/>
      <c r="D3924" s="8"/>
      <c r="E3924" s="6"/>
      <c r="F3924" s="6"/>
      <c r="G3924" s="6"/>
      <c r="H3924" s="6"/>
      <c r="I3924" s="6"/>
      <c r="J3924" s="6"/>
    </row>
    <row r="3925" spans="1:10" ht="13.9">
      <c r="A3925" s="6"/>
      <c r="B3925" s="7"/>
      <c r="C3925" s="6"/>
      <c r="D3925" s="8"/>
      <c r="E3925" s="6"/>
      <c r="F3925" s="6"/>
      <c r="G3925" s="6"/>
      <c r="H3925" s="6"/>
      <c r="I3925" s="6"/>
      <c r="J3925" s="6"/>
    </row>
    <row r="3926" spans="1:10" ht="13.9">
      <c r="A3926" s="6"/>
      <c r="B3926" s="7"/>
      <c r="C3926" s="6"/>
      <c r="D3926" s="8"/>
      <c r="E3926" s="6"/>
      <c r="F3926" s="6"/>
      <c r="G3926" s="6"/>
      <c r="H3926" s="6"/>
      <c r="I3926" s="6"/>
      <c r="J3926" s="6"/>
    </row>
    <row r="3927" spans="1:10" ht="13.9">
      <c r="A3927" s="6"/>
      <c r="B3927" s="7"/>
      <c r="C3927" s="6"/>
      <c r="D3927" s="8"/>
      <c r="E3927" s="6"/>
      <c r="F3927" s="6"/>
      <c r="G3927" s="6"/>
      <c r="H3927" s="6"/>
      <c r="I3927" s="6"/>
      <c r="J3927" s="6"/>
    </row>
    <row r="3928" spans="1:10" ht="13.9">
      <c r="A3928" s="6"/>
      <c r="B3928" s="7"/>
      <c r="C3928" s="6"/>
      <c r="D3928" s="8"/>
      <c r="E3928" s="6"/>
      <c r="F3928" s="6"/>
      <c r="G3928" s="6"/>
      <c r="H3928" s="6"/>
      <c r="I3928" s="6"/>
      <c r="J3928" s="6"/>
    </row>
    <row r="3929" spans="1:10" ht="13.9">
      <c r="A3929" s="6"/>
      <c r="B3929" s="7"/>
      <c r="C3929" s="6"/>
      <c r="D3929" s="8"/>
      <c r="E3929" s="6"/>
      <c r="F3929" s="6"/>
      <c r="G3929" s="6"/>
      <c r="H3929" s="6"/>
      <c r="I3929" s="6"/>
      <c r="J3929" s="6"/>
    </row>
    <row r="3930" spans="1:10" ht="13.9">
      <c r="A3930" s="6"/>
      <c r="B3930" s="7"/>
      <c r="C3930" s="6"/>
      <c r="D3930" s="8"/>
      <c r="E3930" s="6"/>
      <c r="F3930" s="6"/>
      <c r="G3930" s="6"/>
      <c r="H3930" s="6"/>
      <c r="I3930" s="6"/>
      <c r="J3930" s="6"/>
    </row>
    <row r="3931" spans="1:10" ht="13.9">
      <c r="A3931" s="6"/>
      <c r="B3931" s="7"/>
      <c r="C3931" s="6"/>
      <c r="D3931" s="8"/>
      <c r="E3931" s="6"/>
      <c r="F3931" s="6"/>
      <c r="G3931" s="6"/>
      <c r="H3931" s="6"/>
      <c r="I3931" s="6"/>
      <c r="J3931" s="6"/>
    </row>
    <row r="3932" spans="1:10" ht="13.9">
      <c r="A3932" s="6"/>
      <c r="B3932" s="7"/>
      <c r="C3932" s="6"/>
      <c r="D3932" s="8"/>
      <c r="E3932" s="6"/>
      <c r="F3932" s="6"/>
      <c r="G3932" s="6"/>
      <c r="H3932" s="6"/>
      <c r="I3932" s="6"/>
      <c r="J3932" s="6"/>
    </row>
    <row r="3933" spans="1:10" ht="13.9">
      <c r="A3933" s="6"/>
      <c r="B3933" s="7"/>
      <c r="C3933" s="6"/>
      <c r="D3933" s="8"/>
      <c r="E3933" s="6"/>
      <c r="F3933" s="6"/>
      <c r="G3933" s="6"/>
      <c r="H3933" s="6"/>
      <c r="I3933" s="6"/>
      <c r="J3933" s="6"/>
    </row>
    <row r="3934" spans="1:10" ht="13.9">
      <c r="A3934" s="6"/>
      <c r="B3934" s="7"/>
      <c r="C3934" s="6"/>
      <c r="D3934" s="8"/>
      <c r="E3934" s="6"/>
      <c r="F3934" s="6"/>
      <c r="G3934" s="6"/>
      <c r="H3934" s="6"/>
      <c r="I3934" s="6"/>
      <c r="J3934" s="6"/>
    </row>
    <row r="3935" spans="1:10" ht="13.9">
      <c r="A3935" s="6"/>
      <c r="B3935" s="7"/>
      <c r="C3935" s="6"/>
      <c r="D3935" s="8"/>
      <c r="E3935" s="6"/>
      <c r="F3935" s="6"/>
      <c r="G3935" s="6"/>
      <c r="H3935" s="6"/>
      <c r="I3935" s="6"/>
      <c r="J3935" s="6"/>
    </row>
    <row r="3936" spans="1:10" ht="13.9">
      <c r="A3936" s="6"/>
      <c r="B3936" s="7"/>
      <c r="C3936" s="6"/>
      <c r="D3936" s="8"/>
      <c r="E3936" s="6"/>
      <c r="F3936" s="6"/>
      <c r="G3936" s="6"/>
      <c r="H3936" s="6"/>
      <c r="I3936" s="6"/>
      <c r="J3936" s="6"/>
    </row>
    <row r="3937" spans="1:10" ht="13.9">
      <c r="A3937" s="6"/>
      <c r="B3937" s="7"/>
      <c r="C3937" s="6"/>
      <c r="D3937" s="8"/>
      <c r="E3937" s="6"/>
      <c r="F3937" s="6"/>
      <c r="G3937" s="6"/>
      <c r="H3937" s="6"/>
      <c r="I3937" s="6"/>
      <c r="J3937" s="6"/>
    </row>
    <row r="3938" spans="1:10" ht="13.9">
      <c r="A3938" s="6"/>
      <c r="B3938" s="7"/>
      <c r="C3938" s="6"/>
      <c r="D3938" s="8"/>
      <c r="E3938" s="6"/>
      <c r="F3938" s="6"/>
      <c r="G3938" s="6"/>
      <c r="H3938" s="6"/>
      <c r="I3938" s="6"/>
      <c r="J3938" s="6"/>
    </row>
    <row r="3939" spans="1:10" ht="13.9">
      <c r="A3939" s="6"/>
      <c r="B3939" s="7"/>
      <c r="C3939" s="6"/>
      <c r="D3939" s="8"/>
      <c r="E3939" s="6"/>
      <c r="F3939" s="6"/>
      <c r="G3939" s="6"/>
      <c r="H3939" s="6"/>
      <c r="I3939" s="6"/>
      <c r="J3939" s="6"/>
    </row>
    <row r="3940" spans="1:10" ht="13.9">
      <c r="A3940" s="6"/>
      <c r="B3940" s="7"/>
      <c r="C3940" s="6"/>
      <c r="D3940" s="8"/>
      <c r="E3940" s="6"/>
      <c r="F3940" s="6"/>
      <c r="G3940" s="6"/>
      <c r="H3940" s="6"/>
      <c r="I3940" s="6"/>
      <c r="J3940" s="6"/>
    </row>
    <row r="3941" spans="1:10" ht="13.9">
      <c r="A3941" s="6"/>
      <c r="B3941" s="7"/>
      <c r="C3941" s="6"/>
      <c r="D3941" s="8"/>
      <c r="E3941" s="6"/>
      <c r="F3941" s="6"/>
      <c r="G3941" s="6"/>
      <c r="H3941" s="6"/>
      <c r="I3941" s="6"/>
      <c r="J3941" s="6"/>
    </row>
    <row r="3942" spans="1:10" ht="13.9">
      <c r="A3942" s="6"/>
      <c r="B3942" s="7"/>
      <c r="C3942" s="6"/>
      <c r="D3942" s="8"/>
      <c r="E3942" s="6"/>
      <c r="F3942" s="6"/>
      <c r="G3942" s="6"/>
      <c r="H3942" s="6"/>
      <c r="I3942" s="6"/>
      <c r="J3942" s="6"/>
    </row>
    <row r="3943" spans="1:10" ht="13.9">
      <c r="A3943" s="6"/>
      <c r="B3943" s="7"/>
      <c r="C3943" s="6"/>
      <c r="D3943" s="8"/>
      <c r="E3943" s="6"/>
      <c r="F3943" s="6"/>
      <c r="G3943" s="6"/>
      <c r="H3943" s="6"/>
      <c r="I3943" s="6"/>
      <c r="J3943" s="6"/>
    </row>
    <row r="3944" spans="1:10" ht="13.9">
      <c r="A3944" s="6"/>
      <c r="B3944" s="7"/>
      <c r="C3944" s="6"/>
      <c r="D3944" s="8"/>
      <c r="E3944" s="6"/>
      <c r="F3944" s="6"/>
      <c r="G3944" s="6"/>
      <c r="H3944" s="6"/>
      <c r="I3944" s="6"/>
      <c r="J3944" s="6"/>
    </row>
    <row r="3945" spans="1:10" ht="13.9">
      <c r="A3945" s="6"/>
      <c r="B3945" s="7"/>
      <c r="C3945" s="6"/>
      <c r="D3945" s="8"/>
      <c r="E3945" s="6"/>
      <c r="F3945" s="6"/>
      <c r="G3945" s="6"/>
      <c r="H3945" s="6"/>
      <c r="I3945" s="6"/>
      <c r="J3945" s="6"/>
    </row>
    <row r="3946" spans="1:10" ht="13.9">
      <c r="A3946" s="6"/>
      <c r="B3946" s="7"/>
      <c r="C3946" s="6"/>
      <c r="D3946" s="8"/>
      <c r="E3946" s="6"/>
      <c r="F3946" s="6"/>
      <c r="G3946" s="6"/>
      <c r="H3946" s="6"/>
      <c r="I3946" s="6"/>
      <c r="J3946" s="6"/>
    </row>
    <row r="3947" spans="1:10" ht="13.9">
      <c r="A3947" s="6"/>
      <c r="B3947" s="7"/>
      <c r="C3947" s="6"/>
      <c r="D3947" s="8"/>
      <c r="E3947" s="6"/>
      <c r="F3947" s="6"/>
      <c r="G3947" s="6"/>
      <c r="H3947" s="6"/>
      <c r="I3947" s="6"/>
      <c r="J3947" s="6"/>
    </row>
    <row r="3948" spans="1:10" ht="13.9">
      <c r="A3948" s="6"/>
      <c r="B3948" s="7"/>
      <c r="C3948" s="6"/>
      <c r="D3948" s="8"/>
      <c r="E3948" s="6"/>
      <c r="F3948" s="6"/>
      <c r="G3948" s="6"/>
      <c r="H3948" s="6"/>
      <c r="I3948" s="6"/>
      <c r="J3948" s="6"/>
    </row>
    <row r="3949" spans="1:10" ht="13.9">
      <c r="A3949" s="6"/>
      <c r="B3949" s="7"/>
      <c r="C3949" s="6"/>
      <c r="D3949" s="8"/>
      <c r="E3949" s="6"/>
      <c r="F3949" s="6"/>
      <c r="G3949" s="6"/>
      <c r="H3949" s="6"/>
      <c r="I3949" s="6"/>
      <c r="J3949" s="6"/>
    </row>
    <row r="3950" spans="1:10" ht="13.9">
      <c r="A3950" s="6"/>
      <c r="B3950" s="7"/>
      <c r="C3950" s="6"/>
      <c r="D3950" s="8"/>
      <c r="E3950" s="6"/>
      <c r="F3950" s="6"/>
      <c r="G3950" s="6"/>
      <c r="H3950" s="6"/>
      <c r="I3950" s="6"/>
      <c r="J3950" s="6"/>
    </row>
    <row r="3951" spans="1:10" ht="13.9">
      <c r="A3951" s="6"/>
      <c r="B3951" s="7"/>
      <c r="C3951" s="6"/>
      <c r="D3951" s="8"/>
      <c r="E3951" s="6"/>
      <c r="F3951" s="6"/>
      <c r="G3951" s="6"/>
      <c r="H3951" s="6"/>
      <c r="I3951" s="6"/>
      <c r="J3951" s="6"/>
    </row>
    <row r="3952" spans="1:10" ht="13.9">
      <c r="A3952" s="6"/>
      <c r="B3952" s="7"/>
      <c r="C3952" s="6"/>
      <c r="D3952" s="8"/>
      <c r="E3952" s="6"/>
      <c r="F3952" s="6"/>
      <c r="G3952" s="6"/>
      <c r="H3952" s="6"/>
      <c r="I3952" s="6"/>
      <c r="J3952" s="6"/>
    </row>
    <row r="3953" spans="1:10" ht="13.9">
      <c r="A3953" s="6"/>
      <c r="B3953" s="7"/>
      <c r="C3953" s="6"/>
      <c r="D3953" s="8"/>
      <c r="E3953" s="6"/>
      <c r="F3953" s="6"/>
      <c r="G3953" s="6"/>
      <c r="H3953" s="6"/>
      <c r="I3953" s="6"/>
      <c r="J3953" s="6"/>
    </row>
    <row r="3954" spans="1:10" ht="13.9">
      <c r="A3954" s="6"/>
      <c r="B3954" s="7"/>
      <c r="C3954" s="6"/>
      <c r="D3954" s="8"/>
      <c r="E3954" s="6"/>
      <c r="F3954" s="6"/>
      <c r="G3954" s="6"/>
      <c r="H3954" s="6"/>
      <c r="I3954" s="6"/>
      <c r="J3954" s="6"/>
    </row>
    <row r="3955" spans="1:10" ht="13.9">
      <c r="A3955" s="6"/>
      <c r="B3955" s="7"/>
      <c r="C3955" s="6"/>
      <c r="D3955" s="8"/>
      <c r="E3955" s="6"/>
      <c r="F3955" s="6"/>
      <c r="G3955" s="6"/>
      <c r="H3955" s="6"/>
      <c r="I3955" s="6"/>
      <c r="J3955" s="6"/>
    </row>
    <row r="3956" spans="1:10" ht="13.9">
      <c r="A3956" s="6"/>
      <c r="B3956" s="7"/>
      <c r="C3956" s="6"/>
      <c r="D3956" s="8"/>
      <c r="E3956" s="6"/>
      <c r="F3956" s="6"/>
      <c r="G3956" s="6"/>
      <c r="H3956" s="6"/>
      <c r="I3956" s="6"/>
      <c r="J3956" s="6"/>
    </row>
    <row r="3957" spans="1:10" ht="13.9">
      <c r="A3957" s="6"/>
      <c r="B3957" s="7"/>
      <c r="C3957" s="6"/>
      <c r="D3957" s="8"/>
      <c r="E3957" s="6"/>
      <c r="F3957" s="6"/>
      <c r="G3957" s="6"/>
      <c r="H3957" s="6"/>
      <c r="I3957" s="6"/>
      <c r="J3957" s="6"/>
    </row>
    <row r="3958" spans="1:10" ht="13.9">
      <c r="A3958" s="6"/>
      <c r="B3958" s="7"/>
      <c r="C3958" s="6"/>
      <c r="D3958" s="8"/>
      <c r="E3958" s="6"/>
      <c r="F3958" s="6"/>
      <c r="G3958" s="6"/>
      <c r="H3958" s="6"/>
      <c r="I3958" s="6"/>
      <c r="J3958" s="6"/>
    </row>
    <row r="3959" spans="1:10" ht="13.9">
      <c r="A3959" s="6"/>
      <c r="B3959" s="7"/>
      <c r="C3959" s="6"/>
      <c r="D3959" s="8"/>
      <c r="E3959" s="6"/>
      <c r="F3959" s="6"/>
      <c r="G3959" s="6"/>
      <c r="H3959" s="6"/>
      <c r="I3959" s="6"/>
      <c r="J3959" s="6"/>
    </row>
    <row r="3960" spans="1:10" ht="13.9">
      <c r="A3960" s="6"/>
      <c r="B3960" s="7"/>
      <c r="C3960" s="6"/>
      <c r="D3960" s="8"/>
      <c r="E3960" s="6"/>
      <c r="F3960" s="6"/>
      <c r="G3960" s="6"/>
      <c r="H3960" s="6"/>
      <c r="I3960" s="6"/>
      <c r="J3960" s="6"/>
    </row>
    <row r="3961" spans="1:10" ht="13.9">
      <c r="A3961" s="6"/>
      <c r="B3961" s="7"/>
      <c r="C3961" s="6"/>
      <c r="D3961" s="8"/>
      <c r="E3961" s="6"/>
      <c r="F3961" s="6"/>
      <c r="G3961" s="6"/>
      <c r="H3961" s="6"/>
      <c r="I3961" s="6"/>
      <c r="J3961" s="6"/>
    </row>
    <row r="3962" spans="1:10" ht="13.9">
      <c r="A3962" s="6"/>
      <c r="B3962" s="7"/>
      <c r="C3962" s="6"/>
      <c r="D3962" s="8"/>
      <c r="E3962" s="6"/>
      <c r="F3962" s="6"/>
      <c r="G3962" s="6"/>
      <c r="H3962" s="6"/>
      <c r="I3962" s="6"/>
      <c r="J3962" s="6"/>
    </row>
    <row r="3963" spans="1:10" ht="13.9">
      <c r="A3963" s="6"/>
      <c r="B3963" s="7"/>
      <c r="C3963" s="6"/>
      <c r="D3963" s="8"/>
      <c r="E3963" s="6"/>
      <c r="F3963" s="6"/>
      <c r="G3963" s="6"/>
      <c r="H3963" s="6"/>
      <c r="I3963" s="6"/>
      <c r="J3963" s="6"/>
    </row>
    <row r="3964" spans="1:10" ht="13.9">
      <c r="A3964" s="6"/>
      <c r="B3964" s="7"/>
      <c r="C3964" s="6"/>
      <c r="D3964" s="8"/>
      <c r="E3964" s="6"/>
      <c r="F3964" s="6"/>
      <c r="G3964" s="6"/>
      <c r="H3964" s="6"/>
      <c r="I3964" s="6"/>
      <c r="J3964" s="6"/>
    </row>
    <row r="3965" spans="1:10" ht="13.9">
      <c r="A3965" s="6"/>
      <c r="B3965" s="7"/>
      <c r="C3965" s="6"/>
      <c r="D3965" s="8"/>
      <c r="E3965" s="6"/>
      <c r="F3965" s="6"/>
      <c r="G3965" s="6"/>
      <c r="H3965" s="6"/>
      <c r="I3965" s="6"/>
      <c r="J3965" s="6"/>
    </row>
    <row r="3966" spans="1:10" ht="13.9">
      <c r="A3966" s="6"/>
      <c r="B3966" s="7"/>
      <c r="C3966" s="6"/>
      <c r="D3966" s="8"/>
      <c r="E3966" s="6"/>
      <c r="F3966" s="6"/>
      <c r="G3966" s="6"/>
      <c r="H3966" s="6"/>
      <c r="I3966" s="6"/>
      <c r="J3966" s="6"/>
    </row>
    <row r="3967" spans="1:10" ht="13.9">
      <c r="A3967" s="6"/>
      <c r="B3967" s="7"/>
      <c r="C3967" s="6"/>
      <c r="D3967" s="8"/>
      <c r="E3967" s="6"/>
      <c r="F3967" s="6"/>
      <c r="G3967" s="6"/>
      <c r="H3967" s="6"/>
      <c r="I3967" s="6"/>
      <c r="J3967" s="6"/>
    </row>
    <row r="3968" spans="1:10" ht="13.9">
      <c r="A3968" s="6"/>
      <c r="B3968" s="7"/>
      <c r="C3968" s="6"/>
      <c r="D3968" s="8"/>
      <c r="E3968" s="6"/>
      <c r="F3968" s="6"/>
      <c r="G3968" s="6"/>
      <c r="H3968" s="6"/>
      <c r="I3968" s="6"/>
      <c r="J3968" s="6"/>
    </row>
    <row r="3969" spans="1:10" ht="13.9">
      <c r="A3969" s="6"/>
      <c r="B3969" s="7"/>
      <c r="C3969" s="6"/>
      <c r="D3969" s="8"/>
      <c r="E3969" s="6"/>
      <c r="F3969" s="6"/>
      <c r="G3969" s="6"/>
      <c r="H3969" s="6"/>
      <c r="I3969" s="6"/>
      <c r="J3969" s="6"/>
    </row>
    <row r="3970" spans="1:10" ht="13.9">
      <c r="A3970" s="6"/>
      <c r="B3970" s="7"/>
      <c r="C3970" s="6"/>
      <c r="D3970" s="8"/>
      <c r="E3970" s="6"/>
      <c r="F3970" s="6"/>
      <c r="G3970" s="6"/>
      <c r="H3970" s="6"/>
      <c r="I3970" s="6"/>
      <c r="J3970" s="6"/>
    </row>
    <row r="3971" spans="1:10" ht="13.9">
      <c r="A3971" s="6"/>
      <c r="B3971" s="7"/>
      <c r="C3971" s="6"/>
      <c r="D3971" s="8"/>
      <c r="E3971" s="6"/>
      <c r="F3971" s="6"/>
      <c r="G3971" s="6"/>
      <c r="H3971" s="6"/>
      <c r="I3971" s="6"/>
      <c r="J3971" s="6"/>
    </row>
    <row r="3972" spans="1:10" ht="13.9">
      <c r="A3972" s="6"/>
      <c r="B3972" s="7"/>
      <c r="C3972" s="6"/>
      <c r="D3972" s="8"/>
      <c r="E3972" s="6"/>
      <c r="F3972" s="6"/>
      <c r="G3972" s="6"/>
      <c r="H3972" s="6"/>
      <c r="I3972" s="6"/>
      <c r="J3972" s="6"/>
    </row>
    <row r="3973" spans="1:10" ht="13.9">
      <c r="A3973" s="6"/>
      <c r="B3973" s="7"/>
      <c r="C3973" s="6"/>
      <c r="D3973" s="8"/>
      <c r="E3973" s="6"/>
      <c r="F3973" s="6"/>
      <c r="G3973" s="6"/>
      <c r="H3973" s="6"/>
      <c r="I3973" s="6"/>
      <c r="J3973" s="6"/>
    </row>
    <row r="3974" spans="1:10" ht="13.9">
      <c r="A3974" s="6"/>
      <c r="B3974" s="7"/>
      <c r="C3974" s="6"/>
      <c r="D3974" s="8"/>
      <c r="E3974" s="6"/>
      <c r="F3974" s="6"/>
      <c r="G3974" s="6"/>
      <c r="H3974" s="6"/>
      <c r="I3974" s="6"/>
      <c r="J3974" s="6"/>
    </row>
    <row r="3975" spans="1:10" ht="13.9">
      <c r="A3975" s="6"/>
      <c r="B3975" s="7"/>
      <c r="C3975" s="6"/>
      <c r="D3975" s="8"/>
      <c r="E3975" s="6"/>
      <c r="F3975" s="6"/>
      <c r="G3975" s="6"/>
      <c r="H3975" s="6"/>
      <c r="I3975" s="6"/>
      <c r="J3975" s="6"/>
    </row>
    <row r="3976" spans="1:10" ht="13.9">
      <c r="A3976" s="6"/>
      <c r="B3976" s="7"/>
      <c r="C3976" s="6"/>
      <c r="D3976" s="8"/>
      <c r="E3976" s="6"/>
      <c r="F3976" s="6"/>
      <c r="G3976" s="6"/>
      <c r="H3976" s="6"/>
      <c r="I3976" s="6"/>
      <c r="J3976" s="6"/>
    </row>
    <row r="3977" spans="1:10" ht="13.9">
      <c r="A3977" s="6"/>
      <c r="B3977" s="7"/>
      <c r="C3977" s="6"/>
      <c r="D3977" s="8"/>
      <c r="E3977" s="6"/>
      <c r="F3977" s="6"/>
      <c r="G3977" s="6"/>
      <c r="H3977" s="6"/>
      <c r="I3977" s="6"/>
      <c r="J3977" s="6"/>
    </row>
    <row r="3978" spans="1:10" ht="13.9">
      <c r="A3978" s="6"/>
      <c r="B3978" s="7"/>
      <c r="C3978" s="6"/>
      <c r="D3978" s="8"/>
      <c r="E3978" s="6"/>
      <c r="F3978" s="6"/>
      <c r="G3978" s="6"/>
      <c r="H3978" s="6"/>
      <c r="I3978" s="6"/>
      <c r="J3978" s="6"/>
    </row>
    <row r="3979" spans="1:10" ht="13.9">
      <c r="A3979" s="6"/>
      <c r="B3979" s="7"/>
      <c r="C3979" s="6"/>
      <c r="D3979" s="8"/>
      <c r="E3979" s="6"/>
      <c r="F3979" s="6"/>
      <c r="G3979" s="6"/>
      <c r="H3979" s="6"/>
      <c r="I3979" s="6"/>
      <c r="J3979" s="6"/>
    </row>
    <row r="3980" spans="1:10" ht="13.9">
      <c r="A3980" s="6"/>
      <c r="B3980" s="7"/>
      <c r="C3980" s="6"/>
      <c r="D3980" s="8"/>
      <c r="E3980" s="6"/>
      <c r="F3980" s="6"/>
      <c r="G3980" s="6"/>
      <c r="H3980" s="6"/>
      <c r="I3980" s="6"/>
      <c r="J3980" s="6"/>
    </row>
    <row r="3981" spans="1:10" ht="13.9">
      <c r="A3981" s="6"/>
      <c r="B3981" s="7"/>
      <c r="C3981" s="6"/>
      <c r="D3981" s="8"/>
      <c r="E3981" s="6"/>
      <c r="F3981" s="6"/>
      <c r="G3981" s="6"/>
      <c r="H3981" s="6"/>
      <c r="I3981" s="6"/>
      <c r="J3981" s="6"/>
    </row>
    <row r="3982" spans="1:10" ht="13.9">
      <c r="A3982" s="6"/>
      <c r="B3982" s="7"/>
      <c r="C3982" s="6"/>
      <c r="D3982" s="8"/>
      <c r="E3982" s="6"/>
      <c r="F3982" s="6"/>
      <c r="G3982" s="6"/>
      <c r="H3982" s="6"/>
      <c r="I3982" s="6"/>
      <c r="J3982" s="6"/>
    </row>
    <row r="3983" spans="1:10" ht="13.9">
      <c r="A3983" s="6"/>
      <c r="B3983" s="7"/>
      <c r="C3983" s="6"/>
      <c r="D3983" s="8"/>
      <c r="E3983" s="6"/>
      <c r="F3983" s="6"/>
      <c r="G3983" s="6"/>
      <c r="H3983" s="6"/>
      <c r="I3983" s="6"/>
      <c r="J3983" s="6"/>
    </row>
    <row r="3984" spans="1:10" ht="13.9">
      <c r="A3984" s="6"/>
      <c r="B3984" s="7"/>
      <c r="C3984" s="6"/>
      <c r="D3984" s="8"/>
      <c r="E3984" s="6"/>
      <c r="F3984" s="6"/>
      <c r="G3984" s="6"/>
      <c r="H3984" s="6"/>
      <c r="I3984" s="6"/>
      <c r="J3984" s="6"/>
    </row>
    <row r="3985" spans="1:10" ht="13.9">
      <c r="A3985" s="6"/>
      <c r="B3985" s="7"/>
      <c r="C3985" s="6"/>
      <c r="D3985" s="8"/>
      <c r="E3985" s="6"/>
      <c r="F3985" s="6"/>
      <c r="G3985" s="6"/>
      <c r="H3985" s="6"/>
      <c r="I3985" s="6"/>
      <c r="J3985" s="6"/>
    </row>
    <row r="3986" spans="1:10" ht="13.9">
      <c r="A3986" s="6"/>
      <c r="B3986" s="7"/>
      <c r="C3986" s="6"/>
      <c r="D3986" s="8"/>
      <c r="E3986" s="6"/>
      <c r="F3986" s="6"/>
      <c r="G3986" s="6"/>
      <c r="H3986" s="6"/>
      <c r="I3986" s="6"/>
      <c r="J3986" s="6"/>
    </row>
    <row r="3987" spans="1:10" ht="13.9">
      <c r="A3987" s="6"/>
      <c r="B3987" s="7"/>
      <c r="C3987" s="6"/>
      <c r="D3987" s="8"/>
      <c r="E3987" s="6"/>
      <c r="F3987" s="6"/>
      <c r="G3987" s="6"/>
      <c r="H3987" s="6"/>
      <c r="I3987" s="6"/>
      <c r="J3987" s="6"/>
    </row>
    <row r="3988" spans="1:10" ht="13.9">
      <c r="A3988" s="6"/>
      <c r="B3988" s="7"/>
      <c r="C3988" s="6"/>
      <c r="D3988" s="8"/>
      <c r="E3988" s="6"/>
      <c r="F3988" s="6"/>
      <c r="G3988" s="6"/>
      <c r="H3988" s="6"/>
      <c r="I3988" s="6"/>
      <c r="J3988" s="6"/>
    </row>
    <row r="3989" spans="1:10" ht="13.9">
      <c r="A3989" s="6"/>
      <c r="B3989" s="7"/>
      <c r="C3989" s="6"/>
      <c r="D3989" s="8"/>
      <c r="E3989" s="6"/>
      <c r="F3989" s="6"/>
      <c r="G3989" s="6"/>
      <c r="H3989" s="6"/>
      <c r="I3989" s="6"/>
      <c r="J3989" s="6"/>
    </row>
    <row r="3990" spans="1:10" ht="13.9">
      <c r="A3990" s="6"/>
      <c r="B3990" s="7"/>
      <c r="C3990" s="6"/>
      <c r="D3990" s="8"/>
      <c r="E3990" s="6"/>
      <c r="F3990" s="6"/>
      <c r="G3990" s="6"/>
      <c r="H3990" s="6"/>
      <c r="I3990" s="6"/>
      <c r="J3990" s="6"/>
    </row>
    <row r="3991" spans="1:10" ht="13.9">
      <c r="A3991" s="6"/>
      <c r="B3991" s="7"/>
      <c r="C3991" s="6"/>
      <c r="D3991" s="8"/>
      <c r="E3991" s="6"/>
      <c r="F3991" s="6"/>
      <c r="G3991" s="6"/>
      <c r="H3991" s="6"/>
      <c r="I3991" s="6"/>
      <c r="J3991" s="6"/>
    </row>
    <row r="3992" spans="1:10" ht="13.9">
      <c r="A3992" s="6"/>
      <c r="B3992" s="7"/>
      <c r="C3992" s="6"/>
      <c r="D3992" s="8"/>
      <c r="E3992" s="6"/>
      <c r="F3992" s="6"/>
      <c r="G3992" s="6"/>
      <c r="H3992" s="6"/>
      <c r="I3992" s="6"/>
      <c r="J3992" s="6"/>
    </row>
    <row r="3993" spans="1:10" ht="13.9">
      <c r="A3993" s="6"/>
      <c r="B3993" s="7"/>
      <c r="C3993" s="6"/>
      <c r="D3993" s="8"/>
      <c r="E3993" s="6"/>
      <c r="F3993" s="6"/>
      <c r="G3993" s="6"/>
      <c r="H3993" s="6"/>
      <c r="I3993" s="6"/>
      <c r="J3993" s="6"/>
    </row>
    <row r="3994" spans="1:10" ht="13.9">
      <c r="A3994" s="6"/>
      <c r="B3994" s="7"/>
      <c r="C3994" s="6"/>
      <c r="D3994" s="8"/>
      <c r="E3994" s="6"/>
      <c r="F3994" s="6"/>
      <c r="G3994" s="6"/>
      <c r="H3994" s="6"/>
      <c r="I3994" s="6"/>
      <c r="J3994" s="6"/>
    </row>
    <row r="3995" spans="1:10" ht="13.9">
      <c r="A3995" s="6"/>
      <c r="B3995" s="7"/>
      <c r="C3995" s="6"/>
      <c r="D3995" s="8"/>
      <c r="E3995" s="6"/>
      <c r="F3995" s="6"/>
      <c r="G3995" s="6"/>
      <c r="H3995" s="6"/>
      <c r="I3995" s="6"/>
      <c r="J3995" s="6"/>
    </row>
    <row r="3996" spans="1:10" ht="13.9">
      <c r="A3996" s="6"/>
      <c r="B3996" s="7"/>
      <c r="C3996" s="6"/>
      <c r="D3996" s="8"/>
      <c r="E3996" s="6"/>
      <c r="F3996" s="6"/>
      <c r="G3996" s="6"/>
      <c r="H3996" s="6"/>
      <c r="I3996" s="6"/>
      <c r="J3996" s="6"/>
    </row>
    <row r="3997" spans="1:10" ht="13.9">
      <c r="A3997" s="6"/>
      <c r="B3997" s="7"/>
      <c r="C3997" s="6"/>
      <c r="D3997" s="8"/>
      <c r="E3997" s="6"/>
      <c r="F3997" s="6"/>
      <c r="G3997" s="6"/>
      <c r="H3997" s="6"/>
      <c r="I3997" s="6"/>
      <c r="J3997" s="6"/>
    </row>
    <row r="3998" spans="1:10" ht="13.9">
      <c r="A3998" s="6"/>
      <c r="B3998" s="7"/>
      <c r="C3998" s="6"/>
      <c r="D3998" s="8"/>
      <c r="E3998" s="6"/>
      <c r="F3998" s="6"/>
      <c r="G3998" s="6"/>
      <c r="H3998" s="6"/>
      <c r="I3998" s="6"/>
      <c r="J3998" s="6"/>
    </row>
    <row r="3999" spans="1:10" ht="13.9">
      <c r="A3999" s="6"/>
      <c r="B3999" s="7"/>
      <c r="C3999" s="6"/>
      <c r="D3999" s="8"/>
      <c r="E3999" s="6"/>
      <c r="F3999" s="6"/>
      <c r="G3999" s="6"/>
      <c r="H3999" s="6"/>
      <c r="I3999" s="6"/>
      <c r="J3999" s="6"/>
    </row>
    <row r="4000" spans="1:10" ht="13.9">
      <c r="A4000" s="6"/>
      <c r="B4000" s="7"/>
      <c r="C4000" s="6"/>
      <c r="D4000" s="8"/>
      <c r="E4000" s="6"/>
      <c r="F4000" s="6"/>
      <c r="G4000" s="6"/>
      <c r="H4000" s="6"/>
      <c r="I4000" s="6"/>
      <c r="J4000" s="6"/>
    </row>
    <row r="4001" spans="1:10" ht="13.9">
      <c r="A4001" s="6"/>
      <c r="B4001" s="7"/>
      <c r="C4001" s="6"/>
      <c r="D4001" s="8"/>
      <c r="E4001" s="6"/>
      <c r="F4001" s="6"/>
      <c r="G4001" s="6"/>
      <c r="H4001" s="6"/>
      <c r="I4001" s="6"/>
      <c r="J4001" s="6"/>
    </row>
    <row r="4002" spans="1:10" ht="13.9">
      <c r="A4002" s="6"/>
      <c r="B4002" s="7"/>
      <c r="C4002" s="6"/>
      <c r="D4002" s="8"/>
      <c r="E4002" s="6"/>
      <c r="F4002" s="6"/>
      <c r="G4002" s="6"/>
      <c r="H4002" s="6"/>
      <c r="I4002" s="6"/>
      <c r="J4002" s="6"/>
    </row>
    <row r="4003" spans="1:10" ht="13.9">
      <c r="A4003" s="6"/>
      <c r="B4003" s="7"/>
      <c r="C4003" s="6"/>
      <c r="D4003" s="8"/>
      <c r="E4003" s="6"/>
      <c r="F4003" s="6"/>
      <c r="G4003" s="6"/>
      <c r="H4003" s="6"/>
      <c r="I4003" s="6"/>
      <c r="J4003" s="6"/>
    </row>
    <row r="4004" spans="1:10" ht="13.9">
      <c r="A4004" s="6"/>
      <c r="B4004" s="7"/>
      <c r="C4004" s="6"/>
      <c r="D4004" s="8"/>
      <c r="E4004" s="6"/>
      <c r="F4004" s="6"/>
      <c r="G4004" s="6"/>
      <c r="H4004" s="6"/>
      <c r="I4004" s="6"/>
      <c r="J4004" s="6"/>
    </row>
    <row r="4005" spans="1:10" ht="13.9">
      <c r="A4005" s="6"/>
      <c r="B4005" s="7"/>
      <c r="C4005" s="6"/>
      <c r="D4005" s="8"/>
      <c r="E4005" s="6"/>
      <c r="F4005" s="6"/>
      <c r="G4005" s="6"/>
      <c r="H4005" s="6"/>
      <c r="I4005" s="6"/>
      <c r="J4005" s="6"/>
    </row>
    <row r="4006" spans="1:10" ht="13.9">
      <c r="A4006" s="6"/>
      <c r="B4006" s="7"/>
      <c r="C4006" s="6"/>
      <c r="D4006" s="8"/>
      <c r="E4006" s="6"/>
      <c r="F4006" s="6"/>
      <c r="G4006" s="6"/>
      <c r="H4006" s="6"/>
      <c r="I4006" s="6"/>
      <c r="J4006" s="6"/>
    </row>
    <row r="4007" spans="1:10" ht="13.9">
      <c r="A4007" s="6"/>
      <c r="B4007" s="7"/>
      <c r="C4007" s="6"/>
      <c r="D4007" s="8"/>
      <c r="E4007" s="6"/>
      <c r="F4007" s="6"/>
      <c r="G4007" s="6"/>
      <c r="H4007" s="6"/>
      <c r="I4007" s="6"/>
      <c r="J4007" s="6"/>
    </row>
    <row r="4008" spans="1:10" ht="13.9">
      <c r="A4008" s="6"/>
      <c r="B4008" s="7"/>
      <c r="C4008" s="6"/>
      <c r="D4008" s="8"/>
      <c r="E4008" s="6"/>
      <c r="F4008" s="6"/>
      <c r="G4008" s="6"/>
      <c r="H4008" s="6"/>
      <c r="I4008" s="6"/>
      <c r="J4008" s="6"/>
    </row>
    <row r="4009" spans="1:10" ht="13.9">
      <c r="A4009" s="6"/>
      <c r="B4009" s="7"/>
      <c r="C4009" s="6"/>
      <c r="D4009" s="8"/>
      <c r="E4009" s="6"/>
      <c r="F4009" s="6"/>
      <c r="G4009" s="6"/>
      <c r="H4009" s="6"/>
      <c r="I4009" s="6"/>
      <c r="J4009" s="6"/>
    </row>
    <row r="4010" spans="1:10" ht="13.9">
      <c r="A4010" s="6"/>
      <c r="B4010" s="7"/>
      <c r="C4010" s="6"/>
      <c r="D4010" s="8"/>
      <c r="E4010" s="6"/>
      <c r="F4010" s="6"/>
      <c r="G4010" s="6"/>
      <c r="H4010" s="6"/>
      <c r="I4010" s="6"/>
      <c r="J4010" s="6"/>
    </row>
    <row r="4011" spans="1:10" ht="13.9">
      <c r="A4011" s="6"/>
      <c r="B4011" s="7"/>
      <c r="C4011" s="6"/>
      <c r="D4011" s="8"/>
      <c r="E4011" s="6"/>
      <c r="F4011" s="6"/>
      <c r="G4011" s="6"/>
      <c r="H4011" s="6"/>
      <c r="I4011" s="6"/>
      <c r="J4011" s="6"/>
    </row>
    <row r="4012" spans="1:10" ht="13.9">
      <c r="A4012" s="6"/>
      <c r="B4012" s="7"/>
      <c r="C4012" s="6"/>
      <c r="D4012" s="8"/>
      <c r="E4012" s="6"/>
      <c r="F4012" s="6"/>
      <c r="G4012" s="6"/>
      <c r="H4012" s="6"/>
      <c r="I4012" s="6"/>
      <c r="J4012" s="6"/>
    </row>
    <row r="4013" spans="1:10" ht="13.9">
      <c r="A4013" s="6"/>
      <c r="B4013" s="7"/>
      <c r="C4013" s="6"/>
      <c r="D4013" s="8"/>
      <c r="E4013" s="6"/>
      <c r="F4013" s="6"/>
      <c r="G4013" s="6"/>
      <c r="H4013" s="6"/>
      <c r="I4013" s="6"/>
      <c r="J4013" s="6"/>
    </row>
    <row r="4014" spans="1:10" ht="13.9">
      <c r="A4014" s="6"/>
      <c r="B4014" s="7"/>
      <c r="C4014" s="6"/>
      <c r="D4014" s="8"/>
      <c r="E4014" s="6"/>
      <c r="F4014" s="6"/>
      <c r="G4014" s="6"/>
      <c r="H4014" s="6"/>
      <c r="I4014" s="6"/>
      <c r="J4014" s="6"/>
    </row>
    <row r="4015" spans="1:10" ht="13.9">
      <c r="A4015" s="6"/>
      <c r="B4015" s="7"/>
      <c r="C4015" s="6"/>
      <c r="D4015" s="8"/>
      <c r="E4015" s="6"/>
      <c r="F4015" s="6"/>
      <c r="G4015" s="6"/>
      <c r="H4015" s="6"/>
      <c r="I4015" s="6"/>
      <c r="J4015" s="6"/>
    </row>
    <row r="4016" spans="1:10" ht="13.9">
      <c r="A4016" s="6"/>
      <c r="B4016" s="7"/>
      <c r="C4016" s="6"/>
      <c r="D4016" s="8"/>
      <c r="E4016" s="6"/>
      <c r="F4016" s="6"/>
      <c r="G4016" s="6"/>
      <c r="H4016" s="6"/>
      <c r="I4016" s="6"/>
      <c r="J4016" s="6"/>
    </row>
    <row r="4017" spans="1:10" ht="13.9">
      <c r="A4017" s="6"/>
      <c r="B4017" s="7"/>
      <c r="C4017" s="6"/>
      <c r="D4017" s="8"/>
      <c r="E4017" s="6"/>
      <c r="F4017" s="6"/>
      <c r="G4017" s="6"/>
      <c r="H4017" s="6"/>
      <c r="I4017" s="6"/>
      <c r="J4017" s="6"/>
    </row>
    <row r="4018" spans="1:10" ht="13.9">
      <c r="A4018" s="6"/>
      <c r="B4018" s="7"/>
      <c r="C4018" s="6"/>
      <c r="D4018" s="8"/>
      <c r="E4018" s="6"/>
      <c r="F4018" s="6"/>
      <c r="G4018" s="6"/>
      <c r="H4018" s="6"/>
      <c r="I4018" s="6"/>
      <c r="J4018" s="6"/>
    </row>
    <row r="4019" spans="1:10" ht="13.9">
      <c r="A4019" s="6"/>
      <c r="B4019" s="7"/>
      <c r="C4019" s="6"/>
      <c r="D4019" s="8"/>
      <c r="E4019" s="6"/>
      <c r="F4019" s="6"/>
      <c r="G4019" s="6"/>
      <c r="H4019" s="6"/>
      <c r="I4019" s="6"/>
      <c r="J4019" s="6"/>
    </row>
    <row r="4020" spans="1:10" ht="13.9">
      <c r="A4020" s="6"/>
      <c r="B4020" s="7"/>
      <c r="C4020" s="6"/>
      <c r="D4020" s="8"/>
      <c r="E4020" s="6"/>
      <c r="F4020" s="6"/>
      <c r="G4020" s="6"/>
      <c r="H4020" s="6"/>
      <c r="I4020" s="6"/>
      <c r="J4020" s="6"/>
    </row>
    <row r="4021" spans="1:10" ht="13.9">
      <c r="A4021" s="6"/>
      <c r="B4021" s="7"/>
      <c r="C4021" s="6"/>
      <c r="D4021" s="8"/>
      <c r="E4021" s="6"/>
      <c r="F4021" s="6"/>
      <c r="G4021" s="6"/>
      <c r="H4021" s="6"/>
      <c r="I4021" s="6"/>
      <c r="J4021" s="6"/>
    </row>
    <row r="4022" spans="1:10" ht="13.9">
      <c r="A4022" s="6"/>
      <c r="B4022" s="7"/>
      <c r="C4022" s="6"/>
      <c r="D4022" s="8"/>
      <c r="E4022" s="6"/>
      <c r="F4022" s="6"/>
      <c r="G4022" s="6"/>
      <c r="H4022" s="6"/>
      <c r="I4022" s="6"/>
      <c r="J4022" s="6"/>
    </row>
    <row r="4023" spans="1:10" ht="13.9">
      <c r="A4023" s="6"/>
      <c r="B4023" s="7"/>
      <c r="C4023" s="6"/>
      <c r="D4023" s="8"/>
      <c r="E4023" s="6"/>
      <c r="F4023" s="6"/>
      <c r="G4023" s="6"/>
      <c r="H4023" s="6"/>
      <c r="I4023" s="6"/>
      <c r="J4023" s="6"/>
    </row>
    <row r="4024" spans="1:10" ht="13.9">
      <c r="A4024" s="6"/>
      <c r="B4024" s="7"/>
      <c r="C4024" s="6"/>
      <c r="D4024" s="8"/>
      <c r="E4024" s="6"/>
      <c r="F4024" s="6"/>
      <c r="G4024" s="6"/>
      <c r="H4024" s="6"/>
      <c r="I4024" s="6"/>
      <c r="J4024" s="6"/>
    </row>
    <row r="4025" spans="1:10" ht="13.9">
      <c r="A4025" s="6"/>
      <c r="B4025" s="7"/>
      <c r="C4025" s="6"/>
      <c r="D4025" s="8"/>
      <c r="E4025" s="6"/>
      <c r="F4025" s="6"/>
      <c r="G4025" s="6"/>
      <c r="H4025" s="6"/>
      <c r="I4025" s="6"/>
      <c r="J4025" s="6"/>
    </row>
    <row r="4026" spans="1:10" ht="13.9">
      <c r="A4026" s="6"/>
      <c r="B4026" s="7"/>
      <c r="C4026" s="6"/>
      <c r="D4026" s="8"/>
      <c r="E4026" s="6"/>
      <c r="F4026" s="6"/>
      <c r="G4026" s="6"/>
      <c r="H4026" s="6"/>
      <c r="I4026" s="6"/>
      <c r="J4026" s="6"/>
    </row>
    <row r="4027" spans="1:10" ht="13.9">
      <c r="A4027" s="6"/>
      <c r="B4027" s="7"/>
      <c r="C4027" s="6"/>
      <c r="D4027" s="8"/>
      <c r="E4027" s="6"/>
      <c r="F4027" s="6"/>
      <c r="G4027" s="6"/>
      <c r="H4027" s="6"/>
      <c r="I4027" s="6"/>
      <c r="J4027" s="6"/>
    </row>
    <row r="4028" spans="1:10" ht="13.9">
      <c r="A4028" s="6"/>
      <c r="B4028" s="7"/>
      <c r="C4028" s="6"/>
      <c r="D4028" s="8"/>
      <c r="E4028" s="6"/>
      <c r="F4028" s="6"/>
      <c r="G4028" s="6"/>
      <c r="H4028" s="6"/>
      <c r="I4028" s="6"/>
      <c r="J4028" s="6"/>
    </row>
    <row r="4029" spans="1:10" ht="13.9">
      <c r="A4029" s="6"/>
      <c r="B4029" s="7"/>
      <c r="C4029" s="6"/>
      <c r="D4029" s="8"/>
      <c r="E4029" s="6"/>
      <c r="F4029" s="6"/>
      <c r="G4029" s="6"/>
      <c r="H4029" s="6"/>
      <c r="I4029" s="6"/>
      <c r="J4029" s="6"/>
    </row>
    <row r="4030" spans="1:10" ht="13.9">
      <c r="A4030" s="6"/>
      <c r="B4030" s="7"/>
      <c r="C4030" s="6"/>
      <c r="D4030" s="8"/>
      <c r="E4030" s="6"/>
      <c r="F4030" s="6"/>
      <c r="G4030" s="6"/>
      <c r="H4030" s="6"/>
      <c r="I4030" s="6"/>
      <c r="J4030" s="6"/>
    </row>
    <row r="4031" spans="1:10" ht="13.9">
      <c r="A4031" s="6"/>
      <c r="B4031" s="7"/>
      <c r="C4031" s="6"/>
      <c r="D4031" s="8"/>
      <c r="E4031" s="6"/>
      <c r="F4031" s="6"/>
      <c r="G4031" s="6"/>
      <c r="H4031" s="6"/>
      <c r="I4031" s="6"/>
      <c r="J4031" s="6"/>
    </row>
    <row r="4032" spans="1:10" ht="13.9">
      <c r="A4032" s="6"/>
      <c r="B4032" s="7"/>
      <c r="C4032" s="6"/>
      <c r="D4032" s="8"/>
      <c r="E4032" s="6"/>
      <c r="F4032" s="6"/>
      <c r="G4032" s="6"/>
      <c r="H4032" s="6"/>
      <c r="I4032" s="6"/>
      <c r="J4032" s="6"/>
    </row>
    <row r="4033" spans="1:10" ht="13.9">
      <c r="A4033" s="6"/>
      <c r="B4033" s="7"/>
      <c r="C4033" s="6"/>
      <c r="D4033" s="8"/>
      <c r="E4033" s="6"/>
      <c r="F4033" s="6"/>
      <c r="G4033" s="6"/>
      <c r="H4033" s="6"/>
      <c r="I4033" s="6"/>
      <c r="J4033" s="6"/>
    </row>
    <row r="4034" spans="1:10" ht="13.9">
      <c r="A4034" s="6"/>
      <c r="B4034" s="7"/>
      <c r="C4034" s="6"/>
      <c r="D4034" s="8"/>
      <c r="E4034" s="6"/>
      <c r="F4034" s="6"/>
      <c r="G4034" s="6"/>
      <c r="H4034" s="6"/>
      <c r="I4034" s="6"/>
      <c r="J4034" s="6"/>
    </row>
    <row r="4035" spans="1:10" ht="13.9">
      <c r="A4035" s="6"/>
      <c r="B4035" s="7"/>
      <c r="C4035" s="6"/>
      <c r="D4035" s="8"/>
      <c r="E4035" s="6"/>
      <c r="F4035" s="6"/>
      <c r="G4035" s="6"/>
      <c r="H4035" s="6"/>
      <c r="I4035" s="6"/>
      <c r="J4035" s="6"/>
    </row>
    <row r="4036" spans="1:10" ht="13.9">
      <c r="A4036" s="6"/>
      <c r="B4036" s="7"/>
      <c r="C4036" s="6"/>
      <c r="D4036" s="8"/>
      <c r="E4036" s="6"/>
      <c r="F4036" s="6"/>
      <c r="G4036" s="6"/>
      <c r="H4036" s="6"/>
      <c r="I4036" s="6"/>
      <c r="J4036" s="6"/>
    </row>
    <row r="4037" spans="1:10" ht="13.9">
      <c r="A4037" s="6"/>
      <c r="B4037" s="7"/>
      <c r="C4037" s="6"/>
      <c r="D4037" s="8"/>
      <c r="E4037" s="6"/>
      <c r="F4037" s="6"/>
      <c r="G4037" s="6"/>
      <c r="H4037" s="6"/>
      <c r="I4037" s="6"/>
      <c r="J4037" s="6"/>
    </row>
    <row r="4038" spans="1:10" ht="13.9">
      <c r="A4038" s="6"/>
      <c r="B4038" s="7"/>
      <c r="C4038" s="6"/>
      <c r="D4038" s="8"/>
      <c r="E4038" s="6"/>
      <c r="F4038" s="6"/>
      <c r="G4038" s="6"/>
      <c r="H4038" s="6"/>
      <c r="I4038" s="6"/>
      <c r="J4038" s="6"/>
    </row>
    <row r="4039" spans="1:10" ht="13.9">
      <c r="A4039" s="6"/>
      <c r="B4039" s="7"/>
      <c r="C4039" s="6"/>
      <c r="D4039" s="8"/>
      <c r="E4039" s="6"/>
      <c r="F4039" s="6"/>
      <c r="G4039" s="6"/>
      <c r="H4039" s="6"/>
      <c r="I4039" s="6"/>
      <c r="J4039" s="6"/>
    </row>
    <row r="4040" spans="1:10" ht="13.9">
      <c r="A4040" s="6"/>
      <c r="B4040" s="7"/>
      <c r="C4040" s="6"/>
      <c r="D4040" s="8"/>
      <c r="E4040" s="6"/>
      <c r="F4040" s="6"/>
      <c r="G4040" s="6"/>
      <c r="H4040" s="6"/>
      <c r="I4040" s="6"/>
      <c r="J4040" s="6"/>
    </row>
    <row r="4041" spans="1:10" ht="13.9">
      <c r="A4041" s="6"/>
      <c r="B4041" s="7"/>
      <c r="C4041" s="6"/>
      <c r="D4041" s="8"/>
      <c r="E4041" s="6"/>
      <c r="F4041" s="6"/>
      <c r="G4041" s="6"/>
      <c r="H4041" s="6"/>
      <c r="I4041" s="6"/>
      <c r="J4041" s="6"/>
    </row>
    <row r="4042" spans="1:10" ht="13.9">
      <c r="A4042" s="6"/>
      <c r="B4042" s="7"/>
      <c r="C4042" s="6"/>
      <c r="D4042" s="8"/>
      <c r="E4042" s="6"/>
      <c r="F4042" s="6"/>
      <c r="G4042" s="6"/>
      <c r="H4042" s="6"/>
      <c r="I4042" s="6"/>
      <c r="J4042" s="6"/>
    </row>
    <row r="4043" spans="1:10" ht="13.9">
      <c r="A4043" s="6"/>
      <c r="B4043" s="7"/>
      <c r="C4043" s="6"/>
      <c r="D4043" s="8"/>
      <c r="E4043" s="6"/>
      <c r="F4043" s="6"/>
      <c r="G4043" s="6"/>
      <c r="H4043" s="6"/>
      <c r="I4043" s="6"/>
      <c r="J4043" s="6"/>
    </row>
    <row r="4044" spans="1:10" ht="13.9">
      <c r="A4044" s="6"/>
      <c r="B4044" s="7"/>
      <c r="C4044" s="6"/>
      <c r="D4044" s="8"/>
      <c r="E4044" s="6"/>
      <c r="F4044" s="6"/>
      <c r="G4044" s="6"/>
      <c r="H4044" s="6"/>
      <c r="I4044" s="6"/>
      <c r="J4044" s="6"/>
    </row>
    <row r="4045" spans="1:10" ht="13.9">
      <c r="A4045" s="6"/>
      <c r="B4045" s="7"/>
      <c r="C4045" s="6"/>
      <c r="D4045" s="8"/>
      <c r="E4045" s="6"/>
      <c r="F4045" s="6"/>
      <c r="G4045" s="6"/>
      <c r="H4045" s="6"/>
      <c r="I4045" s="6"/>
      <c r="J4045" s="6"/>
    </row>
    <row r="4046" spans="1:10" ht="13.9">
      <c r="A4046" s="6"/>
      <c r="B4046" s="7"/>
      <c r="C4046" s="6"/>
      <c r="D4046" s="8"/>
      <c r="E4046" s="6"/>
      <c r="F4046" s="6"/>
      <c r="G4046" s="6"/>
      <c r="H4046" s="6"/>
      <c r="I4046" s="6"/>
      <c r="J4046" s="6"/>
    </row>
    <row r="4047" spans="1:10" ht="13.9">
      <c r="A4047" s="6"/>
      <c r="B4047" s="7"/>
      <c r="C4047" s="6"/>
      <c r="D4047" s="8"/>
      <c r="E4047" s="6"/>
      <c r="F4047" s="6"/>
      <c r="G4047" s="6"/>
      <c r="H4047" s="6"/>
      <c r="I4047" s="6"/>
      <c r="J4047" s="6"/>
    </row>
    <row r="4048" spans="1:10" ht="13.9">
      <c r="A4048" s="6"/>
      <c r="B4048" s="7"/>
      <c r="C4048" s="6"/>
      <c r="D4048" s="8"/>
      <c r="E4048" s="6"/>
      <c r="F4048" s="6"/>
      <c r="G4048" s="6"/>
      <c r="H4048" s="6"/>
      <c r="I4048" s="6"/>
      <c r="J4048" s="6"/>
    </row>
    <row r="4049" spans="1:10" ht="13.9">
      <c r="A4049" s="6"/>
      <c r="B4049" s="7"/>
      <c r="C4049" s="6"/>
      <c r="D4049" s="8"/>
      <c r="E4049" s="6"/>
      <c r="F4049" s="6"/>
      <c r="G4049" s="6"/>
      <c r="H4049" s="6"/>
      <c r="I4049" s="6"/>
      <c r="J4049" s="6"/>
    </row>
    <row r="4050" spans="1:10" ht="13.9">
      <c r="A4050" s="6"/>
      <c r="B4050" s="7"/>
      <c r="C4050" s="6"/>
      <c r="D4050" s="8"/>
      <c r="E4050" s="6"/>
      <c r="F4050" s="6"/>
      <c r="G4050" s="6"/>
      <c r="H4050" s="6"/>
      <c r="I4050" s="6"/>
      <c r="J4050" s="6"/>
    </row>
    <row r="4051" spans="1:10" ht="13.9">
      <c r="A4051" s="6"/>
      <c r="B4051" s="7"/>
      <c r="C4051" s="6"/>
      <c r="D4051" s="8"/>
      <c r="E4051" s="6"/>
      <c r="F4051" s="6"/>
      <c r="G4051" s="6"/>
      <c r="H4051" s="6"/>
      <c r="I4051" s="6"/>
      <c r="J4051" s="6"/>
    </row>
    <row r="4052" spans="1:10" ht="13.9">
      <c r="A4052" s="6"/>
      <c r="B4052" s="7"/>
      <c r="C4052" s="6"/>
      <c r="D4052" s="8"/>
      <c r="E4052" s="6"/>
      <c r="F4052" s="6"/>
      <c r="G4052" s="6"/>
      <c r="H4052" s="6"/>
      <c r="I4052" s="6"/>
      <c r="J4052" s="6"/>
    </row>
    <row r="4053" spans="1:10" ht="13.9">
      <c r="A4053" s="6"/>
      <c r="B4053" s="7"/>
      <c r="C4053" s="6"/>
      <c r="D4053" s="8"/>
      <c r="E4053" s="6"/>
      <c r="F4053" s="6"/>
      <c r="G4053" s="6"/>
      <c r="H4053" s="6"/>
      <c r="I4053" s="6"/>
      <c r="J4053" s="6"/>
    </row>
    <row r="4054" spans="1:10" ht="13.9">
      <c r="A4054" s="6"/>
      <c r="B4054" s="7"/>
      <c r="C4054" s="6"/>
      <c r="D4054" s="8"/>
      <c r="E4054" s="6"/>
      <c r="F4054" s="6"/>
      <c r="G4054" s="6"/>
      <c r="H4054" s="6"/>
      <c r="I4054" s="6"/>
      <c r="J4054" s="6"/>
    </row>
    <row r="4055" spans="1:10" ht="13.9">
      <c r="A4055" s="6"/>
      <c r="B4055" s="7"/>
      <c r="C4055" s="6"/>
      <c r="D4055" s="8"/>
      <c r="E4055" s="6"/>
      <c r="F4055" s="6"/>
      <c r="G4055" s="6"/>
      <c r="H4055" s="6"/>
      <c r="I4055" s="6"/>
      <c r="J4055" s="6"/>
    </row>
    <row r="4056" spans="1:10" ht="13.9">
      <c r="A4056" s="6"/>
      <c r="B4056" s="7"/>
      <c r="C4056" s="6"/>
      <c r="D4056" s="8"/>
      <c r="E4056" s="6"/>
      <c r="F4056" s="6"/>
      <c r="G4056" s="6"/>
      <c r="H4056" s="6"/>
      <c r="I4056" s="6"/>
      <c r="J4056" s="6"/>
    </row>
    <row r="4057" spans="1:10" ht="13.9">
      <c r="A4057" s="6"/>
      <c r="B4057" s="7"/>
      <c r="C4057" s="6"/>
      <c r="D4057" s="8"/>
      <c r="E4057" s="6"/>
      <c r="F4057" s="6"/>
      <c r="G4057" s="6"/>
      <c r="H4057" s="6"/>
      <c r="I4057" s="6"/>
      <c r="J4057" s="6"/>
    </row>
    <row r="4058" spans="1:10" ht="13.9">
      <c r="A4058" s="6"/>
      <c r="B4058" s="7"/>
      <c r="C4058" s="6"/>
      <c r="D4058" s="8"/>
      <c r="E4058" s="6"/>
      <c r="F4058" s="6"/>
      <c r="G4058" s="6"/>
      <c r="H4058" s="6"/>
      <c r="I4058" s="6"/>
      <c r="J4058" s="6"/>
    </row>
    <row r="4059" spans="1:10" ht="13.9">
      <c r="A4059" s="6"/>
      <c r="B4059" s="7"/>
      <c r="C4059" s="6"/>
      <c r="D4059" s="8"/>
      <c r="E4059" s="6"/>
      <c r="F4059" s="6"/>
      <c r="G4059" s="6"/>
      <c r="H4059" s="6"/>
      <c r="I4059" s="6"/>
      <c r="J4059" s="6"/>
    </row>
    <row r="4060" spans="1:10" ht="13.9">
      <c r="A4060" s="6"/>
      <c r="B4060" s="7"/>
      <c r="C4060" s="6"/>
      <c r="D4060" s="8"/>
      <c r="E4060" s="6"/>
      <c r="F4060" s="6"/>
      <c r="G4060" s="6"/>
      <c r="H4060" s="6"/>
      <c r="I4060" s="6"/>
      <c r="J4060" s="6"/>
    </row>
    <row r="4061" spans="1:10" ht="13.9">
      <c r="A4061" s="6"/>
      <c r="B4061" s="7"/>
      <c r="C4061" s="6"/>
      <c r="D4061" s="8"/>
      <c r="E4061" s="6"/>
      <c r="F4061" s="6"/>
      <c r="G4061" s="6"/>
      <c r="H4061" s="6"/>
      <c r="I4061" s="6"/>
      <c r="J4061" s="6"/>
    </row>
    <row r="4062" spans="1:10" ht="13.9">
      <c r="A4062" s="6"/>
      <c r="B4062" s="7"/>
      <c r="C4062" s="6"/>
      <c r="D4062" s="8"/>
      <c r="E4062" s="6"/>
      <c r="F4062" s="6"/>
      <c r="G4062" s="6"/>
      <c r="H4062" s="6"/>
      <c r="I4062" s="6"/>
      <c r="J4062" s="6"/>
    </row>
    <row r="4063" spans="1:10" ht="13.9">
      <c r="A4063" s="6"/>
      <c r="B4063" s="7"/>
      <c r="C4063" s="6"/>
      <c r="D4063" s="8"/>
      <c r="E4063" s="6"/>
      <c r="F4063" s="6"/>
      <c r="G4063" s="6"/>
      <c r="H4063" s="6"/>
      <c r="I4063" s="6"/>
      <c r="J4063" s="6"/>
    </row>
    <row r="4064" spans="1:10" ht="13.9">
      <c r="A4064" s="6"/>
      <c r="B4064" s="7"/>
      <c r="C4064" s="6"/>
      <c r="D4064" s="8"/>
      <c r="E4064" s="6"/>
      <c r="F4064" s="6"/>
      <c r="G4064" s="6"/>
      <c r="H4064" s="6"/>
      <c r="I4064" s="6"/>
      <c r="J4064" s="6"/>
    </row>
    <row r="4065" spans="1:10" ht="13.9">
      <c r="A4065" s="6"/>
      <c r="B4065" s="7"/>
      <c r="C4065" s="6"/>
      <c r="D4065" s="8"/>
      <c r="E4065" s="6"/>
      <c r="F4065" s="6"/>
      <c r="G4065" s="6"/>
      <c r="H4065" s="6"/>
      <c r="I4065" s="6"/>
      <c r="J4065" s="6"/>
    </row>
    <row r="4066" spans="1:10" ht="13.9">
      <c r="A4066" s="6"/>
      <c r="B4066" s="7"/>
      <c r="C4066" s="6"/>
      <c r="D4066" s="8"/>
      <c r="E4066" s="6"/>
      <c r="F4066" s="6"/>
      <c r="G4066" s="6"/>
      <c r="H4066" s="6"/>
      <c r="I4066" s="6"/>
      <c r="J4066" s="6"/>
    </row>
    <row r="4067" spans="1:10" ht="13.9">
      <c r="A4067" s="6"/>
      <c r="B4067" s="7"/>
      <c r="C4067" s="6"/>
      <c r="D4067" s="8"/>
      <c r="E4067" s="6"/>
      <c r="F4067" s="6"/>
      <c r="G4067" s="6"/>
      <c r="H4067" s="6"/>
      <c r="I4067" s="6"/>
      <c r="J4067" s="6"/>
    </row>
    <row r="4068" spans="1:10" ht="13.9">
      <c r="A4068" s="6"/>
      <c r="B4068" s="7"/>
      <c r="C4068" s="6"/>
      <c r="D4068" s="8"/>
      <c r="E4068" s="6"/>
      <c r="F4068" s="6"/>
      <c r="G4068" s="6"/>
      <c r="H4068" s="6"/>
      <c r="I4068" s="6"/>
      <c r="J4068" s="6"/>
    </row>
    <row r="4069" spans="1:10" ht="13.9">
      <c r="A4069" s="6"/>
      <c r="B4069" s="7"/>
      <c r="C4069" s="6"/>
      <c r="D4069" s="8"/>
      <c r="E4069" s="6"/>
      <c r="F4069" s="6"/>
      <c r="G4069" s="6"/>
      <c r="H4069" s="6"/>
      <c r="I4069" s="6"/>
      <c r="J4069" s="6"/>
    </row>
    <row r="4070" spans="1:10" ht="13.9">
      <c r="A4070" s="6"/>
      <c r="B4070" s="7"/>
      <c r="C4070" s="6"/>
      <c r="D4070" s="8"/>
      <c r="E4070" s="6"/>
      <c r="F4070" s="6"/>
      <c r="G4070" s="6"/>
      <c r="H4070" s="6"/>
      <c r="I4070" s="6"/>
      <c r="J4070" s="6"/>
    </row>
    <row r="4071" spans="1:10" ht="13.9">
      <c r="A4071" s="6"/>
      <c r="B4071" s="7"/>
      <c r="C4071" s="6"/>
      <c r="D4071" s="8"/>
      <c r="E4071" s="6"/>
      <c r="F4071" s="6"/>
      <c r="G4071" s="6"/>
      <c r="H4071" s="6"/>
      <c r="I4071" s="6"/>
      <c r="J4071" s="6"/>
    </row>
    <row r="4072" spans="1:10" ht="13.9">
      <c r="A4072" s="6"/>
      <c r="B4072" s="7"/>
      <c r="C4072" s="6"/>
      <c r="D4072" s="8"/>
      <c r="E4072" s="6"/>
      <c r="F4072" s="6"/>
      <c r="G4072" s="6"/>
      <c r="H4072" s="6"/>
      <c r="I4072" s="6"/>
      <c r="J4072" s="6"/>
    </row>
    <row r="4073" spans="1:10" ht="13.9">
      <c r="A4073" s="6"/>
      <c r="B4073" s="7"/>
      <c r="C4073" s="6"/>
      <c r="D4073" s="8"/>
      <c r="E4073" s="6"/>
      <c r="F4073" s="6"/>
      <c r="G4073" s="6"/>
      <c r="H4073" s="6"/>
      <c r="I4073" s="6"/>
      <c r="J4073" s="6"/>
    </row>
    <row r="4074" spans="1:10" ht="13.9">
      <c r="A4074" s="6"/>
      <c r="B4074" s="7"/>
      <c r="C4074" s="6"/>
      <c r="D4074" s="8"/>
      <c r="E4074" s="6"/>
      <c r="F4074" s="6"/>
      <c r="G4074" s="6"/>
      <c r="H4074" s="6"/>
      <c r="I4074" s="6"/>
      <c r="J4074" s="6"/>
    </row>
    <row r="4075" spans="1:10" ht="13.9">
      <c r="A4075" s="6"/>
      <c r="B4075" s="7"/>
      <c r="C4075" s="6"/>
      <c r="D4075" s="8"/>
      <c r="E4075" s="6"/>
      <c r="F4075" s="6"/>
      <c r="G4075" s="6"/>
      <c r="H4075" s="6"/>
      <c r="I4075" s="6"/>
      <c r="J4075" s="6"/>
    </row>
    <row r="4076" spans="1:10" ht="13.9">
      <c r="A4076" s="6"/>
      <c r="B4076" s="7"/>
      <c r="C4076" s="6"/>
      <c r="D4076" s="8"/>
      <c r="E4076" s="6"/>
      <c r="F4076" s="6"/>
      <c r="G4076" s="6"/>
      <c r="H4076" s="6"/>
      <c r="I4076" s="6"/>
      <c r="J4076" s="6"/>
    </row>
    <row r="4077" spans="1:10" ht="13.9">
      <c r="A4077" s="6"/>
      <c r="B4077" s="7"/>
      <c r="C4077" s="6"/>
      <c r="D4077" s="8"/>
      <c r="E4077" s="6"/>
      <c r="F4077" s="6"/>
      <c r="G4077" s="6"/>
      <c r="H4077" s="6"/>
      <c r="I4077" s="6"/>
      <c r="J4077" s="6"/>
    </row>
    <row r="4078" spans="1:10" ht="13.9">
      <c r="A4078" s="6"/>
      <c r="B4078" s="7"/>
      <c r="C4078" s="6"/>
      <c r="D4078" s="8"/>
      <c r="E4078" s="6"/>
      <c r="F4078" s="6"/>
      <c r="G4078" s="6"/>
      <c r="H4078" s="6"/>
      <c r="I4078" s="6"/>
      <c r="J4078" s="6"/>
    </row>
    <row r="4079" spans="1:10" ht="13.9">
      <c r="A4079" s="6"/>
      <c r="B4079" s="7"/>
      <c r="C4079" s="6"/>
      <c r="D4079" s="8"/>
      <c r="E4079" s="6"/>
      <c r="F4079" s="6"/>
      <c r="G4079" s="6"/>
      <c r="H4079" s="6"/>
      <c r="I4079" s="6"/>
      <c r="J4079" s="6"/>
    </row>
    <row r="4080" spans="1:10" ht="13.9">
      <c r="A4080" s="6"/>
      <c r="B4080" s="7"/>
      <c r="C4080" s="6"/>
      <c r="D4080" s="8"/>
      <c r="E4080" s="6"/>
      <c r="F4080" s="6"/>
      <c r="G4080" s="6"/>
      <c r="H4080" s="6"/>
      <c r="I4080" s="6"/>
      <c r="J4080" s="6"/>
    </row>
    <row r="4081" spans="1:10" ht="13.9">
      <c r="A4081" s="6"/>
      <c r="B4081" s="7"/>
      <c r="C4081" s="6"/>
      <c r="D4081" s="8"/>
      <c r="E4081" s="6"/>
      <c r="F4081" s="6"/>
      <c r="G4081" s="6"/>
      <c r="H4081" s="6"/>
      <c r="I4081" s="6"/>
      <c r="J4081" s="6"/>
    </row>
    <row r="4082" spans="1:10" ht="13.9">
      <c r="A4082" s="6"/>
      <c r="B4082" s="7"/>
      <c r="C4082" s="6"/>
      <c r="D4082" s="8"/>
      <c r="E4082" s="6"/>
      <c r="F4082" s="6"/>
      <c r="G4082" s="6"/>
      <c r="H4082" s="6"/>
      <c r="I4082" s="6"/>
      <c r="J4082" s="6"/>
    </row>
    <row r="4083" spans="1:10" ht="13.9">
      <c r="A4083" s="6"/>
      <c r="B4083" s="7"/>
      <c r="C4083" s="6"/>
      <c r="D4083" s="8"/>
      <c r="E4083" s="6"/>
      <c r="F4083" s="6"/>
      <c r="G4083" s="6"/>
      <c r="H4083" s="6"/>
      <c r="I4083" s="6"/>
      <c r="J4083" s="6"/>
    </row>
    <row r="4084" spans="1:10" ht="13.9">
      <c r="A4084" s="6"/>
      <c r="B4084" s="7"/>
      <c r="C4084" s="6"/>
      <c r="D4084" s="8"/>
      <c r="E4084" s="6"/>
      <c r="F4084" s="6"/>
      <c r="G4084" s="6"/>
      <c r="H4084" s="6"/>
      <c r="I4084" s="6"/>
      <c r="J4084" s="6"/>
    </row>
    <row r="4085" spans="1:10" ht="13.9">
      <c r="A4085" s="6"/>
      <c r="B4085" s="7"/>
      <c r="C4085" s="6"/>
      <c r="D4085" s="8"/>
      <c r="E4085" s="6"/>
      <c r="F4085" s="6"/>
      <c r="G4085" s="6"/>
      <c r="H4085" s="6"/>
      <c r="I4085" s="6"/>
      <c r="J4085" s="6"/>
    </row>
    <row r="4086" spans="1:10" ht="13.9">
      <c r="A4086" s="6"/>
      <c r="B4086" s="7"/>
      <c r="C4086" s="6"/>
      <c r="D4086" s="8"/>
      <c r="E4086" s="6"/>
      <c r="F4086" s="6"/>
      <c r="G4086" s="6"/>
      <c r="H4086" s="6"/>
      <c r="I4086" s="6"/>
      <c r="J4086" s="6"/>
    </row>
    <row r="4087" spans="1:10" ht="13.9">
      <c r="A4087" s="6"/>
      <c r="B4087" s="7"/>
      <c r="C4087" s="6"/>
      <c r="D4087" s="8"/>
      <c r="E4087" s="6"/>
      <c r="F4087" s="6"/>
      <c r="G4087" s="6"/>
      <c r="H4087" s="6"/>
      <c r="I4087" s="6"/>
      <c r="J4087" s="6"/>
    </row>
    <row r="4088" spans="1:10" ht="13.9">
      <c r="A4088" s="6"/>
      <c r="B4088" s="7"/>
      <c r="C4088" s="6"/>
      <c r="D4088" s="8"/>
      <c r="E4088" s="6"/>
      <c r="F4088" s="6"/>
      <c r="G4088" s="6"/>
      <c r="H4088" s="6"/>
      <c r="I4088" s="6"/>
      <c r="J4088" s="6"/>
    </row>
    <row r="4089" spans="1:10" ht="13.9">
      <c r="A4089" s="6"/>
      <c r="B4089" s="7"/>
      <c r="C4089" s="6"/>
      <c r="D4089" s="8"/>
      <c r="E4089" s="6"/>
      <c r="F4089" s="6"/>
      <c r="G4089" s="6"/>
      <c r="H4089" s="6"/>
      <c r="I4089" s="6"/>
      <c r="J4089" s="6"/>
    </row>
    <row r="4090" spans="1:10" ht="13.9">
      <c r="A4090" s="6"/>
      <c r="B4090" s="7"/>
      <c r="C4090" s="6"/>
      <c r="D4090" s="8"/>
      <c r="E4090" s="6"/>
      <c r="F4090" s="6"/>
      <c r="G4090" s="6"/>
      <c r="H4090" s="6"/>
      <c r="I4090" s="6"/>
      <c r="J4090" s="6"/>
    </row>
    <row r="4091" spans="1:10" ht="13.9">
      <c r="A4091" s="6"/>
      <c r="B4091" s="7"/>
      <c r="C4091" s="6"/>
      <c r="D4091" s="8"/>
      <c r="E4091" s="6"/>
      <c r="F4091" s="6"/>
      <c r="G4091" s="6"/>
      <c r="H4091" s="6"/>
      <c r="I4091" s="6"/>
      <c r="J4091" s="6"/>
    </row>
    <row r="4092" spans="1:10" ht="13.9">
      <c r="A4092" s="6"/>
      <c r="B4092" s="7"/>
      <c r="C4092" s="6"/>
      <c r="D4092" s="8"/>
      <c r="E4092" s="6"/>
      <c r="F4092" s="6"/>
      <c r="G4092" s="6"/>
      <c r="H4092" s="6"/>
      <c r="I4092" s="6"/>
      <c r="J4092" s="6"/>
    </row>
    <row r="4093" spans="1:10" ht="13.9">
      <c r="A4093" s="6"/>
      <c r="B4093" s="7"/>
      <c r="C4093" s="6"/>
      <c r="D4093" s="8"/>
      <c r="E4093" s="6"/>
      <c r="F4093" s="6"/>
      <c r="G4093" s="6"/>
      <c r="H4093" s="6"/>
      <c r="I4093" s="6"/>
      <c r="J4093" s="6"/>
    </row>
    <row r="4094" spans="1:10" ht="13.9">
      <c r="A4094" s="6"/>
      <c r="B4094" s="7"/>
      <c r="C4094" s="6"/>
      <c r="D4094" s="8"/>
      <c r="E4094" s="6"/>
      <c r="F4094" s="6"/>
      <c r="G4094" s="6"/>
      <c r="H4094" s="6"/>
      <c r="I4094" s="6"/>
      <c r="J4094" s="6"/>
    </row>
    <row r="4095" spans="1:10" ht="13.9">
      <c r="A4095" s="6"/>
      <c r="B4095" s="7"/>
      <c r="C4095" s="6"/>
      <c r="D4095" s="8"/>
      <c r="E4095" s="6"/>
      <c r="F4095" s="6"/>
      <c r="G4095" s="6"/>
      <c r="H4095" s="6"/>
      <c r="I4095" s="6"/>
      <c r="J4095" s="6"/>
    </row>
    <row r="4096" spans="1:10" ht="13.9">
      <c r="A4096" s="6"/>
      <c r="B4096" s="7"/>
      <c r="C4096" s="6"/>
      <c r="D4096" s="8"/>
      <c r="E4096" s="6"/>
      <c r="F4096" s="6"/>
      <c r="G4096" s="6"/>
      <c r="H4096" s="6"/>
      <c r="I4096" s="6"/>
      <c r="J4096" s="6"/>
    </row>
    <row r="4097" spans="1:10" ht="13.9">
      <c r="A4097" s="6"/>
      <c r="B4097" s="7"/>
      <c r="C4097" s="6"/>
      <c r="D4097" s="8"/>
      <c r="E4097" s="6"/>
      <c r="F4097" s="6"/>
      <c r="G4097" s="6"/>
      <c r="H4097" s="6"/>
      <c r="I4097" s="6"/>
      <c r="J4097" s="6"/>
    </row>
    <row r="4098" spans="1:10" ht="13.9">
      <c r="A4098" s="6"/>
      <c r="B4098" s="7"/>
      <c r="C4098" s="6"/>
      <c r="D4098" s="8"/>
      <c r="E4098" s="6"/>
      <c r="F4098" s="6"/>
      <c r="G4098" s="6"/>
      <c r="H4098" s="6"/>
      <c r="I4098" s="6"/>
      <c r="J4098" s="6"/>
    </row>
    <row r="4099" spans="1:10" ht="13.9">
      <c r="A4099" s="6"/>
      <c r="B4099" s="7"/>
      <c r="C4099" s="6"/>
      <c r="D4099" s="8"/>
      <c r="E4099" s="6"/>
      <c r="F4099" s="6"/>
      <c r="G4099" s="6"/>
      <c r="H4099" s="6"/>
      <c r="I4099" s="6"/>
      <c r="J4099" s="6"/>
    </row>
    <row r="4100" spans="1:10" ht="13.9">
      <c r="A4100" s="6"/>
      <c r="B4100" s="7"/>
      <c r="C4100" s="6"/>
      <c r="D4100" s="8"/>
      <c r="E4100" s="6"/>
      <c r="F4100" s="6"/>
      <c r="G4100" s="6"/>
      <c r="H4100" s="6"/>
      <c r="I4100" s="6"/>
      <c r="J4100" s="6"/>
    </row>
    <row r="4101" spans="1:10" ht="13.9">
      <c r="A4101" s="6"/>
      <c r="B4101" s="7"/>
      <c r="C4101" s="6"/>
      <c r="D4101" s="8"/>
      <c r="E4101" s="6"/>
      <c r="F4101" s="6"/>
      <c r="G4101" s="6"/>
      <c r="H4101" s="6"/>
      <c r="I4101" s="6"/>
      <c r="J4101" s="6"/>
    </row>
    <row r="4102" spans="1:10" ht="13.9">
      <c r="A4102" s="6"/>
      <c r="B4102" s="7"/>
      <c r="C4102" s="6"/>
      <c r="D4102" s="8"/>
      <c r="E4102" s="6"/>
      <c r="F4102" s="6"/>
      <c r="G4102" s="6"/>
      <c r="H4102" s="6"/>
      <c r="I4102" s="6"/>
      <c r="J4102" s="6"/>
    </row>
    <row r="4103" spans="1:10" ht="13.9">
      <c r="A4103" s="6"/>
      <c r="B4103" s="7"/>
      <c r="C4103" s="6"/>
      <c r="D4103" s="8"/>
      <c r="E4103" s="6"/>
      <c r="F4103" s="6"/>
      <c r="G4103" s="6"/>
      <c r="H4103" s="6"/>
      <c r="I4103" s="6"/>
      <c r="J4103" s="6"/>
    </row>
    <row r="4104" spans="1:10" ht="13.9">
      <c r="A4104" s="6"/>
      <c r="B4104" s="7"/>
      <c r="C4104" s="6"/>
      <c r="D4104" s="8"/>
      <c r="E4104" s="6"/>
      <c r="F4104" s="6"/>
      <c r="G4104" s="6"/>
      <c r="H4104" s="6"/>
      <c r="I4104" s="6"/>
      <c r="J4104" s="6"/>
    </row>
    <row r="4105" spans="1:10" ht="13.9">
      <c r="A4105" s="6"/>
      <c r="B4105" s="7"/>
      <c r="C4105" s="6"/>
      <c r="D4105" s="8"/>
      <c r="E4105" s="6"/>
      <c r="F4105" s="6"/>
      <c r="G4105" s="6"/>
      <c r="H4105" s="6"/>
      <c r="I4105" s="6"/>
      <c r="J4105" s="6"/>
    </row>
    <row r="4106" spans="1:10" ht="13.9">
      <c r="A4106" s="6"/>
      <c r="B4106" s="7"/>
      <c r="C4106" s="6"/>
      <c r="D4106" s="8"/>
      <c r="E4106" s="6"/>
      <c r="F4106" s="6"/>
      <c r="G4106" s="6"/>
      <c r="H4106" s="6"/>
      <c r="I4106" s="6"/>
      <c r="J4106" s="6"/>
    </row>
    <row r="4107" spans="1:10" ht="13.9">
      <c r="A4107" s="6"/>
      <c r="B4107" s="7"/>
      <c r="C4107" s="6"/>
      <c r="D4107" s="8"/>
      <c r="E4107" s="6"/>
      <c r="F4107" s="6"/>
      <c r="G4107" s="6"/>
      <c r="H4107" s="6"/>
      <c r="I4107" s="6"/>
      <c r="J4107" s="6"/>
    </row>
    <row r="4108" spans="1:10" ht="13.9">
      <c r="A4108" s="6"/>
      <c r="B4108" s="7"/>
      <c r="C4108" s="6"/>
      <c r="D4108" s="8"/>
      <c r="E4108" s="6"/>
      <c r="F4108" s="6"/>
      <c r="G4108" s="6"/>
      <c r="H4108" s="6"/>
      <c r="I4108" s="6"/>
      <c r="J4108" s="6"/>
    </row>
    <row r="4109" spans="1:10" ht="13.9">
      <c r="A4109" s="6"/>
      <c r="B4109" s="7"/>
      <c r="C4109" s="6"/>
      <c r="D4109" s="8"/>
      <c r="E4109" s="6"/>
      <c r="F4109" s="6"/>
      <c r="G4109" s="6"/>
      <c r="H4109" s="6"/>
      <c r="I4109" s="6"/>
      <c r="J4109" s="6"/>
    </row>
    <row r="4110" spans="1:10" ht="13.9">
      <c r="A4110" s="6"/>
      <c r="B4110" s="7"/>
      <c r="C4110" s="6"/>
      <c r="D4110" s="8"/>
      <c r="E4110" s="6"/>
      <c r="F4110" s="6"/>
      <c r="G4110" s="6"/>
      <c r="H4110" s="6"/>
      <c r="I4110" s="6"/>
      <c r="J4110" s="6"/>
    </row>
    <row r="4111" spans="1:10" ht="13.9">
      <c r="A4111" s="6"/>
      <c r="B4111" s="7"/>
      <c r="C4111" s="6"/>
      <c r="D4111" s="8"/>
      <c r="E4111" s="6"/>
      <c r="F4111" s="6"/>
      <c r="G4111" s="6"/>
      <c r="H4111" s="6"/>
      <c r="I4111" s="6"/>
      <c r="J4111" s="6"/>
    </row>
    <row r="4112" spans="1:10" ht="13.9">
      <c r="A4112" s="6"/>
      <c r="B4112" s="7"/>
      <c r="C4112" s="6"/>
      <c r="D4112" s="8"/>
      <c r="E4112" s="6"/>
      <c r="F4112" s="6"/>
      <c r="G4112" s="6"/>
      <c r="H4112" s="6"/>
      <c r="I4112" s="6"/>
      <c r="J4112" s="6"/>
    </row>
    <row r="4113" spans="1:10" ht="13.9">
      <c r="A4113" s="6"/>
      <c r="B4113" s="7"/>
      <c r="C4113" s="6"/>
      <c r="D4113" s="8"/>
      <c r="E4113" s="6"/>
      <c r="F4113" s="6"/>
      <c r="G4113" s="6"/>
      <c r="H4113" s="6"/>
      <c r="I4113" s="6"/>
      <c r="J4113" s="6"/>
    </row>
    <row r="4114" spans="1:10" ht="13.9">
      <c r="A4114" s="6"/>
      <c r="B4114" s="7"/>
      <c r="C4114" s="6"/>
      <c r="D4114" s="8"/>
      <c r="E4114" s="6"/>
      <c r="F4114" s="6"/>
      <c r="G4114" s="6"/>
      <c r="H4114" s="6"/>
      <c r="I4114" s="6"/>
      <c r="J4114" s="6"/>
    </row>
    <row r="4115" spans="1:10" ht="13.9">
      <c r="A4115" s="6"/>
      <c r="B4115" s="7"/>
      <c r="C4115" s="6"/>
      <c r="D4115" s="8"/>
      <c r="E4115" s="6"/>
      <c r="F4115" s="6"/>
      <c r="G4115" s="6"/>
      <c r="H4115" s="6"/>
      <c r="I4115" s="6"/>
      <c r="J4115" s="6"/>
    </row>
    <row r="4116" spans="1:10" ht="13.9">
      <c r="A4116" s="6"/>
      <c r="B4116" s="7"/>
      <c r="C4116" s="6"/>
      <c r="D4116" s="8"/>
      <c r="E4116" s="6"/>
      <c r="F4116" s="6"/>
      <c r="G4116" s="6"/>
      <c r="H4116" s="6"/>
      <c r="I4116" s="6"/>
      <c r="J4116" s="6"/>
    </row>
    <row r="4117" spans="1:10" ht="13.9">
      <c r="A4117" s="6"/>
      <c r="B4117" s="7"/>
      <c r="C4117" s="6"/>
      <c r="D4117" s="8"/>
      <c r="E4117" s="6"/>
      <c r="F4117" s="6"/>
      <c r="G4117" s="6"/>
      <c r="H4117" s="6"/>
      <c r="I4117" s="6"/>
      <c r="J4117" s="6"/>
    </row>
    <row r="4118" spans="1:10" ht="13.9">
      <c r="A4118" s="6"/>
      <c r="B4118" s="7"/>
      <c r="C4118" s="6"/>
      <c r="D4118" s="8"/>
      <c r="E4118" s="6"/>
      <c r="F4118" s="6"/>
      <c r="G4118" s="6"/>
      <c r="H4118" s="6"/>
      <c r="I4118" s="6"/>
      <c r="J4118" s="6"/>
    </row>
    <row r="4119" spans="1:10" ht="13.9">
      <c r="A4119" s="6"/>
      <c r="B4119" s="7"/>
      <c r="C4119" s="6"/>
      <c r="D4119" s="8"/>
      <c r="E4119" s="6"/>
      <c r="F4119" s="6"/>
      <c r="G4119" s="6"/>
      <c r="H4119" s="6"/>
      <c r="I4119" s="6"/>
      <c r="J4119" s="6"/>
    </row>
    <row r="4120" spans="1:10" ht="13.9">
      <c r="A4120" s="6"/>
      <c r="B4120" s="7"/>
      <c r="C4120" s="6"/>
      <c r="D4120" s="8"/>
      <c r="E4120" s="6"/>
      <c r="F4120" s="6"/>
      <c r="G4120" s="6"/>
      <c r="H4120" s="6"/>
      <c r="I4120" s="6"/>
      <c r="J4120" s="6"/>
    </row>
    <row r="4121" spans="1:10" ht="13.9">
      <c r="A4121" s="6"/>
      <c r="B4121" s="7"/>
      <c r="C4121" s="6"/>
      <c r="D4121" s="8"/>
      <c r="E4121" s="6"/>
      <c r="F4121" s="6"/>
      <c r="G4121" s="6"/>
      <c r="H4121" s="6"/>
      <c r="I4121" s="6"/>
      <c r="J4121" s="6"/>
    </row>
    <row r="4122" spans="1:10" ht="13.9">
      <c r="A4122" s="6"/>
      <c r="B4122" s="7"/>
      <c r="C4122" s="6"/>
      <c r="D4122" s="8"/>
      <c r="E4122" s="6"/>
      <c r="F4122" s="6"/>
      <c r="G4122" s="6"/>
      <c r="H4122" s="6"/>
      <c r="I4122" s="6"/>
      <c r="J4122" s="6"/>
    </row>
    <row r="4123" spans="1:10" ht="13.9">
      <c r="A4123" s="6"/>
      <c r="B4123" s="7"/>
      <c r="C4123" s="6"/>
      <c r="D4123" s="8"/>
      <c r="E4123" s="6"/>
      <c r="F4123" s="6"/>
      <c r="G4123" s="6"/>
      <c r="H4123" s="6"/>
      <c r="I4123" s="6"/>
      <c r="J4123" s="6"/>
    </row>
    <row r="4124" spans="1:10" ht="13.9">
      <c r="A4124" s="6"/>
      <c r="B4124" s="7"/>
      <c r="C4124" s="6"/>
      <c r="D4124" s="8"/>
      <c r="E4124" s="6"/>
      <c r="F4124" s="6"/>
      <c r="G4124" s="6"/>
      <c r="H4124" s="6"/>
      <c r="I4124" s="6"/>
      <c r="J4124" s="6"/>
    </row>
    <row r="4125" spans="1:10" ht="13.9">
      <c r="A4125" s="6"/>
      <c r="B4125" s="7"/>
      <c r="C4125" s="6"/>
      <c r="D4125" s="8"/>
      <c r="E4125" s="6"/>
      <c r="F4125" s="6"/>
      <c r="G4125" s="6"/>
      <c r="H4125" s="6"/>
      <c r="I4125" s="6"/>
      <c r="J4125" s="6"/>
    </row>
    <row r="4126" spans="1:10" ht="13.9">
      <c r="A4126" s="6"/>
      <c r="B4126" s="7"/>
      <c r="C4126" s="6"/>
      <c r="D4126" s="8"/>
      <c r="E4126" s="6"/>
      <c r="F4126" s="6"/>
      <c r="G4126" s="6"/>
      <c r="H4126" s="6"/>
      <c r="I4126" s="6"/>
      <c r="J4126" s="6"/>
    </row>
    <row r="4127" spans="1:10" ht="13.9">
      <c r="A4127" s="6"/>
      <c r="B4127" s="7"/>
      <c r="C4127" s="6"/>
      <c r="D4127" s="8"/>
      <c r="E4127" s="6"/>
      <c r="F4127" s="6"/>
      <c r="G4127" s="6"/>
      <c r="H4127" s="6"/>
      <c r="I4127" s="6"/>
      <c r="J4127" s="6"/>
    </row>
    <row r="4128" spans="1:10" ht="13.9">
      <c r="A4128" s="6"/>
      <c r="B4128" s="7"/>
      <c r="C4128" s="6"/>
      <c r="D4128" s="8"/>
      <c r="E4128" s="6"/>
      <c r="F4128" s="6"/>
      <c r="G4128" s="6"/>
      <c r="H4128" s="6"/>
      <c r="I4128" s="6"/>
      <c r="J4128" s="6"/>
    </row>
    <row r="4129" spans="1:10" ht="13.9">
      <c r="A4129" s="6"/>
      <c r="B4129" s="7"/>
      <c r="C4129" s="6"/>
      <c r="D4129" s="8"/>
      <c r="E4129" s="6"/>
      <c r="F4129" s="6"/>
      <c r="G4129" s="6"/>
      <c r="H4129" s="6"/>
      <c r="I4129" s="6"/>
      <c r="J4129" s="6"/>
    </row>
    <row r="4130" spans="1:10" ht="13.9">
      <c r="A4130" s="6"/>
      <c r="B4130" s="7"/>
      <c r="C4130" s="6"/>
      <c r="D4130" s="8"/>
      <c r="E4130" s="6"/>
      <c r="F4130" s="6"/>
      <c r="G4130" s="6"/>
      <c r="H4130" s="6"/>
      <c r="I4130" s="6"/>
      <c r="J4130" s="6"/>
    </row>
    <row r="4131" spans="1:10" ht="13.9">
      <c r="A4131" s="6"/>
      <c r="B4131" s="7"/>
      <c r="C4131" s="6"/>
      <c r="D4131" s="8"/>
      <c r="E4131" s="6"/>
      <c r="F4131" s="6"/>
      <c r="G4131" s="6"/>
      <c r="H4131" s="6"/>
      <c r="I4131" s="6"/>
      <c r="J4131" s="6"/>
    </row>
    <row r="4132" spans="1:10" ht="13.9">
      <c r="A4132" s="6"/>
      <c r="B4132" s="7"/>
      <c r="C4132" s="6"/>
      <c r="D4132" s="8"/>
      <c r="E4132" s="6"/>
      <c r="F4132" s="6"/>
      <c r="G4132" s="6"/>
      <c r="H4132" s="6"/>
      <c r="I4132" s="6"/>
      <c r="J4132" s="6"/>
    </row>
    <row r="4133" spans="1:10" ht="13.9">
      <c r="A4133" s="6"/>
      <c r="B4133" s="7"/>
      <c r="C4133" s="6"/>
      <c r="D4133" s="8"/>
      <c r="E4133" s="6"/>
      <c r="F4133" s="6"/>
      <c r="G4133" s="6"/>
      <c r="H4133" s="6"/>
      <c r="I4133" s="6"/>
      <c r="J4133" s="6"/>
    </row>
    <row r="4134" spans="1:10" ht="13.9">
      <c r="A4134" s="6"/>
      <c r="B4134" s="7"/>
      <c r="C4134" s="6"/>
      <c r="D4134" s="8"/>
      <c r="E4134" s="6"/>
      <c r="F4134" s="6"/>
      <c r="G4134" s="6"/>
      <c r="H4134" s="6"/>
      <c r="I4134" s="6"/>
      <c r="J4134" s="6"/>
    </row>
    <row r="4135" spans="1:10" ht="13.9">
      <c r="A4135" s="6"/>
      <c r="B4135" s="7"/>
      <c r="C4135" s="6"/>
      <c r="D4135" s="8"/>
      <c r="E4135" s="6"/>
      <c r="F4135" s="6"/>
      <c r="G4135" s="6"/>
      <c r="H4135" s="6"/>
      <c r="I4135" s="6"/>
      <c r="J4135" s="6"/>
    </row>
    <row r="4136" spans="1:10" ht="13.9">
      <c r="A4136" s="6"/>
      <c r="B4136" s="7"/>
      <c r="C4136" s="6"/>
      <c r="D4136" s="8"/>
      <c r="E4136" s="6"/>
      <c r="F4136" s="6"/>
      <c r="G4136" s="6"/>
      <c r="H4136" s="6"/>
      <c r="I4136" s="6"/>
      <c r="J4136" s="6"/>
    </row>
    <row r="4137" spans="1:10" ht="13.9">
      <c r="A4137" s="6"/>
      <c r="B4137" s="7"/>
      <c r="C4137" s="6"/>
      <c r="D4137" s="8"/>
      <c r="E4137" s="6"/>
      <c r="F4137" s="6"/>
      <c r="G4137" s="6"/>
      <c r="H4137" s="6"/>
      <c r="I4137" s="6"/>
      <c r="J4137" s="6"/>
    </row>
    <row r="4138" spans="1:10" ht="13.9">
      <c r="A4138" s="6"/>
      <c r="B4138" s="7"/>
      <c r="C4138" s="6"/>
      <c r="D4138" s="8"/>
      <c r="E4138" s="6"/>
      <c r="F4138" s="6"/>
      <c r="G4138" s="6"/>
      <c r="H4138" s="6"/>
      <c r="I4138" s="6"/>
      <c r="J4138" s="6"/>
    </row>
    <row r="4139" spans="1:10" ht="13.9">
      <c r="A4139" s="6"/>
      <c r="B4139" s="7"/>
      <c r="C4139" s="6"/>
      <c r="D4139" s="8"/>
      <c r="E4139" s="6"/>
      <c r="F4139" s="6"/>
      <c r="G4139" s="6"/>
      <c r="H4139" s="6"/>
      <c r="I4139" s="6"/>
      <c r="J4139" s="6"/>
    </row>
    <row r="4140" spans="1:10" ht="13.9">
      <c r="A4140" s="6"/>
      <c r="B4140" s="7"/>
      <c r="C4140" s="6"/>
      <c r="D4140" s="8"/>
      <c r="E4140" s="6"/>
      <c r="F4140" s="6"/>
      <c r="G4140" s="6"/>
      <c r="H4140" s="6"/>
      <c r="I4140" s="6"/>
      <c r="J4140" s="6"/>
    </row>
    <row r="4141" spans="1:10" ht="13.9">
      <c r="A4141" s="6"/>
      <c r="B4141" s="7"/>
      <c r="C4141" s="6"/>
      <c r="D4141" s="8"/>
      <c r="E4141" s="6"/>
      <c r="F4141" s="6"/>
      <c r="G4141" s="6"/>
      <c r="H4141" s="6"/>
      <c r="I4141" s="6"/>
      <c r="J4141" s="6"/>
    </row>
    <row r="4142" spans="1:10" ht="13.9">
      <c r="A4142" s="6"/>
      <c r="B4142" s="7"/>
      <c r="C4142" s="6"/>
      <c r="D4142" s="8"/>
      <c r="E4142" s="6"/>
      <c r="F4142" s="6"/>
      <c r="G4142" s="6"/>
      <c r="H4142" s="6"/>
      <c r="I4142" s="6"/>
      <c r="J4142" s="6"/>
    </row>
    <row r="4143" spans="1:10" ht="13.9">
      <c r="A4143" s="6"/>
      <c r="B4143" s="7"/>
      <c r="C4143" s="6"/>
      <c r="D4143" s="8"/>
      <c r="E4143" s="6"/>
      <c r="F4143" s="6"/>
      <c r="G4143" s="6"/>
      <c r="H4143" s="6"/>
      <c r="I4143" s="6"/>
      <c r="J4143" s="6"/>
    </row>
    <row r="4144" spans="1:10" ht="13.9">
      <c r="A4144" s="6"/>
      <c r="B4144" s="7"/>
      <c r="C4144" s="6"/>
      <c r="D4144" s="8"/>
      <c r="E4144" s="6"/>
      <c r="F4144" s="6"/>
      <c r="G4144" s="6"/>
      <c r="H4144" s="6"/>
      <c r="I4144" s="6"/>
      <c r="J4144" s="6"/>
    </row>
    <row r="4145" spans="1:10" ht="13.9">
      <c r="A4145" s="6"/>
      <c r="B4145" s="7"/>
      <c r="C4145" s="6"/>
      <c r="D4145" s="8"/>
      <c r="E4145" s="6"/>
      <c r="F4145" s="6"/>
      <c r="G4145" s="6"/>
      <c r="H4145" s="6"/>
      <c r="I4145" s="6"/>
      <c r="J4145" s="6"/>
    </row>
    <row r="4146" spans="1:10" ht="13.9">
      <c r="A4146" s="6"/>
      <c r="B4146" s="7"/>
      <c r="C4146" s="6"/>
      <c r="D4146" s="8"/>
      <c r="E4146" s="6"/>
      <c r="F4146" s="6"/>
      <c r="G4146" s="6"/>
      <c r="H4146" s="6"/>
      <c r="I4146" s="6"/>
      <c r="J4146" s="6"/>
    </row>
    <row r="4147" spans="1:10" ht="13.9">
      <c r="A4147" s="6"/>
      <c r="B4147" s="7"/>
      <c r="C4147" s="6"/>
      <c r="D4147" s="8"/>
      <c r="E4147" s="6"/>
      <c r="F4147" s="6"/>
      <c r="G4147" s="6"/>
      <c r="H4147" s="6"/>
      <c r="I4147" s="6"/>
      <c r="J4147" s="6"/>
    </row>
    <row r="4148" spans="1:10" ht="13.9">
      <c r="A4148" s="6"/>
      <c r="B4148" s="7"/>
      <c r="C4148" s="6"/>
      <c r="D4148" s="8"/>
      <c r="E4148" s="6"/>
      <c r="F4148" s="6"/>
      <c r="G4148" s="6"/>
      <c r="H4148" s="6"/>
      <c r="I4148" s="6"/>
      <c r="J4148" s="6"/>
    </row>
    <row r="4149" spans="1:10" ht="13.9">
      <c r="A4149" s="6"/>
      <c r="B4149" s="7"/>
      <c r="C4149" s="6"/>
      <c r="D4149" s="8"/>
      <c r="E4149" s="6"/>
      <c r="F4149" s="6"/>
      <c r="G4149" s="6"/>
      <c r="H4149" s="6"/>
      <c r="I4149" s="6"/>
      <c r="J4149" s="6"/>
    </row>
    <row r="4150" spans="1:10" ht="13.9">
      <c r="A4150" s="6"/>
      <c r="B4150" s="7"/>
      <c r="C4150" s="6"/>
      <c r="D4150" s="8"/>
      <c r="E4150" s="6"/>
      <c r="F4150" s="6"/>
      <c r="G4150" s="6"/>
      <c r="H4150" s="6"/>
      <c r="I4150" s="6"/>
      <c r="J4150" s="6"/>
    </row>
    <row r="4151" spans="1:10" ht="13.9">
      <c r="A4151" s="6"/>
      <c r="B4151" s="7"/>
      <c r="C4151" s="6"/>
      <c r="D4151" s="8"/>
      <c r="E4151" s="6"/>
      <c r="F4151" s="6"/>
      <c r="G4151" s="6"/>
      <c r="H4151" s="6"/>
      <c r="I4151" s="6"/>
      <c r="J4151" s="6"/>
    </row>
    <row r="4152" spans="1:10" ht="13.9">
      <c r="A4152" s="6"/>
      <c r="B4152" s="7"/>
      <c r="C4152" s="6"/>
      <c r="D4152" s="8"/>
      <c r="E4152" s="6"/>
      <c r="F4152" s="6"/>
      <c r="G4152" s="6"/>
      <c r="H4152" s="6"/>
      <c r="I4152" s="6"/>
      <c r="J4152" s="6"/>
    </row>
    <row r="4153" spans="1:10" ht="13.9">
      <c r="A4153" s="6"/>
      <c r="B4153" s="7"/>
      <c r="C4153" s="6"/>
      <c r="D4153" s="8"/>
      <c r="E4153" s="6"/>
      <c r="F4153" s="6"/>
      <c r="G4153" s="6"/>
      <c r="H4153" s="6"/>
      <c r="I4153" s="6"/>
      <c r="J4153" s="6"/>
    </row>
    <row r="4154" spans="1:10" ht="13.9">
      <c r="A4154" s="6"/>
      <c r="B4154" s="7"/>
      <c r="C4154" s="6"/>
      <c r="D4154" s="8"/>
      <c r="E4154" s="6"/>
      <c r="F4154" s="6"/>
      <c r="G4154" s="6"/>
      <c r="H4154" s="6"/>
      <c r="I4154" s="6"/>
      <c r="J4154" s="6"/>
    </row>
    <row r="4155" spans="1:10" ht="13.9">
      <c r="A4155" s="6"/>
      <c r="B4155" s="7"/>
      <c r="C4155" s="6"/>
      <c r="D4155" s="8"/>
      <c r="E4155" s="6"/>
      <c r="F4155" s="6"/>
      <c r="G4155" s="6"/>
      <c r="H4155" s="6"/>
      <c r="I4155" s="6"/>
      <c r="J4155" s="6"/>
    </row>
    <row r="4156" spans="1:10" ht="13.9">
      <c r="A4156" s="6"/>
      <c r="B4156" s="7"/>
      <c r="C4156" s="6"/>
      <c r="D4156" s="8"/>
      <c r="E4156" s="6"/>
      <c r="F4156" s="6"/>
      <c r="G4156" s="6"/>
      <c r="H4156" s="6"/>
      <c r="I4156" s="6"/>
      <c r="J4156" s="6"/>
    </row>
    <row r="4157" spans="1:10" ht="13.9">
      <c r="A4157" s="6"/>
      <c r="B4157" s="7"/>
      <c r="C4157" s="6"/>
      <c r="D4157" s="8"/>
      <c r="E4157" s="6"/>
      <c r="F4157" s="6"/>
      <c r="G4157" s="6"/>
      <c r="H4157" s="6"/>
      <c r="I4157" s="6"/>
      <c r="J4157" s="6"/>
    </row>
    <row r="4158" spans="1:10" ht="13.9">
      <c r="A4158" s="6"/>
      <c r="B4158" s="7"/>
      <c r="C4158" s="6"/>
      <c r="D4158" s="8"/>
      <c r="E4158" s="6"/>
      <c r="F4158" s="6"/>
      <c r="G4158" s="6"/>
      <c r="H4158" s="6"/>
      <c r="I4158" s="6"/>
      <c r="J4158" s="6"/>
    </row>
    <row r="4159" spans="1:10" ht="13.9">
      <c r="A4159" s="6"/>
      <c r="B4159" s="7"/>
      <c r="C4159" s="6"/>
      <c r="D4159" s="8"/>
      <c r="E4159" s="6"/>
      <c r="F4159" s="6"/>
      <c r="G4159" s="6"/>
      <c r="H4159" s="6"/>
      <c r="I4159" s="6"/>
      <c r="J4159" s="6"/>
    </row>
    <row r="4160" spans="1:10" ht="13.9">
      <c r="A4160" s="6"/>
      <c r="B4160" s="7"/>
      <c r="C4160" s="6"/>
      <c r="D4160" s="8"/>
      <c r="E4160" s="6"/>
      <c r="F4160" s="6"/>
      <c r="G4160" s="6"/>
      <c r="H4160" s="6"/>
      <c r="I4160" s="6"/>
      <c r="J4160" s="6"/>
    </row>
    <row r="4161" spans="1:10" ht="13.9">
      <c r="A4161" s="6"/>
      <c r="B4161" s="7"/>
      <c r="C4161" s="6"/>
      <c r="D4161" s="8"/>
      <c r="E4161" s="6"/>
      <c r="F4161" s="6"/>
      <c r="G4161" s="6"/>
      <c r="H4161" s="6"/>
      <c r="I4161" s="6"/>
      <c r="J4161" s="6"/>
    </row>
    <row r="4162" spans="1:10" ht="13.9">
      <c r="A4162" s="6"/>
      <c r="B4162" s="7"/>
      <c r="C4162" s="6"/>
      <c r="D4162" s="8"/>
      <c r="E4162" s="6"/>
      <c r="F4162" s="6"/>
      <c r="G4162" s="6"/>
      <c r="H4162" s="6"/>
      <c r="I4162" s="6"/>
      <c r="J4162" s="6"/>
    </row>
    <row r="4163" spans="1:10" ht="13.9">
      <c r="A4163" s="6"/>
      <c r="B4163" s="7"/>
      <c r="C4163" s="6"/>
      <c r="D4163" s="8"/>
      <c r="E4163" s="6"/>
      <c r="F4163" s="6"/>
      <c r="G4163" s="6"/>
      <c r="H4163" s="6"/>
      <c r="I4163" s="6"/>
      <c r="J4163" s="6"/>
    </row>
    <row r="4164" spans="1:10" ht="13.9">
      <c r="A4164" s="6"/>
      <c r="B4164" s="7"/>
      <c r="C4164" s="6"/>
      <c r="D4164" s="8"/>
      <c r="E4164" s="6"/>
      <c r="F4164" s="6"/>
      <c r="G4164" s="6"/>
      <c r="H4164" s="6"/>
      <c r="I4164" s="6"/>
      <c r="J4164" s="6"/>
    </row>
    <row r="4165" spans="1:10" ht="13.9">
      <c r="A4165" s="6"/>
      <c r="B4165" s="7"/>
      <c r="C4165" s="6"/>
      <c r="D4165" s="8"/>
      <c r="E4165" s="6"/>
      <c r="F4165" s="6"/>
      <c r="G4165" s="6"/>
      <c r="H4165" s="6"/>
      <c r="I4165" s="6"/>
      <c r="J4165" s="6"/>
    </row>
    <row r="4166" spans="1:10" ht="13.9">
      <c r="A4166" s="6"/>
      <c r="B4166" s="7"/>
      <c r="C4166" s="6"/>
      <c r="D4166" s="8"/>
      <c r="E4166" s="6"/>
      <c r="F4166" s="6"/>
      <c r="G4166" s="6"/>
      <c r="H4166" s="6"/>
      <c r="I4166" s="6"/>
      <c r="J4166" s="6"/>
    </row>
    <row r="4167" spans="1:10" ht="13.9">
      <c r="A4167" s="6"/>
      <c r="B4167" s="7"/>
      <c r="C4167" s="6"/>
      <c r="D4167" s="8"/>
      <c r="E4167" s="6"/>
      <c r="F4167" s="6"/>
      <c r="G4167" s="6"/>
      <c r="H4167" s="6"/>
      <c r="I4167" s="6"/>
      <c r="J4167" s="6"/>
    </row>
    <row r="4168" spans="1:10" ht="13.9">
      <c r="A4168" s="6"/>
      <c r="B4168" s="7"/>
      <c r="C4168" s="6"/>
      <c r="D4168" s="8"/>
      <c r="E4168" s="6"/>
      <c r="F4168" s="6"/>
      <c r="G4168" s="6"/>
      <c r="H4168" s="6"/>
      <c r="I4168" s="6"/>
      <c r="J4168" s="6"/>
    </row>
    <row r="4169" spans="1:10" ht="13.9">
      <c r="A4169" s="6"/>
      <c r="B4169" s="7"/>
      <c r="C4169" s="6"/>
      <c r="D4169" s="8"/>
      <c r="E4169" s="6"/>
      <c r="F4169" s="6"/>
      <c r="G4169" s="6"/>
      <c r="H4169" s="6"/>
      <c r="I4169" s="6"/>
      <c r="J4169" s="6"/>
    </row>
    <row r="4170" spans="1:10" ht="13.9">
      <c r="A4170" s="6"/>
      <c r="B4170" s="7"/>
      <c r="C4170" s="6"/>
      <c r="D4170" s="8"/>
      <c r="E4170" s="6"/>
      <c r="F4170" s="6"/>
      <c r="G4170" s="6"/>
      <c r="H4170" s="6"/>
      <c r="I4170" s="6"/>
      <c r="J4170" s="6"/>
    </row>
    <row r="4171" spans="1:10" ht="13.9">
      <c r="A4171" s="6"/>
      <c r="B4171" s="7"/>
      <c r="C4171" s="6"/>
      <c r="D4171" s="8"/>
      <c r="E4171" s="6"/>
      <c r="F4171" s="6"/>
      <c r="G4171" s="6"/>
      <c r="H4171" s="6"/>
      <c r="I4171" s="6"/>
      <c r="J4171" s="6"/>
    </row>
    <row r="4172" spans="1:10" ht="13.9">
      <c r="A4172" s="6"/>
      <c r="B4172" s="7"/>
      <c r="C4172" s="6"/>
      <c r="D4172" s="8"/>
      <c r="E4172" s="6"/>
      <c r="F4172" s="6"/>
      <c r="G4172" s="6"/>
      <c r="H4172" s="6"/>
      <c r="I4172" s="6"/>
      <c r="J4172" s="6"/>
    </row>
    <row r="4173" spans="1:10" ht="13.9">
      <c r="A4173" s="6"/>
      <c r="B4173" s="7"/>
      <c r="C4173" s="6"/>
      <c r="D4173" s="8"/>
      <c r="E4173" s="6"/>
      <c r="F4173" s="6"/>
      <c r="G4173" s="6"/>
      <c r="H4173" s="6"/>
      <c r="I4173" s="6"/>
      <c r="J4173" s="6"/>
    </row>
    <row r="4174" spans="1:10" ht="13.9">
      <c r="A4174" s="6"/>
      <c r="B4174" s="7"/>
      <c r="C4174" s="6"/>
      <c r="D4174" s="8"/>
      <c r="E4174" s="6"/>
      <c r="F4174" s="6"/>
      <c r="G4174" s="6"/>
      <c r="H4174" s="6"/>
      <c r="I4174" s="6"/>
      <c r="J4174" s="6"/>
    </row>
    <row r="4175" spans="1:10" ht="13.9">
      <c r="A4175" s="6"/>
      <c r="B4175" s="7"/>
      <c r="C4175" s="6"/>
      <c r="D4175" s="8"/>
      <c r="E4175" s="6"/>
      <c r="F4175" s="6"/>
      <c r="G4175" s="6"/>
      <c r="H4175" s="6"/>
      <c r="I4175" s="6"/>
      <c r="J4175" s="6"/>
    </row>
    <row r="4176" spans="1:10" ht="13.9">
      <c r="A4176" s="6"/>
      <c r="B4176" s="7"/>
      <c r="C4176" s="6"/>
      <c r="D4176" s="8"/>
      <c r="E4176" s="6"/>
      <c r="F4176" s="6"/>
      <c r="G4176" s="6"/>
      <c r="H4176" s="6"/>
      <c r="I4176" s="6"/>
      <c r="J4176" s="6"/>
    </row>
    <row r="4177" spans="1:10" ht="13.9">
      <c r="A4177" s="6"/>
      <c r="B4177" s="7"/>
      <c r="C4177" s="6"/>
      <c r="D4177" s="8"/>
      <c r="E4177" s="6"/>
      <c r="F4177" s="6"/>
      <c r="G4177" s="6"/>
      <c r="H4177" s="6"/>
      <c r="I4177" s="6"/>
      <c r="J4177" s="6"/>
    </row>
    <row r="4178" spans="1:10" ht="13.9">
      <c r="A4178" s="6"/>
      <c r="B4178" s="7"/>
      <c r="C4178" s="6"/>
      <c r="D4178" s="8"/>
      <c r="E4178" s="6"/>
      <c r="F4178" s="6"/>
      <c r="G4178" s="6"/>
      <c r="H4178" s="6"/>
      <c r="I4178" s="6"/>
      <c r="J4178" s="6"/>
    </row>
    <row r="4179" spans="1:10" ht="13.9">
      <c r="A4179" s="6"/>
      <c r="B4179" s="7"/>
      <c r="C4179" s="6"/>
      <c r="D4179" s="8"/>
      <c r="E4179" s="6"/>
      <c r="F4179" s="6"/>
      <c r="G4179" s="6"/>
      <c r="H4179" s="6"/>
      <c r="I4179" s="6"/>
      <c r="J4179" s="6"/>
    </row>
    <row r="4180" spans="1:10" ht="13.9">
      <c r="A4180" s="6"/>
      <c r="B4180" s="7"/>
      <c r="C4180" s="6"/>
      <c r="D4180" s="8"/>
      <c r="E4180" s="6"/>
      <c r="F4180" s="6"/>
      <c r="G4180" s="6"/>
      <c r="H4180" s="6"/>
      <c r="I4180" s="6"/>
      <c r="J4180" s="6"/>
    </row>
    <row r="4181" spans="1:10" ht="13.9">
      <c r="A4181" s="6"/>
      <c r="B4181" s="7"/>
      <c r="C4181" s="6"/>
      <c r="D4181" s="8"/>
      <c r="E4181" s="6"/>
      <c r="F4181" s="6"/>
      <c r="G4181" s="6"/>
      <c r="H4181" s="6"/>
      <c r="I4181" s="6"/>
      <c r="J4181" s="6"/>
    </row>
    <row r="4182" spans="1:10" ht="13.9">
      <c r="A4182" s="6"/>
      <c r="B4182" s="7"/>
      <c r="C4182" s="6"/>
      <c r="D4182" s="8"/>
      <c r="E4182" s="6"/>
      <c r="F4182" s="6"/>
      <c r="G4182" s="6"/>
      <c r="H4182" s="6"/>
      <c r="I4182" s="6"/>
      <c r="J4182" s="6"/>
    </row>
    <row r="4183" spans="1:10" ht="13.9">
      <c r="A4183" s="6"/>
      <c r="B4183" s="7"/>
      <c r="C4183" s="6"/>
      <c r="D4183" s="8"/>
      <c r="E4183" s="6"/>
      <c r="F4183" s="6"/>
      <c r="G4183" s="6"/>
      <c r="H4183" s="6"/>
      <c r="I4183" s="6"/>
      <c r="J4183" s="6"/>
    </row>
    <row r="4184" spans="1:10" ht="13.9">
      <c r="A4184" s="6"/>
      <c r="B4184" s="7"/>
      <c r="C4184" s="6"/>
      <c r="D4184" s="8"/>
      <c r="E4184" s="6"/>
      <c r="F4184" s="6"/>
      <c r="G4184" s="6"/>
      <c r="H4184" s="6"/>
      <c r="I4184" s="6"/>
      <c r="J4184" s="6"/>
    </row>
    <row r="4185" spans="1:10" ht="13.9">
      <c r="A4185" s="6"/>
      <c r="B4185" s="7"/>
      <c r="C4185" s="6"/>
      <c r="D4185" s="8"/>
      <c r="E4185" s="6"/>
      <c r="F4185" s="6"/>
      <c r="G4185" s="6"/>
      <c r="H4185" s="6"/>
      <c r="I4185" s="6"/>
      <c r="J4185" s="6"/>
    </row>
    <row r="4186" spans="1:10" ht="13.9">
      <c r="A4186" s="6"/>
      <c r="B4186" s="7"/>
      <c r="C4186" s="6"/>
      <c r="D4186" s="8"/>
      <c r="E4186" s="6"/>
      <c r="F4186" s="6"/>
      <c r="G4186" s="6"/>
      <c r="H4186" s="6"/>
      <c r="I4186" s="6"/>
      <c r="J4186" s="6"/>
    </row>
    <row r="4187" spans="1:10" ht="13.9">
      <c r="A4187" s="6"/>
      <c r="B4187" s="7"/>
      <c r="C4187" s="6"/>
      <c r="D4187" s="8"/>
      <c r="E4187" s="6"/>
      <c r="F4187" s="6"/>
      <c r="G4187" s="6"/>
      <c r="H4187" s="6"/>
      <c r="I4187" s="6"/>
      <c r="J4187" s="6"/>
    </row>
    <row r="4188" spans="1:10" ht="13.9">
      <c r="A4188" s="6"/>
      <c r="B4188" s="7"/>
      <c r="C4188" s="6"/>
      <c r="D4188" s="8"/>
      <c r="E4188" s="6"/>
      <c r="F4188" s="6"/>
      <c r="G4188" s="6"/>
      <c r="H4188" s="6"/>
      <c r="I4188" s="6"/>
      <c r="J4188" s="6"/>
    </row>
    <row r="4189" spans="1:10" ht="13.9">
      <c r="A4189" s="6"/>
      <c r="B4189" s="7"/>
      <c r="C4189" s="6"/>
      <c r="D4189" s="8"/>
      <c r="E4189" s="6"/>
      <c r="F4189" s="6"/>
      <c r="G4189" s="6"/>
      <c r="H4189" s="6"/>
      <c r="I4189" s="6"/>
      <c r="J4189" s="6"/>
    </row>
    <row r="4190" spans="1:10" ht="13.9">
      <c r="A4190" s="6"/>
      <c r="B4190" s="7"/>
      <c r="C4190" s="6"/>
      <c r="D4190" s="8"/>
      <c r="E4190" s="6"/>
      <c r="F4190" s="6"/>
      <c r="G4190" s="6"/>
      <c r="H4190" s="6"/>
      <c r="I4190" s="6"/>
      <c r="J4190" s="6"/>
    </row>
    <row r="4191" spans="1:10" ht="13.9">
      <c r="A4191" s="6"/>
      <c r="B4191" s="7"/>
      <c r="C4191" s="6"/>
      <c r="D4191" s="8"/>
      <c r="E4191" s="6"/>
      <c r="F4191" s="6"/>
      <c r="G4191" s="6"/>
      <c r="H4191" s="6"/>
      <c r="I4191" s="6"/>
      <c r="J4191" s="6"/>
    </row>
    <row r="4192" spans="1:10" ht="13.9">
      <c r="A4192" s="6"/>
      <c r="B4192" s="7"/>
      <c r="C4192" s="6"/>
      <c r="D4192" s="8"/>
      <c r="E4192" s="6"/>
      <c r="F4192" s="6"/>
      <c r="G4192" s="6"/>
      <c r="H4192" s="6"/>
      <c r="I4192" s="6"/>
      <c r="J4192" s="6"/>
    </row>
    <row r="4193" spans="1:10" ht="13.9">
      <c r="A4193" s="6"/>
      <c r="B4193" s="7"/>
      <c r="C4193" s="6"/>
      <c r="D4193" s="8"/>
      <c r="E4193" s="6"/>
      <c r="F4193" s="6"/>
      <c r="G4193" s="6"/>
      <c r="H4193" s="6"/>
      <c r="I4193" s="6"/>
      <c r="J4193" s="6"/>
    </row>
    <row r="4194" spans="1:10" ht="13.9">
      <c r="A4194" s="6"/>
      <c r="B4194" s="7"/>
      <c r="C4194" s="6"/>
      <c r="D4194" s="8"/>
      <c r="E4194" s="6"/>
      <c r="F4194" s="6"/>
      <c r="G4194" s="6"/>
      <c r="H4194" s="6"/>
      <c r="I4194" s="6"/>
      <c r="J4194" s="6"/>
    </row>
    <row r="4195" spans="1:10" ht="13.9">
      <c r="A4195" s="6"/>
      <c r="B4195" s="7"/>
      <c r="C4195" s="6"/>
      <c r="D4195" s="8"/>
      <c r="E4195" s="6"/>
      <c r="F4195" s="6"/>
      <c r="G4195" s="6"/>
      <c r="H4195" s="6"/>
      <c r="I4195" s="6"/>
      <c r="J4195" s="6"/>
    </row>
    <row r="4196" spans="1:10" ht="13.9">
      <c r="A4196" s="6"/>
      <c r="B4196" s="7"/>
      <c r="C4196" s="6"/>
      <c r="D4196" s="8"/>
      <c r="E4196" s="6"/>
      <c r="F4196" s="6"/>
      <c r="G4196" s="6"/>
      <c r="H4196" s="6"/>
      <c r="I4196" s="6"/>
      <c r="J4196" s="6"/>
    </row>
    <row r="4197" spans="1:10" ht="13.9">
      <c r="A4197" s="6"/>
      <c r="B4197" s="7"/>
      <c r="C4197" s="6"/>
      <c r="D4197" s="8"/>
      <c r="E4197" s="6"/>
      <c r="F4197" s="6"/>
      <c r="G4197" s="6"/>
      <c r="H4197" s="6"/>
      <c r="I4197" s="6"/>
      <c r="J4197" s="6"/>
    </row>
    <row r="4198" spans="1:10" ht="13.9">
      <c r="A4198" s="6"/>
      <c r="B4198" s="7"/>
      <c r="C4198" s="6"/>
      <c r="D4198" s="8"/>
      <c r="E4198" s="6"/>
      <c r="F4198" s="6"/>
      <c r="G4198" s="6"/>
      <c r="H4198" s="6"/>
      <c r="I4198" s="6"/>
      <c r="J4198" s="6"/>
    </row>
    <row r="4199" spans="1:10" ht="13.9">
      <c r="A4199" s="6"/>
      <c r="B4199" s="7"/>
      <c r="C4199" s="6"/>
      <c r="D4199" s="8"/>
      <c r="E4199" s="6"/>
      <c r="F4199" s="6"/>
      <c r="G4199" s="6"/>
      <c r="H4199" s="6"/>
      <c r="I4199" s="6"/>
      <c r="J4199" s="6"/>
    </row>
    <row r="4200" spans="1:10" ht="13.9">
      <c r="A4200" s="6"/>
      <c r="B4200" s="7"/>
      <c r="C4200" s="6"/>
      <c r="D4200" s="8"/>
      <c r="E4200" s="6"/>
      <c r="F4200" s="6"/>
      <c r="G4200" s="6"/>
      <c r="H4200" s="6"/>
      <c r="I4200" s="6"/>
      <c r="J4200" s="6"/>
    </row>
    <row r="4201" spans="1:10" ht="13.9">
      <c r="A4201" s="6"/>
      <c r="B4201" s="7"/>
      <c r="C4201" s="6"/>
      <c r="D4201" s="8"/>
      <c r="E4201" s="6"/>
      <c r="F4201" s="6"/>
      <c r="G4201" s="6"/>
      <c r="H4201" s="6"/>
      <c r="I4201" s="6"/>
      <c r="J4201" s="6"/>
    </row>
    <row r="4202" spans="1:10" ht="13.9">
      <c r="A4202" s="6"/>
      <c r="B4202" s="7"/>
      <c r="C4202" s="6"/>
      <c r="D4202" s="8"/>
      <c r="E4202" s="6"/>
      <c r="F4202" s="6"/>
      <c r="G4202" s="6"/>
      <c r="H4202" s="6"/>
      <c r="I4202" s="6"/>
      <c r="J4202" s="6"/>
    </row>
    <row r="4203" spans="1:10" ht="13.9">
      <c r="A4203" s="6"/>
      <c r="B4203" s="7"/>
      <c r="C4203" s="6"/>
      <c r="D4203" s="8"/>
      <c r="E4203" s="6"/>
      <c r="F4203" s="6"/>
      <c r="G4203" s="6"/>
      <c r="H4203" s="6"/>
      <c r="I4203" s="6"/>
      <c r="J4203" s="6"/>
    </row>
    <row r="4204" spans="1:10" ht="13.9">
      <c r="A4204" s="6"/>
      <c r="B4204" s="7"/>
      <c r="C4204" s="6"/>
      <c r="D4204" s="8"/>
      <c r="E4204" s="6"/>
      <c r="F4204" s="6"/>
      <c r="G4204" s="6"/>
      <c r="H4204" s="6"/>
      <c r="I4204" s="6"/>
      <c r="J4204" s="6"/>
    </row>
    <row r="4205" spans="1:10" ht="13.9">
      <c r="A4205" s="6"/>
      <c r="B4205" s="7"/>
      <c r="C4205" s="6"/>
      <c r="D4205" s="8"/>
      <c r="E4205" s="6"/>
      <c r="F4205" s="6"/>
      <c r="G4205" s="6"/>
      <c r="H4205" s="6"/>
      <c r="I4205" s="6"/>
      <c r="J4205" s="6"/>
    </row>
    <row r="4206" spans="1:10" ht="13.9">
      <c r="A4206" s="6"/>
      <c r="B4206" s="7"/>
      <c r="C4206" s="6"/>
      <c r="D4206" s="8"/>
      <c r="E4206" s="6"/>
      <c r="F4206" s="6"/>
      <c r="G4206" s="6"/>
      <c r="H4206" s="6"/>
      <c r="I4206" s="6"/>
      <c r="J4206" s="6"/>
    </row>
    <row r="4207" spans="1:10" ht="13.9">
      <c r="A4207" s="6"/>
      <c r="B4207" s="7"/>
      <c r="C4207" s="6"/>
      <c r="D4207" s="8"/>
      <c r="E4207" s="6"/>
      <c r="F4207" s="6"/>
      <c r="G4207" s="6"/>
      <c r="H4207" s="6"/>
      <c r="I4207" s="6"/>
      <c r="J4207" s="6"/>
    </row>
    <row r="4208" spans="1:10" ht="13.9">
      <c r="A4208" s="6"/>
      <c r="B4208" s="7"/>
      <c r="C4208" s="6"/>
      <c r="D4208" s="8"/>
      <c r="E4208" s="6"/>
      <c r="F4208" s="6"/>
      <c r="G4208" s="6"/>
      <c r="H4208" s="6"/>
      <c r="I4208" s="6"/>
      <c r="J4208" s="6"/>
    </row>
    <row r="4209" spans="1:10" ht="13.9">
      <c r="A4209" s="6"/>
      <c r="B4209" s="7"/>
      <c r="C4209" s="6"/>
      <c r="D4209" s="8"/>
      <c r="E4209" s="6"/>
      <c r="F4209" s="6"/>
      <c r="G4209" s="6"/>
      <c r="H4209" s="6"/>
      <c r="I4209" s="6"/>
      <c r="J4209" s="6"/>
    </row>
    <row r="4210" spans="1:10" ht="13.9">
      <c r="A4210" s="6"/>
      <c r="B4210" s="7"/>
      <c r="C4210" s="6"/>
      <c r="D4210" s="8"/>
      <c r="E4210" s="6"/>
      <c r="F4210" s="6"/>
      <c r="G4210" s="6"/>
      <c r="H4210" s="6"/>
      <c r="I4210" s="6"/>
      <c r="J4210" s="6"/>
    </row>
    <row r="4211" spans="1:10" ht="13.9">
      <c r="A4211" s="6"/>
      <c r="B4211" s="7"/>
      <c r="C4211" s="6"/>
      <c r="D4211" s="8"/>
      <c r="E4211" s="6"/>
      <c r="F4211" s="6"/>
      <c r="G4211" s="6"/>
      <c r="H4211" s="6"/>
      <c r="I4211" s="6"/>
      <c r="J4211" s="6"/>
    </row>
    <row r="4212" spans="1:10" ht="13.9">
      <c r="A4212" s="6"/>
      <c r="B4212" s="7"/>
      <c r="C4212" s="6"/>
      <c r="D4212" s="8"/>
      <c r="E4212" s="6"/>
      <c r="F4212" s="6"/>
      <c r="G4212" s="6"/>
      <c r="H4212" s="6"/>
      <c r="I4212" s="6"/>
      <c r="J4212" s="6"/>
    </row>
    <row r="4213" spans="1:10" ht="13.9">
      <c r="A4213" s="6"/>
      <c r="B4213" s="7"/>
      <c r="C4213" s="6"/>
      <c r="D4213" s="8"/>
      <c r="E4213" s="6"/>
      <c r="F4213" s="6"/>
      <c r="G4213" s="6"/>
      <c r="H4213" s="6"/>
      <c r="I4213" s="6"/>
      <c r="J4213" s="6"/>
    </row>
    <row r="4214" spans="1:10" ht="13.9">
      <c r="A4214" s="6"/>
      <c r="B4214" s="7"/>
      <c r="C4214" s="6"/>
      <c r="D4214" s="8"/>
      <c r="E4214" s="6"/>
      <c r="F4214" s="6"/>
      <c r="G4214" s="6"/>
      <c r="H4214" s="6"/>
      <c r="I4214" s="6"/>
      <c r="J4214" s="6"/>
    </row>
    <row r="4215" spans="1:10" ht="13.9">
      <c r="A4215" s="6"/>
      <c r="B4215" s="7"/>
      <c r="C4215" s="6"/>
      <c r="D4215" s="8"/>
      <c r="E4215" s="6"/>
      <c r="F4215" s="6"/>
      <c r="G4215" s="6"/>
      <c r="H4215" s="6"/>
      <c r="I4215" s="6"/>
      <c r="J4215" s="6"/>
    </row>
    <row r="4216" spans="1:10" ht="13.9">
      <c r="A4216" s="6"/>
      <c r="B4216" s="7"/>
      <c r="C4216" s="6"/>
      <c r="D4216" s="8"/>
      <c r="E4216" s="6"/>
      <c r="F4216" s="6"/>
      <c r="G4216" s="6"/>
      <c r="H4216" s="6"/>
      <c r="I4216" s="6"/>
      <c r="J4216" s="6"/>
    </row>
    <row r="4217" spans="1:10" ht="13.9">
      <c r="A4217" s="6"/>
      <c r="B4217" s="7"/>
      <c r="C4217" s="6"/>
      <c r="D4217" s="8"/>
      <c r="E4217" s="6"/>
      <c r="F4217" s="6"/>
      <c r="G4217" s="6"/>
      <c r="H4217" s="6"/>
      <c r="I4217" s="6"/>
      <c r="J4217" s="6"/>
    </row>
    <row r="4218" spans="1:10" ht="13.9">
      <c r="A4218" s="6"/>
      <c r="B4218" s="7"/>
      <c r="C4218" s="6"/>
      <c r="D4218" s="8"/>
      <c r="E4218" s="6"/>
      <c r="F4218" s="6"/>
      <c r="G4218" s="6"/>
      <c r="H4218" s="6"/>
      <c r="I4218" s="6"/>
      <c r="J4218" s="6"/>
    </row>
    <row r="4219" spans="1:10" ht="13.9">
      <c r="A4219" s="6"/>
      <c r="B4219" s="7"/>
      <c r="C4219" s="6"/>
      <c r="D4219" s="8"/>
      <c r="E4219" s="6"/>
      <c r="F4219" s="6"/>
      <c r="G4219" s="6"/>
      <c r="H4219" s="6"/>
      <c r="I4219" s="6"/>
      <c r="J4219" s="6"/>
    </row>
    <row r="4220" spans="1:10" ht="13.9">
      <c r="A4220" s="6"/>
      <c r="B4220" s="7"/>
      <c r="C4220" s="6"/>
      <c r="D4220" s="8"/>
      <c r="E4220" s="6"/>
      <c r="F4220" s="6"/>
      <c r="G4220" s="6"/>
      <c r="H4220" s="6"/>
      <c r="I4220" s="6"/>
      <c r="J4220" s="6"/>
    </row>
    <row r="4221" spans="1:10" ht="13.9">
      <c r="A4221" s="6"/>
      <c r="B4221" s="7"/>
      <c r="C4221" s="6"/>
      <c r="D4221" s="8"/>
      <c r="E4221" s="6"/>
      <c r="F4221" s="6"/>
      <c r="G4221" s="6"/>
      <c r="H4221" s="6"/>
      <c r="I4221" s="6"/>
      <c r="J4221" s="6"/>
    </row>
    <row r="4222" spans="1:10" ht="13.9">
      <c r="A4222" s="6"/>
      <c r="B4222" s="7"/>
      <c r="C4222" s="6"/>
      <c r="D4222" s="8"/>
      <c r="E4222" s="6"/>
      <c r="F4222" s="6"/>
      <c r="G4222" s="6"/>
      <c r="H4222" s="6"/>
      <c r="I4222" s="6"/>
      <c r="J4222" s="6"/>
    </row>
    <row r="4223" spans="1:10" ht="13.9">
      <c r="A4223" s="6"/>
      <c r="B4223" s="7"/>
      <c r="C4223" s="6"/>
      <c r="D4223" s="8"/>
      <c r="E4223" s="6"/>
      <c r="F4223" s="6"/>
      <c r="G4223" s="6"/>
      <c r="H4223" s="6"/>
      <c r="I4223" s="6"/>
      <c r="J4223" s="6"/>
    </row>
    <row r="4224" spans="1:10" ht="13.9">
      <c r="A4224" s="6"/>
      <c r="B4224" s="7"/>
      <c r="C4224" s="6"/>
      <c r="D4224" s="8"/>
      <c r="E4224" s="6"/>
      <c r="F4224" s="6"/>
      <c r="G4224" s="6"/>
      <c r="H4224" s="6"/>
      <c r="I4224" s="6"/>
      <c r="J4224" s="6"/>
    </row>
    <row r="4225" spans="1:10" ht="13.9">
      <c r="A4225" s="6"/>
      <c r="B4225" s="7"/>
      <c r="C4225" s="6"/>
      <c r="D4225" s="8"/>
      <c r="E4225" s="6"/>
      <c r="F4225" s="6"/>
      <c r="G4225" s="6"/>
      <c r="H4225" s="6"/>
      <c r="I4225" s="6"/>
      <c r="J4225" s="6"/>
    </row>
    <row r="4226" spans="1:10" ht="13.9">
      <c r="A4226" s="6"/>
      <c r="B4226" s="7"/>
      <c r="C4226" s="6"/>
      <c r="D4226" s="8"/>
      <c r="E4226" s="6"/>
      <c r="F4226" s="6"/>
      <c r="G4226" s="6"/>
      <c r="H4226" s="6"/>
      <c r="I4226" s="6"/>
      <c r="J4226" s="6"/>
    </row>
    <row r="4227" spans="1:10" ht="13.9">
      <c r="A4227" s="6"/>
      <c r="B4227" s="7"/>
      <c r="C4227" s="6"/>
      <c r="D4227" s="8"/>
      <c r="E4227" s="6"/>
      <c r="F4227" s="6"/>
      <c r="G4227" s="6"/>
      <c r="H4227" s="6"/>
      <c r="I4227" s="6"/>
      <c r="J4227" s="6"/>
    </row>
    <row r="4228" spans="1:10" ht="13.9">
      <c r="A4228" s="6"/>
      <c r="B4228" s="7"/>
      <c r="C4228" s="6"/>
      <c r="D4228" s="8"/>
      <c r="E4228" s="6"/>
      <c r="F4228" s="6"/>
      <c r="G4228" s="6"/>
      <c r="H4228" s="6"/>
      <c r="I4228" s="6"/>
      <c r="J4228" s="6"/>
    </row>
    <row r="4229" spans="1:10" ht="13.9">
      <c r="A4229" s="6"/>
      <c r="B4229" s="7"/>
      <c r="C4229" s="6"/>
      <c r="D4229" s="8"/>
      <c r="E4229" s="6"/>
      <c r="F4229" s="6"/>
      <c r="G4229" s="6"/>
      <c r="H4229" s="6"/>
      <c r="I4229" s="6"/>
      <c r="J4229" s="6"/>
    </row>
    <row r="4230" spans="1:10" ht="13.9">
      <c r="A4230" s="6"/>
      <c r="B4230" s="7"/>
      <c r="C4230" s="6"/>
      <c r="D4230" s="8"/>
      <c r="E4230" s="6"/>
      <c r="F4230" s="6"/>
      <c r="G4230" s="6"/>
      <c r="H4230" s="6"/>
      <c r="I4230" s="6"/>
      <c r="J4230" s="6"/>
    </row>
    <row r="4231" spans="1:10" ht="13.9">
      <c r="A4231" s="6"/>
      <c r="B4231" s="7"/>
      <c r="C4231" s="6"/>
      <c r="D4231" s="8"/>
      <c r="E4231" s="6"/>
      <c r="F4231" s="6"/>
      <c r="G4231" s="6"/>
      <c r="H4231" s="6"/>
      <c r="I4231" s="6"/>
      <c r="J4231" s="6"/>
    </row>
    <row r="4232" spans="1:10" ht="13.9">
      <c r="A4232" s="6"/>
      <c r="B4232" s="7"/>
      <c r="C4232" s="6"/>
      <c r="D4232" s="8"/>
      <c r="E4232" s="6"/>
      <c r="F4232" s="6"/>
      <c r="G4232" s="6"/>
      <c r="H4232" s="6"/>
      <c r="I4232" s="6"/>
      <c r="J4232" s="6"/>
    </row>
    <row r="4233" spans="1:10" ht="13.9">
      <c r="A4233" s="6"/>
      <c r="B4233" s="7"/>
      <c r="C4233" s="6"/>
      <c r="D4233" s="8"/>
      <c r="E4233" s="6"/>
      <c r="F4233" s="6"/>
      <c r="G4233" s="6"/>
      <c r="H4233" s="6"/>
      <c r="I4233" s="6"/>
      <c r="J4233" s="6"/>
    </row>
    <row r="4234" spans="1:10" ht="13.9">
      <c r="A4234" s="6"/>
      <c r="B4234" s="7"/>
      <c r="C4234" s="6"/>
      <c r="D4234" s="8"/>
      <c r="E4234" s="6"/>
      <c r="F4234" s="6"/>
      <c r="G4234" s="6"/>
      <c r="H4234" s="6"/>
      <c r="I4234" s="6"/>
      <c r="J4234" s="6"/>
    </row>
    <row r="4235" spans="1:10" ht="13.9">
      <c r="A4235" s="6"/>
      <c r="B4235" s="7"/>
      <c r="C4235" s="6"/>
      <c r="D4235" s="8"/>
      <c r="E4235" s="6"/>
      <c r="F4235" s="6"/>
      <c r="G4235" s="6"/>
      <c r="H4235" s="6"/>
      <c r="I4235" s="6"/>
      <c r="J4235" s="6"/>
    </row>
    <row r="4236" spans="1:10" ht="13.9">
      <c r="A4236" s="6"/>
      <c r="B4236" s="7"/>
      <c r="C4236" s="6"/>
      <c r="D4236" s="8"/>
      <c r="E4236" s="6"/>
      <c r="F4236" s="6"/>
      <c r="G4236" s="6"/>
      <c r="H4236" s="6"/>
      <c r="I4236" s="6"/>
      <c r="J4236" s="6"/>
    </row>
    <row r="4237" spans="1:10" ht="13.9">
      <c r="A4237" s="6"/>
      <c r="B4237" s="7"/>
      <c r="C4237" s="6"/>
      <c r="D4237" s="8"/>
      <c r="E4237" s="6"/>
      <c r="F4237" s="6"/>
      <c r="G4237" s="6"/>
      <c r="H4237" s="6"/>
      <c r="I4237" s="6"/>
      <c r="J4237" s="6"/>
    </row>
    <row r="4238" spans="1:10" ht="13.9">
      <c r="A4238" s="6"/>
      <c r="B4238" s="7"/>
      <c r="C4238" s="6"/>
      <c r="D4238" s="8"/>
      <c r="E4238" s="6"/>
      <c r="F4238" s="6"/>
      <c r="G4238" s="6"/>
      <c r="H4238" s="6"/>
      <c r="I4238" s="6"/>
      <c r="J4238" s="6"/>
    </row>
    <row r="4239" spans="1:10" ht="13.9">
      <c r="A4239" s="6"/>
      <c r="B4239" s="7"/>
      <c r="C4239" s="6"/>
      <c r="D4239" s="8"/>
      <c r="E4239" s="6"/>
      <c r="F4239" s="6"/>
      <c r="G4239" s="6"/>
      <c r="H4239" s="6"/>
      <c r="I4239" s="6"/>
      <c r="J4239" s="6"/>
    </row>
    <row r="4240" spans="1:10" ht="13.9">
      <c r="A4240" s="6"/>
      <c r="B4240" s="7"/>
      <c r="C4240" s="6"/>
      <c r="D4240" s="8"/>
      <c r="E4240" s="6"/>
      <c r="F4240" s="6"/>
      <c r="G4240" s="6"/>
      <c r="H4240" s="6"/>
      <c r="I4240" s="6"/>
      <c r="J4240" s="6"/>
    </row>
    <row r="4241" spans="1:10" ht="13.9">
      <c r="A4241" s="6"/>
      <c r="B4241" s="7"/>
      <c r="C4241" s="6"/>
      <c r="D4241" s="8"/>
      <c r="E4241" s="6"/>
      <c r="F4241" s="6"/>
      <c r="G4241" s="6"/>
      <c r="H4241" s="6"/>
      <c r="I4241" s="6"/>
      <c r="J4241" s="6"/>
    </row>
    <row r="4242" spans="1:10" ht="13.9">
      <c r="A4242" s="6"/>
      <c r="B4242" s="7"/>
      <c r="C4242" s="6"/>
      <c r="D4242" s="8"/>
      <c r="E4242" s="6"/>
      <c r="F4242" s="6"/>
      <c r="G4242" s="6"/>
      <c r="H4242" s="6"/>
      <c r="I4242" s="6"/>
      <c r="J4242" s="6"/>
    </row>
    <row r="4243" spans="1:10" ht="13.9">
      <c r="A4243" s="6"/>
      <c r="B4243" s="7"/>
      <c r="C4243" s="6"/>
      <c r="D4243" s="8"/>
      <c r="E4243" s="6"/>
      <c r="F4243" s="6"/>
      <c r="G4243" s="6"/>
      <c r="H4243" s="6"/>
      <c r="I4243" s="6"/>
      <c r="J4243" s="6"/>
    </row>
    <row r="4244" spans="1:10" ht="13.9">
      <c r="A4244" s="6"/>
      <c r="B4244" s="7"/>
      <c r="C4244" s="6"/>
      <c r="D4244" s="8"/>
      <c r="E4244" s="6"/>
      <c r="F4244" s="6"/>
      <c r="G4244" s="6"/>
      <c r="H4244" s="6"/>
      <c r="I4244" s="6"/>
      <c r="J4244" s="6"/>
    </row>
    <row r="4245" spans="1:10" ht="13.9">
      <c r="A4245" s="6"/>
      <c r="B4245" s="7"/>
      <c r="C4245" s="6"/>
      <c r="D4245" s="8"/>
      <c r="E4245" s="6"/>
      <c r="F4245" s="6"/>
      <c r="G4245" s="6"/>
      <c r="H4245" s="6"/>
      <c r="I4245" s="6"/>
      <c r="J4245" s="6"/>
    </row>
    <row r="4246" spans="1:10" ht="13.9">
      <c r="A4246" s="6"/>
      <c r="B4246" s="7"/>
      <c r="C4246" s="6"/>
      <c r="D4246" s="8"/>
      <c r="E4246" s="6"/>
      <c r="F4246" s="6"/>
      <c r="G4246" s="6"/>
      <c r="H4246" s="6"/>
      <c r="I4246" s="6"/>
      <c r="J4246" s="6"/>
    </row>
    <row r="4247" spans="1:10" ht="13.9">
      <c r="A4247" s="6"/>
      <c r="B4247" s="7"/>
      <c r="C4247" s="6"/>
      <c r="D4247" s="8"/>
      <c r="E4247" s="6"/>
      <c r="F4247" s="6"/>
      <c r="G4247" s="6"/>
      <c r="H4247" s="6"/>
      <c r="I4247" s="6"/>
      <c r="J4247" s="6"/>
    </row>
    <row r="4248" spans="1:10" ht="13.9">
      <c r="A4248" s="6"/>
      <c r="B4248" s="7"/>
      <c r="C4248" s="6"/>
      <c r="D4248" s="8"/>
      <c r="E4248" s="6"/>
      <c r="F4248" s="6"/>
      <c r="G4248" s="6"/>
      <c r="H4248" s="6"/>
      <c r="I4248" s="6"/>
      <c r="J4248" s="6"/>
    </row>
    <row r="4249" spans="1:10" ht="13.9">
      <c r="A4249" s="6"/>
      <c r="B4249" s="7"/>
      <c r="C4249" s="6"/>
      <c r="D4249" s="8"/>
      <c r="E4249" s="6"/>
      <c r="F4249" s="6"/>
      <c r="G4249" s="6"/>
      <c r="H4249" s="6"/>
      <c r="I4249" s="6"/>
      <c r="J4249" s="6"/>
    </row>
    <row r="4250" spans="1:10" ht="13.9">
      <c r="A4250" s="6"/>
      <c r="B4250" s="7"/>
      <c r="C4250" s="6"/>
      <c r="D4250" s="8"/>
      <c r="E4250" s="6"/>
      <c r="F4250" s="6"/>
      <c r="G4250" s="6"/>
      <c r="H4250" s="6"/>
      <c r="I4250" s="6"/>
      <c r="J4250" s="6"/>
    </row>
    <row r="4251" spans="1:10" ht="13.9">
      <c r="A4251" s="6"/>
      <c r="B4251" s="7"/>
      <c r="C4251" s="6"/>
      <c r="D4251" s="8"/>
      <c r="E4251" s="6"/>
      <c r="F4251" s="6"/>
      <c r="G4251" s="6"/>
      <c r="H4251" s="6"/>
      <c r="I4251" s="6"/>
      <c r="J4251" s="6"/>
    </row>
    <row r="4252" spans="1:10" ht="13.9">
      <c r="A4252" s="6"/>
      <c r="B4252" s="7"/>
      <c r="C4252" s="6"/>
      <c r="D4252" s="8"/>
      <c r="E4252" s="6"/>
      <c r="F4252" s="6"/>
      <c r="G4252" s="6"/>
      <c r="H4252" s="6"/>
      <c r="I4252" s="6"/>
      <c r="J4252" s="6"/>
    </row>
    <row r="4253" spans="1:10" ht="13.9">
      <c r="A4253" s="6"/>
      <c r="B4253" s="7"/>
      <c r="C4253" s="6"/>
      <c r="D4253" s="8"/>
      <c r="E4253" s="6"/>
      <c r="F4253" s="6"/>
      <c r="G4253" s="6"/>
      <c r="H4253" s="6"/>
      <c r="I4253" s="6"/>
      <c r="J4253" s="6"/>
    </row>
    <row r="4254" spans="1:10" ht="13.9">
      <c r="A4254" s="6"/>
      <c r="B4254" s="7"/>
      <c r="C4254" s="6"/>
      <c r="D4254" s="8"/>
      <c r="E4254" s="6"/>
      <c r="F4254" s="6"/>
      <c r="G4254" s="6"/>
      <c r="H4254" s="6"/>
      <c r="I4254" s="6"/>
      <c r="J4254" s="6"/>
    </row>
    <row r="4255" spans="1:10" ht="13.9">
      <c r="A4255" s="6"/>
      <c r="B4255" s="7"/>
      <c r="C4255" s="6"/>
      <c r="D4255" s="8"/>
      <c r="E4255" s="6"/>
      <c r="F4255" s="6"/>
      <c r="G4255" s="6"/>
      <c r="H4255" s="6"/>
      <c r="I4255" s="6"/>
      <c r="J4255" s="6"/>
    </row>
    <row r="4256" spans="1:10" ht="13.9">
      <c r="A4256" s="6"/>
      <c r="B4256" s="7"/>
      <c r="C4256" s="6"/>
      <c r="D4256" s="8"/>
      <c r="E4256" s="6"/>
      <c r="F4256" s="6"/>
      <c r="G4256" s="6"/>
      <c r="H4256" s="6"/>
      <c r="I4256" s="6"/>
      <c r="J4256" s="6"/>
    </row>
    <row r="4257" spans="1:10" ht="13.9">
      <c r="A4257" s="6"/>
      <c r="B4257" s="7"/>
      <c r="C4257" s="6"/>
      <c r="D4257" s="8"/>
      <c r="E4257" s="6"/>
      <c r="F4257" s="6"/>
      <c r="G4257" s="6"/>
      <c r="H4257" s="6"/>
      <c r="I4257" s="6"/>
      <c r="J4257" s="6"/>
    </row>
    <row r="4258" spans="1:10" ht="13.9">
      <c r="A4258" s="6"/>
      <c r="B4258" s="7"/>
      <c r="C4258" s="6"/>
      <c r="D4258" s="8"/>
      <c r="E4258" s="6"/>
      <c r="F4258" s="6"/>
      <c r="G4258" s="6"/>
      <c r="H4258" s="6"/>
      <c r="I4258" s="6"/>
      <c r="J4258" s="6"/>
    </row>
    <row r="4259" spans="1:10" ht="13.9">
      <c r="A4259" s="6"/>
      <c r="B4259" s="7"/>
      <c r="C4259" s="6"/>
      <c r="D4259" s="8"/>
      <c r="E4259" s="6"/>
      <c r="F4259" s="6"/>
      <c r="G4259" s="6"/>
      <c r="H4259" s="6"/>
      <c r="I4259" s="6"/>
      <c r="J4259" s="6"/>
    </row>
    <row r="4260" spans="1:10" ht="13.9">
      <c r="A4260" s="6"/>
      <c r="B4260" s="7"/>
      <c r="C4260" s="6"/>
      <c r="D4260" s="8"/>
      <c r="E4260" s="6"/>
      <c r="F4260" s="6"/>
      <c r="G4260" s="6"/>
      <c r="H4260" s="6"/>
      <c r="I4260" s="6"/>
      <c r="J4260" s="6"/>
    </row>
    <row r="4261" spans="1:10" ht="13.9">
      <c r="A4261" s="6"/>
      <c r="B4261" s="7"/>
      <c r="C4261" s="6"/>
      <c r="D4261" s="8"/>
      <c r="E4261" s="6"/>
      <c r="F4261" s="6"/>
      <c r="G4261" s="6"/>
      <c r="H4261" s="6"/>
      <c r="I4261" s="6"/>
      <c r="J4261" s="6"/>
    </row>
    <row r="4262" spans="1:10" ht="13.9">
      <c r="A4262" s="6"/>
      <c r="B4262" s="7"/>
      <c r="C4262" s="6"/>
      <c r="D4262" s="8"/>
      <c r="E4262" s="6"/>
      <c r="F4262" s="6"/>
      <c r="G4262" s="6"/>
      <c r="H4262" s="6"/>
      <c r="I4262" s="6"/>
      <c r="J4262" s="6"/>
    </row>
    <row r="4263" spans="1:10" ht="13.9">
      <c r="A4263" s="6"/>
      <c r="B4263" s="7"/>
      <c r="C4263" s="6"/>
      <c r="D4263" s="8"/>
      <c r="E4263" s="6"/>
      <c r="F4263" s="6"/>
      <c r="G4263" s="6"/>
      <c r="H4263" s="6"/>
      <c r="I4263" s="6"/>
      <c r="J4263" s="6"/>
    </row>
    <row r="4264" spans="1:10" ht="13.9">
      <c r="A4264" s="6"/>
      <c r="B4264" s="7"/>
      <c r="C4264" s="6"/>
      <c r="D4264" s="8"/>
      <c r="E4264" s="6"/>
      <c r="F4264" s="6"/>
      <c r="G4264" s="6"/>
      <c r="H4264" s="6"/>
      <c r="I4264" s="6"/>
      <c r="J4264" s="6"/>
    </row>
    <row r="4265" spans="1:10" ht="13.9">
      <c r="A4265" s="6"/>
      <c r="B4265" s="7"/>
      <c r="C4265" s="6"/>
      <c r="D4265" s="8"/>
      <c r="E4265" s="6"/>
      <c r="F4265" s="6"/>
      <c r="G4265" s="6"/>
      <c r="H4265" s="6"/>
      <c r="I4265" s="6"/>
      <c r="J4265" s="6"/>
    </row>
    <row r="4266" spans="1:10" ht="13.9">
      <c r="A4266" s="6"/>
      <c r="B4266" s="7"/>
      <c r="C4266" s="6"/>
      <c r="D4266" s="8"/>
      <c r="E4266" s="6"/>
      <c r="F4266" s="6"/>
      <c r="G4266" s="6"/>
      <c r="H4266" s="6"/>
      <c r="I4266" s="6"/>
      <c r="J4266" s="6"/>
    </row>
    <row r="4267" spans="1:10" ht="13.9">
      <c r="A4267" s="6"/>
      <c r="B4267" s="7"/>
      <c r="C4267" s="6"/>
      <c r="D4267" s="8"/>
      <c r="E4267" s="6"/>
      <c r="F4267" s="6"/>
      <c r="G4267" s="6"/>
      <c r="H4267" s="6"/>
      <c r="I4267" s="6"/>
      <c r="J4267" s="6"/>
    </row>
    <row r="4268" spans="1:10" ht="13.9">
      <c r="A4268" s="6"/>
      <c r="B4268" s="7"/>
      <c r="C4268" s="6"/>
      <c r="D4268" s="8"/>
      <c r="E4268" s="6"/>
      <c r="F4268" s="6"/>
      <c r="G4268" s="6"/>
      <c r="H4268" s="6"/>
      <c r="I4268" s="6"/>
      <c r="J4268" s="6"/>
    </row>
    <row r="4269" spans="1:10" ht="13.9">
      <c r="A4269" s="6"/>
      <c r="B4269" s="7"/>
      <c r="C4269" s="6"/>
      <c r="D4269" s="8"/>
      <c r="E4269" s="6"/>
      <c r="F4269" s="6"/>
      <c r="G4269" s="6"/>
      <c r="H4269" s="6"/>
      <c r="I4269" s="6"/>
      <c r="J4269" s="6"/>
    </row>
    <row r="4270" spans="1:10" ht="13.9">
      <c r="A4270" s="6"/>
      <c r="B4270" s="7"/>
      <c r="C4270" s="6"/>
      <c r="D4270" s="8"/>
      <c r="E4270" s="6"/>
      <c r="F4270" s="6"/>
      <c r="G4270" s="6"/>
      <c r="H4270" s="6"/>
      <c r="I4270" s="6"/>
      <c r="J4270" s="6"/>
    </row>
    <row r="4271" spans="1:10" ht="13.9">
      <c r="A4271" s="6"/>
      <c r="B4271" s="7"/>
      <c r="C4271" s="6"/>
      <c r="D4271" s="8"/>
      <c r="E4271" s="6"/>
      <c r="F4271" s="6"/>
      <c r="G4271" s="6"/>
      <c r="H4271" s="6"/>
      <c r="I4271" s="6"/>
      <c r="J4271" s="6"/>
    </row>
    <row r="4272" spans="1:10" ht="13.9">
      <c r="A4272" s="6"/>
      <c r="B4272" s="7"/>
      <c r="C4272" s="6"/>
      <c r="D4272" s="8"/>
      <c r="E4272" s="6"/>
      <c r="F4272" s="6"/>
      <c r="G4272" s="6"/>
      <c r="H4272" s="6"/>
      <c r="I4272" s="6"/>
      <c r="J4272" s="6"/>
    </row>
    <row r="4273" spans="1:10" ht="13.9">
      <c r="A4273" s="6"/>
      <c r="B4273" s="7"/>
      <c r="C4273" s="6"/>
      <c r="D4273" s="8"/>
      <c r="E4273" s="6"/>
      <c r="F4273" s="6"/>
      <c r="G4273" s="6"/>
      <c r="H4273" s="6"/>
      <c r="I4273" s="6"/>
      <c r="J4273" s="6"/>
    </row>
    <row r="4274" spans="1:10" ht="13.9">
      <c r="A4274" s="6"/>
      <c r="B4274" s="7"/>
      <c r="C4274" s="6"/>
      <c r="D4274" s="8"/>
      <c r="E4274" s="6"/>
      <c r="F4274" s="6"/>
      <c r="G4274" s="6"/>
      <c r="H4274" s="6"/>
      <c r="I4274" s="6"/>
      <c r="J4274" s="6"/>
    </row>
    <row r="4275" spans="1:10" ht="13.9">
      <c r="A4275" s="6"/>
      <c r="B4275" s="7"/>
      <c r="C4275" s="6"/>
      <c r="D4275" s="8"/>
      <c r="E4275" s="6"/>
      <c r="F4275" s="6"/>
      <c r="G4275" s="6"/>
      <c r="H4275" s="6"/>
      <c r="I4275" s="6"/>
      <c r="J4275" s="6"/>
    </row>
    <row r="4276" spans="1:10" ht="13.9">
      <c r="A4276" s="6"/>
      <c r="B4276" s="7"/>
      <c r="C4276" s="6"/>
      <c r="D4276" s="8"/>
      <c r="E4276" s="6"/>
      <c r="F4276" s="6"/>
      <c r="G4276" s="6"/>
      <c r="H4276" s="6"/>
      <c r="I4276" s="6"/>
      <c r="J4276" s="6"/>
    </row>
    <row r="4277" spans="1:10" ht="13.9">
      <c r="A4277" s="6"/>
      <c r="B4277" s="7"/>
      <c r="C4277" s="6"/>
      <c r="D4277" s="8"/>
      <c r="E4277" s="6"/>
      <c r="F4277" s="6"/>
      <c r="G4277" s="6"/>
      <c r="H4277" s="6"/>
      <c r="I4277" s="6"/>
      <c r="J4277" s="6"/>
    </row>
    <row r="4278" spans="1:10" ht="13.9">
      <c r="A4278" s="6"/>
      <c r="B4278" s="7"/>
      <c r="C4278" s="6"/>
      <c r="D4278" s="8"/>
      <c r="E4278" s="6"/>
      <c r="F4278" s="6"/>
      <c r="G4278" s="6"/>
      <c r="H4278" s="6"/>
      <c r="I4278" s="6"/>
      <c r="J4278" s="6"/>
    </row>
    <row r="4279" spans="1:10" ht="13.9">
      <c r="A4279" s="6"/>
      <c r="B4279" s="7"/>
      <c r="C4279" s="6"/>
      <c r="D4279" s="8"/>
      <c r="E4279" s="6"/>
      <c r="F4279" s="6"/>
      <c r="G4279" s="6"/>
      <c r="H4279" s="6"/>
      <c r="I4279" s="6"/>
      <c r="J4279" s="6"/>
    </row>
    <row r="4280" spans="1:10" ht="13.9">
      <c r="A4280" s="6"/>
      <c r="B4280" s="7"/>
      <c r="C4280" s="6"/>
      <c r="D4280" s="8"/>
      <c r="E4280" s="6"/>
      <c r="F4280" s="6"/>
      <c r="G4280" s="6"/>
      <c r="H4280" s="6"/>
      <c r="I4280" s="6"/>
      <c r="J4280" s="6"/>
    </row>
    <row r="4281" spans="1:10" ht="13.9">
      <c r="A4281" s="6"/>
      <c r="B4281" s="7"/>
      <c r="C4281" s="6"/>
      <c r="D4281" s="8"/>
      <c r="E4281" s="6"/>
      <c r="F4281" s="6"/>
      <c r="G4281" s="6"/>
      <c r="H4281" s="6"/>
      <c r="I4281" s="6"/>
      <c r="J4281" s="6"/>
    </row>
    <row r="4282" spans="1:10" ht="13.9">
      <c r="A4282" s="6"/>
      <c r="B4282" s="7"/>
      <c r="C4282" s="6"/>
      <c r="D4282" s="8"/>
      <c r="E4282" s="6"/>
      <c r="F4282" s="6"/>
      <c r="G4282" s="6"/>
      <c r="H4282" s="6"/>
      <c r="I4282" s="6"/>
      <c r="J4282" s="6"/>
    </row>
    <row r="4283" spans="1:10" ht="13.9">
      <c r="A4283" s="6"/>
      <c r="B4283" s="7"/>
      <c r="C4283" s="6"/>
      <c r="D4283" s="8"/>
      <c r="E4283" s="6"/>
      <c r="F4283" s="6"/>
      <c r="G4283" s="6"/>
      <c r="H4283" s="6"/>
      <c r="I4283" s="6"/>
      <c r="J4283" s="6"/>
    </row>
    <row r="4284" spans="1:10" ht="13.9">
      <c r="A4284" s="6"/>
      <c r="B4284" s="7"/>
      <c r="C4284" s="6"/>
      <c r="D4284" s="8"/>
      <c r="E4284" s="6"/>
      <c r="F4284" s="6"/>
      <c r="G4284" s="6"/>
      <c r="H4284" s="6"/>
      <c r="I4284" s="6"/>
      <c r="J4284" s="6"/>
    </row>
    <row r="4285" spans="1:10" ht="13.9">
      <c r="A4285" s="6"/>
      <c r="B4285" s="7"/>
      <c r="C4285" s="6"/>
      <c r="D4285" s="8"/>
      <c r="E4285" s="6"/>
      <c r="F4285" s="6"/>
      <c r="G4285" s="6"/>
      <c r="H4285" s="6"/>
      <c r="I4285" s="6"/>
      <c r="J4285" s="6"/>
    </row>
    <row r="4286" spans="1:10" ht="13.9">
      <c r="A4286" s="6"/>
      <c r="B4286" s="7"/>
      <c r="C4286" s="6"/>
      <c r="D4286" s="8"/>
      <c r="E4286" s="6"/>
      <c r="F4286" s="6"/>
      <c r="G4286" s="6"/>
      <c r="H4286" s="6"/>
      <c r="I4286" s="6"/>
      <c r="J4286" s="6"/>
    </row>
    <row r="4287" spans="1:10" ht="13.9">
      <c r="A4287" s="6"/>
      <c r="B4287" s="7"/>
      <c r="C4287" s="6"/>
      <c r="D4287" s="8"/>
      <c r="E4287" s="6"/>
      <c r="F4287" s="6"/>
      <c r="G4287" s="6"/>
      <c r="H4287" s="6"/>
      <c r="I4287" s="6"/>
      <c r="J4287" s="6"/>
    </row>
    <row r="4288" spans="1:10" ht="13.9">
      <c r="A4288" s="6"/>
      <c r="B4288" s="7"/>
      <c r="C4288" s="6"/>
      <c r="D4288" s="8"/>
      <c r="E4288" s="6"/>
      <c r="F4288" s="6"/>
      <c r="G4288" s="6"/>
      <c r="H4288" s="6"/>
      <c r="I4288" s="6"/>
      <c r="J4288" s="6"/>
    </row>
    <row r="4289" spans="1:10" ht="13.9">
      <c r="A4289" s="6"/>
      <c r="B4289" s="7"/>
      <c r="C4289" s="6"/>
      <c r="D4289" s="8"/>
      <c r="E4289" s="6"/>
      <c r="F4289" s="6"/>
      <c r="G4289" s="6"/>
      <c r="H4289" s="6"/>
      <c r="I4289" s="6"/>
      <c r="J4289" s="6"/>
    </row>
    <row r="4290" spans="1:10" ht="13.9">
      <c r="A4290" s="6"/>
      <c r="B4290" s="7"/>
      <c r="C4290" s="6"/>
      <c r="D4290" s="8"/>
      <c r="E4290" s="6"/>
      <c r="F4290" s="6"/>
      <c r="G4290" s="6"/>
      <c r="H4290" s="6"/>
      <c r="I4290" s="6"/>
      <c r="J4290" s="6"/>
    </row>
    <row r="4291" spans="1:10" ht="13.9">
      <c r="A4291" s="6"/>
      <c r="B4291" s="7"/>
      <c r="C4291" s="6"/>
      <c r="D4291" s="8"/>
      <c r="E4291" s="6"/>
      <c r="F4291" s="6"/>
      <c r="G4291" s="6"/>
      <c r="H4291" s="6"/>
      <c r="I4291" s="6"/>
      <c r="J4291" s="6"/>
    </row>
    <row r="4292" spans="1:10" ht="13.9">
      <c r="A4292" s="6"/>
      <c r="B4292" s="7"/>
      <c r="C4292" s="6"/>
      <c r="D4292" s="8"/>
      <c r="E4292" s="6"/>
      <c r="F4292" s="6"/>
      <c r="G4292" s="6"/>
      <c r="H4292" s="6"/>
      <c r="I4292" s="6"/>
      <c r="J4292" s="6"/>
    </row>
    <row r="4293" spans="1:10" ht="13.9">
      <c r="A4293" s="6"/>
      <c r="B4293" s="7"/>
      <c r="C4293" s="6"/>
      <c r="D4293" s="8"/>
      <c r="E4293" s="6"/>
      <c r="F4293" s="6"/>
      <c r="G4293" s="6"/>
      <c r="H4293" s="6"/>
      <c r="I4293" s="6"/>
      <c r="J4293" s="6"/>
    </row>
    <row r="4294" spans="1:10" ht="13.9">
      <c r="A4294" s="6"/>
      <c r="B4294" s="7"/>
      <c r="C4294" s="6"/>
      <c r="D4294" s="8"/>
      <c r="E4294" s="6"/>
      <c r="F4294" s="6"/>
      <c r="G4294" s="6"/>
      <c r="H4294" s="6"/>
      <c r="I4294" s="6"/>
      <c r="J4294" s="6"/>
    </row>
    <row r="4295" spans="1:10" ht="13.9">
      <c r="A4295" s="6"/>
      <c r="B4295" s="7"/>
      <c r="C4295" s="6"/>
      <c r="D4295" s="8"/>
      <c r="E4295" s="6"/>
      <c r="F4295" s="6"/>
      <c r="G4295" s="6"/>
      <c r="H4295" s="6"/>
      <c r="I4295" s="6"/>
      <c r="J4295" s="6"/>
    </row>
    <row r="4296" spans="1:10" ht="13.9">
      <c r="A4296" s="6"/>
      <c r="B4296" s="7"/>
      <c r="C4296" s="6"/>
      <c r="D4296" s="8"/>
      <c r="E4296" s="6"/>
      <c r="F4296" s="6"/>
      <c r="G4296" s="6"/>
      <c r="H4296" s="6"/>
      <c r="I4296" s="6"/>
      <c r="J4296" s="6"/>
    </row>
    <row r="4297" spans="1:10" ht="13.9">
      <c r="A4297" s="6"/>
      <c r="B4297" s="7"/>
      <c r="C4297" s="6"/>
      <c r="D4297" s="8"/>
      <c r="E4297" s="6"/>
      <c r="F4297" s="6"/>
      <c r="G4297" s="6"/>
      <c r="H4297" s="6"/>
      <c r="I4297" s="6"/>
      <c r="J4297" s="6"/>
    </row>
    <row r="4298" spans="1:10" ht="13.9">
      <c r="A4298" s="6"/>
      <c r="B4298" s="7"/>
      <c r="C4298" s="6"/>
      <c r="D4298" s="8"/>
      <c r="E4298" s="6"/>
      <c r="F4298" s="6"/>
      <c r="G4298" s="6"/>
      <c r="H4298" s="6"/>
      <c r="I4298" s="6"/>
      <c r="J4298" s="6"/>
    </row>
    <row r="4299" spans="1:10" ht="13.9">
      <c r="A4299" s="6"/>
      <c r="B4299" s="7"/>
      <c r="C4299" s="6"/>
      <c r="D4299" s="8"/>
      <c r="E4299" s="6"/>
      <c r="F4299" s="6"/>
      <c r="G4299" s="6"/>
      <c r="H4299" s="6"/>
      <c r="I4299" s="6"/>
      <c r="J4299" s="6"/>
    </row>
    <row r="4300" spans="1:10" ht="13.9">
      <c r="A4300" s="6"/>
      <c r="B4300" s="7"/>
      <c r="C4300" s="6"/>
      <c r="D4300" s="8"/>
      <c r="E4300" s="6"/>
      <c r="F4300" s="6"/>
      <c r="G4300" s="6"/>
      <c r="H4300" s="6"/>
      <c r="I4300" s="6"/>
      <c r="J4300" s="6"/>
    </row>
    <row r="4301" spans="1:10" ht="13.9">
      <c r="A4301" s="6"/>
      <c r="B4301" s="7"/>
      <c r="C4301" s="6"/>
      <c r="D4301" s="8"/>
      <c r="E4301" s="6"/>
      <c r="F4301" s="6"/>
      <c r="G4301" s="6"/>
      <c r="H4301" s="6"/>
      <c r="I4301" s="6"/>
      <c r="J4301" s="6"/>
    </row>
    <row r="4302" spans="1:10" ht="13.9">
      <c r="A4302" s="6"/>
      <c r="B4302" s="7"/>
      <c r="C4302" s="6"/>
      <c r="D4302" s="8"/>
      <c r="E4302" s="6"/>
      <c r="F4302" s="6"/>
      <c r="G4302" s="6"/>
      <c r="H4302" s="6"/>
      <c r="I4302" s="6"/>
      <c r="J4302" s="6"/>
    </row>
    <row r="4303" spans="1:10" ht="13.9">
      <c r="A4303" s="6"/>
      <c r="B4303" s="7"/>
      <c r="C4303" s="6"/>
      <c r="D4303" s="8"/>
      <c r="E4303" s="6"/>
      <c r="F4303" s="6"/>
      <c r="G4303" s="6"/>
      <c r="H4303" s="6"/>
      <c r="I4303" s="6"/>
      <c r="J4303" s="6"/>
    </row>
    <row r="4304" spans="1:10" ht="13.9">
      <c r="A4304" s="6"/>
      <c r="B4304" s="7"/>
      <c r="C4304" s="6"/>
      <c r="D4304" s="8"/>
      <c r="E4304" s="6"/>
      <c r="F4304" s="6"/>
      <c r="G4304" s="6"/>
      <c r="H4304" s="6"/>
      <c r="I4304" s="6"/>
      <c r="J4304" s="6"/>
    </row>
    <row r="4305" spans="1:10" ht="13.9">
      <c r="A4305" s="6"/>
      <c r="B4305" s="7"/>
      <c r="C4305" s="6"/>
      <c r="D4305" s="8"/>
      <c r="E4305" s="6"/>
      <c r="F4305" s="6"/>
      <c r="G4305" s="6"/>
      <c r="H4305" s="6"/>
      <c r="I4305" s="6"/>
      <c r="J4305" s="6"/>
    </row>
    <row r="4306" spans="1:10" ht="13.9">
      <c r="A4306" s="6"/>
      <c r="B4306" s="7"/>
      <c r="C4306" s="6"/>
      <c r="D4306" s="8"/>
      <c r="E4306" s="6"/>
      <c r="F4306" s="6"/>
      <c r="G4306" s="6"/>
      <c r="H4306" s="6"/>
      <c r="I4306" s="6"/>
      <c r="J4306" s="6"/>
    </row>
    <row r="4307" spans="1:10" ht="13.9">
      <c r="A4307" s="6"/>
      <c r="B4307" s="7"/>
      <c r="C4307" s="6"/>
      <c r="D4307" s="8"/>
      <c r="E4307" s="6"/>
      <c r="F4307" s="6"/>
      <c r="G4307" s="6"/>
      <c r="H4307" s="6"/>
      <c r="I4307" s="6"/>
      <c r="J4307" s="6"/>
    </row>
    <row r="4308" spans="1:10" ht="13.9">
      <c r="A4308" s="6"/>
      <c r="B4308" s="7"/>
      <c r="C4308" s="6"/>
      <c r="D4308" s="8"/>
      <c r="E4308" s="6"/>
      <c r="F4308" s="6"/>
      <c r="G4308" s="6"/>
      <c r="H4308" s="6"/>
      <c r="I4308" s="6"/>
      <c r="J4308" s="6"/>
    </row>
    <row r="4309" spans="1:10" ht="13.9">
      <c r="A4309" s="6"/>
      <c r="B4309" s="7"/>
      <c r="C4309" s="6"/>
      <c r="D4309" s="8"/>
      <c r="E4309" s="6"/>
      <c r="F4309" s="6"/>
      <c r="G4309" s="6"/>
      <c r="H4309" s="6"/>
      <c r="I4309" s="6"/>
      <c r="J4309" s="6"/>
    </row>
    <row r="4310" spans="1:10" ht="13.9">
      <c r="A4310" s="6"/>
      <c r="B4310" s="7"/>
      <c r="C4310" s="6"/>
      <c r="D4310" s="8"/>
      <c r="E4310" s="6"/>
      <c r="F4310" s="6"/>
      <c r="G4310" s="6"/>
      <c r="H4310" s="6"/>
      <c r="I4310" s="6"/>
      <c r="J4310" s="6"/>
    </row>
    <row r="4311" spans="1:10" ht="13.9">
      <c r="A4311" s="6"/>
      <c r="B4311" s="7"/>
      <c r="C4311" s="6"/>
      <c r="D4311" s="8"/>
      <c r="E4311" s="6"/>
      <c r="F4311" s="6"/>
      <c r="G4311" s="6"/>
      <c r="H4311" s="6"/>
      <c r="I4311" s="6"/>
      <c r="J4311" s="6"/>
    </row>
    <row r="4312" spans="1:10" ht="13.9">
      <c r="A4312" s="6"/>
      <c r="B4312" s="7"/>
      <c r="C4312" s="6"/>
      <c r="D4312" s="8"/>
      <c r="E4312" s="6"/>
      <c r="F4312" s="6"/>
      <c r="G4312" s="6"/>
      <c r="H4312" s="6"/>
      <c r="I4312" s="6"/>
      <c r="J4312" s="6"/>
    </row>
    <row r="4313" spans="1:10" ht="13.9">
      <c r="A4313" s="6"/>
      <c r="B4313" s="7"/>
      <c r="C4313" s="6"/>
      <c r="D4313" s="8"/>
      <c r="E4313" s="6"/>
      <c r="F4313" s="6"/>
      <c r="G4313" s="6"/>
      <c r="H4313" s="6"/>
      <c r="I4313" s="6"/>
      <c r="J4313" s="6"/>
    </row>
    <row r="4314" spans="1:10" ht="13.9">
      <c r="A4314" s="6"/>
      <c r="B4314" s="7"/>
      <c r="C4314" s="6"/>
      <c r="D4314" s="8"/>
      <c r="E4314" s="6"/>
      <c r="F4314" s="6"/>
      <c r="G4314" s="6"/>
      <c r="H4314" s="6"/>
      <c r="I4314" s="6"/>
      <c r="J4314" s="6"/>
    </row>
    <row r="4315" spans="1:10" ht="13.9">
      <c r="A4315" s="6"/>
      <c r="B4315" s="7"/>
      <c r="C4315" s="6"/>
      <c r="D4315" s="8"/>
      <c r="E4315" s="6"/>
      <c r="F4315" s="6"/>
      <c r="G4315" s="6"/>
      <c r="H4315" s="6"/>
      <c r="I4315" s="6"/>
      <c r="J4315" s="6"/>
    </row>
    <row r="4316" spans="1:10" ht="13.9">
      <c r="A4316" s="6"/>
      <c r="B4316" s="7"/>
      <c r="C4316" s="6"/>
      <c r="D4316" s="8"/>
      <c r="E4316" s="6"/>
      <c r="F4316" s="6"/>
      <c r="G4316" s="6"/>
      <c r="H4316" s="6"/>
      <c r="I4316" s="6"/>
      <c r="J4316" s="6"/>
    </row>
    <row r="4317" spans="1:10" ht="13.9">
      <c r="A4317" s="6"/>
      <c r="B4317" s="7"/>
      <c r="C4317" s="6"/>
      <c r="D4317" s="8"/>
      <c r="E4317" s="6"/>
      <c r="F4317" s="6"/>
      <c r="G4317" s="6"/>
      <c r="H4317" s="6"/>
      <c r="I4317" s="6"/>
      <c r="J4317" s="6"/>
    </row>
    <row r="4318" spans="1:10" ht="13.9">
      <c r="A4318" s="6"/>
      <c r="B4318" s="7"/>
      <c r="C4318" s="6"/>
      <c r="D4318" s="8"/>
      <c r="E4318" s="6"/>
      <c r="F4318" s="6"/>
      <c r="G4318" s="6"/>
      <c r="H4318" s="6"/>
      <c r="I4318" s="6"/>
      <c r="J4318" s="6"/>
    </row>
    <row r="4319" spans="1:10" ht="13.9">
      <c r="A4319" s="6"/>
      <c r="B4319" s="7"/>
      <c r="C4319" s="6"/>
      <c r="D4319" s="8"/>
      <c r="E4319" s="6"/>
      <c r="F4319" s="6"/>
      <c r="G4319" s="6"/>
      <c r="H4319" s="6"/>
      <c r="I4319" s="6"/>
      <c r="J4319" s="6"/>
    </row>
    <row r="4320" spans="1:10" ht="13.9">
      <c r="A4320" s="6"/>
      <c r="B4320" s="7"/>
      <c r="C4320" s="6"/>
      <c r="D4320" s="8"/>
      <c r="E4320" s="6"/>
      <c r="F4320" s="6"/>
      <c r="G4320" s="6"/>
      <c r="H4320" s="6"/>
      <c r="I4320" s="6"/>
      <c r="J4320" s="6"/>
    </row>
    <row r="4321" spans="1:10" ht="13.9">
      <c r="A4321" s="6"/>
      <c r="B4321" s="7"/>
      <c r="C4321" s="6"/>
      <c r="D4321" s="8"/>
      <c r="E4321" s="6"/>
      <c r="F4321" s="6"/>
      <c r="G4321" s="6"/>
      <c r="H4321" s="6"/>
      <c r="I4321" s="6"/>
      <c r="J4321" s="6"/>
    </row>
    <row r="4322" spans="1:10" ht="13.9">
      <c r="A4322" s="6"/>
      <c r="B4322" s="7"/>
      <c r="C4322" s="6"/>
      <c r="D4322" s="8"/>
      <c r="E4322" s="6"/>
      <c r="F4322" s="6"/>
      <c r="G4322" s="6"/>
      <c r="H4322" s="6"/>
      <c r="I4322" s="6"/>
      <c r="J4322" s="6"/>
    </row>
    <row r="4323" spans="1:10" ht="13.9">
      <c r="A4323" s="6"/>
      <c r="B4323" s="7"/>
      <c r="C4323" s="6"/>
      <c r="D4323" s="8"/>
      <c r="E4323" s="6"/>
      <c r="F4323" s="6"/>
      <c r="G4323" s="6"/>
      <c r="H4323" s="6"/>
      <c r="I4323" s="6"/>
      <c r="J4323" s="6"/>
    </row>
    <row r="4324" spans="1:10" ht="13.9">
      <c r="A4324" s="6"/>
      <c r="B4324" s="7"/>
      <c r="C4324" s="6"/>
      <c r="D4324" s="8"/>
      <c r="E4324" s="6"/>
      <c r="F4324" s="6"/>
      <c r="G4324" s="6"/>
      <c r="H4324" s="6"/>
      <c r="I4324" s="6"/>
      <c r="J4324" s="6"/>
    </row>
    <row r="4325" spans="1:10" ht="13.9">
      <c r="A4325" s="6"/>
      <c r="B4325" s="7"/>
      <c r="C4325" s="6"/>
      <c r="D4325" s="8"/>
      <c r="E4325" s="6"/>
      <c r="F4325" s="6"/>
      <c r="G4325" s="6"/>
      <c r="H4325" s="6"/>
      <c r="I4325" s="6"/>
      <c r="J4325" s="6"/>
    </row>
    <row r="4326" spans="1:10" ht="13.9">
      <c r="A4326" s="6"/>
      <c r="B4326" s="7"/>
      <c r="C4326" s="6"/>
      <c r="D4326" s="8"/>
      <c r="E4326" s="6"/>
      <c r="F4326" s="6"/>
      <c r="G4326" s="6"/>
      <c r="H4326" s="6"/>
      <c r="I4326" s="6"/>
      <c r="J4326" s="6"/>
    </row>
    <row r="4327" spans="1:10" ht="13.9">
      <c r="A4327" s="6"/>
      <c r="B4327" s="7"/>
      <c r="C4327" s="6"/>
      <c r="D4327" s="8"/>
      <c r="E4327" s="6"/>
      <c r="F4327" s="6"/>
      <c r="G4327" s="6"/>
      <c r="H4327" s="6"/>
      <c r="I4327" s="6"/>
      <c r="J4327" s="6"/>
    </row>
    <row r="4328" spans="1:10" ht="13.9">
      <c r="A4328" s="6"/>
      <c r="B4328" s="7"/>
      <c r="C4328" s="6"/>
      <c r="D4328" s="8"/>
      <c r="E4328" s="6"/>
      <c r="F4328" s="6"/>
      <c r="G4328" s="6"/>
      <c r="H4328" s="6"/>
      <c r="I4328" s="6"/>
      <c r="J4328" s="6"/>
    </row>
    <row r="4329" spans="1:10" ht="13.9">
      <c r="A4329" s="6"/>
      <c r="B4329" s="7"/>
      <c r="C4329" s="6"/>
      <c r="D4329" s="8"/>
      <c r="E4329" s="6"/>
      <c r="F4329" s="6"/>
      <c r="G4329" s="6"/>
      <c r="H4329" s="6"/>
      <c r="I4329" s="6"/>
      <c r="J4329" s="6"/>
    </row>
    <row r="4330" spans="1:10" ht="13.9">
      <c r="A4330" s="6"/>
      <c r="B4330" s="7"/>
      <c r="C4330" s="6"/>
      <c r="D4330" s="8"/>
      <c r="E4330" s="6"/>
      <c r="F4330" s="6"/>
      <c r="G4330" s="6"/>
      <c r="H4330" s="6"/>
      <c r="I4330" s="6"/>
      <c r="J4330" s="6"/>
    </row>
    <row r="4331" spans="1:10" ht="13.9">
      <c r="A4331" s="6"/>
      <c r="B4331" s="7"/>
      <c r="C4331" s="6"/>
      <c r="D4331" s="8"/>
      <c r="E4331" s="6"/>
      <c r="F4331" s="6"/>
      <c r="G4331" s="6"/>
      <c r="H4331" s="6"/>
      <c r="I4331" s="6"/>
      <c r="J4331" s="6"/>
    </row>
    <row r="4332" spans="1:10" ht="13.9">
      <c r="A4332" s="6"/>
      <c r="B4332" s="7"/>
      <c r="C4332" s="6"/>
      <c r="D4332" s="8"/>
      <c r="E4332" s="6"/>
      <c r="F4332" s="6"/>
      <c r="G4332" s="6"/>
      <c r="H4332" s="6"/>
      <c r="I4332" s="6"/>
      <c r="J4332" s="6"/>
    </row>
    <row r="4333" spans="1:10" ht="13.9">
      <c r="A4333" s="6"/>
      <c r="B4333" s="7"/>
      <c r="C4333" s="6"/>
      <c r="D4333" s="8"/>
      <c r="E4333" s="6"/>
      <c r="F4333" s="6"/>
      <c r="G4333" s="6"/>
      <c r="H4333" s="6"/>
      <c r="I4333" s="6"/>
      <c r="J4333" s="6"/>
    </row>
    <row r="4334" spans="1:10" ht="13.9">
      <c r="A4334" s="6"/>
      <c r="B4334" s="7"/>
      <c r="C4334" s="6"/>
      <c r="D4334" s="8"/>
      <c r="E4334" s="6"/>
      <c r="F4334" s="6"/>
      <c r="G4334" s="6"/>
      <c r="H4334" s="6"/>
      <c r="I4334" s="6"/>
      <c r="J4334" s="6"/>
    </row>
    <row r="4335" spans="1:10" ht="13.9">
      <c r="A4335" s="6"/>
      <c r="B4335" s="7"/>
      <c r="C4335" s="6"/>
      <c r="D4335" s="8"/>
      <c r="E4335" s="6"/>
      <c r="F4335" s="6"/>
      <c r="G4335" s="6"/>
      <c r="H4335" s="6"/>
      <c r="I4335" s="6"/>
      <c r="J4335" s="6"/>
    </row>
    <row r="4336" spans="1:10" ht="13.9">
      <c r="A4336" s="6"/>
      <c r="B4336" s="7"/>
      <c r="C4336" s="6"/>
      <c r="D4336" s="8"/>
      <c r="E4336" s="6"/>
      <c r="F4336" s="6"/>
      <c r="G4336" s="6"/>
      <c r="H4336" s="6"/>
      <c r="I4336" s="6"/>
      <c r="J4336" s="6"/>
    </row>
    <row r="4337" spans="1:10" ht="13.9">
      <c r="A4337" s="6"/>
      <c r="B4337" s="7"/>
      <c r="C4337" s="6"/>
      <c r="D4337" s="8"/>
      <c r="E4337" s="6"/>
      <c r="F4337" s="6"/>
      <c r="G4337" s="6"/>
      <c r="H4337" s="6"/>
      <c r="I4337" s="6"/>
      <c r="J4337" s="6"/>
    </row>
    <row r="4338" spans="1:10" ht="13.9">
      <c r="A4338" s="6"/>
      <c r="B4338" s="7"/>
      <c r="C4338" s="6"/>
      <c r="D4338" s="8"/>
      <c r="E4338" s="6"/>
      <c r="F4338" s="6"/>
      <c r="G4338" s="6"/>
      <c r="H4338" s="6"/>
      <c r="I4338" s="6"/>
      <c r="J4338" s="6"/>
    </row>
    <row r="4339" spans="1:10" ht="13.9">
      <c r="A4339" s="6"/>
      <c r="B4339" s="7"/>
      <c r="C4339" s="6"/>
      <c r="D4339" s="8"/>
      <c r="E4339" s="6"/>
      <c r="F4339" s="6"/>
      <c r="G4339" s="6"/>
      <c r="H4339" s="6"/>
      <c r="I4339" s="6"/>
      <c r="J4339" s="6"/>
    </row>
    <row r="4340" spans="1:10" ht="13.9">
      <c r="A4340" s="6"/>
      <c r="B4340" s="7"/>
      <c r="C4340" s="6"/>
      <c r="D4340" s="8"/>
      <c r="E4340" s="6"/>
      <c r="F4340" s="6"/>
      <c r="G4340" s="6"/>
      <c r="H4340" s="6"/>
      <c r="I4340" s="6"/>
      <c r="J4340" s="6"/>
    </row>
    <row r="4341" spans="1:10" ht="13.9">
      <c r="A4341" s="6"/>
      <c r="B4341" s="7"/>
      <c r="C4341" s="6"/>
      <c r="D4341" s="8"/>
      <c r="E4341" s="6"/>
      <c r="F4341" s="6"/>
      <c r="G4341" s="6"/>
      <c r="H4341" s="6"/>
      <c r="I4341" s="6"/>
      <c r="J4341" s="6"/>
    </row>
    <row r="4342" spans="1:10" ht="13.9">
      <c r="A4342" s="6"/>
      <c r="B4342" s="7"/>
      <c r="C4342" s="6"/>
      <c r="D4342" s="8"/>
      <c r="E4342" s="6"/>
      <c r="F4342" s="6"/>
      <c r="G4342" s="6"/>
      <c r="H4342" s="6"/>
      <c r="I4342" s="6"/>
      <c r="J4342" s="6"/>
    </row>
    <row r="4343" spans="1:10" ht="13.9">
      <c r="A4343" s="6"/>
      <c r="B4343" s="7"/>
      <c r="C4343" s="6"/>
      <c r="D4343" s="8"/>
      <c r="E4343" s="6"/>
      <c r="F4343" s="6"/>
      <c r="G4343" s="6"/>
      <c r="H4343" s="6"/>
      <c r="I4343" s="6"/>
      <c r="J4343" s="6"/>
    </row>
    <row r="4344" spans="1:10" ht="13.9">
      <c r="A4344" s="6"/>
      <c r="B4344" s="7"/>
      <c r="C4344" s="6"/>
      <c r="D4344" s="8"/>
      <c r="E4344" s="6"/>
      <c r="F4344" s="6"/>
      <c r="G4344" s="6"/>
      <c r="H4344" s="6"/>
      <c r="I4344" s="6"/>
      <c r="J4344" s="6"/>
    </row>
    <row r="4345" spans="1:10" ht="13.9">
      <c r="A4345" s="6"/>
      <c r="B4345" s="7"/>
      <c r="C4345" s="6"/>
      <c r="D4345" s="8"/>
      <c r="E4345" s="6"/>
      <c r="F4345" s="6"/>
      <c r="G4345" s="6"/>
      <c r="H4345" s="6"/>
      <c r="I4345" s="6"/>
      <c r="J4345" s="6"/>
    </row>
    <row r="4346" spans="1:10" ht="13.9">
      <c r="A4346" s="6"/>
      <c r="B4346" s="7"/>
      <c r="C4346" s="6"/>
      <c r="D4346" s="8"/>
      <c r="E4346" s="6"/>
      <c r="F4346" s="6"/>
      <c r="G4346" s="6"/>
      <c r="H4346" s="6"/>
      <c r="I4346" s="6"/>
      <c r="J4346" s="6"/>
    </row>
    <row r="4347" spans="1:10" ht="13.9">
      <c r="A4347" s="6"/>
      <c r="B4347" s="7"/>
      <c r="C4347" s="6"/>
      <c r="D4347" s="8"/>
      <c r="E4347" s="6"/>
      <c r="F4347" s="6"/>
      <c r="G4347" s="6"/>
      <c r="H4347" s="6"/>
      <c r="I4347" s="6"/>
      <c r="J4347" s="6"/>
    </row>
    <row r="4348" spans="1:10" ht="13.9">
      <c r="A4348" s="6"/>
      <c r="B4348" s="7"/>
      <c r="C4348" s="6"/>
      <c r="D4348" s="8"/>
      <c r="E4348" s="6"/>
      <c r="F4348" s="6"/>
      <c r="G4348" s="6"/>
      <c r="H4348" s="6"/>
      <c r="I4348" s="6"/>
      <c r="J4348" s="6"/>
    </row>
    <row r="4349" spans="1:10" ht="13.9">
      <c r="A4349" s="6"/>
      <c r="B4349" s="7"/>
      <c r="C4349" s="6"/>
      <c r="D4349" s="8"/>
      <c r="E4349" s="6"/>
      <c r="F4349" s="6"/>
      <c r="G4349" s="6"/>
      <c r="H4349" s="6"/>
      <c r="I4349" s="6"/>
      <c r="J4349" s="6"/>
    </row>
    <row r="4350" spans="1:10" ht="13.9">
      <c r="A4350" s="6"/>
      <c r="B4350" s="7"/>
      <c r="C4350" s="6"/>
      <c r="D4350" s="8"/>
      <c r="E4350" s="6"/>
      <c r="F4350" s="6"/>
      <c r="G4350" s="6"/>
      <c r="H4350" s="6"/>
      <c r="I4350" s="6"/>
      <c r="J4350" s="6"/>
    </row>
    <row r="4351" spans="1:10" ht="13.9">
      <c r="A4351" s="6"/>
      <c r="B4351" s="7"/>
      <c r="C4351" s="6"/>
      <c r="D4351" s="8"/>
      <c r="E4351" s="6"/>
      <c r="F4351" s="6"/>
      <c r="G4351" s="6"/>
      <c r="H4351" s="6"/>
      <c r="I4351" s="6"/>
      <c r="J4351" s="6"/>
    </row>
    <row r="4352" spans="1:10" ht="13.9">
      <c r="A4352" s="6"/>
      <c r="B4352" s="7"/>
      <c r="C4352" s="6"/>
      <c r="D4352" s="8"/>
      <c r="E4352" s="6"/>
      <c r="F4352" s="6"/>
      <c r="G4352" s="6"/>
      <c r="H4352" s="6"/>
      <c r="I4352" s="6"/>
      <c r="J4352" s="6"/>
    </row>
    <row r="4353" spans="1:10" ht="13.9">
      <c r="A4353" s="6"/>
      <c r="B4353" s="7"/>
      <c r="C4353" s="6"/>
      <c r="D4353" s="8"/>
      <c r="E4353" s="6"/>
      <c r="F4353" s="6"/>
      <c r="G4353" s="6"/>
      <c r="H4353" s="6"/>
      <c r="I4353" s="6"/>
      <c r="J4353" s="6"/>
    </row>
    <row r="4354" spans="1:10" ht="13.9">
      <c r="A4354" s="6"/>
      <c r="B4354" s="7"/>
      <c r="C4354" s="6"/>
      <c r="D4354" s="8"/>
      <c r="E4354" s="6"/>
      <c r="F4354" s="6"/>
      <c r="G4354" s="6"/>
      <c r="H4354" s="6"/>
      <c r="I4354" s="6"/>
      <c r="J4354" s="6"/>
    </row>
    <row r="4355" spans="1:10" ht="13.9">
      <c r="A4355" s="6"/>
      <c r="B4355" s="7"/>
      <c r="C4355" s="6"/>
      <c r="D4355" s="8"/>
      <c r="E4355" s="6"/>
      <c r="F4355" s="6"/>
      <c r="G4355" s="6"/>
      <c r="H4355" s="6"/>
      <c r="I4355" s="6"/>
      <c r="J4355" s="6"/>
    </row>
    <row r="4356" spans="1:10" ht="13.9">
      <c r="A4356" s="6"/>
      <c r="B4356" s="7"/>
      <c r="C4356" s="6"/>
      <c r="D4356" s="8"/>
      <c r="E4356" s="6"/>
      <c r="F4356" s="6"/>
      <c r="G4356" s="6"/>
      <c r="H4356" s="6"/>
      <c r="I4356" s="6"/>
      <c r="J4356" s="6"/>
    </row>
    <row r="4357" spans="1:10" ht="13.9">
      <c r="A4357" s="6"/>
      <c r="B4357" s="7"/>
      <c r="C4357" s="6"/>
      <c r="D4357" s="8"/>
      <c r="E4357" s="6"/>
      <c r="F4357" s="6"/>
      <c r="G4357" s="6"/>
      <c r="H4357" s="6"/>
      <c r="I4357" s="6"/>
      <c r="J4357" s="6"/>
    </row>
    <row r="4358" spans="1:10" ht="13.9">
      <c r="A4358" s="6"/>
      <c r="B4358" s="7"/>
      <c r="C4358" s="6"/>
      <c r="D4358" s="8"/>
      <c r="E4358" s="6"/>
      <c r="F4358" s="6"/>
      <c r="G4358" s="6"/>
      <c r="H4358" s="6"/>
      <c r="I4358" s="6"/>
      <c r="J4358" s="6"/>
    </row>
    <row r="4359" spans="1:10" ht="13.9">
      <c r="A4359" s="6"/>
      <c r="B4359" s="7"/>
      <c r="C4359" s="6"/>
      <c r="D4359" s="8"/>
      <c r="E4359" s="6"/>
      <c r="F4359" s="6"/>
      <c r="G4359" s="6"/>
      <c r="H4359" s="6"/>
      <c r="I4359" s="6"/>
      <c r="J4359" s="6"/>
    </row>
    <row r="4360" spans="1:10" ht="13.9">
      <c r="A4360" s="6"/>
      <c r="B4360" s="7"/>
      <c r="C4360" s="6"/>
      <c r="D4360" s="8"/>
      <c r="E4360" s="6"/>
      <c r="F4360" s="6"/>
      <c r="G4360" s="6"/>
      <c r="H4360" s="6"/>
      <c r="I4360" s="6"/>
      <c r="J4360" s="6"/>
    </row>
    <row r="4361" spans="1:10" ht="13.9">
      <c r="A4361" s="6"/>
      <c r="B4361" s="7"/>
      <c r="C4361" s="6"/>
      <c r="D4361" s="8"/>
      <c r="E4361" s="6"/>
      <c r="F4361" s="6"/>
      <c r="G4361" s="6"/>
      <c r="H4361" s="6"/>
      <c r="I4361" s="6"/>
      <c r="J4361" s="6"/>
    </row>
    <row r="4362" spans="1:10" ht="13.9">
      <c r="A4362" s="6"/>
      <c r="B4362" s="7"/>
      <c r="C4362" s="6"/>
      <c r="D4362" s="8"/>
      <c r="E4362" s="6"/>
      <c r="F4362" s="6"/>
      <c r="G4362" s="6"/>
      <c r="H4362" s="6"/>
      <c r="I4362" s="6"/>
      <c r="J4362" s="6"/>
    </row>
    <row r="4363" spans="1:10" ht="13.9">
      <c r="A4363" s="6"/>
      <c r="B4363" s="7"/>
      <c r="C4363" s="6"/>
      <c r="D4363" s="8"/>
      <c r="E4363" s="6"/>
      <c r="F4363" s="6"/>
      <c r="G4363" s="6"/>
      <c r="H4363" s="6"/>
      <c r="I4363" s="6"/>
      <c r="J4363" s="6"/>
    </row>
    <row r="4364" spans="1:10" ht="13.9">
      <c r="A4364" s="6"/>
      <c r="B4364" s="7"/>
      <c r="C4364" s="6"/>
      <c r="D4364" s="8"/>
      <c r="E4364" s="6"/>
      <c r="F4364" s="6"/>
      <c r="G4364" s="6"/>
      <c r="H4364" s="6"/>
      <c r="I4364" s="6"/>
      <c r="J4364" s="6"/>
    </row>
    <row r="4365" spans="1:10" ht="13.9">
      <c r="A4365" s="6"/>
      <c r="B4365" s="7"/>
      <c r="C4365" s="6"/>
      <c r="D4365" s="8"/>
      <c r="E4365" s="6"/>
      <c r="F4365" s="6"/>
      <c r="G4365" s="6"/>
      <c r="H4365" s="6"/>
      <c r="I4365" s="6"/>
      <c r="J4365" s="6"/>
    </row>
    <row r="4366" spans="1:10" ht="13.9">
      <c r="A4366" s="6"/>
      <c r="B4366" s="7"/>
      <c r="C4366" s="6"/>
      <c r="D4366" s="8"/>
      <c r="E4366" s="6"/>
      <c r="F4366" s="6"/>
      <c r="G4366" s="6"/>
      <c r="H4366" s="6"/>
      <c r="I4366" s="6"/>
      <c r="J4366" s="6"/>
    </row>
    <row r="4367" spans="1:10" ht="13.9">
      <c r="A4367" s="6"/>
      <c r="B4367" s="7"/>
      <c r="C4367" s="6"/>
      <c r="D4367" s="8"/>
      <c r="E4367" s="6"/>
      <c r="F4367" s="6"/>
      <c r="G4367" s="6"/>
      <c r="H4367" s="6"/>
      <c r="I4367" s="6"/>
      <c r="J4367" s="6"/>
    </row>
    <row r="4368" spans="1:10" ht="13.9">
      <c r="A4368" s="6"/>
      <c r="B4368" s="7"/>
      <c r="C4368" s="6"/>
      <c r="D4368" s="8"/>
      <c r="E4368" s="6"/>
      <c r="F4368" s="6"/>
      <c r="G4368" s="6"/>
      <c r="H4368" s="6"/>
      <c r="I4368" s="6"/>
      <c r="J4368" s="6"/>
    </row>
    <row r="4369" spans="1:10" ht="13.9">
      <c r="A4369" s="6"/>
      <c r="B4369" s="7"/>
      <c r="C4369" s="6"/>
      <c r="D4369" s="8"/>
      <c r="E4369" s="6"/>
      <c r="F4369" s="6"/>
      <c r="G4369" s="6"/>
      <c r="H4369" s="6"/>
      <c r="I4369" s="6"/>
      <c r="J4369" s="6"/>
    </row>
    <row r="4370" spans="1:10" ht="13.9">
      <c r="A4370" s="6"/>
      <c r="B4370" s="7"/>
      <c r="C4370" s="6"/>
      <c r="D4370" s="8"/>
      <c r="E4370" s="6"/>
      <c r="F4370" s="6"/>
      <c r="G4370" s="6"/>
      <c r="H4370" s="6"/>
      <c r="I4370" s="6"/>
      <c r="J4370" s="6"/>
    </row>
    <row r="4371" spans="1:10" ht="13.9">
      <c r="A4371" s="6"/>
      <c r="B4371" s="7"/>
      <c r="C4371" s="6"/>
      <c r="D4371" s="8"/>
      <c r="E4371" s="6"/>
      <c r="F4371" s="6"/>
      <c r="G4371" s="6"/>
      <c r="H4371" s="6"/>
      <c r="I4371" s="6"/>
      <c r="J4371" s="6"/>
    </row>
    <row r="4372" spans="1:10" ht="13.9">
      <c r="A4372" s="6"/>
      <c r="B4372" s="7"/>
      <c r="C4372" s="6"/>
      <c r="D4372" s="8"/>
      <c r="E4372" s="6"/>
      <c r="F4372" s="6"/>
      <c r="G4372" s="6"/>
      <c r="H4372" s="6"/>
      <c r="I4372" s="6"/>
      <c r="J4372" s="6"/>
    </row>
    <row r="4373" spans="1:10" ht="13.9">
      <c r="A4373" s="6"/>
      <c r="B4373" s="7"/>
      <c r="C4373" s="6"/>
      <c r="D4373" s="8"/>
      <c r="E4373" s="6"/>
      <c r="F4373" s="6"/>
      <c r="G4373" s="6"/>
      <c r="H4373" s="6"/>
      <c r="I4373" s="6"/>
      <c r="J4373" s="6"/>
    </row>
    <row r="4374" spans="1:10" ht="13.9">
      <c r="A4374" s="6"/>
      <c r="B4374" s="7"/>
      <c r="C4374" s="6"/>
      <c r="D4374" s="8"/>
      <c r="E4374" s="6"/>
      <c r="F4374" s="6"/>
      <c r="G4374" s="6"/>
      <c r="H4374" s="6"/>
      <c r="I4374" s="6"/>
      <c r="J4374" s="6"/>
    </row>
    <row r="4375" spans="1:10" ht="13.9">
      <c r="A4375" s="6"/>
      <c r="B4375" s="7"/>
      <c r="C4375" s="6"/>
      <c r="D4375" s="8"/>
      <c r="E4375" s="6"/>
      <c r="F4375" s="6"/>
      <c r="G4375" s="6"/>
      <c r="H4375" s="6"/>
      <c r="I4375" s="6"/>
      <c r="J4375" s="6"/>
    </row>
    <row r="4376" spans="1:10" ht="13.9">
      <c r="A4376" s="6"/>
      <c r="B4376" s="7"/>
      <c r="C4376" s="6"/>
      <c r="D4376" s="8"/>
      <c r="E4376" s="6"/>
      <c r="F4376" s="6"/>
      <c r="G4376" s="6"/>
      <c r="H4376" s="6"/>
      <c r="I4376" s="6"/>
      <c r="J4376" s="6"/>
    </row>
    <row r="4377" spans="1:10" ht="13.9">
      <c r="A4377" s="6"/>
      <c r="B4377" s="7"/>
      <c r="C4377" s="6"/>
      <c r="D4377" s="8"/>
      <c r="E4377" s="6"/>
      <c r="F4377" s="6"/>
      <c r="G4377" s="6"/>
      <c r="H4377" s="6"/>
      <c r="I4377" s="6"/>
      <c r="J4377" s="6"/>
    </row>
    <row r="4378" spans="1:10" ht="13.9">
      <c r="A4378" s="6"/>
      <c r="B4378" s="7"/>
      <c r="C4378" s="6"/>
      <c r="D4378" s="8"/>
      <c r="E4378" s="6"/>
      <c r="F4378" s="6"/>
      <c r="G4378" s="6"/>
      <c r="H4378" s="6"/>
      <c r="I4378" s="6"/>
      <c r="J4378" s="6"/>
    </row>
    <row r="4379" spans="1:10" ht="13.9">
      <c r="A4379" s="6"/>
      <c r="B4379" s="7"/>
      <c r="C4379" s="6"/>
      <c r="D4379" s="8"/>
      <c r="E4379" s="6"/>
      <c r="F4379" s="6"/>
      <c r="G4379" s="6"/>
      <c r="H4379" s="6"/>
      <c r="I4379" s="6"/>
      <c r="J4379" s="6"/>
    </row>
    <row r="4380" spans="1:10" ht="13.9">
      <c r="A4380" s="6"/>
      <c r="B4380" s="7"/>
      <c r="C4380" s="6"/>
      <c r="D4380" s="8"/>
      <c r="E4380" s="6"/>
      <c r="F4380" s="6"/>
      <c r="G4380" s="6"/>
      <c r="H4380" s="6"/>
      <c r="I4380" s="6"/>
      <c r="J4380" s="6"/>
    </row>
    <row r="4381" spans="1:10" ht="13.9">
      <c r="A4381" s="6"/>
      <c r="B4381" s="7"/>
      <c r="C4381" s="6"/>
      <c r="D4381" s="8"/>
      <c r="E4381" s="6"/>
      <c r="F4381" s="6"/>
      <c r="G4381" s="6"/>
      <c r="H4381" s="6"/>
      <c r="I4381" s="6"/>
      <c r="J4381" s="6"/>
    </row>
    <row r="4382" spans="1:10" ht="13.9">
      <c r="A4382" s="6"/>
      <c r="B4382" s="7"/>
      <c r="C4382" s="6"/>
      <c r="D4382" s="8"/>
      <c r="E4382" s="6"/>
      <c r="F4382" s="6"/>
      <c r="G4382" s="6"/>
      <c r="H4382" s="6"/>
      <c r="I4382" s="6"/>
      <c r="J4382" s="6"/>
    </row>
    <row r="4383" spans="1:10" ht="13.9">
      <c r="A4383" s="6"/>
      <c r="B4383" s="7"/>
      <c r="C4383" s="6"/>
      <c r="D4383" s="8"/>
      <c r="E4383" s="6"/>
      <c r="F4383" s="6"/>
      <c r="G4383" s="6"/>
      <c r="H4383" s="6"/>
      <c r="I4383" s="6"/>
      <c r="J4383" s="6"/>
    </row>
    <row r="4384" spans="1:10" ht="13.9">
      <c r="A4384" s="6"/>
      <c r="B4384" s="7"/>
      <c r="C4384" s="6"/>
      <c r="D4384" s="8"/>
      <c r="E4384" s="6"/>
      <c r="F4384" s="6"/>
      <c r="G4384" s="6"/>
      <c r="H4384" s="6"/>
      <c r="I4384" s="6"/>
      <c r="J4384" s="6"/>
    </row>
    <row r="4385" spans="1:10" ht="13.9">
      <c r="A4385" s="6"/>
      <c r="B4385" s="7"/>
      <c r="C4385" s="6"/>
      <c r="D4385" s="8"/>
      <c r="E4385" s="6"/>
      <c r="F4385" s="6"/>
      <c r="G4385" s="6"/>
      <c r="H4385" s="6"/>
      <c r="I4385" s="6"/>
      <c r="J4385" s="6"/>
    </row>
    <row r="4386" spans="1:10" ht="13.9">
      <c r="A4386" s="6"/>
      <c r="B4386" s="7"/>
      <c r="C4386" s="6"/>
      <c r="D4386" s="8"/>
      <c r="E4386" s="6"/>
      <c r="F4386" s="6"/>
      <c r="G4386" s="6"/>
      <c r="H4386" s="6"/>
      <c r="I4386" s="6"/>
      <c r="J4386" s="6"/>
    </row>
    <row r="4387" spans="1:10" ht="13.9">
      <c r="A4387" s="6"/>
      <c r="B4387" s="7"/>
      <c r="C4387" s="6"/>
      <c r="D4387" s="8"/>
      <c r="E4387" s="6"/>
      <c r="F4387" s="6"/>
      <c r="G4387" s="6"/>
      <c r="H4387" s="6"/>
      <c r="I4387" s="6"/>
      <c r="J4387" s="6"/>
    </row>
    <row r="4388" spans="1:10" ht="13.9">
      <c r="A4388" s="6"/>
      <c r="B4388" s="7"/>
      <c r="C4388" s="6"/>
      <c r="D4388" s="8"/>
      <c r="E4388" s="6"/>
      <c r="F4388" s="6"/>
      <c r="G4388" s="6"/>
      <c r="H4388" s="6"/>
      <c r="I4388" s="6"/>
      <c r="J4388" s="6"/>
    </row>
    <row r="4389" spans="1:10" ht="13.9">
      <c r="A4389" s="6"/>
      <c r="B4389" s="7"/>
      <c r="C4389" s="6"/>
      <c r="D4389" s="8"/>
      <c r="E4389" s="6"/>
      <c r="F4389" s="6"/>
      <c r="G4389" s="6"/>
      <c r="H4389" s="6"/>
      <c r="I4389" s="6"/>
      <c r="J4389" s="6"/>
    </row>
    <row r="4390" spans="1:10" ht="13.9">
      <c r="A4390" s="6"/>
      <c r="B4390" s="7"/>
      <c r="C4390" s="6"/>
      <c r="D4390" s="8"/>
      <c r="E4390" s="6"/>
      <c r="F4390" s="6"/>
      <c r="G4390" s="6"/>
      <c r="H4390" s="6"/>
      <c r="I4390" s="6"/>
      <c r="J4390" s="6"/>
    </row>
    <row r="4391" spans="1:10" ht="13.9">
      <c r="A4391" s="6"/>
      <c r="B4391" s="7"/>
      <c r="C4391" s="6"/>
      <c r="D4391" s="8"/>
      <c r="E4391" s="6"/>
      <c r="F4391" s="6"/>
      <c r="G4391" s="6"/>
      <c r="H4391" s="6"/>
      <c r="I4391" s="6"/>
      <c r="J4391" s="6"/>
    </row>
    <row r="4392" spans="1:10" ht="13.9">
      <c r="A4392" s="6"/>
      <c r="B4392" s="7"/>
      <c r="C4392" s="6"/>
      <c r="D4392" s="8"/>
      <c r="E4392" s="6"/>
      <c r="F4392" s="6"/>
      <c r="G4392" s="6"/>
      <c r="H4392" s="6"/>
      <c r="I4392" s="6"/>
      <c r="J4392" s="6"/>
    </row>
    <row r="4393" spans="1:10" ht="13.9">
      <c r="A4393" s="6"/>
      <c r="B4393" s="7"/>
      <c r="C4393" s="6"/>
      <c r="D4393" s="8"/>
      <c r="E4393" s="6"/>
      <c r="F4393" s="6"/>
      <c r="G4393" s="6"/>
      <c r="H4393" s="6"/>
      <c r="I4393" s="6"/>
      <c r="J4393" s="6"/>
    </row>
    <row r="4394" spans="1:10" ht="13.9">
      <c r="A4394" s="6"/>
      <c r="B4394" s="7"/>
      <c r="C4394" s="6"/>
      <c r="D4394" s="8"/>
      <c r="E4394" s="6"/>
      <c r="F4394" s="6"/>
      <c r="G4394" s="6"/>
      <c r="H4394" s="6"/>
      <c r="I4394" s="6"/>
      <c r="J4394" s="6"/>
    </row>
    <row r="4395" spans="1:10" ht="13.9">
      <c r="A4395" s="6"/>
      <c r="B4395" s="7"/>
      <c r="C4395" s="6"/>
      <c r="D4395" s="8"/>
      <c r="E4395" s="6"/>
      <c r="F4395" s="6"/>
      <c r="G4395" s="6"/>
      <c r="H4395" s="6"/>
      <c r="I4395" s="6"/>
      <c r="J4395" s="6"/>
    </row>
    <row r="4396" spans="1:10" ht="13.9">
      <c r="A4396" s="6"/>
      <c r="B4396" s="7"/>
      <c r="C4396" s="6"/>
      <c r="D4396" s="8"/>
      <c r="E4396" s="6"/>
      <c r="F4396" s="6"/>
      <c r="G4396" s="6"/>
      <c r="H4396" s="6"/>
      <c r="I4396" s="6"/>
      <c r="J4396" s="6"/>
    </row>
    <row r="4397" spans="1:10" ht="13.9">
      <c r="A4397" s="6"/>
      <c r="B4397" s="7"/>
      <c r="C4397" s="6"/>
      <c r="D4397" s="8"/>
      <c r="E4397" s="6"/>
      <c r="F4397" s="6"/>
      <c r="G4397" s="6"/>
      <c r="H4397" s="6"/>
      <c r="I4397" s="6"/>
      <c r="J4397" s="6"/>
    </row>
    <row r="4398" spans="1:10" ht="13.9">
      <c r="A4398" s="6"/>
      <c r="B4398" s="7"/>
      <c r="C4398" s="6"/>
      <c r="D4398" s="8"/>
      <c r="E4398" s="6"/>
      <c r="F4398" s="6"/>
      <c r="G4398" s="6"/>
      <c r="H4398" s="6"/>
      <c r="I4398" s="6"/>
      <c r="J4398" s="6"/>
    </row>
    <row r="4399" spans="1:10" ht="13.9">
      <c r="A4399" s="6"/>
      <c r="B4399" s="7"/>
      <c r="C4399" s="6"/>
      <c r="D4399" s="8"/>
      <c r="E4399" s="6"/>
      <c r="F4399" s="6"/>
      <c r="G4399" s="6"/>
      <c r="H4399" s="6"/>
      <c r="I4399" s="6"/>
      <c r="J4399" s="6"/>
    </row>
    <row r="4400" spans="1:10" ht="13.9">
      <c r="A4400" s="6"/>
      <c r="B4400" s="7"/>
      <c r="C4400" s="6"/>
      <c r="D4400" s="8"/>
      <c r="E4400" s="6"/>
      <c r="F4400" s="6"/>
      <c r="G4400" s="6"/>
      <c r="H4400" s="6"/>
      <c r="I4400" s="6"/>
      <c r="J4400" s="6"/>
    </row>
    <row r="4401" spans="1:10" ht="13.9">
      <c r="A4401" s="6"/>
      <c r="B4401" s="7"/>
      <c r="C4401" s="6"/>
      <c r="D4401" s="8"/>
      <c r="E4401" s="6"/>
      <c r="F4401" s="6"/>
      <c r="G4401" s="6"/>
      <c r="H4401" s="6"/>
      <c r="I4401" s="6"/>
      <c r="J4401" s="6"/>
    </row>
    <row r="4402" spans="1:10" ht="13.9">
      <c r="A4402" s="6"/>
      <c r="B4402" s="7"/>
      <c r="C4402" s="6"/>
      <c r="D4402" s="8"/>
      <c r="E4402" s="6"/>
      <c r="F4402" s="6"/>
      <c r="G4402" s="6"/>
      <c r="H4402" s="6"/>
      <c r="I4402" s="6"/>
      <c r="J4402" s="6"/>
    </row>
    <row r="4403" spans="1:10" ht="13.9">
      <c r="A4403" s="6"/>
      <c r="B4403" s="7"/>
      <c r="C4403" s="6"/>
      <c r="D4403" s="8"/>
      <c r="E4403" s="6"/>
      <c r="F4403" s="6"/>
      <c r="G4403" s="6"/>
      <c r="H4403" s="6"/>
      <c r="I4403" s="6"/>
      <c r="J4403" s="6"/>
    </row>
    <row r="4404" spans="1:10" ht="13.9">
      <c r="A4404" s="6"/>
      <c r="B4404" s="7"/>
      <c r="C4404" s="6"/>
      <c r="D4404" s="8"/>
      <c r="E4404" s="6"/>
      <c r="F4404" s="6"/>
      <c r="G4404" s="6"/>
      <c r="H4404" s="6"/>
      <c r="I4404" s="6"/>
      <c r="J4404" s="6"/>
    </row>
    <row r="4405" spans="1:10" ht="13.9">
      <c r="A4405" s="6"/>
      <c r="B4405" s="7"/>
      <c r="C4405" s="6"/>
      <c r="D4405" s="8"/>
      <c r="E4405" s="6"/>
      <c r="F4405" s="6"/>
      <c r="G4405" s="6"/>
      <c r="H4405" s="6"/>
      <c r="I4405" s="6"/>
      <c r="J4405" s="6"/>
    </row>
    <row r="4406" spans="1:10" ht="13.9">
      <c r="A4406" s="6"/>
      <c r="B4406" s="7"/>
      <c r="C4406" s="6"/>
      <c r="D4406" s="8"/>
      <c r="E4406" s="6"/>
      <c r="F4406" s="6"/>
      <c r="G4406" s="6"/>
      <c r="H4406" s="6"/>
      <c r="I4406" s="6"/>
      <c r="J4406" s="6"/>
    </row>
    <row r="4407" spans="1:10" ht="13.9">
      <c r="A4407" s="6"/>
      <c r="B4407" s="7"/>
      <c r="C4407" s="6"/>
      <c r="D4407" s="8"/>
      <c r="E4407" s="6"/>
      <c r="F4407" s="6"/>
      <c r="G4407" s="6"/>
      <c r="H4407" s="6"/>
      <c r="I4407" s="6"/>
      <c r="J4407" s="6"/>
    </row>
    <row r="4408" spans="1:10" ht="13.9">
      <c r="A4408" s="6"/>
      <c r="B4408" s="7"/>
      <c r="C4408" s="6"/>
      <c r="D4408" s="8"/>
      <c r="E4408" s="6"/>
      <c r="F4408" s="6"/>
      <c r="G4408" s="6"/>
      <c r="H4408" s="6"/>
      <c r="I4408" s="6"/>
      <c r="J4408" s="6"/>
    </row>
    <row r="4409" spans="1:10" ht="13.9">
      <c r="A4409" s="6"/>
      <c r="B4409" s="7"/>
      <c r="C4409" s="6"/>
      <c r="D4409" s="8"/>
      <c r="E4409" s="6"/>
      <c r="F4409" s="6"/>
      <c r="G4409" s="6"/>
      <c r="H4409" s="6"/>
      <c r="I4409" s="6"/>
      <c r="J4409" s="6"/>
    </row>
    <row r="4410" spans="1:10" ht="13.9">
      <c r="A4410" s="6"/>
      <c r="B4410" s="7"/>
      <c r="C4410" s="6"/>
      <c r="D4410" s="8"/>
      <c r="E4410" s="6"/>
      <c r="F4410" s="6"/>
      <c r="G4410" s="6"/>
      <c r="H4410" s="6"/>
      <c r="I4410" s="6"/>
      <c r="J4410" s="6"/>
    </row>
    <row r="4411" spans="1:10" ht="13.9">
      <c r="A4411" s="6"/>
      <c r="B4411" s="7"/>
      <c r="C4411" s="6"/>
      <c r="D4411" s="8"/>
      <c r="E4411" s="6"/>
      <c r="F4411" s="6"/>
      <c r="G4411" s="6"/>
      <c r="H4411" s="6"/>
      <c r="I4411" s="6"/>
      <c r="J4411" s="6"/>
    </row>
    <row r="4412" spans="1:10" ht="13.9">
      <c r="A4412" s="6"/>
      <c r="B4412" s="7"/>
      <c r="C4412" s="6"/>
      <c r="D4412" s="8"/>
      <c r="E4412" s="6"/>
      <c r="F4412" s="6"/>
      <c r="G4412" s="6"/>
      <c r="H4412" s="6"/>
      <c r="I4412" s="6"/>
      <c r="J4412" s="6"/>
    </row>
    <row r="4413" spans="1:10" ht="13.9">
      <c r="A4413" s="6"/>
      <c r="B4413" s="7"/>
      <c r="C4413" s="6"/>
      <c r="D4413" s="8"/>
      <c r="E4413" s="6"/>
      <c r="F4413" s="6"/>
      <c r="G4413" s="6"/>
      <c r="H4413" s="6"/>
      <c r="I4413" s="6"/>
      <c r="J4413" s="6"/>
    </row>
    <row r="4414" spans="1:10" ht="13.9">
      <c r="A4414" s="6"/>
      <c r="B4414" s="7"/>
      <c r="C4414" s="6"/>
      <c r="D4414" s="8"/>
      <c r="E4414" s="6"/>
      <c r="F4414" s="6"/>
      <c r="G4414" s="6"/>
      <c r="H4414" s="6"/>
      <c r="I4414" s="6"/>
      <c r="J4414" s="6"/>
    </row>
    <row r="4415" spans="1:10" ht="13.9">
      <c r="A4415" s="6"/>
      <c r="B4415" s="7"/>
      <c r="C4415" s="6"/>
      <c r="D4415" s="8"/>
      <c r="E4415" s="6"/>
      <c r="F4415" s="6"/>
      <c r="G4415" s="6"/>
      <c r="H4415" s="6"/>
      <c r="I4415" s="6"/>
      <c r="J4415" s="6"/>
    </row>
    <row r="4416" spans="1:10" ht="13.9">
      <c r="A4416" s="6"/>
      <c r="B4416" s="7"/>
      <c r="C4416" s="6"/>
      <c r="D4416" s="8"/>
      <c r="E4416" s="6"/>
      <c r="F4416" s="6"/>
      <c r="G4416" s="6"/>
      <c r="H4416" s="6"/>
      <c r="I4416" s="6"/>
      <c r="J4416" s="6"/>
    </row>
    <row r="4417" spans="1:10" ht="13.9">
      <c r="A4417" s="6"/>
      <c r="B4417" s="7"/>
      <c r="C4417" s="6"/>
      <c r="D4417" s="8"/>
      <c r="E4417" s="6"/>
      <c r="F4417" s="6"/>
      <c r="G4417" s="6"/>
      <c r="H4417" s="6"/>
      <c r="I4417" s="6"/>
      <c r="J4417" s="6"/>
    </row>
    <row r="4418" spans="1:10" ht="13.9">
      <c r="A4418" s="6"/>
      <c r="B4418" s="7"/>
      <c r="C4418" s="6"/>
      <c r="D4418" s="8"/>
      <c r="E4418" s="6"/>
      <c r="F4418" s="6"/>
      <c r="G4418" s="6"/>
      <c r="H4418" s="6"/>
      <c r="I4418" s="6"/>
      <c r="J4418" s="6"/>
    </row>
    <row r="4419" spans="1:10" ht="13.9">
      <c r="A4419" s="6"/>
      <c r="B4419" s="7"/>
      <c r="C4419" s="6"/>
      <c r="D4419" s="8"/>
      <c r="E4419" s="6"/>
      <c r="F4419" s="6"/>
      <c r="G4419" s="6"/>
      <c r="H4419" s="6"/>
      <c r="I4419" s="6"/>
      <c r="J4419" s="6"/>
    </row>
    <row r="4420" spans="1:10" ht="13.9">
      <c r="A4420" s="6"/>
      <c r="B4420" s="7"/>
      <c r="C4420" s="6"/>
      <c r="D4420" s="8"/>
      <c r="E4420" s="6"/>
      <c r="F4420" s="6"/>
      <c r="G4420" s="6"/>
      <c r="H4420" s="6"/>
      <c r="I4420" s="6"/>
      <c r="J4420" s="6"/>
    </row>
    <row r="4421" spans="1:10" ht="13.9">
      <c r="A4421" s="6"/>
      <c r="B4421" s="7"/>
      <c r="C4421" s="6"/>
      <c r="D4421" s="8"/>
      <c r="E4421" s="6"/>
      <c r="F4421" s="6"/>
      <c r="G4421" s="6"/>
      <c r="H4421" s="6"/>
      <c r="I4421" s="6"/>
      <c r="J4421" s="6"/>
    </row>
    <row r="4422" spans="1:10" ht="13.9">
      <c r="A4422" s="6"/>
      <c r="B4422" s="7"/>
      <c r="C4422" s="6"/>
      <c r="D4422" s="8"/>
      <c r="E4422" s="6"/>
      <c r="F4422" s="6"/>
      <c r="G4422" s="6"/>
      <c r="H4422" s="6"/>
      <c r="I4422" s="6"/>
      <c r="J4422" s="6"/>
    </row>
    <row r="4423" spans="1:10" ht="13.9">
      <c r="A4423" s="6"/>
      <c r="B4423" s="7"/>
      <c r="C4423" s="6"/>
      <c r="D4423" s="8"/>
      <c r="E4423" s="6"/>
      <c r="F4423" s="6"/>
      <c r="G4423" s="6"/>
      <c r="H4423" s="6"/>
      <c r="I4423" s="6"/>
      <c r="J4423" s="6"/>
    </row>
    <row r="4424" spans="1:10" ht="13.9">
      <c r="A4424" s="6"/>
      <c r="B4424" s="7"/>
      <c r="C4424" s="6"/>
      <c r="D4424" s="8"/>
      <c r="E4424" s="6"/>
      <c r="F4424" s="6"/>
      <c r="G4424" s="6"/>
      <c r="H4424" s="6"/>
      <c r="I4424" s="6"/>
      <c r="J4424" s="6"/>
    </row>
    <row r="4425" spans="1:10" ht="13.9">
      <c r="A4425" s="6"/>
      <c r="B4425" s="7"/>
      <c r="C4425" s="6"/>
      <c r="D4425" s="8"/>
      <c r="E4425" s="6"/>
      <c r="F4425" s="6"/>
      <c r="G4425" s="6"/>
      <c r="H4425" s="6"/>
      <c r="I4425" s="6"/>
      <c r="J4425" s="6"/>
    </row>
    <row r="4426" spans="1:10" ht="13.9">
      <c r="A4426" s="6"/>
      <c r="B4426" s="7"/>
      <c r="C4426" s="6"/>
      <c r="D4426" s="8"/>
      <c r="E4426" s="6"/>
      <c r="F4426" s="6"/>
      <c r="G4426" s="6"/>
      <c r="H4426" s="6"/>
      <c r="I4426" s="6"/>
      <c r="J4426" s="6"/>
    </row>
    <row r="4427" spans="1:10" ht="13.9">
      <c r="A4427" s="6"/>
      <c r="B4427" s="7"/>
      <c r="C4427" s="6"/>
      <c r="D4427" s="8"/>
      <c r="E4427" s="6"/>
      <c r="F4427" s="6"/>
      <c r="G4427" s="6"/>
      <c r="H4427" s="6"/>
      <c r="I4427" s="6"/>
      <c r="J4427" s="6"/>
    </row>
    <row r="4428" spans="1:10" ht="13.9">
      <c r="A4428" s="6"/>
      <c r="B4428" s="7"/>
      <c r="C4428" s="6"/>
      <c r="D4428" s="8"/>
      <c r="E4428" s="6"/>
      <c r="F4428" s="6"/>
      <c r="G4428" s="6"/>
      <c r="H4428" s="6"/>
      <c r="I4428" s="6"/>
      <c r="J4428" s="6"/>
    </row>
    <row r="4429" spans="1:10" ht="13.9">
      <c r="A4429" s="6"/>
      <c r="B4429" s="7"/>
      <c r="C4429" s="6"/>
      <c r="D4429" s="8"/>
      <c r="E4429" s="6"/>
      <c r="F4429" s="6"/>
      <c r="G4429" s="6"/>
      <c r="H4429" s="6"/>
      <c r="I4429" s="6"/>
      <c r="J4429" s="6"/>
    </row>
    <row r="4430" spans="1:10" ht="13.9">
      <c r="A4430" s="6"/>
      <c r="B4430" s="7"/>
      <c r="C4430" s="6"/>
      <c r="D4430" s="8"/>
      <c r="E4430" s="6"/>
      <c r="F4430" s="6"/>
      <c r="G4430" s="6"/>
      <c r="H4430" s="6"/>
      <c r="I4430" s="6"/>
      <c r="J4430" s="6"/>
    </row>
    <row r="4431" spans="1:10" ht="13.9">
      <c r="A4431" s="6"/>
      <c r="B4431" s="7"/>
      <c r="C4431" s="6"/>
      <c r="D4431" s="8"/>
      <c r="E4431" s="6"/>
      <c r="F4431" s="6"/>
      <c r="G4431" s="6"/>
      <c r="H4431" s="6"/>
      <c r="I4431" s="6"/>
      <c r="J4431" s="6"/>
    </row>
    <row r="4432" spans="1:10" ht="13.9">
      <c r="A4432" s="6"/>
      <c r="B4432" s="7"/>
      <c r="C4432" s="6"/>
      <c r="D4432" s="8"/>
      <c r="E4432" s="6"/>
      <c r="F4432" s="6"/>
      <c r="G4432" s="6"/>
      <c r="H4432" s="6"/>
      <c r="I4432" s="6"/>
      <c r="J4432" s="6"/>
    </row>
    <row r="4433" spans="1:10" ht="13.9">
      <c r="A4433" s="6"/>
      <c r="B4433" s="7"/>
      <c r="C4433" s="6"/>
      <c r="D4433" s="8"/>
      <c r="E4433" s="6"/>
      <c r="F4433" s="6"/>
      <c r="G4433" s="6"/>
      <c r="H4433" s="6"/>
      <c r="I4433" s="6"/>
      <c r="J4433" s="6"/>
    </row>
    <row r="4434" spans="1:10" ht="13.9">
      <c r="A4434" s="6"/>
      <c r="B4434" s="7"/>
      <c r="C4434" s="6"/>
      <c r="D4434" s="8"/>
      <c r="E4434" s="6"/>
      <c r="F4434" s="6"/>
      <c r="G4434" s="6"/>
      <c r="H4434" s="6"/>
      <c r="I4434" s="6"/>
      <c r="J4434" s="6"/>
    </row>
    <row r="4435" spans="1:10" ht="13.9">
      <c r="A4435" s="6"/>
      <c r="B4435" s="7"/>
      <c r="C4435" s="6"/>
      <c r="D4435" s="8"/>
      <c r="E4435" s="6"/>
      <c r="F4435" s="6"/>
      <c r="G4435" s="6"/>
      <c r="H4435" s="6"/>
      <c r="I4435" s="6"/>
      <c r="J4435" s="6"/>
    </row>
    <row r="4436" spans="1:10" ht="13.9">
      <c r="A4436" s="6"/>
      <c r="B4436" s="7"/>
      <c r="C4436" s="6"/>
      <c r="D4436" s="8"/>
      <c r="E4436" s="6"/>
      <c r="F4436" s="6"/>
      <c r="G4436" s="6"/>
      <c r="H4436" s="6"/>
      <c r="I4436" s="6"/>
      <c r="J4436" s="6"/>
    </row>
    <row r="4437" spans="1:10" ht="13.9">
      <c r="A4437" s="6"/>
      <c r="B4437" s="7"/>
      <c r="C4437" s="6"/>
      <c r="D4437" s="8"/>
      <c r="E4437" s="6"/>
      <c r="F4437" s="6"/>
      <c r="G4437" s="6"/>
      <c r="H4437" s="6"/>
      <c r="I4437" s="6"/>
      <c r="J4437" s="6"/>
    </row>
    <row r="4438" spans="1:10" ht="13.9">
      <c r="A4438" s="6"/>
      <c r="B4438" s="7"/>
      <c r="C4438" s="6"/>
      <c r="D4438" s="8"/>
      <c r="E4438" s="6"/>
      <c r="F4438" s="6"/>
      <c r="G4438" s="6"/>
      <c r="H4438" s="6"/>
      <c r="I4438" s="6"/>
      <c r="J4438" s="6"/>
    </row>
    <row r="4439" spans="1:10" ht="13.9">
      <c r="A4439" s="6"/>
      <c r="B4439" s="7"/>
      <c r="C4439" s="6"/>
      <c r="D4439" s="8"/>
      <c r="E4439" s="6"/>
      <c r="F4439" s="6"/>
      <c r="G4439" s="6"/>
      <c r="H4439" s="6"/>
      <c r="I4439" s="6"/>
      <c r="J4439" s="6"/>
    </row>
    <row r="4440" spans="1:10" ht="13.9">
      <c r="A4440" s="6"/>
      <c r="B4440" s="7"/>
      <c r="C4440" s="6"/>
      <c r="D4440" s="8"/>
      <c r="E4440" s="6"/>
      <c r="F4440" s="6"/>
      <c r="G4440" s="6"/>
      <c r="H4440" s="6"/>
      <c r="I4440" s="6"/>
      <c r="J4440" s="6"/>
    </row>
    <row r="4441" spans="1:10" ht="13.9">
      <c r="A4441" s="6"/>
      <c r="B4441" s="7"/>
      <c r="C4441" s="6"/>
      <c r="D4441" s="8"/>
      <c r="E4441" s="6"/>
      <c r="F4441" s="6"/>
      <c r="G4441" s="6"/>
      <c r="H4441" s="6"/>
      <c r="I4441" s="6"/>
      <c r="J4441" s="6"/>
    </row>
    <row r="4442" spans="1:10" ht="13.9">
      <c r="A4442" s="6"/>
      <c r="B4442" s="7"/>
      <c r="C4442" s="6"/>
      <c r="D4442" s="8"/>
      <c r="E4442" s="6"/>
      <c r="F4442" s="6"/>
      <c r="G4442" s="6"/>
      <c r="H4442" s="6"/>
      <c r="I4442" s="6"/>
      <c r="J4442" s="6"/>
    </row>
    <row r="4443" spans="1:10" ht="13.9">
      <c r="A4443" s="6"/>
      <c r="B4443" s="7"/>
      <c r="C4443" s="6"/>
      <c r="D4443" s="8"/>
      <c r="E4443" s="6"/>
      <c r="F4443" s="6"/>
      <c r="G4443" s="6"/>
      <c r="H4443" s="6"/>
      <c r="I4443" s="6"/>
      <c r="J4443" s="6"/>
    </row>
    <row r="4444" spans="1:10" ht="13.9">
      <c r="A4444" s="6"/>
      <c r="B4444" s="7"/>
      <c r="C4444" s="6"/>
      <c r="D4444" s="8"/>
      <c r="E4444" s="6"/>
      <c r="F4444" s="6"/>
      <c r="G4444" s="6"/>
      <c r="H4444" s="6"/>
      <c r="I4444" s="6"/>
      <c r="J4444" s="6"/>
    </row>
    <row r="4445" spans="1:10" ht="13.9">
      <c r="A4445" s="6"/>
      <c r="B4445" s="7"/>
      <c r="C4445" s="6"/>
      <c r="D4445" s="8"/>
      <c r="E4445" s="6"/>
      <c r="F4445" s="6"/>
      <c r="G4445" s="6"/>
      <c r="H4445" s="6"/>
      <c r="I4445" s="6"/>
      <c r="J4445" s="6"/>
    </row>
    <row r="4446" spans="1:10" ht="13.9">
      <c r="A4446" s="6"/>
      <c r="B4446" s="7"/>
      <c r="C4446" s="6"/>
      <c r="D4446" s="8"/>
      <c r="E4446" s="6"/>
      <c r="F4446" s="6"/>
      <c r="G4446" s="6"/>
      <c r="H4446" s="6"/>
      <c r="I4446" s="6"/>
      <c r="J4446" s="6"/>
    </row>
    <row r="4447" spans="1:10" ht="13.9">
      <c r="A4447" s="6"/>
      <c r="B4447" s="7"/>
      <c r="C4447" s="6"/>
      <c r="D4447" s="8"/>
      <c r="E4447" s="6"/>
      <c r="F4447" s="6"/>
      <c r="G4447" s="6"/>
      <c r="H4447" s="6"/>
      <c r="I4447" s="6"/>
      <c r="J4447" s="6"/>
    </row>
    <row r="4448" spans="1:10" ht="13.9">
      <c r="A4448" s="6"/>
      <c r="B4448" s="7"/>
      <c r="C4448" s="6"/>
      <c r="D4448" s="8"/>
      <c r="E4448" s="6"/>
      <c r="F4448" s="6"/>
      <c r="G4448" s="6"/>
      <c r="H4448" s="6"/>
      <c r="I4448" s="6"/>
      <c r="J4448" s="6"/>
    </row>
    <row r="4449" spans="1:10" ht="13.9">
      <c r="A4449" s="6"/>
      <c r="B4449" s="7"/>
      <c r="C4449" s="6"/>
      <c r="D4449" s="8"/>
      <c r="E4449" s="6"/>
      <c r="F4449" s="6"/>
      <c r="G4449" s="6"/>
      <c r="H4449" s="6"/>
      <c r="I4449" s="6"/>
      <c r="J4449" s="6"/>
    </row>
    <row r="4450" spans="1:10" ht="13.9">
      <c r="A4450" s="6"/>
      <c r="B4450" s="7"/>
      <c r="C4450" s="6"/>
      <c r="D4450" s="8"/>
      <c r="E4450" s="6"/>
      <c r="F4450" s="6"/>
      <c r="G4450" s="6"/>
      <c r="H4450" s="6"/>
      <c r="I4450" s="6"/>
      <c r="J4450" s="6"/>
    </row>
    <row r="4451" spans="1:10" ht="13.9">
      <c r="A4451" s="6"/>
      <c r="B4451" s="7"/>
      <c r="C4451" s="6"/>
      <c r="D4451" s="8"/>
      <c r="E4451" s="6"/>
      <c r="F4451" s="6"/>
      <c r="G4451" s="6"/>
      <c r="H4451" s="6"/>
      <c r="I4451" s="6"/>
      <c r="J4451" s="6"/>
    </row>
    <row r="4452" spans="1:10" ht="13.9">
      <c r="A4452" s="6"/>
      <c r="B4452" s="7"/>
      <c r="C4452" s="6"/>
      <c r="D4452" s="8"/>
      <c r="E4452" s="6"/>
      <c r="F4452" s="6"/>
      <c r="G4452" s="6"/>
      <c r="H4452" s="6"/>
      <c r="I4452" s="6"/>
      <c r="J4452" s="6"/>
    </row>
    <row r="4453" spans="1:10" ht="13.9">
      <c r="A4453" s="6"/>
      <c r="B4453" s="7"/>
      <c r="C4453" s="6"/>
      <c r="D4453" s="8"/>
      <c r="E4453" s="6"/>
      <c r="F4453" s="6"/>
      <c r="G4453" s="6"/>
      <c r="H4453" s="6"/>
      <c r="I4453" s="6"/>
      <c r="J4453" s="6"/>
    </row>
    <row r="4454" spans="1:10" ht="13.9">
      <c r="A4454" s="6"/>
      <c r="B4454" s="7"/>
      <c r="C4454" s="6"/>
      <c r="D4454" s="8"/>
      <c r="E4454" s="6"/>
      <c r="F4454" s="6"/>
      <c r="G4454" s="6"/>
      <c r="H4454" s="6"/>
      <c r="I4454" s="6"/>
      <c r="J4454" s="6"/>
    </row>
    <row r="4455" spans="1:10" ht="13.9">
      <c r="A4455" s="6"/>
      <c r="B4455" s="7"/>
      <c r="C4455" s="6"/>
      <c r="D4455" s="8"/>
      <c r="E4455" s="6"/>
      <c r="F4455" s="6"/>
      <c r="G4455" s="6"/>
      <c r="H4455" s="6"/>
      <c r="I4455" s="6"/>
      <c r="J4455" s="6"/>
    </row>
    <row r="4456" spans="1:10" ht="13.9">
      <c r="A4456" s="6"/>
      <c r="B4456" s="7"/>
      <c r="C4456" s="6"/>
      <c r="D4456" s="8"/>
      <c r="E4456" s="6"/>
      <c r="F4456" s="6"/>
      <c r="G4456" s="6"/>
      <c r="H4456" s="6"/>
      <c r="I4456" s="6"/>
      <c r="J4456" s="6"/>
    </row>
    <row r="4457" spans="1:10" ht="13.9">
      <c r="A4457" s="6"/>
      <c r="B4457" s="7"/>
      <c r="C4457" s="6"/>
      <c r="D4457" s="8"/>
      <c r="E4457" s="6"/>
      <c r="F4457" s="6"/>
      <c r="G4457" s="6"/>
      <c r="H4457" s="6"/>
      <c r="I4457" s="6"/>
      <c r="J4457" s="6"/>
    </row>
    <row r="4458" spans="1:10" ht="13.9">
      <c r="A4458" s="6"/>
      <c r="B4458" s="7"/>
      <c r="C4458" s="6"/>
      <c r="D4458" s="8"/>
      <c r="E4458" s="6"/>
      <c r="F4458" s="6"/>
      <c r="G4458" s="6"/>
      <c r="H4458" s="6"/>
      <c r="I4458" s="6"/>
      <c r="J4458" s="6"/>
    </row>
    <row r="4459" spans="1:10" ht="13.9">
      <c r="A4459" s="6"/>
      <c r="B4459" s="7"/>
      <c r="C4459" s="6"/>
      <c r="D4459" s="8"/>
      <c r="E4459" s="6"/>
      <c r="F4459" s="6"/>
      <c r="G4459" s="6"/>
      <c r="H4459" s="6"/>
      <c r="I4459" s="6"/>
      <c r="J4459" s="6"/>
    </row>
    <row r="4460" spans="1:10" ht="13.9">
      <c r="A4460" s="6"/>
      <c r="B4460" s="7"/>
      <c r="C4460" s="6"/>
      <c r="D4460" s="8"/>
      <c r="E4460" s="6"/>
      <c r="F4460" s="6"/>
      <c r="G4460" s="6"/>
      <c r="H4460" s="6"/>
      <c r="I4460" s="6"/>
      <c r="J4460" s="6"/>
    </row>
    <row r="4461" spans="1:10" ht="13.9">
      <c r="A4461" s="6"/>
      <c r="B4461" s="7"/>
      <c r="C4461" s="6"/>
      <c r="D4461" s="8"/>
      <c r="E4461" s="6"/>
      <c r="F4461" s="6"/>
      <c r="G4461" s="6"/>
      <c r="H4461" s="6"/>
      <c r="I4461" s="6"/>
      <c r="J4461" s="6"/>
    </row>
    <row r="4462" spans="1:10" ht="13.9">
      <c r="A4462" s="6"/>
      <c r="B4462" s="7"/>
      <c r="C4462" s="6"/>
      <c r="D4462" s="8"/>
      <c r="E4462" s="6"/>
      <c r="F4462" s="6"/>
      <c r="G4462" s="6"/>
      <c r="H4462" s="6"/>
      <c r="I4462" s="6"/>
      <c r="J4462" s="6"/>
    </row>
    <row r="4463" spans="1:10" ht="13.9">
      <c r="A4463" s="6"/>
      <c r="B4463" s="7"/>
      <c r="C4463" s="6"/>
      <c r="D4463" s="8"/>
      <c r="E4463" s="6"/>
      <c r="F4463" s="6"/>
      <c r="G4463" s="6"/>
      <c r="H4463" s="6"/>
      <c r="I4463" s="6"/>
      <c r="J4463" s="6"/>
    </row>
    <row r="4464" spans="1:10" ht="13.9">
      <c r="A4464" s="6"/>
      <c r="B4464" s="7"/>
      <c r="C4464" s="6"/>
      <c r="D4464" s="8"/>
      <c r="E4464" s="6"/>
      <c r="F4464" s="6"/>
      <c r="G4464" s="6"/>
      <c r="H4464" s="6"/>
      <c r="I4464" s="6"/>
      <c r="J4464" s="6"/>
    </row>
    <row r="4465" spans="1:10" ht="13.9">
      <c r="A4465" s="6"/>
      <c r="B4465" s="7"/>
      <c r="C4465" s="6"/>
      <c r="D4465" s="8"/>
      <c r="E4465" s="6"/>
      <c r="F4465" s="6"/>
      <c r="G4465" s="6"/>
      <c r="H4465" s="6"/>
      <c r="I4465" s="6"/>
      <c r="J4465" s="6"/>
    </row>
    <row r="4466" spans="1:10" ht="13.9">
      <c r="A4466" s="6"/>
      <c r="B4466" s="7"/>
      <c r="C4466" s="6"/>
      <c r="D4466" s="8"/>
      <c r="E4466" s="6"/>
      <c r="F4466" s="6"/>
      <c r="G4466" s="6"/>
      <c r="H4466" s="6"/>
      <c r="I4466" s="6"/>
      <c r="J4466" s="6"/>
    </row>
    <row r="4467" spans="1:10" ht="13.9">
      <c r="A4467" s="6"/>
      <c r="B4467" s="7"/>
      <c r="C4467" s="6"/>
      <c r="D4467" s="8"/>
      <c r="E4467" s="6"/>
      <c r="F4467" s="6"/>
      <c r="G4467" s="6"/>
      <c r="H4467" s="6"/>
      <c r="I4467" s="6"/>
      <c r="J4467" s="6"/>
    </row>
    <row r="4468" spans="1:10" ht="13.9">
      <c r="A4468" s="6"/>
      <c r="B4468" s="7"/>
      <c r="C4468" s="6"/>
      <c r="D4468" s="8"/>
      <c r="E4468" s="6"/>
      <c r="F4468" s="6"/>
      <c r="G4468" s="6"/>
      <c r="H4468" s="6"/>
      <c r="I4468" s="6"/>
      <c r="J4468" s="6"/>
    </row>
    <row r="4469" spans="1:10" ht="13.9">
      <c r="A4469" s="6"/>
      <c r="B4469" s="7"/>
      <c r="C4469" s="6"/>
      <c r="D4469" s="8"/>
      <c r="E4469" s="6"/>
      <c r="F4469" s="6"/>
      <c r="G4469" s="6"/>
      <c r="H4469" s="6"/>
      <c r="I4469" s="6"/>
      <c r="J4469" s="6"/>
    </row>
    <row r="4470" spans="1:10" ht="13.9">
      <c r="A4470" s="6"/>
      <c r="B4470" s="7"/>
      <c r="C4470" s="6"/>
      <c r="D4470" s="8"/>
      <c r="E4470" s="6"/>
      <c r="F4470" s="6"/>
      <c r="G4470" s="6"/>
      <c r="H4470" s="6"/>
      <c r="I4470" s="6"/>
      <c r="J4470" s="6"/>
    </row>
    <row r="4471" spans="1:10" ht="13.9">
      <c r="A4471" s="6"/>
      <c r="B4471" s="7"/>
      <c r="C4471" s="6"/>
      <c r="D4471" s="8"/>
      <c r="E4471" s="6"/>
      <c r="F4471" s="6"/>
      <c r="G4471" s="6"/>
      <c r="H4471" s="6"/>
      <c r="I4471" s="6"/>
      <c r="J4471" s="6"/>
    </row>
    <row r="4472" spans="1:10" ht="13.9">
      <c r="A4472" s="6"/>
      <c r="B4472" s="7"/>
      <c r="C4472" s="6"/>
      <c r="D4472" s="8"/>
      <c r="E4472" s="6"/>
      <c r="F4472" s="6"/>
      <c r="G4472" s="6"/>
      <c r="H4472" s="6"/>
      <c r="I4472" s="6"/>
      <c r="J4472" s="6"/>
    </row>
    <row r="4473" spans="1:10" ht="13.9">
      <c r="A4473" s="6"/>
      <c r="B4473" s="7"/>
      <c r="C4473" s="6"/>
      <c r="D4473" s="8"/>
      <c r="E4473" s="6"/>
      <c r="F4473" s="6"/>
      <c r="G4473" s="6"/>
      <c r="H4473" s="6"/>
      <c r="I4473" s="6"/>
      <c r="J4473" s="6"/>
    </row>
    <row r="4474" spans="1:10" ht="13.9">
      <c r="A4474" s="6"/>
      <c r="B4474" s="7"/>
      <c r="C4474" s="6"/>
      <c r="D4474" s="8"/>
      <c r="E4474" s="6"/>
      <c r="F4474" s="6"/>
      <c r="G4474" s="6"/>
      <c r="H4474" s="6"/>
      <c r="I4474" s="6"/>
      <c r="J4474" s="6"/>
    </row>
    <row r="4475" spans="1:10" ht="13.9">
      <c r="A4475" s="6"/>
      <c r="B4475" s="7"/>
      <c r="C4475" s="6"/>
      <c r="D4475" s="8"/>
      <c r="E4475" s="6"/>
      <c r="F4475" s="6"/>
      <c r="G4475" s="6"/>
      <c r="H4475" s="6"/>
      <c r="I4475" s="6"/>
      <c r="J4475" s="6"/>
    </row>
    <row r="4476" spans="1:10" ht="13.9">
      <c r="A4476" s="6"/>
      <c r="B4476" s="7"/>
      <c r="C4476" s="6"/>
      <c r="D4476" s="8"/>
      <c r="E4476" s="6"/>
      <c r="F4476" s="6"/>
      <c r="G4476" s="6"/>
      <c r="H4476" s="6"/>
      <c r="I4476" s="6"/>
      <c r="J4476" s="6"/>
    </row>
    <row r="4477" spans="1:10" ht="13.9">
      <c r="A4477" s="6"/>
      <c r="B4477" s="7"/>
      <c r="C4477" s="6"/>
      <c r="D4477" s="8"/>
      <c r="E4477" s="6"/>
      <c r="F4477" s="6"/>
      <c r="G4477" s="6"/>
      <c r="H4477" s="6"/>
      <c r="I4477" s="6"/>
      <c r="J4477" s="6"/>
    </row>
    <row r="4478" spans="1:10" ht="13.9">
      <c r="A4478" s="6"/>
      <c r="B4478" s="7"/>
      <c r="C4478" s="6"/>
      <c r="D4478" s="8"/>
      <c r="E4478" s="6"/>
      <c r="F4478" s="6"/>
      <c r="G4478" s="6"/>
      <c r="H4478" s="6"/>
      <c r="I4478" s="6"/>
      <c r="J4478" s="6"/>
    </row>
    <row r="4479" spans="1:10" ht="13.9">
      <c r="A4479" s="6"/>
      <c r="B4479" s="7"/>
      <c r="C4479" s="6"/>
      <c r="D4479" s="8"/>
      <c r="E4479" s="6"/>
      <c r="F4479" s="6"/>
      <c r="G4479" s="6"/>
      <c r="H4479" s="6"/>
      <c r="I4479" s="6"/>
      <c r="J4479" s="6"/>
    </row>
    <row r="4480" spans="1:10" ht="13.9">
      <c r="A4480" s="6"/>
      <c r="B4480" s="7"/>
      <c r="C4480" s="6"/>
      <c r="D4480" s="8"/>
      <c r="E4480" s="6"/>
      <c r="F4480" s="6"/>
      <c r="G4480" s="6"/>
      <c r="H4480" s="6"/>
      <c r="I4480" s="6"/>
      <c r="J4480" s="6"/>
    </row>
    <row r="4481" spans="1:10" ht="13.9">
      <c r="A4481" s="6"/>
      <c r="B4481" s="7"/>
      <c r="C4481" s="6"/>
      <c r="D4481" s="8"/>
      <c r="E4481" s="6"/>
      <c r="F4481" s="6"/>
      <c r="G4481" s="6"/>
      <c r="H4481" s="6"/>
      <c r="I4481" s="6"/>
      <c r="J4481" s="6"/>
    </row>
    <row r="4482" spans="1:10" ht="13.9">
      <c r="A4482" s="6"/>
      <c r="B4482" s="7"/>
      <c r="C4482" s="6"/>
      <c r="D4482" s="8"/>
      <c r="E4482" s="6"/>
      <c r="F4482" s="6"/>
      <c r="G4482" s="6"/>
      <c r="H4482" s="6"/>
      <c r="I4482" s="6"/>
      <c r="J4482" s="6"/>
    </row>
    <row r="4483" spans="1:10" ht="13.9">
      <c r="A4483" s="6"/>
      <c r="B4483" s="7"/>
      <c r="C4483" s="6"/>
      <c r="D4483" s="8"/>
      <c r="E4483" s="6"/>
      <c r="F4483" s="6"/>
      <c r="G4483" s="6"/>
      <c r="H4483" s="6"/>
      <c r="I4483" s="6"/>
      <c r="J4483" s="6"/>
    </row>
    <row r="4484" spans="1:10" ht="13.9">
      <c r="A4484" s="6"/>
      <c r="B4484" s="7"/>
      <c r="C4484" s="6"/>
      <c r="D4484" s="8"/>
      <c r="E4484" s="6"/>
      <c r="F4484" s="6"/>
      <c r="G4484" s="6"/>
      <c r="H4484" s="6"/>
      <c r="I4484" s="6"/>
      <c r="J4484" s="6"/>
    </row>
    <row r="4485" spans="1:10" ht="13.9">
      <c r="A4485" s="6"/>
      <c r="B4485" s="7"/>
      <c r="C4485" s="6"/>
      <c r="D4485" s="8"/>
      <c r="E4485" s="6"/>
      <c r="F4485" s="6"/>
      <c r="G4485" s="6"/>
      <c r="H4485" s="6"/>
      <c r="I4485" s="6"/>
      <c r="J4485" s="6"/>
    </row>
    <row r="4486" spans="1:10" ht="13.9">
      <c r="A4486" s="6"/>
      <c r="B4486" s="7"/>
      <c r="C4486" s="6"/>
      <c r="D4486" s="8"/>
      <c r="E4486" s="6"/>
      <c r="F4486" s="6"/>
      <c r="G4486" s="6"/>
      <c r="H4486" s="6"/>
      <c r="I4486" s="6"/>
      <c r="J4486" s="6"/>
    </row>
    <row r="4487" spans="1:10" ht="13.9">
      <c r="A4487" s="6"/>
      <c r="B4487" s="7"/>
      <c r="C4487" s="6"/>
      <c r="D4487" s="8"/>
      <c r="E4487" s="6"/>
      <c r="F4487" s="6"/>
      <c r="G4487" s="6"/>
      <c r="H4487" s="6"/>
      <c r="I4487" s="6"/>
      <c r="J4487" s="6"/>
    </row>
    <row r="4488" spans="1:10" ht="13.9">
      <c r="A4488" s="6"/>
      <c r="B4488" s="7"/>
      <c r="C4488" s="6"/>
      <c r="D4488" s="8"/>
      <c r="E4488" s="6"/>
      <c r="F4488" s="6"/>
      <c r="G4488" s="6"/>
      <c r="H4488" s="6"/>
      <c r="I4488" s="6"/>
      <c r="J4488" s="6"/>
    </row>
    <row r="4489" spans="1:10" ht="13.9">
      <c r="A4489" s="6"/>
      <c r="B4489" s="7"/>
      <c r="C4489" s="6"/>
      <c r="D4489" s="8"/>
      <c r="E4489" s="6"/>
      <c r="F4489" s="6"/>
      <c r="G4489" s="6"/>
      <c r="H4489" s="6"/>
      <c r="I4489" s="6"/>
      <c r="J4489" s="6"/>
    </row>
    <row r="4490" spans="1:10" ht="13.9">
      <c r="A4490" s="6"/>
      <c r="B4490" s="7"/>
      <c r="C4490" s="6"/>
      <c r="D4490" s="8"/>
      <c r="E4490" s="6"/>
      <c r="F4490" s="6"/>
      <c r="G4490" s="6"/>
      <c r="H4490" s="6"/>
      <c r="I4490" s="6"/>
      <c r="J4490" s="6"/>
    </row>
    <row r="4491" spans="1:10" ht="13.9">
      <c r="A4491" s="6"/>
      <c r="B4491" s="7"/>
      <c r="C4491" s="6"/>
      <c r="D4491" s="8"/>
      <c r="E4491" s="6"/>
      <c r="F4491" s="6"/>
      <c r="G4491" s="6"/>
      <c r="H4491" s="6"/>
      <c r="I4491" s="6"/>
      <c r="J4491" s="6"/>
    </row>
    <row r="4492" spans="1:10" ht="13.9">
      <c r="A4492" s="6"/>
      <c r="B4492" s="7"/>
      <c r="C4492" s="6"/>
      <c r="D4492" s="8"/>
      <c r="E4492" s="6"/>
      <c r="F4492" s="6"/>
      <c r="G4492" s="6"/>
      <c r="H4492" s="6"/>
      <c r="I4492" s="6"/>
      <c r="J4492" s="6"/>
    </row>
    <row r="4493" spans="1:10" ht="13.9">
      <c r="A4493" s="6"/>
      <c r="B4493" s="7"/>
      <c r="C4493" s="6"/>
      <c r="D4493" s="8"/>
      <c r="E4493" s="6"/>
      <c r="F4493" s="6"/>
      <c r="G4493" s="6"/>
      <c r="H4493" s="6"/>
      <c r="I4493" s="6"/>
      <c r="J4493" s="6"/>
    </row>
    <row r="4494" spans="1:10" ht="13.9">
      <c r="A4494" s="6"/>
      <c r="B4494" s="7"/>
      <c r="C4494" s="6"/>
      <c r="D4494" s="8"/>
      <c r="E4494" s="6"/>
      <c r="F4494" s="6"/>
      <c r="G4494" s="6"/>
      <c r="H4494" s="6"/>
      <c r="I4494" s="6"/>
      <c r="J4494" s="6"/>
    </row>
    <row r="4495" spans="1:10" ht="13.9">
      <c r="A4495" s="6"/>
      <c r="B4495" s="7"/>
      <c r="C4495" s="6"/>
      <c r="D4495" s="8"/>
      <c r="E4495" s="6"/>
      <c r="F4495" s="6"/>
      <c r="G4495" s="6"/>
      <c r="H4495" s="6"/>
      <c r="I4495" s="6"/>
      <c r="J4495" s="6"/>
    </row>
    <row r="4496" spans="1:10" ht="13.9">
      <c r="A4496" s="6"/>
      <c r="B4496" s="7"/>
      <c r="C4496" s="6"/>
      <c r="D4496" s="8"/>
      <c r="E4496" s="6"/>
      <c r="F4496" s="6"/>
      <c r="G4496" s="6"/>
      <c r="H4496" s="6"/>
      <c r="I4496" s="6"/>
      <c r="J4496" s="6"/>
    </row>
    <row r="4497" spans="1:10" ht="13.9">
      <c r="A4497" s="6"/>
      <c r="B4497" s="7"/>
      <c r="C4497" s="6"/>
      <c r="D4497" s="8"/>
      <c r="E4497" s="6"/>
      <c r="F4497" s="6"/>
      <c r="G4497" s="6"/>
      <c r="H4497" s="6"/>
      <c r="I4497" s="6"/>
      <c r="J4497" s="6"/>
    </row>
    <row r="4498" spans="1:10" ht="13.9">
      <c r="A4498" s="6"/>
      <c r="B4498" s="7"/>
      <c r="C4498" s="6"/>
      <c r="D4498" s="8"/>
      <c r="E4498" s="6"/>
      <c r="F4498" s="6"/>
      <c r="G4498" s="6"/>
      <c r="H4498" s="6"/>
      <c r="I4498" s="6"/>
      <c r="J4498" s="6"/>
    </row>
    <row r="4499" spans="1:10" ht="13.9">
      <c r="A4499" s="6"/>
      <c r="B4499" s="7"/>
      <c r="C4499" s="6"/>
      <c r="D4499" s="8"/>
      <c r="E4499" s="6"/>
      <c r="F4499" s="6"/>
      <c r="G4499" s="6"/>
      <c r="H4499" s="6"/>
      <c r="I4499" s="6"/>
      <c r="J4499" s="6"/>
    </row>
    <row r="4500" spans="1:10" ht="13.9">
      <c r="A4500" s="6"/>
      <c r="B4500" s="7"/>
      <c r="C4500" s="6"/>
      <c r="D4500" s="8"/>
      <c r="E4500" s="6"/>
      <c r="F4500" s="6"/>
      <c r="G4500" s="6"/>
      <c r="H4500" s="6"/>
      <c r="I4500" s="6"/>
      <c r="J4500" s="6"/>
    </row>
    <row r="4501" spans="1:10" ht="13.9">
      <c r="A4501" s="6"/>
      <c r="B4501" s="7"/>
      <c r="C4501" s="6"/>
      <c r="D4501" s="8"/>
      <c r="E4501" s="6"/>
      <c r="F4501" s="6"/>
      <c r="G4501" s="6"/>
      <c r="H4501" s="6"/>
      <c r="I4501" s="6"/>
      <c r="J4501" s="6"/>
    </row>
    <row r="4502" spans="1:10" ht="13.9">
      <c r="A4502" s="6"/>
      <c r="B4502" s="7"/>
      <c r="C4502" s="6"/>
      <c r="D4502" s="8"/>
      <c r="E4502" s="6"/>
      <c r="F4502" s="6"/>
      <c r="G4502" s="6"/>
      <c r="H4502" s="6"/>
      <c r="I4502" s="6"/>
      <c r="J4502" s="6"/>
    </row>
    <row r="4503" spans="1:10" ht="13.9">
      <c r="A4503" s="6"/>
      <c r="B4503" s="7"/>
      <c r="C4503" s="6"/>
      <c r="D4503" s="8"/>
      <c r="E4503" s="6"/>
      <c r="F4503" s="6"/>
      <c r="G4503" s="6"/>
      <c r="H4503" s="6"/>
      <c r="I4503" s="6"/>
      <c r="J4503" s="6"/>
    </row>
    <row r="4504" spans="1:10" ht="13.9">
      <c r="A4504" s="6"/>
      <c r="B4504" s="7"/>
      <c r="C4504" s="6"/>
      <c r="D4504" s="8"/>
      <c r="E4504" s="6"/>
      <c r="F4504" s="6"/>
      <c r="G4504" s="6"/>
      <c r="H4504" s="6"/>
      <c r="I4504" s="6"/>
      <c r="J4504" s="6"/>
    </row>
    <row r="4505" spans="1:10" ht="13.9">
      <c r="A4505" s="6"/>
      <c r="B4505" s="7"/>
      <c r="C4505" s="6"/>
      <c r="D4505" s="8"/>
      <c r="E4505" s="6"/>
      <c r="F4505" s="6"/>
      <c r="G4505" s="6"/>
      <c r="H4505" s="6"/>
      <c r="I4505" s="6"/>
      <c r="J4505" s="6"/>
    </row>
    <row r="4506" spans="1:10" ht="13.9">
      <c r="A4506" s="6"/>
      <c r="B4506" s="7"/>
      <c r="C4506" s="6"/>
      <c r="D4506" s="8"/>
      <c r="E4506" s="6"/>
      <c r="F4506" s="6"/>
      <c r="G4506" s="6"/>
      <c r="H4506" s="6"/>
      <c r="I4506" s="6"/>
      <c r="J4506" s="6"/>
    </row>
    <row r="4507" spans="1:10" ht="13.9">
      <c r="A4507" s="6"/>
      <c r="B4507" s="7"/>
      <c r="C4507" s="6"/>
      <c r="D4507" s="8"/>
      <c r="E4507" s="6"/>
      <c r="F4507" s="6"/>
      <c r="G4507" s="6"/>
      <c r="H4507" s="6"/>
      <c r="I4507" s="6"/>
      <c r="J4507" s="6"/>
    </row>
    <row r="4508" spans="1:10" ht="13.9">
      <c r="A4508" s="6"/>
      <c r="B4508" s="7"/>
      <c r="C4508" s="6"/>
      <c r="D4508" s="8"/>
      <c r="E4508" s="6"/>
      <c r="F4508" s="6"/>
      <c r="G4508" s="6"/>
      <c r="H4508" s="6"/>
      <c r="I4508" s="6"/>
      <c r="J4508" s="6"/>
    </row>
    <row r="4509" spans="1:10" ht="13.9">
      <c r="A4509" s="6"/>
      <c r="B4509" s="7"/>
      <c r="C4509" s="6"/>
      <c r="D4509" s="8"/>
      <c r="E4509" s="6"/>
      <c r="F4509" s="6"/>
      <c r="G4509" s="6"/>
      <c r="H4509" s="6"/>
      <c r="I4509" s="6"/>
      <c r="J4509" s="6"/>
    </row>
    <row r="4510" spans="1:10" ht="13.9">
      <c r="A4510" s="6"/>
      <c r="B4510" s="7"/>
      <c r="C4510" s="6"/>
      <c r="D4510" s="8"/>
      <c r="E4510" s="6"/>
      <c r="F4510" s="6"/>
      <c r="G4510" s="6"/>
      <c r="H4510" s="6"/>
      <c r="I4510" s="6"/>
      <c r="J4510" s="6"/>
    </row>
    <row r="4511" spans="1:10" ht="13.9">
      <c r="A4511" s="6"/>
      <c r="B4511" s="7"/>
      <c r="C4511" s="6"/>
      <c r="D4511" s="8"/>
      <c r="E4511" s="6"/>
      <c r="F4511" s="6"/>
      <c r="G4511" s="6"/>
      <c r="H4511" s="6"/>
      <c r="I4511" s="6"/>
      <c r="J4511" s="6"/>
    </row>
    <row r="4512" spans="1:10" ht="13.9">
      <c r="A4512" s="6"/>
      <c r="B4512" s="7"/>
      <c r="C4512" s="6"/>
      <c r="D4512" s="8"/>
      <c r="E4512" s="6"/>
      <c r="F4512" s="6"/>
      <c r="G4512" s="6"/>
      <c r="H4512" s="6"/>
      <c r="I4512" s="6"/>
      <c r="J4512" s="6"/>
    </row>
    <row r="4513" spans="1:10" ht="13.9">
      <c r="A4513" s="6"/>
      <c r="B4513" s="7"/>
      <c r="C4513" s="6"/>
      <c r="D4513" s="8"/>
      <c r="E4513" s="6"/>
      <c r="F4513" s="6"/>
      <c r="G4513" s="6"/>
      <c r="H4513" s="6"/>
      <c r="I4513" s="6"/>
      <c r="J4513" s="6"/>
    </row>
    <row r="4514" spans="1:10" ht="13.9">
      <c r="A4514" s="6"/>
      <c r="B4514" s="7"/>
      <c r="C4514" s="6"/>
      <c r="D4514" s="8"/>
      <c r="E4514" s="6"/>
      <c r="F4514" s="6"/>
      <c r="G4514" s="6"/>
      <c r="H4514" s="6"/>
      <c r="I4514" s="6"/>
      <c r="J4514" s="6"/>
    </row>
    <row r="4515" spans="1:10" ht="13.9">
      <c r="A4515" s="6"/>
      <c r="B4515" s="7"/>
      <c r="C4515" s="6"/>
      <c r="D4515" s="8"/>
      <c r="E4515" s="6"/>
      <c r="F4515" s="6"/>
      <c r="G4515" s="6"/>
      <c r="H4515" s="6"/>
      <c r="I4515" s="6"/>
      <c r="J4515" s="6"/>
    </row>
    <row r="4516" spans="1:10" ht="13.9">
      <c r="A4516" s="6"/>
      <c r="B4516" s="7"/>
      <c r="C4516" s="6"/>
      <c r="D4516" s="8"/>
      <c r="E4516" s="6"/>
      <c r="F4516" s="6"/>
      <c r="G4516" s="6"/>
      <c r="H4516" s="6"/>
      <c r="I4516" s="6"/>
      <c r="J4516" s="6"/>
    </row>
    <row r="4517" spans="1:10" ht="13.9">
      <c r="A4517" s="6"/>
      <c r="B4517" s="7"/>
      <c r="C4517" s="6"/>
      <c r="D4517" s="8"/>
      <c r="E4517" s="6"/>
      <c r="F4517" s="6"/>
      <c r="G4517" s="6"/>
      <c r="H4517" s="6"/>
      <c r="I4517" s="6"/>
      <c r="J4517" s="6"/>
    </row>
    <row r="4518" spans="1:10" ht="13.9">
      <c r="A4518" s="6"/>
      <c r="B4518" s="7"/>
      <c r="C4518" s="6"/>
      <c r="D4518" s="8"/>
      <c r="E4518" s="6"/>
      <c r="F4518" s="6"/>
      <c r="G4518" s="6"/>
      <c r="H4518" s="6"/>
      <c r="I4518" s="6"/>
      <c r="J4518" s="6"/>
    </row>
    <row r="4519" spans="1:10" ht="13.9">
      <c r="A4519" s="6"/>
      <c r="B4519" s="7"/>
      <c r="C4519" s="6"/>
      <c r="D4519" s="8"/>
      <c r="E4519" s="6"/>
      <c r="F4519" s="6"/>
      <c r="G4519" s="6"/>
      <c r="H4519" s="6"/>
      <c r="I4519" s="6"/>
      <c r="J4519" s="6"/>
    </row>
    <row r="4520" spans="1:10" ht="13.9">
      <c r="A4520" s="6"/>
      <c r="B4520" s="7"/>
      <c r="C4520" s="6"/>
      <c r="D4520" s="8"/>
      <c r="E4520" s="6"/>
      <c r="F4520" s="6"/>
      <c r="G4520" s="6"/>
      <c r="H4520" s="6"/>
      <c r="I4520" s="6"/>
      <c r="J4520" s="6"/>
    </row>
    <row r="4521" spans="1:10" ht="13.9">
      <c r="A4521" s="6"/>
      <c r="B4521" s="7"/>
      <c r="C4521" s="6"/>
      <c r="D4521" s="8"/>
      <c r="E4521" s="6"/>
      <c r="F4521" s="6"/>
      <c r="G4521" s="6"/>
      <c r="H4521" s="6"/>
      <c r="I4521" s="6"/>
      <c r="J4521" s="6"/>
    </row>
    <row r="4522" spans="1:10" ht="13.9">
      <c r="A4522" s="6"/>
      <c r="B4522" s="7"/>
      <c r="C4522" s="6"/>
      <c r="D4522" s="8"/>
      <c r="E4522" s="6"/>
      <c r="F4522" s="6"/>
      <c r="G4522" s="6"/>
      <c r="H4522" s="6"/>
      <c r="I4522" s="6"/>
      <c r="J4522" s="6"/>
    </row>
    <row r="4523" spans="1:10" ht="13.9">
      <c r="A4523" s="6"/>
      <c r="B4523" s="7"/>
      <c r="C4523" s="6"/>
      <c r="D4523" s="8"/>
      <c r="E4523" s="6"/>
      <c r="F4523" s="6"/>
      <c r="G4523" s="6"/>
      <c r="H4523" s="6"/>
      <c r="I4523" s="6"/>
      <c r="J4523" s="6"/>
    </row>
    <row r="4524" spans="1:10" ht="13.9">
      <c r="A4524" s="6"/>
      <c r="B4524" s="7"/>
      <c r="C4524" s="6"/>
      <c r="D4524" s="8"/>
      <c r="E4524" s="6"/>
      <c r="F4524" s="6"/>
      <c r="G4524" s="6"/>
      <c r="H4524" s="6"/>
      <c r="I4524" s="6"/>
      <c r="J4524" s="6"/>
    </row>
    <row r="4525" spans="1:10" ht="13.9">
      <c r="A4525" s="6"/>
      <c r="B4525" s="7"/>
      <c r="C4525" s="6"/>
      <c r="D4525" s="8"/>
      <c r="E4525" s="6"/>
      <c r="F4525" s="6"/>
      <c r="G4525" s="6"/>
      <c r="H4525" s="6"/>
      <c r="I4525" s="6"/>
      <c r="J4525" s="6"/>
    </row>
    <row r="4526" spans="1:10" ht="13.9">
      <c r="A4526" s="6"/>
      <c r="B4526" s="7"/>
      <c r="C4526" s="6"/>
      <c r="D4526" s="8"/>
      <c r="E4526" s="6"/>
      <c r="F4526" s="6"/>
      <c r="G4526" s="6"/>
      <c r="H4526" s="6"/>
      <c r="I4526" s="6"/>
      <c r="J4526" s="6"/>
    </row>
    <row r="4527" spans="1:10" ht="13.9">
      <c r="A4527" s="6"/>
      <c r="B4527" s="7"/>
      <c r="C4527" s="6"/>
      <c r="D4527" s="8"/>
      <c r="E4527" s="6"/>
      <c r="F4527" s="6"/>
      <c r="G4527" s="6"/>
      <c r="H4527" s="6"/>
      <c r="I4527" s="6"/>
      <c r="J4527" s="6"/>
    </row>
    <row r="4528" spans="1:10" ht="13.9">
      <c r="A4528" s="6"/>
      <c r="B4528" s="7"/>
      <c r="C4528" s="6"/>
      <c r="D4528" s="8"/>
      <c r="E4528" s="6"/>
      <c r="F4528" s="6"/>
      <c r="G4528" s="6"/>
      <c r="H4528" s="6"/>
      <c r="I4528" s="6"/>
      <c r="J4528" s="6"/>
    </row>
    <row r="4529" spans="1:10" ht="13.9">
      <c r="A4529" s="6"/>
      <c r="B4529" s="7"/>
      <c r="C4529" s="6"/>
      <c r="D4529" s="8"/>
      <c r="E4529" s="6"/>
      <c r="F4529" s="6"/>
      <c r="G4529" s="6"/>
      <c r="H4529" s="6"/>
      <c r="I4529" s="6"/>
      <c r="J4529" s="6"/>
    </row>
    <row r="4530" spans="1:10" ht="13.9">
      <c r="A4530" s="6"/>
      <c r="B4530" s="7"/>
      <c r="C4530" s="6"/>
      <c r="D4530" s="8"/>
      <c r="E4530" s="6"/>
      <c r="F4530" s="6"/>
      <c r="G4530" s="6"/>
      <c r="H4530" s="6"/>
      <c r="I4530" s="6"/>
      <c r="J4530" s="6"/>
    </row>
    <row r="4531" spans="1:10" ht="13.9">
      <c r="A4531" s="6"/>
      <c r="B4531" s="7"/>
      <c r="C4531" s="6"/>
      <c r="D4531" s="8"/>
      <c r="E4531" s="6"/>
      <c r="F4531" s="6"/>
      <c r="G4531" s="6"/>
      <c r="H4531" s="6"/>
      <c r="I4531" s="6"/>
      <c r="J4531" s="6"/>
    </row>
    <row r="4532" spans="1:10" ht="13.9">
      <c r="A4532" s="6"/>
      <c r="B4532" s="7"/>
      <c r="C4532" s="6"/>
      <c r="D4532" s="8"/>
      <c r="E4532" s="6"/>
      <c r="F4532" s="6"/>
      <c r="G4532" s="6"/>
      <c r="H4532" s="6"/>
      <c r="I4532" s="6"/>
      <c r="J4532" s="6"/>
    </row>
    <row r="4533" spans="1:10" ht="13.9">
      <c r="A4533" s="6"/>
      <c r="B4533" s="7"/>
      <c r="C4533" s="6"/>
      <c r="D4533" s="8"/>
      <c r="E4533" s="6"/>
      <c r="F4533" s="6"/>
      <c r="G4533" s="6"/>
      <c r="H4533" s="6"/>
      <c r="I4533" s="6"/>
      <c r="J4533" s="6"/>
    </row>
    <row r="4534" spans="1:10" ht="13.9">
      <c r="A4534" s="6"/>
      <c r="B4534" s="7"/>
      <c r="C4534" s="6"/>
      <c r="D4534" s="8"/>
      <c r="E4534" s="6"/>
      <c r="F4534" s="6"/>
      <c r="G4534" s="6"/>
      <c r="H4534" s="6"/>
      <c r="I4534" s="6"/>
      <c r="J4534" s="6"/>
    </row>
    <row r="4535" spans="1:10" ht="13.9">
      <c r="A4535" s="6"/>
      <c r="B4535" s="7"/>
      <c r="C4535" s="6"/>
      <c r="D4535" s="8"/>
      <c r="E4535" s="6"/>
      <c r="F4535" s="6"/>
      <c r="G4535" s="6"/>
      <c r="H4535" s="6"/>
      <c r="I4535" s="6"/>
      <c r="J4535" s="6"/>
    </row>
    <row r="4536" spans="1:10" ht="13.9">
      <c r="A4536" s="6"/>
      <c r="B4536" s="7"/>
      <c r="C4536" s="6"/>
      <c r="D4536" s="8"/>
      <c r="E4536" s="6"/>
      <c r="F4536" s="6"/>
      <c r="G4536" s="6"/>
      <c r="H4536" s="6"/>
      <c r="I4536" s="6"/>
      <c r="J4536" s="6"/>
    </row>
    <row r="4537" spans="1:10" ht="13.9">
      <c r="A4537" s="6"/>
      <c r="B4537" s="7"/>
      <c r="C4537" s="6"/>
      <c r="D4537" s="8"/>
      <c r="E4537" s="6"/>
      <c r="F4537" s="6"/>
      <c r="G4537" s="6"/>
      <c r="H4537" s="6"/>
      <c r="I4537" s="6"/>
      <c r="J4537" s="6"/>
    </row>
    <row r="4538" spans="1:10" ht="13.9">
      <c r="A4538" s="6"/>
      <c r="B4538" s="7"/>
      <c r="C4538" s="6"/>
      <c r="D4538" s="8"/>
      <c r="E4538" s="6"/>
      <c r="F4538" s="6"/>
      <c r="G4538" s="6"/>
      <c r="H4538" s="6"/>
      <c r="I4538" s="6"/>
      <c r="J4538" s="6"/>
    </row>
    <row r="4539" spans="1:10" ht="13.9">
      <c r="A4539" s="6"/>
      <c r="B4539" s="7"/>
      <c r="C4539" s="6"/>
      <c r="D4539" s="8"/>
      <c r="E4539" s="6"/>
      <c r="F4539" s="6"/>
      <c r="G4539" s="6"/>
      <c r="H4539" s="6"/>
      <c r="I4539" s="6"/>
      <c r="J4539" s="6"/>
    </row>
    <row r="4540" spans="1:10" ht="13.9">
      <c r="A4540" s="6"/>
      <c r="B4540" s="7"/>
      <c r="C4540" s="6"/>
      <c r="D4540" s="8"/>
      <c r="E4540" s="6"/>
      <c r="F4540" s="6"/>
      <c r="G4540" s="6"/>
      <c r="H4540" s="6"/>
      <c r="I4540" s="6"/>
      <c r="J4540" s="6"/>
    </row>
    <row r="4541" spans="1:10" ht="13.9">
      <c r="A4541" s="6"/>
      <c r="B4541" s="7"/>
      <c r="C4541" s="6"/>
      <c r="D4541" s="8"/>
      <c r="E4541" s="6"/>
      <c r="F4541" s="6"/>
      <c r="G4541" s="6"/>
      <c r="H4541" s="6"/>
      <c r="I4541" s="6"/>
      <c r="J4541" s="6"/>
    </row>
    <row r="4542" spans="1:10" ht="13.9">
      <c r="A4542" s="6"/>
      <c r="B4542" s="7"/>
      <c r="C4542" s="6"/>
      <c r="D4542" s="8"/>
      <c r="E4542" s="6"/>
      <c r="F4542" s="6"/>
      <c r="G4542" s="6"/>
      <c r="H4542" s="6"/>
      <c r="I4542" s="6"/>
      <c r="J4542" s="6"/>
    </row>
    <row r="4543" spans="1:10" ht="13.9">
      <c r="A4543" s="6"/>
      <c r="B4543" s="7"/>
      <c r="C4543" s="6"/>
      <c r="D4543" s="8"/>
      <c r="E4543" s="6"/>
      <c r="F4543" s="6"/>
      <c r="G4543" s="6"/>
      <c r="H4543" s="6"/>
      <c r="I4543" s="6"/>
      <c r="J4543" s="6"/>
    </row>
    <row r="4544" spans="1:10" ht="13.9">
      <c r="A4544" s="6"/>
      <c r="B4544" s="7"/>
      <c r="C4544" s="6"/>
      <c r="D4544" s="8"/>
      <c r="E4544" s="6"/>
      <c r="F4544" s="6"/>
      <c r="G4544" s="6"/>
      <c r="H4544" s="6"/>
      <c r="I4544" s="6"/>
      <c r="J4544" s="6"/>
    </row>
    <row r="4545" spans="1:10" ht="13.9">
      <c r="A4545" s="6"/>
      <c r="B4545" s="7"/>
      <c r="C4545" s="6"/>
      <c r="D4545" s="8"/>
      <c r="E4545" s="6"/>
      <c r="F4545" s="6"/>
      <c r="G4545" s="6"/>
      <c r="H4545" s="6"/>
      <c r="I4545" s="6"/>
      <c r="J4545" s="6"/>
    </row>
    <row r="4546" spans="1:10" ht="13.9">
      <c r="A4546" s="6"/>
      <c r="B4546" s="7"/>
      <c r="C4546" s="6"/>
      <c r="D4546" s="8"/>
      <c r="E4546" s="6"/>
      <c r="F4546" s="6"/>
      <c r="G4546" s="6"/>
      <c r="H4546" s="6"/>
      <c r="I4546" s="6"/>
      <c r="J4546" s="6"/>
    </row>
    <row r="4547" spans="1:10" ht="13.9">
      <c r="A4547" s="6"/>
      <c r="B4547" s="7"/>
      <c r="C4547" s="6"/>
      <c r="D4547" s="8"/>
      <c r="E4547" s="6"/>
      <c r="F4547" s="6"/>
      <c r="G4547" s="6"/>
      <c r="H4547" s="6"/>
      <c r="I4547" s="6"/>
      <c r="J4547" s="6"/>
    </row>
    <row r="4548" spans="1:10" ht="13.9">
      <c r="A4548" s="6"/>
      <c r="B4548" s="7"/>
      <c r="C4548" s="6"/>
      <c r="D4548" s="8"/>
      <c r="E4548" s="6"/>
      <c r="F4548" s="6"/>
      <c r="G4548" s="6"/>
      <c r="H4548" s="6"/>
      <c r="I4548" s="6"/>
      <c r="J4548" s="6"/>
    </row>
    <row r="4549" spans="1:10" ht="13.9">
      <c r="A4549" s="6"/>
      <c r="B4549" s="7"/>
      <c r="C4549" s="6"/>
      <c r="D4549" s="8"/>
      <c r="E4549" s="6"/>
      <c r="F4549" s="6"/>
      <c r="G4549" s="6"/>
      <c r="H4549" s="6"/>
      <c r="I4549" s="6"/>
      <c r="J4549" s="6"/>
    </row>
    <row r="4550" spans="1:10" ht="13.9">
      <c r="A4550" s="6"/>
      <c r="B4550" s="7"/>
      <c r="C4550" s="6"/>
      <c r="D4550" s="8"/>
      <c r="E4550" s="6"/>
      <c r="F4550" s="6"/>
      <c r="G4550" s="6"/>
      <c r="H4550" s="6"/>
      <c r="I4550" s="6"/>
      <c r="J4550" s="6"/>
    </row>
    <row r="4551" spans="1:10" ht="13.9">
      <c r="A4551" s="6"/>
      <c r="B4551" s="7"/>
      <c r="C4551" s="6"/>
      <c r="D4551" s="8"/>
      <c r="E4551" s="6"/>
      <c r="F4551" s="6"/>
      <c r="G4551" s="6"/>
      <c r="H4551" s="6"/>
      <c r="I4551" s="6"/>
      <c r="J4551" s="6"/>
    </row>
    <row r="4552" spans="1:10" ht="13.9">
      <c r="A4552" s="6"/>
      <c r="B4552" s="7"/>
      <c r="C4552" s="6"/>
      <c r="D4552" s="8"/>
      <c r="E4552" s="6"/>
      <c r="F4552" s="6"/>
      <c r="G4552" s="6"/>
      <c r="H4552" s="6"/>
      <c r="I4552" s="6"/>
      <c r="J4552" s="6"/>
    </row>
    <row r="4553" spans="1:10" ht="13.9">
      <c r="A4553" s="6"/>
      <c r="B4553" s="7"/>
      <c r="C4553" s="6"/>
      <c r="D4553" s="8"/>
      <c r="E4553" s="6"/>
      <c r="F4553" s="6"/>
      <c r="G4553" s="6"/>
      <c r="H4553" s="6"/>
      <c r="I4553" s="6"/>
      <c r="J4553" s="6"/>
    </row>
    <row r="4554" spans="1:10" ht="13.9">
      <c r="A4554" s="6"/>
      <c r="B4554" s="7"/>
      <c r="C4554" s="6"/>
      <c r="D4554" s="8"/>
      <c r="E4554" s="6"/>
      <c r="F4554" s="6"/>
      <c r="G4554" s="6"/>
      <c r="H4554" s="6"/>
      <c r="I4554" s="6"/>
      <c r="J4554" s="6"/>
    </row>
    <row r="4555" spans="1:10" ht="13.9">
      <c r="A4555" s="6"/>
      <c r="B4555" s="7"/>
      <c r="C4555" s="6"/>
      <c r="D4555" s="8"/>
      <c r="E4555" s="6"/>
      <c r="F4555" s="6"/>
      <c r="G4555" s="6"/>
      <c r="H4555" s="6"/>
      <c r="I4555" s="6"/>
      <c r="J4555" s="6"/>
    </row>
    <row r="4556" spans="1:10" ht="13.9">
      <c r="A4556" s="6"/>
      <c r="B4556" s="7"/>
      <c r="C4556" s="6"/>
      <c r="D4556" s="8"/>
      <c r="E4556" s="6"/>
      <c r="F4556" s="6"/>
      <c r="G4556" s="6"/>
      <c r="H4556" s="6"/>
      <c r="I4556" s="6"/>
      <c r="J4556" s="6"/>
    </row>
    <row r="4557" spans="1:10" ht="13.9">
      <c r="A4557" s="6"/>
      <c r="B4557" s="7"/>
      <c r="C4557" s="6"/>
      <c r="D4557" s="8"/>
      <c r="E4557" s="6"/>
      <c r="F4557" s="6"/>
      <c r="G4557" s="6"/>
      <c r="H4557" s="6"/>
      <c r="I4557" s="6"/>
      <c r="J4557" s="6"/>
    </row>
    <row r="4558" spans="1:10" ht="13.9">
      <c r="A4558" s="6"/>
      <c r="B4558" s="7"/>
      <c r="C4558" s="6"/>
      <c r="D4558" s="8"/>
      <c r="E4558" s="6"/>
      <c r="F4558" s="6"/>
      <c r="G4558" s="6"/>
      <c r="H4558" s="6"/>
      <c r="I4558" s="6"/>
      <c r="J4558" s="6"/>
    </row>
    <row r="4559" spans="1:10" ht="13.9">
      <c r="A4559" s="6"/>
      <c r="B4559" s="7"/>
      <c r="C4559" s="6"/>
      <c r="D4559" s="8"/>
      <c r="E4559" s="6"/>
      <c r="F4559" s="6"/>
      <c r="G4559" s="6"/>
      <c r="H4559" s="6"/>
      <c r="I4559" s="6"/>
      <c r="J4559" s="6"/>
    </row>
    <row r="4560" spans="1:10" ht="13.9">
      <c r="A4560" s="6"/>
      <c r="B4560" s="7"/>
      <c r="C4560" s="6"/>
      <c r="D4560" s="8"/>
      <c r="E4560" s="6"/>
      <c r="F4560" s="6"/>
      <c r="G4560" s="6"/>
      <c r="H4560" s="6"/>
      <c r="I4560" s="6"/>
      <c r="J4560" s="6"/>
    </row>
    <row r="4561" spans="1:10" ht="13.9">
      <c r="A4561" s="6"/>
      <c r="B4561" s="7"/>
      <c r="C4561" s="6"/>
      <c r="D4561" s="8"/>
      <c r="E4561" s="6"/>
      <c r="F4561" s="6"/>
      <c r="G4561" s="6"/>
      <c r="H4561" s="6"/>
      <c r="I4561" s="6"/>
      <c r="J4561" s="6"/>
    </row>
    <row r="4562" spans="1:10" ht="13.9">
      <c r="A4562" s="6"/>
      <c r="B4562" s="7"/>
      <c r="C4562" s="6"/>
      <c r="D4562" s="8"/>
      <c r="E4562" s="6"/>
      <c r="F4562" s="6"/>
      <c r="G4562" s="6"/>
      <c r="H4562" s="6"/>
      <c r="I4562" s="6"/>
      <c r="J4562" s="6"/>
    </row>
    <row r="4563" spans="1:10" ht="13.9">
      <c r="A4563" s="6"/>
      <c r="B4563" s="7"/>
      <c r="C4563" s="6"/>
      <c r="D4563" s="8"/>
      <c r="E4563" s="6"/>
      <c r="F4563" s="6"/>
      <c r="G4563" s="6"/>
      <c r="H4563" s="6"/>
      <c r="I4563" s="6"/>
      <c r="J4563" s="6"/>
    </row>
    <row r="4564" spans="1:10" ht="13.9">
      <c r="A4564" s="6"/>
      <c r="B4564" s="7"/>
      <c r="C4564" s="6"/>
      <c r="D4564" s="8"/>
      <c r="E4564" s="6"/>
      <c r="F4564" s="6"/>
      <c r="G4564" s="6"/>
      <c r="H4564" s="6"/>
      <c r="I4564" s="6"/>
      <c r="J4564" s="6"/>
    </row>
    <row r="4565" spans="1:10" ht="13.9">
      <c r="A4565" s="6"/>
      <c r="B4565" s="7"/>
      <c r="C4565" s="6"/>
      <c r="D4565" s="8"/>
      <c r="E4565" s="6"/>
      <c r="F4565" s="6"/>
      <c r="G4565" s="6"/>
      <c r="H4565" s="6"/>
      <c r="I4565" s="6"/>
      <c r="J4565" s="6"/>
    </row>
    <row r="4566" spans="1:10" ht="13.9">
      <c r="A4566" s="6"/>
      <c r="B4566" s="7"/>
      <c r="C4566" s="6"/>
      <c r="D4566" s="8"/>
      <c r="E4566" s="6"/>
      <c r="F4566" s="6"/>
      <c r="G4566" s="6"/>
      <c r="H4566" s="6"/>
      <c r="I4566" s="6"/>
      <c r="J4566" s="6"/>
    </row>
    <row r="4567" spans="1:10" ht="13.9">
      <c r="A4567" s="6"/>
      <c r="B4567" s="7"/>
      <c r="C4567" s="6"/>
      <c r="D4567" s="8"/>
      <c r="E4567" s="6"/>
      <c r="F4567" s="6"/>
      <c r="G4567" s="6"/>
      <c r="H4567" s="6"/>
      <c r="I4567" s="6"/>
      <c r="J4567" s="6"/>
    </row>
    <row r="4568" spans="1:10" ht="13.9">
      <c r="A4568" s="6"/>
      <c r="B4568" s="7"/>
      <c r="C4568" s="6"/>
      <c r="D4568" s="8"/>
      <c r="E4568" s="6"/>
      <c r="F4568" s="6"/>
      <c r="G4568" s="6"/>
      <c r="H4568" s="6"/>
      <c r="I4568" s="6"/>
      <c r="J4568" s="6"/>
    </row>
    <row r="4569" spans="1:10" ht="13.9">
      <c r="A4569" s="6"/>
      <c r="B4569" s="7"/>
      <c r="C4569" s="6"/>
      <c r="D4569" s="8"/>
      <c r="E4569" s="6"/>
      <c r="F4569" s="6"/>
      <c r="G4569" s="6"/>
      <c r="H4569" s="6"/>
      <c r="I4569" s="6"/>
      <c r="J4569" s="6"/>
    </row>
    <row r="4570" spans="1:10" ht="13.9">
      <c r="A4570" s="6"/>
      <c r="B4570" s="7"/>
      <c r="C4570" s="6"/>
      <c r="D4570" s="8"/>
      <c r="E4570" s="6"/>
      <c r="F4570" s="6"/>
      <c r="G4570" s="6"/>
      <c r="H4570" s="6"/>
      <c r="I4570" s="6"/>
      <c r="J4570" s="6"/>
    </row>
    <row r="4571" spans="1:10" ht="13.9">
      <c r="A4571" s="6"/>
      <c r="B4571" s="7"/>
      <c r="C4571" s="6"/>
      <c r="D4571" s="8"/>
      <c r="E4571" s="6"/>
      <c r="F4571" s="6"/>
      <c r="G4571" s="6"/>
      <c r="H4571" s="6"/>
      <c r="I4571" s="6"/>
      <c r="J4571" s="6"/>
    </row>
    <row r="4572" spans="1:10" ht="13.9">
      <c r="A4572" s="6"/>
      <c r="B4572" s="7"/>
      <c r="C4572" s="6"/>
      <c r="D4572" s="8"/>
      <c r="E4572" s="6"/>
      <c r="F4572" s="6"/>
      <c r="G4572" s="6"/>
      <c r="H4572" s="6"/>
      <c r="I4572" s="6"/>
      <c r="J4572" s="6"/>
    </row>
    <row r="4573" spans="1:10" ht="13.9">
      <c r="A4573" s="6"/>
      <c r="B4573" s="7"/>
      <c r="C4573" s="6"/>
      <c r="D4573" s="8"/>
      <c r="E4573" s="6"/>
      <c r="F4573" s="6"/>
      <c r="G4573" s="6"/>
      <c r="H4573" s="6"/>
      <c r="I4573" s="6"/>
      <c r="J4573" s="6"/>
    </row>
    <row r="4574" spans="1:10" ht="13.9">
      <c r="A4574" s="6"/>
      <c r="B4574" s="7"/>
      <c r="C4574" s="6"/>
      <c r="D4574" s="8"/>
      <c r="E4574" s="6"/>
      <c r="F4574" s="6"/>
      <c r="G4574" s="6"/>
      <c r="H4574" s="6"/>
      <c r="I4574" s="6"/>
      <c r="J4574" s="6"/>
    </row>
    <row r="4575" spans="1:10" ht="13.9">
      <c r="A4575" s="6"/>
      <c r="B4575" s="7"/>
      <c r="C4575" s="6"/>
      <c r="D4575" s="8"/>
      <c r="E4575" s="6"/>
      <c r="F4575" s="6"/>
      <c r="G4575" s="6"/>
      <c r="H4575" s="6"/>
      <c r="I4575" s="6"/>
      <c r="J4575" s="6"/>
    </row>
    <row r="4576" spans="1:10" ht="13.9">
      <c r="A4576" s="6"/>
      <c r="B4576" s="7"/>
      <c r="C4576" s="6"/>
      <c r="D4576" s="8"/>
      <c r="E4576" s="6"/>
      <c r="F4576" s="6"/>
      <c r="G4576" s="6"/>
      <c r="H4576" s="6"/>
      <c r="I4576" s="6"/>
      <c r="J4576" s="6"/>
    </row>
    <row r="4577" spans="1:10" ht="13.9">
      <c r="A4577" s="6"/>
      <c r="B4577" s="7"/>
      <c r="C4577" s="6"/>
      <c r="D4577" s="8"/>
      <c r="E4577" s="6"/>
      <c r="F4577" s="6"/>
      <c r="G4577" s="6"/>
      <c r="H4577" s="6"/>
      <c r="I4577" s="6"/>
      <c r="J4577" s="6"/>
    </row>
    <row r="4578" spans="1:10" ht="13.9">
      <c r="A4578" s="6"/>
      <c r="B4578" s="7"/>
      <c r="C4578" s="6"/>
      <c r="D4578" s="8"/>
      <c r="E4578" s="6"/>
      <c r="F4578" s="6"/>
      <c r="G4578" s="6"/>
      <c r="H4578" s="6"/>
      <c r="I4578" s="6"/>
      <c r="J4578" s="6"/>
    </row>
    <row r="4579" spans="1:10" ht="13.9">
      <c r="A4579" s="6"/>
      <c r="B4579" s="7"/>
      <c r="C4579" s="6"/>
      <c r="D4579" s="8"/>
      <c r="E4579" s="6"/>
      <c r="F4579" s="6"/>
      <c r="G4579" s="6"/>
      <c r="H4579" s="6"/>
      <c r="I4579" s="6"/>
      <c r="J4579" s="6"/>
    </row>
    <row r="4580" spans="1:10" ht="13.9">
      <c r="A4580" s="6"/>
      <c r="B4580" s="7"/>
      <c r="C4580" s="6"/>
      <c r="D4580" s="8"/>
      <c r="E4580" s="6"/>
      <c r="F4580" s="6"/>
      <c r="G4580" s="6"/>
      <c r="H4580" s="6"/>
      <c r="I4580" s="6"/>
      <c r="J4580" s="6"/>
    </row>
    <row r="4581" spans="1:10" ht="13.9">
      <c r="A4581" s="6"/>
      <c r="B4581" s="7"/>
      <c r="C4581" s="6"/>
      <c r="D4581" s="8"/>
      <c r="E4581" s="6"/>
      <c r="F4581" s="6"/>
      <c r="G4581" s="6"/>
      <c r="H4581" s="6"/>
      <c r="I4581" s="6"/>
      <c r="J4581" s="6"/>
    </row>
    <row r="4582" spans="1:10" ht="13.9">
      <c r="A4582" s="6"/>
      <c r="B4582" s="7"/>
      <c r="C4582" s="6"/>
      <c r="D4582" s="8"/>
      <c r="E4582" s="6"/>
      <c r="F4582" s="6"/>
      <c r="G4582" s="6"/>
      <c r="H4582" s="6"/>
      <c r="I4582" s="6"/>
      <c r="J4582" s="6"/>
    </row>
    <row r="4583" spans="1:10" ht="13.9">
      <c r="A4583" s="6"/>
      <c r="B4583" s="7"/>
      <c r="C4583" s="6"/>
      <c r="D4583" s="8"/>
      <c r="E4583" s="6"/>
      <c r="F4583" s="6"/>
      <c r="G4583" s="6"/>
      <c r="H4583" s="6"/>
      <c r="I4583" s="6"/>
      <c r="J4583" s="6"/>
    </row>
    <row r="4584" spans="1:10" ht="13.9">
      <c r="A4584" s="6"/>
      <c r="B4584" s="7"/>
      <c r="C4584" s="6"/>
      <c r="D4584" s="8"/>
      <c r="E4584" s="6"/>
      <c r="F4584" s="6"/>
      <c r="G4584" s="6"/>
      <c r="H4584" s="6"/>
      <c r="I4584" s="6"/>
      <c r="J4584" s="6"/>
    </row>
    <row r="4585" spans="1:10" ht="13.9">
      <c r="A4585" s="6"/>
      <c r="B4585" s="7"/>
      <c r="C4585" s="6"/>
      <c r="D4585" s="8"/>
      <c r="E4585" s="6"/>
      <c r="F4585" s="6"/>
      <c r="G4585" s="6"/>
      <c r="H4585" s="6"/>
      <c r="I4585" s="6"/>
      <c r="J4585" s="6"/>
    </row>
    <row r="4586" spans="1:10" ht="13.9">
      <c r="A4586" s="6"/>
      <c r="B4586" s="7"/>
      <c r="C4586" s="6"/>
      <c r="D4586" s="8"/>
      <c r="E4586" s="6"/>
      <c r="F4586" s="6"/>
      <c r="G4586" s="6"/>
      <c r="H4586" s="6"/>
      <c r="I4586" s="6"/>
      <c r="J4586" s="6"/>
    </row>
    <row r="4587" spans="1:10" ht="13.9">
      <c r="A4587" s="6"/>
      <c r="B4587" s="7"/>
      <c r="C4587" s="6"/>
      <c r="D4587" s="8"/>
      <c r="E4587" s="6"/>
      <c r="F4587" s="6"/>
      <c r="G4587" s="6"/>
      <c r="H4587" s="6"/>
      <c r="I4587" s="6"/>
      <c r="J4587" s="6"/>
    </row>
    <row r="4588" spans="1:10" ht="13.9">
      <c r="A4588" s="6"/>
      <c r="B4588" s="7"/>
      <c r="C4588" s="6"/>
      <c r="D4588" s="8"/>
      <c r="E4588" s="6"/>
      <c r="F4588" s="6"/>
      <c r="G4588" s="6"/>
      <c r="H4588" s="6"/>
      <c r="I4588" s="6"/>
      <c r="J4588" s="6"/>
    </row>
    <row r="4589" spans="1:10" ht="13.9">
      <c r="A4589" s="6"/>
      <c r="B4589" s="7"/>
      <c r="C4589" s="6"/>
      <c r="D4589" s="8"/>
      <c r="E4589" s="6"/>
      <c r="F4589" s="6"/>
      <c r="G4589" s="6"/>
      <c r="H4589" s="6"/>
      <c r="I4589" s="6"/>
      <c r="J4589" s="6"/>
    </row>
    <row r="4590" spans="1:10" ht="13.9">
      <c r="A4590" s="6"/>
      <c r="B4590" s="7"/>
      <c r="C4590" s="6"/>
      <c r="D4590" s="8"/>
      <c r="E4590" s="6"/>
      <c r="F4590" s="6"/>
      <c r="G4590" s="6"/>
      <c r="H4590" s="6"/>
      <c r="I4590" s="6"/>
      <c r="J4590" s="6"/>
    </row>
    <row r="4591" spans="1:10" ht="13.9">
      <c r="A4591" s="6"/>
      <c r="B4591" s="7"/>
      <c r="C4591" s="6"/>
      <c r="D4591" s="8"/>
      <c r="E4591" s="6"/>
      <c r="F4591" s="6"/>
      <c r="G4591" s="6"/>
      <c r="H4591" s="6"/>
      <c r="I4591" s="6"/>
      <c r="J4591" s="6"/>
    </row>
    <row r="4592" spans="1:10" ht="13.9">
      <c r="A4592" s="6"/>
      <c r="B4592" s="7"/>
      <c r="C4592" s="6"/>
      <c r="D4592" s="8"/>
      <c r="E4592" s="6"/>
      <c r="F4592" s="6"/>
      <c r="G4592" s="6"/>
      <c r="H4592" s="6"/>
      <c r="I4592" s="6"/>
      <c r="J4592" s="6"/>
    </row>
    <row r="4593" spans="1:10" ht="13.9">
      <c r="A4593" s="6"/>
      <c r="B4593" s="7"/>
      <c r="C4593" s="6"/>
      <c r="D4593" s="8"/>
      <c r="E4593" s="6"/>
      <c r="F4593" s="6"/>
      <c r="G4593" s="6"/>
      <c r="H4593" s="6"/>
      <c r="I4593" s="6"/>
      <c r="J4593" s="6"/>
    </row>
    <row r="4594" spans="1:10" ht="13.9">
      <c r="A4594" s="6"/>
      <c r="B4594" s="7"/>
      <c r="C4594" s="6"/>
      <c r="D4594" s="8"/>
      <c r="E4594" s="6"/>
      <c r="F4594" s="6"/>
      <c r="G4594" s="6"/>
      <c r="H4594" s="6"/>
      <c r="I4594" s="6"/>
      <c r="J4594" s="6"/>
    </row>
    <row r="4595" spans="1:10" ht="13.9">
      <c r="A4595" s="6"/>
      <c r="B4595" s="7"/>
      <c r="C4595" s="6"/>
      <c r="D4595" s="8"/>
      <c r="E4595" s="6"/>
      <c r="F4595" s="6"/>
      <c r="G4595" s="6"/>
      <c r="H4595" s="6"/>
      <c r="I4595" s="6"/>
      <c r="J4595" s="6"/>
    </row>
    <row r="4596" spans="1:10" ht="13.9">
      <c r="A4596" s="6"/>
      <c r="B4596" s="7"/>
      <c r="C4596" s="6"/>
      <c r="D4596" s="8"/>
      <c r="E4596" s="6"/>
      <c r="F4596" s="6"/>
      <c r="G4596" s="6"/>
      <c r="H4596" s="6"/>
      <c r="I4596" s="6"/>
      <c r="J4596" s="6"/>
    </row>
    <row r="4597" spans="1:10" ht="13.9">
      <c r="A4597" s="6"/>
      <c r="B4597" s="7"/>
      <c r="C4597" s="6"/>
      <c r="D4597" s="8"/>
      <c r="E4597" s="6"/>
      <c r="F4597" s="6"/>
      <c r="G4597" s="6"/>
      <c r="H4597" s="6"/>
      <c r="I4597" s="6"/>
      <c r="J4597" s="6"/>
    </row>
    <row r="4598" spans="1:10" ht="13.9">
      <c r="A4598" s="6"/>
      <c r="B4598" s="7"/>
      <c r="C4598" s="6"/>
      <c r="D4598" s="8"/>
      <c r="E4598" s="6"/>
      <c r="F4598" s="6"/>
      <c r="G4598" s="6"/>
      <c r="H4598" s="6"/>
      <c r="I4598" s="6"/>
      <c r="J4598" s="6"/>
    </row>
    <row r="4599" spans="1:10" ht="13.9">
      <c r="A4599" s="6"/>
      <c r="B4599" s="7"/>
      <c r="C4599" s="6"/>
      <c r="D4599" s="8"/>
      <c r="E4599" s="6"/>
      <c r="F4599" s="6"/>
      <c r="G4599" s="6"/>
      <c r="H4599" s="6"/>
      <c r="I4599" s="6"/>
      <c r="J4599" s="6"/>
    </row>
    <row r="4600" spans="1:10" ht="13.9">
      <c r="A4600" s="6"/>
      <c r="B4600" s="7"/>
      <c r="C4600" s="6"/>
      <c r="D4600" s="8"/>
      <c r="E4600" s="6"/>
      <c r="F4600" s="6"/>
      <c r="G4600" s="6"/>
      <c r="H4600" s="6"/>
      <c r="I4600" s="6"/>
      <c r="J4600" s="6"/>
    </row>
    <row r="4601" spans="1:10" ht="13.9">
      <c r="A4601" s="6"/>
      <c r="B4601" s="7"/>
      <c r="C4601" s="6"/>
      <c r="D4601" s="8"/>
      <c r="E4601" s="6"/>
      <c r="F4601" s="6"/>
      <c r="G4601" s="6"/>
      <c r="H4601" s="6"/>
      <c r="I4601" s="6"/>
      <c r="J4601" s="6"/>
    </row>
    <row r="4602" spans="1:10" ht="13.9">
      <c r="A4602" s="6"/>
      <c r="B4602" s="7"/>
      <c r="C4602" s="6"/>
      <c r="D4602" s="8"/>
      <c r="E4602" s="6"/>
      <c r="F4602" s="6"/>
      <c r="G4602" s="6"/>
      <c r="H4602" s="6"/>
      <c r="I4602" s="6"/>
      <c r="J4602" s="6"/>
    </row>
    <row r="4603" spans="1:10" ht="13.9">
      <c r="A4603" s="6"/>
      <c r="B4603" s="7"/>
      <c r="C4603" s="6"/>
      <c r="D4603" s="8"/>
      <c r="E4603" s="6"/>
      <c r="F4603" s="6"/>
      <c r="G4603" s="6"/>
      <c r="H4603" s="6"/>
      <c r="I4603" s="6"/>
      <c r="J4603" s="6"/>
    </row>
    <row r="4604" spans="1:10" ht="13.9">
      <c r="A4604" s="6"/>
      <c r="B4604" s="7"/>
      <c r="C4604" s="6"/>
      <c r="D4604" s="8"/>
      <c r="E4604" s="6"/>
      <c r="F4604" s="6"/>
      <c r="G4604" s="6"/>
      <c r="H4604" s="6"/>
      <c r="I4604" s="6"/>
      <c r="J4604" s="6"/>
    </row>
    <row r="4605" spans="1:10" ht="13.9">
      <c r="A4605" s="6"/>
      <c r="B4605" s="7"/>
      <c r="C4605" s="6"/>
      <c r="D4605" s="8"/>
      <c r="E4605" s="6"/>
      <c r="F4605" s="6"/>
      <c r="G4605" s="6"/>
      <c r="H4605" s="6"/>
      <c r="I4605" s="6"/>
      <c r="J4605" s="6"/>
    </row>
    <row r="4606" spans="1:10" ht="13.9">
      <c r="A4606" s="6"/>
      <c r="B4606" s="7"/>
      <c r="C4606" s="6"/>
      <c r="D4606" s="8"/>
      <c r="E4606" s="6"/>
      <c r="F4606" s="6"/>
      <c r="G4606" s="6"/>
      <c r="H4606" s="6"/>
      <c r="I4606" s="6"/>
      <c r="J4606" s="6"/>
    </row>
    <row r="4607" spans="1:10" ht="13.9">
      <c r="A4607" s="6"/>
      <c r="B4607" s="7"/>
      <c r="C4607" s="6"/>
      <c r="D4607" s="8"/>
      <c r="E4607" s="6"/>
      <c r="F4607" s="6"/>
      <c r="G4607" s="6"/>
      <c r="H4607" s="6"/>
      <c r="I4607" s="6"/>
      <c r="J4607" s="6"/>
    </row>
    <row r="4608" spans="1:10" ht="13.9">
      <c r="A4608" s="6"/>
      <c r="B4608" s="7"/>
      <c r="C4608" s="6"/>
      <c r="D4608" s="8"/>
      <c r="E4608" s="6"/>
      <c r="F4608" s="6"/>
      <c r="G4608" s="6"/>
      <c r="H4608" s="6"/>
      <c r="I4608" s="6"/>
      <c r="J4608" s="6"/>
    </row>
    <row r="4609" spans="1:10" ht="13.9">
      <c r="A4609" s="6"/>
      <c r="B4609" s="7"/>
      <c r="C4609" s="6"/>
      <c r="D4609" s="8"/>
      <c r="E4609" s="6"/>
      <c r="F4609" s="6"/>
      <c r="G4609" s="6"/>
      <c r="H4609" s="6"/>
      <c r="I4609" s="6"/>
      <c r="J4609" s="6"/>
    </row>
    <row r="4610" spans="1:10" ht="13.9">
      <c r="A4610" s="6"/>
      <c r="B4610" s="7"/>
      <c r="C4610" s="6"/>
      <c r="D4610" s="8"/>
      <c r="E4610" s="6"/>
      <c r="F4610" s="6"/>
      <c r="G4610" s="6"/>
      <c r="H4610" s="6"/>
      <c r="I4610" s="6"/>
      <c r="J4610" s="6"/>
    </row>
    <row r="4611" spans="1:10" ht="13.9">
      <c r="A4611" s="6"/>
      <c r="B4611" s="7"/>
      <c r="C4611" s="6"/>
      <c r="D4611" s="8"/>
      <c r="E4611" s="6"/>
      <c r="F4611" s="6"/>
      <c r="G4611" s="6"/>
      <c r="H4611" s="6"/>
      <c r="I4611" s="6"/>
      <c r="J4611" s="6"/>
    </row>
    <row r="4612" spans="1:10" ht="13.9">
      <c r="A4612" s="6"/>
      <c r="B4612" s="7"/>
      <c r="C4612" s="6"/>
      <c r="D4612" s="8"/>
      <c r="E4612" s="6"/>
      <c r="F4612" s="6"/>
      <c r="G4612" s="6"/>
      <c r="H4612" s="6"/>
      <c r="I4612" s="6"/>
      <c r="J4612" s="6"/>
    </row>
    <row r="4613" spans="1:10" ht="13.9">
      <c r="A4613" s="6"/>
      <c r="B4613" s="7"/>
      <c r="C4613" s="6"/>
      <c r="D4613" s="8"/>
      <c r="E4613" s="6"/>
      <c r="F4613" s="6"/>
      <c r="G4613" s="6"/>
      <c r="H4613" s="6"/>
      <c r="I4613" s="6"/>
      <c r="J4613" s="6"/>
    </row>
    <row r="4614" spans="1:10" ht="13.9">
      <c r="A4614" s="6"/>
      <c r="B4614" s="7"/>
      <c r="C4614" s="6"/>
      <c r="D4614" s="8"/>
      <c r="E4614" s="6"/>
      <c r="F4614" s="6"/>
      <c r="G4614" s="6"/>
      <c r="H4614" s="6"/>
      <c r="I4614" s="6"/>
      <c r="J4614" s="6"/>
    </row>
    <row r="4615" spans="1:10" ht="13.9">
      <c r="A4615" s="6"/>
      <c r="B4615" s="7"/>
      <c r="C4615" s="6"/>
      <c r="D4615" s="8"/>
      <c r="E4615" s="6"/>
      <c r="F4615" s="6"/>
      <c r="G4615" s="6"/>
      <c r="H4615" s="6"/>
      <c r="I4615" s="6"/>
      <c r="J4615" s="6"/>
    </row>
    <row r="4616" spans="1:10" ht="13.9">
      <c r="A4616" s="6"/>
      <c r="B4616" s="7"/>
      <c r="C4616" s="6"/>
      <c r="D4616" s="8"/>
      <c r="E4616" s="6"/>
      <c r="F4616" s="6"/>
      <c r="G4616" s="6"/>
      <c r="H4616" s="6"/>
      <c r="I4616" s="6"/>
      <c r="J4616" s="6"/>
    </row>
    <row r="4617" spans="1:10" ht="13.9">
      <c r="A4617" s="6"/>
      <c r="B4617" s="7"/>
      <c r="C4617" s="6"/>
      <c r="D4617" s="8"/>
      <c r="E4617" s="6"/>
      <c r="F4617" s="6"/>
      <c r="G4617" s="6"/>
      <c r="H4617" s="6"/>
      <c r="I4617" s="6"/>
      <c r="J4617" s="6"/>
    </row>
    <row r="4618" spans="1:10" ht="13.9">
      <c r="A4618" s="6"/>
      <c r="B4618" s="7"/>
      <c r="C4618" s="6"/>
      <c r="D4618" s="8"/>
      <c r="E4618" s="6"/>
      <c r="F4618" s="6"/>
      <c r="G4618" s="6"/>
      <c r="H4618" s="6"/>
      <c r="I4618" s="6"/>
      <c r="J4618" s="6"/>
    </row>
    <row r="4619" spans="1:10" ht="13.9">
      <c r="A4619" s="6"/>
      <c r="B4619" s="7"/>
      <c r="C4619" s="6"/>
      <c r="D4619" s="8"/>
      <c r="E4619" s="6"/>
      <c r="F4619" s="6"/>
      <c r="G4619" s="6"/>
      <c r="H4619" s="6"/>
      <c r="I4619" s="6"/>
      <c r="J4619" s="6"/>
    </row>
    <row r="4620" spans="1:10" ht="13.9">
      <c r="A4620" s="6"/>
      <c r="B4620" s="7"/>
      <c r="C4620" s="6"/>
      <c r="D4620" s="8"/>
      <c r="E4620" s="6"/>
      <c r="F4620" s="6"/>
      <c r="G4620" s="6"/>
      <c r="H4620" s="6"/>
      <c r="I4620" s="6"/>
      <c r="J4620" s="6"/>
    </row>
    <row r="4621" spans="1:10" ht="13.9">
      <c r="A4621" s="6"/>
      <c r="B4621" s="7"/>
      <c r="C4621" s="6"/>
      <c r="D4621" s="8"/>
      <c r="E4621" s="6"/>
      <c r="F4621" s="6"/>
      <c r="G4621" s="6"/>
      <c r="H4621" s="6"/>
      <c r="I4621" s="6"/>
      <c r="J4621" s="6"/>
    </row>
    <row r="4622" spans="1:10" ht="13.9">
      <c r="A4622" s="6"/>
      <c r="B4622" s="7"/>
      <c r="C4622" s="6"/>
      <c r="D4622" s="8"/>
      <c r="E4622" s="6"/>
      <c r="F4622" s="6"/>
      <c r="G4622" s="6"/>
      <c r="H4622" s="6"/>
      <c r="I4622" s="6"/>
      <c r="J4622" s="6"/>
    </row>
    <row r="4623" spans="1:10" ht="13.9">
      <c r="A4623" s="6"/>
      <c r="B4623" s="7"/>
      <c r="C4623" s="6"/>
      <c r="D4623" s="8"/>
      <c r="E4623" s="6"/>
      <c r="F4623" s="6"/>
      <c r="G4623" s="6"/>
      <c r="H4623" s="6"/>
      <c r="I4623" s="6"/>
      <c r="J4623" s="6"/>
    </row>
    <row r="4624" spans="1:10" ht="13.9">
      <c r="A4624" s="6"/>
      <c r="B4624" s="7"/>
      <c r="C4624" s="6"/>
      <c r="D4624" s="8"/>
      <c r="E4624" s="6"/>
      <c r="F4624" s="6"/>
      <c r="G4624" s="6"/>
      <c r="H4624" s="6"/>
      <c r="I4624" s="6"/>
      <c r="J4624" s="6"/>
    </row>
    <row r="4625" spans="1:10" ht="13.9">
      <c r="A4625" s="6"/>
      <c r="B4625" s="7"/>
      <c r="C4625" s="6"/>
      <c r="D4625" s="8"/>
      <c r="E4625" s="6"/>
      <c r="F4625" s="6"/>
      <c r="G4625" s="6"/>
      <c r="H4625" s="6"/>
      <c r="I4625" s="6"/>
      <c r="J4625" s="6"/>
    </row>
    <row r="4626" spans="1:10" ht="13.9">
      <c r="A4626" s="6"/>
      <c r="B4626" s="7"/>
      <c r="C4626" s="6"/>
      <c r="D4626" s="8"/>
      <c r="E4626" s="6"/>
      <c r="F4626" s="6"/>
      <c r="G4626" s="6"/>
      <c r="H4626" s="6"/>
      <c r="I4626" s="6"/>
      <c r="J4626" s="6"/>
    </row>
    <row r="4627" spans="1:10" ht="13.9">
      <c r="A4627" s="6"/>
      <c r="B4627" s="7"/>
      <c r="C4627" s="6"/>
      <c r="D4627" s="8"/>
      <c r="E4627" s="6"/>
      <c r="F4627" s="6"/>
      <c r="G4627" s="6"/>
      <c r="H4627" s="6"/>
      <c r="I4627" s="6"/>
      <c r="J4627" s="6"/>
    </row>
    <row r="4628" spans="1:10" ht="13.9">
      <c r="A4628" s="6"/>
      <c r="B4628" s="7"/>
      <c r="C4628" s="6"/>
      <c r="D4628" s="8"/>
      <c r="E4628" s="6"/>
      <c r="F4628" s="6"/>
      <c r="G4628" s="6"/>
      <c r="H4628" s="6"/>
      <c r="I4628" s="6"/>
      <c r="J4628" s="6"/>
    </row>
    <row r="4629" spans="1:10" ht="13.9">
      <c r="A4629" s="6"/>
      <c r="B4629" s="7"/>
      <c r="C4629" s="6"/>
      <c r="D4629" s="8"/>
      <c r="E4629" s="6"/>
      <c r="F4629" s="6"/>
      <c r="G4629" s="6"/>
      <c r="H4629" s="6"/>
      <c r="I4629" s="6"/>
      <c r="J4629" s="6"/>
    </row>
    <row r="4630" spans="1:10" ht="13.9">
      <c r="A4630" s="6"/>
      <c r="B4630" s="7"/>
      <c r="C4630" s="6"/>
      <c r="D4630" s="8"/>
      <c r="E4630" s="6"/>
      <c r="F4630" s="6"/>
      <c r="G4630" s="6"/>
      <c r="H4630" s="6"/>
      <c r="I4630" s="6"/>
      <c r="J4630" s="6"/>
    </row>
    <row r="4631" spans="1:10" ht="13.9">
      <c r="A4631" s="6"/>
      <c r="B4631" s="7"/>
      <c r="C4631" s="6"/>
      <c r="D4631" s="8"/>
      <c r="E4631" s="6"/>
      <c r="F4631" s="6"/>
      <c r="G4631" s="6"/>
      <c r="H4631" s="6"/>
      <c r="I4631" s="6"/>
      <c r="J4631" s="6"/>
    </row>
    <row r="4632" spans="1:10" ht="13.9">
      <c r="A4632" s="6"/>
      <c r="B4632" s="7"/>
      <c r="C4632" s="6"/>
      <c r="D4632" s="8"/>
      <c r="E4632" s="6"/>
      <c r="F4632" s="6"/>
      <c r="G4632" s="6"/>
      <c r="H4632" s="6"/>
      <c r="I4632" s="6"/>
      <c r="J4632" s="6"/>
    </row>
    <row r="4633" spans="1:10" ht="13.9">
      <c r="A4633" s="6"/>
      <c r="B4633" s="7"/>
      <c r="C4633" s="6"/>
      <c r="D4633" s="8"/>
      <c r="E4633" s="6"/>
      <c r="F4633" s="6"/>
      <c r="G4633" s="6"/>
      <c r="H4633" s="6"/>
      <c r="I4633" s="6"/>
      <c r="J4633" s="6"/>
    </row>
    <row r="4634" spans="1:10" ht="13.9">
      <c r="A4634" s="6"/>
      <c r="B4634" s="7"/>
      <c r="C4634" s="6"/>
      <c r="D4634" s="8"/>
      <c r="E4634" s="6"/>
      <c r="F4634" s="6"/>
      <c r="G4634" s="6"/>
      <c r="H4634" s="6"/>
      <c r="I4634" s="6"/>
      <c r="J4634" s="6"/>
    </row>
    <row r="4635" spans="1:10" ht="13.9">
      <c r="A4635" s="6"/>
      <c r="B4635" s="7"/>
      <c r="C4635" s="6"/>
      <c r="D4635" s="8"/>
      <c r="E4635" s="6"/>
      <c r="F4635" s="6"/>
      <c r="G4635" s="6"/>
      <c r="H4635" s="6"/>
      <c r="I4635" s="6"/>
      <c r="J4635" s="6"/>
    </row>
    <row r="4636" spans="1:10" ht="13.9">
      <c r="A4636" s="6"/>
      <c r="B4636" s="7"/>
      <c r="C4636" s="6"/>
      <c r="D4636" s="8"/>
      <c r="E4636" s="6"/>
      <c r="F4636" s="6"/>
      <c r="G4636" s="6"/>
      <c r="H4636" s="6"/>
      <c r="I4636" s="6"/>
      <c r="J4636" s="6"/>
    </row>
    <row r="4637" spans="1:10" ht="13.9">
      <c r="A4637" s="6"/>
      <c r="B4637" s="7"/>
      <c r="C4637" s="6"/>
      <c r="D4637" s="8"/>
      <c r="E4637" s="6"/>
      <c r="F4637" s="6"/>
      <c r="G4637" s="6"/>
      <c r="H4637" s="6"/>
      <c r="I4637" s="6"/>
      <c r="J4637" s="6"/>
    </row>
    <row r="4638" spans="1:10" ht="13.9">
      <c r="A4638" s="6"/>
      <c r="B4638" s="7"/>
      <c r="C4638" s="6"/>
      <c r="D4638" s="8"/>
      <c r="E4638" s="6"/>
      <c r="F4638" s="6"/>
      <c r="G4638" s="6"/>
      <c r="H4638" s="6"/>
      <c r="I4638" s="6"/>
      <c r="J4638" s="6"/>
    </row>
    <row r="4639" spans="1:10" ht="13.9">
      <c r="A4639" s="6"/>
      <c r="B4639" s="7"/>
      <c r="C4639" s="6"/>
      <c r="D4639" s="8"/>
      <c r="E4639" s="6"/>
      <c r="F4639" s="6"/>
      <c r="G4639" s="6"/>
      <c r="H4639" s="6"/>
      <c r="I4639" s="6"/>
      <c r="J4639" s="6"/>
    </row>
    <row r="4640" spans="1:10" ht="13.9">
      <c r="A4640" s="6"/>
      <c r="B4640" s="7"/>
      <c r="C4640" s="6"/>
      <c r="D4640" s="8"/>
      <c r="E4640" s="6"/>
      <c r="F4640" s="6"/>
      <c r="G4640" s="6"/>
      <c r="H4640" s="6"/>
      <c r="I4640" s="6"/>
      <c r="J4640" s="6"/>
    </row>
    <row r="4641" spans="1:10" ht="13.9">
      <c r="A4641" s="6"/>
      <c r="B4641" s="7"/>
      <c r="C4641" s="6"/>
      <c r="D4641" s="8"/>
      <c r="E4641" s="6"/>
      <c r="F4641" s="6"/>
      <c r="G4641" s="6"/>
      <c r="H4641" s="6"/>
      <c r="I4641" s="6"/>
      <c r="J4641" s="6"/>
    </row>
    <row r="4642" spans="1:10" ht="13.9">
      <c r="A4642" s="6"/>
      <c r="B4642" s="7"/>
      <c r="C4642" s="6"/>
      <c r="D4642" s="8"/>
      <c r="E4642" s="6"/>
      <c r="F4642" s="6"/>
      <c r="G4642" s="6"/>
      <c r="H4642" s="6"/>
      <c r="I4642" s="6"/>
      <c r="J4642" s="6"/>
    </row>
    <row r="4643" spans="1:10" ht="13.9">
      <c r="A4643" s="6"/>
      <c r="B4643" s="7"/>
      <c r="C4643" s="6"/>
      <c r="D4643" s="8"/>
      <c r="E4643" s="6"/>
      <c r="F4643" s="6"/>
      <c r="G4643" s="6"/>
      <c r="H4643" s="6"/>
      <c r="I4643" s="6"/>
      <c r="J4643" s="6"/>
    </row>
    <row r="4644" spans="1:10" ht="13.9">
      <c r="A4644" s="6"/>
      <c r="B4644" s="7"/>
      <c r="C4644" s="6"/>
      <c r="D4644" s="8"/>
      <c r="E4644" s="6"/>
      <c r="F4644" s="6"/>
      <c r="G4644" s="6"/>
      <c r="H4644" s="6"/>
      <c r="I4644" s="6"/>
      <c r="J4644" s="6"/>
    </row>
    <row r="4645" spans="1:10" ht="13.9">
      <c r="A4645" s="6"/>
      <c r="B4645" s="7"/>
      <c r="C4645" s="6"/>
      <c r="D4645" s="8"/>
      <c r="E4645" s="6"/>
      <c r="F4645" s="6"/>
      <c r="G4645" s="6"/>
      <c r="H4645" s="6"/>
      <c r="I4645" s="6"/>
      <c r="J4645" s="6"/>
    </row>
    <row r="4646" spans="1:10" ht="13.9">
      <c r="A4646" s="6"/>
      <c r="B4646" s="7"/>
      <c r="C4646" s="6"/>
      <c r="D4646" s="8"/>
      <c r="E4646" s="6"/>
      <c r="F4646" s="6"/>
      <c r="G4646" s="6"/>
      <c r="H4646" s="6"/>
      <c r="I4646" s="6"/>
      <c r="J4646" s="6"/>
    </row>
    <row r="4647" spans="1:10" ht="13.9">
      <c r="A4647" s="6"/>
      <c r="B4647" s="7"/>
      <c r="C4647" s="6"/>
      <c r="D4647" s="8"/>
      <c r="E4647" s="6"/>
      <c r="F4647" s="6"/>
      <c r="G4647" s="6"/>
      <c r="H4647" s="6"/>
      <c r="I4647" s="6"/>
      <c r="J4647" s="6"/>
    </row>
    <row r="4648" spans="1:10" ht="13.9">
      <c r="A4648" s="6"/>
      <c r="B4648" s="7"/>
      <c r="C4648" s="6"/>
      <c r="D4648" s="8"/>
      <c r="E4648" s="6"/>
      <c r="F4648" s="6"/>
      <c r="G4648" s="6"/>
      <c r="H4648" s="6"/>
      <c r="I4648" s="6"/>
      <c r="J4648" s="6"/>
    </row>
    <row r="4649" spans="1:10" ht="13.9">
      <c r="A4649" s="6"/>
      <c r="B4649" s="7"/>
      <c r="C4649" s="6"/>
      <c r="D4649" s="8"/>
      <c r="E4649" s="6"/>
      <c r="F4649" s="6"/>
      <c r="G4649" s="6"/>
      <c r="H4649" s="6"/>
      <c r="I4649" s="6"/>
      <c r="J4649" s="6"/>
    </row>
    <row r="4650" spans="1:10" ht="13.9">
      <c r="A4650" s="6"/>
      <c r="B4650" s="7"/>
      <c r="C4650" s="6"/>
      <c r="D4650" s="8"/>
      <c r="E4650" s="6"/>
      <c r="F4650" s="6"/>
      <c r="G4650" s="6"/>
      <c r="H4650" s="6"/>
      <c r="I4650" s="6"/>
      <c r="J4650" s="6"/>
    </row>
    <row r="4651" spans="1:10" ht="13.9">
      <c r="A4651" s="6"/>
      <c r="B4651" s="7"/>
      <c r="C4651" s="6"/>
      <c r="D4651" s="8"/>
      <c r="E4651" s="6"/>
      <c r="F4651" s="6"/>
      <c r="G4651" s="6"/>
      <c r="H4651" s="6"/>
      <c r="I4651" s="6"/>
      <c r="J4651" s="6"/>
    </row>
    <row r="4652" spans="1:10" ht="13.9">
      <c r="A4652" s="6"/>
      <c r="B4652" s="7"/>
      <c r="C4652" s="6"/>
      <c r="D4652" s="8"/>
      <c r="E4652" s="6"/>
      <c r="F4652" s="6"/>
      <c r="G4652" s="6"/>
      <c r="H4652" s="6"/>
      <c r="I4652" s="6"/>
      <c r="J4652" s="6"/>
    </row>
    <row r="4653" spans="1:10" ht="13.9">
      <c r="A4653" s="6"/>
      <c r="B4653" s="7"/>
      <c r="C4653" s="6"/>
      <c r="D4653" s="8"/>
      <c r="E4653" s="6"/>
      <c r="F4653" s="6"/>
      <c r="G4653" s="6"/>
      <c r="H4653" s="6"/>
      <c r="I4653" s="6"/>
      <c r="J4653" s="6"/>
    </row>
    <row r="4654" spans="1:10" ht="13.9">
      <c r="A4654" s="6"/>
      <c r="B4654" s="7"/>
      <c r="C4654" s="6"/>
      <c r="D4654" s="8"/>
      <c r="E4654" s="6"/>
      <c r="F4654" s="6"/>
      <c r="G4654" s="6"/>
      <c r="H4654" s="6"/>
      <c r="I4654" s="6"/>
      <c r="J4654" s="6"/>
    </row>
    <row r="4655" spans="1:10" ht="13.9">
      <c r="A4655" s="6"/>
      <c r="B4655" s="7"/>
      <c r="C4655" s="6"/>
      <c r="D4655" s="8"/>
      <c r="E4655" s="6"/>
      <c r="F4655" s="6"/>
      <c r="G4655" s="6"/>
      <c r="H4655" s="6"/>
      <c r="I4655" s="6"/>
      <c r="J4655" s="6"/>
    </row>
    <row r="4656" spans="1:10" ht="13.9">
      <c r="A4656" s="6"/>
      <c r="B4656" s="7"/>
      <c r="C4656" s="6"/>
      <c r="D4656" s="8"/>
      <c r="E4656" s="6"/>
      <c r="F4656" s="6"/>
      <c r="G4656" s="6"/>
      <c r="H4656" s="6"/>
      <c r="I4656" s="6"/>
      <c r="J4656" s="6"/>
    </row>
    <row r="4657" spans="1:10" ht="13.9">
      <c r="A4657" s="6"/>
      <c r="B4657" s="7"/>
      <c r="C4657" s="6"/>
      <c r="D4657" s="8"/>
      <c r="E4657" s="6"/>
      <c r="F4657" s="6"/>
      <c r="G4657" s="6"/>
      <c r="H4657" s="6"/>
      <c r="I4657" s="6"/>
      <c r="J4657" s="6"/>
    </row>
    <row r="4658" spans="1:10" ht="13.9">
      <c r="A4658" s="6"/>
      <c r="B4658" s="7"/>
      <c r="C4658" s="6"/>
      <c r="D4658" s="8"/>
      <c r="E4658" s="6"/>
      <c r="F4658" s="6"/>
      <c r="G4658" s="6"/>
      <c r="H4658" s="6"/>
      <c r="I4658" s="6"/>
      <c r="J4658" s="6"/>
    </row>
    <row r="4659" spans="1:10" ht="13.9">
      <c r="A4659" s="6"/>
      <c r="B4659" s="7"/>
      <c r="C4659" s="6"/>
      <c r="D4659" s="8"/>
      <c r="E4659" s="6"/>
      <c r="F4659" s="6"/>
      <c r="G4659" s="6"/>
      <c r="H4659" s="6"/>
      <c r="I4659" s="6"/>
      <c r="J4659" s="6"/>
    </row>
    <row r="4660" spans="1:10" ht="13.9">
      <c r="A4660" s="6"/>
      <c r="B4660" s="7"/>
      <c r="C4660" s="6"/>
      <c r="D4660" s="8"/>
      <c r="E4660" s="6"/>
      <c r="F4660" s="6"/>
      <c r="G4660" s="6"/>
      <c r="H4660" s="6"/>
      <c r="I4660" s="6"/>
      <c r="J4660" s="6"/>
    </row>
    <row r="4661" spans="1:10" ht="13.9">
      <c r="A4661" s="6"/>
      <c r="B4661" s="7"/>
      <c r="C4661" s="6"/>
      <c r="D4661" s="8"/>
      <c r="E4661" s="6"/>
      <c r="F4661" s="6"/>
      <c r="G4661" s="6"/>
      <c r="H4661" s="6"/>
      <c r="I4661" s="6"/>
      <c r="J4661" s="6"/>
    </row>
    <row r="4662" spans="1:10" ht="13.9">
      <c r="A4662" s="6"/>
      <c r="B4662" s="7"/>
      <c r="C4662" s="6"/>
      <c r="D4662" s="8"/>
      <c r="E4662" s="6"/>
      <c r="F4662" s="6"/>
      <c r="G4662" s="6"/>
      <c r="H4662" s="6"/>
      <c r="I4662" s="6"/>
      <c r="J4662" s="6"/>
    </row>
    <row r="4663" spans="1:10" ht="13.9">
      <c r="A4663" s="6"/>
      <c r="B4663" s="7"/>
      <c r="C4663" s="6"/>
      <c r="D4663" s="8"/>
      <c r="E4663" s="6"/>
      <c r="F4663" s="6"/>
      <c r="G4663" s="6"/>
      <c r="H4663" s="6"/>
      <c r="I4663" s="6"/>
      <c r="J4663" s="6"/>
    </row>
    <row r="4664" spans="1:10" ht="13.9">
      <c r="A4664" s="6"/>
      <c r="B4664" s="7"/>
      <c r="C4664" s="6"/>
      <c r="D4664" s="8"/>
      <c r="E4664" s="6"/>
      <c r="F4664" s="6"/>
      <c r="G4664" s="6"/>
      <c r="H4664" s="6"/>
      <c r="I4664" s="6"/>
      <c r="J4664" s="6"/>
    </row>
    <row r="4665" spans="1:10" ht="13.9">
      <c r="A4665" s="6"/>
      <c r="B4665" s="7"/>
      <c r="C4665" s="6"/>
      <c r="D4665" s="8"/>
      <c r="E4665" s="6"/>
      <c r="F4665" s="6"/>
      <c r="G4665" s="6"/>
      <c r="H4665" s="6"/>
      <c r="I4665" s="6"/>
      <c r="J4665" s="6"/>
    </row>
    <row r="4666" spans="1:10" ht="13.9">
      <c r="A4666" s="6"/>
      <c r="B4666" s="7"/>
      <c r="C4666" s="6"/>
      <c r="D4666" s="8"/>
      <c r="E4666" s="6"/>
      <c r="F4666" s="6"/>
      <c r="G4666" s="6"/>
      <c r="H4666" s="6"/>
      <c r="I4666" s="6"/>
      <c r="J4666" s="6"/>
    </row>
    <row r="4667" spans="1:10" ht="13.9">
      <c r="A4667" s="6"/>
      <c r="B4667" s="7"/>
      <c r="C4667" s="6"/>
      <c r="D4667" s="8"/>
      <c r="E4667" s="6"/>
      <c r="F4667" s="6"/>
      <c r="G4667" s="6"/>
      <c r="H4667" s="6"/>
      <c r="I4667" s="6"/>
      <c r="J4667" s="6"/>
    </row>
    <row r="4668" spans="1:10" ht="13.9">
      <c r="A4668" s="6"/>
      <c r="B4668" s="7"/>
      <c r="C4668" s="6"/>
      <c r="D4668" s="8"/>
      <c r="E4668" s="6"/>
      <c r="F4668" s="6"/>
      <c r="G4668" s="6"/>
      <c r="H4668" s="6"/>
      <c r="I4668" s="6"/>
      <c r="J4668" s="6"/>
    </row>
    <row r="4669" spans="1:10" ht="13.9">
      <c r="A4669" s="6"/>
      <c r="B4669" s="7"/>
      <c r="C4669" s="6"/>
      <c r="D4669" s="8"/>
      <c r="E4669" s="6"/>
      <c r="F4669" s="6"/>
      <c r="G4669" s="6"/>
      <c r="H4669" s="6"/>
      <c r="I4669" s="6"/>
      <c r="J4669" s="6"/>
    </row>
    <row r="4670" spans="1:10" ht="13.9">
      <c r="A4670" s="6"/>
      <c r="B4670" s="7"/>
      <c r="C4670" s="6"/>
      <c r="D4670" s="8"/>
      <c r="E4670" s="6"/>
      <c r="F4670" s="6"/>
      <c r="G4670" s="6"/>
      <c r="H4670" s="6"/>
      <c r="I4670" s="6"/>
      <c r="J4670" s="6"/>
    </row>
    <row r="4671" spans="1:10" ht="13.9">
      <c r="A4671" s="6"/>
      <c r="B4671" s="7"/>
      <c r="C4671" s="6"/>
      <c r="D4671" s="8"/>
      <c r="E4671" s="6"/>
      <c r="F4671" s="6"/>
      <c r="G4671" s="6"/>
      <c r="H4671" s="6"/>
      <c r="I4671" s="6"/>
      <c r="J4671" s="6"/>
    </row>
    <row r="4672" spans="1:10" ht="13.9">
      <c r="A4672" s="6"/>
      <c r="B4672" s="7"/>
      <c r="C4672" s="6"/>
      <c r="D4672" s="8"/>
      <c r="E4672" s="6"/>
      <c r="F4672" s="6"/>
      <c r="G4672" s="6"/>
      <c r="H4672" s="6"/>
      <c r="I4672" s="6"/>
      <c r="J4672" s="6"/>
    </row>
    <row r="4673" spans="1:10" ht="13.9">
      <c r="A4673" s="6"/>
      <c r="B4673" s="7"/>
      <c r="C4673" s="6"/>
      <c r="D4673" s="8"/>
      <c r="E4673" s="6"/>
      <c r="F4673" s="6"/>
      <c r="G4673" s="6"/>
      <c r="H4673" s="6"/>
      <c r="I4673" s="6"/>
      <c r="J4673" s="6"/>
    </row>
    <row r="4674" spans="1:10" ht="13.9">
      <c r="A4674" s="6"/>
      <c r="B4674" s="7"/>
      <c r="C4674" s="6"/>
      <c r="D4674" s="8"/>
      <c r="E4674" s="6"/>
      <c r="F4674" s="6"/>
      <c r="G4674" s="6"/>
      <c r="H4674" s="6"/>
      <c r="I4674" s="6"/>
      <c r="J4674" s="6"/>
    </row>
    <row r="4675" spans="1:10" ht="13.9">
      <c r="A4675" s="6"/>
      <c r="B4675" s="7"/>
      <c r="C4675" s="6"/>
      <c r="D4675" s="8"/>
      <c r="E4675" s="6"/>
      <c r="F4675" s="6"/>
      <c r="G4675" s="6"/>
      <c r="H4675" s="6"/>
      <c r="I4675" s="6"/>
      <c r="J4675" s="6"/>
    </row>
    <row r="4676" spans="1:10" ht="13.9">
      <c r="A4676" s="6"/>
      <c r="B4676" s="7"/>
      <c r="C4676" s="6"/>
      <c r="D4676" s="8"/>
      <c r="E4676" s="6"/>
      <c r="F4676" s="6"/>
      <c r="G4676" s="6"/>
      <c r="H4676" s="6"/>
      <c r="I4676" s="6"/>
      <c r="J4676" s="6"/>
    </row>
    <row r="4677" spans="1:10" ht="13.9">
      <c r="A4677" s="6"/>
      <c r="B4677" s="7"/>
      <c r="C4677" s="6"/>
      <c r="D4677" s="8"/>
      <c r="E4677" s="6"/>
      <c r="F4677" s="6"/>
      <c r="G4677" s="6"/>
      <c r="H4677" s="6"/>
      <c r="I4677" s="6"/>
      <c r="J4677" s="6"/>
    </row>
    <row r="4678" spans="1:10" ht="13.9">
      <c r="A4678" s="6"/>
      <c r="B4678" s="7"/>
      <c r="C4678" s="6"/>
      <c r="D4678" s="8"/>
      <c r="E4678" s="6"/>
      <c r="F4678" s="6"/>
      <c r="G4678" s="6"/>
      <c r="H4678" s="6"/>
      <c r="I4678" s="6"/>
      <c r="J4678" s="6"/>
    </row>
    <row r="4679" spans="1:10" ht="13.9">
      <c r="A4679" s="6"/>
      <c r="B4679" s="7"/>
      <c r="C4679" s="6"/>
      <c r="D4679" s="8"/>
      <c r="E4679" s="6"/>
      <c r="F4679" s="6"/>
      <c r="G4679" s="6"/>
      <c r="H4679" s="6"/>
      <c r="I4679" s="6"/>
      <c r="J4679" s="6"/>
    </row>
    <row r="4680" spans="1:10" ht="13.9">
      <c r="A4680" s="6"/>
      <c r="B4680" s="7"/>
      <c r="C4680" s="6"/>
      <c r="D4680" s="8"/>
      <c r="E4680" s="6"/>
      <c r="F4680" s="6"/>
      <c r="G4680" s="6"/>
      <c r="H4680" s="6"/>
      <c r="I4680" s="6"/>
      <c r="J4680" s="6"/>
    </row>
    <row r="4681" spans="1:10" ht="13.9">
      <c r="A4681" s="6"/>
      <c r="B4681" s="7"/>
      <c r="C4681" s="6"/>
      <c r="D4681" s="8"/>
      <c r="E4681" s="6"/>
      <c r="F4681" s="6"/>
      <c r="G4681" s="6"/>
      <c r="H4681" s="6"/>
      <c r="I4681" s="6"/>
      <c r="J4681" s="6"/>
    </row>
    <row r="4682" spans="1:10" ht="13.9">
      <c r="A4682" s="6"/>
      <c r="B4682" s="7"/>
      <c r="C4682" s="6"/>
      <c r="D4682" s="8"/>
      <c r="E4682" s="6"/>
      <c r="F4682" s="6"/>
      <c r="G4682" s="6"/>
      <c r="H4682" s="6"/>
      <c r="I4682" s="6"/>
      <c r="J4682" s="6"/>
    </row>
    <row r="4683" spans="1:10" ht="13.9">
      <c r="A4683" s="6"/>
      <c r="B4683" s="7"/>
      <c r="C4683" s="6"/>
      <c r="D4683" s="8"/>
      <c r="E4683" s="6"/>
      <c r="F4683" s="6"/>
      <c r="G4683" s="6"/>
      <c r="H4683" s="6"/>
      <c r="I4683" s="6"/>
      <c r="J4683" s="6"/>
    </row>
    <row r="4684" spans="1:10" ht="13.9">
      <c r="A4684" s="6"/>
      <c r="B4684" s="7"/>
      <c r="C4684" s="6"/>
      <c r="D4684" s="8"/>
      <c r="E4684" s="6"/>
      <c r="F4684" s="6"/>
      <c r="G4684" s="6"/>
      <c r="H4684" s="6"/>
      <c r="I4684" s="6"/>
      <c r="J4684" s="6"/>
    </row>
    <row r="4685" spans="1:10" ht="13.9">
      <c r="A4685" s="6"/>
      <c r="B4685" s="7"/>
      <c r="C4685" s="6"/>
      <c r="D4685" s="8"/>
      <c r="E4685" s="6"/>
      <c r="F4685" s="6"/>
      <c r="G4685" s="6"/>
      <c r="H4685" s="6"/>
      <c r="I4685" s="6"/>
      <c r="J4685" s="6"/>
    </row>
    <row r="4686" spans="1:10" ht="13.9">
      <c r="A4686" s="6"/>
      <c r="B4686" s="7"/>
      <c r="C4686" s="6"/>
      <c r="D4686" s="8"/>
      <c r="E4686" s="6"/>
      <c r="F4686" s="6"/>
      <c r="G4686" s="6"/>
      <c r="H4686" s="6"/>
      <c r="I4686" s="6"/>
      <c r="J4686" s="6"/>
    </row>
    <row r="4687" spans="1:10" ht="13.9">
      <c r="A4687" s="6"/>
      <c r="B4687" s="7"/>
      <c r="C4687" s="6"/>
      <c r="D4687" s="8"/>
      <c r="E4687" s="6"/>
      <c r="F4687" s="6"/>
      <c r="G4687" s="6"/>
      <c r="H4687" s="6"/>
      <c r="I4687" s="6"/>
      <c r="J4687" s="6"/>
    </row>
    <row r="4688" spans="1:10" ht="13.9">
      <c r="A4688" s="6"/>
      <c r="B4688" s="7"/>
      <c r="C4688" s="6"/>
      <c r="D4688" s="8"/>
      <c r="E4688" s="6"/>
      <c r="F4688" s="6"/>
      <c r="G4688" s="6"/>
      <c r="H4688" s="6"/>
      <c r="I4688" s="6"/>
      <c r="J4688" s="6"/>
    </row>
    <row r="4689" spans="1:10" ht="13.9">
      <c r="A4689" s="6"/>
      <c r="B4689" s="7"/>
      <c r="C4689" s="6"/>
      <c r="D4689" s="8"/>
      <c r="E4689" s="6"/>
      <c r="F4689" s="6"/>
      <c r="G4689" s="6"/>
      <c r="H4689" s="6"/>
      <c r="I4689" s="6"/>
      <c r="J4689" s="6"/>
    </row>
    <row r="4690" spans="1:10" ht="13.9">
      <c r="A4690" s="6"/>
      <c r="B4690" s="7"/>
      <c r="C4690" s="6"/>
      <c r="D4690" s="8"/>
      <c r="E4690" s="6"/>
      <c r="F4690" s="6"/>
      <c r="G4690" s="6"/>
      <c r="H4690" s="6"/>
      <c r="I4690" s="6"/>
      <c r="J4690" s="6"/>
    </row>
    <row r="4691" spans="1:10" ht="13.9">
      <c r="A4691" s="6"/>
      <c r="B4691" s="7"/>
      <c r="C4691" s="6"/>
      <c r="D4691" s="8"/>
      <c r="E4691" s="6"/>
      <c r="F4691" s="6"/>
      <c r="G4691" s="6"/>
      <c r="H4691" s="6"/>
      <c r="I4691" s="6"/>
      <c r="J4691" s="6"/>
    </row>
    <row r="4692" spans="1:10" ht="13.9">
      <c r="A4692" s="6"/>
      <c r="B4692" s="7"/>
      <c r="C4692" s="6"/>
      <c r="D4692" s="8"/>
      <c r="E4692" s="6"/>
      <c r="F4692" s="6"/>
      <c r="G4692" s="6"/>
      <c r="H4692" s="6"/>
      <c r="I4692" s="6"/>
      <c r="J4692" s="6"/>
    </row>
    <row r="4693" spans="1:10" ht="13.9">
      <c r="A4693" s="6"/>
      <c r="B4693" s="7"/>
      <c r="C4693" s="6"/>
      <c r="D4693" s="8"/>
      <c r="E4693" s="6"/>
      <c r="F4693" s="6"/>
      <c r="G4693" s="6"/>
      <c r="H4693" s="6"/>
      <c r="I4693" s="6"/>
      <c r="J4693" s="6"/>
    </row>
    <row r="4694" spans="1:10" ht="13.9">
      <c r="A4694" s="6"/>
      <c r="B4694" s="7"/>
      <c r="C4694" s="6"/>
      <c r="D4694" s="8"/>
      <c r="E4694" s="6"/>
      <c r="F4694" s="6"/>
      <c r="G4694" s="6"/>
      <c r="H4694" s="6"/>
      <c r="I4694" s="6"/>
      <c r="J4694" s="6"/>
    </row>
    <row r="4695" spans="1:10" ht="13.9">
      <c r="A4695" s="6"/>
      <c r="B4695" s="7"/>
      <c r="C4695" s="6"/>
      <c r="D4695" s="8"/>
      <c r="E4695" s="6"/>
      <c r="F4695" s="6"/>
      <c r="G4695" s="6"/>
      <c r="H4695" s="6"/>
      <c r="I4695" s="6"/>
      <c r="J4695" s="6"/>
    </row>
    <row r="4696" spans="1:10" ht="13.9">
      <c r="A4696" s="6"/>
      <c r="B4696" s="7"/>
      <c r="C4696" s="6"/>
      <c r="D4696" s="8"/>
      <c r="E4696" s="6"/>
      <c r="F4696" s="6"/>
      <c r="G4696" s="6"/>
      <c r="H4696" s="6"/>
      <c r="I4696" s="6"/>
      <c r="J4696" s="6"/>
    </row>
    <row r="4697" spans="1:10" ht="13.9">
      <c r="A4697" s="6"/>
      <c r="B4697" s="7"/>
      <c r="C4697" s="6"/>
      <c r="D4697" s="8"/>
      <c r="E4697" s="6"/>
      <c r="F4697" s="6"/>
      <c r="G4697" s="6"/>
      <c r="H4697" s="6"/>
      <c r="I4697" s="6"/>
      <c r="J4697" s="6"/>
    </row>
    <row r="4698" spans="1:10" ht="13.9">
      <c r="A4698" s="6"/>
      <c r="B4698" s="7"/>
      <c r="C4698" s="6"/>
      <c r="D4698" s="8"/>
      <c r="E4698" s="6"/>
      <c r="F4698" s="6"/>
      <c r="G4698" s="6"/>
      <c r="H4698" s="6"/>
      <c r="I4698" s="6"/>
      <c r="J4698" s="6"/>
    </row>
    <row r="4699" spans="1:10" ht="13.9">
      <c r="A4699" s="6"/>
      <c r="B4699" s="7"/>
      <c r="C4699" s="6"/>
      <c r="D4699" s="8"/>
      <c r="E4699" s="6"/>
      <c r="F4699" s="6"/>
      <c r="G4699" s="6"/>
      <c r="H4699" s="6"/>
      <c r="I4699" s="6"/>
      <c r="J4699" s="6"/>
    </row>
    <row r="4700" spans="1:10" ht="13.9">
      <c r="A4700" s="6"/>
      <c r="B4700" s="7"/>
      <c r="C4700" s="6"/>
      <c r="D4700" s="8"/>
      <c r="E4700" s="6"/>
      <c r="F4700" s="6"/>
      <c r="G4700" s="6"/>
      <c r="H4700" s="6"/>
      <c r="I4700" s="6"/>
      <c r="J4700" s="6"/>
    </row>
    <row r="4701" spans="1:10" ht="13.9">
      <c r="A4701" s="6"/>
      <c r="B4701" s="7"/>
      <c r="C4701" s="6"/>
      <c r="D4701" s="8"/>
      <c r="E4701" s="6"/>
      <c r="F4701" s="6"/>
      <c r="G4701" s="6"/>
      <c r="H4701" s="6"/>
      <c r="I4701" s="6"/>
      <c r="J4701" s="6"/>
    </row>
    <row r="4702" spans="1:10" ht="13.9">
      <c r="A4702" s="6"/>
      <c r="B4702" s="7"/>
      <c r="C4702" s="6"/>
      <c r="D4702" s="8"/>
      <c r="E4702" s="6"/>
      <c r="F4702" s="6"/>
      <c r="G4702" s="6"/>
      <c r="H4702" s="6"/>
      <c r="I4702" s="6"/>
      <c r="J4702" s="6"/>
    </row>
    <row r="4703" spans="1:10" ht="13.9">
      <c r="A4703" s="6"/>
      <c r="B4703" s="7"/>
      <c r="C4703" s="6"/>
      <c r="D4703" s="8"/>
      <c r="E4703" s="6"/>
      <c r="F4703" s="6"/>
      <c r="G4703" s="6"/>
      <c r="H4703" s="6"/>
      <c r="I4703" s="6"/>
      <c r="J4703" s="6"/>
    </row>
    <row r="4704" spans="1:10" ht="13.9">
      <c r="A4704" s="6"/>
      <c r="B4704" s="7"/>
      <c r="C4704" s="6"/>
      <c r="D4704" s="8"/>
      <c r="E4704" s="6"/>
      <c r="F4704" s="6"/>
      <c r="G4704" s="6"/>
      <c r="H4704" s="6"/>
      <c r="I4704" s="6"/>
      <c r="J4704" s="6"/>
    </row>
    <row r="4705" spans="1:10" ht="13.9">
      <c r="A4705" s="6"/>
      <c r="B4705" s="7"/>
      <c r="C4705" s="6"/>
      <c r="D4705" s="8"/>
      <c r="E4705" s="6"/>
      <c r="F4705" s="6"/>
      <c r="G4705" s="6"/>
      <c r="H4705" s="6"/>
      <c r="I4705" s="6"/>
      <c r="J4705" s="6"/>
    </row>
    <row r="4706" spans="1:10" ht="13.9">
      <c r="A4706" s="6"/>
      <c r="B4706" s="7"/>
      <c r="C4706" s="6"/>
      <c r="D4706" s="8"/>
      <c r="E4706" s="6"/>
      <c r="F4706" s="6"/>
      <c r="G4706" s="6"/>
      <c r="H4706" s="6"/>
      <c r="I4706" s="6"/>
      <c r="J4706" s="6"/>
    </row>
    <row r="4707" spans="1:10" ht="13.9">
      <c r="A4707" s="6"/>
      <c r="B4707" s="7"/>
      <c r="C4707" s="6"/>
      <c r="D4707" s="8"/>
      <c r="E4707" s="6"/>
      <c r="F4707" s="6"/>
      <c r="G4707" s="6"/>
      <c r="H4707" s="6"/>
      <c r="I4707" s="6"/>
      <c r="J4707" s="6"/>
    </row>
    <row r="4708" spans="1:10" ht="13.9">
      <c r="A4708" s="6"/>
      <c r="B4708" s="7"/>
      <c r="C4708" s="6"/>
      <c r="D4708" s="8"/>
      <c r="E4708" s="6"/>
      <c r="F4708" s="6"/>
      <c r="G4708" s="6"/>
      <c r="H4708" s="6"/>
      <c r="I4708" s="6"/>
      <c r="J4708" s="6"/>
    </row>
    <row r="4709" spans="1:10" ht="13.9">
      <c r="A4709" s="6"/>
      <c r="B4709" s="7"/>
      <c r="C4709" s="6"/>
      <c r="D4709" s="8"/>
      <c r="E4709" s="6"/>
      <c r="F4709" s="6"/>
      <c r="G4709" s="6"/>
      <c r="H4709" s="6"/>
      <c r="I4709" s="6"/>
      <c r="J4709" s="6"/>
    </row>
    <row r="4710" spans="1:10" ht="13.9">
      <c r="A4710" s="6"/>
      <c r="B4710" s="7"/>
      <c r="C4710" s="6"/>
      <c r="D4710" s="8"/>
      <c r="E4710" s="6"/>
      <c r="F4710" s="6"/>
      <c r="G4710" s="6"/>
      <c r="H4710" s="6"/>
      <c r="I4710" s="6"/>
      <c r="J4710" s="6"/>
    </row>
    <row r="4711" spans="1:10" ht="13.9">
      <c r="A4711" s="6"/>
      <c r="B4711" s="7"/>
      <c r="C4711" s="6"/>
      <c r="D4711" s="8"/>
      <c r="E4711" s="6"/>
      <c r="F4711" s="6"/>
      <c r="G4711" s="6"/>
      <c r="H4711" s="6"/>
      <c r="I4711" s="6"/>
      <c r="J4711" s="6"/>
    </row>
    <row r="4712" spans="1:10" ht="13.9">
      <c r="A4712" s="6"/>
      <c r="B4712" s="7"/>
      <c r="C4712" s="6"/>
      <c r="D4712" s="8"/>
      <c r="E4712" s="6"/>
      <c r="F4712" s="6"/>
      <c r="G4712" s="6"/>
      <c r="H4712" s="6"/>
      <c r="I4712" s="6"/>
      <c r="J4712" s="6"/>
    </row>
    <row r="4713" spans="1:10" ht="13.9">
      <c r="A4713" s="6"/>
      <c r="B4713" s="7"/>
      <c r="C4713" s="6"/>
      <c r="D4713" s="8"/>
      <c r="E4713" s="6"/>
      <c r="F4713" s="6"/>
      <c r="G4713" s="6"/>
      <c r="H4713" s="6"/>
      <c r="I4713" s="6"/>
      <c r="J4713" s="6"/>
    </row>
    <row r="4714" spans="1:10" ht="13.9">
      <c r="A4714" s="6"/>
      <c r="B4714" s="7"/>
      <c r="C4714" s="6"/>
      <c r="D4714" s="8"/>
      <c r="E4714" s="6"/>
      <c r="F4714" s="6"/>
      <c r="G4714" s="6"/>
      <c r="H4714" s="6"/>
      <c r="I4714" s="6"/>
      <c r="J4714" s="6"/>
    </row>
    <row r="4715" spans="1:10" ht="13.9">
      <c r="A4715" s="6"/>
      <c r="B4715" s="7"/>
      <c r="C4715" s="6"/>
      <c r="D4715" s="8"/>
      <c r="E4715" s="6"/>
      <c r="F4715" s="6"/>
      <c r="G4715" s="6"/>
      <c r="H4715" s="6"/>
      <c r="I4715" s="6"/>
      <c r="J4715" s="6"/>
    </row>
    <row r="4716" spans="1:10" ht="13.9">
      <c r="A4716" s="6"/>
      <c r="B4716" s="7"/>
      <c r="C4716" s="6"/>
      <c r="D4716" s="8"/>
      <c r="E4716" s="6"/>
      <c r="F4716" s="6"/>
      <c r="G4716" s="6"/>
      <c r="H4716" s="6"/>
      <c r="I4716" s="6"/>
      <c r="J4716" s="6"/>
    </row>
    <row r="4717" spans="1:10" ht="13.9">
      <c r="A4717" s="6"/>
      <c r="B4717" s="7"/>
      <c r="C4717" s="6"/>
      <c r="D4717" s="8"/>
      <c r="E4717" s="6"/>
      <c r="F4717" s="6"/>
      <c r="G4717" s="6"/>
      <c r="H4717" s="6"/>
      <c r="I4717" s="6"/>
      <c r="J4717" s="6"/>
    </row>
    <row r="4718" spans="1:10" ht="13.9">
      <c r="A4718" s="6"/>
      <c r="B4718" s="7"/>
      <c r="C4718" s="6"/>
      <c r="D4718" s="8"/>
      <c r="E4718" s="6"/>
      <c r="F4718" s="6"/>
      <c r="G4718" s="6"/>
      <c r="H4718" s="6"/>
      <c r="I4718" s="6"/>
      <c r="J4718" s="6"/>
    </row>
    <row r="4719" spans="1:10" ht="13.9">
      <c r="A4719" s="6"/>
      <c r="B4719" s="7"/>
      <c r="C4719" s="6"/>
      <c r="D4719" s="8"/>
      <c r="E4719" s="6"/>
      <c r="F4719" s="6"/>
      <c r="G4719" s="6"/>
      <c r="H4719" s="6"/>
      <c r="I4719" s="6"/>
      <c r="J4719" s="6"/>
    </row>
    <row r="4720" spans="1:10" ht="13.9">
      <c r="A4720" s="6"/>
      <c r="B4720" s="7"/>
      <c r="C4720" s="6"/>
      <c r="D4720" s="8"/>
      <c r="E4720" s="6"/>
      <c r="F4720" s="6"/>
      <c r="G4720" s="6"/>
      <c r="H4720" s="6"/>
      <c r="I4720" s="6"/>
      <c r="J4720" s="6"/>
    </row>
    <row r="4721" spans="1:10" ht="13.9">
      <c r="A4721" s="6"/>
      <c r="B4721" s="7"/>
      <c r="C4721" s="6"/>
      <c r="D4721" s="8"/>
      <c r="E4721" s="6"/>
      <c r="F4721" s="6"/>
      <c r="G4721" s="6"/>
      <c r="H4721" s="6"/>
      <c r="I4721" s="6"/>
      <c r="J4721" s="6"/>
    </row>
    <row r="4722" spans="1:10" ht="13.9">
      <c r="A4722" s="6"/>
      <c r="B4722" s="7"/>
      <c r="C4722" s="6"/>
      <c r="D4722" s="8"/>
      <c r="E4722" s="6"/>
      <c r="F4722" s="6"/>
      <c r="G4722" s="6"/>
      <c r="H4722" s="6"/>
      <c r="I4722" s="6"/>
      <c r="J4722" s="6"/>
    </row>
    <row r="4723" spans="1:10" ht="13.9">
      <c r="A4723" s="6"/>
      <c r="B4723" s="7"/>
      <c r="C4723" s="6"/>
      <c r="D4723" s="8"/>
      <c r="E4723" s="6"/>
      <c r="F4723" s="6"/>
      <c r="G4723" s="6"/>
      <c r="H4723" s="6"/>
      <c r="I4723" s="6"/>
      <c r="J4723" s="6"/>
    </row>
    <row r="4724" spans="1:10" ht="13.9">
      <c r="A4724" s="6"/>
      <c r="B4724" s="7"/>
      <c r="C4724" s="6"/>
      <c r="D4724" s="8"/>
      <c r="E4724" s="6"/>
      <c r="F4724" s="6"/>
      <c r="G4724" s="6"/>
      <c r="H4724" s="6"/>
      <c r="I4724" s="6"/>
      <c r="J4724" s="6"/>
    </row>
    <row r="4725" spans="1:10" ht="13.9">
      <c r="A4725" s="6"/>
      <c r="B4725" s="7"/>
      <c r="C4725" s="6"/>
      <c r="D4725" s="8"/>
      <c r="E4725" s="6"/>
      <c r="F4725" s="6"/>
      <c r="G4725" s="6"/>
      <c r="H4725" s="6"/>
      <c r="I4725" s="6"/>
      <c r="J4725" s="6"/>
    </row>
    <row r="4726" spans="1:10" ht="13.9">
      <c r="A4726" s="6"/>
      <c r="B4726" s="7"/>
      <c r="C4726" s="6"/>
      <c r="D4726" s="8"/>
      <c r="E4726" s="6"/>
      <c r="F4726" s="6"/>
      <c r="G4726" s="6"/>
      <c r="H4726" s="6"/>
      <c r="I4726" s="6"/>
      <c r="J4726" s="6"/>
    </row>
    <row r="4727" spans="1:10" ht="13.9">
      <c r="A4727" s="6"/>
      <c r="B4727" s="7"/>
      <c r="C4727" s="6"/>
      <c r="D4727" s="8"/>
      <c r="E4727" s="6"/>
      <c r="F4727" s="6"/>
      <c r="G4727" s="6"/>
      <c r="H4727" s="6"/>
      <c r="I4727" s="6"/>
      <c r="J4727" s="6"/>
    </row>
    <row r="4728" spans="1:10" ht="13.9">
      <c r="A4728" s="6"/>
      <c r="B4728" s="7"/>
      <c r="C4728" s="6"/>
      <c r="D4728" s="8"/>
      <c r="E4728" s="6"/>
      <c r="F4728" s="6"/>
      <c r="G4728" s="6"/>
      <c r="H4728" s="6"/>
      <c r="I4728" s="6"/>
      <c r="J4728" s="6"/>
    </row>
    <row r="4729" spans="1:10" ht="13.9">
      <c r="A4729" s="6"/>
      <c r="B4729" s="7"/>
      <c r="C4729" s="6"/>
      <c r="D4729" s="8"/>
      <c r="E4729" s="6"/>
      <c r="F4729" s="6"/>
      <c r="G4729" s="6"/>
      <c r="H4729" s="6"/>
      <c r="I4729" s="6"/>
      <c r="J4729" s="6"/>
    </row>
    <row r="4730" spans="1:10" ht="13.9">
      <c r="A4730" s="6"/>
      <c r="B4730" s="7"/>
      <c r="C4730" s="6"/>
      <c r="D4730" s="8"/>
      <c r="E4730" s="6"/>
      <c r="F4730" s="6"/>
      <c r="G4730" s="6"/>
      <c r="H4730" s="6"/>
      <c r="I4730" s="6"/>
      <c r="J4730" s="6"/>
    </row>
    <row r="4731" spans="1:10" ht="13.9">
      <c r="A4731" s="6"/>
      <c r="B4731" s="7"/>
      <c r="C4731" s="6"/>
      <c r="D4731" s="8"/>
      <c r="E4731" s="6"/>
      <c r="F4731" s="6"/>
      <c r="G4731" s="6"/>
      <c r="H4731" s="6"/>
      <c r="I4731" s="6"/>
      <c r="J4731" s="6"/>
    </row>
    <row r="4732" spans="1:10" ht="13.9">
      <c r="A4732" s="6"/>
      <c r="B4732" s="7"/>
      <c r="C4732" s="6"/>
      <c r="D4732" s="8"/>
      <c r="E4732" s="6"/>
      <c r="F4732" s="6"/>
      <c r="G4732" s="6"/>
      <c r="H4732" s="6"/>
      <c r="I4732" s="6"/>
      <c r="J4732" s="6"/>
    </row>
    <row r="4733" spans="1:10" ht="13.9">
      <c r="A4733" s="6"/>
      <c r="B4733" s="7"/>
      <c r="C4733" s="6"/>
      <c r="D4733" s="8"/>
      <c r="E4733" s="6"/>
      <c r="F4733" s="6"/>
      <c r="G4733" s="6"/>
      <c r="H4733" s="6"/>
      <c r="I4733" s="6"/>
      <c r="J4733" s="6"/>
    </row>
    <row r="4734" spans="1:10" ht="13.9">
      <c r="A4734" s="6"/>
      <c r="B4734" s="7"/>
      <c r="C4734" s="6"/>
      <c r="D4734" s="8"/>
      <c r="E4734" s="6"/>
      <c r="F4734" s="6"/>
      <c r="G4734" s="6"/>
      <c r="H4734" s="6"/>
      <c r="I4734" s="6"/>
      <c r="J4734" s="6"/>
    </row>
    <row r="4735" spans="1:10" ht="13.9">
      <c r="A4735" s="6"/>
      <c r="B4735" s="7"/>
      <c r="C4735" s="6"/>
      <c r="D4735" s="8"/>
      <c r="E4735" s="6"/>
      <c r="F4735" s="6"/>
      <c r="G4735" s="6"/>
      <c r="H4735" s="6"/>
      <c r="I4735" s="6"/>
      <c r="J4735" s="6"/>
    </row>
    <row r="4736" spans="1:10" ht="13.9">
      <c r="A4736" s="6"/>
      <c r="B4736" s="7"/>
      <c r="C4736" s="6"/>
      <c r="D4736" s="8"/>
      <c r="E4736" s="6"/>
      <c r="F4736" s="6"/>
      <c r="G4736" s="6"/>
      <c r="H4736" s="6"/>
      <c r="I4736" s="6"/>
      <c r="J4736" s="6"/>
    </row>
    <row r="4737" spans="1:10" ht="13.9">
      <c r="A4737" s="6"/>
      <c r="B4737" s="7"/>
      <c r="C4737" s="6"/>
      <c r="D4737" s="8"/>
      <c r="E4737" s="6"/>
      <c r="F4737" s="6"/>
      <c r="G4737" s="6"/>
      <c r="H4737" s="6"/>
      <c r="I4737" s="6"/>
      <c r="J4737" s="6"/>
    </row>
    <row r="4738" spans="1:10" ht="13.9">
      <c r="A4738" s="6"/>
      <c r="B4738" s="7"/>
      <c r="C4738" s="6"/>
      <c r="D4738" s="8"/>
      <c r="E4738" s="6"/>
      <c r="F4738" s="6"/>
      <c r="G4738" s="6"/>
      <c r="H4738" s="6"/>
      <c r="I4738" s="6"/>
      <c r="J4738" s="6"/>
    </row>
    <row r="4739" spans="1:10" ht="13.9">
      <c r="A4739" s="6"/>
      <c r="B4739" s="7"/>
      <c r="C4739" s="6"/>
      <c r="D4739" s="8"/>
      <c r="E4739" s="6"/>
      <c r="F4739" s="6"/>
      <c r="G4739" s="6"/>
      <c r="H4739" s="6"/>
      <c r="I4739" s="6"/>
      <c r="J4739" s="6"/>
    </row>
    <row r="4740" spans="1:10" ht="13.9">
      <c r="A4740" s="6"/>
      <c r="B4740" s="7"/>
      <c r="C4740" s="6"/>
      <c r="D4740" s="8"/>
      <c r="E4740" s="6"/>
      <c r="F4740" s="6"/>
      <c r="G4740" s="6"/>
      <c r="H4740" s="6"/>
      <c r="I4740" s="6"/>
      <c r="J4740" s="6"/>
    </row>
    <row r="4741" spans="1:10" ht="13.9">
      <c r="A4741" s="6"/>
      <c r="B4741" s="7"/>
      <c r="C4741" s="6"/>
      <c r="D4741" s="8"/>
      <c r="E4741" s="6"/>
      <c r="F4741" s="6"/>
      <c r="G4741" s="6"/>
      <c r="H4741" s="6"/>
      <c r="I4741" s="6"/>
      <c r="J4741" s="6"/>
    </row>
    <row r="4742" spans="1:10" ht="13.9">
      <c r="A4742" s="6"/>
      <c r="B4742" s="7"/>
      <c r="C4742" s="6"/>
      <c r="D4742" s="8"/>
      <c r="E4742" s="6"/>
      <c r="F4742" s="6"/>
      <c r="G4742" s="6"/>
      <c r="H4742" s="6"/>
      <c r="I4742" s="6"/>
      <c r="J4742" s="6"/>
    </row>
    <row r="4743" spans="1:10" ht="13.9">
      <c r="A4743" s="6"/>
      <c r="B4743" s="7"/>
      <c r="C4743" s="6"/>
      <c r="D4743" s="8"/>
      <c r="E4743" s="6"/>
      <c r="F4743" s="6"/>
      <c r="G4743" s="6"/>
      <c r="H4743" s="6"/>
      <c r="I4743" s="6"/>
      <c r="J4743" s="6"/>
    </row>
    <row r="4744" spans="1:10" ht="13.9">
      <c r="A4744" s="6"/>
      <c r="B4744" s="7"/>
      <c r="C4744" s="6"/>
      <c r="D4744" s="8"/>
      <c r="E4744" s="6"/>
      <c r="F4744" s="6"/>
      <c r="G4744" s="6"/>
      <c r="H4744" s="6"/>
      <c r="I4744" s="6"/>
      <c r="J4744" s="6"/>
    </row>
    <row r="4745" spans="1:10" ht="13.9">
      <c r="A4745" s="6"/>
      <c r="B4745" s="7"/>
      <c r="C4745" s="6"/>
      <c r="D4745" s="8"/>
      <c r="E4745" s="6"/>
      <c r="F4745" s="6"/>
      <c r="G4745" s="6"/>
      <c r="H4745" s="6"/>
      <c r="I4745" s="6"/>
      <c r="J4745" s="6"/>
    </row>
    <row r="4746" spans="1:10" ht="13.9">
      <c r="A4746" s="6"/>
      <c r="B4746" s="7"/>
      <c r="C4746" s="6"/>
      <c r="D4746" s="8"/>
      <c r="E4746" s="6"/>
      <c r="F4746" s="6"/>
      <c r="G4746" s="6"/>
      <c r="H4746" s="6"/>
      <c r="I4746" s="6"/>
      <c r="J4746" s="6"/>
    </row>
    <row r="4747" spans="1:10" ht="13.9">
      <c r="A4747" s="6"/>
      <c r="B4747" s="7"/>
      <c r="C4747" s="6"/>
      <c r="D4747" s="8"/>
      <c r="E4747" s="6"/>
      <c r="F4747" s="6"/>
      <c r="G4747" s="6"/>
      <c r="H4747" s="6"/>
      <c r="I4747" s="6"/>
      <c r="J4747" s="6"/>
    </row>
    <row r="4748" spans="1:10" ht="13.9">
      <c r="A4748" s="6"/>
      <c r="B4748" s="7"/>
      <c r="C4748" s="6"/>
      <c r="D4748" s="8"/>
      <c r="E4748" s="6"/>
      <c r="F4748" s="6"/>
      <c r="G4748" s="6"/>
      <c r="H4748" s="6"/>
      <c r="I4748" s="6"/>
      <c r="J4748" s="6"/>
    </row>
    <row r="4749" spans="1:10" ht="13.9">
      <c r="A4749" s="6"/>
      <c r="B4749" s="7"/>
      <c r="C4749" s="6"/>
      <c r="D4749" s="8"/>
      <c r="E4749" s="6"/>
      <c r="F4749" s="6"/>
      <c r="G4749" s="6"/>
      <c r="H4749" s="6"/>
      <c r="I4749" s="6"/>
      <c r="J4749" s="6"/>
    </row>
    <row r="4750" spans="1:10" ht="13.9">
      <c r="A4750" s="6"/>
      <c r="B4750" s="7"/>
      <c r="C4750" s="6"/>
      <c r="D4750" s="8"/>
      <c r="E4750" s="6"/>
      <c r="F4750" s="6"/>
      <c r="G4750" s="6"/>
      <c r="H4750" s="6"/>
      <c r="I4750" s="6"/>
      <c r="J4750" s="6"/>
    </row>
    <row r="4751" spans="1:10" ht="13.9">
      <c r="A4751" s="6"/>
      <c r="B4751" s="7"/>
      <c r="C4751" s="6"/>
      <c r="D4751" s="8"/>
      <c r="E4751" s="6"/>
      <c r="F4751" s="6"/>
      <c r="G4751" s="6"/>
      <c r="H4751" s="6"/>
      <c r="I4751" s="6"/>
      <c r="J4751" s="6"/>
    </row>
    <row r="4752" spans="1:10" ht="13.9">
      <c r="A4752" s="6"/>
      <c r="B4752" s="7"/>
      <c r="C4752" s="6"/>
      <c r="D4752" s="8"/>
      <c r="E4752" s="6"/>
      <c r="F4752" s="6"/>
      <c r="G4752" s="6"/>
      <c r="H4752" s="6"/>
      <c r="I4752" s="6"/>
      <c r="J4752" s="6"/>
    </row>
    <row r="4753" spans="1:10" ht="13.9">
      <c r="A4753" s="6"/>
      <c r="B4753" s="7"/>
      <c r="C4753" s="6"/>
      <c r="D4753" s="8"/>
      <c r="E4753" s="6"/>
      <c r="F4753" s="6"/>
      <c r="G4753" s="6"/>
      <c r="H4753" s="6"/>
      <c r="I4753" s="6"/>
      <c r="J4753" s="6"/>
    </row>
    <row r="4754" spans="1:10" ht="13.9">
      <c r="A4754" s="6"/>
      <c r="B4754" s="7"/>
      <c r="C4754" s="6"/>
      <c r="D4754" s="8"/>
      <c r="E4754" s="6"/>
      <c r="F4754" s="6"/>
      <c r="G4754" s="6"/>
      <c r="H4754" s="6"/>
      <c r="I4754" s="6"/>
      <c r="J4754" s="6"/>
    </row>
    <row r="4755" spans="1:10" ht="13.9">
      <c r="A4755" s="6"/>
      <c r="B4755" s="7"/>
      <c r="C4755" s="6"/>
      <c r="D4755" s="8"/>
      <c r="E4755" s="6"/>
      <c r="F4755" s="6"/>
      <c r="G4755" s="6"/>
      <c r="H4755" s="6"/>
      <c r="I4755" s="6"/>
      <c r="J4755" s="6"/>
    </row>
    <row r="4756" spans="1:10" ht="13.9">
      <c r="A4756" s="6"/>
      <c r="B4756" s="7"/>
      <c r="C4756" s="6"/>
      <c r="D4756" s="8"/>
      <c r="E4756" s="6"/>
      <c r="F4756" s="6"/>
      <c r="G4756" s="6"/>
      <c r="H4756" s="6"/>
      <c r="I4756" s="6"/>
      <c r="J4756" s="6"/>
    </row>
    <row r="4757" spans="1:10" ht="13.9">
      <c r="A4757" s="6"/>
      <c r="B4757" s="7"/>
      <c r="C4757" s="6"/>
      <c r="D4757" s="8"/>
      <c r="E4757" s="6"/>
      <c r="F4757" s="6"/>
      <c r="G4757" s="6"/>
      <c r="H4757" s="6"/>
      <c r="I4757" s="6"/>
      <c r="J4757" s="6"/>
    </row>
    <row r="4758" spans="1:10" ht="13.9">
      <c r="A4758" s="6"/>
      <c r="B4758" s="7"/>
      <c r="C4758" s="6"/>
      <c r="D4758" s="8"/>
      <c r="E4758" s="6"/>
      <c r="F4758" s="6"/>
      <c r="G4758" s="6"/>
      <c r="H4758" s="6"/>
      <c r="I4758" s="6"/>
      <c r="J4758" s="6"/>
    </row>
    <row r="4759" spans="1:10" ht="13.9">
      <c r="A4759" s="6"/>
      <c r="B4759" s="7"/>
      <c r="C4759" s="6"/>
      <c r="D4759" s="8"/>
      <c r="E4759" s="6"/>
      <c r="F4759" s="6"/>
      <c r="G4759" s="6"/>
      <c r="H4759" s="6"/>
      <c r="I4759" s="6"/>
      <c r="J4759" s="6"/>
    </row>
    <row r="4760" spans="1:10" ht="13.9">
      <c r="A4760" s="6"/>
      <c r="B4760" s="7"/>
      <c r="C4760" s="6"/>
      <c r="D4760" s="8"/>
      <c r="E4760" s="6"/>
      <c r="F4760" s="6"/>
      <c r="G4760" s="6"/>
      <c r="H4760" s="6"/>
      <c r="I4760" s="6"/>
      <c r="J4760" s="6"/>
    </row>
    <row r="4761" spans="1:10" ht="13.9">
      <c r="A4761" s="6"/>
      <c r="B4761" s="7"/>
      <c r="C4761" s="6"/>
      <c r="D4761" s="8"/>
      <c r="E4761" s="6"/>
      <c r="F4761" s="6"/>
      <c r="G4761" s="6"/>
      <c r="H4761" s="6"/>
      <c r="I4761" s="6"/>
      <c r="J4761" s="6"/>
    </row>
    <row r="4762" spans="1:10" ht="13.9">
      <c r="A4762" s="6"/>
      <c r="B4762" s="7"/>
      <c r="C4762" s="6"/>
      <c r="D4762" s="8"/>
      <c r="E4762" s="6"/>
      <c r="F4762" s="6"/>
      <c r="G4762" s="6"/>
      <c r="H4762" s="6"/>
      <c r="I4762" s="6"/>
      <c r="J4762" s="6"/>
    </row>
    <row r="4763" spans="1:10" ht="13.9">
      <c r="A4763" s="6"/>
      <c r="B4763" s="7"/>
      <c r="C4763" s="6"/>
      <c r="D4763" s="8"/>
      <c r="E4763" s="6"/>
      <c r="F4763" s="6"/>
      <c r="G4763" s="6"/>
      <c r="H4763" s="6"/>
      <c r="I4763" s="6"/>
      <c r="J4763" s="6"/>
    </row>
    <row r="4764" spans="1:10" ht="13.9">
      <c r="A4764" s="6"/>
      <c r="B4764" s="7"/>
      <c r="C4764" s="6"/>
      <c r="D4764" s="8"/>
      <c r="E4764" s="6"/>
      <c r="F4764" s="6"/>
      <c r="G4764" s="6"/>
      <c r="H4764" s="6"/>
      <c r="I4764" s="6"/>
      <c r="J4764" s="6"/>
    </row>
    <row r="4765" spans="1:10" ht="13.9">
      <c r="A4765" s="6"/>
      <c r="B4765" s="7"/>
      <c r="C4765" s="6"/>
      <c r="D4765" s="8"/>
      <c r="E4765" s="6"/>
      <c r="F4765" s="6"/>
      <c r="G4765" s="6"/>
      <c r="H4765" s="6"/>
      <c r="I4765" s="6"/>
      <c r="J4765" s="6"/>
    </row>
    <row r="4766" spans="1:10" ht="13.9">
      <c r="A4766" s="6"/>
      <c r="B4766" s="7"/>
      <c r="C4766" s="6"/>
      <c r="D4766" s="8"/>
      <c r="E4766" s="6"/>
      <c r="F4766" s="6"/>
      <c r="G4766" s="6"/>
      <c r="H4766" s="6"/>
      <c r="I4766" s="6"/>
      <c r="J4766" s="6"/>
    </row>
    <row r="4767" spans="1:10" ht="13.9">
      <c r="A4767" s="6"/>
      <c r="B4767" s="7"/>
      <c r="C4767" s="6"/>
      <c r="D4767" s="8"/>
      <c r="E4767" s="6"/>
      <c r="F4767" s="6"/>
      <c r="G4767" s="6"/>
      <c r="H4767" s="6"/>
      <c r="I4767" s="6"/>
      <c r="J4767" s="6"/>
    </row>
    <row r="4768" spans="1:10" ht="13.9">
      <c r="A4768" s="6"/>
      <c r="B4768" s="7"/>
      <c r="C4768" s="6"/>
      <c r="D4768" s="8"/>
      <c r="E4768" s="6"/>
      <c r="F4768" s="6"/>
      <c r="G4768" s="6"/>
      <c r="H4768" s="6"/>
      <c r="I4768" s="6"/>
      <c r="J4768" s="6"/>
    </row>
    <row r="4769" spans="1:10" ht="13.9">
      <c r="A4769" s="6"/>
      <c r="B4769" s="7"/>
      <c r="C4769" s="6"/>
      <c r="D4769" s="8"/>
      <c r="E4769" s="6"/>
      <c r="F4769" s="6"/>
      <c r="G4769" s="6"/>
      <c r="H4769" s="6"/>
      <c r="I4769" s="6"/>
      <c r="J4769" s="6"/>
    </row>
    <row r="4770" spans="1:10" ht="13.9">
      <c r="A4770" s="6"/>
      <c r="B4770" s="7"/>
      <c r="C4770" s="6"/>
      <c r="D4770" s="8"/>
      <c r="E4770" s="6"/>
      <c r="F4770" s="6"/>
      <c r="G4770" s="6"/>
      <c r="H4770" s="6"/>
      <c r="I4770" s="6"/>
      <c r="J4770" s="6"/>
    </row>
    <row r="4771" spans="1:10" ht="13.9">
      <c r="A4771" s="6"/>
      <c r="B4771" s="7"/>
      <c r="C4771" s="6"/>
      <c r="D4771" s="8"/>
      <c r="E4771" s="6"/>
      <c r="F4771" s="6"/>
      <c r="G4771" s="6"/>
      <c r="H4771" s="6"/>
      <c r="I4771" s="6"/>
      <c r="J4771" s="6"/>
    </row>
    <row r="4772" spans="1:10" ht="13.9">
      <c r="A4772" s="6"/>
      <c r="B4772" s="7"/>
      <c r="C4772" s="6"/>
      <c r="D4772" s="8"/>
      <c r="E4772" s="6"/>
      <c r="F4772" s="6"/>
      <c r="G4772" s="6"/>
      <c r="H4772" s="6"/>
      <c r="I4772" s="6"/>
      <c r="J4772" s="6"/>
    </row>
    <row r="4773" spans="1:10" ht="13.9">
      <c r="A4773" s="6"/>
      <c r="B4773" s="7"/>
      <c r="C4773" s="6"/>
      <c r="D4773" s="8"/>
      <c r="E4773" s="6"/>
      <c r="F4773" s="6"/>
      <c r="G4773" s="6"/>
      <c r="H4773" s="6"/>
      <c r="I4773" s="6"/>
      <c r="J4773" s="6"/>
    </row>
    <row r="4774" spans="1:10" ht="13.9">
      <c r="A4774" s="6"/>
      <c r="B4774" s="7"/>
      <c r="C4774" s="6"/>
      <c r="D4774" s="8"/>
      <c r="E4774" s="6"/>
      <c r="F4774" s="6"/>
      <c r="G4774" s="6"/>
      <c r="H4774" s="6"/>
      <c r="I4774" s="6"/>
      <c r="J4774" s="6"/>
    </row>
    <row r="4775" spans="1:10" ht="13.9">
      <c r="A4775" s="6"/>
      <c r="B4775" s="7"/>
      <c r="C4775" s="6"/>
      <c r="D4775" s="8"/>
      <c r="E4775" s="6"/>
      <c r="F4775" s="6"/>
      <c r="G4775" s="6"/>
      <c r="H4775" s="6"/>
      <c r="I4775" s="6"/>
      <c r="J4775" s="6"/>
    </row>
    <row r="4776" spans="1:10" ht="13.9">
      <c r="A4776" s="6"/>
      <c r="B4776" s="7"/>
      <c r="C4776" s="6"/>
      <c r="D4776" s="8"/>
      <c r="E4776" s="6"/>
      <c r="F4776" s="6"/>
      <c r="G4776" s="6"/>
      <c r="H4776" s="6"/>
      <c r="I4776" s="6"/>
      <c r="J4776" s="6"/>
    </row>
    <row r="4777" spans="1:10" ht="13.9">
      <c r="A4777" s="6"/>
      <c r="B4777" s="7"/>
      <c r="C4777" s="6"/>
      <c r="D4777" s="8"/>
      <c r="E4777" s="6"/>
      <c r="F4777" s="6"/>
      <c r="G4777" s="6"/>
      <c r="H4777" s="6"/>
      <c r="I4777" s="6"/>
      <c r="J4777" s="6"/>
    </row>
    <row r="4778" spans="1:10" ht="13.9">
      <c r="A4778" s="6"/>
      <c r="B4778" s="7"/>
      <c r="C4778" s="6"/>
      <c r="D4778" s="8"/>
      <c r="E4778" s="6"/>
      <c r="F4778" s="6"/>
      <c r="G4778" s="6"/>
      <c r="H4778" s="6"/>
      <c r="I4778" s="6"/>
      <c r="J4778" s="6"/>
    </row>
    <row r="4779" spans="1:10" ht="13.9">
      <c r="A4779" s="6"/>
      <c r="B4779" s="7"/>
      <c r="C4779" s="6"/>
      <c r="D4779" s="8"/>
      <c r="E4779" s="6"/>
      <c r="F4779" s="6"/>
      <c r="G4779" s="6"/>
      <c r="H4779" s="6"/>
      <c r="I4779" s="6"/>
      <c r="J4779" s="6"/>
    </row>
    <row r="4780" spans="1:10" ht="13.9">
      <c r="A4780" s="6"/>
      <c r="B4780" s="7"/>
      <c r="C4780" s="6"/>
      <c r="D4780" s="8"/>
      <c r="E4780" s="6"/>
      <c r="F4780" s="6"/>
      <c r="G4780" s="6"/>
      <c r="H4780" s="6"/>
      <c r="I4780" s="6"/>
      <c r="J4780" s="6"/>
    </row>
    <row r="4781" spans="1:10" ht="13.9">
      <c r="A4781" s="6"/>
      <c r="B4781" s="7"/>
      <c r="C4781" s="6"/>
      <c r="D4781" s="8"/>
      <c r="E4781" s="6"/>
      <c r="F4781" s="6"/>
      <c r="G4781" s="6"/>
      <c r="H4781" s="6"/>
      <c r="I4781" s="6"/>
      <c r="J4781" s="6"/>
    </row>
    <row r="4782" spans="1:10" ht="13.9">
      <c r="A4782" s="6"/>
      <c r="B4782" s="7"/>
      <c r="C4782" s="6"/>
      <c r="D4782" s="8"/>
      <c r="E4782" s="6"/>
      <c r="F4782" s="6"/>
      <c r="G4782" s="6"/>
      <c r="H4782" s="6"/>
      <c r="I4782" s="6"/>
      <c r="J4782" s="6"/>
    </row>
    <row r="4783" spans="1:10" ht="13.9">
      <c r="A4783" s="6"/>
      <c r="B4783" s="7"/>
      <c r="C4783" s="6"/>
      <c r="D4783" s="8"/>
      <c r="E4783" s="6"/>
      <c r="F4783" s="6"/>
      <c r="G4783" s="6"/>
      <c r="H4783" s="6"/>
      <c r="I4783" s="6"/>
      <c r="J4783" s="6"/>
    </row>
    <row r="4784" spans="1:10" ht="13.9">
      <c r="A4784" s="6"/>
      <c r="B4784" s="7"/>
      <c r="C4784" s="6"/>
      <c r="D4784" s="8"/>
      <c r="E4784" s="6"/>
      <c r="F4784" s="6"/>
      <c r="G4784" s="6"/>
      <c r="H4784" s="6"/>
      <c r="I4784" s="6"/>
      <c r="J4784" s="6"/>
    </row>
    <row r="4785" spans="1:10" ht="13.9">
      <c r="A4785" s="6"/>
      <c r="B4785" s="7"/>
      <c r="C4785" s="6"/>
      <c r="D4785" s="8"/>
      <c r="E4785" s="6"/>
      <c r="F4785" s="6"/>
      <c r="G4785" s="6"/>
      <c r="H4785" s="6"/>
      <c r="I4785" s="6"/>
      <c r="J4785" s="6"/>
    </row>
    <row r="4786" spans="1:10" ht="13.9">
      <c r="A4786" s="6"/>
      <c r="B4786" s="7"/>
      <c r="C4786" s="6"/>
      <c r="D4786" s="8"/>
      <c r="E4786" s="6"/>
      <c r="F4786" s="6"/>
      <c r="G4786" s="6"/>
      <c r="H4786" s="6"/>
      <c r="I4786" s="6"/>
      <c r="J4786" s="6"/>
    </row>
    <row r="4787" spans="1:10" ht="13.9">
      <c r="A4787" s="6"/>
      <c r="B4787" s="7"/>
      <c r="C4787" s="6"/>
      <c r="D4787" s="8"/>
      <c r="E4787" s="6"/>
      <c r="F4787" s="6"/>
      <c r="G4787" s="6"/>
      <c r="H4787" s="6"/>
      <c r="I4787" s="6"/>
      <c r="J4787" s="6"/>
    </row>
    <row r="4788" spans="1:10" ht="13.9">
      <c r="A4788" s="6"/>
      <c r="B4788" s="7"/>
      <c r="C4788" s="6"/>
      <c r="D4788" s="8"/>
      <c r="E4788" s="6"/>
      <c r="F4788" s="6"/>
      <c r="G4788" s="6"/>
      <c r="H4788" s="6"/>
      <c r="I4788" s="6"/>
      <c r="J4788" s="6"/>
    </row>
    <row r="4789" spans="1:10" ht="13.9">
      <c r="A4789" s="6"/>
      <c r="B4789" s="7"/>
      <c r="C4789" s="6"/>
      <c r="D4789" s="8"/>
      <c r="E4789" s="6"/>
      <c r="F4789" s="6"/>
      <c r="G4789" s="6"/>
      <c r="H4789" s="6"/>
      <c r="I4789" s="6"/>
      <c r="J4789" s="6"/>
    </row>
    <row r="4790" spans="1:10" ht="13.9">
      <c r="A4790" s="6"/>
      <c r="B4790" s="7"/>
      <c r="C4790" s="6"/>
      <c r="D4790" s="8"/>
      <c r="E4790" s="6"/>
      <c r="F4790" s="6"/>
      <c r="G4790" s="6"/>
      <c r="H4790" s="6"/>
      <c r="I4790" s="6"/>
      <c r="J4790" s="6"/>
    </row>
    <row r="4791" spans="1:10" ht="13.9">
      <c r="A4791" s="6"/>
      <c r="B4791" s="7"/>
      <c r="C4791" s="6"/>
      <c r="D4791" s="8"/>
      <c r="E4791" s="6"/>
      <c r="F4791" s="6"/>
      <c r="G4791" s="6"/>
      <c r="H4791" s="6"/>
      <c r="I4791" s="6"/>
      <c r="J4791" s="6"/>
    </row>
    <row r="4792" spans="1:10" ht="13.9">
      <c r="A4792" s="6"/>
      <c r="B4792" s="7"/>
      <c r="C4792" s="6"/>
      <c r="D4792" s="8"/>
      <c r="E4792" s="6"/>
      <c r="F4792" s="6"/>
      <c r="G4792" s="6"/>
      <c r="H4792" s="6"/>
      <c r="I4792" s="6"/>
      <c r="J4792" s="6"/>
    </row>
    <row r="4793" spans="1:10" ht="13.9">
      <c r="A4793" s="6"/>
      <c r="B4793" s="7"/>
      <c r="C4793" s="6"/>
      <c r="D4793" s="8"/>
      <c r="E4793" s="6"/>
      <c r="F4793" s="6"/>
      <c r="G4793" s="6"/>
      <c r="H4793" s="6"/>
      <c r="I4793" s="6"/>
      <c r="J4793" s="6"/>
    </row>
    <row r="4794" spans="1:10" ht="13.9">
      <c r="A4794" s="6"/>
      <c r="B4794" s="7"/>
      <c r="C4794" s="6"/>
      <c r="D4794" s="8"/>
      <c r="E4794" s="6"/>
      <c r="F4794" s="6"/>
      <c r="G4794" s="6"/>
      <c r="H4794" s="6"/>
      <c r="I4794" s="6"/>
      <c r="J4794" s="6"/>
    </row>
    <row r="4795" spans="1:10" ht="13.9">
      <c r="A4795" s="6"/>
      <c r="B4795" s="7"/>
      <c r="C4795" s="6"/>
      <c r="D4795" s="8"/>
      <c r="E4795" s="6"/>
      <c r="F4795" s="6"/>
      <c r="G4795" s="6"/>
      <c r="H4795" s="6"/>
      <c r="I4795" s="6"/>
      <c r="J4795" s="6"/>
    </row>
    <row r="4796" spans="1:10" ht="13.9">
      <c r="A4796" s="6"/>
      <c r="B4796" s="7"/>
      <c r="C4796" s="6"/>
      <c r="D4796" s="8"/>
      <c r="E4796" s="6"/>
      <c r="F4796" s="6"/>
      <c r="G4796" s="6"/>
      <c r="H4796" s="6"/>
      <c r="I4796" s="6"/>
      <c r="J4796" s="6"/>
    </row>
    <row r="4797" spans="1:10" ht="13.9">
      <c r="A4797" s="6"/>
      <c r="B4797" s="7"/>
      <c r="C4797" s="6"/>
      <c r="D4797" s="8"/>
      <c r="E4797" s="6"/>
      <c r="F4797" s="6"/>
      <c r="G4797" s="6"/>
      <c r="H4797" s="6"/>
      <c r="I4797" s="6"/>
      <c r="J4797" s="6"/>
    </row>
    <row r="4798" spans="1:10" ht="13.9">
      <c r="A4798" s="6"/>
      <c r="B4798" s="7"/>
      <c r="C4798" s="6"/>
      <c r="D4798" s="8"/>
      <c r="E4798" s="6"/>
      <c r="F4798" s="6"/>
      <c r="G4798" s="6"/>
      <c r="H4798" s="6"/>
      <c r="I4798" s="6"/>
      <c r="J4798" s="6"/>
    </row>
    <row r="4799" spans="1:10" ht="13.9">
      <c r="A4799" s="6"/>
      <c r="B4799" s="7"/>
      <c r="C4799" s="6"/>
      <c r="D4799" s="8"/>
      <c r="E4799" s="6"/>
      <c r="F4799" s="6"/>
      <c r="G4799" s="6"/>
      <c r="H4799" s="6"/>
      <c r="I4799" s="6"/>
      <c r="J4799" s="6"/>
    </row>
    <row r="4800" spans="1:10" ht="13.9">
      <c r="A4800" s="6"/>
      <c r="B4800" s="7"/>
      <c r="C4800" s="6"/>
      <c r="D4800" s="8"/>
      <c r="E4800" s="6"/>
      <c r="F4800" s="6"/>
      <c r="G4800" s="6"/>
      <c r="H4800" s="6"/>
      <c r="I4800" s="6"/>
      <c r="J4800" s="6"/>
    </row>
    <row r="4801" spans="1:10" ht="13.9">
      <c r="A4801" s="6"/>
      <c r="B4801" s="7"/>
      <c r="C4801" s="6"/>
      <c r="D4801" s="8"/>
      <c r="E4801" s="6"/>
      <c r="F4801" s="6"/>
      <c r="G4801" s="6"/>
      <c r="H4801" s="6"/>
      <c r="I4801" s="6"/>
      <c r="J4801" s="6"/>
    </row>
    <row r="4802" spans="1:10" ht="13.9">
      <c r="A4802" s="6"/>
      <c r="B4802" s="7"/>
      <c r="C4802" s="6"/>
      <c r="D4802" s="8"/>
      <c r="E4802" s="6"/>
      <c r="F4802" s="6"/>
      <c r="G4802" s="6"/>
      <c r="H4802" s="6"/>
      <c r="I4802" s="6"/>
      <c r="J4802" s="6"/>
    </row>
    <row r="4803" spans="1:10" ht="13.9">
      <c r="A4803" s="6"/>
      <c r="B4803" s="7"/>
      <c r="C4803" s="6"/>
      <c r="D4803" s="8"/>
      <c r="E4803" s="6"/>
      <c r="F4803" s="6"/>
      <c r="G4803" s="6"/>
      <c r="H4803" s="6"/>
      <c r="I4803" s="6"/>
      <c r="J4803" s="6"/>
    </row>
    <row r="4804" spans="1:10" ht="13.9">
      <c r="A4804" s="6"/>
      <c r="B4804" s="7"/>
      <c r="C4804" s="6"/>
      <c r="D4804" s="8"/>
      <c r="E4804" s="6"/>
      <c r="F4804" s="6"/>
      <c r="G4804" s="6"/>
      <c r="H4804" s="6"/>
      <c r="I4804" s="6"/>
      <c r="J4804" s="6"/>
    </row>
    <row r="4805" spans="1:10" ht="13.9">
      <c r="A4805" s="6"/>
      <c r="B4805" s="7"/>
      <c r="C4805" s="6"/>
      <c r="D4805" s="8"/>
      <c r="E4805" s="6"/>
      <c r="F4805" s="6"/>
      <c r="G4805" s="6"/>
      <c r="H4805" s="6"/>
      <c r="I4805" s="6"/>
      <c r="J4805" s="6"/>
    </row>
    <row r="4806" spans="1:10" ht="13.9">
      <c r="A4806" s="6"/>
      <c r="B4806" s="7"/>
      <c r="C4806" s="6"/>
      <c r="D4806" s="8"/>
      <c r="E4806" s="6"/>
      <c r="F4806" s="6"/>
      <c r="G4806" s="6"/>
      <c r="H4806" s="6"/>
      <c r="I4806" s="6"/>
      <c r="J4806" s="6"/>
    </row>
    <row r="4807" spans="1:10" ht="13.9">
      <c r="A4807" s="6"/>
      <c r="B4807" s="7"/>
      <c r="C4807" s="6"/>
      <c r="D4807" s="8"/>
      <c r="E4807" s="6"/>
      <c r="F4807" s="6"/>
      <c r="G4807" s="6"/>
      <c r="H4807" s="6"/>
      <c r="I4807" s="6"/>
      <c r="J4807" s="6"/>
    </row>
    <row r="4808" spans="1:10" ht="13.9">
      <c r="A4808" s="6"/>
      <c r="B4808" s="7"/>
      <c r="C4808" s="6"/>
      <c r="D4808" s="8"/>
      <c r="E4808" s="6"/>
      <c r="F4808" s="6"/>
      <c r="G4808" s="6"/>
      <c r="H4808" s="6"/>
      <c r="I4808" s="6"/>
      <c r="J4808" s="6"/>
    </row>
    <row r="4809" spans="1:10" ht="13.9">
      <c r="A4809" s="6"/>
      <c r="B4809" s="7"/>
      <c r="C4809" s="6"/>
      <c r="D4809" s="8"/>
      <c r="E4809" s="6"/>
      <c r="F4809" s="6"/>
      <c r="G4809" s="6"/>
      <c r="H4809" s="6"/>
      <c r="I4809" s="6"/>
      <c r="J4809" s="6"/>
    </row>
    <row r="4810" spans="1:10" ht="13.9">
      <c r="A4810" s="6"/>
      <c r="B4810" s="7"/>
      <c r="C4810" s="6"/>
      <c r="D4810" s="8"/>
      <c r="E4810" s="6"/>
      <c r="F4810" s="6"/>
      <c r="G4810" s="6"/>
      <c r="H4810" s="6"/>
      <c r="I4810" s="6"/>
      <c r="J4810" s="6"/>
    </row>
    <row r="4811" spans="1:10" ht="13.9">
      <c r="A4811" s="6"/>
      <c r="B4811" s="7"/>
      <c r="C4811" s="6"/>
      <c r="D4811" s="8"/>
      <c r="E4811" s="6"/>
      <c r="F4811" s="6"/>
      <c r="G4811" s="6"/>
      <c r="H4811" s="6"/>
      <c r="I4811" s="6"/>
      <c r="J4811" s="6"/>
    </row>
    <row r="4812" spans="1:10" ht="13.9">
      <c r="A4812" s="6"/>
      <c r="B4812" s="7"/>
      <c r="C4812" s="6"/>
      <c r="D4812" s="8"/>
      <c r="E4812" s="6"/>
      <c r="F4812" s="6"/>
      <c r="G4812" s="6"/>
      <c r="H4812" s="6"/>
      <c r="I4812" s="6"/>
      <c r="J4812" s="6"/>
    </row>
    <row r="4813" spans="1:10" ht="13.9">
      <c r="A4813" s="6"/>
      <c r="B4813" s="7"/>
      <c r="C4813" s="6"/>
      <c r="D4813" s="8"/>
      <c r="E4813" s="6"/>
      <c r="F4813" s="6"/>
      <c r="G4813" s="6"/>
      <c r="H4813" s="6"/>
      <c r="I4813" s="6"/>
      <c r="J4813" s="6"/>
    </row>
    <row r="4814" spans="1:10" ht="13.9">
      <c r="A4814" s="6"/>
      <c r="B4814" s="7"/>
      <c r="C4814" s="6"/>
      <c r="D4814" s="8"/>
      <c r="E4814" s="6"/>
      <c r="F4814" s="6"/>
      <c r="G4814" s="6"/>
      <c r="H4814" s="6"/>
      <c r="I4814" s="6"/>
      <c r="J4814" s="6"/>
    </row>
    <row r="4815" spans="1:10" ht="13.9">
      <c r="A4815" s="6"/>
      <c r="B4815" s="7"/>
      <c r="C4815" s="6"/>
      <c r="D4815" s="8"/>
      <c r="E4815" s="6"/>
      <c r="F4815" s="6"/>
      <c r="G4815" s="6"/>
      <c r="H4815" s="6"/>
      <c r="I4815" s="6"/>
      <c r="J4815" s="6"/>
    </row>
    <row r="4816" spans="1:10" ht="13.9">
      <c r="A4816" s="6"/>
      <c r="B4816" s="7"/>
      <c r="C4816" s="6"/>
      <c r="D4816" s="8"/>
      <c r="E4816" s="6"/>
      <c r="F4816" s="6"/>
      <c r="G4816" s="6"/>
      <c r="H4816" s="6"/>
      <c r="I4816" s="6"/>
      <c r="J4816" s="6"/>
    </row>
    <row r="4817" spans="1:10" ht="13.9">
      <c r="A4817" s="6"/>
      <c r="B4817" s="7"/>
      <c r="C4817" s="6"/>
      <c r="D4817" s="8"/>
      <c r="E4817" s="6"/>
      <c r="F4817" s="6"/>
      <c r="G4817" s="6"/>
      <c r="H4817" s="6"/>
      <c r="I4817" s="6"/>
      <c r="J4817" s="6"/>
    </row>
    <row r="4818" spans="1:10" ht="13.9">
      <c r="A4818" s="6"/>
      <c r="B4818" s="7"/>
      <c r="C4818" s="6"/>
      <c r="D4818" s="8"/>
      <c r="E4818" s="6"/>
      <c r="F4818" s="6"/>
      <c r="G4818" s="6"/>
      <c r="H4818" s="6"/>
      <c r="I4818" s="6"/>
      <c r="J4818" s="6"/>
    </row>
    <row r="4819" spans="1:10" ht="13.9">
      <c r="A4819" s="6"/>
      <c r="B4819" s="7"/>
      <c r="C4819" s="6"/>
      <c r="D4819" s="8"/>
      <c r="E4819" s="6"/>
      <c r="F4819" s="6"/>
      <c r="G4819" s="6"/>
      <c r="H4819" s="6"/>
      <c r="I4819" s="6"/>
      <c r="J4819" s="6"/>
    </row>
    <row r="4820" spans="1:10" ht="13.9">
      <c r="A4820" s="6"/>
      <c r="B4820" s="7"/>
      <c r="C4820" s="6"/>
      <c r="D4820" s="8"/>
      <c r="E4820" s="6"/>
      <c r="F4820" s="6"/>
      <c r="G4820" s="6"/>
      <c r="H4820" s="6"/>
      <c r="I4820" s="6"/>
      <c r="J4820" s="6"/>
    </row>
    <row r="4821" spans="1:10" ht="13.9">
      <c r="A4821" s="6"/>
      <c r="B4821" s="7"/>
      <c r="C4821" s="6"/>
      <c r="D4821" s="8"/>
      <c r="E4821" s="6"/>
      <c r="F4821" s="6"/>
      <c r="G4821" s="6"/>
      <c r="H4821" s="6"/>
      <c r="I4821" s="6"/>
      <c r="J4821" s="6"/>
    </row>
    <row r="4822" spans="1:10" ht="13.9">
      <c r="A4822" s="6"/>
      <c r="B4822" s="7"/>
      <c r="C4822" s="6"/>
      <c r="D4822" s="8"/>
      <c r="E4822" s="6"/>
      <c r="F4822" s="6"/>
      <c r="G4822" s="6"/>
      <c r="H4822" s="6"/>
      <c r="I4822" s="6"/>
      <c r="J4822" s="6"/>
    </row>
    <row r="4823" spans="1:10" ht="13.9">
      <c r="A4823" s="6"/>
      <c r="B4823" s="7"/>
      <c r="C4823" s="6"/>
      <c r="D4823" s="8"/>
      <c r="E4823" s="6"/>
      <c r="F4823" s="6"/>
      <c r="G4823" s="6"/>
      <c r="H4823" s="6"/>
      <c r="I4823" s="6"/>
      <c r="J4823" s="6"/>
    </row>
    <row r="4824" spans="1:10" ht="13.9">
      <c r="A4824" s="6"/>
      <c r="B4824" s="7"/>
      <c r="C4824" s="6"/>
      <c r="D4824" s="8"/>
      <c r="E4824" s="6"/>
      <c r="F4824" s="6"/>
      <c r="G4824" s="6"/>
      <c r="H4824" s="6"/>
      <c r="I4824" s="6"/>
      <c r="J4824" s="6"/>
    </row>
    <row r="4825" spans="1:10" ht="13.9">
      <c r="A4825" s="6"/>
      <c r="B4825" s="7"/>
      <c r="C4825" s="6"/>
      <c r="D4825" s="8"/>
      <c r="E4825" s="6"/>
      <c r="F4825" s="6"/>
      <c r="G4825" s="6"/>
      <c r="H4825" s="6"/>
      <c r="I4825" s="6"/>
      <c r="J4825" s="6"/>
    </row>
    <row r="4826" spans="1:10" ht="13.9">
      <c r="A4826" s="6"/>
      <c r="B4826" s="7"/>
      <c r="C4826" s="6"/>
      <c r="D4826" s="8"/>
      <c r="E4826" s="6"/>
      <c r="F4826" s="6"/>
      <c r="G4826" s="6"/>
      <c r="H4826" s="6"/>
      <c r="I4826" s="6"/>
      <c r="J4826" s="6"/>
    </row>
    <row r="4827" spans="1:10" ht="13.9">
      <c r="A4827" s="6"/>
      <c r="B4827" s="7"/>
      <c r="C4827" s="6"/>
      <c r="D4827" s="8"/>
      <c r="E4827" s="6"/>
      <c r="F4827" s="6"/>
      <c r="G4827" s="6"/>
      <c r="H4827" s="6"/>
      <c r="I4827" s="6"/>
      <c r="J4827" s="6"/>
    </row>
    <row r="4828" spans="1:10" ht="13.9">
      <c r="A4828" s="6"/>
      <c r="B4828" s="7"/>
      <c r="C4828" s="6"/>
      <c r="D4828" s="8"/>
      <c r="E4828" s="6"/>
      <c r="F4828" s="6"/>
      <c r="G4828" s="6"/>
      <c r="H4828" s="6"/>
      <c r="I4828" s="6"/>
      <c r="J4828" s="6"/>
    </row>
    <row r="4829" spans="1:10" ht="13.9">
      <c r="A4829" s="6"/>
      <c r="B4829" s="7"/>
      <c r="C4829" s="6"/>
      <c r="D4829" s="8"/>
      <c r="E4829" s="6"/>
      <c r="F4829" s="6"/>
      <c r="G4829" s="6"/>
      <c r="H4829" s="6"/>
      <c r="I4829" s="6"/>
      <c r="J4829" s="6"/>
    </row>
    <row r="4830" spans="1:10" ht="13.9">
      <c r="A4830" s="6"/>
      <c r="B4830" s="7"/>
      <c r="C4830" s="6"/>
      <c r="D4830" s="8"/>
      <c r="E4830" s="6"/>
      <c r="F4830" s="6"/>
      <c r="G4830" s="6"/>
      <c r="H4830" s="6"/>
      <c r="I4830" s="6"/>
      <c r="J4830" s="6"/>
    </row>
    <row r="4831" spans="1:10" ht="13.9">
      <c r="A4831" s="6"/>
      <c r="B4831" s="7"/>
      <c r="C4831" s="6"/>
      <c r="D4831" s="8"/>
      <c r="E4831" s="6"/>
      <c r="F4831" s="6"/>
      <c r="G4831" s="6"/>
      <c r="H4831" s="6"/>
      <c r="I4831" s="6"/>
      <c r="J4831" s="6"/>
    </row>
    <row r="4832" spans="1:10" ht="13.9">
      <c r="A4832" s="6"/>
      <c r="B4832" s="7"/>
      <c r="C4832" s="6"/>
      <c r="D4832" s="8"/>
      <c r="E4832" s="6"/>
      <c r="F4832" s="6"/>
      <c r="G4832" s="6"/>
      <c r="H4832" s="6"/>
      <c r="I4832" s="6"/>
      <c r="J4832" s="6"/>
    </row>
    <row r="4833" spans="1:10" ht="13.9">
      <c r="A4833" s="6"/>
      <c r="B4833" s="7"/>
      <c r="C4833" s="6"/>
      <c r="D4833" s="8"/>
      <c r="E4833" s="6"/>
      <c r="F4833" s="6"/>
      <c r="G4833" s="6"/>
      <c r="H4833" s="6"/>
      <c r="I4833" s="6"/>
      <c r="J4833" s="6"/>
    </row>
    <row r="4834" spans="1:10" ht="13.9">
      <c r="A4834" s="6"/>
      <c r="B4834" s="7"/>
      <c r="C4834" s="6"/>
      <c r="D4834" s="8"/>
      <c r="E4834" s="6"/>
      <c r="F4834" s="6"/>
      <c r="G4834" s="6"/>
      <c r="H4834" s="6"/>
      <c r="I4834" s="6"/>
      <c r="J4834" s="6"/>
    </row>
    <row r="4835" spans="1:10" ht="13.9">
      <c r="A4835" s="6"/>
      <c r="B4835" s="7"/>
      <c r="C4835" s="6"/>
      <c r="D4835" s="8"/>
      <c r="E4835" s="6"/>
      <c r="F4835" s="6"/>
      <c r="G4835" s="6"/>
      <c r="H4835" s="6"/>
      <c r="I4835" s="6"/>
      <c r="J4835" s="6"/>
    </row>
    <row r="4836" spans="1:10" ht="13.9">
      <c r="A4836" s="6"/>
      <c r="B4836" s="7"/>
      <c r="C4836" s="6"/>
      <c r="D4836" s="8"/>
      <c r="E4836" s="6"/>
      <c r="F4836" s="6"/>
      <c r="G4836" s="6"/>
      <c r="H4836" s="6"/>
      <c r="I4836" s="6"/>
      <c r="J4836" s="6"/>
    </row>
    <row r="4837" spans="1:10" ht="13.9">
      <c r="A4837" s="6"/>
      <c r="B4837" s="7"/>
      <c r="C4837" s="6"/>
      <c r="D4837" s="8"/>
      <c r="E4837" s="6"/>
      <c r="F4837" s="6"/>
      <c r="G4837" s="6"/>
      <c r="H4837" s="6"/>
      <c r="I4837" s="6"/>
      <c r="J4837" s="6"/>
    </row>
    <row r="4838" spans="1:10" ht="13.9">
      <c r="A4838" s="6"/>
      <c r="B4838" s="7"/>
      <c r="C4838" s="6"/>
      <c r="D4838" s="8"/>
      <c r="E4838" s="6"/>
      <c r="F4838" s="6"/>
      <c r="G4838" s="6"/>
      <c r="H4838" s="6"/>
      <c r="I4838" s="6"/>
      <c r="J4838" s="6"/>
    </row>
    <row r="4839" spans="1:10" ht="13.9">
      <c r="A4839" s="6"/>
      <c r="B4839" s="7"/>
      <c r="C4839" s="6"/>
      <c r="D4839" s="8"/>
      <c r="E4839" s="6"/>
      <c r="F4839" s="6"/>
      <c r="G4839" s="6"/>
      <c r="H4839" s="6"/>
      <c r="I4839" s="6"/>
      <c r="J4839" s="6"/>
    </row>
    <row r="4840" spans="1:10" ht="13.9">
      <c r="A4840" s="6"/>
      <c r="B4840" s="7"/>
      <c r="C4840" s="6"/>
      <c r="D4840" s="8"/>
      <c r="E4840" s="6"/>
      <c r="F4840" s="6"/>
      <c r="G4840" s="6"/>
      <c r="H4840" s="6"/>
      <c r="I4840" s="6"/>
      <c r="J4840" s="6"/>
    </row>
    <row r="4841" spans="1:10" ht="13.9">
      <c r="A4841" s="6"/>
      <c r="B4841" s="7"/>
      <c r="C4841" s="6"/>
      <c r="D4841" s="8"/>
      <c r="E4841" s="6"/>
      <c r="F4841" s="6"/>
      <c r="G4841" s="6"/>
      <c r="H4841" s="6"/>
      <c r="I4841" s="6"/>
      <c r="J4841" s="6"/>
    </row>
    <row r="4842" spans="1:10" ht="13.9">
      <c r="A4842" s="6"/>
      <c r="B4842" s="7"/>
      <c r="C4842" s="6"/>
      <c r="D4842" s="8"/>
      <c r="E4842" s="6"/>
      <c r="F4842" s="6"/>
      <c r="G4842" s="6"/>
      <c r="H4842" s="6"/>
      <c r="I4842" s="6"/>
      <c r="J4842" s="6"/>
    </row>
    <row r="4843" spans="1:10" ht="13.9">
      <c r="A4843" s="6"/>
      <c r="B4843" s="7"/>
      <c r="C4843" s="6"/>
      <c r="D4843" s="8"/>
      <c r="E4843" s="6"/>
      <c r="F4843" s="6"/>
      <c r="G4843" s="6"/>
      <c r="H4843" s="6"/>
      <c r="I4843" s="6"/>
      <c r="J4843" s="6"/>
    </row>
    <row r="4844" spans="1:10" ht="13.9">
      <c r="A4844" s="6"/>
      <c r="B4844" s="7"/>
      <c r="C4844" s="6"/>
      <c r="D4844" s="8"/>
      <c r="E4844" s="6"/>
      <c r="F4844" s="6"/>
      <c r="G4844" s="6"/>
      <c r="H4844" s="6"/>
      <c r="I4844" s="6"/>
      <c r="J4844" s="6"/>
    </row>
    <row r="4845" spans="1:10" ht="13.9">
      <c r="A4845" s="6"/>
      <c r="B4845" s="7"/>
      <c r="C4845" s="6"/>
      <c r="D4845" s="8"/>
      <c r="E4845" s="6"/>
      <c r="F4845" s="6"/>
      <c r="G4845" s="6"/>
      <c r="H4845" s="6"/>
      <c r="I4845" s="6"/>
      <c r="J4845" s="6"/>
    </row>
    <row r="4846" spans="1:10" ht="13.9">
      <c r="A4846" s="6"/>
      <c r="B4846" s="7"/>
      <c r="C4846" s="6"/>
      <c r="D4846" s="8"/>
      <c r="E4846" s="6"/>
      <c r="F4846" s="6"/>
      <c r="G4846" s="6"/>
      <c r="H4846" s="6"/>
      <c r="I4846" s="6"/>
      <c r="J4846" s="6"/>
    </row>
    <row r="4847" spans="1:10" ht="13.9">
      <c r="A4847" s="6"/>
      <c r="B4847" s="7"/>
      <c r="C4847" s="6"/>
      <c r="D4847" s="8"/>
      <c r="E4847" s="6"/>
      <c r="F4847" s="6"/>
      <c r="G4847" s="6"/>
      <c r="H4847" s="6"/>
      <c r="I4847" s="6"/>
      <c r="J4847" s="6"/>
    </row>
    <row r="4848" spans="1:10" ht="13.9">
      <c r="A4848" s="6"/>
      <c r="B4848" s="7"/>
      <c r="C4848" s="6"/>
      <c r="D4848" s="8"/>
      <c r="E4848" s="6"/>
      <c r="F4848" s="6"/>
      <c r="G4848" s="6"/>
      <c r="H4848" s="6"/>
      <c r="I4848" s="6"/>
      <c r="J4848" s="6"/>
    </row>
    <row r="4849" spans="1:10" ht="13.9">
      <c r="A4849" s="6"/>
      <c r="B4849" s="7"/>
      <c r="C4849" s="6"/>
      <c r="D4849" s="8"/>
      <c r="E4849" s="6"/>
      <c r="F4849" s="6"/>
      <c r="G4849" s="6"/>
      <c r="H4849" s="6"/>
      <c r="I4849" s="6"/>
      <c r="J4849" s="6"/>
    </row>
    <row r="4850" spans="1:10" ht="13.9">
      <c r="A4850" s="6"/>
      <c r="B4850" s="7"/>
      <c r="C4850" s="6"/>
      <c r="D4850" s="8"/>
      <c r="E4850" s="6"/>
      <c r="F4850" s="6"/>
      <c r="G4850" s="6"/>
      <c r="H4850" s="6"/>
      <c r="I4850" s="6"/>
      <c r="J4850" s="6"/>
    </row>
    <row r="4851" spans="1:10" ht="13.9">
      <c r="A4851" s="6"/>
      <c r="B4851" s="7"/>
      <c r="C4851" s="6"/>
      <c r="D4851" s="8"/>
      <c r="E4851" s="6"/>
      <c r="F4851" s="6"/>
      <c r="G4851" s="6"/>
      <c r="H4851" s="6"/>
      <c r="I4851" s="6"/>
      <c r="J4851" s="6"/>
    </row>
    <row r="4852" spans="1:10" ht="13.9">
      <c r="A4852" s="6"/>
      <c r="B4852" s="7"/>
      <c r="C4852" s="6"/>
      <c r="D4852" s="8"/>
      <c r="E4852" s="6"/>
      <c r="F4852" s="6"/>
      <c r="G4852" s="6"/>
      <c r="H4852" s="6"/>
      <c r="I4852" s="6"/>
      <c r="J4852" s="6"/>
    </row>
    <row r="4853" spans="1:10" ht="13.9">
      <c r="A4853" s="6"/>
      <c r="B4853" s="7"/>
      <c r="C4853" s="6"/>
      <c r="D4853" s="8"/>
      <c r="E4853" s="6"/>
      <c r="F4853" s="6"/>
      <c r="G4853" s="6"/>
      <c r="H4853" s="6"/>
      <c r="I4853" s="6"/>
      <c r="J4853" s="6"/>
    </row>
    <row r="4854" spans="1:10" ht="13.9">
      <c r="A4854" s="6"/>
      <c r="B4854" s="7"/>
      <c r="C4854" s="6"/>
      <c r="D4854" s="8"/>
      <c r="E4854" s="6"/>
      <c r="F4854" s="6"/>
      <c r="G4854" s="6"/>
      <c r="H4854" s="6"/>
      <c r="I4854" s="6"/>
      <c r="J4854" s="6"/>
    </row>
    <row r="4855" spans="1:10" ht="13.9">
      <c r="A4855" s="6"/>
      <c r="B4855" s="7"/>
      <c r="C4855" s="6"/>
      <c r="D4855" s="8"/>
      <c r="E4855" s="6"/>
      <c r="F4855" s="6"/>
      <c r="G4855" s="6"/>
      <c r="H4855" s="6"/>
      <c r="I4855" s="6"/>
      <c r="J4855" s="6"/>
    </row>
    <row r="4856" spans="1:10" ht="13.9">
      <c r="A4856" s="6"/>
      <c r="B4856" s="7"/>
      <c r="C4856" s="6"/>
      <c r="D4856" s="8"/>
      <c r="E4856" s="6"/>
      <c r="F4856" s="6"/>
      <c r="G4856" s="6"/>
      <c r="H4856" s="6"/>
      <c r="I4856" s="6"/>
      <c r="J4856" s="6"/>
    </row>
    <row r="4857" spans="1:10" ht="13.9">
      <c r="A4857" s="6"/>
      <c r="B4857" s="7"/>
      <c r="C4857" s="6"/>
      <c r="D4857" s="8"/>
      <c r="E4857" s="6"/>
      <c r="F4857" s="6"/>
      <c r="G4857" s="6"/>
      <c r="H4857" s="6"/>
      <c r="I4857" s="6"/>
      <c r="J4857" s="6"/>
    </row>
    <row r="4858" spans="1:10" ht="13.9">
      <c r="A4858" s="6"/>
      <c r="B4858" s="7"/>
      <c r="C4858" s="6"/>
      <c r="D4858" s="8"/>
      <c r="E4858" s="6"/>
      <c r="F4858" s="6"/>
      <c r="G4858" s="6"/>
      <c r="H4858" s="6"/>
      <c r="I4858" s="6"/>
      <c r="J4858" s="6"/>
    </row>
    <row r="4859" spans="1:10" ht="13.9">
      <c r="A4859" s="6"/>
      <c r="B4859" s="7"/>
      <c r="C4859" s="6"/>
      <c r="D4859" s="8"/>
      <c r="E4859" s="6"/>
      <c r="F4859" s="6"/>
      <c r="G4859" s="6"/>
      <c r="H4859" s="6"/>
      <c r="I4859" s="6"/>
      <c r="J4859" s="6"/>
    </row>
    <row r="4860" spans="1:10" ht="13.9">
      <c r="A4860" s="6"/>
      <c r="B4860" s="7"/>
      <c r="C4860" s="6"/>
      <c r="D4860" s="8"/>
      <c r="E4860" s="6"/>
      <c r="F4860" s="6"/>
      <c r="G4860" s="6"/>
      <c r="H4860" s="6"/>
      <c r="I4860" s="6"/>
      <c r="J4860" s="6"/>
    </row>
    <row r="4861" spans="1:10" ht="13.9">
      <c r="A4861" s="6"/>
      <c r="B4861" s="7"/>
      <c r="C4861" s="6"/>
      <c r="D4861" s="8"/>
      <c r="E4861" s="6"/>
      <c r="F4861" s="6"/>
      <c r="G4861" s="6"/>
      <c r="H4861" s="6"/>
      <c r="I4861" s="6"/>
      <c r="J4861" s="6"/>
    </row>
    <row r="4862" spans="1:10" ht="13.9">
      <c r="A4862" s="6"/>
      <c r="B4862" s="7"/>
      <c r="C4862" s="6"/>
      <c r="D4862" s="8"/>
      <c r="E4862" s="6"/>
      <c r="F4862" s="6"/>
      <c r="G4862" s="6"/>
      <c r="H4862" s="6"/>
      <c r="I4862" s="6"/>
      <c r="J4862" s="6"/>
    </row>
    <row r="4863" spans="1:10" ht="13.9">
      <c r="A4863" s="6"/>
      <c r="B4863" s="7"/>
      <c r="C4863" s="6"/>
      <c r="D4863" s="8"/>
      <c r="E4863" s="6"/>
      <c r="F4863" s="6"/>
      <c r="G4863" s="6"/>
      <c r="H4863" s="6"/>
      <c r="I4863" s="6"/>
      <c r="J4863" s="6"/>
    </row>
    <row r="4864" spans="1:10" ht="13.9">
      <c r="A4864" s="6"/>
      <c r="B4864" s="7"/>
      <c r="C4864" s="6"/>
      <c r="D4864" s="8"/>
      <c r="E4864" s="6"/>
      <c r="F4864" s="6"/>
      <c r="G4864" s="6"/>
      <c r="H4864" s="6"/>
      <c r="I4864" s="6"/>
      <c r="J4864" s="6"/>
    </row>
    <row r="4865" spans="1:10" ht="13.9">
      <c r="A4865" s="6"/>
      <c r="B4865" s="7"/>
      <c r="C4865" s="6"/>
      <c r="D4865" s="8"/>
      <c r="E4865" s="6"/>
      <c r="F4865" s="6"/>
      <c r="G4865" s="6"/>
      <c r="H4865" s="6"/>
      <c r="I4865" s="6"/>
      <c r="J4865" s="6"/>
    </row>
    <row r="4866" spans="1:10" ht="13.9">
      <c r="A4866" s="6"/>
      <c r="B4866" s="7"/>
      <c r="C4866" s="6"/>
      <c r="D4866" s="8"/>
      <c r="E4866" s="6"/>
      <c r="F4866" s="6"/>
      <c r="G4866" s="6"/>
      <c r="H4866" s="6"/>
      <c r="I4866" s="6"/>
      <c r="J4866" s="6"/>
    </row>
    <row r="4867" spans="1:10" ht="13.9">
      <c r="A4867" s="6"/>
      <c r="B4867" s="7"/>
      <c r="C4867" s="6"/>
      <c r="D4867" s="8"/>
      <c r="E4867" s="6"/>
      <c r="F4867" s="6"/>
      <c r="G4867" s="6"/>
      <c r="H4867" s="6"/>
      <c r="I4867" s="6"/>
      <c r="J4867" s="6"/>
    </row>
    <row r="4868" spans="1:10" ht="13.9">
      <c r="A4868" s="6"/>
      <c r="B4868" s="7"/>
      <c r="C4868" s="6"/>
      <c r="D4868" s="8"/>
      <c r="E4868" s="6"/>
      <c r="F4868" s="6"/>
      <c r="G4868" s="6"/>
      <c r="H4868" s="6"/>
      <c r="I4868" s="6"/>
      <c r="J4868" s="6"/>
    </row>
    <row r="4869" spans="1:10" ht="13.9">
      <c r="A4869" s="6"/>
      <c r="B4869" s="7"/>
      <c r="C4869" s="6"/>
      <c r="D4869" s="8"/>
      <c r="E4869" s="6"/>
      <c r="F4869" s="6"/>
      <c r="G4869" s="6"/>
      <c r="H4869" s="6"/>
      <c r="I4869" s="6"/>
      <c r="J4869" s="6"/>
    </row>
    <row r="4870" spans="1:10" ht="13.9">
      <c r="A4870" s="6"/>
      <c r="B4870" s="7"/>
      <c r="C4870" s="6"/>
      <c r="D4870" s="8"/>
      <c r="E4870" s="6"/>
      <c r="F4870" s="6"/>
      <c r="G4870" s="6"/>
      <c r="H4870" s="6"/>
      <c r="I4870" s="6"/>
      <c r="J4870" s="6"/>
    </row>
    <row r="4871" spans="1:10" ht="13.9">
      <c r="A4871" s="6"/>
      <c r="B4871" s="7"/>
      <c r="C4871" s="6"/>
      <c r="D4871" s="8"/>
      <c r="E4871" s="6"/>
      <c r="F4871" s="6"/>
      <c r="G4871" s="6"/>
      <c r="H4871" s="6"/>
      <c r="I4871" s="6"/>
      <c r="J4871" s="6"/>
    </row>
    <row r="4872" spans="1:10" ht="13.9">
      <c r="A4872" s="6"/>
      <c r="B4872" s="7"/>
      <c r="C4872" s="6"/>
      <c r="D4872" s="8"/>
      <c r="E4872" s="6"/>
      <c r="F4872" s="6"/>
      <c r="G4872" s="6"/>
      <c r="H4872" s="6"/>
      <c r="I4872" s="6"/>
      <c r="J4872" s="6"/>
    </row>
    <row r="4873" spans="1:10" ht="13.9">
      <c r="A4873" s="6"/>
      <c r="B4873" s="7"/>
      <c r="C4873" s="6"/>
      <c r="D4873" s="8"/>
      <c r="E4873" s="6"/>
      <c r="F4873" s="6"/>
      <c r="G4873" s="6"/>
      <c r="H4873" s="6"/>
      <c r="I4873" s="6"/>
      <c r="J4873" s="6"/>
    </row>
    <row r="4874" spans="1:10" ht="13.9">
      <c r="A4874" s="6"/>
      <c r="B4874" s="7"/>
      <c r="C4874" s="6"/>
      <c r="D4874" s="8"/>
      <c r="E4874" s="6"/>
      <c r="F4874" s="6"/>
      <c r="G4874" s="6"/>
      <c r="H4874" s="6"/>
      <c r="I4874" s="6"/>
      <c r="J4874" s="6"/>
    </row>
    <row r="4875" spans="1:10" ht="13.9">
      <c r="A4875" s="6"/>
      <c r="B4875" s="7"/>
      <c r="C4875" s="6"/>
      <c r="D4875" s="8"/>
      <c r="E4875" s="6"/>
      <c r="F4875" s="6"/>
      <c r="G4875" s="6"/>
      <c r="H4875" s="6"/>
      <c r="I4875" s="6"/>
      <c r="J4875" s="6"/>
    </row>
    <row r="4876" spans="1:10" ht="13.9">
      <c r="A4876" s="6"/>
      <c r="B4876" s="7"/>
      <c r="C4876" s="6"/>
      <c r="D4876" s="8"/>
      <c r="E4876" s="6"/>
      <c r="F4876" s="6"/>
      <c r="G4876" s="6"/>
      <c r="H4876" s="6"/>
      <c r="I4876" s="6"/>
      <c r="J4876" s="6"/>
    </row>
    <row r="4877" spans="1:10" ht="13.9">
      <c r="A4877" s="6"/>
      <c r="B4877" s="7"/>
      <c r="C4877" s="6"/>
      <c r="D4877" s="8"/>
      <c r="E4877" s="6"/>
      <c r="F4877" s="6"/>
      <c r="G4877" s="6"/>
      <c r="H4877" s="6"/>
      <c r="I4877" s="6"/>
      <c r="J4877" s="6"/>
    </row>
    <row r="4878" spans="1:10" ht="13.9">
      <c r="A4878" s="6"/>
      <c r="B4878" s="7"/>
      <c r="C4878" s="6"/>
      <c r="D4878" s="8"/>
      <c r="E4878" s="6"/>
      <c r="F4878" s="6"/>
      <c r="G4878" s="6"/>
      <c r="H4878" s="6"/>
      <c r="I4878" s="6"/>
      <c r="J4878" s="6"/>
    </row>
    <row r="4879" spans="1:10" ht="13.9">
      <c r="A4879" s="6"/>
      <c r="B4879" s="7"/>
      <c r="C4879" s="6"/>
      <c r="D4879" s="8"/>
      <c r="E4879" s="6"/>
      <c r="F4879" s="6"/>
      <c r="G4879" s="6"/>
      <c r="H4879" s="6"/>
      <c r="I4879" s="6"/>
      <c r="J4879" s="6"/>
    </row>
    <row r="4880" spans="1:10" ht="13.9">
      <c r="A4880" s="6"/>
      <c r="B4880" s="7"/>
      <c r="C4880" s="6"/>
      <c r="D4880" s="8"/>
      <c r="E4880" s="6"/>
      <c r="F4880" s="6"/>
      <c r="G4880" s="6"/>
      <c r="H4880" s="6"/>
      <c r="I4880" s="6"/>
      <c r="J4880" s="6"/>
    </row>
    <row r="4881" spans="1:10" ht="13.9">
      <c r="A4881" s="6"/>
      <c r="B4881" s="7"/>
      <c r="C4881" s="6"/>
      <c r="D4881" s="8"/>
      <c r="E4881" s="6"/>
      <c r="F4881" s="6"/>
      <c r="G4881" s="6"/>
      <c r="H4881" s="6"/>
      <c r="I4881" s="6"/>
      <c r="J4881" s="6"/>
    </row>
    <row r="4882" spans="1:10" ht="13.9">
      <c r="A4882" s="6"/>
      <c r="B4882" s="7"/>
      <c r="C4882" s="6"/>
      <c r="D4882" s="8"/>
      <c r="E4882" s="6"/>
      <c r="F4882" s="6"/>
      <c r="G4882" s="6"/>
      <c r="H4882" s="6"/>
      <c r="I4882" s="6"/>
      <c r="J4882" s="6"/>
    </row>
    <row r="4883" spans="1:10" ht="13.9">
      <c r="A4883" s="6"/>
      <c r="B4883" s="7"/>
      <c r="C4883" s="6"/>
      <c r="D4883" s="8"/>
      <c r="E4883" s="6"/>
      <c r="F4883" s="6"/>
      <c r="G4883" s="6"/>
      <c r="H4883" s="6"/>
      <c r="I4883" s="6"/>
      <c r="J4883" s="6"/>
    </row>
    <row r="4884" spans="1:10" ht="13.9">
      <c r="A4884" s="6"/>
      <c r="B4884" s="7"/>
      <c r="C4884" s="6"/>
      <c r="D4884" s="8"/>
      <c r="E4884" s="6"/>
      <c r="F4884" s="6"/>
      <c r="G4884" s="6"/>
      <c r="H4884" s="6"/>
      <c r="I4884" s="6"/>
      <c r="J4884" s="6"/>
    </row>
    <row r="4885" spans="1:10" ht="13.9">
      <c r="A4885" s="6"/>
      <c r="B4885" s="7"/>
      <c r="C4885" s="6"/>
      <c r="D4885" s="8"/>
      <c r="E4885" s="6"/>
      <c r="F4885" s="6"/>
      <c r="G4885" s="6"/>
      <c r="H4885" s="6"/>
      <c r="I4885" s="6"/>
      <c r="J4885" s="6"/>
    </row>
    <row r="4886" spans="1:10" ht="13.9">
      <c r="A4886" s="6"/>
      <c r="B4886" s="7"/>
      <c r="C4886" s="6"/>
      <c r="D4886" s="8"/>
      <c r="E4886" s="6"/>
      <c r="F4886" s="6"/>
      <c r="G4886" s="6"/>
      <c r="H4886" s="6"/>
      <c r="I4886" s="6"/>
      <c r="J4886" s="6"/>
    </row>
    <row r="4887" spans="1:10" ht="13.9">
      <c r="A4887" s="6"/>
      <c r="B4887" s="7"/>
      <c r="C4887" s="6"/>
      <c r="D4887" s="8"/>
      <c r="E4887" s="6"/>
      <c r="F4887" s="6"/>
      <c r="G4887" s="6"/>
      <c r="H4887" s="6"/>
      <c r="I4887" s="6"/>
      <c r="J4887" s="6"/>
    </row>
    <row r="4888" spans="1:10" ht="13.9">
      <c r="A4888" s="6"/>
      <c r="B4888" s="7"/>
      <c r="C4888" s="6"/>
      <c r="D4888" s="8"/>
      <c r="E4888" s="6"/>
      <c r="F4888" s="6"/>
      <c r="G4888" s="6"/>
      <c r="H4888" s="6"/>
      <c r="I4888" s="6"/>
      <c r="J4888" s="6"/>
    </row>
    <row r="4889" spans="1:10" ht="13.9">
      <c r="A4889" s="6"/>
      <c r="B4889" s="7"/>
      <c r="C4889" s="6"/>
      <c r="D4889" s="8"/>
      <c r="E4889" s="6"/>
      <c r="F4889" s="6"/>
      <c r="G4889" s="6"/>
      <c r="H4889" s="6"/>
      <c r="I4889" s="6"/>
      <c r="J4889" s="6"/>
    </row>
    <row r="4890" spans="1:10" ht="13.9">
      <c r="A4890" s="6"/>
      <c r="B4890" s="7"/>
      <c r="C4890" s="6"/>
      <c r="D4890" s="8"/>
      <c r="E4890" s="6"/>
      <c r="F4890" s="6"/>
      <c r="G4890" s="6"/>
      <c r="H4890" s="6"/>
      <c r="I4890" s="6"/>
      <c r="J4890" s="6"/>
    </row>
    <row r="4891" spans="1:10" ht="13.9">
      <c r="A4891" s="6"/>
      <c r="B4891" s="7"/>
      <c r="C4891" s="6"/>
      <c r="D4891" s="8"/>
      <c r="E4891" s="6"/>
      <c r="F4891" s="6"/>
      <c r="G4891" s="6"/>
      <c r="H4891" s="6"/>
      <c r="I4891" s="6"/>
      <c r="J4891" s="6"/>
    </row>
    <row r="4892" spans="1:10" ht="13.9">
      <c r="A4892" s="6"/>
      <c r="B4892" s="7"/>
      <c r="C4892" s="6"/>
      <c r="D4892" s="8"/>
      <c r="E4892" s="6"/>
      <c r="F4892" s="6"/>
      <c r="G4892" s="6"/>
      <c r="H4892" s="6"/>
      <c r="I4892" s="6"/>
      <c r="J4892" s="6"/>
    </row>
    <row r="4893" spans="1:10" ht="13.9">
      <c r="A4893" s="6"/>
      <c r="B4893" s="7"/>
      <c r="C4893" s="6"/>
      <c r="D4893" s="8"/>
      <c r="E4893" s="6"/>
      <c r="F4893" s="6"/>
      <c r="G4893" s="6"/>
      <c r="H4893" s="6"/>
      <c r="I4893" s="6"/>
      <c r="J4893" s="6"/>
    </row>
    <row r="4894" spans="1:10" ht="13.9">
      <c r="A4894" s="6"/>
      <c r="B4894" s="7"/>
      <c r="C4894" s="6"/>
      <c r="D4894" s="8"/>
      <c r="E4894" s="6"/>
      <c r="F4894" s="6"/>
      <c r="G4894" s="6"/>
      <c r="H4894" s="6"/>
      <c r="I4894" s="6"/>
      <c r="J4894" s="6"/>
    </row>
    <row r="4895" spans="1:10" ht="13.9">
      <c r="A4895" s="6"/>
      <c r="B4895" s="7"/>
      <c r="C4895" s="6"/>
      <c r="D4895" s="8"/>
      <c r="E4895" s="6"/>
      <c r="F4895" s="6"/>
      <c r="G4895" s="6"/>
      <c r="H4895" s="6"/>
      <c r="I4895" s="6"/>
      <c r="J4895" s="6"/>
    </row>
    <row r="4896" spans="1:10" ht="13.9">
      <c r="A4896" s="6"/>
      <c r="B4896" s="7"/>
      <c r="C4896" s="6"/>
      <c r="D4896" s="8"/>
      <c r="E4896" s="6"/>
      <c r="F4896" s="6"/>
      <c r="G4896" s="6"/>
      <c r="H4896" s="6"/>
      <c r="I4896" s="6"/>
      <c r="J4896" s="6"/>
    </row>
    <row r="4897" spans="1:10" ht="13.9">
      <c r="A4897" s="6"/>
      <c r="B4897" s="7"/>
      <c r="C4897" s="6"/>
      <c r="D4897" s="8"/>
      <c r="E4897" s="6"/>
      <c r="F4897" s="6"/>
      <c r="G4897" s="6"/>
      <c r="H4897" s="6"/>
      <c r="I4897" s="6"/>
      <c r="J4897" s="6"/>
    </row>
    <row r="4898" spans="1:10" ht="13.9">
      <c r="A4898" s="6"/>
      <c r="B4898" s="7"/>
      <c r="C4898" s="6"/>
      <c r="D4898" s="8"/>
      <c r="E4898" s="6"/>
      <c r="F4898" s="6"/>
      <c r="G4898" s="6"/>
      <c r="H4898" s="6"/>
      <c r="I4898" s="6"/>
      <c r="J4898" s="6"/>
    </row>
    <row r="4899" spans="1:10" ht="13.9">
      <c r="A4899" s="6"/>
      <c r="B4899" s="7"/>
      <c r="C4899" s="6"/>
      <c r="D4899" s="8"/>
      <c r="E4899" s="6"/>
      <c r="F4899" s="6"/>
      <c r="G4899" s="6"/>
      <c r="H4899" s="6"/>
      <c r="I4899" s="6"/>
      <c r="J4899" s="6"/>
    </row>
    <row r="4900" spans="1:10" ht="13.9">
      <c r="A4900" s="6"/>
      <c r="B4900" s="7"/>
      <c r="C4900" s="6"/>
      <c r="D4900" s="8"/>
      <c r="E4900" s="6"/>
      <c r="F4900" s="6"/>
      <c r="G4900" s="6"/>
      <c r="H4900" s="6"/>
      <c r="I4900" s="6"/>
      <c r="J4900" s="6"/>
    </row>
    <row r="4901" spans="1:10" ht="13.9">
      <c r="A4901" s="6"/>
      <c r="B4901" s="7"/>
      <c r="C4901" s="6"/>
      <c r="D4901" s="8"/>
      <c r="E4901" s="6"/>
      <c r="F4901" s="6"/>
      <c r="G4901" s="6"/>
      <c r="H4901" s="6"/>
      <c r="I4901" s="6"/>
      <c r="J4901" s="6"/>
    </row>
    <row r="4902" spans="1:10" ht="13.9">
      <c r="A4902" s="6"/>
      <c r="B4902" s="7"/>
      <c r="C4902" s="6"/>
      <c r="D4902" s="8"/>
      <c r="E4902" s="6"/>
      <c r="F4902" s="6"/>
      <c r="G4902" s="6"/>
      <c r="H4902" s="6"/>
      <c r="I4902" s="6"/>
      <c r="J4902" s="6"/>
    </row>
    <row r="4903" spans="1:10" ht="13.9">
      <c r="A4903" s="6"/>
      <c r="B4903" s="7"/>
      <c r="C4903" s="6"/>
      <c r="D4903" s="8"/>
      <c r="E4903" s="6"/>
      <c r="F4903" s="6"/>
      <c r="G4903" s="6"/>
      <c r="H4903" s="6"/>
      <c r="I4903" s="6"/>
      <c r="J4903" s="6"/>
    </row>
    <row r="4904" spans="1:10" ht="13.9">
      <c r="A4904" s="6"/>
      <c r="B4904" s="7"/>
      <c r="C4904" s="6"/>
      <c r="D4904" s="8"/>
      <c r="E4904" s="6"/>
      <c r="F4904" s="6"/>
      <c r="G4904" s="6"/>
      <c r="H4904" s="6"/>
      <c r="I4904" s="6"/>
      <c r="J4904" s="6"/>
    </row>
    <row r="4905" spans="1:10" ht="13.9">
      <c r="A4905" s="6"/>
      <c r="B4905" s="7"/>
      <c r="C4905" s="6"/>
      <c r="D4905" s="8"/>
      <c r="E4905" s="6"/>
      <c r="F4905" s="6"/>
      <c r="G4905" s="6"/>
      <c r="H4905" s="6"/>
      <c r="I4905" s="6"/>
      <c r="J4905" s="6"/>
    </row>
    <row r="4906" spans="1:10" ht="13.9">
      <c r="A4906" s="6"/>
      <c r="B4906" s="7"/>
      <c r="C4906" s="6"/>
      <c r="D4906" s="8"/>
      <c r="E4906" s="6"/>
      <c r="F4906" s="6"/>
      <c r="G4906" s="6"/>
      <c r="H4906" s="6"/>
      <c r="I4906" s="6"/>
      <c r="J4906" s="6"/>
    </row>
    <row r="4907" spans="1:10" ht="13.9">
      <c r="A4907" s="6"/>
      <c r="B4907" s="7"/>
      <c r="C4907" s="6"/>
      <c r="D4907" s="8"/>
      <c r="E4907" s="6"/>
      <c r="F4907" s="6"/>
      <c r="G4907" s="6"/>
      <c r="H4907" s="6"/>
      <c r="I4907" s="6"/>
      <c r="J4907" s="6"/>
    </row>
    <row r="4908" spans="1:10" ht="13.9">
      <c r="A4908" s="6"/>
      <c r="B4908" s="7"/>
      <c r="C4908" s="6"/>
      <c r="D4908" s="8"/>
      <c r="E4908" s="6"/>
      <c r="F4908" s="6"/>
      <c r="G4908" s="6"/>
      <c r="H4908" s="6"/>
      <c r="I4908" s="6"/>
      <c r="J4908" s="6"/>
    </row>
    <row r="4909" spans="1:10" ht="13.9">
      <c r="A4909" s="6"/>
      <c r="B4909" s="7"/>
      <c r="C4909" s="6"/>
      <c r="D4909" s="8"/>
      <c r="E4909" s="6"/>
      <c r="F4909" s="6"/>
      <c r="G4909" s="6"/>
      <c r="H4909" s="6"/>
      <c r="I4909" s="6"/>
      <c r="J4909" s="6"/>
    </row>
    <row r="4910" spans="1:10" ht="13.9">
      <c r="A4910" s="6"/>
      <c r="B4910" s="7"/>
      <c r="C4910" s="6"/>
      <c r="D4910" s="8"/>
      <c r="E4910" s="6"/>
      <c r="F4910" s="6"/>
      <c r="G4910" s="6"/>
      <c r="H4910" s="6"/>
      <c r="I4910" s="6"/>
      <c r="J4910" s="6"/>
    </row>
    <row r="4911" spans="1:10" ht="13.9">
      <c r="A4911" s="6"/>
      <c r="B4911" s="7"/>
      <c r="C4911" s="6"/>
      <c r="D4911" s="8"/>
      <c r="E4911" s="6"/>
      <c r="F4911" s="6"/>
      <c r="G4911" s="6"/>
      <c r="H4911" s="6"/>
      <c r="I4911" s="6"/>
      <c r="J4911" s="6"/>
    </row>
    <row r="4912" spans="1:10" ht="13.9">
      <c r="A4912" s="6"/>
      <c r="B4912" s="7"/>
      <c r="C4912" s="6"/>
      <c r="D4912" s="8"/>
      <c r="E4912" s="6"/>
      <c r="F4912" s="6"/>
      <c r="G4912" s="6"/>
      <c r="H4912" s="6"/>
      <c r="I4912" s="6"/>
      <c r="J4912" s="6"/>
    </row>
    <row r="4913" spans="1:10" ht="13.9">
      <c r="A4913" s="6"/>
      <c r="B4913" s="7"/>
      <c r="C4913" s="6"/>
      <c r="D4913" s="8"/>
      <c r="E4913" s="6"/>
      <c r="F4913" s="6"/>
      <c r="G4913" s="6"/>
      <c r="H4913" s="6"/>
      <c r="I4913" s="6"/>
      <c r="J4913" s="6"/>
    </row>
    <row r="4914" spans="1:10" ht="13.9">
      <c r="A4914" s="6"/>
      <c r="B4914" s="7"/>
      <c r="C4914" s="6"/>
      <c r="D4914" s="8"/>
      <c r="E4914" s="6"/>
      <c r="F4914" s="6"/>
      <c r="G4914" s="6"/>
      <c r="H4914" s="6"/>
      <c r="I4914" s="6"/>
      <c r="J4914" s="6"/>
    </row>
    <row r="4915" spans="1:10" ht="13.9">
      <c r="A4915" s="6"/>
      <c r="B4915" s="7"/>
      <c r="C4915" s="6"/>
      <c r="D4915" s="8"/>
      <c r="E4915" s="6"/>
      <c r="F4915" s="6"/>
      <c r="G4915" s="6"/>
      <c r="H4915" s="6"/>
      <c r="I4915" s="6"/>
      <c r="J4915" s="6"/>
    </row>
    <row r="4916" spans="1:10" ht="13.9">
      <c r="A4916" s="6"/>
      <c r="B4916" s="7"/>
      <c r="C4916" s="6"/>
      <c r="D4916" s="8"/>
      <c r="E4916" s="6"/>
      <c r="F4916" s="6"/>
      <c r="G4916" s="6"/>
      <c r="H4916" s="6"/>
      <c r="I4916" s="6"/>
      <c r="J4916" s="6"/>
    </row>
    <row r="4917" spans="1:10" ht="13.9">
      <c r="A4917" s="6"/>
      <c r="B4917" s="7"/>
      <c r="C4917" s="6"/>
      <c r="D4917" s="8"/>
      <c r="E4917" s="6"/>
      <c r="F4917" s="6"/>
      <c r="G4917" s="6"/>
      <c r="H4917" s="6"/>
      <c r="I4917" s="6"/>
      <c r="J4917" s="6"/>
    </row>
    <row r="4918" spans="1:10" ht="13.9">
      <c r="A4918" s="6"/>
      <c r="B4918" s="7"/>
      <c r="C4918" s="6"/>
      <c r="D4918" s="8"/>
      <c r="E4918" s="6"/>
      <c r="F4918" s="6"/>
      <c r="G4918" s="6"/>
      <c r="H4918" s="6"/>
      <c r="I4918" s="6"/>
      <c r="J4918" s="6"/>
    </row>
    <row r="4919" spans="1:10" ht="13.9">
      <c r="A4919" s="6"/>
      <c r="B4919" s="7"/>
      <c r="C4919" s="6"/>
      <c r="D4919" s="8"/>
      <c r="E4919" s="6"/>
      <c r="F4919" s="6"/>
      <c r="G4919" s="6"/>
      <c r="H4919" s="6"/>
      <c r="I4919" s="6"/>
      <c r="J4919" s="6"/>
    </row>
    <row r="4920" spans="1:10" ht="13.9">
      <c r="A4920" s="6"/>
      <c r="B4920" s="7"/>
      <c r="C4920" s="6"/>
      <c r="D4920" s="8"/>
      <c r="E4920" s="6"/>
      <c r="F4920" s="6"/>
      <c r="G4920" s="6"/>
      <c r="H4920" s="6"/>
      <c r="I4920" s="6"/>
      <c r="J4920" s="6"/>
    </row>
    <row r="4921" spans="1:10" ht="13.9">
      <c r="A4921" s="6"/>
      <c r="B4921" s="7"/>
      <c r="C4921" s="6"/>
      <c r="D4921" s="8"/>
      <c r="E4921" s="6"/>
      <c r="F4921" s="6"/>
      <c r="G4921" s="6"/>
      <c r="H4921" s="6"/>
      <c r="I4921" s="6"/>
      <c r="J4921" s="6"/>
    </row>
    <row r="4922" spans="1:10" ht="13.9">
      <c r="A4922" s="6"/>
      <c r="B4922" s="7"/>
      <c r="C4922" s="6"/>
      <c r="D4922" s="8"/>
      <c r="E4922" s="6"/>
      <c r="F4922" s="6"/>
      <c r="G4922" s="6"/>
      <c r="H4922" s="6"/>
      <c r="I4922" s="6"/>
      <c r="J4922" s="6"/>
    </row>
    <row r="4923" spans="1:10" ht="13.9">
      <c r="A4923" s="6"/>
      <c r="B4923" s="7"/>
      <c r="C4923" s="6"/>
      <c r="D4923" s="8"/>
      <c r="E4923" s="6"/>
      <c r="F4923" s="6"/>
      <c r="G4923" s="6"/>
      <c r="H4923" s="6"/>
      <c r="I4923" s="6"/>
      <c r="J4923" s="6"/>
    </row>
    <row r="4924" spans="1:10" ht="13.9">
      <c r="A4924" s="6"/>
      <c r="B4924" s="7"/>
      <c r="C4924" s="6"/>
      <c r="D4924" s="8"/>
      <c r="E4924" s="6"/>
      <c r="F4924" s="6"/>
      <c r="G4924" s="6"/>
      <c r="H4924" s="6"/>
      <c r="I4924" s="6"/>
      <c r="J4924" s="6"/>
    </row>
    <row r="4925" spans="1:10" ht="13.9">
      <c r="A4925" s="6"/>
      <c r="B4925" s="7"/>
      <c r="C4925" s="6"/>
      <c r="D4925" s="8"/>
      <c r="E4925" s="6"/>
      <c r="F4925" s="6"/>
      <c r="G4925" s="6"/>
      <c r="H4925" s="6"/>
      <c r="I4925" s="6"/>
      <c r="J4925" s="6"/>
    </row>
    <row r="4926" spans="1:10" ht="13.9">
      <c r="A4926" s="6"/>
      <c r="B4926" s="7"/>
      <c r="C4926" s="6"/>
      <c r="D4926" s="8"/>
      <c r="E4926" s="6"/>
      <c r="F4926" s="6"/>
      <c r="G4926" s="6"/>
      <c r="H4926" s="6"/>
      <c r="I4926" s="6"/>
      <c r="J4926" s="6"/>
    </row>
    <row r="4927" spans="1:10" ht="13.9">
      <c r="A4927" s="6"/>
      <c r="B4927" s="7"/>
      <c r="C4927" s="6"/>
      <c r="D4927" s="8"/>
      <c r="E4927" s="6"/>
      <c r="F4927" s="6"/>
      <c r="G4927" s="6"/>
      <c r="H4927" s="6"/>
      <c r="I4927" s="6"/>
      <c r="J4927" s="6"/>
    </row>
    <row r="4928" spans="1:10" ht="13.9">
      <c r="A4928" s="6"/>
      <c r="B4928" s="7"/>
      <c r="C4928" s="6"/>
      <c r="D4928" s="8"/>
      <c r="E4928" s="6"/>
      <c r="F4928" s="6"/>
      <c r="G4928" s="6"/>
      <c r="H4928" s="6"/>
      <c r="I4928" s="6"/>
      <c r="J4928" s="6"/>
    </row>
    <row r="4929" spans="1:10" ht="13.9">
      <c r="A4929" s="6"/>
      <c r="B4929" s="7"/>
      <c r="C4929" s="6"/>
      <c r="D4929" s="8"/>
      <c r="E4929" s="6"/>
      <c r="F4929" s="6"/>
      <c r="G4929" s="6"/>
      <c r="H4929" s="6"/>
      <c r="I4929" s="6"/>
      <c r="J4929" s="6"/>
    </row>
    <row r="4930" spans="1:10" ht="13.9">
      <c r="A4930" s="6"/>
      <c r="B4930" s="7"/>
      <c r="C4930" s="6"/>
      <c r="D4930" s="8"/>
      <c r="E4930" s="6"/>
      <c r="F4930" s="6"/>
      <c r="G4930" s="6"/>
      <c r="H4930" s="6"/>
      <c r="I4930" s="6"/>
      <c r="J4930" s="6"/>
    </row>
    <row r="4931" spans="1:10" ht="13.9">
      <c r="A4931" s="6"/>
      <c r="B4931" s="7"/>
      <c r="C4931" s="6"/>
      <c r="D4931" s="8"/>
      <c r="E4931" s="6"/>
      <c r="F4931" s="6"/>
      <c r="G4931" s="6"/>
      <c r="H4931" s="6"/>
      <c r="I4931" s="6"/>
      <c r="J4931" s="6"/>
    </row>
    <row r="4932" spans="1:10" ht="13.9">
      <c r="A4932" s="6"/>
      <c r="B4932" s="7"/>
      <c r="C4932" s="6"/>
      <c r="D4932" s="8"/>
      <c r="E4932" s="6"/>
      <c r="F4932" s="6"/>
      <c r="G4932" s="6"/>
      <c r="H4932" s="6"/>
      <c r="I4932" s="6"/>
      <c r="J4932" s="6"/>
    </row>
    <row r="4933" spans="1:10" ht="13.9">
      <c r="A4933" s="6"/>
      <c r="B4933" s="7"/>
      <c r="C4933" s="6"/>
      <c r="D4933" s="8"/>
      <c r="E4933" s="6"/>
      <c r="F4933" s="6"/>
      <c r="G4933" s="6"/>
      <c r="H4933" s="6"/>
      <c r="I4933" s="6"/>
      <c r="J4933" s="6"/>
    </row>
    <row r="4934" spans="1:10" ht="13.9">
      <c r="A4934" s="6"/>
      <c r="B4934" s="7"/>
      <c r="C4934" s="6"/>
      <c r="D4934" s="8"/>
      <c r="E4934" s="6"/>
      <c r="F4934" s="6"/>
      <c r="G4934" s="6"/>
      <c r="H4934" s="6"/>
      <c r="I4934" s="6"/>
      <c r="J4934" s="6"/>
    </row>
    <row r="4935" spans="1:10" ht="13.9">
      <c r="A4935" s="6"/>
      <c r="B4935" s="7"/>
      <c r="C4935" s="6"/>
      <c r="D4935" s="8"/>
      <c r="E4935" s="6"/>
      <c r="F4935" s="6"/>
      <c r="G4935" s="6"/>
      <c r="H4935" s="6"/>
      <c r="I4935" s="6"/>
      <c r="J4935" s="6"/>
    </row>
    <row r="4936" spans="1:10" ht="13.9">
      <c r="A4936" s="6"/>
      <c r="B4936" s="7"/>
      <c r="C4936" s="6"/>
      <c r="D4936" s="8"/>
      <c r="E4936" s="6"/>
      <c r="F4936" s="6"/>
      <c r="G4936" s="6"/>
      <c r="H4936" s="6"/>
      <c r="I4936" s="6"/>
      <c r="J4936" s="6"/>
    </row>
    <row r="4937" spans="1:10" ht="13.9">
      <c r="A4937" s="6"/>
      <c r="B4937" s="7"/>
      <c r="C4937" s="6"/>
      <c r="D4937" s="8"/>
      <c r="E4937" s="6"/>
      <c r="F4937" s="6"/>
      <c r="G4937" s="6"/>
      <c r="H4937" s="6"/>
      <c r="I4937" s="6"/>
      <c r="J4937" s="6"/>
    </row>
    <row r="4938" spans="1:10" ht="13.9">
      <c r="A4938" s="6"/>
      <c r="B4938" s="7"/>
      <c r="C4938" s="6"/>
      <c r="D4938" s="8"/>
      <c r="E4938" s="6"/>
      <c r="F4938" s="6"/>
      <c r="G4938" s="6"/>
      <c r="H4938" s="6"/>
      <c r="I4938" s="6"/>
      <c r="J4938" s="6"/>
    </row>
    <row r="4939" spans="1:10" ht="13.9">
      <c r="A4939" s="6"/>
      <c r="B4939" s="7"/>
      <c r="C4939" s="6"/>
      <c r="D4939" s="8"/>
      <c r="E4939" s="6"/>
      <c r="F4939" s="6"/>
      <c r="G4939" s="6"/>
      <c r="H4939" s="6"/>
      <c r="I4939" s="6"/>
      <c r="J4939" s="6"/>
    </row>
    <row r="4940" spans="1:10" ht="13.9">
      <c r="A4940" s="6"/>
      <c r="B4940" s="7"/>
      <c r="C4940" s="6"/>
      <c r="D4940" s="8"/>
      <c r="E4940" s="6"/>
      <c r="F4940" s="6"/>
      <c r="G4940" s="6"/>
      <c r="H4940" s="6"/>
      <c r="I4940" s="6"/>
      <c r="J4940" s="6"/>
    </row>
    <row r="4941" spans="1:10" ht="13.9">
      <c r="A4941" s="6"/>
      <c r="B4941" s="7"/>
      <c r="C4941" s="6"/>
      <c r="D4941" s="8"/>
      <c r="E4941" s="6"/>
      <c r="F4941" s="6"/>
      <c r="G4941" s="6"/>
      <c r="H4941" s="6"/>
      <c r="I4941" s="6"/>
      <c r="J4941" s="6"/>
    </row>
    <row r="4942" spans="1:10" ht="13.9">
      <c r="A4942" s="6"/>
      <c r="B4942" s="7"/>
      <c r="C4942" s="6"/>
      <c r="D4942" s="8"/>
      <c r="E4942" s="6"/>
      <c r="F4942" s="6"/>
      <c r="G4942" s="6"/>
      <c r="H4942" s="6"/>
      <c r="I4942" s="6"/>
      <c r="J4942" s="6"/>
    </row>
    <row r="4943" spans="1:10" ht="13.9">
      <c r="A4943" s="6"/>
      <c r="B4943" s="7"/>
      <c r="C4943" s="6"/>
      <c r="D4943" s="8"/>
      <c r="E4943" s="6"/>
      <c r="F4943" s="6"/>
      <c r="G4943" s="6"/>
      <c r="H4943" s="6"/>
      <c r="I4943" s="6"/>
      <c r="J4943" s="6"/>
    </row>
    <row r="4944" spans="1:10" ht="13.9">
      <c r="A4944" s="6"/>
      <c r="B4944" s="7"/>
      <c r="C4944" s="6"/>
      <c r="D4944" s="8"/>
      <c r="E4944" s="6"/>
      <c r="F4944" s="6"/>
      <c r="G4944" s="6"/>
      <c r="H4944" s="6"/>
      <c r="I4944" s="6"/>
      <c r="J4944" s="6"/>
    </row>
    <row r="4945" spans="1:10" ht="13.9">
      <c r="A4945" s="6"/>
      <c r="B4945" s="7"/>
      <c r="C4945" s="6"/>
      <c r="D4945" s="8"/>
      <c r="E4945" s="6"/>
      <c r="F4945" s="6"/>
      <c r="G4945" s="6"/>
      <c r="H4945" s="6"/>
      <c r="I4945" s="6"/>
      <c r="J4945" s="6"/>
    </row>
    <row r="4946" spans="1:10" ht="13.9">
      <c r="A4946" s="6"/>
      <c r="B4946" s="7"/>
      <c r="C4946" s="6"/>
      <c r="D4946" s="8"/>
      <c r="E4946" s="6"/>
      <c r="F4946" s="6"/>
      <c r="G4946" s="6"/>
      <c r="H4946" s="6"/>
      <c r="I4946" s="6"/>
      <c r="J4946" s="6"/>
    </row>
    <row r="4947" spans="1:10" ht="13.9">
      <c r="A4947" s="6"/>
      <c r="B4947" s="7"/>
      <c r="C4947" s="6"/>
      <c r="D4947" s="8"/>
      <c r="E4947" s="6"/>
      <c r="F4947" s="6"/>
      <c r="G4947" s="6"/>
      <c r="H4947" s="6"/>
      <c r="I4947" s="6"/>
      <c r="J4947" s="6"/>
    </row>
    <row r="4948" spans="1:10" ht="13.9">
      <c r="A4948" s="6"/>
      <c r="B4948" s="7"/>
      <c r="C4948" s="6"/>
      <c r="D4948" s="8"/>
      <c r="E4948" s="6"/>
      <c r="F4948" s="6"/>
      <c r="G4948" s="6"/>
      <c r="H4948" s="6"/>
      <c r="I4948" s="6"/>
      <c r="J4948" s="6"/>
    </row>
    <row r="4949" spans="1:10" ht="13.9">
      <c r="A4949" s="6"/>
      <c r="B4949" s="7"/>
      <c r="C4949" s="6"/>
      <c r="D4949" s="8"/>
      <c r="E4949" s="6"/>
      <c r="F4949" s="6"/>
      <c r="G4949" s="6"/>
      <c r="H4949" s="6"/>
      <c r="I4949" s="6"/>
      <c r="J4949" s="6"/>
    </row>
    <row r="4950" spans="1:10" ht="13.9">
      <c r="A4950" s="6"/>
      <c r="B4950" s="7"/>
      <c r="C4950" s="6"/>
      <c r="D4950" s="8"/>
      <c r="E4950" s="6"/>
      <c r="F4950" s="6"/>
      <c r="G4950" s="6"/>
      <c r="H4950" s="6"/>
      <c r="I4950" s="6"/>
      <c r="J4950" s="6"/>
    </row>
    <row r="4951" spans="1:10" ht="13.9">
      <c r="A4951" s="6"/>
      <c r="B4951" s="7"/>
      <c r="C4951" s="6"/>
      <c r="D4951" s="8"/>
      <c r="E4951" s="6"/>
      <c r="F4951" s="6"/>
      <c r="G4951" s="6"/>
      <c r="H4951" s="6"/>
      <c r="I4951" s="6"/>
      <c r="J4951" s="6"/>
    </row>
    <row r="4952" spans="1:10" ht="13.9">
      <c r="A4952" s="6"/>
      <c r="B4952" s="7"/>
      <c r="C4952" s="6"/>
      <c r="D4952" s="8"/>
      <c r="E4952" s="6"/>
      <c r="F4952" s="6"/>
      <c r="G4952" s="6"/>
      <c r="H4952" s="6"/>
      <c r="I4952" s="6"/>
      <c r="J4952" s="6"/>
    </row>
    <row r="4953" spans="1:10" ht="13.9">
      <c r="A4953" s="6"/>
      <c r="B4953" s="7"/>
      <c r="C4953" s="6"/>
      <c r="D4953" s="8"/>
      <c r="E4953" s="6"/>
      <c r="F4953" s="6"/>
      <c r="G4953" s="6"/>
      <c r="H4953" s="6"/>
      <c r="I4953" s="6"/>
      <c r="J4953" s="6"/>
    </row>
    <row r="4954" spans="1:10" ht="13.9">
      <c r="A4954" s="6"/>
      <c r="B4954" s="7"/>
      <c r="C4954" s="6"/>
      <c r="D4954" s="8"/>
      <c r="E4954" s="6"/>
      <c r="F4954" s="6"/>
      <c r="G4954" s="6"/>
      <c r="H4954" s="6"/>
      <c r="I4954" s="6"/>
      <c r="J4954" s="6"/>
    </row>
    <row r="4955" spans="1:10" ht="13.9">
      <c r="A4955" s="6"/>
      <c r="B4955" s="7"/>
      <c r="C4955" s="6"/>
      <c r="D4955" s="8"/>
      <c r="E4955" s="6"/>
      <c r="F4955" s="6"/>
      <c r="G4955" s="6"/>
      <c r="H4955" s="6"/>
      <c r="I4955" s="6"/>
      <c r="J4955" s="6"/>
    </row>
    <row r="4956" spans="1:10" ht="13.9">
      <c r="A4956" s="6"/>
      <c r="B4956" s="7"/>
      <c r="C4956" s="6"/>
      <c r="D4956" s="8"/>
      <c r="E4956" s="6"/>
      <c r="F4956" s="6"/>
      <c r="G4956" s="6"/>
      <c r="H4956" s="6"/>
      <c r="I4956" s="6"/>
      <c r="J4956" s="6"/>
    </row>
    <row r="4957" spans="1:10" ht="13.9">
      <c r="A4957" s="6"/>
      <c r="B4957" s="7"/>
      <c r="C4957" s="6"/>
      <c r="D4957" s="8"/>
      <c r="E4957" s="6"/>
      <c r="F4957" s="6"/>
      <c r="G4957" s="6"/>
      <c r="H4957" s="6"/>
      <c r="I4957" s="6"/>
      <c r="J4957" s="6"/>
    </row>
    <row r="4958" spans="1:10" ht="13.9">
      <c r="A4958" s="6"/>
      <c r="B4958" s="7"/>
      <c r="C4958" s="6"/>
      <c r="D4958" s="8"/>
      <c r="E4958" s="6"/>
      <c r="F4958" s="6"/>
      <c r="G4958" s="6"/>
      <c r="H4958" s="6"/>
      <c r="I4958" s="6"/>
      <c r="J4958" s="6"/>
    </row>
    <row r="4959" spans="1:10" ht="13.9">
      <c r="A4959" s="6"/>
      <c r="B4959" s="7"/>
      <c r="C4959" s="6"/>
      <c r="D4959" s="8"/>
      <c r="E4959" s="6"/>
      <c r="F4959" s="6"/>
      <c r="G4959" s="6"/>
      <c r="H4959" s="6"/>
      <c r="I4959" s="6"/>
      <c r="J4959" s="6"/>
    </row>
    <row r="4960" spans="1:10" ht="13.9">
      <c r="A4960" s="6"/>
      <c r="B4960" s="7"/>
      <c r="C4960" s="6"/>
      <c r="D4960" s="8"/>
      <c r="E4960" s="6"/>
      <c r="F4960" s="6"/>
      <c r="G4960" s="6"/>
      <c r="H4960" s="6"/>
      <c r="I4960" s="6"/>
      <c r="J4960" s="6"/>
    </row>
    <row r="4961" spans="1:10" ht="13.9">
      <c r="A4961" s="6"/>
      <c r="B4961" s="7"/>
      <c r="C4961" s="6"/>
      <c r="D4961" s="8"/>
      <c r="E4961" s="6"/>
      <c r="F4961" s="6"/>
      <c r="G4961" s="6"/>
      <c r="H4961" s="6"/>
      <c r="I4961" s="6"/>
      <c r="J4961" s="6"/>
    </row>
    <row r="4962" spans="1:10" ht="13.9">
      <c r="A4962" s="6"/>
      <c r="B4962" s="7"/>
      <c r="C4962" s="6"/>
      <c r="D4962" s="8"/>
      <c r="E4962" s="6"/>
      <c r="F4962" s="6"/>
      <c r="G4962" s="6"/>
      <c r="H4962" s="6"/>
      <c r="I4962" s="6"/>
      <c r="J4962" s="6"/>
    </row>
    <row r="4963" spans="1:10" ht="13.9">
      <c r="A4963" s="6"/>
      <c r="B4963" s="7"/>
      <c r="C4963" s="6"/>
      <c r="D4963" s="8"/>
      <c r="E4963" s="6"/>
      <c r="F4963" s="6"/>
      <c r="G4963" s="6"/>
      <c r="H4963" s="6"/>
      <c r="I4963" s="6"/>
      <c r="J4963" s="6"/>
    </row>
    <row r="4964" spans="1:10" ht="13.9">
      <c r="A4964" s="6"/>
      <c r="B4964" s="7"/>
      <c r="C4964" s="6"/>
      <c r="D4964" s="8"/>
      <c r="E4964" s="6"/>
      <c r="F4964" s="6"/>
      <c r="G4964" s="6"/>
      <c r="H4964" s="6"/>
      <c r="I4964" s="6"/>
      <c r="J4964" s="6"/>
    </row>
    <row r="4965" spans="1:10" ht="13.9">
      <c r="A4965" s="6"/>
      <c r="B4965" s="7"/>
      <c r="C4965" s="6"/>
      <c r="D4965" s="8"/>
      <c r="E4965" s="6"/>
      <c r="F4965" s="6"/>
      <c r="G4965" s="6"/>
      <c r="H4965" s="6"/>
      <c r="I4965" s="6"/>
      <c r="J4965" s="6"/>
    </row>
    <row r="4966" spans="1:10" ht="13.9">
      <c r="A4966" s="6"/>
      <c r="B4966" s="7"/>
      <c r="C4966" s="6"/>
      <c r="D4966" s="8"/>
      <c r="E4966" s="6"/>
      <c r="F4966" s="6"/>
      <c r="G4966" s="6"/>
      <c r="H4966" s="6"/>
      <c r="I4966" s="6"/>
      <c r="J4966" s="6"/>
    </row>
    <row r="4967" spans="1:10" ht="13.9">
      <c r="A4967" s="6"/>
      <c r="B4967" s="7"/>
      <c r="C4967" s="6"/>
      <c r="D4967" s="8"/>
      <c r="E4967" s="6"/>
      <c r="F4967" s="6"/>
      <c r="G4967" s="6"/>
      <c r="H4967" s="6"/>
      <c r="I4967" s="6"/>
      <c r="J4967" s="6"/>
    </row>
    <row r="4968" spans="1:10" ht="13.9">
      <c r="A4968" s="6"/>
      <c r="B4968" s="7"/>
      <c r="C4968" s="6"/>
      <c r="D4968" s="8"/>
      <c r="E4968" s="6"/>
      <c r="F4968" s="6"/>
      <c r="G4968" s="6"/>
      <c r="H4968" s="6"/>
      <c r="I4968" s="6"/>
      <c r="J4968" s="6"/>
    </row>
    <row r="4969" spans="1:10" ht="13.9">
      <c r="A4969" s="6"/>
      <c r="B4969" s="7"/>
      <c r="C4969" s="6"/>
      <c r="D4969" s="8"/>
      <c r="E4969" s="6"/>
      <c r="F4969" s="6"/>
      <c r="G4969" s="6"/>
      <c r="H4969" s="6"/>
      <c r="I4969" s="6"/>
      <c r="J4969" s="6"/>
    </row>
    <row r="4970" spans="1:10" ht="13.9">
      <c r="A4970" s="6"/>
      <c r="B4970" s="7"/>
      <c r="C4970" s="6"/>
      <c r="D4970" s="8"/>
      <c r="E4970" s="6"/>
      <c r="F4970" s="6"/>
      <c r="G4970" s="6"/>
      <c r="H4970" s="6"/>
      <c r="I4970" s="6"/>
      <c r="J4970" s="6"/>
    </row>
    <row r="4971" spans="1:10" ht="13.9">
      <c r="A4971" s="6"/>
      <c r="B4971" s="7"/>
      <c r="C4971" s="6"/>
      <c r="D4971" s="8"/>
      <c r="E4971" s="6"/>
      <c r="F4971" s="6"/>
      <c r="G4971" s="6"/>
      <c r="H4971" s="6"/>
      <c r="I4971" s="6"/>
      <c r="J4971" s="6"/>
    </row>
    <row r="4972" spans="1:10" ht="13.9">
      <c r="A4972" s="6"/>
      <c r="B4972" s="7"/>
      <c r="C4972" s="6"/>
      <c r="D4972" s="8"/>
      <c r="E4972" s="6"/>
      <c r="F4972" s="6"/>
      <c r="G4972" s="6"/>
      <c r="H4972" s="6"/>
      <c r="I4972" s="6"/>
      <c r="J4972" s="6"/>
    </row>
    <row r="4973" spans="1:10" ht="13.9">
      <c r="A4973" s="6"/>
      <c r="B4973" s="7"/>
      <c r="C4973" s="6"/>
      <c r="D4973" s="8"/>
      <c r="E4973" s="6"/>
      <c r="F4973" s="6"/>
      <c r="G4973" s="6"/>
      <c r="H4973" s="6"/>
      <c r="I4973" s="6"/>
      <c r="J4973" s="6"/>
    </row>
    <row r="4974" spans="1:10" ht="13.9">
      <c r="A4974" s="6"/>
      <c r="B4974" s="7"/>
      <c r="C4974" s="6"/>
      <c r="D4974" s="8"/>
      <c r="E4974" s="6"/>
      <c r="F4974" s="6"/>
      <c r="G4974" s="6"/>
      <c r="H4974" s="6"/>
      <c r="I4974" s="6"/>
      <c r="J4974" s="6"/>
    </row>
    <row r="4975" spans="1:10" ht="13.9">
      <c r="A4975" s="6"/>
      <c r="B4975" s="7"/>
      <c r="C4975" s="6"/>
      <c r="D4975" s="8"/>
      <c r="E4975" s="6"/>
      <c r="F4975" s="6"/>
      <c r="G4975" s="6"/>
      <c r="H4975" s="6"/>
      <c r="I4975" s="6"/>
      <c r="J4975" s="6"/>
    </row>
    <row r="4976" spans="1:10" ht="13.9">
      <c r="A4976" s="6"/>
      <c r="B4976" s="7"/>
      <c r="C4976" s="6"/>
      <c r="D4976" s="8"/>
      <c r="E4976" s="6"/>
      <c r="F4976" s="6"/>
      <c r="G4976" s="6"/>
      <c r="H4976" s="6"/>
      <c r="I4976" s="6"/>
      <c r="J4976" s="6"/>
    </row>
    <row r="4977" spans="1:10" ht="13.9">
      <c r="A4977" s="6"/>
      <c r="B4977" s="7"/>
      <c r="C4977" s="6"/>
      <c r="D4977" s="8"/>
      <c r="E4977" s="6"/>
      <c r="F4977" s="6"/>
      <c r="G4977" s="6"/>
      <c r="H4977" s="6"/>
      <c r="I4977" s="6"/>
      <c r="J4977" s="6"/>
    </row>
    <row r="4978" spans="1:10" ht="13.9">
      <c r="A4978" s="6"/>
      <c r="B4978" s="7"/>
      <c r="C4978" s="6"/>
      <c r="D4978" s="8"/>
      <c r="E4978" s="6"/>
      <c r="F4978" s="6"/>
      <c r="G4978" s="6"/>
      <c r="H4978" s="6"/>
      <c r="I4978" s="6"/>
      <c r="J4978" s="6"/>
    </row>
    <row r="4979" spans="1:10" ht="13.9">
      <c r="A4979" s="6"/>
      <c r="B4979" s="7"/>
      <c r="C4979" s="6"/>
      <c r="D4979" s="8"/>
      <c r="E4979" s="6"/>
      <c r="F4979" s="6"/>
      <c r="G4979" s="6"/>
      <c r="H4979" s="6"/>
      <c r="I4979" s="6"/>
      <c r="J4979" s="6"/>
    </row>
    <row r="4980" spans="1:10" ht="13.9">
      <c r="A4980" s="6"/>
      <c r="B4980" s="7"/>
      <c r="C4980" s="6"/>
      <c r="D4980" s="8"/>
      <c r="E4980" s="6"/>
      <c r="F4980" s="6"/>
      <c r="G4980" s="6"/>
      <c r="H4980" s="6"/>
      <c r="I4980" s="6"/>
      <c r="J4980" s="6"/>
    </row>
    <row r="4981" spans="1:10" ht="13.9">
      <c r="A4981" s="6"/>
      <c r="B4981" s="7"/>
      <c r="C4981" s="6"/>
      <c r="D4981" s="8"/>
      <c r="E4981" s="6"/>
      <c r="F4981" s="6"/>
      <c r="G4981" s="6"/>
      <c r="H4981" s="6"/>
      <c r="I4981" s="6"/>
      <c r="J4981" s="6"/>
    </row>
    <row r="4982" spans="1:10" ht="13.9">
      <c r="A4982" s="6"/>
      <c r="B4982" s="7"/>
      <c r="C4982" s="6"/>
      <c r="D4982" s="8"/>
      <c r="E4982" s="6"/>
      <c r="F4982" s="6"/>
      <c r="G4982" s="6"/>
      <c r="H4982" s="6"/>
      <c r="I4982" s="6"/>
      <c r="J4982" s="6"/>
    </row>
    <row r="4983" spans="1:10" ht="13.9">
      <c r="A4983" s="6"/>
      <c r="B4983" s="7"/>
      <c r="C4983" s="6"/>
      <c r="D4983" s="8"/>
      <c r="E4983" s="6"/>
      <c r="F4983" s="6"/>
      <c r="G4983" s="6"/>
      <c r="H4983" s="6"/>
      <c r="I4983" s="6"/>
      <c r="J4983" s="6"/>
    </row>
    <row r="4984" spans="1:10" ht="13.9">
      <c r="A4984" s="6"/>
      <c r="B4984" s="7"/>
      <c r="C4984" s="6"/>
      <c r="D4984" s="8"/>
      <c r="E4984" s="6"/>
      <c r="F4984" s="6"/>
      <c r="G4984" s="6"/>
      <c r="H4984" s="6"/>
      <c r="I4984" s="6"/>
      <c r="J4984" s="6"/>
    </row>
    <row r="4985" spans="1:10" ht="13.9">
      <c r="A4985" s="6"/>
      <c r="B4985" s="7"/>
      <c r="C4985" s="6"/>
      <c r="D4985" s="8"/>
      <c r="E4985" s="6"/>
      <c r="F4985" s="6"/>
      <c r="G4985" s="6"/>
      <c r="H4985" s="6"/>
      <c r="I4985" s="6"/>
      <c r="J4985" s="6"/>
    </row>
    <row r="4986" spans="1:10" ht="13.9">
      <c r="A4986" s="6"/>
      <c r="B4986" s="7"/>
      <c r="C4986" s="6"/>
      <c r="D4986" s="8"/>
      <c r="E4986" s="6"/>
      <c r="F4986" s="6"/>
      <c r="G4986" s="6"/>
      <c r="H4986" s="6"/>
      <c r="I4986" s="6"/>
      <c r="J4986" s="6"/>
    </row>
    <row r="4987" spans="1:10" ht="13.9">
      <c r="A4987" s="6"/>
      <c r="B4987" s="7"/>
      <c r="C4987" s="6"/>
      <c r="D4987" s="8"/>
      <c r="E4987" s="6"/>
      <c r="F4987" s="6"/>
      <c r="G4987" s="6"/>
      <c r="H4987" s="6"/>
      <c r="I4987" s="6"/>
      <c r="J4987" s="6"/>
    </row>
    <row r="4988" spans="1:10" ht="13.9">
      <c r="A4988" s="6"/>
      <c r="B4988" s="7"/>
      <c r="C4988" s="6"/>
      <c r="D4988" s="8"/>
      <c r="E4988" s="6"/>
      <c r="F4988" s="6"/>
      <c r="G4988" s="6"/>
      <c r="H4988" s="6"/>
      <c r="I4988" s="6"/>
      <c r="J4988" s="6"/>
    </row>
    <row r="4989" spans="1:10" ht="13.9">
      <c r="A4989" s="6"/>
      <c r="B4989" s="7"/>
      <c r="C4989" s="6"/>
      <c r="D4989" s="8"/>
      <c r="E4989" s="6"/>
      <c r="F4989" s="6"/>
      <c r="G4989" s="6"/>
      <c r="H4989" s="6"/>
      <c r="I4989" s="6"/>
      <c r="J4989" s="6"/>
    </row>
    <row r="4990" spans="1:10" ht="13.9">
      <c r="A4990" s="6"/>
      <c r="B4990" s="7"/>
      <c r="C4990" s="6"/>
      <c r="D4990" s="8"/>
      <c r="E4990" s="6"/>
      <c r="F4990" s="6"/>
      <c r="G4990" s="6"/>
      <c r="H4990" s="6"/>
      <c r="I4990" s="6"/>
      <c r="J4990" s="6"/>
    </row>
    <row r="4991" spans="1:10" ht="13.9">
      <c r="A4991" s="6"/>
      <c r="B4991" s="7"/>
      <c r="C4991" s="6"/>
      <c r="D4991" s="8"/>
      <c r="E4991" s="6"/>
      <c r="F4991" s="6"/>
      <c r="G4991" s="6"/>
      <c r="H4991" s="6"/>
      <c r="I4991" s="6"/>
      <c r="J4991" s="6"/>
    </row>
    <row r="4992" spans="1:10" ht="13.9">
      <c r="A4992" s="6"/>
      <c r="B4992" s="7"/>
      <c r="C4992" s="6"/>
      <c r="D4992" s="8"/>
      <c r="E4992" s="6"/>
      <c r="F4992" s="6"/>
      <c r="G4992" s="6"/>
      <c r="H4992" s="6"/>
      <c r="I4992" s="6"/>
      <c r="J4992" s="6"/>
    </row>
    <row r="4993" spans="1:10" ht="13.9">
      <c r="A4993" s="6"/>
      <c r="B4993" s="7"/>
      <c r="C4993" s="6"/>
      <c r="D4993" s="8"/>
      <c r="E4993" s="6"/>
      <c r="F4993" s="6"/>
      <c r="G4993" s="6"/>
      <c r="H4993" s="6"/>
      <c r="I4993" s="6"/>
      <c r="J4993" s="6"/>
    </row>
    <row r="4994" spans="1:10" ht="13.9">
      <c r="A4994" s="6"/>
      <c r="B4994" s="7"/>
      <c r="C4994" s="6"/>
      <c r="D4994" s="8"/>
      <c r="E4994" s="6"/>
      <c r="F4994" s="6"/>
      <c r="G4994" s="6"/>
      <c r="H4994" s="6"/>
      <c r="I4994" s="6"/>
      <c r="J4994" s="6"/>
    </row>
    <row r="4995" spans="1:10" ht="13.9">
      <c r="A4995" s="6"/>
      <c r="B4995" s="7"/>
      <c r="C4995" s="6"/>
      <c r="D4995" s="8"/>
      <c r="E4995" s="6"/>
      <c r="F4995" s="6"/>
      <c r="G4995" s="6"/>
      <c r="H4995" s="6"/>
      <c r="I4995" s="6"/>
      <c r="J4995" s="6"/>
    </row>
    <row r="4996" spans="1:10" ht="13.9">
      <c r="A4996" s="6"/>
      <c r="B4996" s="7"/>
      <c r="C4996" s="6"/>
      <c r="D4996" s="8"/>
      <c r="E4996" s="6"/>
      <c r="F4996" s="6"/>
      <c r="G4996" s="6"/>
      <c r="H4996" s="6"/>
      <c r="I4996" s="6"/>
      <c r="J4996" s="6"/>
    </row>
    <row r="4997" spans="1:10" ht="13.9">
      <c r="A4997" s="6"/>
      <c r="B4997" s="7"/>
      <c r="C4997" s="6"/>
      <c r="D4997" s="8"/>
      <c r="E4997" s="6"/>
      <c r="F4997" s="6"/>
      <c r="G4997" s="6"/>
      <c r="H4997" s="6"/>
      <c r="I4997" s="6"/>
      <c r="J4997" s="6"/>
    </row>
    <row r="4998" spans="1:10" ht="13.9">
      <c r="A4998" s="6"/>
      <c r="B4998" s="7"/>
      <c r="C4998" s="6"/>
      <c r="D4998" s="8"/>
      <c r="E4998" s="6"/>
      <c r="F4998" s="6"/>
      <c r="G4998" s="6"/>
      <c r="H4998" s="6"/>
      <c r="I4998" s="6"/>
      <c r="J4998" s="6"/>
    </row>
    <row r="4999" spans="1:10" ht="13.9">
      <c r="A4999" s="6"/>
      <c r="B4999" s="7"/>
      <c r="C4999" s="6"/>
      <c r="D4999" s="8"/>
      <c r="E4999" s="6"/>
      <c r="F4999" s="6"/>
      <c r="G4999" s="6"/>
      <c r="H4999" s="6"/>
      <c r="I4999" s="6"/>
      <c r="J4999" s="6"/>
    </row>
    <row r="5000" spans="1:10" ht="13.9">
      <c r="A5000" s="6"/>
      <c r="B5000" s="7"/>
      <c r="C5000" s="6"/>
      <c r="D5000" s="8"/>
      <c r="E5000" s="6"/>
      <c r="F5000" s="6"/>
      <c r="G5000" s="6"/>
      <c r="H5000" s="6"/>
      <c r="I5000" s="6"/>
      <c r="J5000" s="6"/>
    </row>
  </sheetData>
  <mergeCells count="2">
    <mergeCell ref="A1:J1"/>
    <mergeCell ref="A2:J2"/>
  </mergeCells>
  <phoneticPr fontId="7" type="noConversion"/>
  <conditionalFormatting sqref="D4:D5000">
    <cfRule type="cellIs" dxfId="3" priority="1" operator="lessThan">
      <formula>0</formula>
    </cfRule>
  </conditionalFormatting>
  <dataValidations count="5">
    <dataValidation type="list" allowBlank="1" showInputMessage="1" promptTitle="请选择" prompt="选择主类别。" sqref="E4:E5000" xr:uid="{00000000-0002-0000-0100-000000000000}">
      <formula1>"住房,餐饮,交通,通讯,订阅,购物,医疗,运动,学习,宠物,娱乐,税费,其他"</formula1>
    </dataValidation>
    <dataValidation type="list" allowBlank="1" showInputMessage="1" promptTitle="请选择" prompt="选择固定、可变或一次性。" sqref="F4:F5000" xr:uid="{00000000-0002-0000-0100-000001000000}">
      <formula1>"固定,可变,一次性"</formula1>
    </dataValidation>
    <dataValidation type="list" allowBlank="1" showInputMessage="1" promptTitle="请选择" prompt="选择必要或弹性。" sqref="G4:G5000" xr:uid="{00000000-0002-0000-0100-000002000000}">
      <formula1>"必要,弹性"</formula1>
    </dataValidation>
    <dataValidation type="list" allowBlank="1" showInputMessage="1" promptTitle="请选择" prompt="选择该记录是否纳入个人支出。" sqref="H4:H5000" xr:uid="{00000000-0002-0000-0100-000003000000}">
      <formula1>"个人支出,投资转账,内部转账,房产支出,排除"</formula1>
    </dataValidation>
    <dataValidation type="list" allowBlank="1" showInputMessage="1" promptTitle="请选择" prompt="选择自动或手动指定税费类型。" sqref="I4:I5000" xr:uid="{00000000-0002-0000-0100-000004000000}">
      <formula1>"自动,零税率,应税,免税,含税不明,不适用"</formula1>
    </dataValidation>
  </dataValidation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000"/>
  <sheetViews>
    <sheetView showGridLines="0" workbookViewId="0">
      <pane ySplit="3" topLeftCell="A4" activePane="bottomLeft" state="frozen"/>
      <selection pane="bottomLeft" activeCell="D6" sqref="D6"/>
    </sheetView>
  </sheetViews>
  <sheetFormatPr defaultRowHeight="13.5"/>
  <cols>
    <col min="1" max="1" width="14" customWidth="1"/>
    <col min="2" max="2" width="13" customWidth="1"/>
    <col min="3" max="3" width="24" customWidth="1"/>
    <col min="4" max="4" width="14" customWidth="1"/>
    <col min="5" max="5" width="16" customWidth="1"/>
    <col min="6" max="6" width="34" customWidth="1"/>
    <col min="10" max="10" width="11.265625" bestFit="1" customWidth="1"/>
  </cols>
  <sheetData>
    <row r="1" spans="1:11" ht="26" customHeight="1">
      <c r="A1" s="30" t="s">
        <v>108</v>
      </c>
      <c r="B1" s="27"/>
      <c r="C1" s="27"/>
      <c r="D1" s="27"/>
      <c r="E1" s="27"/>
      <c r="F1" s="27"/>
    </row>
    <row r="2" spans="1:11" ht="34.049999999999997" customHeight="1">
      <c r="A2" s="28" t="s">
        <v>394</v>
      </c>
      <c r="B2" s="27"/>
      <c r="C2" s="27"/>
      <c r="D2" s="27"/>
      <c r="E2" s="27"/>
      <c r="F2" s="27"/>
    </row>
    <row r="3" spans="1:11" ht="28.05" customHeight="1">
      <c r="A3" s="3" t="s">
        <v>15</v>
      </c>
      <c r="B3" s="3" t="s">
        <v>16</v>
      </c>
      <c r="C3" s="3" t="s">
        <v>109</v>
      </c>
      <c r="D3" s="3" t="s">
        <v>110</v>
      </c>
      <c r="E3" s="3" t="s">
        <v>111</v>
      </c>
      <c r="F3" s="3" t="s">
        <v>24</v>
      </c>
    </row>
    <row r="4" spans="1:11">
      <c r="A4" t="s">
        <v>112</v>
      </c>
      <c r="B4" s="35">
        <v>46030</v>
      </c>
      <c r="C4" t="s">
        <v>113</v>
      </c>
      <c r="D4">
        <v>6000</v>
      </c>
      <c r="E4" t="s">
        <v>113</v>
      </c>
      <c r="F4" t="s">
        <v>114</v>
      </c>
      <c r="J4" s="35"/>
      <c r="K4" s="35"/>
    </row>
    <row r="5" spans="1:11">
      <c r="A5" t="s">
        <v>115</v>
      </c>
      <c r="B5" s="35">
        <v>46061</v>
      </c>
      <c r="C5" t="s">
        <v>113</v>
      </c>
      <c r="D5">
        <v>6700</v>
      </c>
      <c r="E5" t="s">
        <v>113</v>
      </c>
      <c r="F5" t="s">
        <v>114</v>
      </c>
      <c r="J5" s="35"/>
      <c r="K5" s="35"/>
    </row>
    <row r="6" spans="1:11">
      <c r="A6" t="s">
        <v>116</v>
      </c>
      <c r="B6" s="35">
        <v>46073</v>
      </c>
      <c r="C6" t="s">
        <v>117</v>
      </c>
      <c r="D6">
        <v>200</v>
      </c>
      <c r="E6" t="s">
        <v>117</v>
      </c>
      <c r="F6" t="s">
        <v>118</v>
      </c>
      <c r="J6" s="35"/>
      <c r="K6" s="35"/>
    </row>
    <row r="7" spans="1:11" ht="13.9">
      <c r="A7" s="6"/>
      <c r="B7" s="7"/>
      <c r="C7" s="6"/>
      <c r="D7" s="8"/>
      <c r="E7" s="6"/>
      <c r="F7" s="6"/>
    </row>
    <row r="8" spans="1:11" ht="13.9">
      <c r="A8" s="6"/>
      <c r="B8" s="7"/>
      <c r="C8" s="6"/>
      <c r="D8" s="8"/>
      <c r="E8" s="6"/>
      <c r="F8" s="6"/>
      <c r="J8" s="35"/>
    </row>
    <row r="9" spans="1:11" ht="13.9">
      <c r="A9" s="6"/>
      <c r="B9" s="7"/>
      <c r="C9" s="6"/>
      <c r="D9" s="8"/>
      <c r="E9" s="6"/>
      <c r="F9" s="6"/>
      <c r="J9" s="35"/>
    </row>
    <row r="10" spans="1:11" ht="13.9">
      <c r="A10" s="6"/>
      <c r="B10" s="7"/>
      <c r="C10" s="6"/>
      <c r="D10" s="8"/>
      <c r="E10" s="6"/>
      <c r="F10" s="6"/>
      <c r="J10" s="35"/>
    </row>
    <row r="11" spans="1:11" ht="13.9">
      <c r="A11" s="6"/>
      <c r="B11" s="7"/>
      <c r="C11" s="6"/>
      <c r="D11" s="8"/>
      <c r="E11" s="6"/>
      <c r="F11" s="6"/>
    </row>
    <row r="12" spans="1:11" ht="13.9">
      <c r="A12" s="6"/>
      <c r="B12" s="7"/>
      <c r="C12" s="6"/>
      <c r="D12" s="8"/>
      <c r="E12" s="6"/>
      <c r="F12" s="6"/>
    </row>
    <row r="13" spans="1:11" ht="13.9">
      <c r="A13" s="6"/>
      <c r="B13" s="7"/>
      <c r="C13" s="6"/>
      <c r="D13" s="8"/>
      <c r="E13" s="6"/>
      <c r="F13" s="6"/>
    </row>
    <row r="14" spans="1:11" ht="13.9">
      <c r="A14" s="6"/>
      <c r="B14" s="7"/>
      <c r="C14" s="6"/>
      <c r="D14" s="8"/>
      <c r="E14" s="6"/>
      <c r="F14" s="6"/>
    </row>
    <row r="15" spans="1:11" ht="13.9">
      <c r="A15" s="6"/>
      <c r="B15" s="7"/>
      <c r="C15" s="6"/>
      <c r="D15" s="8"/>
      <c r="E15" s="6"/>
      <c r="F15" s="6"/>
    </row>
    <row r="16" spans="1:11" ht="13.9">
      <c r="A16" s="6"/>
      <c r="B16" s="7"/>
      <c r="C16" s="6"/>
      <c r="D16" s="8"/>
      <c r="E16" s="6"/>
      <c r="F16" s="6"/>
    </row>
    <row r="17" spans="1:6" ht="13.9">
      <c r="A17" s="6"/>
      <c r="B17" s="7"/>
      <c r="C17" s="6"/>
      <c r="D17" s="8"/>
      <c r="E17" s="6"/>
      <c r="F17" s="6"/>
    </row>
    <row r="18" spans="1:6" ht="13.9">
      <c r="A18" s="6"/>
      <c r="B18" s="7"/>
      <c r="C18" s="6"/>
      <c r="D18" s="8"/>
      <c r="E18" s="6"/>
      <c r="F18" s="6"/>
    </row>
    <row r="19" spans="1:6" ht="13.9">
      <c r="A19" s="6"/>
      <c r="B19" s="7"/>
      <c r="C19" s="6"/>
      <c r="D19" s="8"/>
      <c r="E19" s="6"/>
      <c r="F19" s="6"/>
    </row>
    <row r="20" spans="1:6" ht="13.9">
      <c r="A20" s="6"/>
      <c r="B20" s="7"/>
      <c r="C20" s="6"/>
      <c r="D20" s="8"/>
      <c r="E20" s="6"/>
      <c r="F20" s="6"/>
    </row>
    <row r="21" spans="1:6" ht="13.9">
      <c r="A21" s="6"/>
      <c r="B21" s="7"/>
      <c r="C21" s="6"/>
      <c r="D21" s="8"/>
      <c r="E21" s="6"/>
      <c r="F21" s="6"/>
    </row>
    <row r="22" spans="1:6" ht="13.9">
      <c r="A22" s="6"/>
      <c r="B22" s="7"/>
      <c r="C22" s="6"/>
      <c r="D22" s="8"/>
      <c r="E22" s="6"/>
      <c r="F22" s="6"/>
    </row>
    <row r="23" spans="1:6" ht="13.9">
      <c r="A23" s="6"/>
      <c r="B23" s="7"/>
      <c r="C23" s="6"/>
      <c r="D23" s="8"/>
      <c r="E23" s="6"/>
      <c r="F23" s="6"/>
    </row>
    <row r="24" spans="1:6" ht="13.9">
      <c r="A24" s="6"/>
      <c r="B24" s="7"/>
      <c r="C24" s="6"/>
      <c r="D24" s="8"/>
      <c r="E24" s="6"/>
      <c r="F24" s="6"/>
    </row>
    <row r="25" spans="1:6" ht="13.9">
      <c r="A25" s="6"/>
      <c r="B25" s="7"/>
      <c r="C25" s="6"/>
      <c r="D25" s="8"/>
      <c r="E25" s="6"/>
      <c r="F25" s="6"/>
    </row>
    <row r="26" spans="1:6" ht="13.9">
      <c r="A26" s="6"/>
      <c r="B26" s="7"/>
      <c r="C26" s="6"/>
      <c r="D26" s="8"/>
      <c r="E26" s="6"/>
      <c r="F26" s="6"/>
    </row>
    <row r="27" spans="1:6" ht="13.9">
      <c r="A27" s="6"/>
      <c r="B27" s="7"/>
      <c r="C27" s="6"/>
      <c r="D27" s="8"/>
      <c r="E27" s="6"/>
      <c r="F27" s="6"/>
    </row>
    <row r="28" spans="1:6" ht="13.9">
      <c r="A28" s="6"/>
      <c r="B28" s="7"/>
      <c r="C28" s="6"/>
      <c r="D28" s="8"/>
      <c r="E28" s="6"/>
      <c r="F28" s="6"/>
    </row>
    <row r="29" spans="1:6" ht="13.9">
      <c r="A29" s="6"/>
      <c r="B29" s="7"/>
      <c r="C29" s="6"/>
      <c r="D29" s="8"/>
      <c r="E29" s="6"/>
      <c r="F29" s="6"/>
    </row>
    <row r="30" spans="1:6" ht="13.9">
      <c r="A30" s="6"/>
      <c r="B30" s="7"/>
      <c r="C30" s="6"/>
      <c r="D30" s="8"/>
      <c r="E30" s="6"/>
      <c r="F30" s="6"/>
    </row>
    <row r="31" spans="1:6" ht="13.9">
      <c r="A31" s="6"/>
      <c r="B31" s="7"/>
      <c r="C31" s="6"/>
      <c r="D31" s="8"/>
      <c r="E31" s="6"/>
      <c r="F31" s="6"/>
    </row>
    <row r="32" spans="1:6" ht="13.9">
      <c r="A32" s="6"/>
      <c r="B32" s="7"/>
      <c r="C32" s="6"/>
      <c r="D32" s="8"/>
      <c r="E32" s="6"/>
      <c r="F32" s="6"/>
    </row>
    <row r="33" spans="1:6" ht="13.9">
      <c r="A33" s="6"/>
      <c r="B33" s="7"/>
      <c r="C33" s="6"/>
      <c r="D33" s="8"/>
      <c r="E33" s="6"/>
      <c r="F33" s="6"/>
    </row>
    <row r="34" spans="1:6" ht="13.9">
      <c r="A34" s="6"/>
      <c r="B34" s="7"/>
      <c r="C34" s="6"/>
      <c r="D34" s="8"/>
      <c r="E34" s="6"/>
      <c r="F34" s="6"/>
    </row>
    <row r="35" spans="1:6" ht="13.9">
      <c r="A35" s="6"/>
      <c r="B35" s="7"/>
      <c r="C35" s="6"/>
      <c r="D35" s="8"/>
      <c r="E35" s="6"/>
      <c r="F35" s="6"/>
    </row>
    <row r="36" spans="1:6" ht="13.9">
      <c r="A36" s="6"/>
      <c r="B36" s="7"/>
      <c r="C36" s="6"/>
      <c r="D36" s="8"/>
      <c r="E36" s="6"/>
      <c r="F36" s="6"/>
    </row>
    <row r="37" spans="1:6" ht="13.9">
      <c r="A37" s="6"/>
      <c r="B37" s="7"/>
      <c r="C37" s="6"/>
      <c r="D37" s="8"/>
      <c r="E37" s="6"/>
      <c r="F37" s="6"/>
    </row>
    <row r="38" spans="1:6" ht="13.9">
      <c r="A38" s="6"/>
      <c r="B38" s="7"/>
      <c r="C38" s="6"/>
      <c r="D38" s="8"/>
      <c r="E38" s="6"/>
      <c r="F38" s="6"/>
    </row>
    <row r="39" spans="1:6" ht="13.9">
      <c r="A39" s="6"/>
      <c r="B39" s="7"/>
      <c r="C39" s="6"/>
      <c r="D39" s="8"/>
      <c r="E39" s="6"/>
      <c r="F39" s="6"/>
    </row>
    <row r="40" spans="1:6" ht="13.9">
      <c r="A40" s="6"/>
      <c r="B40" s="7"/>
      <c r="C40" s="6"/>
      <c r="D40" s="8"/>
      <c r="E40" s="6"/>
      <c r="F40" s="6"/>
    </row>
    <row r="41" spans="1:6" ht="13.9">
      <c r="A41" s="6"/>
      <c r="B41" s="7"/>
      <c r="C41" s="6"/>
      <c r="D41" s="8"/>
      <c r="E41" s="6"/>
      <c r="F41" s="6"/>
    </row>
    <row r="42" spans="1:6" ht="13.9">
      <c r="A42" s="6"/>
      <c r="B42" s="7"/>
      <c r="C42" s="6"/>
      <c r="D42" s="8"/>
      <c r="E42" s="6"/>
      <c r="F42" s="6"/>
    </row>
    <row r="43" spans="1:6" ht="13.9">
      <c r="A43" s="6"/>
      <c r="B43" s="7"/>
      <c r="C43" s="6"/>
      <c r="D43" s="8"/>
      <c r="E43" s="6"/>
      <c r="F43" s="6"/>
    </row>
    <row r="44" spans="1:6" ht="13.9">
      <c r="A44" s="6"/>
      <c r="B44" s="7"/>
      <c r="C44" s="6"/>
      <c r="D44" s="8"/>
      <c r="E44" s="6"/>
      <c r="F44" s="6"/>
    </row>
    <row r="45" spans="1:6" ht="13.9">
      <c r="A45" s="6"/>
      <c r="B45" s="7"/>
      <c r="C45" s="6"/>
      <c r="D45" s="8"/>
      <c r="E45" s="6"/>
      <c r="F45" s="6"/>
    </row>
    <row r="46" spans="1:6" ht="13.9">
      <c r="A46" s="6"/>
      <c r="B46" s="7"/>
      <c r="C46" s="6"/>
      <c r="D46" s="8"/>
      <c r="E46" s="6"/>
      <c r="F46" s="6"/>
    </row>
    <row r="47" spans="1:6" ht="13.9">
      <c r="A47" s="6"/>
      <c r="B47" s="7"/>
      <c r="C47" s="6"/>
      <c r="D47" s="8"/>
      <c r="E47" s="6"/>
      <c r="F47" s="6"/>
    </row>
    <row r="48" spans="1:6" ht="13.9">
      <c r="A48" s="6"/>
      <c r="B48" s="7"/>
      <c r="C48" s="6"/>
      <c r="D48" s="8"/>
      <c r="E48" s="6"/>
      <c r="F48" s="6"/>
    </row>
    <row r="49" spans="1:6" ht="13.9">
      <c r="A49" s="6"/>
      <c r="B49" s="7"/>
      <c r="C49" s="6"/>
      <c r="D49" s="8"/>
      <c r="E49" s="6"/>
      <c r="F49" s="6"/>
    </row>
    <row r="50" spans="1:6" ht="13.9">
      <c r="A50" s="6"/>
      <c r="B50" s="7"/>
      <c r="C50" s="6"/>
      <c r="D50" s="8"/>
      <c r="E50" s="6"/>
      <c r="F50" s="6"/>
    </row>
    <row r="51" spans="1:6" ht="13.9">
      <c r="A51" s="6"/>
      <c r="B51" s="7"/>
      <c r="C51" s="6"/>
      <c r="D51" s="8"/>
      <c r="E51" s="6"/>
      <c r="F51" s="6"/>
    </row>
    <row r="52" spans="1:6" ht="13.9">
      <c r="A52" s="6"/>
      <c r="B52" s="7"/>
      <c r="C52" s="6"/>
      <c r="D52" s="8"/>
      <c r="E52" s="6"/>
      <c r="F52" s="6"/>
    </row>
    <row r="53" spans="1:6" ht="13.9">
      <c r="A53" s="6"/>
      <c r="B53" s="7"/>
      <c r="C53" s="6"/>
      <c r="D53" s="8"/>
      <c r="E53" s="6"/>
      <c r="F53" s="6"/>
    </row>
    <row r="54" spans="1:6" ht="13.9">
      <c r="A54" s="6"/>
      <c r="B54" s="7"/>
      <c r="C54" s="6"/>
      <c r="D54" s="8"/>
      <c r="E54" s="6"/>
      <c r="F54" s="6"/>
    </row>
    <row r="55" spans="1:6" ht="13.9">
      <c r="A55" s="6"/>
      <c r="B55" s="7"/>
      <c r="C55" s="6"/>
      <c r="D55" s="8"/>
      <c r="E55" s="6"/>
      <c r="F55" s="6"/>
    </row>
    <row r="56" spans="1:6" ht="13.9">
      <c r="A56" s="6"/>
      <c r="B56" s="7"/>
      <c r="C56" s="6"/>
      <c r="D56" s="8"/>
      <c r="E56" s="6"/>
      <c r="F56" s="6"/>
    </row>
    <row r="57" spans="1:6" ht="13.9">
      <c r="A57" s="6"/>
      <c r="B57" s="7"/>
      <c r="C57" s="6"/>
      <c r="D57" s="8"/>
      <c r="E57" s="6"/>
      <c r="F57" s="6"/>
    </row>
    <row r="58" spans="1:6" ht="13.9">
      <c r="A58" s="6"/>
      <c r="B58" s="7"/>
      <c r="C58" s="6"/>
      <c r="D58" s="8"/>
      <c r="E58" s="6"/>
      <c r="F58" s="6"/>
    </row>
    <row r="59" spans="1:6" ht="13.9">
      <c r="A59" s="6"/>
      <c r="B59" s="7"/>
      <c r="C59" s="6"/>
      <c r="D59" s="8"/>
      <c r="E59" s="6"/>
      <c r="F59" s="6"/>
    </row>
    <row r="60" spans="1:6" ht="13.9">
      <c r="A60" s="6"/>
      <c r="B60" s="7"/>
      <c r="C60" s="6"/>
      <c r="D60" s="8"/>
      <c r="E60" s="6"/>
      <c r="F60" s="6"/>
    </row>
    <row r="61" spans="1:6" ht="13.9">
      <c r="A61" s="6"/>
      <c r="B61" s="7"/>
      <c r="C61" s="6"/>
      <c r="D61" s="8"/>
      <c r="E61" s="6"/>
      <c r="F61" s="6"/>
    </row>
    <row r="62" spans="1:6" ht="13.9">
      <c r="A62" s="6"/>
      <c r="B62" s="7"/>
      <c r="C62" s="6"/>
      <c r="D62" s="8"/>
      <c r="E62" s="6"/>
      <c r="F62" s="6"/>
    </row>
    <row r="63" spans="1:6" ht="13.9">
      <c r="A63" s="6"/>
      <c r="B63" s="7"/>
      <c r="C63" s="6"/>
      <c r="D63" s="8"/>
      <c r="E63" s="6"/>
      <c r="F63" s="6"/>
    </row>
    <row r="64" spans="1:6" ht="13.9">
      <c r="A64" s="6"/>
      <c r="B64" s="7"/>
      <c r="C64" s="6"/>
      <c r="D64" s="8"/>
      <c r="E64" s="6"/>
      <c r="F64" s="6"/>
    </row>
    <row r="65" spans="1:6" ht="13.9">
      <c r="A65" s="6"/>
      <c r="B65" s="7"/>
      <c r="C65" s="6"/>
      <c r="D65" s="8"/>
      <c r="E65" s="6"/>
      <c r="F65" s="6"/>
    </row>
    <row r="66" spans="1:6" ht="13.9">
      <c r="A66" s="6"/>
      <c r="B66" s="7"/>
      <c r="C66" s="6"/>
      <c r="D66" s="8"/>
      <c r="E66" s="6"/>
      <c r="F66" s="6"/>
    </row>
    <row r="67" spans="1:6" ht="13.9">
      <c r="A67" s="6"/>
      <c r="B67" s="7"/>
      <c r="C67" s="6"/>
      <c r="D67" s="8"/>
      <c r="E67" s="6"/>
      <c r="F67" s="6"/>
    </row>
    <row r="68" spans="1:6" ht="13.9">
      <c r="A68" s="6"/>
      <c r="B68" s="7"/>
      <c r="C68" s="6"/>
      <c r="D68" s="8"/>
      <c r="E68" s="6"/>
      <c r="F68" s="6"/>
    </row>
    <row r="69" spans="1:6" ht="13.9">
      <c r="A69" s="6"/>
      <c r="B69" s="7"/>
      <c r="C69" s="6"/>
      <c r="D69" s="8"/>
      <c r="E69" s="6"/>
      <c r="F69" s="6"/>
    </row>
    <row r="70" spans="1:6" ht="13.9">
      <c r="A70" s="6"/>
      <c r="B70" s="7"/>
      <c r="C70" s="6"/>
      <c r="D70" s="8"/>
      <c r="E70" s="6"/>
      <c r="F70" s="6"/>
    </row>
    <row r="71" spans="1:6" ht="13.9">
      <c r="A71" s="6"/>
      <c r="B71" s="7"/>
      <c r="C71" s="6"/>
      <c r="D71" s="8"/>
      <c r="E71" s="6"/>
      <c r="F71" s="6"/>
    </row>
    <row r="72" spans="1:6" ht="13.9">
      <c r="A72" s="6"/>
      <c r="B72" s="7"/>
      <c r="C72" s="6"/>
      <c r="D72" s="8"/>
      <c r="E72" s="6"/>
      <c r="F72" s="6"/>
    </row>
    <row r="73" spans="1:6" ht="13.9">
      <c r="A73" s="6"/>
      <c r="B73" s="7"/>
      <c r="C73" s="6"/>
      <c r="D73" s="8"/>
      <c r="E73" s="6"/>
      <c r="F73" s="6"/>
    </row>
    <row r="74" spans="1:6" ht="13.9">
      <c r="A74" s="6"/>
      <c r="B74" s="7"/>
      <c r="C74" s="6"/>
      <c r="D74" s="8"/>
      <c r="E74" s="6"/>
      <c r="F74" s="6"/>
    </row>
    <row r="75" spans="1:6" ht="13.9">
      <c r="A75" s="6"/>
      <c r="B75" s="7"/>
      <c r="C75" s="6"/>
      <c r="D75" s="8"/>
      <c r="E75" s="6"/>
      <c r="F75" s="6"/>
    </row>
    <row r="76" spans="1:6" ht="13.9">
      <c r="A76" s="6"/>
      <c r="B76" s="7"/>
      <c r="C76" s="6"/>
      <c r="D76" s="8"/>
      <c r="E76" s="6"/>
      <c r="F76" s="6"/>
    </row>
    <row r="77" spans="1:6" ht="13.9">
      <c r="A77" s="6"/>
      <c r="B77" s="7"/>
      <c r="C77" s="6"/>
      <c r="D77" s="8"/>
      <c r="E77" s="6"/>
      <c r="F77" s="6"/>
    </row>
    <row r="78" spans="1:6" ht="13.9">
      <c r="A78" s="6"/>
      <c r="B78" s="7"/>
      <c r="C78" s="6"/>
      <c r="D78" s="8"/>
      <c r="E78" s="6"/>
      <c r="F78" s="6"/>
    </row>
    <row r="79" spans="1:6" ht="13.9">
      <c r="A79" s="6"/>
      <c r="B79" s="7"/>
      <c r="C79" s="6"/>
      <c r="D79" s="8"/>
      <c r="E79" s="6"/>
      <c r="F79" s="6"/>
    </row>
    <row r="80" spans="1:6" ht="13.9">
      <c r="A80" s="6"/>
      <c r="B80" s="7"/>
      <c r="C80" s="6"/>
      <c r="D80" s="8"/>
      <c r="E80" s="6"/>
      <c r="F80" s="6"/>
    </row>
    <row r="81" spans="1:6" ht="13.9">
      <c r="A81" s="6"/>
      <c r="B81" s="7"/>
      <c r="C81" s="6"/>
      <c r="D81" s="8"/>
      <c r="E81" s="6"/>
      <c r="F81" s="6"/>
    </row>
    <row r="82" spans="1:6" ht="13.9">
      <c r="A82" s="6"/>
      <c r="B82" s="7"/>
      <c r="C82" s="6"/>
      <c r="D82" s="8"/>
      <c r="E82" s="6"/>
      <c r="F82" s="6"/>
    </row>
    <row r="83" spans="1:6" ht="13.9">
      <c r="A83" s="6"/>
      <c r="B83" s="7"/>
      <c r="C83" s="6"/>
      <c r="D83" s="8"/>
      <c r="E83" s="6"/>
      <c r="F83" s="6"/>
    </row>
    <row r="84" spans="1:6" ht="13.9">
      <c r="A84" s="6"/>
      <c r="B84" s="7"/>
      <c r="C84" s="6"/>
      <c r="D84" s="8"/>
      <c r="E84" s="6"/>
      <c r="F84" s="6"/>
    </row>
    <row r="85" spans="1:6" ht="13.9">
      <c r="A85" s="6"/>
      <c r="B85" s="7"/>
      <c r="C85" s="6"/>
      <c r="D85" s="8"/>
      <c r="E85" s="6"/>
      <c r="F85" s="6"/>
    </row>
    <row r="86" spans="1:6" ht="13.9">
      <c r="A86" s="6"/>
      <c r="B86" s="7"/>
      <c r="C86" s="6"/>
      <c r="D86" s="8"/>
      <c r="E86" s="6"/>
      <c r="F86" s="6"/>
    </row>
    <row r="87" spans="1:6" ht="13.9">
      <c r="A87" s="6"/>
      <c r="B87" s="7"/>
      <c r="C87" s="6"/>
      <c r="D87" s="8"/>
      <c r="E87" s="6"/>
      <c r="F87" s="6"/>
    </row>
    <row r="88" spans="1:6" ht="13.9">
      <c r="A88" s="6"/>
      <c r="B88" s="7"/>
      <c r="C88" s="6"/>
      <c r="D88" s="8"/>
      <c r="E88" s="6"/>
      <c r="F88" s="6"/>
    </row>
    <row r="89" spans="1:6" ht="13.9">
      <c r="A89" s="6"/>
      <c r="B89" s="7"/>
      <c r="C89" s="6"/>
      <c r="D89" s="8"/>
      <c r="E89" s="6"/>
      <c r="F89" s="6"/>
    </row>
    <row r="90" spans="1:6" ht="13.9">
      <c r="A90" s="6"/>
      <c r="B90" s="7"/>
      <c r="C90" s="6"/>
      <c r="D90" s="8"/>
      <c r="E90" s="6"/>
      <c r="F90" s="6"/>
    </row>
    <row r="91" spans="1:6" ht="13.9">
      <c r="A91" s="6"/>
      <c r="B91" s="7"/>
      <c r="C91" s="6"/>
      <c r="D91" s="8"/>
      <c r="E91" s="6"/>
      <c r="F91" s="6"/>
    </row>
    <row r="92" spans="1:6" ht="13.9">
      <c r="A92" s="6"/>
      <c r="B92" s="7"/>
      <c r="C92" s="6"/>
      <c r="D92" s="8"/>
      <c r="E92" s="6"/>
      <c r="F92" s="6"/>
    </row>
    <row r="93" spans="1:6" ht="13.9">
      <c r="A93" s="6"/>
      <c r="B93" s="7"/>
      <c r="C93" s="6"/>
      <c r="D93" s="8"/>
      <c r="E93" s="6"/>
      <c r="F93" s="6"/>
    </row>
    <row r="94" spans="1:6" ht="13.9">
      <c r="A94" s="6"/>
      <c r="B94" s="7"/>
      <c r="C94" s="6"/>
      <c r="D94" s="8"/>
      <c r="E94" s="6"/>
      <c r="F94" s="6"/>
    </row>
    <row r="95" spans="1:6" ht="13.9">
      <c r="A95" s="6"/>
      <c r="B95" s="7"/>
      <c r="C95" s="6"/>
      <c r="D95" s="8"/>
      <c r="E95" s="6"/>
      <c r="F95" s="6"/>
    </row>
    <row r="96" spans="1:6" ht="13.9">
      <c r="A96" s="6"/>
      <c r="B96" s="7"/>
      <c r="C96" s="6"/>
      <c r="D96" s="8"/>
      <c r="E96" s="6"/>
      <c r="F96" s="6"/>
    </row>
    <row r="97" spans="1:6" ht="13.9">
      <c r="A97" s="6"/>
      <c r="B97" s="7"/>
      <c r="C97" s="6"/>
      <c r="D97" s="8"/>
      <c r="E97" s="6"/>
      <c r="F97" s="6"/>
    </row>
    <row r="98" spans="1:6" ht="13.9">
      <c r="A98" s="6"/>
      <c r="B98" s="7"/>
      <c r="C98" s="6"/>
      <c r="D98" s="8"/>
      <c r="E98" s="6"/>
      <c r="F98" s="6"/>
    </row>
    <row r="99" spans="1:6" ht="13.9">
      <c r="A99" s="6"/>
      <c r="B99" s="7"/>
      <c r="C99" s="6"/>
      <c r="D99" s="8"/>
      <c r="E99" s="6"/>
      <c r="F99" s="6"/>
    </row>
    <row r="100" spans="1:6" ht="13.9">
      <c r="A100" s="6"/>
      <c r="B100" s="7"/>
      <c r="C100" s="6"/>
      <c r="D100" s="8"/>
      <c r="E100" s="6"/>
      <c r="F100" s="6"/>
    </row>
    <row r="101" spans="1:6" ht="13.9">
      <c r="A101" s="6"/>
      <c r="B101" s="7"/>
      <c r="C101" s="6"/>
      <c r="D101" s="8"/>
      <c r="E101" s="6"/>
      <c r="F101" s="6"/>
    </row>
    <row r="102" spans="1:6" ht="13.9">
      <c r="A102" s="6"/>
      <c r="B102" s="7"/>
      <c r="C102" s="6"/>
      <c r="D102" s="8"/>
      <c r="E102" s="6"/>
      <c r="F102" s="6"/>
    </row>
    <row r="103" spans="1:6" ht="13.9">
      <c r="A103" s="6"/>
      <c r="B103" s="7"/>
      <c r="C103" s="6"/>
      <c r="D103" s="8"/>
      <c r="E103" s="6"/>
      <c r="F103" s="6"/>
    </row>
    <row r="104" spans="1:6" ht="13.9">
      <c r="A104" s="6"/>
      <c r="B104" s="7"/>
      <c r="C104" s="6"/>
      <c r="D104" s="8"/>
      <c r="E104" s="6"/>
      <c r="F104" s="6"/>
    </row>
    <row r="105" spans="1:6" ht="13.9">
      <c r="A105" s="6"/>
      <c r="B105" s="7"/>
      <c r="C105" s="6"/>
      <c r="D105" s="8"/>
      <c r="E105" s="6"/>
      <c r="F105" s="6"/>
    </row>
    <row r="106" spans="1:6" ht="13.9">
      <c r="A106" s="6"/>
      <c r="B106" s="7"/>
      <c r="C106" s="6"/>
      <c r="D106" s="8"/>
      <c r="E106" s="6"/>
      <c r="F106" s="6"/>
    </row>
    <row r="107" spans="1:6" ht="13.9">
      <c r="A107" s="6"/>
      <c r="B107" s="7"/>
      <c r="C107" s="6"/>
      <c r="D107" s="8"/>
      <c r="E107" s="6"/>
      <c r="F107" s="6"/>
    </row>
    <row r="108" spans="1:6" ht="13.9">
      <c r="A108" s="6"/>
      <c r="B108" s="7"/>
      <c r="C108" s="6"/>
      <c r="D108" s="8"/>
      <c r="E108" s="6"/>
      <c r="F108" s="6"/>
    </row>
    <row r="109" spans="1:6" ht="13.9">
      <c r="A109" s="6"/>
      <c r="B109" s="7"/>
      <c r="C109" s="6"/>
      <c r="D109" s="8"/>
      <c r="E109" s="6"/>
      <c r="F109" s="6"/>
    </row>
    <row r="110" spans="1:6" ht="13.9">
      <c r="A110" s="6"/>
      <c r="B110" s="7"/>
      <c r="C110" s="6"/>
      <c r="D110" s="8"/>
      <c r="E110" s="6"/>
      <c r="F110" s="6"/>
    </row>
    <row r="111" spans="1:6" ht="13.9">
      <c r="A111" s="6"/>
      <c r="B111" s="7"/>
      <c r="C111" s="6"/>
      <c r="D111" s="8"/>
      <c r="E111" s="6"/>
      <c r="F111" s="6"/>
    </row>
    <row r="112" spans="1:6" ht="13.9">
      <c r="A112" s="6"/>
      <c r="B112" s="7"/>
      <c r="C112" s="6"/>
      <c r="D112" s="8"/>
      <c r="E112" s="6"/>
      <c r="F112" s="6"/>
    </row>
    <row r="113" spans="1:6" ht="13.9">
      <c r="A113" s="6"/>
      <c r="B113" s="7"/>
      <c r="C113" s="6"/>
      <c r="D113" s="8"/>
      <c r="E113" s="6"/>
      <c r="F113" s="6"/>
    </row>
    <row r="114" spans="1:6" ht="13.9">
      <c r="A114" s="6"/>
      <c r="B114" s="7"/>
      <c r="C114" s="6"/>
      <c r="D114" s="8"/>
      <c r="E114" s="6"/>
      <c r="F114" s="6"/>
    </row>
    <row r="115" spans="1:6" ht="13.9">
      <c r="A115" s="6"/>
      <c r="B115" s="7"/>
      <c r="C115" s="6"/>
      <c r="D115" s="8"/>
      <c r="E115" s="6"/>
      <c r="F115" s="6"/>
    </row>
    <row r="116" spans="1:6" ht="13.9">
      <c r="A116" s="6"/>
      <c r="B116" s="7"/>
      <c r="C116" s="6"/>
      <c r="D116" s="8"/>
      <c r="E116" s="6"/>
      <c r="F116" s="6"/>
    </row>
    <row r="117" spans="1:6" ht="13.9">
      <c r="A117" s="6"/>
      <c r="B117" s="7"/>
      <c r="C117" s="6"/>
      <c r="D117" s="8"/>
      <c r="E117" s="6"/>
      <c r="F117" s="6"/>
    </row>
    <row r="118" spans="1:6" ht="13.9">
      <c r="A118" s="6"/>
      <c r="B118" s="7"/>
      <c r="C118" s="6"/>
      <c r="D118" s="8"/>
      <c r="E118" s="6"/>
      <c r="F118" s="6"/>
    </row>
    <row r="119" spans="1:6" ht="13.9">
      <c r="A119" s="6"/>
      <c r="B119" s="7"/>
      <c r="C119" s="6"/>
      <c r="D119" s="8"/>
      <c r="E119" s="6"/>
      <c r="F119" s="6"/>
    </row>
    <row r="120" spans="1:6" ht="13.9">
      <c r="A120" s="6"/>
      <c r="B120" s="7"/>
      <c r="C120" s="6"/>
      <c r="D120" s="8"/>
      <c r="E120" s="6"/>
      <c r="F120" s="6"/>
    </row>
    <row r="121" spans="1:6" ht="13.9">
      <c r="A121" s="6"/>
      <c r="B121" s="7"/>
      <c r="C121" s="6"/>
      <c r="D121" s="8"/>
      <c r="E121" s="6"/>
      <c r="F121" s="6"/>
    </row>
    <row r="122" spans="1:6" ht="13.9">
      <c r="A122" s="6"/>
      <c r="B122" s="7"/>
      <c r="C122" s="6"/>
      <c r="D122" s="8"/>
      <c r="E122" s="6"/>
      <c r="F122" s="6"/>
    </row>
    <row r="123" spans="1:6" ht="13.9">
      <c r="A123" s="6"/>
      <c r="B123" s="7"/>
      <c r="C123" s="6"/>
      <c r="D123" s="8"/>
      <c r="E123" s="6"/>
      <c r="F123" s="6"/>
    </row>
    <row r="124" spans="1:6" ht="13.9">
      <c r="A124" s="6"/>
      <c r="B124" s="7"/>
      <c r="C124" s="6"/>
      <c r="D124" s="8"/>
      <c r="E124" s="6"/>
      <c r="F124" s="6"/>
    </row>
    <row r="125" spans="1:6" ht="13.9">
      <c r="A125" s="6"/>
      <c r="B125" s="7"/>
      <c r="C125" s="6"/>
      <c r="D125" s="8"/>
      <c r="E125" s="6"/>
      <c r="F125" s="6"/>
    </row>
    <row r="126" spans="1:6" ht="13.9">
      <c r="A126" s="6"/>
      <c r="B126" s="7"/>
      <c r="C126" s="6"/>
      <c r="D126" s="8"/>
      <c r="E126" s="6"/>
      <c r="F126" s="6"/>
    </row>
    <row r="127" spans="1:6" ht="13.9">
      <c r="A127" s="6"/>
      <c r="B127" s="7"/>
      <c r="C127" s="6"/>
      <c r="D127" s="8"/>
      <c r="E127" s="6"/>
      <c r="F127" s="6"/>
    </row>
    <row r="128" spans="1:6" ht="13.9">
      <c r="A128" s="6"/>
      <c r="B128" s="7"/>
      <c r="C128" s="6"/>
      <c r="D128" s="8"/>
      <c r="E128" s="6"/>
      <c r="F128" s="6"/>
    </row>
    <row r="129" spans="1:6" ht="13.9">
      <c r="A129" s="6"/>
      <c r="B129" s="7"/>
      <c r="C129" s="6"/>
      <c r="D129" s="8"/>
      <c r="E129" s="6"/>
      <c r="F129" s="6"/>
    </row>
    <row r="130" spans="1:6" ht="13.9">
      <c r="A130" s="6"/>
      <c r="B130" s="7"/>
      <c r="C130" s="6"/>
      <c r="D130" s="8"/>
      <c r="E130" s="6"/>
      <c r="F130" s="6"/>
    </row>
    <row r="131" spans="1:6" ht="13.9">
      <c r="A131" s="6"/>
      <c r="B131" s="7"/>
      <c r="C131" s="6"/>
      <c r="D131" s="8"/>
      <c r="E131" s="6"/>
      <c r="F131" s="6"/>
    </row>
    <row r="132" spans="1:6" ht="13.9">
      <c r="A132" s="6"/>
      <c r="B132" s="7"/>
      <c r="C132" s="6"/>
      <c r="D132" s="8"/>
      <c r="E132" s="6"/>
      <c r="F132" s="6"/>
    </row>
    <row r="133" spans="1:6" ht="13.9">
      <c r="A133" s="6"/>
      <c r="B133" s="7"/>
      <c r="C133" s="6"/>
      <c r="D133" s="8"/>
      <c r="E133" s="6"/>
      <c r="F133" s="6"/>
    </row>
    <row r="134" spans="1:6" ht="13.9">
      <c r="A134" s="6"/>
      <c r="B134" s="7"/>
      <c r="C134" s="6"/>
      <c r="D134" s="8"/>
      <c r="E134" s="6"/>
      <c r="F134" s="6"/>
    </row>
    <row r="135" spans="1:6" ht="13.9">
      <c r="A135" s="6"/>
      <c r="B135" s="7"/>
      <c r="C135" s="6"/>
      <c r="D135" s="8"/>
      <c r="E135" s="6"/>
      <c r="F135" s="6"/>
    </row>
    <row r="136" spans="1:6" ht="13.9">
      <c r="A136" s="6"/>
      <c r="B136" s="7"/>
      <c r="C136" s="6"/>
      <c r="D136" s="8"/>
      <c r="E136" s="6"/>
      <c r="F136" s="6"/>
    </row>
    <row r="137" spans="1:6" ht="13.9">
      <c r="A137" s="6"/>
      <c r="B137" s="7"/>
      <c r="C137" s="6"/>
      <c r="D137" s="8"/>
      <c r="E137" s="6"/>
      <c r="F137" s="6"/>
    </row>
    <row r="138" spans="1:6" ht="13.9">
      <c r="A138" s="6"/>
      <c r="B138" s="7"/>
      <c r="C138" s="6"/>
      <c r="D138" s="8"/>
      <c r="E138" s="6"/>
      <c r="F138" s="6"/>
    </row>
    <row r="139" spans="1:6" ht="13.9">
      <c r="A139" s="6"/>
      <c r="B139" s="7"/>
      <c r="C139" s="6"/>
      <c r="D139" s="8"/>
      <c r="E139" s="6"/>
      <c r="F139" s="6"/>
    </row>
    <row r="140" spans="1:6" ht="13.9">
      <c r="A140" s="6"/>
      <c r="B140" s="7"/>
      <c r="C140" s="6"/>
      <c r="D140" s="8"/>
      <c r="E140" s="6"/>
      <c r="F140" s="6"/>
    </row>
    <row r="141" spans="1:6" ht="13.9">
      <c r="A141" s="6"/>
      <c r="B141" s="7"/>
      <c r="C141" s="6"/>
      <c r="D141" s="8"/>
      <c r="E141" s="6"/>
      <c r="F141" s="6"/>
    </row>
    <row r="142" spans="1:6" ht="13.9">
      <c r="A142" s="6"/>
      <c r="B142" s="7"/>
      <c r="C142" s="6"/>
      <c r="D142" s="8"/>
      <c r="E142" s="6"/>
      <c r="F142" s="6"/>
    </row>
    <row r="143" spans="1:6" ht="13.9">
      <c r="A143" s="6"/>
      <c r="B143" s="7"/>
      <c r="C143" s="6"/>
      <c r="D143" s="8"/>
      <c r="E143" s="6"/>
      <c r="F143" s="6"/>
    </row>
    <row r="144" spans="1:6" ht="13.9">
      <c r="A144" s="6"/>
      <c r="B144" s="7"/>
      <c r="C144" s="6"/>
      <c r="D144" s="8"/>
      <c r="E144" s="6"/>
      <c r="F144" s="6"/>
    </row>
    <row r="145" spans="1:6" ht="13.9">
      <c r="A145" s="6"/>
      <c r="B145" s="7"/>
      <c r="C145" s="6"/>
      <c r="D145" s="8"/>
      <c r="E145" s="6"/>
      <c r="F145" s="6"/>
    </row>
    <row r="146" spans="1:6" ht="13.9">
      <c r="A146" s="6"/>
      <c r="B146" s="7"/>
      <c r="C146" s="6"/>
      <c r="D146" s="8"/>
      <c r="E146" s="6"/>
      <c r="F146" s="6"/>
    </row>
    <row r="147" spans="1:6" ht="13.9">
      <c r="A147" s="6"/>
      <c r="B147" s="7"/>
      <c r="C147" s="6"/>
      <c r="D147" s="8"/>
      <c r="E147" s="6"/>
      <c r="F147" s="6"/>
    </row>
    <row r="148" spans="1:6" ht="13.9">
      <c r="A148" s="6"/>
      <c r="B148" s="7"/>
      <c r="C148" s="6"/>
      <c r="D148" s="8"/>
      <c r="E148" s="6"/>
      <c r="F148" s="6"/>
    </row>
    <row r="149" spans="1:6" ht="13.9">
      <c r="A149" s="6"/>
      <c r="B149" s="7"/>
      <c r="C149" s="6"/>
      <c r="D149" s="8"/>
      <c r="E149" s="6"/>
      <c r="F149" s="6"/>
    </row>
    <row r="150" spans="1:6" ht="13.9">
      <c r="A150" s="6"/>
      <c r="B150" s="7"/>
      <c r="C150" s="6"/>
      <c r="D150" s="8"/>
      <c r="E150" s="6"/>
      <c r="F150" s="6"/>
    </row>
    <row r="151" spans="1:6" ht="13.9">
      <c r="A151" s="6"/>
      <c r="B151" s="7"/>
      <c r="C151" s="6"/>
      <c r="D151" s="8"/>
      <c r="E151" s="6"/>
      <c r="F151" s="6"/>
    </row>
    <row r="152" spans="1:6" ht="13.9">
      <c r="A152" s="6"/>
      <c r="B152" s="7"/>
      <c r="C152" s="6"/>
      <c r="D152" s="8"/>
      <c r="E152" s="6"/>
      <c r="F152" s="6"/>
    </row>
    <row r="153" spans="1:6" ht="13.9">
      <c r="A153" s="6"/>
      <c r="B153" s="7"/>
      <c r="C153" s="6"/>
      <c r="D153" s="8"/>
      <c r="E153" s="6"/>
      <c r="F153" s="6"/>
    </row>
    <row r="154" spans="1:6" ht="13.9">
      <c r="A154" s="6"/>
      <c r="B154" s="7"/>
      <c r="C154" s="6"/>
      <c r="D154" s="8"/>
      <c r="E154" s="6"/>
      <c r="F154" s="6"/>
    </row>
    <row r="155" spans="1:6" ht="13.9">
      <c r="A155" s="6"/>
      <c r="B155" s="7"/>
      <c r="C155" s="6"/>
      <c r="D155" s="8"/>
      <c r="E155" s="6"/>
      <c r="F155" s="6"/>
    </row>
    <row r="156" spans="1:6" ht="13.9">
      <c r="A156" s="6"/>
      <c r="B156" s="7"/>
      <c r="C156" s="6"/>
      <c r="D156" s="8"/>
      <c r="E156" s="6"/>
      <c r="F156" s="6"/>
    </row>
    <row r="157" spans="1:6" ht="13.9">
      <c r="A157" s="6"/>
      <c r="B157" s="7"/>
      <c r="C157" s="6"/>
      <c r="D157" s="8"/>
      <c r="E157" s="6"/>
      <c r="F157" s="6"/>
    </row>
    <row r="158" spans="1:6" ht="13.9">
      <c r="A158" s="6"/>
      <c r="B158" s="7"/>
      <c r="C158" s="6"/>
      <c r="D158" s="8"/>
      <c r="E158" s="6"/>
      <c r="F158" s="6"/>
    </row>
    <row r="159" spans="1:6" ht="13.9">
      <c r="A159" s="6"/>
      <c r="B159" s="7"/>
      <c r="C159" s="6"/>
      <c r="D159" s="8"/>
      <c r="E159" s="6"/>
      <c r="F159" s="6"/>
    </row>
    <row r="160" spans="1:6" ht="13.9">
      <c r="A160" s="6"/>
      <c r="B160" s="7"/>
      <c r="C160" s="6"/>
      <c r="D160" s="8"/>
      <c r="E160" s="6"/>
      <c r="F160" s="6"/>
    </row>
    <row r="161" spans="1:6" ht="13.9">
      <c r="A161" s="6"/>
      <c r="B161" s="7"/>
      <c r="C161" s="6"/>
      <c r="D161" s="8"/>
      <c r="E161" s="6"/>
      <c r="F161" s="6"/>
    </row>
    <row r="162" spans="1:6" ht="13.9">
      <c r="A162" s="6"/>
      <c r="B162" s="7"/>
      <c r="C162" s="6"/>
      <c r="D162" s="8"/>
      <c r="E162" s="6"/>
      <c r="F162" s="6"/>
    </row>
    <row r="163" spans="1:6" ht="13.9">
      <c r="A163" s="6"/>
      <c r="B163" s="7"/>
      <c r="C163" s="6"/>
      <c r="D163" s="8"/>
      <c r="E163" s="6"/>
      <c r="F163" s="6"/>
    </row>
    <row r="164" spans="1:6" ht="13.9">
      <c r="A164" s="6"/>
      <c r="B164" s="7"/>
      <c r="C164" s="6"/>
      <c r="D164" s="8"/>
      <c r="E164" s="6"/>
      <c r="F164" s="6"/>
    </row>
    <row r="165" spans="1:6" ht="13.9">
      <c r="A165" s="6"/>
      <c r="B165" s="7"/>
      <c r="C165" s="6"/>
      <c r="D165" s="8"/>
      <c r="E165" s="6"/>
      <c r="F165" s="6"/>
    </row>
    <row r="166" spans="1:6" ht="13.9">
      <c r="A166" s="6"/>
      <c r="B166" s="7"/>
      <c r="C166" s="6"/>
      <c r="D166" s="8"/>
      <c r="E166" s="6"/>
      <c r="F166" s="6"/>
    </row>
    <row r="167" spans="1:6" ht="13.9">
      <c r="A167" s="6"/>
      <c r="B167" s="7"/>
      <c r="C167" s="6"/>
      <c r="D167" s="8"/>
      <c r="E167" s="6"/>
      <c r="F167" s="6"/>
    </row>
    <row r="168" spans="1:6" ht="13.9">
      <c r="A168" s="6"/>
      <c r="B168" s="7"/>
      <c r="C168" s="6"/>
      <c r="D168" s="8"/>
      <c r="E168" s="6"/>
      <c r="F168" s="6"/>
    </row>
    <row r="169" spans="1:6" ht="13.9">
      <c r="A169" s="6"/>
      <c r="B169" s="7"/>
      <c r="C169" s="6"/>
      <c r="D169" s="8"/>
      <c r="E169" s="6"/>
      <c r="F169" s="6"/>
    </row>
    <row r="170" spans="1:6" ht="13.9">
      <c r="A170" s="6"/>
      <c r="B170" s="7"/>
      <c r="C170" s="6"/>
      <c r="D170" s="8"/>
      <c r="E170" s="6"/>
      <c r="F170" s="6"/>
    </row>
    <row r="171" spans="1:6" ht="13.9">
      <c r="A171" s="6"/>
      <c r="B171" s="7"/>
      <c r="C171" s="6"/>
      <c r="D171" s="8"/>
      <c r="E171" s="6"/>
      <c r="F171" s="6"/>
    </row>
    <row r="172" spans="1:6" ht="13.9">
      <c r="A172" s="6"/>
      <c r="B172" s="7"/>
      <c r="C172" s="6"/>
      <c r="D172" s="8"/>
      <c r="E172" s="6"/>
      <c r="F172" s="6"/>
    </row>
    <row r="173" spans="1:6" ht="13.9">
      <c r="A173" s="6"/>
      <c r="B173" s="7"/>
      <c r="C173" s="6"/>
      <c r="D173" s="8"/>
      <c r="E173" s="6"/>
      <c r="F173" s="6"/>
    </row>
    <row r="174" spans="1:6" ht="13.9">
      <c r="A174" s="6"/>
      <c r="B174" s="7"/>
      <c r="C174" s="6"/>
      <c r="D174" s="8"/>
      <c r="E174" s="6"/>
      <c r="F174" s="6"/>
    </row>
    <row r="175" spans="1:6" ht="13.9">
      <c r="A175" s="6"/>
      <c r="B175" s="7"/>
      <c r="C175" s="6"/>
      <c r="D175" s="8"/>
      <c r="E175" s="6"/>
      <c r="F175" s="6"/>
    </row>
    <row r="176" spans="1:6" ht="13.9">
      <c r="A176" s="6"/>
      <c r="B176" s="7"/>
      <c r="C176" s="6"/>
      <c r="D176" s="8"/>
      <c r="E176" s="6"/>
      <c r="F176" s="6"/>
    </row>
    <row r="177" spans="1:6" ht="13.9">
      <c r="A177" s="6"/>
      <c r="B177" s="7"/>
      <c r="C177" s="6"/>
      <c r="D177" s="8"/>
      <c r="E177" s="6"/>
      <c r="F177" s="6"/>
    </row>
    <row r="178" spans="1:6" ht="13.9">
      <c r="A178" s="6"/>
      <c r="B178" s="7"/>
      <c r="C178" s="6"/>
      <c r="D178" s="8"/>
      <c r="E178" s="6"/>
      <c r="F178" s="6"/>
    </row>
    <row r="179" spans="1:6" ht="13.9">
      <c r="A179" s="6"/>
      <c r="B179" s="7"/>
      <c r="C179" s="6"/>
      <c r="D179" s="8"/>
      <c r="E179" s="6"/>
      <c r="F179" s="6"/>
    </row>
    <row r="180" spans="1:6" ht="13.9">
      <c r="A180" s="6"/>
      <c r="B180" s="7"/>
      <c r="C180" s="6"/>
      <c r="D180" s="8"/>
      <c r="E180" s="6"/>
      <c r="F180" s="6"/>
    </row>
    <row r="181" spans="1:6" ht="13.9">
      <c r="A181" s="6"/>
      <c r="B181" s="7"/>
      <c r="C181" s="6"/>
      <c r="D181" s="8"/>
      <c r="E181" s="6"/>
      <c r="F181" s="6"/>
    </row>
    <row r="182" spans="1:6" ht="13.9">
      <c r="A182" s="6"/>
      <c r="B182" s="7"/>
      <c r="C182" s="6"/>
      <c r="D182" s="8"/>
      <c r="E182" s="6"/>
      <c r="F182" s="6"/>
    </row>
    <row r="183" spans="1:6" ht="13.9">
      <c r="A183" s="6"/>
      <c r="B183" s="7"/>
      <c r="C183" s="6"/>
      <c r="D183" s="8"/>
      <c r="E183" s="6"/>
      <c r="F183" s="6"/>
    </row>
    <row r="184" spans="1:6" ht="13.9">
      <c r="A184" s="6"/>
      <c r="B184" s="7"/>
      <c r="C184" s="6"/>
      <c r="D184" s="8"/>
      <c r="E184" s="6"/>
      <c r="F184" s="6"/>
    </row>
    <row r="185" spans="1:6" ht="13.9">
      <c r="A185" s="6"/>
      <c r="B185" s="7"/>
      <c r="C185" s="6"/>
      <c r="D185" s="8"/>
      <c r="E185" s="6"/>
      <c r="F185" s="6"/>
    </row>
    <row r="186" spans="1:6" ht="13.9">
      <c r="A186" s="6"/>
      <c r="B186" s="7"/>
      <c r="C186" s="6"/>
      <c r="D186" s="8"/>
      <c r="E186" s="6"/>
      <c r="F186" s="6"/>
    </row>
    <row r="187" spans="1:6" ht="13.9">
      <c r="A187" s="6"/>
      <c r="B187" s="7"/>
      <c r="C187" s="6"/>
      <c r="D187" s="8"/>
      <c r="E187" s="6"/>
      <c r="F187" s="6"/>
    </row>
    <row r="188" spans="1:6" ht="13.9">
      <c r="A188" s="6"/>
      <c r="B188" s="7"/>
      <c r="C188" s="6"/>
      <c r="D188" s="8"/>
      <c r="E188" s="6"/>
      <c r="F188" s="6"/>
    </row>
    <row r="189" spans="1:6" ht="13.9">
      <c r="A189" s="6"/>
      <c r="B189" s="7"/>
      <c r="C189" s="6"/>
      <c r="D189" s="8"/>
      <c r="E189" s="6"/>
      <c r="F189" s="6"/>
    </row>
    <row r="190" spans="1:6" ht="13.9">
      <c r="A190" s="6"/>
      <c r="B190" s="7"/>
      <c r="C190" s="6"/>
      <c r="D190" s="8"/>
      <c r="E190" s="6"/>
      <c r="F190" s="6"/>
    </row>
    <row r="191" spans="1:6" ht="13.9">
      <c r="A191" s="6"/>
      <c r="B191" s="7"/>
      <c r="C191" s="6"/>
      <c r="D191" s="8"/>
      <c r="E191" s="6"/>
      <c r="F191" s="6"/>
    </row>
    <row r="192" spans="1:6" ht="13.9">
      <c r="A192" s="6"/>
      <c r="B192" s="7"/>
      <c r="C192" s="6"/>
      <c r="D192" s="8"/>
      <c r="E192" s="6"/>
      <c r="F192" s="6"/>
    </row>
    <row r="193" spans="1:6" ht="13.9">
      <c r="A193" s="6"/>
      <c r="B193" s="7"/>
      <c r="C193" s="6"/>
      <c r="D193" s="8"/>
      <c r="E193" s="6"/>
      <c r="F193" s="6"/>
    </row>
    <row r="194" spans="1:6" ht="13.9">
      <c r="A194" s="6"/>
      <c r="B194" s="7"/>
      <c r="C194" s="6"/>
      <c r="D194" s="8"/>
      <c r="E194" s="6"/>
      <c r="F194" s="6"/>
    </row>
    <row r="195" spans="1:6" ht="13.9">
      <c r="A195" s="6"/>
      <c r="B195" s="7"/>
      <c r="C195" s="6"/>
      <c r="D195" s="8"/>
      <c r="E195" s="6"/>
      <c r="F195" s="6"/>
    </row>
    <row r="196" spans="1:6" ht="13.9">
      <c r="A196" s="6"/>
      <c r="B196" s="7"/>
      <c r="C196" s="6"/>
      <c r="D196" s="8"/>
      <c r="E196" s="6"/>
      <c r="F196" s="6"/>
    </row>
    <row r="197" spans="1:6" ht="13.9">
      <c r="A197" s="6"/>
      <c r="B197" s="7"/>
      <c r="C197" s="6"/>
      <c r="D197" s="8"/>
      <c r="E197" s="6"/>
      <c r="F197" s="6"/>
    </row>
    <row r="198" spans="1:6" ht="13.9">
      <c r="A198" s="6"/>
      <c r="B198" s="7"/>
      <c r="C198" s="6"/>
      <c r="D198" s="8"/>
      <c r="E198" s="6"/>
      <c r="F198" s="6"/>
    </row>
    <row r="199" spans="1:6" ht="13.9">
      <c r="A199" s="6"/>
      <c r="B199" s="7"/>
      <c r="C199" s="6"/>
      <c r="D199" s="8"/>
      <c r="E199" s="6"/>
      <c r="F199" s="6"/>
    </row>
    <row r="200" spans="1:6" ht="13.9">
      <c r="A200" s="6"/>
      <c r="B200" s="7"/>
      <c r="C200" s="6"/>
      <c r="D200" s="8"/>
      <c r="E200" s="6"/>
      <c r="F200" s="6"/>
    </row>
    <row r="201" spans="1:6" ht="13.9">
      <c r="A201" s="6"/>
      <c r="B201" s="7"/>
      <c r="C201" s="6"/>
      <c r="D201" s="8"/>
      <c r="E201" s="6"/>
      <c r="F201" s="6"/>
    </row>
    <row r="202" spans="1:6" ht="13.9">
      <c r="A202" s="6"/>
      <c r="B202" s="7"/>
      <c r="C202" s="6"/>
      <c r="D202" s="8"/>
      <c r="E202" s="6"/>
      <c r="F202" s="6"/>
    </row>
    <row r="203" spans="1:6" ht="13.9">
      <c r="A203" s="6"/>
      <c r="B203" s="7"/>
      <c r="C203" s="6"/>
      <c r="D203" s="8"/>
      <c r="E203" s="6"/>
      <c r="F203" s="6"/>
    </row>
    <row r="204" spans="1:6" ht="13.9">
      <c r="A204" s="6"/>
      <c r="B204" s="7"/>
      <c r="C204" s="6"/>
      <c r="D204" s="8"/>
      <c r="E204" s="6"/>
      <c r="F204" s="6"/>
    </row>
    <row r="205" spans="1:6" ht="13.9">
      <c r="A205" s="6"/>
      <c r="B205" s="7"/>
      <c r="C205" s="6"/>
      <c r="D205" s="8"/>
      <c r="E205" s="6"/>
      <c r="F205" s="6"/>
    </row>
    <row r="206" spans="1:6" ht="13.9">
      <c r="A206" s="6"/>
      <c r="B206" s="7"/>
      <c r="C206" s="6"/>
      <c r="D206" s="8"/>
      <c r="E206" s="6"/>
      <c r="F206" s="6"/>
    </row>
    <row r="207" spans="1:6" ht="13.9">
      <c r="A207" s="6"/>
      <c r="B207" s="7"/>
      <c r="C207" s="6"/>
      <c r="D207" s="8"/>
      <c r="E207" s="6"/>
      <c r="F207" s="6"/>
    </row>
    <row r="208" spans="1:6" ht="13.9">
      <c r="A208" s="6"/>
      <c r="B208" s="7"/>
      <c r="C208" s="6"/>
      <c r="D208" s="8"/>
      <c r="E208" s="6"/>
      <c r="F208" s="6"/>
    </row>
    <row r="209" spans="1:6" ht="13.9">
      <c r="A209" s="6"/>
      <c r="B209" s="7"/>
      <c r="C209" s="6"/>
      <c r="D209" s="8"/>
      <c r="E209" s="6"/>
      <c r="F209" s="6"/>
    </row>
    <row r="210" spans="1:6" ht="13.9">
      <c r="A210" s="6"/>
      <c r="B210" s="7"/>
      <c r="C210" s="6"/>
      <c r="D210" s="8"/>
      <c r="E210" s="6"/>
      <c r="F210" s="6"/>
    </row>
    <row r="211" spans="1:6" ht="13.9">
      <c r="A211" s="6"/>
      <c r="B211" s="7"/>
      <c r="C211" s="6"/>
      <c r="D211" s="8"/>
      <c r="E211" s="6"/>
      <c r="F211" s="6"/>
    </row>
    <row r="212" spans="1:6" ht="13.9">
      <c r="A212" s="6"/>
      <c r="B212" s="7"/>
      <c r="C212" s="6"/>
      <c r="D212" s="8"/>
      <c r="E212" s="6"/>
      <c r="F212" s="6"/>
    </row>
    <row r="213" spans="1:6" ht="13.9">
      <c r="A213" s="6"/>
      <c r="B213" s="7"/>
      <c r="C213" s="6"/>
      <c r="D213" s="8"/>
      <c r="E213" s="6"/>
      <c r="F213" s="6"/>
    </row>
    <row r="214" spans="1:6" ht="13.9">
      <c r="A214" s="6"/>
      <c r="B214" s="7"/>
      <c r="C214" s="6"/>
      <c r="D214" s="8"/>
      <c r="E214" s="6"/>
      <c r="F214" s="6"/>
    </row>
    <row r="215" spans="1:6" ht="13.9">
      <c r="A215" s="6"/>
      <c r="B215" s="7"/>
      <c r="C215" s="6"/>
      <c r="D215" s="8"/>
      <c r="E215" s="6"/>
      <c r="F215" s="6"/>
    </row>
    <row r="216" spans="1:6" ht="13.9">
      <c r="A216" s="6"/>
      <c r="B216" s="7"/>
      <c r="C216" s="6"/>
      <c r="D216" s="8"/>
      <c r="E216" s="6"/>
      <c r="F216" s="6"/>
    </row>
    <row r="217" spans="1:6" ht="13.9">
      <c r="A217" s="6"/>
      <c r="B217" s="7"/>
      <c r="C217" s="6"/>
      <c r="D217" s="8"/>
      <c r="E217" s="6"/>
      <c r="F217" s="6"/>
    </row>
    <row r="218" spans="1:6" ht="13.9">
      <c r="A218" s="6"/>
      <c r="B218" s="7"/>
      <c r="C218" s="6"/>
      <c r="D218" s="8"/>
      <c r="E218" s="6"/>
      <c r="F218" s="6"/>
    </row>
    <row r="219" spans="1:6" ht="13.9">
      <c r="A219" s="6"/>
      <c r="B219" s="7"/>
      <c r="C219" s="6"/>
      <c r="D219" s="8"/>
      <c r="E219" s="6"/>
      <c r="F219" s="6"/>
    </row>
    <row r="220" spans="1:6" ht="13.9">
      <c r="A220" s="6"/>
      <c r="B220" s="7"/>
      <c r="C220" s="6"/>
      <c r="D220" s="8"/>
      <c r="E220" s="6"/>
      <c r="F220" s="6"/>
    </row>
    <row r="221" spans="1:6" ht="13.9">
      <c r="A221" s="6"/>
      <c r="B221" s="7"/>
      <c r="C221" s="6"/>
      <c r="D221" s="8"/>
      <c r="E221" s="6"/>
      <c r="F221" s="6"/>
    </row>
    <row r="222" spans="1:6" ht="13.9">
      <c r="A222" s="6"/>
      <c r="B222" s="7"/>
      <c r="C222" s="6"/>
      <c r="D222" s="8"/>
      <c r="E222" s="6"/>
      <c r="F222" s="6"/>
    </row>
    <row r="223" spans="1:6" ht="13.9">
      <c r="A223" s="6"/>
      <c r="B223" s="7"/>
      <c r="C223" s="6"/>
      <c r="D223" s="8"/>
      <c r="E223" s="6"/>
      <c r="F223" s="6"/>
    </row>
    <row r="224" spans="1:6" ht="13.9">
      <c r="A224" s="6"/>
      <c r="B224" s="7"/>
      <c r="C224" s="6"/>
      <c r="D224" s="8"/>
      <c r="E224" s="6"/>
      <c r="F224" s="6"/>
    </row>
    <row r="225" spans="1:6" ht="13.9">
      <c r="A225" s="6"/>
      <c r="B225" s="7"/>
      <c r="C225" s="6"/>
      <c r="D225" s="8"/>
      <c r="E225" s="6"/>
      <c r="F225" s="6"/>
    </row>
    <row r="226" spans="1:6" ht="13.9">
      <c r="A226" s="6"/>
      <c r="B226" s="7"/>
      <c r="C226" s="6"/>
      <c r="D226" s="8"/>
      <c r="E226" s="6"/>
      <c r="F226" s="6"/>
    </row>
    <row r="227" spans="1:6" ht="13.9">
      <c r="A227" s="6"/>
      <c r="B227" s="7"/>
      <c r="C227" s="6"/>
      <c r="D227" s="8"/>
      <c r="E227" s="6"/>
      <c r="F227" s="6"/>
    </row>
    <row r="228" spans="1:6" ht="13.9">
      <c r="A228" s="6"/>
      <c r="B228" s="7"/>
      <c r="C228" s="6"/>
      <c r="D228" s="8"/>
      <c r="E228" s="6"/>
      <c r="F228" s="6"/>
    </row>
    <row r="229" spans="1:6" ht="13.9">
      <c r="A229" s="6"/>
      <c r="B229" s="7"/>
      <c r="C229" s="6"/>
      <c r="D229" s="8"/>
      <c r="E229" s="6"/>
      <c r="F229" s="6"/>
    </row>
    <row r="230" spans="1:6" ht="13.9">
      <c r="A230" s="6"/>
      <c r="B230" s="7"/>
      <c r="C230" s="6"/>
      <c r="D230" s="8"/>
      <c r="E230" s="6"/>
      <c r="F230" s="6"/>
    </row>
    <row r="231" spans="1:6" ht="13.9">
      <c r="A231" s="6"/>
      <c r="B231" s="7"/>
      <c r="C231" s="6"/>
      <c r="D231" s="8"/>
      <c r="E231" s="6"/>
      <c r="F231" s="6"/>
    </row>
    <row r="232" spans="1:6" ht="13.9">
      <c r="A232" s="6"/>
      <c r="B232" s="7"/>
      <c r="C232" s="6"/>
      <c r="D232" s="8"/>
      <c r="E232" s="6"/>
      <c r="F232" s="6"/>
    </row>
    <row r="233" spans="1:6" ht="13.9">
      <c r="A233" s="6"/>
      <c r="B233" s="7"/>
      <c r="C233" s="6"/>
      <c r="D233" s="8"/>
      <c r="E233" s="6"/>
      <c r="F233" s="6"/>
    </row>
    <row r="234" spans="1:6" ht="13.9">
      <c r="A234" s="6"/>
      <c r="B234" s="7"/>
      <c r="C234" s="6"/>
      <c r="D234" s="8"/>
      <c r="E234" s="6"/>
      <c r="F234" s="6"/>
    </row>
    <row r="235" spans="1:6" ht="13.9">
      <c r="A235" s="6"/>
      <c r="B235" s="7"/>
      <c r="C235" s="6"/>
      <c r="D235" s="8"/>
      <c r="E235" s="6"/>
      <c r="F235" s="6"/>
    </row>
    <row r="236" spans="1:6" ht="13.9">
      <c r="A236" s="6"/>
      <c r="B236" s="7"/>
      <c r="C236" s="6"/>
      <c r="D236" s="8"/>
      <c r="E236" s="6"/>
      <c r="F236" s="6"/>
    </row>
    <row r="237" spans="1:6" ht="13.9">
      <c r="A237" s="6"/>
      <c r="B237" s="7"/>
      <c r="C237" s="6"/>
      <c r="D237" s="8"/>
      <c r="E237" s="6"/>
      <c r="F237" s="6"/>
    </row>
    <row r="238" spans="1:6" ht="13.9">
      <c r="A238" s="6"/>
      <c r="B238" s="7"/>
      <c r="C238" s="6"/>
      <c r="D238" s="8"/>
      <c r="E238" s="6"/>
      <c r="F238" s="6"/>
    </row>
    <row r="239" spans="1:6" ht="13.9">
      <c r="A239" s="6"/>
      <c r="B239" s="7"/>
      <c r="C239" s="6"/>
      <c r="D239" s="8"/>
      <c r="E239" s="6"/>
      <c r="F239" s="6"/>
    </row>
    <row r="240" spans="1:6" ht="13.9">
      <c r="A240" s="6"/>
      <c r="B240" s="7"/>
      <c r="C240" s="6"/>
      <c r="D240" s="8"/>
      <c r="E240" s="6"/>
      <c r="F240" s="6"/>
    </row>
    <row r="241" spans="1:6" ht="13.9">
      <c r="A241" s="6"/>
      <c r="B241" s="7"/>
      <c r="C241" s="6"/>
      <c r="D241" s="8"/>
      <c r="E241" s="6"/>
      <c r="F241" s="6"/>
    </row>
    <row r="242" spans="1:6" ht="13.9">
      <c r="A242" s="6"/>
      <c r="B242" s="7"/>
      <c r="C242" s="6"/>
      <c r="D242" s="8"/>
      <c r="E242" s="6"/>
      <c r="F242" s="6"/>
    </row>
    <row r="243" spans="1:6" ht="13.9">
      <c r="A243" s="6"/>
      <c r="B243" s="7"/>
      <c r="C243" s="6"/>
      <c r="D243" s="8"/>
      <c r="E243" s="6"/>
      <c r="F243" s="6"/>
    </row>
    <row r="244" spans="1:6" ht="13.9">
      <c r="A244" s="6"/>
      <c r="B244" s="7"/>
      <c r="C244" s="6"/>
      <c r="D244" s="8"/>
      <c r="E244" s="6"/>
      <c r="F244" s="6"/>
    </row>
    <row r="245" spans="1:6" ht="13.9">
      <c r="A245" s="6"/>
      <c r="B245" s="7"/>
      <c r="C245" s="6"/>
      <c r="D245" s="8"/>
      <c r="E245" s="6"/>
      <c r="F245" s="6"/>
    </row>
    <row r="246" spans="1:6" ht="13.9">
      <c r="A246" s="6"/>
      <c r="B246" s="7"/>
      <c r="C246" s="6"/>
      <c r="D246" s="8"/>
      <c r="E246" s="6"/>
      <c r="F246" s="6"/>
    </row>
    <row r="247" spans="1:6" ht="13.9">
      <c r="A247" s="6"/>
      <c r="B247" s="7"/>
      <c r="C247" s="6"/>
      <c r="D247" s="8"/>
      <c r="E247" s="6"/>
      <c r="F247" s="6"/>
    </row>
    <row r="248" spans="1:6" ht="13.9">
      <c r="A248" s="6"/>
      <c r="B248" s="7"/>
      <c r="C248" s="6"/>
      <c r="D248" s="8"/>
      <c r="E248" s="6"/>
      <c r="F248" s="6"/>
    </row>
    <row r="249" spans="1:6" ht="13.9">
      <c r="A249" s="6"/>
      <c r="B249" s="7"/>
      <c r="C249" s="6"/>
      <c r="D249" s="8"/>
      <c r="E249" s="6"/>
      <c r="F249" s="6"/>
    </row>
    <row r="250" spans="1:6" ht="13.9">
      <c r="A250" s="6"/>
      <c r="B250" s="7"/>
      <c r="C250" s="6"/>
      <c r="D250" s="8"/>
      <c r="E250" s="6"/>
      <c r="F250" s="6"/>
    </row>
    <row r="251" spans="1:6" ht="13.9">
      <c r="A251" s="6"/>
      <c r="B251" s="7"/>
      <c r="C251" s="6"/>
      <c r="D251" s="8"/>
      <c r="E251" s="6"/>
      <c r="F251" s="6"/>
    </row>
    <row r="252" spans="1:6" ht="13.9">
      <c r="A252" s="6"/>
      <c r="B252" s="7"/>
      <c r="C252" s="6"/>
      <c r="D252" s="8"/>
      <c r="E252" s="6"/>
      <c r="F252" s="6"/>
    </row>
    <row r="253" spans="1:6" ht="13.9">
      <c r="A253" s="6"/>
      <c r="B253" s="7"/>
      <c r="C253" s="6"/>
      <c r="D253" s="8"/>
      <c r="E253" s="6"/>
      <c r="F253" s="6"/>
    </row>
    <row r="254" spans="1:6" ht="13.9">
      <c r="A254" s="6"/>
      <c r="B254" s="7"/>
      <c r="C254" s="6"/>
      <c r="D254" s="8"/>
      <c r="E254" s="6"/>
      <c r="F254" s="6"/>
    </row>
    <row r="255" spans="1:6" ht="13.9">
      <c r="A255" s="6"/>
      <c r="B255" s="7"/>
      <c r="C255" s="6"/>
      <c r="D255" s="8"/>
      <c r="E255" s="6"/>
      <c r="F255" s="6"/>
    </row>
    <row r="256" spans="1:6" ht="13.9">
      <c r="A256" s="6"/>
      <c r="B256" s="7"/>
      <c r="C256" s="6"/>
      <c r="D256" s="8"/>
      <c r="E256" s="6"/>
      <c r="F256" s="6"/>
    </row>
    <row r="257" spans="1:6" ht="13.9">
      <c r="A257" s="6"/>
      <c r="B257" s="7"/>
      <c r="C257" s="6"/>
      <c r="D257" s="8"/>
      <c r="E257" s="6"/>
      <c r="F257" s="6"/>
    </row>
    <row r="258" spans="1:6" ht="13.9">
      <c r="A258" s="6"/>
      <c r="B258" s="7"/>
      <c r="C258" s="6"/>
      <c r="D258" s="8"/>
      <c r="E258" s="6"/>
      <c r="F258" s="6"/>
    </row>
    <row r="259" spans="1:6" ht="13.9">
      <c r="A259" s="6"/>
      <c r="B259" s="7"/>
      <c r="C259" s="6"/>
      <c r="D259" s="8"/>
      <c r="E259" s="6"/>
      <c r="F259" s="6"/>
    </row>
    <row r="260" spans="1:6" ht="13.9">
      <c r="A260" s="6"/>
      <c r="B260" s="7"/>
      <c r="C260" s="6"/>
      <c r="D260" s="8"/>
      <c r="E260" s="6"/>
      <c r="F260" s="6"/>
    </row>
    <row r="261" spans="1:6" ht="13.9">
      <c r="A261" s="6"/>
      <c r="B261" s="7"/>
      <c r="C261" s="6"/>
      <c r="D261" s="8"/>
      <c r="E261" s="6"/>
      <c r="F261" s="6"/>
    </row>
    <row r="262" spans="1:6" ht="13.9">
      <c r="A262" s="6"/>
      <c r="B262" s="7"/>
      <c r="C262" s="6"/>
      <c r="D262" s="8"/>
      <c r="E262" s="6"/>
      <c r="F262" s="6"/>
    </row>
    <row r="263" spans="1:6" ht="13.9">
      <c r="A263" s="6"/>
      <c r="B263" s="7"/>
      <c r="C263" s="6"/>
      <c r="D263" s="8"/>
      <c r="E263" s="6"/>
      <c r="F263" s="6"/>
    </row>
    <row r="264" spans="1:6" ht="13.9">
      <c r="A264" s="6"/>
      <c r="B264" s="7"/>
      <c r="C264" s="6"/>
      <c r="D264" s="8"/>
      <c r="E264" s="6"/>
      <c r="F264" s="6"/>
    </row>
    <row r="265" spans="1:6" ht="13.9">
      <c r="A265" s="6"/>
      <c r="B265" s="7"/>
      <c r="C265" s="6"/>
      <c r="D265" s="8"/>
      <c r="E265" s="6"/>
      <c r="F265" s="6"/>
    </row>
    <row r="266" spans="1:6" ht="13.9">
      <c r="A266" s="6"/>
      <c r="B266" s="7"/>
      <c r="C266" s="6"/>
      <c r="D266" s="8"/>
      <c r="E266" s="6"/>
      <c r="F266" s="6"/>
    </row>
    <row r="267" spans="1:6" ht="13.9">
      <c r="A267" s="6"/>
      <c r="B267" s="7"/>
      <c r="C267" s="6"/>
      <c r="D267" s="8"/>
      <c r="E267" s="6"/>
      <c r="F267" s="6"/>
    </row>
    <row r="268" spans="1:6" ht="13.9">
      <c r="A268" s="6"/>
      <c r="B268" s="7"/>
      <c r="C268" s="6"/>
      <c r="D268" s="8"/>
      <c r="E268" s="6"/>
      <c r="F268" s="6"/>
    </row>
    <row r="269" spans="1:6" ht="13.9">
      <c r="A269" s="6"/>
      <c r="B269" s="7"/>
      <c r="C269" s="6"/>
      <c r="D269" s="8"/>
      <c r="E269" s="6"/>
      <c r="F269" s="6"/>
    </row>
    <row r="270" spans="1:6" ht="13.9">
      <c r="A270" s="6"/>
      <c r="B270" s="7"/>
      <c r="C270" s="6"/>
      <c r="D270" s="8"/>
      <c r="E270" s="6"/>
      <c r="F270" s="6"/>
    </row>
    <row r="271" spans="1:6" ht="13.9">
      <c r="A271" s="6"/>
      <c r="B271" s="7"/>
      <c r="C271" s="6"/>
      <c r="D271" s="8"/>
      <c r="E271" s="6"/>
      <c r="F271" s="6"/>
    </row>
    <row r="272" spans="1:6" ht="13.9">
      <c r="A272" s="6"/>
      <c r="B272" s="7"/>
      <c r="C272" s="6"/>
      <c r="D272" s="8"/>
      <c r="E272" s="6"/>
      <c r="F272" s="6"/>
    </row>
    <row r="273" spans="1:6" ht="13.9">
      <c r="A273" s="6"/>
      <c r="B273" s="7"/>
      <c r="C273" s="6"/>
      <c r="D273" s="8"/>
      <c r="E273" s="6"/>
      <c r="F273" s="6"/>
    </row>
    <row r="274" spans="1:6" ht="13.9">
      <c r="A274" s="6"/>
      <c r="B274" s="7"/>
      <c r="C274" s="6"/>
      <c r="D274" s="8"/>
      <c r="E274" s="6"/>
      <c r="F274" s="6"/>
    </row>
    <row r="275" spans="1:6" ht="13.9">
      <c r="A275" s="6"/>
      <c r="B275" s="7"/>
      <c r="C275" s="6"/>
      <c r="D275" s="8"/>
      <c r="E275" s="6"/>
      <c r="F275" s="6"/>
    </row>
    <row r="276" spans="1:6" ht="13.9">
      <c r="A276" s="6"/>
      <c r="B276" s="7"/>
      <c r="C276" s="6"/>
      <c r="D276" s="8"/>
      <c r="E276" s="6"/>
      <c r="F276" s="6"/>
    </row>
    <row r="277" spans="1:6" ht="13.9">
      <c r="A277" s="6"/>
      <c r="B277" s="7"/>
      <c r="C277" s="6"/>
      <c r="D277" s="8"/>
      <c r="E277" s="6"/>
      <c r="F277" s="6"/>
    </row>
    <row r="278" spans="1:6" ht="13.9">
      <c r="A278" s="6"/>
      <c r="B278" s="7"/>
      <c r="C278" s="6"/>
      <c r="D278" s="8"/>
      <c r="E278" s="6"/>
      <c r="F278" s="6"/>
    </row>
    <row r="279" spans="1:6" ht="13.9">
      <c r="A279" s="6"/>
      <c r="B279" s="7"/>
      <c r="C279" s="6"/>
      <c r="D279" s="8"/>
      <c r="E279" s="6"/>
      <c r="F279" s="6"/>
    </row>
    <row r="280" spans="1:6" ht="13.9">
      <c r="A280" s="6"/>
      <c r="B280" s="7"/>
      <c r="C280" s="6"/>
      <c r="D280" s="8"/>
      <c r="E280" s="6"/>
      <c r="F280" s="6"/>
    </row>
    <row r="281" spans="1:6" ht="13.9">
      <c r="A281" s="6"/>
      <c r="B281" s="7"/>
      <c r="C281" s="6"/>
      <c r="D281" s="8"/>
      <c r="E281" s="6"/>
      <c r="F281" s="6"/>
    </row>
    <row r="282" spans="1:6" ht="13.9">
      <c r="A282" s="6"/>
      <c r="B282" s="7"/>
      <c r="C282" s="6"/>
      <c r="D282" s="8"/>
      <c r="E282" s="6"/>
      <c r="F282" s="6"/>
    </row>
    <row r="283" spans="1:6" ht="13.9">
      <c r="A283" s="6"/>
      <c r="B283" s="7"/>
      <c r="C283" s="6"/>
      <c r="D283" s="8"/>
      <c r="E283" s="6"/>
      <c r="F283" s="6"/>
    </row>
    <row r="284" spans="1:6" ht="13.9">
      <c r="A284" s="6"/>
      <c r="B284" s="7"/>
      <c r="C284" s="6"/>
      <c r="D284" s="8"/>
      <c r="E284" s="6"/>
      <c r="F284" s="6"/>
    </row>
    <row r="285" spans="1:6" ht="13.9">
      <c r="A285" s="6"/>
      <c r="B285" s="7"/>
      <c r="C285" s="6"/>
      <c r="D285" s="8"/>
      <c r="E285" s="6"/>
      <c r="F285" s="6"/>
    </row>
    <row r="286" spans="1:6" ht="13.9">
      <c r="A286" s="6"/>
      <c r="B286" s="7"/>
      <c r="C286" s="6"/>
      <c r="D286" s="8"/>
      <c r="E286" s="6"/>
      <c r="F286" s="6"/>
    </row>
    <row r="287" spans="1:6" ht="13.9">
      <c r="A287" s="6"/>
      <c r="B287" s="7"/>
      <c r="C287" s="6"/>
      <c r="D287" s="8"/>
      <c r="E287" s="6"/>
      <c r="F287" s="6"/>
    </row>
    <row r="288" spans="1:6" ht="13.9">
      <c r="A288" s="6"/>
      <c r="B288" s="7"/>
      <c r="C288" s="6"/>
      <c r="D288" s="8"/>
      <c r="E288" s="6"/>
      <c r="F288" s="6"/>
    </row>
    <row r="289" spans="1:6" ht="13.9">
      <c r="A289" s="6"/>
      <c r="B289" s="7"/>
      <c r="C289" s="6"/>
      <c r="D289" s="8"/>
      <c r="E289" s="6"/>
      <c r="F289" s="6"/>
    </row>
    <row r="290" spans="1:6" ht="13.9">
      <c r="A290" s="6"/>
      <c r="B290" s="7"/>
      <c r="C290" s="6"/>
      <c r="D290" s="8"/>
      <c r="E290" s="6"/>
      <c r="F290" s="6"/>
    </row>
    <row r="291" spans="1:6" ht="13.9">
      <c r="A291" s="6"/>
      <c r="B291" s="7"/>
      <c r="C291" s="6"/>
      <c r="D291" s="8"/>
      <c r="E291" s="6"/>
      <c r="F291" s="6"/>
    </row>
    <row r="292" spans="1:6" ht="13.9">
      <c r="A292" s="6"/>
      <c r="B292" s="7"/>
      <c r="C292" s="6"/>
      <c r="D292" s="8"/>
      <c r="E292" s="6"/>
      <c r="F292" s="6"/>
    </row>
    <row r="293" spans="1:6" ht="13.9">
      <c r="A293" s="6"/>
      <c r="B293" s="7"/>
      <c r="C293" s="6"/>
      <c r="D293" s="8"/>
      <c r="E293" s="6"/>
      <c r="F293" s="6"/>
    </row>
    <row r="294" spans="1:6" ht="13.9">
      <c r="A294" s="6"/>
      <c r="B294" s="7"/>
      <c r="C294" s="6"/>
      <c r="D294" s="8"/>
      <c r="E294" s="6"/>
      <c r="F294" s="6"/>
    </row>
    <row r="295" spans="1:6" ht="13.9">
      <c r="A295" s="6"/>
      <c r="B295" s="7"/>
      <c r="C295" s="6"/>
      <c r="D295" s="8"/>
      <c r="E295" s="6"/>
      <c r="F295" s="6"/>
    </row>
    <row r="296" spans="1:6" ht="13.9">
      <c r="A296" s="6"/>
      <c r="B296" s="7"/>
      <c r="C296" s="6"/>
      <c r="D296" s="8"/>
      <c r="E296" s="6"/>
      <c r="F296" s="6"/>
    </row>
    <row r="297" spans="1:6" ht="13.9">
      <c r="A297" s="6"/>
      <c r="B297" s="7"/>
      <c r="C297" s="6"/>
      <c r="D297" s="8"/>
      <c r="E297" s="6"/>
      <c r="F297" s="6"/>
    </row>
    <row r="298" spans="1:6" ht="13.9">
      <c r="A298" s="6"/>
      <c r="B298" s="7"/>
      <c r="C298" s="6"/>
      <c r="D298" s="8"/>
      <c r="E298" s="6"/>
      <c r="F298" s="6"/>
    </row>
    <row r="299" spans="1:6" ht="13.9">
      <c r="A299" s="6"/>
      <c r="B299" s="7"/>
      <c r="C299" s="6"/>
      <c r="D299" s="8"/>
      <c r="E299" s="6"/>
      <c r="F299" s="6"/>
    </row>
    <row r="300" spans="1:6" ht="13.9">
      <c r="A300" s="6"/>
      <c r="B300" s="7"/>
      <c r="C300" s="6"/>
      <c r="D300" s="8"/>
      <c r="E300" s="6"/>
      <c r="F300" s="6"/>
    </row>
    <row r="301" spans="1:6" ht="13.9">
      <c r="A301" s="6"/>
      <c r="B301" s="7"/>
      <c r="C301" s="6"/>
      <c r="D301" s="8"/>
      <c r="E301" s="6"/>
      <c r="F301" s="6"/>
    </row>
    <row r="302" spans="1:6" ht="13.9">
      <c r="A302" s="6"/>
      <c r="B302" s="7"/>
      <c r="C302" s="6"/>
      <c r="D302" s="8"/>
      <c r="E302" s="6"/>
      <c r="F302" s="6"/>
    </row>
    <row r="303" spans="1:6" ht="13.9">
      <c r="A303" s="6"/>
      <c r="B303" s="7"/>
      <c r="C303" s="6"/>
      <c r="D303" s="8"/>
      <c r="E303" s="6"/>
      <c r="F303" s="6"/>
    </row>
    <row r="304" spans="1:6" ht="13.9">
      <c r="A304" s="6"/>
      <c r="B304" s="7"/>
      <c r="C304" s="6"/>
      <c r="D304" s="8"/>
      <c r="E304" s="6"/>
      <c r="F304" s="6"/>
    </row>
    <row r="305" spans="1:6" ht="13.9">
      <c r="A305" s="6"/>
      <c r="B305" s="7"/>
      <c r="C305" s="6"/>
      <c r="D305" s="8"/>
      <c r="E305" s="6"/>
      <c r="F305" s="6"/>
    </row>
    <row r="306" spans="1:6" ht="13.9">
      <c r="A306" s="6"/>
      <c r="B306" s="7"/>
      <c r="C306" s="6"/>
      <c r="D306" s="8"/>
      <c r="E306" s="6"/>
      <c r="F306" s="6"/>
    </row>
    <row r="307" spans="1:6" ht="13.9">
      <c r="A307" s="6"/>
      <c r="B307" s="7"/>
      <c r="C307" s="6"/>
      <c r="D307" s="8"/>
      <c r="E307" s="6"/>
      <c r="F307" s="6"/>
    </row>
    <row r="308" spans="1:6" ht="13.9">
      <c r="A308" s="6"/>
      <c r="B308" s="7"/>
      <c r="C308" s="6"/>
      <c r="D308" s="8"/>
      <c r="E308" s="6"/>
      <c r="F308" s="6"/>
    </row>
    <row r="309" spans="1:6" ht="13.9">
      <c r="A309" s="6"/>
      <c r="B309" s="7"/>
      <c r="C309" s="6"/>
      <c r="D309" s="8"/>
      <c r="E309" s="6"/>
      <c r="F309" s="6"/>
    </row>
    <row r="310" spans="1:6" ht="13.9">
      <c r="A310" s="6"/>
      <c r="B310" s="7"/>
      <c r="C310" s="6"/>
      <c r="D310" s="8"/>
      <c r="E310" s="6"/>
      <c r="F310" s="6"/>
    </row>
    <row r="311" spans="1:6" ht="13.9">
      <c r="A311" s="6"/>
      <c r="B311" s="7"/>
      <c r="C311" s="6"/>
      <c r="D311" s="8"/>
      <c r="E311" s="6"/>
      <c r="F311" s="6"/>
    </row>
    <row r="312" spans="1:6" ht="13.9">
      <c r="A312" s="6"/>
      <c r="B312" s="7"/>
      <c r="C312" s="6"/>
      <c r="D312" s="8"/>
      <c r="E312" s="6"/>
      <c r="F312" s="6"/>
    </row>
    <row r="313" spans="1:6" ht="13.9">
      <c r="A313" s="6"/>
      <c r="B313" s="7"/>
      <c r="C313" s="6"/>
      <c r="D313" s="8"/>
      <c r="E313" s="6"/>
      <c r="F313" s="6"/>
    </row>
    <row r="314" spans="1:6" ht="13.9">
      <c r="A314" s="6"/>
      <c r="B314" s="7"/>
      <c r="C314" s="6"/>
      <c r="D314" s="8"/>
      <c r="E314" s="6"/>
      <c r="F314" s="6"/>
    </row>
    <row r="315" spans="1:6" ht="13.9">
      <c r="A315" s="6"/>
      <c r="B315" s="7"/>
      <c r="C315" s="6"/>
      <c r="D315" s="8"/>
      <c r="E315" s="6"/>
      <c r="F315" s="6"/>
    </row>
    <row r="316" spans="1:6" ht="13.9">
      <c r="A316" s="6"/>
      <c r="B316" s="7"/>
      <c r="C316" s="6"/>
      <c r="D316" s="8"/>
      <c r="E316" s="6"/>
      <c r="F316" s="6"/>
    </row>
    <row r="317" spans="1:6" ht="13.9">
      <c r="A317" s="6"/>
      <c r="B317" s="7"/>
      <c r="C317" s="6"/>
      <c r="D317" s="8"/>
      <c r="E317" s="6"/>
      <c r="F317" s="6"/>
    </row>
    <row r="318" spans="1:6" ht="13.9">
      <c r="A318" s="6"/>
      <c r="B318" s="7"/>
      <c r="C318" s="6"/>
      <c r="D318" s="8"/>
      <c r="E318" s="6"/>
      <c r="F318" s="6"/>
    </row>
    <row r="319" spans="1:6" ht="13.9">
      <c r="A319" s="6"/>
      <c r="B319" s="7"/>
      <c r="C319" s="6"/>
      <c r="D319" s="8"/>
      <c r="E319" s="6"/>
      <c r="F319" s="6"/>
    </row>
    <row r="320" spans="1:6" ht="13.9">
      <c r="A320" s="6"/>
      <c r="B320" s="7"/>
      <c r="C320" s="6"/>
      <c r="D320" s="8"/>
      <c r="E320" s="6"/>
      <c r="F320" s="6"/>
    </row>
    <row r="321" spans="1:6" ht="13.9">
      <c r="A321" s="6"/>
      <c r="B321" s="7"/>
      <c r="C321" s="6"/>
      <c r="D321" s="8"/>
      <c r="E321" s="6"/>
      <c r="F321" s="6"/>
    </row>
    <row r="322" spans="1:6" ht="13.9">
      <c r="A322" s="6"/>
      <c r="B322" s="7"/>
      <c r="C322" s="6"/>
      <c r="D322" s="8"/>
      <c r="E322" s="6"/>
      <c r="F322" s="6"/>
    </row>
    <row r="323" spans="1:6" ht="13.9">
      <c r="A323" s="6"/>
      <c r="B323" s="7"/>
      <c r="C323" s="6"/>
      <c r="D323" s="8"/>
      <c r="E323" s="6"/>
      <c r="F323" s="6"/>
    </row>
    <row r="324" spans="1:6" ht="13.9">
      <c r="A324" s="6"/>
      <c r="B324" s="7"/>
      <c r="C324" s="6"/>
      <c r="D324" s="8"/>
      <c r="E324" s="6"/>
      <c r="F324" s="6"/>
    </row>
    <row r="325" spans="1:6" ht="13.9">
      <c r="A325" s="6"/>
      <c r="B325" s="7"/>
      <c r="C325" s="6"/>
      <c r="D325" s="8"/>
      <c r="E325" s="6"/>
      <c r="F325" s="6"/>
    </row>
    <row r="326" spans="1:6" ht="13.9">
      <c r="A326" s="6"/>
      <c r="B326" s="7"/>
      <c r="C326" s="6"/>
      <c r="D326" s="8"/>
      <c r="E326" s="6"/>
      <c r="F326" s="6"/>
    </row>
    <row r="327" spans="1:6" ht="13.9">
      <c r="A327" s="6"/>
      <c r="B327" s="7"/>
      <c r="C327" s="6"/>
      <c r="D327" s="8"/>
      <c r="E327" s="6"/>
      <c r="F327" s="6"/>
    </row>
    <row r="328" spans="1:6" ht="13.9">
      <c r="A328" s="6"/>
      <c r="B328" s="7"/>
      <c r="C328" s="6"/>
      <c r="D328" s="8"/>
      <c r="E328" s="6"/>
      <c r="F328" s="6"/>
    </row>
    <row r="329" spans="1:6" ht="13.9">
      <c r="A329" s="6"/>
      <c r="B329" s="7"/>
      <c r="C329" s="6"/>
      <c r="D329" s="8"/>
      <c r="E329" s="6"/>
      <c r="F329" s="6"/>
    </row>
    <row r="330" spans="1:6" ht="13.9">
      <c r="A330" s="6"/>
      <c r="B330" s="7"/>
      <c r="C330" s="6"/>
      <c r="D330" s="8"/>
      <c r="E330" s="6"/>
      <c r="F330" s="6"/>
    </row>
    <row r="331" spans="1:6" ht="13.9">
      <c r="A331" s="6"/>
      <c r="B331" s="7"/>
      <c r="C331" s="6"/>
      <c r="D331" s="8"/>
      <c r="E331" s="6"/>
      <c r="F331" s="6"/>
    </row>
    <row r="332" spans="1:6" ht="13.9">
      <c r="A332" s="6"/>
      <c r="B332" s="7"/>
      <c r="C332" s="6"/>
      <c r="D332" s="8"/>
      <c r="E332" s="6"/>
      <c r="F332" s="6"/>
    </row>
    <row r="333" spans="1:6" ht="13.9">
      <c r="A333" s="6"/>
      <c r="B333" s="7"/>
      <c r="C333" s="6"/>
      <c r="D333" s="8"/>
      <c r="E333" s="6"/>
      <c r="F333" s="6"/>
    </row>
    <row r="334" spans="1:6" ht="13.9">
      <c r="A334" s="6"/>
      <c r="B334" s="7"/>
      <c r="C334" s="6"/>
      <c r="D334" s="8"/>
      <c r="E334" s="6"/>
      <c r="F334" s="6"/>
    </row>
    <row r="335" spans="1:6" ht="13.9">
      <c r="A335" s="6"/>
      <c r="B335" s="7"/>
      <c r="C335" s="6"/>
      <c r="D335" s="8"/>
      <c r="E335" s="6"/>
      <c r="F335" s="6"/>
    </row>
    <row r="336" spans="1:6" ht="13.9">
      <c r="A336" s="6"/>
      <c r="B336" s="7"/>
      <c r="C336" s="6"/>
      <c r="D336" s="8"/>
      <c r="E336" s="6"/>
      <c r="F336" s="6"/>
    </row>
    <row r="337" spans="1:6" ht="13.9">
      <c r="A337" s="6"/>
      <c r="B337" s="7"/>
      <c r="C337" s="6"/>
      <c r="D337" s="8"/>
      <c r="E337" s="6"/>
      <c r="F337" s="6"/>
    </row>
    <row r="338" spans="1:6" ht="13.9">
      <c r="A338" s="6"/>
      <c r="B338" s="7"/>
      <c r="C338" s="6"/>
      <c r="D338" s="8"/>
      <c r="E338" s="6"/>
      <c r="F338" s="6"/>
    </row>
    <row r="339" spans="1:6" ht="13.9">
      <c r="A339" s="6"/>
      <c r="B339" s="7"/>
      <c r="C339" s="6"/>
      <c r="D339" s="8"/>
      <c r="E339" s="6"/>
      <c r="F339" s="6"/>
    </row>
    <row r="340" spans="1:6" ht="13.9">
      <c r="A340" s="6"/>
      <c r="B340" s="7"/>
      <c r="C340" s="6"/>
      <c r="D340" s="8"/>
      <c r="E340" s="6"/>
      <c r="F340" s="6"/>
    </row>
    <row r="341" spans="1:6" ht="13.9">
      <c r="A341" s="6"/>
      <c r="B341" s="7"/>
      <c r="C341" s="6"/>
      <c r="D341" s="8"/>
      <c r="E341" s="6"/>
      <c r="F341" s="6"/>
    </row>
    <row r="342" spans="1:6" ht="13.9">
      <c r="A342" s="6"/>
      <c r="B342" s="7"/>
      <c r="C342" s="6"/>
      <c r="D342" s="8"/>
      <c r="E342" s="6"/>
      <c r="F342" s="6"/>
    </row>
    <row r="343" spans="1:6" ht="13.9">
      <c r="A343" s="6"/>
      <c r="B343" s="7"/>
      <c r="C343" s="6"/>
      <c r="D343" s="8"/>
      <c r="E343" s="6"/>
      <c r="F343" s="6"/>
    </row>
    <row r="344" spans="1:6" ht="13.9">
      <c r="A344" s="6"/>
      <c r="B344" s="7"/>
      <c r="C344" s="6"/>
      <c r="D344" s="8"/>
      <c r="E344" s="6"/>
      <c r="F344" s="6"/>
    </row>
    <row r="345" spans="1:6" ht="13.9">
      <c r="A345" s="6"/>
      <c r="B345" s="7"/>
      <c r="C345" s="6"/>
      <c r="D345" s="8"/>
      <c r="E345" s="6"/>
      <c r="F345" s="6"/>
    </row>
    <row r="346" spans="1:6" ht="13.9">
      <c r="A346" s="6"/>
      <c r="B346" s="7"/>
      <c r="C346" s="6"/>
      <c r="D346" s="8"/>
      <c r="E346" s="6"/>
      <c r="F346" s="6"/>
    </row>
    <row r="347" spans="1:6" ht="13.9">
      <c r="A347" s="6"/>
      <c r="B347" s="7"/>
      <c r="C347" s="6"/>
      <c r="D347" s="8"/>
      <c r="E347" s="6"/>
      <c r="F347" s="6"/>
    </row>
    <row r="348" spans="1:6" ht="13.9">
      <c r="A348" s="6"/>
      <c r="B348" s="7"/>
      <c r="C348" s="6"/>
      <c r="D348" s="8"/>
      <c r="E348" s="6"/>
      <c r="F348" s="6"/>
    </row>
    <row r="349" spans="1:6" ht="13.9">
      <c r="A349" s="6"/>
      <c r="B349" s="7"/>
      <c r="C349" s="6"/>
      <c r="D349" s="8"/>
      <c r="E349" s="6"/>
      <c r="F349" s="6"/>
    </row>
    <row r="350" spans="1:6" ht="13.9">
      <c r="A350" s="6"/>
      <c r="B350" s="7"/>
      <c r="C350" s="6"/>
      <c r="D350" s="8"/>
      <c r="E350" s="6"/>
      <c r="F350" s="6"/>
    </row>
    <row r="351" spans="1:6" ht="13.9">
      <c r="A351" s="6"/>
      <c r="B351" s="7"/>
      <c r="C351" s="6"/>
      <c r="D351" s="8"/>
      <c r="E351" s="6"/>
      <c r="F351" s="6"/>
    </row>
    <row r="352" spans="1:6" ht="13.9">
      <c r="A352" s="6"/>
      <c r="B352" s="7"/>
      <c r="C352" s="6"/>
      <c r="D352" s="8"/>
      <c r="E352" s="6"/>
      <c r="F352" s="6"/>
    </row>
    <row r="353" spans="1:6" ht="13.9">
      <c r="A353" s="6"/>
      <c r="B353" s="7"/>
      <c r="C353" s="6"/>
      <c r="D353" s="8"/>
      <c r="E353" s="6"/>
      <c r="F353" s="6"/>
    </row>
    <row r="354" spans="1:6" ht="13.9">
      <c r="A354" s="6"/>
      <c r="B354" s="7"/>
      <c r="C354" s="6"/>
      <c r="D354" s="8"/>
      <c r="E354" s="6"/>
      <c r="F354" s="6"/>
    </row>
    <row r="355" spans="1:6" ht="13.9">
      <c r="A355" s="6"/>
      <c r="B355" s="7"/>
      <c r="C355" s="6"/>
      <c r="D355" s="8"/>
      <c r="E355" s="6"/>
      <c r="F355" s="6"/>
    </row>
    <row r="356" spans="1:6" ht="13.9">
      <c r="A356" s="6"/>
      <c r="B356" s="7"/>
      <c r="C356" s="6"/>
      <c r="D356" s="8"/>
      <c r="E356" s="6"/>
      <c r="F356" s="6"/>
    </row>
    <row r="357" spans="1:6" ht="13.9">
      <c r="A357" s="6"/>
      <c r="B357" s="7"/>
      <c r="C357" s="6"/>
      <c r="D357" s="8"/>
      <c r="E357" s="6"/>
      <c r="F357" s="6"/>
    </row>
    <row r="358" spans="1:6" ht="13.9">
      <c r="A358" s="6"/>
      <c r="B358" s="7"/>
      <c r="C358" s="6"/>
      <c r="D358" s="8"/>
      <c r="E358" s="6"/>
      <c r="F358" s="6"/>
    </row>
    <row r="359" spans="1:6" ht="13.9">
      <c r="A359" s="6"/>
      <c r="B359" s="7"/>
      <c r="C359" s="6"/>
      <c r="D359" s="8"/>
      <c r="E359" s="6"/>
      <c r="F359" s="6"/>
    </row>
    <row r="360" spans="1:6" ht="13.9">
      <c r="A360" s="6"/>
      <c r="B360" s="7"/>
      <c r="C360" s="6"/>
      <c r="D360" s="8"/>
      <c r="E360" s="6"/>
      <c r="F360" s="6"/>
    </row>
    <row r="361" spans="1:6" ht="13.9">
      <c r="A361" s="6"/>
      <c r="B361" s="7"/>
      <c r="C361" s="6"/>
      <c r="D361" s="8"/>
      <c r="E361" s="6"/>
      <c r="F361" s="6"/>
    </row>
    <row r="362" spans="1:6" ht="13.9">
      <c r="A362" s="6"/>
      <c r="B362" s="7"/>
      <c r="C362" s="6"/>
      <c r="D362" s="8"/>
      <c r="E362" s="6"/>
      <c r="F362" s="6"/>
    </row>
    <row r="363" spans="1:6" ht="13.9">
      <c r="A363" s="6"/>
      <c r="B363" s="7"/>
      <c r="C363" s="6"/>
      <c r="D363" s="8"/>
      <c r="E363" s="6"/>
      <c r="F363" s="6"/>
    </row>
    <row r="364" spans="1:6" ht="13.9">
      <c r="A364" s="6"/>
      <c r="B364" s="7"/>
      <c r="C364" s="6"/>
      <c r="D364" s="8"/>
      <c r="E364" s="6"/>
      <c r="F364" s="6"/>
    </row>
    <row r="365" spans="1:6" ht="13.9">
      <c r="A365" s="6"/>
      <c r="B365" s="7"/>
      <c r="C365" s="6"/>
      <c r="D365" s="8"/>
      <c r="E365" s="6"/>
      <c r="F365" s="6"/>
    </row>
    <row r="366" spans="1:6" ht="13.9">
      <c r="A366" s="6"/>
      <c r="B366" s="7"/>
      <c r="C366" s="6"/>
      <c r="D366" s="8"/>
      <c r="E366" s="6"/>
      <c r="F366" s="6"/>
    </row>
    <row r="367" spans="1:6" ht="13.9">
      <c r="A367" s="6"/>
      <c r="B367" s="7"/>
      <c r="C367" s="6"/>
      <c r="D367" s="8"/>
      <c r="E367" s="6"/>
      <c r="F367" s="6"/>
    </row>
    <row r="368" spans="1:6" ht="13.9">
      <c r="A368" s="6"/>
      <c r="B368" s="7"/>
      <c r="C368" s="6"/>
      <c r="D368" s="8"/>
      <c r="E368" s="6"/>
      <c r="F368" s="6"/>
    </row>
    <row r="369" spans="1:6" ht="13.9">
      <c r="A369" s="6"/>
      <c r="B369" s="7"/>
      <c r="C369" s="6"/>
      <c r="D369" s="8"/>
      <c r="E369" s="6"/>
      <c r="F369" s="6"/>
    </row>
    <row r="370" spans="1:6" ht="13.9">
      <c r="A370" s="6"/>
      <c r="B370" s="7"/>
      <c r="C370" s="6"/>
      <c r="D370" s="8"/>
      <c r="E370" s="6"/>
      <c r="F370" s="6"/>
    </row>
    <row r="371" spans="1:6" ht="13.9">
      <c r="A371" s="6"/>
      <c r="B371" s="7"/>
      <c r="C371" s="6"/>
      <c r="D371" s="8"/>
      <c r="E371" s="6"/>
      <c r="F371" s="6"/>
    </row>
    <row r="372" spans="1:6" ht="13.9">
      <c r="A372" s="6"/>
      <c r="B372" s="7"/>
      <c r="C372" s="6"/>
      <c r="D372" s="8"/>
      <c r="E372" s="6"/>
      <c r="F372" s="6"/>
    </row>
    <row r="373" spans="1:6" ht="13.9">
      <c r="A373" s="6"/>
      <c r="B373" s="7"/>
      <c r="C373" s="6"/>
      <c r="D373" s="8"/>
      <c r="E373" s="6"/>
      <c r="F373" s="6"/>
    </row>
    <row r="374" spans="1:6" ht="13.9">
      <c r="A374" s="6"/>
      <c r="B374" s="7"/>
      <c r="C374" s="6"/>
      <c r="D374" s="8"/>
      <c r="E374" s="6"/>
      <c r="F374" s="6"/>
    </row>
    <row r="375" spans="1:6" ht="13.9">
      <c r="A375" s="6"/>
      <c r="B375" s="7"/>
      <c r="C375" s="6"/>
      <c r="D375" s="8"/>
      <c r="E375" s="6"/>
      <c r="F375" s="6"/>
    </row>
    <row r="376" spans="1:6" ht="13.9">
      <c r="A376" s="6"/>
      <c r="B376" s="7"/>
      <c r="C376" s="6"/>
      <c r="D376" s="8"/>
      <c r="E376" s="6"/>
      <c r="F376" s="6"/>
    </row>
    <row r="377" spans="1:6" ht="13.9">
      <c r="A377" s="6"/>
      <c r="B377" s="7"/>
      <c r="C377" s="6"/>
      <c r="D377" s="8"/>
      <c r="E377" s="6"/>
      <c r="F377" s="6"/>
    </row>
    <row r="378" spans="1:6" ht="13.9">
      <c r="A378" s="6"/>
      <c r="B378" s="7"/>
      <c r="C378" s="6"/>
      <c r="D378" s="8"/>
      <c r="E378" s="6"/>
      <c r="F378" s="6"/>
    </row>
    <row r="379" spans="1:6" ht="13.9">
      <c r="A379" s="6"/>
      <c r="B379" s="7"/>
      <c r="C379" s="6"/>
      <c r="D379" s="8"/>
      <c r="E379" s="6"/>
      <c r="F379" s="6"/>
    </row>
    <row r="380" spans="1:6" ht="13.9">
      <c r="A380" s="6"/>
      <c r="B380" s="7"/>
      <c r="C380" s="6"/>
      <c r="D380" s="8"/>
      <c r="E380" s="6"/>
      <c r="F380" s="6"/>
    </row>
    <row r="381" spans="1:6" ht="13.9">
      <c r="A381" s="6"/>
      <c r="B381" s="7"/>
      <c r="C381" s="6"/>
      <c r="D381" s="8"/>
      <c r="E381" s="6"/>
      <c r="F381" s="6"/>
    </row>
    <row r="382" spans="1:6" ht="13.9">
      <c r="A382" s="6"/>
      <c r="B382" s="7"/>
      <c r="C382" s="6"/>
      <c r="D382" s="8"/>
      <c r="E382" s="6"/>
      <c r="F382" s="6"/>
    </row>
    <row r="383" spans="1:6" ht="13.9">
      <c r="A383" s="6"/>
      <c r="B383" s="7"/>
      <c r="C383" s="6"/>
      <c r="D383" s="8"/>
      <c r="E383" s="6"/>
      <c r="F383" s="6"/>
    </row>
    <row r="384" spans="1:6" ht="13.9">
      <c r="A384" s="6"/>
      <c r="B384" s="7"/>
      <c r="C384" s="6"/>
      <c r="D384" s="8"/>
      <c r="E384" s="6"/>
      <c r="F384" s="6"/>
    </row>
    <row r="385" spans="1:6" ht="13.9">
      <c r="A385" s="6"/>
      <c r="B385" s="7"/>
      <c r="C385" s="6"/>
      <c r="D385" s="8"/>
      <c r="E385" s="6"/>
      <c r="F385" s="6"/>
    </row>
    <row r="386" spans="1:6" ht="13.9">
      <c r="A386" s="6"/>
      <c r="B386" s="7"/>
      <c r="C386" s="6"/>
      <c r="D386" s="8"/>
      <c r="E386" s="6"/>
      <c r="F386" s="6"/>
    </row>
    <row r="387" spans="1:6" ht="13.9">
      <c r="A387" s="6"/>
      <c r="B387" s="7"/>
      <c r="C387" s="6"/>
      <c r="D387" s="8"/>
      <c r="E387" s="6"/>
      <c r="F387" s="6"/>
    </row>
    <row r="388" spans="1:6" ht="13.9">
      <c r="A388" s="6"/>
      <c r="B388" s="7"/>
      <c r="C388" s="6"/>
      <c r="D388" s="8"/>
      <c r="E388" s="6"/>
      <c r="F388" s="6"/>
    </row>
    <row r="389" spans="1:6" ht="13.9">
      <c r="A389" s="6"/>
      <c r="B389" s="7"/>
      <c r="C389" s="6"/>
      <c r="D389" s="8"/>
      <c r="E389" s="6"/>
      <c r="F389" s="6"/>
    </row>
    <row r="390" spans="1:6" ht="13.9">
      <c r="A390" s="6"/>
      <c r="B390" s="7"/>
      <c r="C390" s="6"/>
      <c r="D390" s="8"/>
      <c r="E390" s="6"/>
      <c r="F390" s="6"/>
    </row>
    <row r="391" spans="1:6" ht="13.9">
      <c r="A391" s="6"/>
      <c r="B391" s="7"/>
      <c r="C391" s="6"/>
      <c r="D391" s="8"/>
      <c r="E391" s="6"/>
      <c r="F391" s="6"/>
    </row>
    <row r="392" spans="1:6" ht="13.9">
      <c r="A392" s="6"/>
      <c r="B392" s="7"/>
      <c r="C392" s="6"/>
      <c r="D392" s="8"/>
      <c r="E392" s="6"/>
      <c r="F392" s="6"/>
    </row>
    <row r="393" spans="1:6" ht="13.9">
      <c r="A393" s="6"/>
      <c r="B393" s="7"/>
      <c r="C393" s="6"/>
      <c r="D393" s="8"/>
      <c r="E393" s="6"/>
      <c r="F393" s="6"/>
    </row>
    <row r="394" spans="1:6" ht="13.9">
      <c r="A394" s="6"/>
      <c r="B394" s="7"/>
      <c r="C394" s="6"/>
      <c r="D394" s="8"/>
      <c r="E394" s="6"/>
      <c r="F394" s="6"/>
    </row>
    <row r="395" spans="1:6" ht="13.9">
      <c r="A395" s="6"/>
      <c r="B395" s="7"/>
      <c r="C395" s="6"/>
      <c r="D395" s="8"/>
      <c r="E395" s="6"/>
      <c r="F395" s="6"/>
    </row>
    <row r="396" spans="1:6" ht="13.9">
      <c r="A396" s="6"/>
      <c r="B396" s="7"/>
      <c r="C396" s="6"/>
      <c r="D396" s="8"/>
      <c r="E396" s="6"/>
      <c r="F396" s="6"/>
    </row>
    <row r="397" spans="1:6" ht="13.9">
      <c r="A397" s="6"/>
      <c r="B397" s="7"/>
      <c r="C397" s="6"/>
      <c r="D397" s="8"/>
      <c r="E397" s="6"/>
      <c r="F397" s="6"/>
    </row>
    <row r="398" spans="1:6" ht="13.9">
      <c r="A398" s="6"/>
      <c r="B398" s="7"/>
      <c r="C398" s="6"/>
      <c r="D398" s="8"/>
      <c r="E398" s="6"/>
      <c r="F398" s="6"/>
    </row>
    <row r="399" spans="1:6" ht="13.9">
      <c r="A399" s="6"/>
      <c r="B399" s="7"/>
      <c r="C399" s="6"/>
      <c r="D399" s="8"/>
      <c r="E399" s="6"/>
      <c r="F399" s="6"/>
    </row>
    <row r="400" spans="1:6" ht="13.9">
      <c r="A400" s="6"/>
      <c r="B400" s="7"/>
      <c r="C400" s="6"/>
      <c r="D400" s="8"/>
      <c r="E400" s="6"/>
      <c r="F400" s="6"/>
    </row>
    <row r="401" spans="1:6" ht="13.9">
      <c r="A401" s="6"/>
      <c r="B401" s="7"/>
      <c r="C401" s="6"/>
      <c r="D401" s="8"/>
      <c r="E401" s="6"/>
      <c r="F401" s="6"/>
    </row>
    <row r="402" spans="1:6" ht="13.9">
      <c r="A402" s="6"/>
      <c r="B402" s="7"/>
      <c r="C402" s="6"/>
      <c r="D402" s="8"/>
      <c r="E402" s="6"/>
      <c r="F402" s="6"/>
    </row>
    <row r="403" spans="1:6" ht="13.9">
      <c r="A403" s="6"/>
      <c r="B403" s="7"/>
      <c r="C403" s="6"/>
      <c r="D403" s="8"/>
      <c r="E403" s="6"/>
      <c r="F403" s="6"/>
    </row>
    <row r="404" spans="1:6" ht="13.9">
      <c r="A404" s="6"/>
      <c r="B404" s="7"/>
      <c r="C404" s="6"/>
      <c r="D404" s="8"/>
      <c r="E404" s="6"/>
      <c r="F404" s="6"/>
    </row>
    <row r="405" spans="1:6" ht="13.9">
      <c r="A405" s="6"/>
      <c r="B405" s="7"/>
      <c r="C405" s="6"/>
      <c r="D405" s="8"/>
      <c r="E405" s="6"/>
      <c r="F405" s="6"/>
    </row>
    <row r="406" spans="1:6" ht="13.9">
      <c r="A406" s="6"/>
      <c r="B406" s="7"/>
      <c r="C406" s="6"/>
      <c r="D406" s="8"/>
      <c r="E406" s="6"/>
      <c r="F406" s="6"/>
    </row>
    <row r="407" spans="1:6" ht="13.9">
      <c r="A407" s="6"/>
      <c r="B407" s="7"/>
      <c r="C407" s="6"/>
      <c r="D407" s="8"/>
      <c r="E407" s="6"/>
      <c r="F407" s="6"/>
    </row>
    <row r="408" spans="1:6" ht="13.9">
      <c r="A408" s="6"/>
      <c r="B408" s="7"/>
      <c r="C408" s="6"/>
      <c r="D408" s="8"/>
      <c r="E408" s="6"/>
      <c r="F408" s="6"/>
    </row>
    <row r="409" spans="1:6" ht="13.9">
      <c r="A409" s="6"/>
      <c r="B409" s="7"/>
      <c r="C409" s="6"/>
      <c r="D409" s="8"/>
      <c r="E409" s="6"/>
      <c r="F409" s="6"/>
    </row>
    <row r="410" spans="1:6" ht="13.9">
      <c r="A410" s="6"/>
      <c r="B410" s="7"/>
      <c r="C410" s="6"/>
      <c r="D410" s="8"/>
      <c r="E410" s="6"/>
      <c r="F410" s="6"/>
    </row>
    <row r="411" spans="1:6" ht="13.9">
      <c r="A411" s="6"/>
      <c r="B411" s="7"/>
      <c r="C411" s="6"/>
      <c r="D411" s="8"/>
      <c r="E411" s="6"/>
      <c r="F411" s="6"/>
    </row>
    <row r="412" spans="1:6" ht="13.9">
      <c r="A412" s="6"/>
      <c r="B412" s="7"/>
      <c r="C412" s="6"/>
      <c r="D412" s="8"/>
      <c r="E412" s="6"/>
      <c r="F412" s="6"/>
    </row>
    <row r="413" spans="1:6" ht="13.9">
      <c r="A413" s="6"/>
      <c r="B413" s="7"/>
      <c r="C413" s="6"/>
      <c r="D413" s="8"/>
      <c r="E413" s="6"/>
      <c r="F413" s="6"/>
    </row>
    <row r="414" spans="1:6" ht="13.9">
      <c r="A414" s="6"/>
      <c r="B414" s="7"/>
      <c r="C414" s="6"/>
      <c r="D414" s="8"/>
      <c r="E414" s="6"/>
      <c r="F414" s="6"/>
    </row>
    <row r="415" spans="1:6" ht="13.9">
      <c r="A415" s="6"/>
      <c r="B415" s="7"/>
      <c r="C415" s="6"/>
      <c r="D415" s="8"/>
      <c r="E415" s="6"/>
      <c r="F415" s="6"/>
    </row>
    <row r="416" spans="1:6" ht="13.9">
      <c r="A416" s="6"/>
      <c r="B416" s="7"/>
      <c r="C416" s="6"/>
      <c r="D416" s="8"/>
      <c r="E416" s="6"/>
      <c r="F416" s="6"/>
    </row>
    <row r="417" spans="1:6" ht="13.9">
      <c r="A417" s="6"/>
      <c r="B417" s="7"/>
      <c r="C417" s="6"/>
      <c r="D417" s="8"/>
      <c r="E417" s="6"/>
      <c r="F417" s="6"/>
    </row>
    <row r="418" spans="1:6" ht="13.9">
      <c r="A418" s="6"/>
      <c r="B418" s="7"/>
      <c r="C418" s="6"/>
      <c r="D418" s="8"/>
      <c r="E418" s="6"/>
      <c r="F418" s="6"/>
    </row>
    <row r="419" spans="1:6" ht="13.9">
      <c r="A419" s="6"/>
      <c r="B419" s="7"/>
      <c r="C419" s="6"/>
      <c r="D419" s="8"/>
      <c r="E419" s="6"/>
      <c r="F419" s="6"/>
    </row>
    <row r="420" spans="1:6" ht="13.9">
      <c r="A420" s="6"/>
      <c r="B420" s="7"/>
      <c r="C420" s="6"/>
      <c r="D420" s="8"/>
      <c r="E420" s="6"/>
      <c r="F420" s="6"/>
    </row>
    <row r="421" spans="1:6" ht="13.9">
      <c r="A421" s="6"/>
      <c r="B421" s="7"/>
      <c r="C421" s="6"/>
      <c r="D421" s="8"/>
      <c r="E421" s="6"/>
      <c r="F421" s="6"/>
    </row>
    <row r="422" spans="1:6" ht="13.9">
      <c r="A422" s="6"/>
      <c r="B422" s="7"/>
      <c r="C422" s="6"/>
      <c r="D422" s="8"/>
      <c r="E422" s="6"/>
      <c r="F422" s="6"/>
    </row>
    <row r="423" spans="1:6" ht="13.9">
      <c r="A423" s="6"/>
      <c r="B423" s="7"/>
      <c r="C423" s="6"/>
      <c r="D423" s="8"/>
      <c r="E423" s="6"/>
      <c r="F423" s="6"/>
    </row>
    <row r="424" spans="1:6" ht="13.9">
      <c r="A424" s="6"/>
      <c r="B424" s="7"/>
      <c r="C424" s="6"/>
      <c r="D424" s="8"/>
      <c r="E424" s="6"/>
      <c r="F424" s="6"/>
    </row>
    <row r="425" spans="1:6" ht="13.9">
      <c r="A425" s="6"/>
      <c r="B425" s="7"/>
      <c r="C425" s="6"/>
      <c r="D425" s="8"/>
      <c r="E425" s="6"/>
      <c r="F425" s="6"/>
    </row>
    <row r="426" spans="1:6" ht="13.9">
      <c r="A426" s="6"/>
      <c r="B426" s="7"/>
      <c r="C426" s="6"/>
      <c r="D426" s="8"/>
      <c r="E426" s="6"/>
      <c r="F426" s="6"/>
    </row>
    <row r="427" spans="1:6" ht="13.9">
      <c r="A427" s="6"/>
      <c r="B427" s="7"/>
      <c r="C427" s="6"/>
      <c r="D427" s="8"/>
      <c r="E427" s="6"/>
      <c r="F427" s="6"/>
    </row>
    <row r="428" spans="1:6" ht="13.9">
      <c r="A428" s="6"/>
      <c r="B428" s="7"/>
      <c r="C428" s="6"/>
      <c r="D428" s="8"/>
      <c r="E428" s="6"/>
      <c r="F428" s="6"/>
    </row>
    <row r="429" spans="1:6" ht="13.9">
      <c r="A429" s="6"/>
      <c r="B429" s="7"/>
      <c r="C429" s="6"/>
      <c r="D429" s="8"/>
      <c r="E429" s="6"/>
      <c r="F429" s="6"/>
    </row>
    <row r="430" spans="1:6" ht="13.9">
      <c r="A430" s="6"/>
      <c r="B430" s="7"/>
      <c r="C430" s="6"/>
      <c r="D430" s="8"/>
      <c r="E430" s="6"/>
      <c r="F430" s="6"/>
    </row>
    <row r="431" spans="1:6" ht="13.9">
      <c r="A431" s="6"/>
      <c r="B431" s="7"/>
      <c r="C431" s="6"/>
      <c r="D431" s="8"/>
      <c r="E431" s="6"/>
      <c r="F431" s="6"/>
    </row>
    <row r="432" spans="1:6" ht="13.9">
      <c r="A432" s="6"/>
      <c r="B432" s="7"/>
      <c r="C432" s="6"/>
      <c r="D432" s="8"/>
      <c r="E432" s="6"/>
      <c r="F432" s="6"/>
    </row>
    <row r="433" spans="1:6" ht="13.9">
      <c r="A433" s="6"/>
      <c r="B433" s="7"/>
      <c r="C433" s="6"/>
      <c r="D433" s="8"/>
      <c r="E433" s="6"/>
      <c r="F433" s="6"/>
    </row>
    <row r="434" spans="1:6" ht="13.9">
      <c r="A434" s="6"/>
      <c r="B434" s="7"/>
      <c r="C434" s="6"/>
      <c r="D434" s="8"/>
      <c r="E434" s="6"/>
      <c r="F434" s="6"/>
    </row>
    <row r="435" spans="1:6" ht="13.9">
      <c r="A435" s="6"/>
      <c r="B435" s="7"/>
      <c r="C435" s="6"/>
      <c r="D435" s="8"/>
      <c r="E435" s="6"/>
      <c r="F435" s="6"/>
    </row>
    <row r="436" spans="1:6" ht="13.9">
      <c r="A436" s="6"/>
      <c r="B436" s="7"/>
      <c r="C436" s="6"/>
      <c r="D436" s="8"/>
      <c r="E436" s="6"/>
      <c r="F436" s="6"/>
    </row>
    <row r="437" spans="1:6" ht="13.9">
      <c r="A437" s="6"/>
      <c r="B437" s="7"/>
      <c r="C437" s="6"/>
      <c r="D437" s="8"/>
      <c r="E437" s="6"/>
      <c r="F437" s="6"/>
    </row>
    <row r="438" spans="1:6" ht="13.9">
      <c r="A438" s="6"/>
      <c r="B438" s="7"/>
      <c r="C438" s="6"/>
      <c r="D438" s="8"/>
      <c r="E438" s="6"/>
      <c r="F438" s="6"/>
    </row>
    <row r="439" spans="1:6" ht="13.9">
      <c r="A439" s="6"/>
      <c r="B439" s="7"/>
      <c r="C439" s="6"/>
      <c r="D439" s="8"/>
      <c r="E439" s="6"/>
      <c r="F439" s="6"/>
    </row>
    <row r="440" spans="1:6" ht="13.9">
      <c r="A440" s="6"/>
      <c r="B440" s="7"/>
      <c r="C440" s="6"/>
      <c r="D440" s="8"/>
      <c r="E440" s="6"/>
      <c r="F440" s="6"/>
    </row>
    <row r="441" spans="1:6" ht="13.9">
      <c r="A441" s="6"/>
      <c r="B441" s="7"/>
      <c r="C441" s="6"/>
      <c r="D441" s="8"/>
      <c r="E441" s="6"/>
      <c r="F441" s="6"/>
    </row>
    <row r="442" spans="1:6" ht="13.9">
      <c r="A442" s="6"/>
      <c r="B442" s="7"/>
      <c r="C442" s="6"/>
      <c r="D442" s="8"/>
      <c r="E442" s="6"/>
      <c r="F442" s="6"/>
    </row>
    <row r="443" spans="1:6" ht="13.9">
      <c r="A443" s="6"/>
      <c r="B443" s="7"/>
      <c r="C443" s="6"/>
      <c r="D443" s="8"/>
      <c r="E443" s="6"/>
      <c r="F443" s="6"/>
    </row>
    <row r="444" spans="1:6" ht="13.9">
      <c r="A444" s="6"/>
      <c r="B444" s="7"/>
      <c r="C444" s="6"/>
      <c r="D444" s="8"/>
      <c r="E444" s="6"/>
      <c r="F444" s="6"/>
    </row>
    <row r="445" spans="1:6" ht="13.9">
      <c r="A445" s="6"/>
      <c r="B445" s="7"/>
      <c r="C445" s="6"/>
      <c r="D445" s="8"/>
      <c r="E445" s="6"/>
      <c r="F445" s="6"/>
    </row>
    <row r="446" spans="1:6" ht="13.9">
      <c r="A446" s="6"/>
      <c r="B446" s="7"/>
      <c r="C446" s="6"/>
      <c r="D446" s="8"/>
      <c r="E446" s="6"/>
      <c r="F446" s="6"/>
    </row>
    <row r="447" spans="1:6" ht="13.9">
      <c r="A447" s="6"/>
      <c r="B447" s="7"/>
      <c r="C447" s="6"/>
      <c r="D447" s="8"/>
      <c r="E447" s="6"/>
      <c r="F447" s="6"/>
    </row>
    <row r="448" spans="1:6" ht="13.9">
      <c r="A448" s="6"/>
      <c r="B448" s="7"/>
      <c r="C448" s="6"/>
      <c r="D448" s="8"/>
      <c r="E448" s="6"/>
      <c r="F448" s="6"/>
    </row>
    <row r="449" spans="1:6" ht="13.9">
      <c r="A449" s="6"/>
      <c r="B449" s="7"/>
      <c r="C449" s="6"/>
      <c r="D449" s="8"/>
      <c r="E449" s="6"/>
      <c r="F449" s="6"/>
    </row>
    <row r="450" spans="1:6" ht="13.9">
      <c r="A450" s="6"/>
      <c r="B450" s="7"/>
      <c r="C450" s="6"/>
      <c r="D450" s="8"/>
      <c r="E450" s="6"/>
      <c r="F450" s="6"/>
    </row>
    <row r="451" spans="1:6" ht="13.9">
      <c r="A451" s="6"/>
      <c r="B451" s="7"/>
      <c r="C451" s="6"/>
      <c r="D451" s="8"/>
      <c r="E451" s="6"/>
      <c r="F451" s="6"/>
    </row>
    <row r="452" spans="1:6" ht="13.9">
      <c r="A452" s="6"/>
      <c r="B452" s="7"/>
      <c r="C452" s="6"/>
      <c r="D452" s="8"/>
      <c r="E452" s="6"/>
      <c r="F452" s="6"/>
    </row>
    <row r="453" spans="1:6" ht="13.9">
      <c r="A453" s="6"/>
      <c r="B453" s="7"/>
      <c r="C453" s="6"/>
      <c r="D453" s="8"/>
      <c r="E453" s="6"/>
      <c r="F453" s="6"/>
    </row>
    <row r="454" spans="1:6" ht="13.9">
      <c r="A454" s="6"/>
      <c r="B454" s="7"/>
      <c r="C454" s="6"/>
      <c r="D454" s="8"/>
      <c r="E454" s="6"/>
      <c r="F454" s="6"/>
    </row>
    <row r="455" spans="1:6" ht="13.9">
      <c r="A455" s="6"/>
      <c r="B455" s="7"/>
      <c r="C455" s="6"/>
      <c r="D455" s="8"/>
      <c r="E455" s="6"/>
      <c r="F455" s="6"/>
    </row>
    <row r="456" spans="1:6" ht="13.9">
      <c r="A456" s="6"/>
      <c r="B456" s="7"/>
      <c r="C456" s="6"/>
      <c r="D456" s="8"/>
      <c r="E456" s="6"/>
      <c r="F456" s="6"/>
    </row>
    <row r="457" spans="1:6" ht="13.9">
      <c r="A457" s="6"/>
      <c r="B457" s="7"/>
      <c r="C457" s="6"/>
      <c r="D457" s="8"/>
      <c r="E457" s="6"/>
      <c r="F457" s="6"/>
    </row>
    <row r="458" spans="1:6" ht="13.9">
      <c r="A458" s="6"/>
      <c r="B458" s="7"/>
      <c r="C458" s="6"/>
      <c r="D458" s="8"/>
      <c r="E458" s="6"/>
      <c r="F458" s="6"/>
    </row>
    <row r="459" spans="1:6" ht="13.9">
      <c r="A459" s="6"/>
      <c r="B459" s="7"/>
      <c r="C459" s="6"/>
      <c r="D459" s="8"/>
      <c r="E459" s="6"/>
      <c r="F459" s="6"/>
    </row>
    <row r="460" spans="1:6" ht="13.9">
      <c r="A460" s="6"/>
      <c r="B460" s="7"/>
      <c r="C460" s="6"/>
      <c r="D460" s="8"/>
      <c r="E460" s="6"/>
      <c r="F460" s="6"/>
    </row>
    <row r="461" spans="1:6" ht="13.9">
      <c r="A461" s="6"/>
      <c r="B461" s="7"/>
      <c r="C461" s="6"/>
      <c r="D461" s="8"/>
      <c r="E461" s="6"/>
      <c r="F461" s="6"/>
    </row>
    <row r="462" spans="1:6" ht="13.9">
      <c r="A462" s="6"/>
      <c r="B462" s="7"/>
      <c r="C462" s="6"/>
      <c r="D462" s="8"/>
      <c r="E462" s="6"/>
      <c r="F462" s="6"/>
    </row>
    <row r="463" spans="1:6" ht="13.9">
      <c r="A463" s="6"/>
      <c r="B463" s="7"/>
      <c r="C463" s="6"/>
      <c r="D463" s="8"/>
      <c r="E463" s="6"/>
      <c r="F463" s="6"/>
    </row>
    <row r="464" spans="1:6" ht="13.9">
      <c r="A464" s="6"/>
      <c r="B464" s="7"/>
      <c r="C464" s="6"/>
      <c r="D464" s="8"/>
      <c r="E464" s="6"/>
      <c r="F464" s="6"/>
    </row>
    <row r="465" spans="1:6" ht="13.9">
      <c r="A465" s="6"/>
      <c r="B465" s="7"/>
      <c r="C465" s="6"/>
      <c r="D465" s="8"/>
      <c r="E465" s="6"/>
      <c r="F465" s="6"/>
    </row>
    <row r="466" spans="1:6" ht="13.9">
      <c r="A466" s="6"/>
      <c r="B466" s="7"/>
      <c r="C466" s="6"/>
      <c r="D466" s="8"/>
      <c r="E466" s="6"/>
      <c r="F466" s="6"/>
    </row>
    <row r="467" spans="1:6" ht="13.9">
      <c r="A467" s="6"/>
      <c r="B467" s="7"/>
      <c r="C467" s="6"/>
      <c r="D467" s="8"/>
      <c r="E467" s="6"/>
      <c r="F467" s="6"/>
    </row>
    <row r="468" spans="1:6" ht="13.9">
      <c r="A468" s="6"/>
      <c r="B468" s="7"/>
      <c r="C468" s="6"/>
      <c r="D468" s="8"/>
      <c r="E468" s="6"/>
      <c r="F468" s="6"/>
    </row>
    <row r="469" spans="1:6" ht="13.9">
      <c r="A469" s="6"/>
      <c r="B469" s="7"/>
      <c r="C469" s="6"/>
      <c r="D469" s="8"/>
      <c r="E469" s="6"/>
      <c r="F469" s="6"/>
    </row>
    <row r="470" spans="1:6" ht="13.9">
      <c r="A470" s="6"/>
      <c r="B470" s="7"/>
      <c r="C470" s="6"/>
      <c r="D470" s="8"/>
      <c r="E470" s="6"/>
      <c r="F470" s="6"/>
    </row>
    <row r="471" spans="1:6" ht="13.9">
      <c r="A471" s="6"/>
      <c r="B471" s="7"/>
      <c r="C471" s="6"/>
      <c r="D471" s="8"/>
      <c r="E471" s="6"/>
      <c r="F471" s="6"/>
    </row>
    <row r="472" spans="1:6" ht="13.9">
      <c r="A472" s="6"/>
      <c r="B472" s="7"/>
      <c r="C472" s="6"/>
      <c r="D472" s="8"/>
      <c r="E472" s="6"/>
      <c r="F472" s="6"/>
    </row>
    <row r="473" spans="1:6" ht="13.9">
      <c r="A473" s="6"/>
      <c r="B473" s="7"/>
      <c r="C473" s="6"/>
      <c r="D473" s="8"/>
      <c r="E473" s="6"/>
      <c r="F473" s="6"/>
    </row>
    <row r="474" spans="1:6" ht="13.9">
      <c r="A474" s="6"/>
      <c r="B474" s="7"/>
      <c r="C474" s="6"/>
      <c r="D474" s="8"/>
      <c r="E474" s="6"/>
      <c r="F474" s="6"/>
    </row>
    <row r="475" spans="1:6" ht="13.9">
      <c r="A475" s="6"/>
      <c r="B475" s="7"/>
      <c r="C475" s="6"/>
      <c r="D475" s="8"/>
      <c r="E475" s="6"/>
      <c r="F475" s="6"/>
    </row>
    <row r="476" spans="1:6" ht="13.9">
      <c r="A476" s="6"/>
      <c r="B476" s="7"/>
      <c r="C476" s="6"/>
      <c r="D476" s="8"/>
      <c r="E476" s="6"/>
      <c r="F476" s="6"/>
    </row>
    <row r="477" spans="1:6" ht="13.9">
      <c r="A477" s="6"/>
      <c r="B477" s="7"/>
      <c r="C477" s="6"/>
      <c r="D477" s="8"/>
      <c r="E477" s="6"/>
      <c r="F477" s="6"/>
    </row>
    <row r="478" spans="1:6" ht="13.9">
      <c r="A478" s="6"/>
      <c r="B478" s="7"/>
      <c r="C478" s="6"/>
      <c r="D478" s="8"/>
      <c r="E478" s="6"/>
      <c r="F478" s="6"/>
    </row>
    <row r="479" spans="1:6" ht="13.9">
      <c r="A479" s="6"/>
      <c r="B479" s="7"/>
      <c r="C479" s="6"/>
      <c r="D479" s="8"/>
      <c r="E479" s="6"/>
      <c r="F479" s="6"/>
    </row>
    <row r="480" spans="1:6" ht="13.9">
      <c r="A480" s="6"/>
      <c r="B480" s="7"/>
      <c r="C480" s="6"/>
      <c r="D480" s="8"/>
      <c r="E480" s="6"/>
      <c r="F480" s="6"/>
    </row>
    <row r="481" spans="1:6" ht="13.9">
      <c r="A481" s="6"/>
      <c r="B481" s="7"/>
      <c r="C481" s="6"/>
      <c r="D481" s="8"/>
      <c r="E481" s="6"/>
      <c r="F481" s="6"/>
    </row>
    <row r="482" spans="1:6" ht="13.9">
      <c r="A482" s="6"/>
      <c r="B482" s="7"/>
      <c r="C482" s="6"/>
      <c r="D482" s="8"/>
      <c r="E482" s="6"/>
      <c r="F482" s="6"/>
    </row>
    <row r="483" spans="1:6" ht="13.9">
      <c r="A483" s="6"/>
      <c r="B483" s="7"/>
      <c r="C483" s="6"/>
      <c r="D483" s="8"/>
      <c r="E483" s="6"/>
      <c r="F483" s="6"/>
    </row>
    <row r="484" spans="1:6" ht="13.9">
      <c r="A484" s="6"/>
      <c r="B484" s="7"/>
      <c r="C484" s="6"/>
      <c r="D484" s="8"/>
      <c r="E484" s="6"/>
      <c r="F484" s="6"/>
    </row>
    <row r="485" spans="1:6" ht="13.9">
      <c r="A485" s="6"/>
      <c r="B485" s="7"/>
      <c r="C485" s="6"/>
      <c r="D485" s="8"/>
      <c r="E485" s="6"/>
      <c r="F485" s="6"/>
    </row>
    <row r="486" spans="1:6" ht="13.9">
      <c r="A486" s="6"/>
      <c r="B486" s="7"/>
      <c r="C486" s="6"/>
      <c r="D486" s="8"/>
      <c r="E486" s="6"/>
      <c r="F486" s="6"/>
    </row>
    <row r="487" spans="1:6" ht="13.9">
      <c r="A487" s="6"/>
      <c r="B487" s="7"/>
      <c r="C487" s="6"/>
      <c r="D487" s="8"/>
      <c r="E487" s="6"/>
      <c r="F487" s="6"/>
    </row>
    <row r="488" spans="1:6" ht="13.9">
      <c r="A488" s="6"/>
      <c r="B488" s="7"/>
      <c r="C488" s="6"/>
      <c r="D488" s="8"/>
      <c r="E488" s="6"/>
      <c r="F488" s="6"/>
    </row>
    <row r="489" spans="1:6" ht="13.9">
      <c r="A489" s="6"/>
      <c r="B489" s="7"/>
      <c r="C489" s="6"/>
      <c r="D489" s="8"/>
      <c r="E489" s="6"/>
      <c r="F489" s="6"/>
    </row>
    <row r="490" spans="1:6" ht="13.9">
      <c r="A490" s="6"/>
      <c r="B490" s="7"/>
      <c r="C490" s="6"/>
      <c r="D490" s="8"/>
      <c r="E490" s="6"/>
      <c r="F490" s="6"/>
    </row>
    <row r="491" spans="1:6" ht="13.9">
      <c r="A491" s="6"/>
      <c r="B491" s="7"/>
      <c r="C491" s="6"/>
      <c r="D491" s="8"/>
      <c r="E491" s="6"/>
      <c r="F491" s="6"/>
    </row>
    <row r="492" spans="1:6" ht="13.9">
      <c r="A492" s="6"/>
      <c r="B492" s="7"/>
      <c r="C492" s="6"/>
      <c r="D492" s="8"/>
      <c r="E492" s="6"/>
      <c r="F492" s="6"/>
    </row>
    <row r="493" spans="1:6" ht="13.9">
      <c r="A493" s="6"/>
      <c r="B493" s="7"/>
      <c r="C493" s="6"/>
      <c r="D493" s="8"/>
      <c r="E493" s="6"/>
      <c r="F493" s="6"/>
    </row>
    <row r="494" spans="1:6" ht="13.9">
      <c r="A494" s="6"/>
      <c r="B494" s="7"/>
      <c r="C494" s="6"/>
      <c r="D494" s="8"/>
      <c r="E494" s="6"/>
      <c r="F494" s="6"/>
    </row>
    <row r="495" spans="1:6" ht="13.9">
      <c r="A495" s="6"/>
      <c r="B495" s="7"/>
      <c r="C495" s="6"/>
      <c r="D495" s="8"/>
      <c r="E495" s="6"/>
      <c r="F495" s="6"/>
    </row>
    <row r="496" spans="1:6" ht="13.9">
      <c r="A496" s="6"/>
      <c r="B496" s="7"/>
      <c r="C496" s="6"/>
      <c r="D496" s="8"/>
      <c r="E496" s="6"/>
      <c r="F496" s="6"/>
    </row>
    <row r="497" spans="1:6" ht="13.9">
      <c r="A497" s="6"/>
      <c r="B497" s="7"/>
      <c r="C497" s="6"/>
      <c r="D497" s="8"/>
      <c r="E497" s="6"/>
      <c r="F497" s="6"/>
    </row>
    <row r="498" spans="1:6" ht="13.9">
      <c r="A498" s="6"/>
      <c r="B498" s="7"/>
      <c r="C498" s="6"/>
      <c r="D498" s="8"/>
      <c r="E498" s="6"/>
      <c r="F498" s="6"/>
    </row>
    <row r="499" spans="1:6" ht="13.9">
      <c r="A499" s="6"/>
      <c r="B499" s="7"/>
      <c r="C499" s="6"/>
      <c r="D499" s="8"/>
      <c r="E499" s="6"/>
      <c r="F499" s="6"/>
    </row>
    <row r="500" spans="1:6" ht="13.9">
      <c r="A500" s="6"/>
      <c r="B500" s="7"/>
      <c r="C500" s="6"/>
      <c r="D500" s="8"/>
      <c r="E500" s="6"/>
      <c r="F500" s="6"/>
    </row>
    <row r="501" spans="1:6" ht="13.9">
      <c r="A501" s="6"/>
      <c r="B501" s="7"/>
      <c r="C501" s="6"/>
      <c r="D501" s="8"/>
      <c r="E501" s="6"/>
      <c r="F501" s="6"/>
    </row>
    <row r="502" spans="1:6" ht="13.9">
      <c r="A502" s="6"/>
      <c r="B502" s="7"/>
      <c r="C502" s="6"/>
      <c r="D502" s="8"/>
      <c r="E502" s="6"/>
      <c r="F502" s="6"/>
    </row>
    <row r="503" spans="1:6" ht="13.9">
      <c r="A503" s="6"/>
      <c r="B503" s="7"/>
      <c r="C503" s="6"/>
      <c r="D503" s="8"/>
      <c r="E503" s="6"/>
      <c r="F503" s="6"/>
    </row>
    <row r="504" spans="1:6" ht="13.9">
      <c r="A504" s="6"/>
      <c r="B504" s="7"/>
      <c r="C504" s="6"/>
      <c r="D504" s="8"/>
      <c r="E504" s="6"/>
      <c r="F504" s="6"/>
    </row>
    <row r="505" spans="1:6" ht="13.9">
      <c r="A505" s="6"/>
      <c r="B505" s="7"/>
      <c r="C505" s="6"/>
      <c r="D505" s="8"/>
      <c r="E505" s="6"/>
      <c r="F505" s="6"/>
    </row>
    <row r="506" spans="1:6" ht="13.9">
      <c r="A506" s="6"/>
      <c r="B506" s="7"/>
      <c r="C506" s="6"/>
      <c r="D506" s="8"/>
      <c r="E506" s="6"/>
      <c r="F506" s="6"/>
    </row>
    <row r="507" spans="1:6" ht="13.9">
      <c r="A507" s="6"/>
      <c r="B507" s="7"/>
      <c r="C507" s="6"/>
      <c r="D507" s="8"/>
      <c r="E507" s="6"/>
      <c r="F507" s="6"/>
    </row>
    <row r="508" spans="1:6" ht="13.9">
      <c r="A508" s="6"/>
      <c r="B508" s="7"/>
      <c r="C508" s="6"/>
      <c r="D508" s="8"/>
      <c r="E508" s="6"/>
      <c r="F508" s="6"/>
    </row>
    <row r="509" spans="1:6" ht="13.9">
      <c r="A509" s="6"/>
      <c r="B509" s="7"/>
      <c r="C509" s="6"/>
      <c r="D509" s="8"/>
      <c r="E509" s="6"/>
      <c r="F509" s="6"/>
    </row>
    <row r="510" spans="1:6" ht="13.9">
      <c r="A510" s="6"/>
      <c r="B510" s="7"/>
      <c r="C510" s="6"/>
      <c r="D510" s="8"/>
      <c r="E510" s="6"/>
      <c r="F510" s="6"/>
    </row>
    <row r="511" spans="1:6" ht="13.9">
      <c r="A511" s="6"/>
      <c r="B511" s="7"/>
      <c r="C511" s="6"/>
      <c r="D511" s="8"/>
      <c r="E511" s="6"/>
      <c r="F511" s="6"/>
    </row>
    <row r="512" spans="1:6" ht="13.9">
      <c r="A512" s="6"/>
      <c r="B512" s="7"/>
      <c r="C512" s="6"/>
      <c r="D512" s="8"/>
      <c r="E512" s="6"/>
      <c r="F512" s="6"/>
    </row>
    <row r="513" spans="1:6" ht="13.9">
      <c r="A513" s="6"/>
      <c r="B513" s="7"/>
      <c r="C513" s="6"/>
      <c r="D513" s="8"/>
      <c r="E513" s="6"/>
      <c r="F513" s="6"/>
    </row>
    <row r="514" spans="1:6" ht="13.9">
      <c r="A514" s="6"/>
      <c r="B514" s="7"/>
      <c r="C514" s="6"/>
      <c r="D514" s="8"/>
      <c r="E514" s="6"/>
      <c r="F514" s="6"/>
    </row>
    <row r="515" spans="1:6" ht="13.9">
      <c r="A515" s="6"/>
      <c r="B515" s="7"/>
      <c r="C515" s="6"/>
      <c r="D515" s="8"/>
      <c r="E515" s="6"/>
      <c r="F515" s="6"/>
    </row>
    <row r="516" spans="1:6" ht="13.9">
      <c r="A516" s="6"/>
      <c r="B516" s="7"/>
      <c r="C516" s="6"/>
      <c r="D516" s="8"/>
      <c r="E516" s="6"/>
      <c r="F516" s="6"/>
    </row>
    <row r="517" spans="1:6" ht="13.9">
      <c r="A517" s="6"/>
      <c r="B517" s="7"/>
      <c r="C517" s="6"/>
      <c r="D517" s="8"/>
      <c r="E517" s="6"/>
      <c r="F517" s="6"/>
    </row>
    <row r="518" spans="1:6" ht="13.9">
      <c r="A518" s="6"/>
      <c r="B518" s="7"/>
      <c r="C518" s="6"/>
      <c r="D518" s="8"/>
      <c r="E518" s="6"/>
      <c r="F518" s="6"/>
    </row>
    <row r="519" spans="1:6" ht="13.9">
      <c r="A519" s="6"/>
      <c r="B519" s="7"/>
      <c r="C519" s="6"/>
      <c r="D519" s="8"/>
      <c r="E519" s="6"/>
      <c r="F519" s="6"/>
    </row>
    <row r="520" spans="1:6" ht="13.9">
      <c r="A520" s="6"/>
      <c r="B520" s="7"/>
      <c r="C520" s="6"/>
      <c r="D520" s="8"/>
      <c r="E520" s="6"/>
      <c r="F520" s="6"/>
    </row>
    <row r="521" spans="1:6" ht="13.9">
      <c r="A521" s="6"/>
      <c r="B521" s="7"/>
      <c r="C521" s="6"/>
      <c r="D521" s="8"/>
      <c r="E521" s="6"/>
      <c r="F521" s="6"/>
    </row>
    <row r="522" spans="1:6" ht="13.9">
      <c r="A522" s="6"/>
      <c r="B522" s="7"/>
      <c r="C522" s="6"/>
      <c r="D522" s="8"/>
      <c r="E522" s="6"/>
      <c r="F522" s="6"/>
    </row>
    <row r="523" spans="1:6" ht="13.9">
      <c r="A523" s="6"/>
      <c r="B523" s="7"/>
      <c r="C523" s="6"/>
      <c r="D523" s="8"/>
      <c r="E523" s="6"/>
      <c r="F523" s="6"/>
    </row>
    <row r="524" spans="1:6" ht="13.9">
      <c r="A524" s="6"/>
      <c r="B524" s="7"/>
      <c r="C524" s="6"/>
      <c r="D524" s="8"/>
      <c r="E524" s="6"/>
      <c r="F524" s="6"/>
    </row>
    <row r="525" spans="1:6" ht="13.9">
      <c r="A525" s="6"/>
      <c r="B525" s="7"/>
      <c r="C525" s="6"/>
      <c r="D525" s="8"/>
      <c r="E525" s="6"/>
      <c r="F525" s="6"/>
    </row>
    <row r="526" spans="1:6" ht="13.9">
      <c r="A526" s="6"/>
      <c r="B526" s="7"/>
      <c r="C526" s="6"/>
      <c r="D526" s="8"/>
      <c r="E526" s="6"/>
      <c r="F526" s="6"/>
    </row>
    <row r="527" spans="1:6" ht="13.9">
      <c r="A527" s="6"/>
      <c r="B527" s="7"/>
      <c r="C527" s="6"/>
      <c r="D527" s="8"/>
      <c r="E527" s="6"/>
      <c r="F527" s="6"/>
    </row>
    <row r="528" spans="1:6" ht="13.9">
      <c r="A528" s="6"/>
      <c r="B528" s="7"/>
      <c r="C528" s="6"/>
      <c r="D528" s="8"/>
      <c r="E528" s="6"/>
      <c r="F528" s="6"/>
    </row>
    <row r="529" spans="1:6" ht="13.9">
      <c r="A529" s="6"/>
      <c r="B529" s="7"/>
      <c r="C529" s="6"/>
      <c r="D529" s="8"/>
      <c r="E529" s="6"/>
      <c r="F529" s="6"/>
    </row>
    <row r="530" spans="1:6" ht="13.9">
      <c r="A530" s="6"/>
      <c r="B530" s="7"/>
      <c r="C530" s="6"/>
      <c r="D530" s="8"/>
      <c r="E530" s="6"/>
      <c r="F530" s="6"/>
    </row>
    <row r="531" spans="1:6" ht="13.9">
      <c r="A531" s="6"/>
      <c r="B531" s="7"/>
      <c r="C531" s="6"/>
      <c r="D531" s="8"/>
      <c r="E531" s="6"/>
      <c r="F531" s="6"/>
    </row>
    <row r="532" spans="1:6" ht="13.9">
      <c r="A532" s="6"/>
      <c r="B532" s="7"/>
      <c r="C532" s="6"/>
      <c r="D532" s="8"/>
      <c r="E532" s="6"/>
      <c r="F532" s="6"/>
    </row>
    <row r="533" spans="1:6" ht="13.9">
      <c r="A533" s="6"/>
      <c r="B533" s="7"/>
      <c r="C533" s="6"/>
      <c r="D533" s="8"/>
      <c r="E533" s="6"/>
      <c r="F533" s="6"/>
    </row>
    <row r="534" spans="1:6" ht="13.9">
      <c r="A534" s="6"/>
      <c r="B534" s="7"/>
      <c r="C534" s="6"/>
      <c r="D534" s="8"/>
      <c r="E534" s="6"/>
      <c r="F534" s="6"/>
    </row>
    <row r="535" spans="1:6" ht="13.9">
      <c r="A535" s="6"/>
      <c r="B535" s="7"/>
      <c r="C535" s="6"/>
      <c r="D535" s="8"/>
      <c r="E535" s="6"/>
      <c r="F535" s="6"/>
    </row>
    <row r="536" spans="1:6" ht="13.9">
      <c r="A536" s="6"/>
      <c r="B536" s="7"/>
      <c r="C536" s="6"/>
      <c r="D536" s="8"/>
      <c r="E536" s="6"/>
      <c r="F536" s="6"/>
    </row>
    <row r="537" spans="1:6" ht="13.9">
      <c r="A537" s="6"/>
      <c r="B537" s="7"/>
      <c r="C537" s="6"/>
      <c r="D537" s="8"/>
      <c r="E537" s="6"/>
      <c r="F537" s="6"/>
    </row>
    <row r="538" spans="1:6" ht="13.9">
      <c r="A538" s="6"/>
      <c r="B538" s="7"/>
      <c r="C538" s="6"/>
      <c r="D538" s="8"/>
      <c r="E538" s="6"/>
      <c r="F538" s="6"/>
    </row>
    <row r="539" spans="1:6" ht="13.9">
      <c r="A539" s="6"/>
      <c r="B539" s="7"/>
      <c r="C539" s="6"/>
      <c r="D539" s="8"/>
      <c r="E539" s="6"/>
      <c r="F539" s="6"/>
    </row>
    <row r="540" spans="1:6" ht="13.9">
      <c r="A540" s="6"/>
      <c r="B540" s="7"/>
      <c r="C540" s="6"/>
      <c r="D540" s="8"/>
      <c r="E540" s="6"/>
      <c r="F540" s="6"/>
    </row>
    <row r="541" spans="1:6" ht="13.9">
      <c r="A541" s="6"/>
      <c r="B541" s="7"/>
      <c r="C541" s="6"/>
      <c r="D541" s="8"/>
      <c r="E541" s="6"/>
      <c r="F541" s="6"/>
    </row>
    <row r="542" spans="1:6" ht="13.9">
      <c r="A542" s="6"/>
      <c r="B542" s="7"/>
      <c r="C542" s="6"/>
      <c r="D542" s="8"/>
      <c r="E542" s="6"/>
      <c r="F542" s="6"/>
    </row>
    <row r="543" spans="1:6" ht="13.9">
      <c r="A543" s="6"/>
      <c r="B543" s="7"/>
      <c r="C543" s="6"/>
      <c r="D543" s="8"/>
      <c r="E543" s="6"/>
      <c r="F543" s="6"/>
    </row>
    <row r="544" spans="1:6" ht="13.9">
      <c r="A544" s="6"/>
      <c r="B544" s="7"/>
      <c r="C544" s="6"/>
      <c r="D544" s="8"/>
      <c r="E544" s="6"/>
      <c r="F544" s="6"/>
    </row>
    <row r="545" spans="1:6" ht="13.9">
      <c r="A545" s="6"/>
      <c r="B545" s="7"/>
      <c r="C545" s="6"/>
      <c r="D545" s="8"/>
      <c r="E545" s="6"/>
      <c r="F545" s="6"/>
    </row>
    <row r="546" spans="1:6" ht="13.9">
      <c r="A546" s="6"/>
      <c r="B546" s="7"/>
      <c r="C546" s="6"/>
      <c r="D546" s="8"/>
      <c r="E546" s="6"/>
      <c r="F546" s="6"/>
    </row>
    <row r="547" spans="1:6" ht="13.9">
      <c r="A547" s="6"/>
      <c r="B547" s="7"/>
      <c r="C547" s="6"/>
      <c r="D547" s="8"/>
      <c r="E547" s="6"/>
      <c r="F547" s="6"/>
    </row>
    <row r="548" spans="1:6" ht="13.9">
      <c r="A548" s="6"/>
      <c r="B548" s="7"/>
      <c r="C548" s="6"/>
      <c r="D548" s="8"/>
      <c r="E548" s="6"/>
      <c r="F548" s="6"/>
    </row>
    <row r="549" spans="1:6" ht="13.9">
      <c r="A549" s="6"/>
      <c r="B549" s="7"/>
      <c r="C549" s="6"/>
      <c r="D549" s="8"/>
      <c r="E549" s="6"/>
      <c r="F549" s="6"/>
    </row>
    <row r="550" spans="1:6" ht="13.9">
      <c r="A550" s="6"/>
      <c r="B550" s="7"/>
      <c r="C550" s="6"/>
      <c r="D550" s="8"/>
      <c r="E550" s="6"/>
      <c r="F550" s="6"/>
    </row>
    <row r="551" spans="1:6" ht="13.9">
      <c r="A551" s="6"/>
      <c r="B551" s="7"/>
      <c r="C551" s="6"/>
      <c r="D551" s="8"/>
      <c r="E551" s="6"/>
      <c r="F551" s="6"/>
    </row>
    <row r="552" spans="1:6" ht="13.9">
      <c r="A552" s="6"/>
      <c r="B552" s="7"/>
      <c r="C552" s="6"/>
      <c r="D552" s="8"/>
      <c r="E552" s="6"/>
      <c r="F552" s="6"/>
    </row>
    <row r="553" spans="1:6" ht="13.9">
      <c r="A553" s="6"/>
      <c r="B553" s="7"/>
      <c r="C553" s="6"/>
      <c r="D553" s="8"/>
      <c r="E553" s="6"/>
      <c r="F553" s="6"/>
    </row>
    <row r="554" spans="1:6" ht="13.9">
      <c r="A554" s="6"/>
      <c r="B554" s="7"/>
      <c r="C554" s="6"/>
      <c r="D554" s="8"/>
      <c r="E554" s="6"/>
      <c r="F554" s="6"/>
    </row>
    <row r="555" spans="1:6" ht="13.9">
      <c r="A555" s="6"/>
      <c r="B555" s="7"/>
      <c r="C555" s="6"/>
      <c r="D555" s="8"/>
      <c r="E555" s="6"/>
      <c r="F555" s="6"/>
    </row>
    <row r="556" spans="1:6" ht="13.9">
      <c r="A556" s="6"/>
      <c r="B556" s="7"/>
      <c r="C556" s="6"/>
      <c r="D556" s="8"/>
      <c r="E556" s="6"/>
      <c r="F556" s="6"/>
    </row>
    <row r="557" spans="1:6" ht="13.9">
      <c r="A557" s="6"/>
      <c r="B557" s="7"/>
      <c r="C557" s="6"/>
      <c r="D557" s="8"/>
      <c r="E557" s="6"/>
      <c r="F557" s="6"/>
    </row>
    <row r="558" spans="1:6" ht="13.9">
      <c r="A558" s="6"/>
      <c r="B558" s="7"/>
      <c r="C558" s="6"/>
      <c r="D558" s="8"/>
      <c r="E558" s="6"/>
      <c r="F558" s="6"/>
    </row>
    <row r="559" spans="1:6" ht="13.9">
      <c r="A559" s="6"/>
      <c r="B559" s="7"/>
      <c r="C559" s="6"/>
      <c r="D559" s="8"/>
      <c r="E559" s="6"/>
      <c r="F559" s="6"/>
    </row>
    <row r="560" spans="1:6" ht="13.9">
      <c r="A560" s="6"/>
      <c r="B560" s="7"/>
      <c r="C560" s="6"/>
      <c r="D560" s="8"/>
      <c r="E560" s="6"/>
      <c r="F560" s="6"/>
    </row>
    <row r="561" spans="1:6" ht="13.9">
      <c r="A561" s="6"/>
      <c r="B561" s="7"/>
      <c r="C561" s="6"/>
      <c r="D561" s="8"/>
      <c r="E561" s="6"/>
      <c r="F561" s="6"/>
    </row>
    <row r="562" spans="1:6" ht="13.9">
      <c r="A562" s="6"/>
      <c r="B562" s="7"/>
      <c r="C562" s="6"/>
      <c r="D562" s="8"/>
      <c r="E562" s="6"/>
      <c r="F562" s="6"/>
    </row>
    <row r="563" spans="1:6" ht="13.9">
      <c r="A563" s="6"/>
      <c r="B563" s="7"/>
      <c r="C563" s="6"/>
      <c r="D563" s="8"/>
      <c r="E563" s="6"/>
      <c r="F563" s="6"/>
    </row>
    <row r="564" spans="1:6" ht="13.9">
      <c r="A564" s="6"/>
      <c r="B564" s="7"/>
      <c r="C564" s="6"/>
      <c r="D564" s="8"/>
      <c r="E564" s="6"/>
      <c r="F564" s="6"/>
    </row>
    <row r="565" spans="1:6" ht="13.9">
      <c r="A565" s="6"/>
      <c r="B565" s="7"/>
      <c r="C565" s="6"/>
      <c r="D565" s="8"/>
      <c r="E565" s="6"/>
      <c r="F565" s="6"/>
    </row>
    <row r="566" spans="1:6" ht="13.9">
      <c r="A566" s="6"/>
      <c r="B566" s="7"/>
      <c r="C566" s="6"/>
      <c r="D566" s="8"/>
      <c r="E566" s="6"/>
      <c r="F566" s="6"/>
    </row>
    <row r="567" spans="1:6" ht="13.9">
      <c r="A567" s="6"/>
      <c r="B567" s="7"/>
      <c r="C567" s="6"/>
      <c r="D567" s="8"/>
      <c r="E567" s="6"/>
      <c r="F567" s="6"/>
    </row>
    <row r="568" spans="1:6" ht="13.9">
      <c r="A568" s="6"/>
      <c r="B568" s="7"/>
      <c r="C568" s="6"/>
      <c r="D568" s="8"/>
      <c r="E568" s="6"/>
      <c r="F568" s="6"/>
    </row>
    <row r="569" spans="1:6" ht="13.9">
      <c r="A569" s="6"/>
      <c r="B569" s="7"/>
      <c r="C569" s="6"/>
      <c r="D569" s="8"/>
      <c r="E569" s="6"/>
      <c r="F569" s="6"/>
    </row>
    <row r="570" spans="1:6" ht="13.9">
      <c r="A570" s="6"/>
      <c r="B570" s="7"/>
      <c r="C570" s="6"/>
      <c r="D570" s="8"/>
      <c r="E570" s="6"/>
      <c r="F570" s="6"/>
    </row>
    <row r="571" spans="1:6" ht="13.9">
      <c r="A571" s="6"/>
      <c r="B571" s="7"/>
      <c r="C571" s="6"/>
      <c r="D571" s="8"/>
      <c r="E571" s="6"/>
      <c r="F571" s="6"/>
    </row>
    <row r="572" spans="1:6" ht="13.9">
      <c r="A572" s="6"/>
      <c r="B572" s="7"/>
      <c r="C572" s="6"/>
      <c r="D572" s="8"/>
      <c r="E572" s="6"/>
      <c r="F572" s="6"/>
    </row>
    <row r="573" spans="1:6" ht="13.9">
      <c r="A573" s="6"/>
      <c r="B573" s="7"/>
      <c r="C573" s="6"/>
      <c r="D573" s="8"/>
      <c r="E573" s="6"/>
      <c r="F573" s="6"/>
    </row>
    <row r="574" spans="1:6" ht="13.9">
      <c r="A574" s="6"/>
      <c r="B574" s="7"/>
      <c r="C574" s="6"/>
      <c r="D574" s="8"/>
      <c r="E574" s="6"/>
      <c r="F574" s="6"/>
    </row>
    <row r="575" spans="1:6" ht="13.9">
      <c r="A575" s="6"/>
      <c r="B575" s="7"/>
      <c r="C575" s="6"/>
      <c r="D575" s="8"/>
      <c r="E575" s="6"/>
      <c r="F575" s="6"/>
    </row>
    <row r="576" spans="1:6" ht="13.9">
      <c r="A576" s="6"/>
      <c r="B576" s="7"/>
      <c r="C576" s="6"/>
      <c r="D576" s="8"/>
      <c r="E576" s="6"/>
      <c r="F576" s="6"/>
    </row>
    <row r="577" spans="1:6" ht="13.9">
      <c r="A577" s="6"/>
      <c r="B577" s="7"/>
      <c r="C577" s="6"/>
      <c r="D577" s="8"/>
      <c r="E577" s="6"/>
      <c r="F577" s="6"/>
    </row>
    <row r="578" spans="1:6" ht="13.9">
      <c r="A578" s="6"/>
      <c r="B578" s="7"/>
      <c r="C578" s="6"/>
      <c r="D578" s="8"/>
      <c r="E578" s="6"/>
      <c r="F578" s="6"/>
    </row>
    <row r="579" spans="1:6" ht="13.9">
      <c r="A579" s="6"/>
      <c r="B579" s="7"/>
      <c r="C579" s="6"/>
      <c r="D579" s="8"/>
      <c r="E579" s="6"/>
      <c r="F579" s="6"/>
    </row>
    <row r="580" spans="1:6" ht="13.9">
      <c r="A580" s="6"/>
      <c r="B580" s="7"/>
      <c r="C580" s="6"/>
      <c r="D580" s="8"/>
      <c r="E580" s="6"/>
      <c r="F580" s="6"/>
    </row>
    <row r="581" spans="1:6" ht="13.9">
      <c r="A581" s="6"/>
      <c r="B581" s="7"/>
      <c r="C581" s="6"/>
      <c r="D581" s="8"/>
      <c r="E581" s="6"/>
      <c r="F581" s="6"/>
    </row>
    <row r="582" spans="1:6" ht="13.9">
      <c r="A582" s="6"/>
      <c r="B582" s="7"/>
      <c r="C582" s="6"/>
      <c r="D582" s="8"/>
      <c r="E582" s="6"/>
      <c r="F582" s="6"/>
    </row>
    <row r="583" spans="1:6" ht="13.9">
      <c r="A583" s="6"/>
      <c r="B583" s="7"/>
      <c r="C583" s="6"/>
      <c r="D583" s="8"/>
      <c r="E583" s="6"/>
      <c r="F583" s="6"/>
    </row>
    <row r="584" spans="1:6" ht="13.9">
      <c r="A584" s="6"/>
      <c r="B584" s="7"/>
      <c r="C584" s="6"/>
      <c r="D584" s="8"/>
      <c r="E584" s="6"/>
      <c r="F584" s="6"/>
    </row>
    <row r="585" spans="1:6" ht="13.9">
      <c r="A585" s="6"/>
      <c r="B585" s="7"/>
      <c r="C585" s="6"/>
      <c r="D585" s="8"/>
      <c r="E585" s="6"/>
      <c r="F585" s="6"/>
    </row>
    <row r="586" spans="1:6" ht="13.9">
      <c r="A586" s="6"/>
      <c r="B586" s="7"/>
      <c r="C586" s="6"/>
      <c r="D586" s="8"/>
      <c r="E586" s="6"/>
      <c r="F586" s="6"/>
    </row>
    <row r="587" spans="1:6" ht="13.9">
      <c r="A587" s="6"/>
      <c r="B587" s="7"/>
      <c r="C587" s="6"/>
      <c r="D587" s="8"/>
      <c r="E587" s="6"/>
      <c r="F587" s="6"/>
    </row>
    <row r="588" spans="1:6" ht="13.9">
      <c r="A588" s="6"/>
      <c r="B588" s="7"/>
      <c r="C588" s="6"/>
      <c r="D588" s="8"/>
      <c r="E588" s="6"/>
      <c r="F588" s="6"/>
    </row>
    <row r="589" spans="1:6" ht="13.9">
      <c r="A589" s="6"/>
      <c r="B589" s="7"/>
      <c r="C589" s="6"/>
      <c r="D589" s="8"/>
      <c r="E589" s="6"/>
      <c r="F589" s="6"/>
    </row>
    <row r="590" spans="1:6" ht="13.9">
      <c r="A590" s="6"/>
      <c r="B590" s="7"/>
      <c r="C590" s="6"/>
      <c r="D590" s="8"/>
      <c r="E590" s="6"/>
      <c r="F590" s="6"/>
    </row>
    <row r="591" spans="1:6" ht="13.9">
      <c r="A591" s="6"/>
      <c r="B591" s="7"/>
      <c r="C591" s="6"/>
      <c r="D591" s="8"/>
      <c r="E591" s="6"/>
      <c r="F591" s="6"/>
    </row>
    <row r="592" spans="1:6" ht="13.9">
      <c r="A592" s="6"/>
      <c r="B592" s="7"/>
      <c r="C592" s="6"/>
      <c r="D592" s="8"/>
      <c r="E592" s="6"/>
      <c r="F592" s="6"/>
    </row>
    <row r="593" spans="1:6" ht="13.9">
      <c r="A593" s="6"/>
      <c r="B593" s="7"/>
      <c r="C593" s="6"/>
      <c r="D593" s="8"/>
      <c r="E593" s="6"/>
      <c r="F593" s="6"/>
    </row>
    <row r="594" spans="1:6" ht="13.9">
      <c r="A594" s="6"/>
      <c r="B594" s="7"/>
      <c r="C594" s="6"/>
      <c r="D594" s="8"/>
      <c r="E594" s="6"/>
      <c r="F594" s="6"/>
    </row>
    <row r="595" spans="1:6" ht="13.9">
      <c r="A595" s="6"/>
      <c r="B595" s="7"/>
      <c r="C595" s="6"/>
      <c r="D595" s="8"/>
      <c r="E595" s="6"/>
      <c r="F595" s="6"/>
    </row>
    <row r="596" spans="1:6" ht="13.9">
      <c r="A596" s="6"/>
      <c r="B596" s="7"/>
      <c r="C596" s="6"/>
      <c r="D596" s="8"/>
      <c r="E596" s="6"/>
      <c r="F596" s="6"/>
    </row>
    <row r="597" spans="1:6" ht="13.9">
      <c r="A597" s="6"/>
      <c r="B597" s="7"/>
      <c r="C597" s="6"/>
      <c r="D597" s="8"/>
      <c r="E597" s="6"/>
      <c r="F597" s="6"/>
    </row>
    <row r="598" spans="1:6" ht="13.9">
      <c r="A598" s="6"/>
      <c r="B598" s="7"/>
      <c r="C598" s="6"/>
      <c r="D598" s="8"/>
      <c r="E598" s="6"/>
      <c r="F598" s="6"/>
    </row>
    <row r="599" spans="1:6" ht="13.9">
      <c r="A599" s="6"/>
      <c r="B599" s="7"/>
      <c r="C599" s="6"/>
      <c r="D599" s="8"/>
      <c r="E599" s="6"/>
      <c r="F599" s="6"/>
    </row>
    <row r="600" spans="1:6" ht="13.9">
      <c r="A600" s="6"/>
      <c r="B600" s="7"/>
      <c r="C600" s="6"/>
      <c r="D600" s="8"/>
      <c r="E600" s="6"/>
      <c r="F600" s="6"/>
    </row>
    <row r="601" spans="1:6" ht="13.9">
      <c r="A601" s="6"/>
      <c r="B601" s="7"/>
      <c r="C601" s="6"/>
      <c r="D601" s="8"/>
      <c r="E601" s="6"/>
      <c r="F601" s="6"/>
    </row>
    <row r="602" spans="1:6" ht="13.9">
      <c r="A602" s="6"/>
      <c r="B602" s="7"/>
      <c r="C602" s="6"/>
      <c r="D602" s="8"/>
      <c r="E602" s="6"/>
      <c r="F602" s="6"/>
    </row>
    <row r="603" spans="1:6" ht="13.9">
      <c r="A603" s="6"/>
      <c r="B603" s="7"/>
      <c r="C603" s="6"/>
      <c r="D603" s="8"/>
      <c r="E603" s="6"/>
      <c r="F603" s="6"/>
    </row>
    <row r="604" spans="1:6" ht="13.9">
      <c r="A604" s="6"/>
      <c r="B604" s="7"/>
      <c r="C604" s="6"/>
      <c r="D604" s="8"/>
      <c r="E604" s="6"/>
      <c r="F604" s="6"/>
    </row>
    <row r="605" spans="1:6" ht="13.9">
      <c r="A605" s="6"/>
      <c r="B605" s="7"/>
      <c r="C605" s="6"/>
      <c r="D605" s="8"/>
      <c r="E605" s="6"/>
      <c r="F605" s="6"/>
    </row>
    <row r="606" spans="1:6" ht="13.9">
      <c r="A606" s="6"/>
      <c r="B606" s="7"/>
      <c r="C606" s="6"/>
      <c r="D606" s="8"/>
      <c r="E606" s="6"/>
      <c r="F606" s="6"/>
    </row>
    <row r="607" spans="1:6" ht="13.9">
      <c r="A607" s="6"/>
      <c r="B607" s="7"/>
      <c r="C607" s="6"/>
      <c r="D607" s="8"/>
      <c r="E607" s="6"/>
      <c r="F607" s="6"/>
    </row>
    <row r="608" spans="1:6" ht="13.9">
      <c r="A608" s="6"/>
      <c r="B608" s="7"/>
      <c r="C608" s="6"/>
      <c r="D608" s="8"/>
      <c r="E608" s="6"/>
      <c r="F608" s="6"/>
    </row>
    <row r="609" spans="1:6" ht="13.9">
      <c r="A609" s="6"/>
      <c r="B609" s="7"/>
      <c r="C609" s="6"/>
      <c r="D609" s="8"/>
      <c r="E609" s="6"/>
      <c r="F609" s="6"/>
    </row>
    <row r="610" spans="1:6" ht="13.9">
      <c r="A610" s="6"/>
      <c r="B610" s="7"/>
      <c r="C610" s="6"/>
      <c r="D610" s="8"/>
      <c r="E610" s="6"/>
      <c r="F610" s="6"/>
    </row>
    <row r="611" spans="1:6" ht="13.9">
      <c r="A611" s="6"/>
      <c r="B611" s="7"/>
      <c r="C611" s="6"/>
      <c r="D611" s="8"/>
      <c r="E611" s="6"/>
      <c r="F611" s="6"/>
    </row>
    <row r="612" spans="1:6" ht="13.9">
      <c r="A612" s="6"/>
      <c r="B612" s="7"/>
      <c r="C612" s="6"/>
      <c r="D612" s="8"/>
      <c r="E612" s="6"/>
      <c r="F612" s="6"/>
    </row>
    <row r="613" spans="1:6" ht="13.9">
      <c r="A613" s="6"/>
      <c r="B613" s="7"/>
      <c r="C613" s="6"/>
      <c r="D613" s="8"/>
      <c r="E613" s="6"/>
      <c r="F613" s="6"/>
    </row>
    <row r="614" spans="1:6" ht="13.9">
      <c r="A614" s="6"/>
      <c r="B614" s="7"/>
      <c r="C614" s="6"/>
      <c r="D614" s="8"/>
      <c r="E614" s="6"/>
      <c r="F614" s="6"/>
    </row>
    <row r="615" spans="1:6" ht="13.9">
      <c r="A615" s="6"/>
      <c r="B615" s="7"/>
      <c r="C615" s="6"/>
      <c r="D615" s="8"/>
      <c r="E615" s="6"/>
      <c r="F615" s="6"/>
    </row>
    <row r="616" spans="1:6" ht="13.9">
      <c r="A616" s="6"/>
      <c r="B616" s="7"/>
      <c r="C616" s="6"/>
      <c r="D616" s="8"/>
      <c r="E616" s="6"/>
      <c r="F616" s="6"/>
    </row>
    <row r="617" spans="1:6" ht="13.9">
      <c r="A617" s="6"/>
      <c r="B617" s="7"/>
      <c r="C617" s="6"/>
      <c r="D617" s="8"/>
      <c r="E617" s="6"/>
      <c r="F617" s="6"/>
    </row>
    <row r="618" spans="1:6" ht="13.9">
      <c r="A618" s="6"/>
      <c r="B618" s="7"/>
      <c r="C618" s="6"/>
      <c r="D618" s="8"/>
      <c r="E618" s="6"/>
      <c r="F618" s="6"/>
    </row>
    <row r="619" spans="1:6" ht="13.9">
      <c r="A619" s="6"/>
      <c r="B619" s="7"/>
      <c r="C619" s="6"/>
      <c r="D619" s="8"/>
      <c r="E619" s="6"/>
      <c r="F619" s="6"/>
    </row>
    <row r="620" spans="1:6" ht="13.9">
      <c r="A620" s="6"/>
      <c r="B620" s="7"/>
      <c r="C620" s="6"/>
      <c r="D620" s="8"/>
      <c r="E620" s="6"/>
      <c r="F620" s="6"/>
    </row>
    <row r="621" spans="1:6" ht="13.9">
      <c r="A621" s="6"/>
      <c r="B621" s="7"/>
      <c r="C621" s="6"/>
      <c r="D621" s="8"/>
      <c r="E621" s="6"/>
      <c r="F621" s="6"/>
    </row>
    <row r="622" spans="1:6" ht="13.9">
      <c r="A622" s="6"/>
      <c r="B622" s="7"/>
      <c r="C622" s="6"/>
      <c r="D622" s="8"/>
      <c r="E622" s="6"/>
      <c r="F622" s="6"/>
    </row>
    <row r="623" spans="1:6" ht="13.9">
      <c r="A623" s="6"/>
      <c r="B623" s="7"/>
      <c r="C623" s="6"/>
      <c r="D623" s="8"/>
      <c r="E623" s="6"/>
      <c r="F623" s="6"/>
    </row>
    <row r="624" spans="1:6" ht="13.9">
      <c r="A624" s="6"/>
      <c r="B624" s="7"/>
      <c r="C624" s="6"/>
      <c r="D624" s="8"/>
      <c r="E624" s="6"/>
      <c r="F624" s="6"/>
    </row>
    <row r="625" spans="1:6" ht="13.9">
      <c r="A625" s="6"/>
      <c r="B625" s="7"/>
      <c r="C625" s="6"/>
      <c r="D625" s="8"/>
      <c r="E625" s="6"/>
      <c r="F625" s="6"/>
    </row>
    <row r="626" spans="1:6" ht="13.9">
      <c r="A626" s="6"/>
      <c r="B626" s="7"/>
      <c r="C626" s="6"/>
      <c r="D626" s="8"/>
      <c r="E626" s="6"/>
      <c r="F626" s="6"/>
    </row>
    <row r="627" spans="1:6" ht="13.9">
      <c r="A627" s="6"/>
      <c r="B627" s="7"/>
      <c r="C627" s="6"/>
      <c r="D627" s="8"/>
      <c r="E627" s="6"/>
      <c r="F627" s="6"/>
    </row>
    <row r="628" spans="1:6" ht="13.9">
      <c r="A628" s="6"/>
      <c r="B628" s="7"/>
      <c r="C628" s="6"/>
      <c r="D628" s="8"/>
      <c r="E628" s="6"/>
      <c r="F628" s="6"/>
    </row>
    <row r="629" spans="1:6" ht="13.9">
      <c r="A629" s="6"/>
      <c r="B629" s="7"/>
      <c r="C629" s="6"/>
      <c r="D629" s="8"/>
      <c r="E629" s="6"/>
      <c r="F629" s="6"/>
    </row>
    <row r="630" spans="1:6" ht="13.9">
      <c r="A630" s="6"/>
      <c r="B630" s="7"/>
      <c r="C630" s="6"/>
      <c r="D630" s="8"/>
      <c r="E630" s="6"/>
      <c r="F630" s="6"/>
    </row>
    <row r="631" spans="1:6" ht="13.9">
      <c r="A631" s="6"/>
      <c r="B631" s="7"/>
      <c r="C631" s="6"/>
      <c r="D631" s="8"/>
      <c r="E631" s="6"/>
      <c r="F631" s="6"/>
    </row>
    <row r="632" spans="1:6" ht="13.9">
      <c r="A632" s="6"/>
      <c r="B632" s="7"/>
      <c r="C632" s="6"/>
      <c r="D632" s="8"/>
      <c r="E632" s="6"/>
      <c r="F632" s="6"/>
    </row>
    <row r="633" spans="1:6" ht="13.9">
      <c r="A633" s="6"/>
      <c r="B633" s="7"/>
      <c r="C633" s="6"/>
      <c r="D633" s="8"/>
      <c r="E633" s="6"/>
      <c r="F633" s="6"/>
    </row>
    <row r="634" spans="1:6" ht="13.9">
      <c r="A634" s="6"/>
      <c r="B634" s="7"/>
      <c r="C634" s="6"/>
      <c r="D634" s="8"/>
      <c r="E634" s="6"/>
      <c r="F634" s="6"/>
    </row>
    <row r="635" spans="1:6" ht="13.9">
      <c r="A635" s="6"/>
      <c r="B635" s="7"/>
      <c r="C635" s="6"/>
      <c r="D635" s="8"/>
      <c r="E635" s="6"/>
      <c r="F635" s="6"/>
    </row>
    <row r="636" spans="1:6" ht="13.9">
      <c r="A636" s="6"/>
      <c r="B636" s="7"/>
      <c r="C636" s="6"/>
      <c r="D636" s="8"/>
      <c r="E636" s="6"/>
      <c r="F636" s="6"/>
    </row>
    <row r="637" spans="1:6" ht="13.9">
      <c r="A637" s="6"/>
      <c r="B637" s="7"/>
      <c r="C637" s="6"/>
      <c r="D637" s="8"/>
      <c r="E637" s="6"/>
      <c r="F637" s="6"/>
    </row>
    <row r="638" spans="1:6" ht="13.9">
      <c r="A638" s="6"/>
      <c r="B638" s="7"/>
      <c r="C638" s="6"/>
      <c r="D638" s="8"/>
      <c r="E638" s="6"/>
      <c r="F638" s="6"/>
    </row>
    <row r="639" spans="1:6" ht="13.9">
      <c r="A639" s="6"/>
      <c r="B639" s="7"/>
      <c r="C639" s="6"/>
      <c r="D639" s="8"/>
      <c r="E639" s="6"/>
      <c r="F639" s="6"/>
    </row>
    <row r="640" spans="1:6" ht="13.9">
      <c r="A640" s="6"/>
      <c r="B640" s="7"/>
      <c r="C640" s="6"/>
      <c r="D640" s="8"/>
      <c r="E640" s="6"/>
      <c r="F640" s="6"/>
    </row>
    <row r="641" spans="1:6" ht="13.9">
      <c r="A641" s="6"/>
      <c r="B641" s="7"/>
      <c r="C641" s="6"/>
      <c r="D641" s="8"/>
      <c r="E641" s="6"/>
      <c r="F641" s="6"/>
    </row>
    <row r="642" spans="1:6" ht="13.9">
      <c r="A642" s="6"/>
      <c r="B642" s="7"/>
      <c r="C642" s="6"/>
      <c r="D642" s="8"/>
      <c r="E642" s="6"/>
      <c r="F642" s="6"/>
    </row>
    <row r="643" spans="1:6" ht="13.9">
      <c r="A643" s="6"/>
      <c r="B643" s="7"/>
      <c r="C643" s="6"/>
      <c r="D643" s="8"/>
      <c r="E643" s="6"/>
      <c r="F643" s="6"/>
    </row>
    <row r="644" spans="1:6" ht="13.9">
      <c r="A644" s="6"/>
      <c r="B644" s="7"/>
      <c r="C644" s="6"/>
      <c r="D644" s="8"/>
      <c r="E644" s="6"/>
      <c r="F644" s="6"/>
    </row>
    <row r="645" spans="1:6" ht="13.9">
      <c r="A645" s="6"/>
      <c r="B645" s="7"/>
      <c r="C645" s="6"/>
      <c r="D645" s="8"/>
      <c r="E645" s="6"/>
      <c r="F645" s="6"/>
    </row>
    <row r="646" spans="1:6" ht="13.9">
      <c r="A646" s="6"/>
      <c r="B646" s="7"/>
      <c r="C646" s="6"/>
      <c r="D646" s="8"/>
      <c r="E646" s="6"/>
      <c r="F646" s="6"/>
    </row>
    <row r="647" spans="1:6" ht="13.9">
      <c r="A647" s="6"/>
      <c r="B647" s="7"/>
      <c r="C647" s="6"/>
      <c r="D647" s="8"/>
      <c r="E647" s="6"/>
      <c r="F647" s="6"/>
    </row>
    <row r="648" spans="1:6" ht="13.9">
      <c r="A648" s="6"/>
      <c r="B648" s="7"/>
      <c r="C648" s="6"/>
      <c r="D648" s="8"/>
      <c r="E648" s="6"/>
      <c r="F648" s="6"/>
    </row>
    <row r="649" spans="1:6" ht="13.9">
      <c r="A649" s="6"/>
      <c r="B649" s="7"/>
      <c r="C649" s="6"/>
      <c r="D649" s="8"/>
      <c r="E649" s="6"/>
      <c r="F649" s="6"/>
    </row>
    <row r="650" spans="1:6" ht="13.9">
      <c r="A650" s="6"/>
      <c r="B650" s="7"/>
      <c r="C650" s="6"/>
      <c r="D650" s="8"/>
      <c r="E650" s="6"/>
      <c r="F650" s="6"/>
    </row>
    <row r="651" spans="1:6" ht="13.9">
      <c r="A651" s="6"/>
      <c r="B651" s="7"/>
      <c r="C651" s="6"/>
      <c r="D651" s="8"/>
      <c r="E651" s="6"/>
      <c r="F651" s="6"/>
    </row>
    <row r="652" spans="1:6" ht="13.9">
      <c r="A652" s="6"/>
      <c r="B652" s="7"/>
      <c r="C652" s="6"/>
      <c r="D652" s="8"/>
      <c r="E652" s="6"/>
      <c r="F652" s="6"/>
    </row>
    <row r="653" spans="1:6" ht="13.9">
      <c r="A653" s="6"/>
      <c r="B653" s="7"/>
      <c r="C653" s="6"/>
      <c r="D653" s="8"/>
      <c r="E653" s="6"/>
      <c r="F653" s="6"/>
    </row>
    <row r="654" spans="1:6" ht="13.9">
      <c r="A654" s="6"/>
      <c r="B654" s="7"/>
      <c r="C654" s="6"/>
      <c r="D654" s="8"/>
      <c r="E654" s="6"/>
      <c r="F654" s="6"/>
    </row>
    <row r="655" spans="1:6" ht="13.9">
      <c r="A655" s="6"/>
      <c r="B655" s="7"/>
      <c r="C655" s="6"/>
      <c r="D655" s="8"/>
      <c r="E655" s="6"/>
      <c r="F655" s="6"/>
    </row>
    <row r="656" spans="1:6" ht="13.9">
      <c r="A656" s="6"/>
      <c r="B656" s="7"/>
      <c r="C656" s="6"/>
      <c r="D656" s="8"/>
      <c r="E656" s="6"/>
      <c r="F656" s="6"/>
    </row>
    <row r="657" spans="1:6" ht="13.9">
      <c r="A657" s="6"/>
      <c r="B657" s="7"/>
      <c r="C657" s="6"/>
      <c r="D657" s="8"/>
      <c r="E657" s="6"/>
      <c r="F657" s="6"/>
    </row>
    <row r="658" spans="1:6" ht="13.9">
      <c r="A658" s="6"/>
      <c r="B658" s="7"/>
      <c r="C658" s="6"/>
      <c r="D658" s="8"/>
      <c r="E658" s="6"/>
      <c r="F658" s="6"/>
    </row>
    <row r="659" spans="1:6" ht="13.9">
      <c r="A659" s="6"/>
      <c r="B659" s="7"/>
      <c r="C659" s="6"/>
      <c r="D659" s="8"/>
      <c r="E659" s="6"/>
      <c r="F659" s="6"/>
    </row>
    <row r="660" spans="1:6" ht="13.9">
      <c r="A660" s="6"/>
      <c r="B660" s="7"/>
      <c r="C660" s="6"/>
      <c r="D660" s="8"/>
      <c r="E660" s="6"/>
      <c r="F660" s="6"/>
    </row>
    <row r="661" spans="1:6" ht="13.9">
      <c r="A661" s="6"/>
      <c r="B661" s="7"/>
      <c r="C661" s="6"/>
      <c r="D661" s="8"/>
      <c r="E661" s="6"/>
      <c r="F661" s="6"/>
    </row>
    <row r="662" spans="1:6" ht="13.9">
      <c r="A662" s="6"/>
      <c r="B662" s="7"/>
      <c r="C662" s="6"/>
      <c r="D662" s="8"/>
      <c r="E662" s="6"/>
      <c r="F662" s="6"/>
    </row>
    <row r="663" spans="1:6" ht="13.9">
      <c r="A663" s="6"/>
      <c r="B663" s="7"/>
      <c r="C663" s="6"/>
      <c r="D663" s="8"/>
      <c r="E663" s="6"/>
      <c r="F663" s="6"/>
    </row>
    <row r="664" spans="1:6" ht="13.9">
      <c r="A664" s="6"/>
      <c r="B664" s="7"/>
      <c r="C664" s="6"/>
      <c r="D664" s="8"/>
      <c r="E664" s="6"/>
      <c r="F664" s="6"/>
    </row>
    <row r="665" spans="1:6" ht="13.9">
      <c r="A665" s="6"/>
      <c r="B665" s="7"/>
      <c r="C665" s="6"/>
      <c r="D665" s="8"/>
      <c r="E665" s="6"/>
      <c r="F665" s="6"/>
    </row>
    <row r="666" spans="1:6" ht="13.9">
      <c r="A666" s="6"/>
      <c r="B666" s="7"/>
      <c r="C666" s="6"/>
      <c r="D666" s="8"/>
      <c r="E666" s="6"/>
      <c r="F666" s="6"/>
    </row>
    <row r="667" spans="1:6" ht="13.9">
      <c r="A667" s="6"/>
      <c r="B667" s="7"/>
      <c r="C667" s="6"/>
      <c r="D667" s="8"/>
      <c r="E667" s="6"/>
      <c r="F667" s="6"/>
    </row>
    <row r="668" spans="1:6" ht="13.9">
      <c r="A668" s="6"/>
      <c r="B668" s="7"/>
      <c r="C668" s="6"/>
      <c r="D668" s="8"/>
      <c r="E668" s="6"/>
      <c r="F668" s="6"/>
    </row>
    <row r="669" spans="1:6" ht="13.9">
      <c r="A669" s="6"/>
      <c r="B669" s="7"/>
      <c r="C669" s="6"/>
      <c r="D669" s="8"/>
      <c r="E669" s="6"/>
      <c r="F669" s="6"/>
    </row>
    <row r="670" spans="1:6" ht="13.9">
      <c r="A670" s="6"/>
      <c r="B670" s="7"/>
      <c r="C670" s="6"/>
      <c r="D670" s="8"/>
      <c r="E670" s="6"/>
      <c r="F670" s="6"/>
    </row>
    <row r="671" spans="1:6" ht="13.9">
      <c r="A671" s="6"/>
      <c r="B671" s="7"/>
      <c r="C671" s="6"/>
      <c r="D671" s="8"/>
      <c r="E671" s="6"/>
      <c r="F671" s="6"/>
    </row>
    <row r="672" spans="1:6" ht="13.9">
      <c r="A672" s="6"/>
      <c r="B672" s="7"/>
      <c r="C672" s="6"/>
      <c r="D672" s="8"/>
      <c r="E672" s="6"/>
      <c r="F672" s="6"/>
    </row>
    <row r="673" spans="1:6" ht="13.9">
      <c r="A673" s="6"/>
      <c r="B673" s="7"/>
      <c r="C673" s="6"/>
      <c r="D673" s="8"/>
      <c r="E673" s="6"/>
      <c r="F673" s="6"/>
    </row>
    <row r="674" spans="1:6" ht="13.9">
      <c r="A674" s="6"/>
      <c r="B674" s="7"/>
      <c r="C674" s="6"/>
      <c r="D674" s="8"/>
      <c r="E674" s="6"/>
      <c r="F674" s="6"/>
    </row>
    <row r="675" spans="1:6" ht="13.9">
      <c r="A675" s="6"/>
      <c r="B675" s="7"/>
      <c r="C675" s="6"/>
      <c r="D675" s="8"/>
      <c r="E675" s="6"/>
      <c r="F675" s="6"/>
    </row>
    <row r="676" spans="1:6" ht="13.9">
      <c r="A676" s="6"/>
      <c r="B676" s="7"/>
      <c r="C676" s="6"/>
      <c r="D676" s="8"/>
      <c r="E676" s="6"/>
      <c r="F676" s="6"/>
    </row>
    <row r="677" spans="1:6" ht="13.9">
      <c r="A677" s="6"/>
      <c r="B677" s="7"/>
      <c r="C677" s="6"/>
      <c r="D677" s="8"/>
      <c r="E677" s="6"/>
      <c r="F677" s="6"/>
    </row>
    <row r="678" spans="1:6" ht="13.9">
      <c r="A678" s="6"/>
      <c r="B678" s="7"/>
      <c r="C678" s="6"/>
      <c r="D678" s="8"/>
      <c r="E678" s="6"/>
      <c r="F678" s="6"/>
    </row>
    <row r="679" spans="1:6" ht="13.9">
      <c r="A679" s="6"/>
      <c r="B679" s="7"/>
      <c r="C679" s="6"/>
      <c r="D679" s="8"/>
      <c r="E679" s="6"/>
      <c r="F679" s="6"/>
    </row>
    <row r="680" spans="1:6" ht="13.9">
      <c r="A680" s="6"/>
      <c r="B680" s="7"/>
      <c r="C680" s="6"/>
      <c r="D680" s="8"/>
      <c r="E680" s="6"/>
      <c r="F680" s="6"/>
    </row>
    <row r="681" spans="1:6" ht="13.9">
      <c r="A681" s="6"/>
      <c r="B681" s="7"/>
      <c r="C681" s="6"/>
      <c r="D681" s="8"/>
      <c r="E681" s="6"/>
      <c r="F681" s="6"/>
    </row>
    <row r="682" spans="1:6" ht="13.9">
      <c r="A682" s="6"/>
      <c r="B682" s="7"/>
      <c r="C682" s="6"/>
      <c r="D682" s="8"/>
      <c r="E682" s="6"/>
      <c r="F682" s="6"/>
    </row>
    <row r="683" spans="1:6" ht="13.9">
      <c r="A683" s="6"/>
      <c r="B683" s="7"/>
      <c r="C683" s="6"/>
      <c r="D683" s="8"/>
      <c r="E683" s="6"/>
      <c r="F683" s="6"/>
    </row>
    <row r="684" spans="1:6" ht="13.9">
      <c r="A684" s="6"/>
      <c r="B684" s="7"/>
      <c r="C684" s="6"/>
      <c r="D684" s="8"/>
      <c r="E684" s="6"/>
      <c r="F684" s="6"/>
    </row>
    <row r="685" spans="1:6" ht="13.9">
      <c r="A685" s="6"/>
      <c r="B685" s="7"/>
      <c r="C685" s="6"/>
      <c r="D685" s="8"/>
      <c r="E685" s="6"/>
      <c r="F685" s="6"/>
    </row>
    <row r="686" spans="1:6" ht="13.9">
      <c r="A686" s="6"/>
      <c r="B686" s="7"/>
      <c r="C686" s="6"/>
      <c r="D686" s="8"/>
      <c r="E686" s="6"/>
      <c r="F686" s="6"/>
    </row>
    <row r="687" spans="1:6" ht="13.9">
      <c r="A687" s="6"/>
      <c r="B687" s="7"/>
      <c r="C687" s="6"/>
      <c r="D687" s="8"/>
      <c r="E687" s="6"/>
      <c r="F687" s="6"/>
    </row>
    <row r="688" spans="1:6" ht="13.9">
      <c r="A688" s="6"/>
      <c r="B688" s="7"/>
      <c r="C688" s="6"/>
      <c r="D688" s="8"/>
      <c r="E688" s="6"/>
      <c r="F688" s="6"/>
    </row>
    <row r="689" spans="1:6" ht="13.9">
      <c r="A689" s="6"/>
      <c r="B689" s="7"/>
      <c r="C689" s="6"/>
      <c r="D689" s="8"/>
      <c r="E689" s="6"/>
      <c r="F689" s="6"/>
    </row>
    <row r="690" spans="1:6" ht="13.9">
      <c r="A690" s="6"/>
      <c r="B690" s="7"/>
      <c r="C690" s="6"/>
      <c r="D690" s="8"/>
      <c r="E690" s="6"/>
      <c r="F690" s="6"/>
    </row>
    <row r="691" spans="1:6" ht="13.9">
      <c r="A691" s="6"/>
      <c r="B691" s="7"/>
      <c r="C691" s="6"/>
      <c r="D691" s="8"/>
      <c r="E691" s="6"/>
      <c r="F691" s="6"/>
    </row>
    <row r="692" spans="1:6" ht="13.9">
      <c r="A692" s="6"/>
      <c r="B692" s="7"/>
      <c r="C692" s="6"/>
      <c r="D692" s="8"/>
      <c r="E692" s="6"/>
      <c r="F692" s="6"/>
    </row>
    <row r="693" spans="1:6" ht="13.9">
      <c r="A693" s="6"/>
      <c r="B693" s="7"/>
      <c r="C693" s="6"/>
      <c r="D693" s="8"/>
      <c r="E693" s="6"/>
      <c r="F693" s="6"/>
    </row>
    <row r="694" spans="1:6" ht="13.9">
      <c r="A694" s="6"/>
      <c r="B694" s="7"/>
      <c r="C694" s="6"/>
      <c r="D694" s="8"/>
      <c r="E694" s="6"/>
      <c r="F694" s="6"/>
    </row>
    <row r="695" spans="1:6" ht="13.9">
      <c r="A695" s="6"/>
      <c r="B695" s="7"/>
      <c r="C695" s="6"/>
      <c r="D695" s="8"/>
      <c r="E695" s="6"/>
      <c r="F695" s="6"/>
    </row>
    <row r="696" spans="1:6" ht="13.9">
      <c r="A696" s="6"/>
      <c r="B696" s="7"/>
      <c r="C696" s="6"/>
      <c r="D696" s="8"/>
      <c r="E696" s="6"/>
      <c r="F696" s="6"/>
    </row>
    <row r="697" spans="1:6" ht="13.9">
      <c r="A697" s="6"/>
      <c r="B697" s="7"/>
      <c r="C697" s="6"/>
      <c r="D697" s="8"/>
      <c r="E697" s="6"/>
      <c r="F697" s="6"/>
    </row>
    <row r="698" spans="1:6" ht="13.9">
      <c r="A698" s="6"/>
      <c r="B698" s="7"/>
      <c r="C698" s="6"/>
      <c r="D698" s="8"/>
      <c r="E698" s="6"/>
      <c r="F698" s="6"/>
    </row>
    <row r="699" spans="1:6" ht="13.9">
      <c r="A699" s="6"/>
      <c r="B699" s="7"/>
      <c r="C699" s="6"/>
      <c r="D699" s="8"/>
      <c r="E699" s="6"/>
      <c r="F699" s="6"/>
    </row>
    <row r="700" spans="1:6" ht="13.9">
      <c r="A700" s="6"/>
      <c r="B700" s="7"/>
      <c r="C700" s="6"/>
      <c r="D700" s="8"/>
      <c r="E700" s="6"/>
      <c r="F700" s="6"/>
    </row>
    <row r="701" spans="1:6" ht="13.9">
      <c r="A701" s="6"/>
      <c r="B701" s="7"/>
      <c r="C701" s="6"/>
      <c r="D701" s="8"/>
      <c r="E701" s="6"/>
      <c r="F701" s="6"/>
    </row>
    <row r="702" spans="1:6" ht="13.9">
      <c r="A702" s="6"/>
      <c r="B702" s="7"/>
      <c r="C702" s="6"/>
      <c r="D702" s="8"/>
      <c r="E702" s="6"/>
      <c r="F702" s="6"/>
    </row>
    <row r="703" spans="1:6" ht="13.9">
      <c r="A703" s="6"/>
      <c r="B703" s="7"/>
      <c r="C703" s="6"/>
      <c r="D703" s="8"/>
      <c r="E703" s="6"/>
      <c r="F703" s="6"/>
    </row>
    <row r="704" spans="1:6" ht="13.9">
      <c r="A704" s="6"/>
      <c r="B704" s="7"/>
      <c r="C704" s="6"/>
      <c r="D704" s="8"/>
      <c r="E704" s="6"/>
      <c r="F704" s="6"/>
    </row>
    <row r="705" spans="1:6" ht="13.9">
      <c r="A705" s="6"/>
      <c r="B705" s="7"/>
      <c r="C705" s="6"/>
      <c r="D705" s="8"/>
      <c r="E705" s="6"/>
      <c r="F705" s="6"/>
    </row>
    <row r="706" spans="1:6" ht="13.9">
      <c r="A706" s="6"/>
      <c r="B706" s="7"/>
      <c r="C706" s="6"/>
      <c r="D706" s="8"/>
      <c r="E706" s="6"/>
      <c r="F706" s="6"/>
    </row>
    <row r="707" spans="1:6" ht="13.9">
      <c r="A707" s="6"/>
      <c r="B707" s="7"/>
      <c r="C707" s="6"/>
      <c r="D707" s="8"/>
      <c r="E707" s="6"/>
      <c r="F707" s="6"/>
    </row>
    <row r="708" spans="1:6" ht="13.9">
      <c r="A708" s="6"/>
      <c r="B708" s="7"/>
      <c r="C708" s="6"/>
      <c r="D708" s="8"/>
      <c r="E708" s="6"/>
      <c r="F708" s="6"/>
    </row>
    <row r="709" spans="1:6" ht="13.9">
      <c r="A709" s="6"/>
      <c r="B709" s="7"/>
      <c r="C709" s="6"/>
      <c r="D709" s="8"/>
      <c r="E709" s="6"/>
      <c r="F709" s="6"/>
    </row>
    <row r="710" spans="1:6" ht="13.9">
      <c r="A710" s="6"/>
      <c r="B710" s="7"/>
      <c r="C710" s="6"/>
      <c r="D710" s="8"/>
      <c r="E710" s="6"/>
      <c r="F710" s="6"/>
    </row>
    <row r="711" spans="1:6" ht="13.9">
      <c r="A711" s="6"/>
      <c r="B711" s="7"/>
      <c r="C711" s="6"/>
      <c r="D711" s="8"/>
      <c r="E711" s="6"/>
      <c r="F711" s="6"/>
    </row>
    <row r="712" spans="1:6" ht="13.9">
      <c r="A712" s="6"/>
      <c r="B712" s="7"/>
      <c r="C712" s="6"/>
      <c r="D712" s="8"/>
      <c r="E712" s="6"/>
      <c r="F712" s="6"/>
    </row>
    <row r="713" spans="1:6" ht="13.9">
      <c r="A713" s="6"/>
      <c r="B713" s="7"/>
      <c r="C713" s="6"/>
      <c r="D713" s="8"/>
      <c r="E713" s="6"/>
      <c r="F713" s="6"/>
    </row>
    <row r="714" spans="1:6" ht="13.9">
      <c r="A714" s="6"/>
      <c r="B714" s="7"/>
      <c r="C714" s="6"/>
      <c r="D714" s="8"/>
      <c r="E714" s="6"/>
      <c r="F714" s="6"/>
    </row>
    <row r="715" spans="1:6" ht="13.9">
      <c r="A715" s="6"/>
      <c r="B715" s="7"/>
      <c r="C715" s="6"/>
      <c r="D715" s="8"/>
      <c r="E715" s="6"/>
      <c r="F715" s="6"/>
    </row>
    <row r="716" spans="1:6" ht="13.9">
      <c r="A716" s="6"/>
      <c r="B716" s="7"/>
      <c r="C716" s="6"/>
      <c r="D716" s="8"/>
      <c r="E716" s="6"/>
      <c r="F716" s="6"/>
    </row>
    <row r="717" spans="1:6" ht="13.9">
      <c r="A717" s="6"/>
      <c r="B717" s="7"/>
      <c r="C717" s="6"/>
      <c r="D717" s="8"/>
      <c r="E717" s="6"/>
      <c r="F717" s="6"/>
    </row>
    <row r="718" spans="1:6" ht="13.9">
      <c r="A718" s="6"/>
      <c r="B718" s="7"/>
      <c r="C718" s="6"/>
      <c r="D718" s="8"/>
      <c r="E718" s="6"/>
      <c r="F718" s="6"/>
    </row>
    <row r="719" spans="1:6" ht="13.9">
      <c r="A719" s="6"/>
      <c r="B719" s="7"/>
      <c r="C719" s="6"/>
      <c r="D719" s="8"/>
      <c r="E719" s="6"/>
      <c r="F719" s="6"/>
    </row>
    <row r="720" spans="1:6" ht="13.9">
      <c r="A720" s="6"/>
      <c r="B720" s="7"/>
      <c r="C720" s="6"/>
      <c r="D720" s="8"/>
      <c r="E720" s="6"/>
      <c r="F720" s="6"/>
    </row>
    <row r="721" spans="1:6" ht="13.9">
      <c r="A721" s="6"/>
      <c r="B721" s="7"/>
      <c r="C721" s="6"/>
      <c r="D721" s="8"/>
      <c r="E721" s="6"/>
      <c r="F721" s="6"/>
    </row>
    <row r="722" spans="1:6" ht="13.9">
      <c r="A722" s="6"/>
      <c r="B722" s="7"/>
      <c r="C722" s="6"/>
      <c r="D722" s="8"/>
      <c r="E722" s="6"/>
      <c r="F722" s="6"/>
    </row>
    <row r="723" spans="1:6" ht="13.9">
      <c r="A723" s="6"/>
      <c r="B723" s="7"/>
      <c r="C723" s="6"/>
      <c r="D723" s="8"/>
      <c r="E723" s="6"/>
      <c r="F723" s="6"/>
    </row>
    <row r="724" spans="1:6" ht="13.9">
      <c r="A724" s="6"/>
      <c r="B724" s="7"/>
      <c r="C724" s="6"/>
      <c r="D724" s="8"/>
      <c r="E724" s="6"/>
      <c r="F724" s="6"/>
    </row>
    <row r="725" spans="1:6" ht="13.9">
      <c r="A725" s="6"/>
      <c r="B725" s="7"/>
      <c r="C725" s="6"/>
      <c r="D725" s="8"/>
      <c r="E725" s="6"/>
      <c r="F725" s="6"/>
    </row>
    <row r="726" spans="1:6" ht="13.9">
      <c r="A726" s="6"/>
      <c r="B726" s="7"/>
      <c r="C726" s="6"/>
      <c r="D726" s="8"/>
      <c r="E726" s="6"/>
      <c r="F726" s="6"/>
    </row>
    <row r="727" spans="1:6" ht="13.9">
      <c r="A727" s="6"/>
      <c r="B727" s="7"/>
      <c r="C727" s="6"/>
      <c r="D727" s="8"/>
      <c r="E727" s="6"/>
      <c r="F727" s="6"/>
    </row>
    <row r="728" spans="1:6" ht="13.9">
      <c r="A728" s="6"/>
      <c r="B728" s="7"/>
      <c r="C728" s="6"/>
      <c r="D728" s="8"/>
      <c r="E728" s="6"/>
      <c r="F728" s="6"/>
    </row>
    <row r="729" spans="1:6" ht="13.9">
      <c r="A729" s="6"/>
      <c r="B729" s="7"/>
      <c r="C729" s="6"/>
      <c r="D729" s="8"/>
      <c r="E729" s="6"/>
      <c r="F729" s="6"/>
    </row>
    <row r="730" spans="1:6" ht="13.9">
      <c r="A730" s="6"/>
      <c r="B730" s="7"/>
      <c r="C730" s="6"/>
      <c r="D730" s="8"/>
      <c r="E730" s="6"/>
      <c r="F730" s="6"/>
    </row>
    <row r="731" spans="1:6" ht="13.9">
      <c r="A731" s="6"/>
      <c r="B731" s="7"/>
      <c r="C731" s="6"/>
      <c r="D731" s="8"/>
      <c r="E731" s="6"/>
      <c r="F731" s="6"/>
    </row>
    <row r="732" spans="1:6" ht="13.9">
      <c r="A732" s="6"/>
      <c r="B732" s="7"/>
      <c r="C732" s="6"/>
      <c r="D732" s="8"/>
      <c r="E732" s="6"/>
      <c r="F732" s="6"/>
    </row>
    <row r="733" spans="1:6" ht="13.9">
      <c r="A733" s="6"/>
      <c r="B733" s="7"/>
      <c r="C733" s="6"/>
      <c r="D733" s="8"/>
      <c r="E733" s="6"/>
      <c r="F733" s="6"/>
    </row>
    <row r="734" spans="1:6" ht="13.9">
      <c r="A734" s="6"/>
      <c r="B734" s="7"/>
      <c r="C734" s="6"/>
      <c r="D734" s="8"/>
      <c r="E734" s="6"/>
      <c r="F734" s="6"/>
    </row>
    <row r="735" spans="1:6" ht="13.9">
      <c r="A735" s="6"/>
      <c r="B735" s="7"/>
      <c r="C735" s="6"/>
      <c r="D735" s="8"/>
      <c r="E735" s="6"/>
      <c r="F735" s="6"/>
    </row>
    <row r="736" spans="1:6" ht="13.9">
      <c r="A736" s="6"/>
      <c r="B736" s="7"/>
      <c r="C736" s="6"/>
      <c r="D736" s="8"/>
      <c r="E736" s="6"/>
      <c r="F736" s="6"/>
    </row>
    <row r="737" spans="1:6" ht="13.9">
      <c r="A737" s="6"/>
      <c r="B737" s="7"/>
      <c r="C737" s="6"/>
      <c r="D737" s="8"/>
      <c r="E737" s="6"/>
      <c r="F737" s="6"/>
    </row>
    <row r="738" spans="1:6" ht="13.9">
      <c r="A738" s="6"/>
      <c r="B738" s="7"/>
      <c r="C738" s="6"/>
      <c r="D738" s="8"/>
      <c r="E738" s="6"/>
      <c r="F738" s="6"/>
    </row>
    <row r="739" spans="1:6" ht="13.9">
      <c r="A739" s="6"/>
      <c r="B739" s="7"/>
      <c r="C739" s="6"/>
      <c r="D739" s="8"/>
      <c r="E739" s="6"/>
      <c r="F739" s="6"/>
    </row>
    <row r="740" spans="1:6" ht="13.9">
      <c r="A740" s="6"/>
      <c r="B740" s="7"/>
      <c r="C740" s="6"/>
      <c r="D740" s="8"/>
      <c r="E740" s="6"/>
      <c r="F740" s="6"/>
    </row>
    <row r="741" spans="1:6" ht="13.9">
      <c r="A741" s="6"/>
      <c r="B741" s="7"/>
      <c r="C741" s="6"/>
      <c r="D741" s="8"/>
      <c r="E741" s="6"/>
      <c r="F741" s="6"/>
    </row>
    <row r="742" spans="1:6" ht="13.9">
      <c r="A742" s="6"/>
      <c r="B742" s="7"/>
      <c r="C742" s="6"/>
      <c r="D742" s="8"/>
      <c r="E742" s="6"/>
      <c r="F742" s="6"/>
    </row>
    <row r="743" spans="1:6" ht="13.9">
      <c r="A743" s="6"/>
      <c r="B743" s="7"/>
      <c r="C743" s="6"/>
      <c r="D743" s="8"/>
      <c r="E743" s="6"/>
      <c r="F743" s="6"/>
    </row>
    <row r="744" spans="1:6" ht="13.9">
      <c r="A744" s="6"/>
      <c r="B744" s="7"/>
      <c r="C744" s="6"/>
      <c r="D744" s="8"/>
      <c r="E744" s="6"/>
      <c r="F744" s="6"/>
    </row>
    <row r="745" spans="1:6" ht="13.9">
      <c r="A745" s="6"/>
      <c r="B745" s="7"/>
      <c r="C745" s="6"/>
      <c r="D745" s="8"/>
      <c r="E745" s="6"/>
      <c r="F745" s="6"/>
    </row>
    <row r="746" spans="1:6" ht="13.9">
      <c r="A746" s="6"/>
      <c r="B746" s="7"/>
      <c r="C746" s="6"/>
      <c r="D746" s="8"/>
      <c r="E746" s="6"/>
      <c r="F746" s="6"/>
    </row>
    <row r="747" spans="1:6" ht="13.9">
      <c r="A747" s="6"/>
      <c r="B747" s="7"/>
      <c r="C747" s="6"/>
      <c r="D747" s="8"/>
      <c r="E747" s="6"/>
      <c r="F747" s="6"/>
    </row>
    <row r="748" spans="1:6" ht="13.9">
      <c r="A748" s="6"/>
      <c r="B748" s="7"/>
      <c r="C748" s="6"/>
      <c r="D748" s="8"/>
      <c r="E748" s="6"/>
      <c r="F748" s="6"/>
    </row>
    <row r="749" spans="1:6" ht="13.9">
      <c r="A749" s="6"/>
      <c r="B749" s="7"/>
      <c r="C749" s="6"/>
      <c r="D749" s="8"/>
      <c r="E749" s="6"/>
      <c r="F749" s="6"/>
    </row>
    <row r="750" spans="1:6" ht="13.9">
      <c r="A750" s="6"/>
      <c r="B750" s="7"/>
      <c r="C750" s="6"/>
      <c r="D750" s="8"/>
      <c r="E750" s="6"/>
      <c r="F750" s="6"/>
    </row>
    <row r="751" spans="1:6" ht="13.9">
      <c r="A751" s="6"/>
      <c r="B751" s="7"/>
      <c r="C751" s="6"/>
      <c r="D751" s="8"/>
      <c r="E751" s="6"/>
      <c r="F751" s="6"/>
    </row>
    <row r="752" spans="1:6" ht="13.9">
      <c r="A752" s="6"/>
      <c r="B752" s="7"/>
      <c r="C752" s="6"/>
      <c r="D752" s="8"/>
      <c r="E752" s="6"/>
      <c r="F752" s="6"/>
    </row>
    <row r="753" spans="1:6" ht="13.9">
      <c r="A753" s="6"/>
      <c r="B753" s="7"/>
      <c r="C753" s="6"/>
      <c r="D753" s="8"/>
      <c r="E753" s="6"/>
      <c r="F753" s="6"/>
    </row>
    <row r="754" spans="1:6" ht="13.9">
      <c r="A754" s="6"/>
      <c r="B754" s="7"/>
      <c r="C754" s="6"/>
      <c r="D754" s="8"/>
      <c r="E754" s="6"/>
      <c r="F754" s="6"/>
    </row>
    <row r="755" spans="1:6" ht="13.9">
      <c r="A755" s="6"/>
      <c r="B755" s="7"/>
      <c r="C755" s="6"/>
      <c r="D755" s="8"/>
      <c r="E755" s="6"/>
      <c r="F755" s="6"/>
    </row>
    <row r="756" spans="1:6" ht="13.9">
      <c r="A756" s="6"/>
      <c r="B756" s="7"/>
      <c r="C756" s="6"/>
      <c r="D756" s="8"/>
      <c r="E756" s="6"/>
      <c r="F756" s="6"/>
    </row>
    <row r="757" spans="1:6" ht="13.9">
      <c r="A757" s="6"/>
      <c r="B757" s="7"/>
      <c r="C757" s="6"/>
      <c r="D757" s="8"/>
      <c r="E757" s="6"/>
      <c r="F757" s="6"/>
    </row>
    <row r="758" spans="1:6" ht="13.9">
      <c r="A758" s="6"/>
      <c r="B758" s="7"/>
      <c r="C758" s="6"/>
      <c r="D758" s="8"/>
      <c r="E758" s="6"/>
      <c r="F758" s="6"/>
    </row>
    <row r="759" spans="1:6" ht="13.9">
      <c r="A759" s="6"/>
      <c r="B759" s="7"/>
      <c r="C759" s="6"/>
      <c r="D759" s="8"/>
      <c r="E759" s="6"/>
      <c r="F759" s="6"/>
    </row>
    <row r="760" spans="1:6" ht="13.9">
      <c r="A760" s="6"/>
      <c r="B760" s="7"/>
      <c r="C760" s="6"/>
      <c r="D760" s="8"/>
      <c r="E760" s="6"/>
      <c r="F760" s="6"/>
    </row>
    <row r="761" spans="1:6" ht="13.9">
      <c r="A761" s="6"/>
      <c r="B761" s="7"/>
      <c r="C761" s="6"/>
      <c r="D761" s="8"/>
      <c r="E761" s="6"/>
      <c r="F761" s="6"/>
    </row>
    <row r="762" spans="1:6" ht="13.9">
      <c r="A762" s="6"/>
      <c r="B762" s="7"/>
      <c r="C762" s="6"/>
      <c r="D762" s="8"/>
      <c r="E762" s="6"/>
      <c r="F762" s="6"/>
    </row>
    <row r="763" spans="1:6" ht="13.9">
      <c r="A763" s="6"/>
      <c r="B763" s="7"/>
      <c r="C763" s="6"/>
      <c r="D763" s="8"/>
      <c r="E763" s="6"/>
      <c r="F763" s="6"/>
    </row>
    <row r="764" spans="1:6" ht="13.9">
      <c r="A764" s="6"/>
      <c r="B764" s="7"/>
      <c r="C764" s="6"/>
      <c r="D764" s="8"/>
      <c r="E764" s="6"/>
      <c r="F764" s="6"/>
    </row>
    <row r="765" spans="1:6" ht="13.9">
      <c r="A765" s="6"/>
      <c r="B765" s="7"/>
      <c r="C765" s="6"/>
      <c r="D765" s="8"/>
      <c r="E765" s="6"/>
      <c r="F765" s="6"/>
    </row>
    <row r="766" spans="1:6" ht="13.9">
      <c r="A766" s="6"/>
      <c r="B766" s="7"/>
      <c r="C766" s="6"/>
      <c r="D766" s="8"/>
      <c r="E766" s="6"/>
      <c r="F766" s="6"/>
    </row>
    <row r="767" spans="1:6" ht="13.9">
      <c r="A767" s="6"/>
      <c r="B767" s="7"/>
      <c r="C767" s="6"/>
      <c r="D767" s="8"/>
      <c r="E767" s="6"/>
      <c r="F767" s="6"/>
    </row>
    <row r="768" spans="1:6" ht="13.9">
      <c r="A768" s="6"/>
      <c r="B768" s="7"/>
      <c r="C768" s="6"/>
      <c r="D768" s="8"/>
      <c r="E768" s="6"/>
      <c r="F768" s="6"/>
    </row>
    <row r="769" spans="1:6" ht="13.9">
      <c r="A769" s="6"/>
      <c r="B769" s="7"/>
      <c r="C769" s="6"/>
      <c r="D769" s="8"/>
      <c r="E769" s="6"/>
      <c r="F769" s="6"/>
    </row>
    <row r="770" spans="1:6" ht="13.9">
      <c r="A770" s="6"/>
      <c r="B770" s="7"/>
      <c r="C770" s="6"/>
      <c r="D770" s="8"/>
      <c r="E770" s="6"/>
      <c r="F770" s="6"/>
    </row>
    <row r="771" spans="1:6" ht="13.9">
      <c r="A771" s="6"/>
      <c r="B771" s="7"/>
      <c r="C771" s="6"/>
      <c r="D771" s="8"/>
      <c r="E771" s="6"/>
      <c r="F771" s="6"/>
    </row>
    <row r="772" spans="1:6" ht="13.9">
      <c r="A772" s="6"/>
      <c r="B772" s="7"/>
      <c r="C772" s="6"/>
      <c r="D772" s="8"/>
      <c r="E772" s="6"/>
      <c r="F772" s="6"/>
    </row>
    <row r="773" spans="1:6" ht="13.9">
      <c r="A773" s="6"/>
      <c r="B773" s="7"/>
      <c r="C773" s="6"/>
      <c r="D773" s="8"/>
      <c r="E773" s="6"/>
      <c r="F773" s="6"/>
    </row>
    <row r="774" spans="1:6" ht="13.9">
      <c r="A774" s="6"/>
      <c r="B774" s="7"/>
      <c r="C774" s="6"/>
      <c r="D774" s="8"/>
      <c r="E774" s="6"/>
      <c r="F774" s="6"/>
    </row>
    <row r="775" spans="1:6" ht="13.9">
      <c r="A775" s="6"/>
      <c r="B775" s="7"/>
      <c r="C775" s="6"/>
      <c r="D775" s="8"/>
      <c r="E775" s="6"/>
      <c r="F775" s="6"/>
    </row>
    <row r="776" spans="1:6" ht="13.9">
      <c r="A776" s="6"/>
      <c r="B776" s="7"/>
      <c r="C776" s="6"/>
      <c r="D776" s="8"/>
      <c r="E776" s="6"/>
      <c r="F776" s="6"/>
    </row>
    <row r="777" spans="1:6" ht="13.9">
      <c r="A777" s="6"/>
      <c r="B777" s="7"/>
      <c r="C777" s="6"/>
      <c r="D777" s="8"/>
      <c r="E777" s="6"/>
      <c r="F777" s="6"/>
    </row>
    <row r="778" spans="1:6" ht="13.9">
      <c r="A778" s="6"/>
      <c r="B778" s="7"/>
      <c r="C778" s="6"/>
      <c r="D778" s="8"/>
      <c r="E778" s="6"/>
      <c r="F778" s="6"/>
    </row>
    <row r="779" spans="1:6" ht="13.9">
      <c r="A779" s="6"/>
      <c r="B779" s="7"/>
      <c r="C779" s="6"/>
      <c r="D779" s="8"/>
      <c r="E779" s="6"/>
      <c r="F779" s="6"/>
    </row>
    <row r="780" spans="1:6" ht="13.9">
      <c r="A780" s="6"/>
      <c r="B780" s="7"/>
      <c r="C780" s="6"/>
      <c r="D780" s="8"/>
      <c r="E780" s="6"/>
      <c r="F780" s="6"/>
    </row>
    <row r="781" spans="1:6" ht="13.9">
      <c r="A781" s="6"/>
      <c r="B781" s="7"/>
      <c r="C781" s="6"/>
      <c r="D781" s="8"/>
      <c r="E781" s="6"/>
      <c r="F781" s="6"/>
    </row>
    <row r="782" spans="1:6" ht="13.9">
      <c r="A782" s="6"/>
      <c r="B782" s="7"/>
      <c r="C782" s="6"/>
      <c r="D782" s="8"/>
      <c r="E782" s="6"/>
      <c r="F782" s="6"/>
    </row>
    <row r="783" spans="1:6" ht="13.9">
      <c r="A783" s="6"/>
      <c r="B783" s="7"/>
      <c r="C783" s="6"/>
      <c r="D783" s="8"/>
      <c r="E783" s="6"/>
      <c r="F783" s="6"/>
    </row>
    <row r="784" spans="1:6" ht="13.9">
      <c r="A784" s="6"/>
      <c r="B784" s="7"/>
      <c r="C784" s="6"/>
      <c r="D784" s="8"/>
      <c r="E784" s="6"/>
      <c r="F784" s="6"/>
    </row>
    <row r="785" spans="1:6" ht="13.9">
      <c r="A785" s="6"/>
      <c r="B785" s="7"/>
      <c r="C785" s="6"/>
      <c r="D785" s="8"/>
      <c r="E785" s="6"/>
      <c r="F785" s="6"/>
    </row>
    <row r="786" spans="1:6" ht="13.9">
      <c r="A786" s="6"/>
      <c r="B786" s="7"/>
      <c r="C786" s="6"/>
      <c r="D786" s="8"/>
      <c r="E786" s="6"/>
      <c r="F786" s="6"/>
    </row>
    <row r="787" spans="1:6" ht="13.9">
      <c r="A787" s="6"/>
      <c r="B787" s="7"/>
      <c r="C787" s="6"/>
      <c r="D787" s="8"/>
      <c r="E787" s="6"/>
      <c r="F787" s="6"/>
    </row>
    <row r="788" spans="1:6" ht="13.9">
      <c r="A788" s="6"/>
      <c r="B788" s="7"/>
      <c r="C788" s="6"/>
      <c r="D788" s="8"/>
      <c r="E788" s="6"/>
      <c r="F788" s="6"/>
    </row>
    <row r="789" spans="1:6" ht="13.9">
      <c r="A789" s="6"/>
      <c r="B789" s="7"/>
      <c r="C789" s="6"/>
      <c r="D789" s="8"/>
      <c r="E789" s="6"/>
      <c r="F789" s="6"/>
    </row>
    <row r="790" spans="1:6" ht="13.9">
      <c r="A790" s="6"/>
      <c r="B790" s="7"/>
      <c r="C790" s="6"/>
      <c r="D790" s="8"/>
      <c r="E790" s="6"/>
      <c r="F790" s="6"/>
    </row>
    <row r="791" spans="1:6" ht="13.9">
      <c r="A791" s="6"/>
      <c r="B791" s="7"/>
      <c r="C791" s="6"/>
      <c r="D791" s="8"/>
      <c r="E791" s="6"/>
      <c r="F791" s="6"/>
    </row>
    <row r="792" spans="1:6" ht="13.9">
      <c r="A792" s="6"/>
      <c r="B792" s="7"/>
      <c r="C792" s="6"/>
      <c r="D792" s="8"/>
      <c r="E792" s="6"/>
      <c r="F792" s="6"/>
    </row>
    <row r="793" spans="1:6" ht="13.9">
      <c r="A793" s="6"/>
      <c r="B793" s="7"/>
      <c r="C793" s="6"/>
      <c r="D793" s="8"/>
      <c r="E793" s="6"/>
      <c r="F793" s="6"/>
    </row>
    <row r="794" spans="1:6" ht="13.9">
      <c r="A794" s="6"/>
      <c r="B794" s="7"/>
      <c r="C794" s="6"/>
      <c r="D794" s="8"/>
      <c r="E794" s="6"/>
      <c r="F794" s="6"/>
    </row>
    <row r="795" spans="1:6" ht="13.9">
      <c r="A795" s="6"/>
      <c r="B795" s="7"/>
      <c r="C795" s="6"/>
      <c r="D795" s="8"/>
      <c r="E795" s="6"/>
      <c r="F795" s="6"/>
    </row>
    <row r="796" spans="1:6" ht="13.9">
      <c r="A796" s="6"/>
      <c r="B796" s="7"/>
      <c r="C796" s="6"/>
      <c r="D796" s="8"/>
      <c r="E796" s="6"/>
      <c r="F796" s="6"/>
    </row>
    <row r="797" spans="1:6" ht="13.9">
      <c r="A797" s="6"/>
      <c r="B797" s="7"/>
      <c r="C797" s="6"/>
      <c r="D797" s="8"/>
      <c r="E797" s="6"/>
      <c r="F797" s="6"/>
    </row>
    <row r="798" spans="1:6" ht="13.9">
      <c r="A798" s="6"/>
      <c r="B798" s="7"/>
      <c r="C798" s="6"/>
      <c r="D798" s="8"/>
      <c r="E798" s="6"/>
      <c r="F798" s="6"/>
    </row>
    <row r="799" spans="1:6" ht="13.9">
      <c r="A799" s="6"/>
      <c r="B799" s="7"/>
      <c r="C799" s="6"/>
      <c r="D799" s="8"/>
      <c r="E799" s="6"/>
      <c r="F799" s="6"/>
    </row>
    <row r="800" spans="1:6" ht="13.9">
      <c r="A800" s="6"/>
      <c r="B800" s="7"/>
      <c r="C800" s="6"/>
      <c r="D800" s="8"/>
      <c r="E800" s="6"/>
      <c r="F800" s="6"/>
    </row>
    <row r="801" spans="1:6" ht="13.9">
      <c r="A801" s="6"/>
      <c r="B801" s="7"/>
      <c r="C801" s="6"/>
      <c r="D801" s="8"/>
      <c r="E801" s="6"/>
      <c r="F801" s="6"/>
    </row>
    <row r="802" spans="1:6" ht="13.9">
      <c r="A802" s="6"/>
      <c r="B802" s="7"/>
      <c r="C802" s="6"/>
      <c r="D802" s="8"/>
      <c r="E802" s="6"/>
      <c r="F802" s="6"/>
    </row>
    <row r="803" spans="1:6" ht="13.9">
      <c r="A803" s="6"/>
      <c r="B803" s="7"/>
      <c r="C803" s="6"/>
      <c r="D803" s="8"/>
      <c r="E803" s="6"/>
      <c r="F803" s="6"/>
    </row>
    <row r="804" spans="1:6" ht="13.9">
      <c r="A804" s="6"/>
      <c r="B804" s="7"/>
      <c r="C804" s="6"/>
      <c r="D804" s="8"/>
      <c r="E804" s="6"/>
      <c r="F804" s="6"/>
    </row>
    <row r="805" spans="1:6" ht="13.9">
      <c r="A805" s="6"/>
      <c r="B805" s="7"/>
      <c r="C805" s="6"/>
      <c r="D805" s="8"/>
      <c r="E805" s="6"/>
      <c r="F805" s="6"/>
    </row>
    <row r="806" spans="1:6" ht="13.9">
      <c r="A806" s="6"/>
      <c r="B806" s="7"/>
      <c r="C806" s="6"/>
      <c r="D806" s="8"/>
      <c r="E806" s="6"/>
      <c r="F806" s="6"/>
    </row>
    <row r="807" spans="1:6" ht="13.9">
      <c r="A807" s="6"/>
      <c r="B807" s="7"/>
      <c r="C807" s="6"/>
      <c r="D807" s="8"/>
      <c r="E807" s="6"/>
      <c r="F807" s="6"/>
    </row>
    <row r="808" spans="1:6" ht="13.9">
      <c r="A808" s="6"/>
      <c r="B808" s="7"/>
      <c r="C808" s="6"/>
      <c r="D808" s="8"/>
      <c r="E808" s="6"/>
      <c r="F808" s="6"/>
    </row>
    <row r="809" spans="1:6" ht="13.9">
      <c r="A809" s="6"/>
      <c r="B809" s="7"/>
      <c r="C809" s="6"/>
      <c r="D809" s="8"/>
      <c r="E809" s="6"/>
      <c r="F809" s="6"/>
    </row>
    <row r="810" spans="1:6" ht="13.9">
      <c r="A810" s="6"/>
      <c r="B810" s="7"/>
      <c r="C810" s="6"/>
      <c r="D810" s="8"/>
      <c r="E810" s="6"/>
      <c r="F810" s="6"/>
    </row>
    <row r="811" spans="1:6" ht="13.9">
      <c r="A811" s="6"/>
      <c r="B811" s="7"/>
      <c r="C811" s="6"/>
      <c r="D811" s="8"/>
      <c r="E811" s="6"/>
      <c r="F811" s="6"/>
    </row>
    <row r="812" spans="1:6" ht="13.9">
      <c r="A812" s="6"/>
      <c r="B812" s="7"/>
      <c r="C812" s="6"/>
      <c r="D812" s="8"/>
      <c r="E812" s="6"/>
      <c r="F812" s="6"/>
    </row>
    <row r="813" spans="1:6" ht="13.9">
      <c r="A813" s="6"/>
      <c r="B813" s="7"/>
      <c r="C813" s="6"/>
      <c r="D813" s="8"/>
      <c r="E813" s="6"/>
      <c r="F813" s="6"/>
    </row>
    <row r="814" spans="1:6" ht="13.9">
      <c r="A814" s="6"/>
      <c r="B814" s="7"/>
      <c r="C814" s="6"/>
      <c r="D814" s="8"/>
      <c r="E814" s="6"/>
      <c r="F814" s="6"/>
    </row>
    <row r="815" spans="1:6" ht="13.9">
      <c r="A815" s="6"/>
      <c r="B815" s="7"/>
      <c r="C815" s="6"/>
      <c r="D815" s="8"/>
      <c r="E815" s="6"/>
      <c r="F815" s="6"/>
    </row>
    <row r="816" spans="1:6" ht="13.9">
      <c r="A816" s="6"/>
      <c r="B816" s="7"/>
      <c r="C816" s="6"/>
      <c r="D816" s="8"/>
      <c r="E816" s="6"/>
      <c r="F816" s="6"/>
    </row>
    <row r="817" spans="1:6" ht="13.9">
      <c r="A817" s="6"/>
      <c r="B817" s="7"/>
      <c r="C817" s="6"/>
      <c r="D817" s="8"/>
      <c r="E817" s="6"/>
      <c r="F817" s="6"/>
    </row>
    <row r="818" spans="1:6" ht="13.9">
      <c r="A818" s="6"/>
      <c r="B818" s="7"/>
      <c r="C818" s="6"/>
      <c r="D818" s="8"/>
      <c r="E818" s="6"/>
      <c r="F818" s="6"/>
    </row>
    <row r="819" spans="1:6" ht="13.9">
      <c r="A819" s="6"/>
      <c r="B819" s="7"/>
      <c r="C819" s="6"/>
      <c r="D819" s="8"/>
      <c r="E819" s="6"/>
      <c r="F819" s="6"/>
    </row>
    <row r="820" spans="1:6" ht="13.9">
      <c r="A820" s="6"/>
      <c r="B820" s="7"/>
      <c r="C820" s="6"/>
      <c r="D820" s="8"/>
      <c r="E820" s="6"/>
      <c r="F820" s="6"/>
    </row>
    <row r="821" spans="1:6" ht="13.9">
      <c r="A821" s="6"/>
      <c r="B821" s="7"/>
      <c r="C821" s="6"/>
      <c r="D821" s="8"/>
      <c r="E821" s="6"/>
      <c r="F821" s="6"/>
    </row>
    <row r="822" spans="1:6" ht="13.9">
      <c r="A822" s="6"/>
      <c r="B822" s="7"/>
      <c r="C822" s="6"/>
      <c r="D822" s="8"/>
      <c r="E822" s="6"/>
      <c r="F822" s="6"/>
    </row>
    <row r="823" spans="1:6" ht="13.9">
      <c r="A823" s="6"/>
      <c r="B823" s="7"/>
      <c r="C823" s="6"/>
      <c r="D823" s="8"/>
      <c r="E823" s="6"/>
      <c r="F823" s="6"/>
    </row>
    <row r="824" spans="1:6" ht="13.9">
      <c r="A824" s="6"/>
      <c r="B824" s="7"/>
      <c r="C824" s="6"/>
      <c r="D824" s="8"/>
      <c r="E824" s="6"/>
      <c r="F824" s="6"/>
    </row>
    <row r="825" spans="1:6" ht="13.9">
      <c r="A825" s="6"/>
      <c r="B825" s="7"/>
      <c r="C825" s="6"/>
      <c r="D825" s="8"/>
      <c r="E825" s="6"/>
      <c r="F825" s="6"/>
    </row>
    <row r="826" spans="1:6" ht="13.9">
      <c r="A826" s="6"/>
      <c r="B826" s="7"/>
      <c r="C826" s="6"/>
      <c r="D826" s="8"/>
      <c r="E826" s="6"/>
      <c r="F826" s="6"/>
    </row>
    <row r="827" spans="1:6" ht="13.9">
      <c r="A827" s="6"/>
      <c r="B827" s="7"/>
      <c r="C827" s="6"/>
      <c r="D827" s="8"/>
      <c r="E827" s="6"/>
      <c r="F827" s="6"/>
    </row>
    <row r="828" spans="1:6" ht="13.9">
      <c r="A828" s="6"/>
      <c r="B828" s="7"/>
      <c r="C828" s="6"/>
      <c r="D828" s="8"/>
      <c r="E828" s="6"/>
      <c r="F828" s="6"/>
    </row>
    <row r="829" spans="1:6" ht="13.9">
      <c r="A829" s="6"/>
      <c r="B829" s="7"/>
      <c r="C829" s="6"/>
      <c r="D829" s="8"/>
      <c r="E829" s="6"/>
      <c r="F829" s="6"/>
    </row>
    <row r="830" spans="1:6" ht="13.9">
      <c r="A830" s="6"/>
      <c r="B830" s="7"/>
      <c r="C830" s="6"/>
      <c r="D830" s="8"/>
      <c r="E830" s="6"/>
      <c r="F830" s="6"/>
    </row>
    <row r="831" spans="1:6" ht="13.9">
      <c r="A831" s="6"/>
      <c r="B831" s="7"/>
      <c r="C831" s="6"/>
      <c r="D831" s="8"/>
      <c r="E831" s="6"/>
      <c r="F831" s="6"/>
    </row>
    <row r="832" spans="1:6" ht="13.9">
      <c r="A832" s="6"/>
      <c r="B832" s="7"/>
      <c r="C832" s="6"/>
      <c r="D832" s="8"/>
      <c r="E832" s="6"/>
      <c r="F832" s="6"/>
    </row>
    <row r="833" spans="1:6" ht="13.9">
      <c r="A833" s="6"/>
      <c r="B833" s="7"/>
      <c r="C833" s="6"/>
      <c r="D833" s="8"/>
      <c r="E833" s="6"/>
      <c r="F833" s="6"/>
    </row>
    <row r="834" spans="1:6" ht="13.9">
      <c r="A834" s="6"/>
      <c r="B834" s="7"/>
      <c r="C834" s="6"/>
      <c r="D834" s="8"/>
      <c r="E834" s="6"/>
      <c r="F834" s="6"/>
    </row>
    <row r="835" spans="1:6" ht="13.9">
      <c r="A835" s="6"/>
      <c r="B835" s="7"/>
      <c r="C835" s="6"/>
      <c r="D835" s="8"/>
      <c r="E835" s="6"/>
      <c r="F835" s="6"/>
    </row>
    <row r="836" spans="1:6" ht="13.9">
      <c r="A836" s="6"/>
      <c r="B836" s="7"/>
      <c r="C836" s="6"/>
      <c r="D836" s="8"/>
      <c r="E836" s="6"/>
      <c r="F836" s="6"/>
    </row>
    <row r="837" spans="1:6" ht="13.9">
      <c r="A837" s="6"/>
      <c r="B837" s="7"/>
      <c r="C837" s="6"/>
      <c r="D837" s="8"/>
      <c r="E837" s="6"/>
      <c r="F837" s="6"/>
    </row>
    <row r="838" spans="1:6" ht="13.9">
      <c r="A838" s="6"/>
      <c r="B838" s="7"/>
      <c r="C838" s="6"/>
      <c r="D838" s="8"/>
      <c r="E838" s="6"/>
      <c r="F838" s="6"/>
    </row>
    <row r="839" spans="1:6" ht="13.9">
      <c r="A839" s="6"/>
      <c r="B839" s="7"/>
      <c r="C839" s="6"/>
      <c r="D839" s="8"/>
      <c r="E839" s="6"/>
      <c r="F839" s="6"/>
    </row>
    <row r="840" spans="1:6" ht="13.9">
      <c r="A840" s="6"/>
      <c r="B840" s="7"/>
      <c r="C840" s="6"/>
      <c r="D840" s="8"/>
      <c r="E840" s="6"/>
      <c r="F840" s="6"/>
    </row>
    <row r="841" spans="1:6" ht="13.9">
      <c r="A841" s="6"/>
      <c r="B841" s="7"/>
      <c r="C841" s="6"/>
      <c r="D841" s="8"/>
      <c r="E841" s="6"/>
      <c r="F841" s="6"/>
    </row>
    <row r="842" spans="1:6" ht="13.9">
      <c r="A842" s="6"/>
      <c r="B842" s="7"/>
      <c r="C842" s="6"/>
      <c r="D842" s="8"/>
      <c r="E842" s="6"/>
      <c r="F842" s="6"/>
    </row>
    <row r="843" spans="1:6" ht="13.9">
      <c r="A843" s="6"/>
      <c r="B843" s="7"/>
      <c r="C843" s="6"/>
      <c r="D843" s="8"/>
      <c r="E843" s="6"/>
      <c r="F843" s="6"/>
    </row>
    <row r="844" spans="1:6" ht="13.9">
      <c r="A844" s="6"/>
      <c r="B844" s="7"/>
      <c r="C844" s="6"/>
      <c r="D844" s="8"/>
      <c r="E844" s="6"/>
      <c r="F844" s="6"/>
    </row>
    <row r="845" spans="1:6" ht="13.9">
      <c r="A845" s="6"/>
      <c r="B845" s="7"/>
      <c r="C845" s="6"/>
      <c r="D845" s="8"/>
      <c r="E845" s="6"/>
      <c r="F845" s="6"/>
    </row>
    <row r="846" spans="1:6" ht="13.9">
      <c r="A846" s="6"/>
      <c r="B846" s="7"/>
      <c r="C846" s="6"/>
      <c r="D846" s="8"/>
      <c r="E846" s="6"/>
      <c r="F846" s="6"/>
    </row>
    <row r="847" spans="1:6" ht="13.9">
      <c r="A847" s="6"/>
      <c r="B847" s="7"/>
      <c r="C847" s="6"/>
      <c r="D847" s="8"/>
      <c r="E847" s="6"/>
      <c r="F847" s="6"/>
    </row>
    <row r="848" spans="1:6" ht="13.9">
      <c r="A848" s="6"/>
      <c r="B848" s="7"/>
      <c r="C848" s="6"/>
      <c r="D848" s="8"/>
      <c r="E848" s="6"/>
      <c r="F848" s="6"/>
    </row>
    <row r="849" spans="1:6" ht="13.9">
      <c r="A849" s="6"/>
      <c r="B849" s="7"/>
      <c r="C849" s="6"/>
      <c r="D849" s="8"/>
      <c r="E849" s="6"/>
      <c r="F849" s="6"/>
    </row>
    <row r="850" spans="1:6" ht="13.9">
      <c r="A850" s="6"/>
      <c r="B850" s="7"/>
      <c r="C850" s="6"/>
      <c r="D850" s="8"/>
      <c r="E850" s="6"/>
      <c r="F850" s="6"/>
    </row>
    <row r="851" spans="1:6" ht="13.9">
      <c r="A851" s="6"/>
      <c r="B851" s="7"/>
      <c r="C851" s="6"/>
      <c r="D851" s="8"/>
      <c r="E851" s="6"/>
      <c r="F851" s="6"/>
    </row>
    <row r="852" spans="1:6" ht="13.9">
      <c r="A852" s="6"/>
      <c r="B852" s="7"/>
      <c r="C852" s="6"/>
      <c r="D852" s="8"/>
      <c r="E852" s="6"/>
      <c r="F852" s="6"/>
    </row>
    <row r="853" spans="1:6" ht="13.9">
      <c r="A853" s="6"/>
      <c r="B853" s="7"/>
      <c r="C853" s="6"/>
      <c r="D853" s="8"/>
      <c r="E853" s="6"/>
      <c r="F853" s="6"/>
    </row>
    <row r="854" spans="1:6" ht="13.9">
      <c r="A854" s="6"/>
      <c r="B854" s="7"/>
      <c r="C854" s="6"/>
      <c r="D854" s="8"/>
      <c r="E854" s="6"/>
      <c r="F854" s="6"/>
    </row>
    <row r="855" spans="1:6" ht="13.9">
      <c r="A855" s="6"/>
      <c r="B855" s="7"/>
      <c r="C855" s="6"/>
      <c r="D855" s="8"/>
      <c r="E855" s="6"/>
      <c r="F855" s="6"/>
    </row>
    <row r="856" spans="1:6" ht="13.9">
      <c r="A856" s="6"/>
      <c r="B856" s="7"/>
      <c r="C856" s="6"/>
      <c r="D856" s="8"/>
      <c r="E856" s="6"/>
      <c r="F856" s="6"/>
    </row>
    <row r="857" spans="1:6" ht="13.9">
      <c r="A857" s="6"/>
      <c r="B857" s="7"/>
      <c r="C857" s="6"/>
      <c r="D857" s="8"/>
      <c r="E857" s="6"/>
      <c r="F857" s="6"/>
    </row>
    <row r="858" spans="1:6" ht="13.9">
      <c r="A858" s="6"/>
      <c r="B858" s="7"/>
      <c r="C858" s="6"/>
      <c r="D858" s="8"/>
      <c r="E858" s="6"/>
      <c r="F858" s="6"/>
    </row>
    <row r="859" spans="1:6" ht="13.9">
      <c r="A859" s="6"/>
      <c r="B859" s="7"/>
      <c r="C859" s="6"/>
      <c r="D859" s="8"/>
      <c r="E859" s="6"/>
      <c r="F859" s="6"/>
    </row>
    <row r="860" spans="1:6" ht="13.9">
      <c r="A860" s="6"/>
      <c r="B860" s="7"/>
      <c r="C860" s="6"/>
      <c r="D860" s="8"/>
      <c r="E860" s="6"/>
      <c r="F860" s="6"/>
    </row>
    <row r="861" spans="1:6" ht="13.9">
      <c r="A861" s="6"/>
      <c r="B861" s="7"/>
      <c r="C861" s="6"/>
      <c r="D861" s="8"/>
      <c r="E861" s="6"/>
      <c r="F861" s="6"/>
    </row>
    <row r="862" spans="1:6" ht="13.9">
      <c r="A862" s="6"/>
      <c r="B862" s="7"/>
      <c r="C862" s="6"/>
      <c r="D862" s="8"/>
      <c r="E862" s="6"/>
      <c r="F862" s="6"/>
    </row>
    <row r="863" spans="1:6" ht="13.9">
      <c r="A863" s="6"/>
      <c r="B863" s="7"/>
      <c r="C863" s="6"/>
      <c r="D863" s="8"/>
      <c r="E863" s="6"/>
      <c r="F863" s="6"/>
    </row>
    <row r="864" spans="1:6" ht="13.9">
      <c r="A864" s="6"/>
      <c r="B864" s="7"/>
      <c r="C864" s="6"/>
      <c r="D864" s="8"/>
      <c r="E864" s="6"/>
      <c r="F864" s="6"/>
    </row>
    <row r="865" spans="1:6" ht="13.9">
      <c r="A865" s="6"/>
      <c r="B865" s="7"/>
      <c r="C865" s="6"/>
      <c r="D865" s="8"/>
      <c r="E865" s="6"/>
      <c r="F865" s="6"/>
    </row>
    <row r="866" spans="1:6" ht="13.9">
      <c r="A866" s="6"/>
      <c r="B866" s="7"/>
      <c r="C866" s="6"/>
      <c r="D866" s="8"/>
      <c r="E866" s="6"/>
      <c r="F866" s="6"/>
    </row>
    <row r="867" spans="1:6" ht="13.9">
      <c r="A867" s="6"/>
      <c r="B867" s="7"/>
      <c r="C867" s="6"/>
      <c r="D867" s="8"/>
      <c r="E867" s="6"/>
      <c r="F867" s="6"/>
    </row>
    <row r="868" spans="1:6" ht="13.9">
      <c r="A868" s="6"/>
      <c r="B868" s="7"/>
      <c r="C868" s="6"/>
      <c r="D868" s="8"/>
      <c r="E868" s="6"/>
      <c r="F868" s="6"/>
    </row>
    <row r="869" spans="1:6" ht="13.9">
      <c r="A869" s="6"/>
      <c r="B869" s="7"/>
      <c r="C869" s="6"/>
      <c r="D869" s="8"/>
      <c r="E869" s="6"/>
      <c r="F869" s="6"/>
    </row>
    <row r="870" spans="1:6" ht="13.9">
      <c r="A870" s="6"/>
      <c r="B870" s="7"/>
      <c r="C870" s="6"/>
      <c r="D870" s="8"/>
      <c r="E870" s="6"/>
      <c r="F870" s="6"/>
    </row>
    <row r="871" spans="1:6" ht="13.9">
      <c r="A871" s="6"/>
      <c r="B871" s="7"/>
      <c r="C871" s="6"/>
      <c r="D871" s="8"/>
      <c r="E871" s="6"/>
      <c r="F871" s="6"/>
    </row>
    <row r="872" spans="1:6" ht="13.9">
      <c r="A872" s="6"/>
      <c r="B872" s="7"/>
      <c r="C872" s="6"/>
      <c r="D872" s="8"/>
      <c r="E872" s="6"/>
      <c r="F872" s="6"/>
    </row>
    <row r="873" spans="1:6" ht="13.9">
      <c r="A873" s="6"/>
      <c r="B873" s="7"/>
      <c r="C873" s="6"/>
      <c r="D873" s="8"/>
      <c r="E873" s="6"/>
      <c r="F873" s="6"/>
    </row>
    <row r="874" spans="1:6" ht="13.9">
      <c r="A874" s="6"/>
      <c r="B874" s="7"/>
      <c r="C874" s="6"/>
      <c r="D874" s="8"/>
      <c r="E874" s="6"/>
      <c r="F874" s="6"/>
    </row>
    <row r="875" spans="1:6" ht="13.9">
      <c r="A875" s="6"/>
      <c r="B875" s="7"/>
      <c r="C875" s="6"/>
      <c r="D875" s="8"/>
      <c r="E875" s="6"/>
      <c r="F875" s="6"/>
    </row>
    <row r="876" spans="1:6" ht="13.9">
      <c r="A876" s="6"/>
      <c r="B876" s="7"/>
      <c r="C876" s="6"/>
      <c r="D876" s="8"/>
      <c r="E876" s="6"/>
      <c r="F876" s="6"/>
    </row>
    <row r="877" spans="1:6" ht="13.9">
      <c r="A877" s="6"/>
      <c r="B877" s="7"/>
      <c r="C877" s="6"/>
      <c r="D877" s="8"/>
      <c r="E877" s="6"/>
      <c r="F877" s="6"/>
    </row>
    <row r="878" spans="1:6" ht="13.9">
      <c r="A878" s="6"/>
      <c r="B878" s="7"/>
      <c r="C878" s="6"/>
      <c r="D878" s="8"/>
      <c r="E878" s="6"/>
      <c r="F878" s="6"/>
    </row>
    <row r="879" spans="1:6" ht="13.9">
      <c r="A879" s="6"/>
      <c r="B879" s="7"/>
      <c r="C879" s="6"/>
      <c r="D879" s="8"/>
      <c r="E879" s="6"/>
      <c r="F879" s="6"/>
    </row>
    <row r="880" spans="1:6" ht="13.9">
      <c r="A880" s="6"/>
      <c r="B880" s="7"/>
      <c r="C880" s="6"/>
      <c r="D880" s="8"/>
      <c r="E880" s="6"/>
      <c r="F880" s="6"/>
    </row>
    <row r="881" spans="1:6" ht="13.9">
      <c r="A881" s="6"/>
      <c r="B881" s="7"/>
      <c r="C881" s="6"/>
      <c r="D881" s="8"/>
      <c r="E881" s="6"/>
      <c r="F881" s="6"/>
    </row>
    <row r="882" spans="1:6" ht="13.9">
      <c r="A882" s="6"/>
      <c r="B882" s="7"/>
      <c r="C882" s="6"/>
      <c r="D882" s="8"/>
      <c r="E882" s="6"/>
      <c r="F882" s="6"/>
    </row>
    <row r="883" spans="1:6" ht="13.9">
      <c r="A883" s="6"/>
      <c r="B883" s="7"/>
      <c r="C883" s="6"/>
      <c r="D883" s="8"/>
      <c r="E883" s="6"/>
      <c r="F883" s="6"/>
    </row>
    <row r="884" spans="1:6" ht="13.9">
      <c r="A884" s="6"/>
      <c r="B884" s="7"/>
      <c r="C884" s="6"/>
      <c r="D884" s="8"/>
      <c r="E884" s="6"/>
      <c r="F884" s="6"/>
    </row>
    <row r="885" spans="1:6" ht="13.9">
      <c r="A885" s="6"/>
      <c r="B885" s="7"/>
      <c r="C885" s="6"/>
      <c r="D885" s="8"/>
      <c r="E885" s="6"/>
      <c r="F885" s="6"/>
    </row>
    <row r="886" spans="1:6" ht="13.9">
      <c r="A886" s="6"/>
      <c r="B886" s="7"/>
      <c r="C886" s="6"/>
      <c r="D886" s="8"/>
      <c r="E886" s="6"/>
      <c r="F886" s="6"/>
    </row>
    <row r="887" spans="1:6" ht="13.9">
      <c r="A887" s="6"/>
      <c r="B887" s="7"/>
      <c r="C887" s="6"/>
      <c r="D887" s="8"/>
      <c r="E887" s="6"/>
      <c r="F887" s="6"/>
    </row>
    <row r="888" spans="1:6" ht="13.9">
      <c r="A888" s="6"/>
      <c r="B888" s="7"/>
      <c r="C888" s="6"/>
      <c r="D888" s="8"/>
      <c r="E888" s="6"/>
      <c r="F888" s="6"/>
    </row>
    <row r="889" spans="1:6" ht="13.9">
      <c r="A889" s="6"/>
      <c r="B889" s="7"/>
      <c r="C889" s="6"/>
      <c r="D889" s="8"/>
      <c r="E889" s="6"/>
      <c r="F889" s="6"/>
    </row>
    <row r="890" spans="1:6" ht="13.9">
      <c r="A890" s="6"/>
      <c r="B890" s="7"/>
      <c r="C890" s="6"/>
      <c r="D890" s="8"/>
      <c r="E890" s="6"/>
      <c r="F890" s="6"/>
    </row>
    <row r="891" spans="1:6" ht="13.9">
      <c r="A891" s="6"/>
      <c r="B891" s="7"/>
      <c r="C891" s="6"/>
      <c r="D891" s="8"/>
      <c r="E891" s="6"/>
      <c r="F891" s="6"/>
    </row>
    <row r="892" spans="1:6" ht="13.9">
      <c r="A892" s="6"/>
      <c r="B892" s="7"/>
      <c r="C892" s="6"/>
      <c r="D892" s="8"/>
      <c r="E892" s="6"/>
      <c r="F892" s="6"/>
    </row>
    <row r="893" spans="1:6" ht="13.9">
      <c r="A893" s="6"/>
      <c r="B893" s="7"/>
      <c r="C893" s="6"/>
      <c r="D893" s="8"/>
      <c r="E893" s="6"/>
      <c r="F893" s="6"/>
    </row>
    <row r="894" spans="1:6" ht="13.9">
      <c r="A894" s="6"/>
      <c r="B894" s="7"/>
      <c r="C894" s="6"/>
      <c r="D894" s="8"/>
      <c r="E894" s="6"/>
      <c r="F894" s="6"/>
    </row>
    <row r="895" spans="1:6" ht="13.9">
      <c r="A895" s="6"/>
      <c r="B895" s="7"/>
      <c r="C895" s="6"/>
      <c r="D895" s="8"/>
      <c r="E895" s="6"/>
      <c r="F895" s="6"/>
    </row>
    <row r="896" spans="1:6" ht="13.9">
      <c r="A896" s="6"/>
      <c r="B896" s="7"/>
      <c r="C896" s="6"/>
      <c r="D896" s="8"/>
      <c r="E896" s="6"/>
      <c r="F896" s="6"/>
    </row>
    <row r="897" spans="1:6" ht="13.9">
      <c r="A897" s="6"/>
      <c r="B897" s="7"/>
      <c r="C897" s="6"/>
      <c r="D897" s="8"/>
      <c r="E897" s="6"/>
      <c r="F897" s="6"/>
    </row>
    <row r="898" spans="1:6" ht="13.9">
      <c r="A898" s="6"/>
      <c r="B898" s="7"/>
      <c r="C898" s="6"/>
      <c r="D898" s="8"/>
      <c r="E898" s="6"/>
      <c r="F898" s="6"/>
    </row>
    <row r="899" spans="1:6" ht="13.9">
      <c r="A899" s="6"/>
      <c r="B899" s="7"/>
      <c r="C899" s="6"/>
      <c r="D899" s="8"/>
      <c r="E899" s="6"/>
      <c r="F899" s="6"/>
    </row>
    <row r="900" spans="1:6" ht="13.9">
      <c r="A900" s="6"/>
      <c r="B900" s="7"/>
      <c r="C900" s="6"/>
      <c r="D900" s="8"/>
      <c r="E900" s="6"/>
      <c r="F900" s="6"/>
    </row>
    <row r="901" spans="1:6" ht="13.9">
      <c r="A901" s="6"/>
      <c r="B901" s="7"/>
      <c r="C901" s="6"/>
      <c r="D901" s="8"/>
      <c r="E901" s="6"/>
      <c r="F901" s="6"/>
    </row>
    <row r="902" spans="1:6" ht="13.9">
      <c r="A902" s="6"/>
      <c r="B902" s="7"/>
      <c r="C902" s="6"/>
      <c r="D902" s="8"/>
      <c r="E902" s="6"/>
      <c r="F902" s="6"/>
    </row>
    <row r="903" spans="1:6" ht="13.9">
      <c r="A903" s="6"/>
      <c r="B903" s="7"/>
      <c r="C903" s="6"/>
      <c r="D903" s="8"/>
      <c r="E903" s="6"/>
      <c r="F903" s="6"/>
    </row>
    <row r="904" spans="1:6" ht="13.9">
      <c r="A904" s="6"/>
      <c r="B904" s="7"/>
      <c r="C904" s="6"/>
      <c r="D904" s="8"/>
      <c r="E904" s="6"/>
      <c r="F904" s="6"/>
    </row>
    <row r="905" spans="1:6" ht="13.9">
      <c r="A905" s="6"/>
      <c r="B905" s="7"/>
      <c r="C905" s="6"/>
      <c r="D905" s="8"/>
      <c r="E905" s="6"/>
      <c r="F905" s="6"/>
    </row>
    <row r="906" spans="1:6" ht="13.9">
      <c r="A906" s="6"/>
      <c r="B906" s="7"/>
      <c r="C906" s="6"/>
      <c r="D906" s="8"/>
      <c r="E906" s="6"/>
      <c r="F906" s="6"/>
    </row>
    <row r="907" spans="1:6" ht="13.9">
      <c r="A907" s="6"/>
      <c r="B907" s="7"/>
      <c r="C907" s="6"/>
      <c r="D907" s="8"/>
      <c r="E907" s="6"/>
      <c r="F907" s="6"/>
    </row>
    <row r="908" spans="1:6" ht="13.9">
      <c r="A908" s="6"/>
      <c r="B908" s="7"/>
      <c r="C908" s="6"/>
      <c r="D908" s="8"/>
      <c r="E908" s="6"/>
      <c r="F908" s="6"/>
    </row>
    <row r="909" spans="1:6" ht="13.9">
      <c r="A909" s="6"/>
      <c r="B909" s="7"/>
      <c r="C909" s="6"/>
      <c r="D909" s="8"/>
      <c r="E909" s="6"/>
      <c r="F909" s="6"/>
    </row>
    <row r="910" spans="1:6" ht="13.9">
      <c r="A910" s="6"/>
      <c r="B910" s="7"/>
      <c r="C910" s="6"/>
      <c r="D910" s="8"/>
      <c r="E910" s="6"/>
      <c r="F910" s="6"/>
    </row>
    <row r="911" spans="1:6" ht="13.9">
      <c r="A911" s="6"/>
      <c r="B911" s="7"/>
      <c r="C911" s="6"/>
      <c r="D911" s="8"/>
      <c r="E911" s="6"/>
      <c r="F911" s="6"/>
    </row>
    <row r="912" spans="1:6" ht="13.9">
      <c r="A912" s="6"/>
      <c r="B912" s="7"/>
      <c r="C912" s="6"/>
      <c r="D912" s="8"/>
      <c r="E912" s="6"/>
      <c r="F912" s="6"/>
    </row>
    <row r="913" spans="1:6" ht="13.9">
      <c r="A913" s="6"/>
      <c r="B913" s="7"/>
      <c r="C913" s="6"/>
      <c r="D913" s="8"/>
      <c r="E913" s="6"/>
      <c r="F913" s="6"/>
    </row>
    <row r="914" spans="1:6" ht="13.9">
      <c r="A914" s="6"/>
      <c r="B914" s="7"/>
      <c r="C914" s="6"/>
      <c r="D914" s="8"/>
      <c r="E914" s="6"/>
      <c r="F914" s="6"/>
    </row>
    <row r="915" spans="1:6" ht="13.9">
      <c r="A915" s="6"/>
      <c r="B915" s="7"/>
      <c r="C915" s="6"/>
      <c r="D915" s="8"/>
      <c r="E915" s="6"/>
      <c r="F915" s="6"/>
    </row>
    <row r="916" spans="1:6" ht="13.9">
      <c r="A916" s="6"/>
      <c r="B916" s="7"/>
      <c r="C916" s="6"/>
      <c r="D916" s="8"/>
      <c r="E916" s="6"/>
      <c r="F916" s="6"/>
    </row>
    <row r="917" spans="1:6" ht="13.9">
      <c r="A917" s="6"/>
      <c r="B917" s="7"/>
      <c r="C917" s="6"/>
      <c r="D917" s="8"/>
      <c r="E917" s="6"/>
      <c r="F917" s="6"/>
    </row>
    <row r="918" spans="1:6" ht="13.9">
      <c r="A918" s="6"/>
      <c r="B918" s="7"/>
      <c r="C918" s="6"/>
      <c r="D918" s="8"/>
      <c r="E918" s="6"/>
      <c r="F918" s="6"/>
    </row>
    <row r="919" spans="1:6" ht="13.9">
      <c r="A919" s="6"/>
      <c r="B919" s="7"/>
      <c r="C919" s="6"/>
      <c r="D919" s="8"/>
      <c r="E919" s="6"/>
      <c r="F919" s="6"/>
    </row>
    <row r="920" spans="1:6" ht="13.9">
      <c r="A920" s="6"/>
      <c r="B920" s="7"/>
      <c r="C920" s="6"/>
      <c r="D920" s="8"/>
      <c r="E920" s="6"/>
      <c r="F920" s="6"/>
    </row>
    <row r="921" spans="1:6" ht="13.9">
      <c r="A921" s="6"/>
      <c r="B921" s="7"/>
      <c r="C921" s="6"/>
      <c r="D921" s="8"/>
      <c r="E921" s="6"/>
      <c r="F921" s="6"/>
    </row>
    <row r="922" spans="1:6" ht="13.9">
      <c r="A922" s="6"/>
      <c r="B922" s="7"/>
      <c r="C922" s="6"/>
      <c r="D922" s="8"/>
      <c r="E922" s="6"/>
      <c r="F922" s="6"/>
    </row>
    <row r="923" spans="1:6" ht="13.9">
      <c r="A923" s="6"/>
      <c r="B923" s="7"/>
      <c r="C923" s="6"/>
      <c r="D923" s="8"/>
      <c r="E923" s="6"/>
      <c r="F923" s="6"/>
    </row>
    <row r="924" spans="1:6" ht="13.9">
      <c r="A924" s="6"/>
      <c r="B924" s="7"/>
      <c r="C924" s="6"/>
      <c r="D924" s="8"/>
      <c r="E924" s="6"/>
      <c r="F924" s="6"/>
    </row>
    <row r="925" spans="1:6" ht="13.9">
      <c r="A925" s="6"/>
      <c r="B925" s="7"/>
      <c r="C925" s="6"/>
      <c r="D925" s="8"/>
      <c r="E925" s="6"/>
      <c r="F925" s="6"/>
    </row>
    <row r="926" spans="1:6" ht="13.9">
      <c r="A926" s="6"/>
      <c r="B926" s="7"/>
      <c r="C926" s="6"/>
      <c r="D926" s="8"/>
      <c r="E926" s="6"/>
      <c r="F926" s="6"/>
    </row>
    <row r="927" spans="1:6" ht="13.9">
      <c r="A927" s="6"/>
      <c r="B927" s="7"/>
      <c r="C927" s="6"/>
      <c r="D927" s="8"/>
      <c r="E927" s="6"/>
      <c r="F927" s="6"/>
    </row>
    <row r="928" spans="1:6" ht="13.9">
      <c r="A928" s="6"/>
      <c r="B928" s="7"/>
      <c r="C928" s="6"/>
      <c r="D928" s="8"/>
      <c r="E928" s="6"/>
      <c r="F928" s="6"/>
    </row>
    <row r="929" spans="1:6" ht="13.9">
      <c r="A929" s="6"/>
      <c r="B929" s="7"/>
      <c r="C929" s="6"/>
      <c r="D929" s="8"/>
      <c r="E929" s="6"/>
      <c r="F929" s="6"/>
    </row>
    <row r="930" spans="1:6" ht="13.9">
      <c r="A930" s="6"/>
      <c r="B930" s="7"/>
      <c r="C930" s="6"/>
      <c r="D930" s="8"/>
      <c r="E930" s="6"/>
      <c r="F930" s="6"/>
    </row>
    <row r="931" spans="1:6" ht="13.9">
      <c r="A931" s="6"/>
      <c r="B931" s="7"/>
      <c r="C931" s="6"/>
      <c r="D931" s="8"/>
      <c r="E931" s="6"/>
      <c r="F931" s="6"/>
    </row>
    <row r="932" spans="1:6" ht="13.9">
      <c r="A932" s="6"/>
      <c r="B932" s="7"/>
      <c r="C932" s="6"/>
      <c r="D932" s="8"/>
      <c r="E932" s="6"/>
      <c r="F932" s="6"/>
    </row>
    <row r="933" spans="1:6" ht="13.9">
      <c r="A933" s="6"/>
      <c r="B933" s="7"/>
      <c r="C933" s="6"/>
      <c r="D933" s="8"/>
      <c r="E933" s="6"/>
      <c r="F933" s="6"/>
    </row>
    <row r="934" spans="1:6" ht="13.9">
      <c r="A934" s="6"/>
      <c r="B934" s="7"/>
      <c r="C934" s="6"/>
      <c r="D934" s="8"/>
      <c r="E934" s="6"/>
      <c r="F934" s="6"/>
    </row>
    <row r="935" spans="1:6" ht="13.9">
      <c r="A935" s="6"/>
      <c r="B935" s="7"/>
      <c r="C935" s="6"/>
      <c r="D935" s="8"/>
      <c r="E935" s="6"/>
      <c r="F935" s="6"/>
    </row>
    <row r="936" spans="1:6" ht="13.9">
      <c r="A936" s="6"/>
      <c r="B936" s="7"/>
      <c r="C936" s="6"/>
      <c r="D936" s="8"/>
      <c r="E936" s="6"/>
      <c r="F936" s="6"/>
    </row>
    <row r="937" spans="1:6" ht="13.9">
      <c r="A937" s="6"/>
      <c r="B937" s="7"/>
      <c r="C937" s="6"/>
      <c r="D937" s="8"/>
      <c r="E937" s="6"/>
      <c r="F937" s="6"/>
    </row>
    <row r="938" spans="1:6" ht="13.9">
      <c r="A938" s="6"/>
      <c r="B938" s="7"/>
      <c r="C938" s="6"/>
      <c r="D938" s="8"/>
      <c r="E938" s="6"/>
      <c r="F938" s="6"/>
    </row>
    <row r="939" spans="1:6" ht="13.9">
      <c r="A939" s="6"/>
      <c r="B939" s="7"/>
      <c r="C939" s="6"/>
      <c r="D939" s="8"/>
      <c r="E939" s="6"/>
      <c r="F939" s="6"/>
    </row>
    <row r="940" spans="1:6" ht="13.9">
      <c r="A940" s="6"/>
      <c r="B940" s="7"/>
      <c r="C940" s="6"/>
      <c r="D940" s="8"/>
      <c r="E940" s="6"/>
      <c r="F940" s="6"/>
    </row>
    <row r="941" spans="1:6" ht="13.9">
      <c r="A941" s="6"/>
      <c r="B941" s="7"/>
      <c r="C941" s="6"/>
      <c r="D941" s="8"/>
      <c r="E941" s="6"/>
      <c r="F941" s="6"/>
    </row>
    <row r="942" spans="1:6" ht="13.9">
      <c r="A942" s="6"/>
      <c r="B942" s="7"/>
      <c r="C942" s="6"/>
      <c r="D942" s="8"/>
      <c r="E942" s="6"/>
      <c r="F942" s="6"/>
    </row>
    <row r="943" spans="1:6" ht="13.9">
      <c r="A943" s="6"/>
      <c r="B943" s="7"/>
      <c r="C943" s="6"/>
      <c r="D943" s="8"/>
      <c r="E943" s="6"/>
      <c r="F943" s="6"/>
    </row>
    <row r="944" spans="1:6" ht="13.9">
      <c r="A944" s="6"/>
      <c r="B944" s="7"/>
      <c r="C944" s="6"/>
      <c r="D944" s="8"/>
      <c r="E944" s="6"/>
      <c r="F944" s="6"/>
    </row>
    <row r="945" spans="1:6" ht="13.9">
      <c r="A945" s="6"/>
      <c r="B945" s="7"/>
      <c r="C945" s="6"/>
      <c r="D945" s="8"/>
      <c r="E945" s="6"/>
      <c r="F945" s="6"/>
    </row>
    <row r="946" spans="1:6" ht="13.9">
      <c r="A946" s="6"/>
      <c r="B946" s="7"/>
      <c r="C946" s="6"/>
      <c r="D946" s="8"/>
      <c r="E946" s="6"/>
      <c r="F946" s="6"/>
    </row>
    <row r="947" spans="1:6" ht="13.9">
      <c r="A947" s="6"/>
      <c r="B947" s="7"/>
      <c r="C947" s="6"/>
      <c r="D947" s="8"/>
      <c r="E947" s="6"/>
      <c r="F947" s="6"/>
    </row>
    <row r="948" spans="1:6" ht="13.9">
      <c r="A948" s="6"/>
      <c r="B948" s="7"/>
      <c r="C948" s="6"/>
      <c r="D948" s="8"/>
      <c r="E948" s="6"/>
      <c r="F948" s="6"/>
    </row>
    <row r="949" spans="1:6" ht="13.9">
      <c r="A949" s="6"/>
      <c r="B949" s="7"/>
      <c r="C949" s="6"/>
      <c r="D949" s="8"/>
      <c r="E949" s="6"/>
      <c r="F949" s="6"/>
    </row>
    <row r="950" spans="1:6" ht="13.9">
      <c r="A950" s="6"/>
      <c r="B950" s="7"/>
      <c r="C950" s="6"/>
      <c r="D950" s="8"/>
      <c r="E950" s="6"/>
      <c r="F950" s="6"/>
    </row>
    <row r="951" spans="1:6" ht="13.9">
      <c r="A951" s="6"/>
      <c r="B951" s="7"/>
      <c r="C951" s="6"/>
      <c r="D951" s="8"/>
      <c r="E951" s="6"/>
      <c r="F951" s="6"/>
    </row>
    <row r="952" spans="1:6" ht="13.9">
      <c r="A952" s="6"/>
      <c r="B952" s="7"/>
      <c r="C952" s="6"/>
      <c r="D952" s="8"/>
      <c r="E952" s="6"/>
      <c r="F952" s="6"/>
    </row>
    <row r="953" spans="1:6" ht="13.9">
      <c r="A953" s="6"/>
      <c r="B953" s="7"/>
      <c r="C953" s="6"/>
      <c r="D953" s="8"/>
      <c r="E953" s="6"/>
      <c r="F953" s="6"/>
    </row>
    <row r="954" spans="1:6" ht="13.9">
      <c r="A954" s="6"/>
      <c r="B954" s="7"/>
      <c r="C954" s="6"/>
      <c r="D954" s="8"/>
      <c r="E954" s="6"/>
      <c r="F954" s="6"/>
    </row>
    <row r="955" spans="1:6" ht="13.9">
      <c r="A955" s="6"/>
      <c r="B955" s="7"/>
      <c r="C955" s="6"/>
      <c r="D955" s="8"/>
      <c r="E955" s="6"/>
      <c r="F955" s="6"/>
    </row>
    <row r="956" spans="1:6" ht="13.9">
      <c r="A956" s="6"/>
      <c r="B956" s="7"/>
      <c r="C956" s="6"/>
      <c r="D956" s="8"/>
      <c r="E956" s="6"/>
      <c r="F956" s="6"/>
    </row>
    <row r="957" spans="1:6" ht="13.9">
      <c r="A957" s="6"/>
      <c r="B957" s="7"/>
      <c r="C957" s="6"/>
      <c r="D957" s="8"/>
      <c r="E957" s="6"/>
      <c r="F957" s="6"/>
    </row>
    <row r="958" spans="1:6" ht="13.9">
      <c r="A958" s="6"/>
      <c r="B958" s="7"/>
      <c r="C958" s="6"/>
      <c r="D958" s="8"/>
      <c r="E958" s="6"/>
      <c r="F958" s="6"/>
    </row>
    <row r="959" spans="1:6" ht="13.9">
      <c r="A959" s="6"/>
      <c r="B959" s="7"/>
      <c r="C959" s="6"/>
      <c r="D959" s="8"/>
      <c r="E959" s="6"/>
      <c r="F959" s="6"/>
    </row>
    <row r="960" spans="1:6" ht="13.9">
      <c r="A960" s="6"/>
      <c r="B960" s="7"/>
      <c r="C960" s="6"/>
      <c r="D960" s="8"/>
      <c r="E960" s="6"/>
      <c r="F960" s="6"/>
    </row>
    <row r="961" spans="1:6" ht="13.9">
      <c r="A961" s="6"/>
      <c r="B961" s="7"/>
      <c r="C961" s="6"/>
      <c r="D961" s="8"/>
      <c r="E961" s="6"/>
      <c r="F961" s="6"/>
    </row>
    <row r="962" spans="1:6" ht="13.9">
      <c r="A962" s="6"/>
      <c r="B962" s="7"/>
      <c r="C962" s="6"/>
      <c r="D962" s="8"/>
      <c r="E962" s="6"/>
      <c r="F962" s="6"/>
    </row>
    <row r="963" spans="1:6" ht="13.9">
      <c r="A963" s="6"/>
      <c r="B963" s="7"/>
      <c r="C963" s="6"/>
      <c r="D963" s="8"/>
      <c r="E963" s="6"/>
      <c r="F963" s="6"/>
    </row>
    <row r="964" spans="1:6" ht="13.9">
      <c r="A964" s="6"/>
      <c r="B964" s="7"/>
      <c r="C964" s="6"/>
      <c r="D964" s="8"/>
      <c r="E964" s="6"/>
      <c r="F964" s="6"/>
    </row>
    <row r="965" spans="1:6" ht="13.9">
      <c r="A965" s="6"/>
      <c r="B965" s="7"/>
      <c r="C965" s="6"/>
      <c r="D965" s="8"/>
      <c r="E965" s="6"/>
      <c r="F965" s="6"/>
    </row>
    <row r="966" spans="1:6" ht="13.9">
      <c r="A966" s="6"/>
      <c r="B966" s="7"/>
      <c r="C966" s="6"/>
      <c r="D966" s="8"/>
      <c r="E966" s="6"/>
      <c r="F966" s="6"/>
    </row>
    <row r="967" spans="1:6" ht="13.9">
      <c r="A967" s="6"/>
      <c r="B967" s="7"/>
      <c r="C967" s="6"/>
      <c r="D967" s="8"/>
      <c r="E967" s="6"/>
      <c r="F967" s="6"/>
    </row>
    <row r="968" spans="1:6" ht="13.9">
      <c r="A968" s="6"/>
      <c r="B968" s="7"/>
      <c r="C968" s="6"/>
      <c r="D968" s="8"/>
      <c r="E968" s="6"/>
      <c r="F968" s="6"/>
    </row>
    <row r="969" spans="1:6" ht="13.9">
      <c r="A969" s="6"/>
      <c r="B969" s="7"/>
      <c r="C969" s="6"/>
      <c r="D969" s="8"/>
      <c r="E969" s="6"/>
      <c r="F969" s="6"/>
    </row>
    <row r="970" spans="1:6" ht="13.9">
      <c r="A970" s="6"/>
      <c r="B970" s="7"/>
      <c r="C970" s="6"/>
      <c r="D970" s="8"/>
      <c r="E970" s="6"/>
      <c r="F970" s="6"/>
    </row>
    <row r="971" spans="1:6" ht="13.9">
      <c r="A971" s="6"/>
      <c r="B971" s="7"/>
      <c r="C971" s="6"/>
      <c r="D971" s="8"/>
      <c r="E971" s="6"/>
      <c r="F971" s="6"/>
    </row>
    <row r="972" spans="1:6" ht="13.9">
      <c r="A972" s="6"/>
      <c r="B972" s="7"/>
      <c r="C972" s="6"/>
      <c r="D972" s="8"/>
      <c r="E972" s="6"/>
      <c r="F972" s="6"/>
    </row>
    <row r="973" spans="1:6" ht="13.9">
      <c r="A973" s="6"/>
      <c r="B973" s="7"/>
      <c r="C973" s="6"/>
      <c r="D973" s="8"/>
      <c r="E973" s="6"/>
      <c r="F973" s="6"/>
    </row>
    <row r="974" spans="1:6" ht="13.9">
      <c r="A974" s="6"/>
      <c r="B974" s="7"/>
      <c r="C974" s="6"/>
      <c r="D974" s="8"/>
      <c r="E974" s="6"/>
      <c r="F974" s="6"/>
    </row>
    <row r="975" spans="1:6" ht="13.9">
      <c r="A975" s="6"/>
      <c r="B975" s="7"/>
      <c r="C975" s="6"/>
      <c r="D975" s="8"/>
      <c r="E975" s="6"/>
      <c r="F975" s="6"/>
    </row>
    <row r="976" spans="1:6" ht="13.9">
      <c r="A976" s="6"/>
      <c r="B976" s="7"/>
      <c r="C976" s="6"/>
      <c r="D976" s="8"/>
      <c r="E976" s="6"/>
      <c r="F976" s="6"/>
    </row>
    <row r="977" spans="1:6" ht="13.9">
      <c r="A977" s="6"/>
      <c r="B977" s="7"/>
      <c r="C977" s="6"/>
      <c r="D977" s="8"/>
      <c r="E977" s="6"/>
      <c r="F977" s="6"/>
    </row>
    <row r="978" spans="1:6" ht="13.9">
      <c r="A978" s="6"/>
      <c r="B978" s="7"/>
      <c r="C978" s="6"/>
      <c r="D978" s="8"/>
      <c r="E978" s="6"/>
      <c r="F978" s="6"/>
    </row>
    <row r="979" spans="1:6" ht="13.9">
      <c r="A979" s="6"/>
      <c r="B979" s="7"/>
      <c r="C979" s="6"/>
      <c r="D979" s="8"/>
      <c r="E979" s="6"/>
      <c r="F979" s="6"/>
    </row>
    <row r="980" spans="1:6" ht="13.9">
      <c r="A980" s="6"/>
      <c r="B980" s="7"/>
      <c r="C980" s="6"/>
      <c r="D980" s="8"/>
      <c r="E980" s="6"/>
      <c r="F980" s="6"/>
    </row>
    <row r="981" spans="1:6" ht="13.9">
      <c r="A981" s="6"/>
      <c r="B981" s="7"/>
      <c r="C981" s="6"/>
      <c r="D981" s="8"/>
      <c r="E981" s="6"/>
      <c r="F981" s="6"/>
    </row>
    <row r="982" spans="1:6" ht="13.9">
      <c r="A982" s="6"/>
      <c r="B982" s="7"/>
      <c r="C982" s="6"/>
      <c r="D982" s="8"/>
      <c r="E982" s="6"/>
      <c r="F982" s="6"/>
    </row>
    <row r="983" spans="1:6" ht="13.9">
      <c r="A983" s="6"/>
      <c r="B983" s="7"/>
      <c r="C983" s="6"/>
      <c r="D983" s="8"/>
      <c r="E983" s="6"/>
      <c r="F983" s="6"/>
    </row>
    <row r="984" spans="1:6" ht="13.9">
      <c r="A984" s="6"/>
      <c r="B984" s="7"/>
      <c r="C984" s="6"/>
      <c r="D984" s="8"/>
      <c r="E984" s="6"/>
      <c r="F984" s="6"/>
    </row>
    <row r="985" spans="1:6" ht="13.9">
      <c r="A985" s="6"/>
      <c r="B985" s="7"/>
      <c r="C985" s="6"/>
      <c r="D985" s="8"/>
      <c r="E985" s="6"/>
      <c r="F985" s="6"/>
    </row>
    <row r="986" spans="1:6" ht="13.9">
      <c r="A986" s="6"/>
      <c r="B986" s="7"/>
      <c r="C986" s="6"/>
      <c r="D986" s="8"/>
      <c r="E986" s="6"/>
      <c r="F986" s="6"/>
    </row>
    <row r="987" spans="1:6" ht="13.9">
      <c r="A987" s="6"/>
      <c r="B987" s="7"/>
      <c r="C987" s="6"/>
      <c r="D987" s="8"/>
      <c r="E987" s="6"/>
      <c r="F987" s="6"/>
    </row>
    <row r="988" spans="1:6" ht="13.9">
      <c r="A988" s="6"/>
      <c r="B988" s="7"/>
      <c r="C988" s="6"/>
      <c r="D988" s="8"/>
      <c r="E988" s="6"/>
      <c r="F988" s="6"/>
    </row>
    <row r="989" spans="1:6" ht="13.9">
      <c r="A989" s="6"/>
      <c r="B989" s="7"/>
      <c r="C989" s="6"/>
      <c r="D989" s="8"/>
      <c r="E989" s="6"/>
      <c r="F989" s="6"/>
    </row>
    <row r="990" spans="1:6" ht="13.9">
      <c r="A990" s="6"/>
      <c r="B990" s="7"/>
      <c r="C990" s="6"/>
      <c r="D990" s="8"/>
      <c r="E990" s="6"/>
      <c r="F990" s="6"/>
    </row>
    <row r="991" spans="1:6" ht="13.9">
      <c r="A991" s="6"/>
      <c r="B991" s="7"/>
      <c r="C991" s="6"/>
      <c r="D991" s="8"/>
      <c r="E991" s="6"/>
      <c r="F991" s="6"/>
    </row>
    <row r="992" spans="1:6" ht="13.9">
      <c r="A992" s="6"/>
      <c r="B992" s="7"/>
      <c r="C992" s="6"/>
      <c r="D992" s="8"/>
      <c r="E992" s="6"/>
      <c r="F992" s="6"/>
    </row>
    <row r="993" spans="1:6" ht="13.9">
      <c r="A993" s="6"/>
      <c r="B993" s="7"/>
      <c r="C993" s="6"/>
      <c r="D993" s="8"/>
      <c r="E993" s="6"/>
      <c r="F993" s="6"/>
    </row>
    <row r="994" spans="1:6" ht="13.9">
      <c r="A994" s="6"/>
      <c r="B994" s="7"/>
      <c r="C994" s="6"/>
      <c r="D994" s="8"/>
      <c r="E994" s="6"/>
      <c r="F994" s="6"/>
    </row>
    <row r="995" spans="1:6" ht="13.9">
      <c r="A995" s="6"/>
      <c r="B995" s="7"/>
      <c r="C995" s="6"/>
      <c r="D995" s="8"/>
      <c r="E995" s="6"/>
      <c r="F995" s="6"/>
    </row>
    <row r="996" spans="1:6" ht="13.9">
      <c r="A996" s="6"/>
      <c r="B996" s="7"/>
      <c r="C996" s="6"/>
      <c r="D996" s="8"/>
      <c r="E996" s="6"/>
      <c r="F996" s="6"/>
    </row>
    <row r="997" spans="1:6" ht="13.9">
      <c r="A997" s="6"/>
      <c r="B997" s="7"/>
      <c r="C997" s="6"/>
      <c r="D997" s="8"/>
      <c r="E997" s="6"/>
      <c r="F997" s="6"/>
    </row>
    <row r="998" spans="1:6" ht="13.9">
      <c r="A998" s="6"/>
      <c r="B998" s="7"/>
      <c r="C998" s="6"/>
      <c r="D998" s="8"/>
      <c r="E998" s="6"/>
      <c r="F998" s="6"/>
    </row>
    <row r="999" spans="1:6" ht="13.9">
      <c r="A999" s="6"/>
      <c r="B999" s="7"/>
      <c r="C999" s="6"/>
      <c r="D999" s="8"/>
      <c r="E999" s="6"/>
      <c r="F999" s="6"/>
    </row>
    <row r="1000" spans="1:6" ht="13.9">
      <c r="A1000" s="6"/>
      <c r="B1000" s="7"/>
      <c r="C1000" s="6"/>
      <c r="D1000" s="8"/>
      <c r="E1000" s="6"/>
      <c r="F1000" s="6"/>
    </row>
    <row r="1001" spans="1:6" ht="13.9">
      <c r="A1001" s="6"/>
      <c r="B1001" s="7"/>
      <c r="C1001" s="6"/>
      <c r="D1001" s="8"/>
      <c r="E1001" s="6"/>
      <c r="F1001" s="6"/>
    </row>
    <row r="1002" spans="1:6" ht="13.9">
      <c r="A1002" s="6"/>
      <c r="B1002" s="7"/>
      <c r="C1002" s="6"/>
      <c r="D1002" s="8"/>
      <c r="E1002" s="6"/>
      <c r="F1002" s="6"/>
    </row>
    <row r="1003" spans="1:6" ht="13.9">
      <c r="A1003" s="6"/>
      <c r="B1003" s="7"/>
      <c r="C1003" s="6"/>
      <c r="D1003" s="8"/>
      <c r="E1003" s="6"/>
      <c r="F1003" s="6"/>
    </row>
    <row r="1004" spans="1:6" ht="13.9">
      <c r="A1004" s="6"/>
      <c r="B1004" s="7"/>
      <c r="C1004" s="6"/>
      <c r="D1004" s="8"/>
      <c r="E1004" s="6"/>
      <c r="F1004" s="6"/>
    </row>
    <row r="1005" spans="1:6" ht="13.9">
      <c r="A1005" s="6"/>
      <c r="B1005" s="7"/>
      <c r="C1005" s="6"/>
      <c r="D1005" s="8"/>
      <c r="E1005" s="6"/>
      <c r="F1005" s="6"/>
    </row>
    <row r="1006" spans="1:6" ht="13.9">
      <c r="A1006" s="6"/>
      <c r="B1006" s="7"/>
      <c r="C1006" s="6"/>
      <c r="D1006" s="8"/>
      <c r="E1006" s="6"/>
      <c r="F1006" s="6"/>
    </row>
    <row r="1007" spans="1:6" ht="13.9">
      <c r="A1007" s="6"/>
      <c r="B1007" s="7"/>
      <c r="C1007" s="6"/>
      <c r="D1007" s="8"/>
      <c r="E1007" s="6"/>
      <c r="F1007" s="6"/>
    </row>
    <row r="1008" spans="1:6" ht="13.9">
      <c r="A1008" s="6"/>
      <c r="B1008" s="7"/>
      <c r="C1008" s="6"/>
      <c r="D1008" s="8"/>
      <c r="E1008" s="6"/>
      <c r="F1008" s="6"/>
    </row>
    <row r="1009" spans="1:6" ht="13.9">
      <c r="A1009" s="6"/>
      <c r="B1009" s="7"/>
      <c r="C1009" s="6"/>
      <c r="D1009" s="8"/>
      <c r="E1009" s="6"/>
      <c r="F1009" s="6"/>
    </row>
    <row r="1010" spans="1:6" ht="13.9">
      <c r="A1010" s="6"/>
      <c r="B1010" s="7"/>
      <c r="C1010" s="6"/>
      <c r="D1010" s="8"/>
      <c r="E1010" s="6"/>
      <c r="F1010" s="6"/>
    </row>
    <row r="1011" spans="1:6" ht="13.9">
      <c r="A1011" s="6"/>
      <c r="B1011" s="7"/>
      <c r="C1011" s="6"/>
      <c r="D1011" s="8"/>
      <c r="E1011" s="6"/>
      <c r="F1011" s="6"/>
    </row>
    <row r="1012" spans="1:6" ht="13.9">
      <c r="A1012" s="6"/>
      <c r="B1012" s="7"/>
      <c r="C1012" s="6"/>
      <c r="D1012" s="8"/>
      <c r="E1012" s="6"/>
      <c r="F1012" s="6"/>
    </row>
    <row r="1013" spans="1:6" ht="13.9">
      <c r="A1013" s="6"/>
      <c r="B1013" s="7"/>
      <c r="C1013" s="6"/>
      <c r="D1013" s="8"/>
      <c r="E1013" s="6"/>
      <c r="F1013" s="6"/>
    </row>
    <row r="1014" spans="1:6" ht="13.9">
      <c r="A1014" s="6"/>
      <c r="B1014" s="7"/>
      <c r="C1014" s="6"/>
      <c r="D1014" s="8"/>
      <c r="E1014" s="6"/>
      <c r="F1014" s="6"/>
    </row>
    <row r="1015" spans="1:6" ht="13.9">
      <c r="A1015" s="6"/>
      <c r="B1015" s="7"/>
      <c r="C1015" s="6"/>
      <c r="D1015" s="8"/>
      <c r="E1015" s="6"/>
      <c r="F1015" s="6"/>
    </row>
    <row r="1016" spans="1:6" ht="13.9">
      <c r="A1016" s="6"/>
      <c r="B1016" s="7"/>
      <c r="C1016" s="6"/>
      <c r="D1016" s="8"/>
      <c r="E1016" s="6"/>
      <c r="F1016" s="6"/>
    </row>
    <row r="1017" spans="1:6" ht="13.9">
      <c r="A1017" s="6"/>
      <c r="B1017" s="7"/>
      <c r="C1017" s="6"/>
      <c r="D1017" s="8"/>
      <c r="E1017" s="6"/>
      <c r="F1017" s="6"/>
    </row>
    <row r="1018" spans="1:6" ht="13.9">
      <c r="A1018" s="6"/>
      <c r="B1018" s="7"/>
      <c r="C1018" s="6"/>
      <c r="D1018" s="8"/>
      <c r="E1018" s="6"/>
      <c r="F1018" s="6"/>
    </row>
    <row r="1019" spans="1:6" ht="13.9">
      <c r="A1019" s="6"/>
      <c r="B1019" s="7"/>
      <c r="C1019" s="6"/>
      <c r="D1019" s="8"/>
      <c r="E1019" s="6"/>
      <c r="F1019" s="6"/>
    </row>
    <row r="1020" spans="1:6" ht="13.9">
      <c r="A1020" s="6"/>
      <c r="B1020" s="7"/>
      <c r="C1020" s="6"/>
      <c r="D1020" s="8"/>
      <c r="E1020" s="6"/>
      <c r="F1020" s="6"/>
    </row>
    <row r="1021" spans="1:6" ht="13.9">
      <c r="A1021" s="6"/>
      <c r="B1021" s="7"/>
      <c r="C1021" s="6"/>
      <c r="D1021" s="8"/>
      <c r="E1021" s="6"/>
      <c r="F1021" s="6"/>
    </row>
    <row r="1022" spans="1:6" ht="13.9">
      <c r="A1022" s="6"/>
      <c r="B1022" s="7"/>
      <c r="C1022" s="6"/>
      <c r="D1022" s="8"/>
      <c r="E1022" s="6"/>
      <c r="F1022" s="6"/>
    </row>
    <row r="1023" spans="1:6" ht="13.9">
      <c r="A1023" s="6"/>
      <c r="B1023" s="7"/>
      <c r="C1023" s="6"/>
      <c r="D1023" s="8"/>
      <c r="E1023" s="6"/>
      <c r="F1023" s="6"/>
    </row>
    <row r="1024" spans="1:6" ht="13.9">
      <c r="A1024" s="6"/>
      <c r="B1024" s="7"/>
      <c r="C1024" s="6"/>
      <c r="D1024" s="8"/>
      <c r="E1024" s="6"/>
      <c r="F1024" s="6"/>
    </row>
    <row r="1025" spans="1:6" ht="13.9">
      <c r="A1025" s="6"/>
      <c r="B1025" s="7"/>
      <c r="C1025" s="6"/>
      <c r="D1025" s="8"/>
      <c r="E1025" s="6"/>
      <c r="F1025" s="6"/>
    </row>
    <row r="1026" spans="1:6" ht="13.9">
      <c r="A1026" s="6"/>
      <c r="B1026" s="7"/>
      <c r="C1026" s="6"/>
      <c r="D1026" s="8"/>
      <c r="E1026" s="6"/>
      <c r="F1026" s="6"/>
    </row>
    <row r="1027" spans="1:6" ht="13.9">
      <c r="A1027" s="6"/>
      <c r="B1027" s="7"/>
      <c r="C1027" s="6"/>
      <c r="D1027" s="8"/>
      <c r="E1027" s="6"/>
      <c r="F1027" s="6"/>
    </row>
    <row r="1028" spans="1:6" ht="13.9">
      <c r="A1028" s="6"/>
      <c r="B1028" s="7"/>
      <c r="C1028" s="6"/>
      <c r="D1028" s="8"/>
      <c r="E1028" s="6"/>
      <c r="F1028" s="6"/>
    </row>
    <row r="1029" spans="1:6" ht="13.9">
      <c r="A1029" s="6"/>
      <c r="B1029" s="7"/>
      <c r="C1029" s="6"/>
      <c r="D1029" s="8"/>
      <c r="E1029" s="6"/>
      <c r="F1029" s="6"/>
    </row>
    <row r="1030" spans="1:6" ht="13.9">
      <c r="A1030" s="6"/>
      <c r="B1030" s="7"/>
      <c r="C1030" s="6"/>
      <c r="D1030" s="8"/>
      <c r="E1030" s="6"/>
      <c r="F1030" s="6"/>
    </row>
    <row r="1031" spans="1:6" ht="13.9">
      <c r="A1031" s="6"/>
      <c r="B1031" s="7"/>
      <c r="C1031" s="6"/>
      <c r="D1031" s="8"/>
      <c r="E1031" s="6"/>
      <c r="F1031" s="6"/>
    </row>
    <row r="1032" spans="1:6" ht="13.9">
      <c r="A1032" s="6"/>
      <c r="B1032" s="7"/>
      <c r="C1032" s="6"/>
      <c r="D1032" s="8"/>
      <c r="E1032" s="6"/>
      <c r="F1032" s="6"/>
    </row>
    <row r="1033" spans="1:6" ht="13.9">
      <c r="A1033" s="6"/>
      <c r="B1033" s="7"/>
      <c r="C1033" s="6"/>
      <c r="D1033" s="8"/>
      <c r="E1033" s="6"/>
      <c r="F1033" s="6"/>
    </row>
    <row r="1034" spans="1:6" ht="13.9">
      <c r="A1034" s="6"/>
      <c r="B1034" s="7"/>
      <c r="C1034" s="6"/>
      <c r="D1034" s="8"/>
      <c r="E1034" s="6"/>
      <c r="F1034" s="6"/>
    </row>
    <row r="1035" spans="1:6" ht="13.9">
      <c r="A1035" s="6"/>
      <c r="B1035" s="7"/>
      <c r="C1035" s="6"/>
      <c r="D1035" s="8"/>
      <c r="E1035" s="6"/>
      <c r="F1035" s="6"/>
    </row>
    <row r="1036" spans="1:6" ht="13.9">
      <c r="A1036" s="6"/>
      <c r="B1036" s="7"/>
      <c r="C1036" s="6"/>
      <c r="D1036" s="8"/>
      <c r="E1036" s="6"/>
      <c r="F1036" s="6"/>
    </row>
    <row r="1037" spans="1:6" ht="13.9">
      <c r="A1037" s="6"/>
      <c r="B1037" s="7"/>
      <c r="C1037" s="6"/>
      <c r="D1037" s="8"/>
      <c r="E1037" s="6"/>
      <c r="F1037" s="6"/>
    </row>
    <row r="1038" spans="1:6" ht="13.9">
      <c r="A1038" s="6"/>
      <c r="B1038" s="7"/>
      <c r="C1038" s="6"/>
      <c r="D1038" s="8"/>
      <c r="E1038" s="6"/>
      <c r="F1038" s="6"/>
    </row>
    <row r="1039" spans="1:6" ht="13.9">
      <c r="A1039" s="6"/>
      <c r="B1039" s="7"/>
      <c r="C1039" s="6"/>
      <c r="D1039" s="8"/>
      <c r="E1039" s="6"/>
      <c r="F1039" s="6"/>
    </row>
    <row r="1040" spans="1:6" ht="13.9">
      <c r="A1040" s="6"/>
      <c r="B1040" s="7"/>
      <c r="C1040" s="6"/>
      <c r="D1040" s="8"/>
      <c r="E1040" s="6"/>
      <c r="F1040" s="6"/>
    </row>
    <row r="1041" spans="1:6" ht="13.9">
      <c r="A1041" s="6"/>
      <c r="B1041" s="7"/>
      <c r="C1041" s="6"/>
      <c r="D1041" s="8"/>
      <c r="E1041" s="6"/>
      <c r="F1041" s="6"/>
    </row>
    <row r="1042" spans="1:6" ht="13.9">
      <c r="A1042" s="6"/>
      <c r="B1042" s="7"/>
      <c r="C1042" s="6"/>
      <c r="D1042" s="8"/>
      <c r="E1042" s="6"/>
      <c r="F1042" s="6"/>
    </row>
    <row r="1043" spans="1:6" ht="13.9">
      <c r="A1043" s="6"/>
      <c r="B1043" s="7"/>
      <c r="C1043" s="6"/>
      <c r="D1043" s="8"/>
      <c r="E1043" s="6"/>
      <c r="F1043" s="6"/>
    </row>
    <row r="1044" spans="1:6" ht="13.9">
      <c r="A1044" s="6"/>
      <c r="B1044" s="7"/>
      <c r="C1044" s="6"/>
      <c r="D1044" s="8"/>
      <c r="E1044" s="6"/>
      <c r="F1044" s="6"/>
    </row>
    <row r="1045" spans="1:6" ht="13.9">
      <c r="A1045" s="6"/>
      <c r="B1045" s="7"/>
      <c r="C1045" s="6"/>
      <c r="D1045" s="8"/>
      <c r="E1045" s="6"/>
      <c r="F1045" s="6"/>
    </row>
    <row r="1046" spans="1:6" ht="13.9">
      <c r="A1046" s="6"/>
      <c r="B1046" s="7"/>
      <c r="C1046" s="6"/>
      <c r="D1046" s="8"/>
      <c r="E1046" s="6"/>
      <c r="F1046" s="6"/>
    </row>
    <row r="1047" spans="1:6" ht="13.9">
      <c r="A1047" s="6"/>
      <c r="B1047" s="7"/>
      <c r="C1047" s="6"/>
      <c r="D1047" s="8"/>
      <c r="E1047" s="6"/>
      <c r="F1047" s="6"/>
    </row>
    <row r="1048" spans="1:6" ht="13.9">
      <c r="A1048" s="6"/>
      <c r="B1048" s="7"/>
      <c r="C1048" s="6"/>
      <c r="D1048" s="8"/>
      <c r="E1048" s="6"/>
      <c r="F1048" s="6"/>
    </row>
    <row r="1049" spans="1:6" ht="13.9">
      <c r="A1049" s="6"/>
      <c r="B1049" s="7"/>
      <c r="C1049" s="6"/>
      <c r="D1049" s="8"/>
      <c r="E1049" s="6"/>
      <c r="F1049" s="6"/>
    </row>
    <row r="1050" spans="1:6" ht="13.9">
      <c r="A1050" s="6"/>
      <c r="B1050" s="7"/>
      <c r="C1050" s="6"/>
      <c r="D1050" s="8"/>
      <c r="E1050" s="6"/>
      <c r="F1050" s="6"/>
    </row>
    <row r="1051" spans="1:6" ht="13.9">
      <c r="A1051" s="6"/>
      <c r="B1051" s="7"/>
      <c r="C1051" s="6"/>
      <c r="D1051" s="8"/>
      <c r="E1051" s="6"/>
      <c r="F1051" s="6"/>
    </row>
    <row r="1052" spans="1:6" ht="13.9">
      <c r="A1052" s="6"/>
      <c r="B1052" s="7"/>
      <c r="C1052" s="6"/>
      <c r="D1052" s="8"/>
      <c r="E1052" s="6"/>
      <c r="F1052" s="6"/>
    </row>
    <row r="1053" spans="1:6" ht="13.9">
      <c r="A1053" s="6"/>
      <c r="B1053" s="7"/>
      <c r="C1053" s="6"/>
      <c r="D1053" s="8"/>
      <c r="E1053" s="6"/>
      <c r="F1053" s="6"/>
    </row>
    <row r="1054" spans="1:6" ht="13.9">
      <c r="A1054" s="6"/>
      <c r="B1054" s="7"/>
      <c r="C1054" s="6"/>
      <c r="D1054" s="8"/>
      <c r="E1054" s="6"/>
      <c r="F1054" s="6"/>
    </row>
    <row r="1055" spans="1:6" ht="13.9">
      <c r="A1055" s="6"/>
      <c r="B1055" s="7"/>
      <c r="C1055" s="6"/>
      <c r="D1055" s="8"/>
      <c r="E1055" s="6"/>
      <c r="F1055" s="6"/>
    </row>
    <row r="1056" spans="1:6" ht="13.9">
      <c r="A1056" s="6"/>
      <c r="B1056" s="7"/>
      <c r="C1056" s="6"/>
      <c r="D1056" s="8"/>
      <c r="E1056" s="6"/>
      <c r="F1056" s="6"/>
    </row>
    <row r="1057" spans="1:6" ht="13.9">
      <c r="A1057" s="6"/>
      <c r="B1057" s="7"/>
      <c r="C1057" s="6"/>
      <c r="D1057" s="8"/>
      <c r="E1057" s="6"/>
      <c r="F1057" s="6"/>
    </row>
    <row r="1058" spans="1:6" ht="13.9">
      <c r="A1058" s="6"/>
      <c r="B1058" s="7"/>
      <c r="C1058" s="6"/>
      <c r="D1058" s="8"/>
      <c r="E1058" s="6"/>
      <c r="F1058" s="6"/>
    </row>
    <row r="1059" spans="1:6" ht="13.9">
      <c r="A1059" s="6"/>
      <c r="B1059" s="7"/>
      <c r="C1059" s="6"/>
      <c r="D1059" s="8"/>
      <c r="E1059" s="6"/>
      <c r="F1059" s="6"/>
    </row>
    <row r="1060" spans="1:6" ht="13.9">
      <c r="A1060" s="6"/>
      <c r="B1060" s="7"/>
      <c r="C1060" s="6"/>
      <c r="D1060" s="8"/>
      <c r="E1060" s="6"/>
      <c r="F1060" s="6"/>
    </row>
    <row r="1061" spans="1:6" ht="13.9">
      <c r="A1061" s="6"/>
      <c r="B1061" s="7"/>
      <c r="C1061" s="6"/>
      <c r="D1061" s="8"/>
      <c r="E1061" s="6"/>
      <c r="F1061" s="6"/>
    </row>
    <row r="1062" spans="1:6" ht="13.9">
      <c r="A1062" s="6"/>
      <c r="B1062" s="7"/>
      <c r="C1062" s="6"/>
      <c r="D1062" s="8"/>
      <c r="E1062" s="6"/>
      <c r="F1062" s="6"/>
    </row>
    <row r="1063" spans="1:6" ht="13.9">
      <c r="A1063" s="6"/>
      <c r="B1063" s="7"/>
      <c r="C1063" s="6"/>
      <c r="D1063" s="8"/>
      <c r="E1063" s="6"/>
      <c r="F1063" s="6"/>
    </row>
    <row r="1064" spans="1:6" ht="13.9">
      <c r="A1064" s="6"/>
      <c r="B1064" s="7"/>
      <c r="C1064" s="6"/>
      <c r="D1064" s="8"/>
      <c r="E1064" s="6"/>
      <c r="F1064" s="6"/>
    </row>
    <row r="1065" spans="1:6" ht="13.9">
      <c r="A1065" s="6"/>
      <c r="B1065" s="7"/>
      <c r="C1065" s="6"/>
      <c r="D1065" s="8"/>
      <c r="E1065" s="6"/>
      <c r="F1065" s="6"/>
    </row>
    <row r="1066" spans="1:6" ht="13.9">
      <c r="A1066" s="6"/>
      <c r="B1066" s="7"/>
      <c r="C1066" s="6"/>
      <c r="D1066" s="8"/>
      <c r="E1066" s="6"/>
      <c r="F1066" s="6"/>
    </row>
    <row r="1067" spans="1:6" ht="13.9">
      <c r="A1067" s="6"/>
      <c r="B1067" s="7"/>
      <c r="C1067" s="6"/>
      <c r="D1067" s="8"/>
      <c r="E1067" s="6"/>
      <c r="F1067" s="6"/>
    </row>
    <row r="1068" spans="1:6" ht="13.9">
      <c r="A1068" s="6"/>
      <c r="B1068" s="7"/>
      <c r="C1068" s="6"/>
      <c r="D1068" s="8"/>
      <c r="E1068" s="6"/>
      <c r="F1068" s="6"/>
    </row>
    <row r="1069" spans="1:6" ht="13.9">
      <c r="A1069" s="6"/>
      <c r="B1069" s="7"/>
      <c r="C1069" s="6"/>
      <c r="D1069" s="8"/>
      <c r="E1069" s="6"/>
      <c r="F1069" s="6"/>
    </row>
    <row r="1070" spans="1:6" ht="13.9">
      <c r="A1070" s="6"/>
      <c r="B1070" s="7"/>
      <c r="C1070" s="6"/>
      <c r="D1070" s="8"/>
      <c r="E1070" s="6"/>
      <c r="F1070" s="6"/>
    </row>
    <row r="1071" spans="1:6" ht="13.9">
      <c r="A1071" s="6"/>
      <c r="B1071" s="7"/>
      <c r="C1071" s="6"/>
      <c r="D1071" s="8"/>
      <c r="E1071" s="6"/>
      <c r="F1071" s="6"/>
    </row>
    <row r="1072" spans="1:6" ht="13.9">
      <c r="A1072" s="6"/>
      <c r="B1072" s="7"/>
      <c r="C1072" s="6"/>
      <c r="D1072" s="8"/>
      <c r="E1072" s="6"/>
      <c r="F1072" s="6"/>
    </row>
    <row r="1073" spans="1:6" ht="13.9">
      <c r="A1073" s="6"/>
      <c r="B1073" s="7"/>
      <c r="C1073" s="6"/>
      <c r="D1073" s="8"/>
      <c r="E1073" s="6"/>
      <c r="F1073" s="6"/>
    </row>
    <row r="1074" spans="1:6" ht="13.9">
      <c r="A1074" s="6"/>
      <c r="B1074" s="7"/>
      <c r="C1074" s="6"/>
      <c r="D1074" s="8"/>
      <c r="E1074" s="6"/>
      <c r="F1074" s="6"/>
    </row>
    <row r="1075" spans="1:6" ht="13.9">
      <c r="A1075" s="6"/>
      <c r="B1075" s="7"/>
      <c r="C1075" s="6"/>
      <c r="D1075" s="8"/>
      <c r="E1075" s="6"/>
      <c r="F1075" s="6"/>
    </row>
    <row r="1076" spans="1:6" ht="13.9">
      <c r="A1076" s="6"/>
      <c r="B1076" s="7"/>
      <c r="C1076" s="6"/>
      <c r="D1076" s="8"/>
      <c r="E1076" s="6"/>
      <c r="F1076" s="6"/>
    </row>
    <row r="1077" spans="1:6" ht="13.9">
      <c r="A1077" s="6"/>
      <c r="B1077" s="7"/>
      <c r="C1077" s="6"/>
      <c r="D1077" s="8"/>
      <c r="E1077" s="6"/>
      <c r="F1077" s="6"/>
    </row>
    <row r="1078" spans="1:6" ht="13.9">
      <c r="A1078" s="6"/>
      <c r="B1078" s="7"/>
      <c r="C1078" s="6"/>
      <c r="D1078" s="8"/>
      <c r="E1078" s="6"/>
      <c r="F1078" s="6"/>
    </row>
    <row r="1079" spans="1:6" ht="13.9">
      <c r="A1079" s="6"/>
      <c r="B1079" s="7"/>
      <c r="C1079" s="6"/>
      <c r="D1079" s="8"/>
      <c r="E1079" s="6"/>
      <c r="F1079" s="6"/>
    </row>
    <row r="1080" spans="1:6" ht="13.9">
      <c r="A1080" s="6"/>
      <c r="B1080" s="7"/>
      <c r="C1080" s="6"/>
      <c r="D1080" s="8"/>
      <c r="E1080" s="6"/>
      <c r="F1080" s="6"/>
    </row>
    <row r="1081" spans="1:6" ht="13.9">
      <c r="A1081" s="6"/>
      <c r="B1081" s="7"/>
      <c r="C1081" s="6"/>
      <c r="D1081" s="8"/>
      <c r="E1081" s="6"/>
      <c r="F1081" s="6"/>
    </row>
    <row r="1082" spans="1:6" ht="13.9">
      <c r="A1082" s="6"/>
      <c r="B1082" s="7"/>
      <c r="C1082" s="6"/>
      <c r="D1082" s="8"/>
      <c r="E1082" s="6"/>
      <c r="F1082" s="6"/>
    </row>
    <row r="1083" spans="1:6" ht="13.9">
      <c r="A1083" s="6"/>
      <c r="B1083" s="7"/>
      <c r="C1083" s="6"/>
      <c r="D1083" s="8"/>
      <c r="E1083" s="6"/>
      <c r="F1083" s="6"/>
    </row>
    <row r="1084" spans="1:6" ht="13.9">
      <c r="A1084" s="6"/>
      <c r="B1084" s="7"/>
      <c r="C1084" s="6"/>
      <c r="D1084" s="8"/>
      <c r="E1084" s="6"/>
      <c r="F1084" s="6"/>
    </row>
    <row r="1085" spans="1:6" ht="13.9">
      <c r="A1085" s="6"/>
      <c r="B1085" s="7"/>
      <c r="C1085" s="6"/>
      <c r="D1085" s="8"/>
      <c r="E1085" s="6"/>
      <c r="F1085" s="6"/>
    </row>
    <row r="1086" spans="1:6" ht="13.9">
      <c r="A1086" s="6"/>
      <c r="B1086" s="7"/>
      <c r="C1086" s="6"/>
      <c r="D1086" s="8"/>
      <c r="E1086" s="6"/>
      <c r="F1086" s="6"/>
    </row>
    <row r="1087" spans="1:6" ht="13.9">
      <c r="A1087" s="6"/>
      <c r="B1087" s="7"/>
      <c r="C1087" s="6"/>
      <c r="D1087" s="8"/>
      <c r="E1087" s="6"/>
      <c r="F1087" s="6"/>
    </row>
    <row r="1088" spans="1:6" ht="13.9">
      <c r="A1088" s="6"/>
      <c r="B1088" s="7"/>
      <c r="C1088" s="6"/>
      <c r="D1088" s="8"/>
      <c r="E1088" s="6"/>
      <c r="F1088" s="6"/>
    </row>
    <row r="1089" spans="1:6" ht="13.9">
      <c r="A1089" s="6"/>
      <c r="B1089" s="7"/>
      <c r="C1089" s="6"/>
      <c r="D1089" s="8"/>
      <c r="E1089" s="6"/>
      <c r="F1089" s="6"/>
    </row>
    <row r="1090" spans="1:6" ht="13.9">
      <c r="A1090" s="6"/>
      <c r="B1090" s="7"/>
      <c r="C1090" s="6"/>
      <c r="D1090" s="8"/>
      <c r="E1090" s="6"/>
      <c r="F1090" s="6"/>
    </row>
    <row r="1091" spans="1:6" ht="13.9">
      <c r="A1091" s="6"/>
      <c r="B1091" s="7"/>
      <c r="C1091" s="6"/>
      <c r="D1091" s="8"/>
      <c r="E1091" s="6"/>
      <c r="F1091" s="6"/>
    </row>
    <row r="1092" spans="1:6" ht="13.9">
      <c r="A1092" s="6"/>
      <c r="B1092" s="7"/>
      <c r="C1092" s="6"/>
      <c r="D1092" s="8"/>
      <c r="E1092" s="6"/>
      <c r="F1092" s="6"/>
    </row>
    <row r="1093" spans="1:6" ht="13.9">
      <c r="A1093" s="6"/>
      <c r="B1093" s="7"/>
      <c r="C1093" s="6"/>
      <c r="D1093" s="8"/>
      <c r="E1093" s="6"/>
      <c r="F1093" s="6"/>
    </row>
    <row r="1094" spans="1:6" ht="13.9">
      <c r="A1094" s="6"/>
      <c r="B1094" s="7"/>
      <c r="C1094" s="6"/>
      <c r="D1094" s="8"/>
      <c r="E1094" s="6"/>
      <c r="F1094" s="6"/>
    </row>
    <row r="1095" spans="1:6" ht="13.9">
      <c r="A1095" s="6"/>
      <c r="B1095" s="7"/>
      <c r="C1095" s="6"/>
      <c r="D1095" s="8"/>
      <c r="E1095" s="6"/>
      <c r="F1095" s="6"/>
    </row>
    <row r="1096" spans="1:6" ht="13.9">
      <c r="A1096" s="6"/>
      <c r="B1096" s="7"/>
      <c r="C1096" s="6"/>
      <c r="D1096" s="8"/>
      <c r="E1096" s="6"/>
      <c r="F1096" s="6"/>
    </row>
    <row r="1097" spans="1:6" ht="13.9">
      <c r="A1097" s="6"/>
      <c r="B1097" s="7"/>
      <c r="C1097" s="6"/>
      <c r="D1097" s="8"/>
      <c r="E1097" s="6"/>
      <c r="F1097" s="6"/>
    </row>
    <row r="1098" spans="1:6" ht="13.9">
      <c r="A1098" s="6"/>
      <c r="B1098" s="7"/>
      <c r="C1098" s="6"/>
      <c r="D1098" s="8"/>
      <c r="E1098" s="6"/>
      <c r="F1098" s="6"/>
    </row>
    <row r="1099" spans="1:6" ht="13.9">
      <c r="A1099" s="6"/>
      <c r="B1099" s="7"/>
      <c r="C1099" s="6"/>
      <c r="D1099" s="8"/>
      <c r="E1099" s="6"/>
      <c r="F1099" s="6"/>
    </row>
    <row r="1100" spans="1:6" ht="13.9">
      <c r="A1100" s="6"/>
      <c r="B1100" s="7"/>
      <c r="C1100" s="6"/>
      <c r="D1100" s="8"/>
      <c r="E1100" s="6"/>
      <c r="F1100" s="6"/>
    </row>
    <row r="1101" spans="1:6" ht="13.9">
      <c r="A1101" s="6"/>
      <c r="B1101" s="7"/>
      <c r="C1101" s="6"/>
      <c r="D1101" s="8"/>
      <c r="E1101" s="6"/>
      <c r="F1101" s="6"/>
    </row>
    <row r="1102" spans="1:6" ht="13.9">
      <c r="A1102" s="6"/>
      <c r="B1102" s="7"/>
      <c r="C1102" s="6"/>
      <c r="D1102" s="8"/>
      <c r="E1102" s="6"/>
      <c r="F1102" s="6"/>
    </row>
    <row r="1103" spans="1:6" ht="13.9">
      <c r="A1103" s="6"/>
      <c r="B1103" s="7"/>
      <c r="C1103" s="6"/>
      <c r="D1103" s="8"/>
      <c r="E1103" s="6"/>
      <c r="F1103" s="6"/>
    </row>
    <row r="1104" spans="1:6" ht="13.9">
      <c r="A1104" s="6"/>
      <c r="B1104" s="7"/>
      <c r="C1104" s="6"/>
      <c r="D1104" s="8"/>
      <c r="E1104" s="6"/>
      <c r="F1104" s="6"/>
    </row>
    <row r="1105" spans="1:6" ht="13.9">
      <c r="A1105" s="6"/>
      <c r="B1105" s="7"/>
      <c r="C1105" s="6"/>
      <c r="D1105" s="8"/>
      <c r="E1105" s="6"/>
      <c r="F1105" s="6"/>
    </row>
    <row r="1106" spans="1:6" ht="13.9">
      <c r="A1106" s="6"/>
      <c r="B1106" s="7"/>
      <c r="C1106" s="6"/>
      <c r="D1106" s="8"/>
      <c r="E1106" s="6"/>
      <c r="F1106" s="6"/>
    </row>
    <row r="1107" spans="1:6" ht="13.9">
      <c r="A1107" s="6"/>
      <c r="B1107" s="7"/>
      <c r="C1107" s="6"/>
      <c r="D1107" s="8"/>
      <c r="E1107" s="6"/>
      <c r="F1107" s="6"/>
    </row>
    <row r="1108" spans="1:6" ht="13.9">
      <c r="A1108" s="6"/>
      <c r="B1108" s="7"/>
      <c r="C1108" s="6"/>
      <c r="D1108" s="8"/>
      <c r="E1108" s="6"/>
      <c r="F1108" s="6"/>
    </row>
    <row r="1109" spans="1:6" ht="13.9">
      <c r="A1109" s="6"/>
      <c r="B1109" s="7"/>
      <c r="C1109" s="6"/>
      <c r="D1109" s="8"/>
      <c r="E1109" s="6"/>
      <c r="F1109" s="6"/>
    </row>
    <row r="1110" spans="1:6" ht="13.9">
      <c r="A1110" s="6"/>
      <c r="B1110" s="7"/>
      <c r="C1110" s="6"/>
      <c r="D1110" s="8"/>
      <c r="E1110" s="6"/>
      <c r="F1110" s="6"/>
    </row>
    <row r="1111" spans="1:6" ht="13.9">
      <c r="A1111" s="6"/>
      <c r="B1111" s="7"/>
      <c r="C1111" s="6"/>
      <c r="D1111" s="8"/>
      <c r="E1111" s="6"/>
      <c r="F1111" s="6"/>
    </row>
    <row r="1112" spans="1:6" ht="13.9">
      <c r="A1112" s="6"/>
      <c r="B1112" s="7"/>
      <c r="C1112" s="6"/>
      <c r="D1112" s="8"/>
      <c r="E1112" s="6"/>
      <c r="F1112" s="6"/>
    </row>
    <row r="1113" spans="1:6" ht="13.9">
      <c r="A1113" s="6"/>
      <c r="B1113" s="7"/>
      <c r="C1113" s="6"/>
      <c r="D1113" s="8"/>
      <c r="E1113" s="6"/>
      <c r="F1113" s="6"/>
    </row>
    <row r="1114" spans="1:6" ht="13.9">
      <c r="A1114" s="6"/>
      <c r="B1114" s="7"/>
      <c r="C1114" s="6"/>
      <c r="D1114" s="8"/>
      <c r="E1114" s="6"/>
      <c r="F1114" s="6"/>
    </row>
    <row r="1115" spans="1:6" ht="13.9">
      <c r="A1115" s="6"/>
      <c r="B1115" s="7"/>
      <c r="C1115" s="6"/>
      <c r="D1115" s="8"/>
      <c r="E1115" s="6"/>
      <c r="F1115" s="6"/>
    </row>
    <row r="1116" spans="1:6" ht="13.9">
      <c r="A1116" s="6"/>
      <c r="B1116" s="7"/>
      <c r="C1116" s="6"/>
      <c r="D1116" s="8"/>
      <c r="E1116" s="6"/>
      <c r="F1116" s="6"/>
    </row>
    <row r="1117" spans="1:6" ht="13.9">
      <c r="A1117" s="6"/>
      <c r="B1117" s="7"/>
      <c r="C1117" s="6"/>
      <c r="D1117" s="8"/>
      <c r="E1117" s="6"/>
      <c r="F1117" s="6"/>
    </row>
    <row r="1118" spans="1:6" ht="13.9">
      <c r="A1118" s="6"/>
      <c r="B1118" s="7"/>
      <c r="C1118" s="6"/>
      <c r="D1118" s="8"/>
      <c r="E1118" s="6"/>
      <c r="F1118" s="6"/>
    </row>
    <row r="1119" spans="1:6" ht="13.9">
      <c r="A1119" s="6"/>
      <c r="B1119" s="7"/>
      <c r="C1119" s="6"/>
      <c r="D1119" s="8"/>
      <c r="E1119" s="6"/>
      <c r="F1119" s="6"/>
    </row>
    <row r="1120" spans="1:6" ht="13.9">
      <c r="A1120" s="6"/>
      <c r="B1120" s="7"/>
      <c r="C1120" s="6"/>
      <c r="D1120" s="8"/>
      <c r="E1120" s="6"/>
      <c r="F1120" s="6"/>
    </row>
    <row r="1121" spans="1:6" ht="13.9">
      <c r="A1121" s="6"/>
      <c r="B1121" s="7"/>
      <c r="C1121" s="6"/>
      <c r="D1121" s="8"/>
      <c r="E1121" s="6"/>
      <c r="F1121" s="6"/>
    </row>
    <row r="1122" spans="1:6" ht="13.9">
      <c r="A1122" s="6"/>
      <c r="B1122" s="7"/>
      <c r="C1122" s="6"/>
      <c r="D1122" s="8"/>
      <c r="E1122" s="6"/>
      <c r="F1122" s="6"/>
    </row>
    <row r="1123" spans="1:6" ht="13.9">
      <c r="A1123" s="6"/>
      <c r="B1123" s="7"/>
      <c r="C1123" s="6"/>
      <c r="D1123" s="8"/>
      <c r="E1123" s="6"/>
      <c r="F1123" s="6"/>
    </row>
    <row r="1124" spans="1:6" ht="13.9">
      <c r="A1124" s="6"/>
      <c r="B1124" s="7"/>
      <c r="C1124" s="6"/>
      <c r="D1124" s="8"/>
      <c r="E1124" s="6"/>
      <c r="F1124" s="6"/>
    </row>
    <row r="1125" spans="1:6" ht="13.9">
      <c r="A1125" s="6"/>
      <c r="B1125" s="7"/>
      <c r="C1125" s="6"/>
      <c r="D1125" s="8"/>
      <c r="E1125" s="6"/>
      <c r="F1125" s="6"/>
    </row>
    <row r="1126" spans="1:6" ht="13.9">
      <c r="A1126" s="6"/>
      <c r="B1126" s="7"/>
      <c r="C1126" s="6"/>
      <c r="D1126" s="8"/>
      <c r="E1126" s="6"/>
      <c r="F1126" s="6"/>
    </row>
    <row r="1127" spans="1:6" ht="13.9">
      <c r="A1127" s="6"/>
      <c r="B1127" s="7"/>
      <c r="C1127" s="6"/>
      <c r="D1127" s="8"/>
      <c r="E1127" s="6"/>
      <c r="F1127" s="6"/>
    </row>
    <row r="1128" spans="1:6" ht="13.9">
      <c r="A1128" s="6"/>
      <c r="B1128" s="7"/>
      <c r="C1128" s="6"/>
      <c r="D1128" s="8"/>
      <c r="E1128" s="6"/>
      <c r="F1128" s="6"/>
    </row>
    <row r="1129" spans="1:6" ht="13.9">
      <c r="A1129" s="6"/>
      <c r="B1129" s="7"/>
      <c r="C1129" s="6"/>
      <c r="D1129" s="8"/>
      <c r="E1129" s="6"/>
      <c r="F1129" s="6"/>
    </row>
    <row r="1130" spans="1:6" ht="13.9">
      <c r="A1130" s="6"/>
      <c r="B1130" s="7"/>
      <c r="C1130" s="6"/>
      <c r="D1130" s="8"/>
      <c r="E1130" s="6"/>
      <c r="F1130" s="6"/>
    </row>
    <row r="1131" spans="1:6" ht="13.9">
      <c r="A1131" s="6"/>
      <c r="B1131" s="7"/>
      <c r="C1131" s="6"/>
      <c r="D1131" s="8"/>
      <c r="E1131" s="6"/>
      <c r="F1131" s="6"/>
    </row>
    <row r="1132" spans="1:6" ht="13.9">
      <c r="A1132" s="6"/>
      <c r="B1132" s="7"/>
      <c r="C1132" s="6"/>
      <c r="D1132" s="8"/>
      <c r="E1132" s="6"/>
      <c r="F1132" s="6"/>
    </row>
    <row r="1133" spans="1:6" ht="13.9">
      <c r="A1133" s="6"/>
      <c r="B1133" s="7"/>
      <c r="C1133" s="6"/>
      <c r="D1133" s="8"/>
      <c r="E1133" s="6"/>
      <c r="F1133" s="6"/>
    </row>
    <row r="1134" spans="1:6" ht="13.9">
      <c r="A1134" s="6"/>
      <c r="B1134" s="7"/>
      <c r="C1134" s="6"/>
      <c r="D1134" s="8"/>
      <c r="E1134" s="6"/>
      <c r="F1134" s="6"/>
    </row>
    <row r="1135" spans="1:6" ht="13.9">
      <c r="A1135" s="6"/>
      <c r="B1135" s="7"/>
      <c r="C1135" s="6"/>
      <c r="D1135" s="8"/>
      <c r="E1135" s="6"/>
      <c r="F1135" s="6"/>
    </row>
    <row r="1136" spans="1:6" ht="13.9">
      <c r="A1136" s="6"/>
      <c r="B1136" s="7"/>
      <c r="C1136" s="6"/>
      <c r="D1136" s="8"/>
      <c r="E1136" s="6"/>
      <c r="F1136" s="6"/>
    </row>
    <row r="1137" spans="1:6" ht="13.9">
      <c r="A1137" s="6"/>
      <c r="B1137" s="7"/>
      <c r="C1137" s="6"/>
      <c r="D1137" s="8"/>
      <c r="E1137" s="6"/>
      <c r="F1137" s="6"/>
    </row>
    <row r="1138" spans="1:6" ht="13.9">
      <c r="A1138" s="6"/>
      <c r="B1138" s="7"/>
      <c r="C1138" s="6"/>
      <c r="D1138" s="8"/>
      <c r="E1138" s="6"/>
      <c r="F1138" s="6"/>
    </row>
    <row r="1139" spans="1:6" ht="13.9">
      <c r="A1139" s="6"/>
      <c r="B1139" s="7"/>
      <c r="C1139" s="6"/>
      <c r="D1139" s="8"/>
      <c r="E1139" s="6"/>
      <c r="F1139" s="6"/>
    </row>
    <row r="1140" spans="1:6" ht="13.9">
      <c r="A1140" s="6"/>
      <c r="B1140" s="7"/>
      <c r="C1140" s="6"/>
      <c r="D1140" s="8"/>
      <c r="E1140" s="6"/>
      <c r="F1140" s="6"/>
    </row>
    <row r="1141" spans="1:6" ht="13.9">
      <c r="A1141" s="6"/>
      <c r="B1141" s="7"/>
      <c r="C1141" s="6"/>
      <c r="D1141" s="8"/>
      <c r="E1141" s="6"/>
      <c r="F1141" s="6"/>
    </row>
    <row r="1142" spans="1:6" ht="13.9">
      <c r="A1142" s="6"/>
      <c r="B1142" s="7"/>
      <c r="C1142" s="6"/>
      <c r="D1142" s="8"/>
      <c r="E1142" s="6"/>
      <c r="F1142" s="6"/>
    </row>
    <row r="1143" spans="1:6" ht="13.9">
      <c r="A1143" s="6"/>
      <c r="B1143" s="7"/>
      <c r="C1143" s="6"/>
      <c r="D1143" s="8"/>
      <c r="E1143" s="6"/>
      <c r="F1143" s="6"/>
    </row>
    <row r="1144" spans="1:6" ht="13.9">
      <c r="A1144" s="6"/>
      <c r="B1144" s="7"/>
      <c r="C1144" s="6"/>
      <c r="D1144" s="8"/>
      <c r="E1144" s="6"/>
      <c r="F1144" s="6"/>
    </row>
    <row r="1145" spans="1:6" ht="13.9">
      <c r="A1145" s="6"/>
      <c r="B1145" s="7"/>
      <c r="C1145" s="6"/>
      <c r="D1145" s="8"/>
      <c r="E1145" s="6"/>
      <c r="F1145" s="6"/>
    </row>
    <row r="1146" spans="1:6" ht="13.9">
      <c r="A1146" s="6"/>
      <c r="B1146" s="7"/>
      <c r="C1146" s="6"/>
      <c r="D1146" s="8"/>
      <c r="E1146" s="6"/>
      <c r="F1146" s="6"/>
    </row>
    <row r="1147" spans="1:6" ht="13.9">
      <c r="A1147" s="6"/>
      <c r="B1147" s="7"/>
      <c r="C1147" s="6"/>
      <c r="D1147" s="8"/>
      <c r="E1147" s="6"/>
      <c r="F1147" s="6"/>
    </row>
    <row r="1148" spans="1:6" ht="13.9">
      <c r="A1148" s="6"/>
      <c r="B1148" s="7"/>
      <c r="C1148" s="6"/>
      <c r="D1148" s="8"/>
      <c r="E1148" s="6"/>
      <c r="F1148" s="6"/>
    </row>
    <row r="1149" spans="1:6" ht="13.9">
      <c r="A1149" s="6"/>
      <c r="B1149" s="7"/>
      <c r="C1149" s="6"/>
      <c r="D1149" s="8"/>
      <c r="E1149" s="6"/>
      <c r="F1149" s="6"/>
    </row>
    <row r="1150" spans="1:6" ht="13.9">
      <c r="A1150" s="6"/>
      <c r="B1150" s="7"/>
      <c r="C1150" s="6"/>
      <c r="D1150" s="8"/>
      <c r="E1150" s="6"/>
      <c r="F1150" s="6"/>
    </row>
    <row r="1151" spans="1:6" ht="13.9">
      <c r="A1151" s="6"/>
      <c r="B1151" s="7"/>
      <c r="C1151" s="6"/>
      <c r="D1151" s="8"/>
      <c r="E1151" s="6"/>
      <c r="F1151" s="6"/>
    </row>
    <row r="1152" spans="1:6" ht="13.9">
      <c r="A1152" s="6"/>
      <c r="B1152" s="7"/>
      <c r="C1152" s="6"/>
      <c r="D1152" s="8"/>
      <c r="E1152" s="6"/>
      <c r="F1152" s="6"/>
    </row>
    <row r="1153" spans="1:6" ht="13.9">
      <c r="A1153" s="6"/>
      <c r="B1153" s="7"/>
      <c r="C1153" s="6"/>
      <c r="D1153" s="8"/>
      <c r="E1153" s="6"/>
      <c r="F1153" s="6"/>
    </row>
    <row r="1154" spans="1:6" ht="13.9">
      <c r="A1154" s="6"/>
      <c r="B1154" s="7"/>
      <c r="C1154" s="6"/>
      <c r="D1154" s="8"/>
      <c r="E1154" s="6"/>
      <c r="F1154" s="6"/>
    </row>
    <row r="1155" spans="1:6" ht="13.9">
      <c r="A1155" s="6"/>
      <c r="B1155" s="7"/>
      <c r="C1155" s="6"/>
      <c r="D1155" s="8"/>
      <c r="E1155" s="6"/>
      <c r="F1155" s="6"/>
    </row>
    <row r="1156" spans="1:6" ht="13.9">
      <c r="A1156" s="6"/>
      <c r="B1156" s="7"/>
      <c r="C1156" s="6"/>
      <c r="D1156" s="8"/>
      <c r="E1156" s="6"/>
      <c r="F1156" s="6"/>
    </row>
    <row r="1157" spans="1:6" ht="13.9">
      <c r="A1157" s="6"/>
      <c r="B1157" s="7"/>
      <c r="C1157" s="6"/>
      <c r="D1157" s="8"/>
      <c r="E1157" s="6"/>
      <c r="F1157" s="6"/>
    </row>
    <row r="1158" spans="1:6" ht="13.9">
      <c r="A1158" s="6"/>
      <c r="B1158" s="7"/>
      <c r="C1158" s="6"/>
      <c r="D1158" s="8"/>
      <c r="E1158" s="6"/>
      <c r="F1158" s="6"/>
    </row>
    <row r="1159" spans="1:6" ht="13.9">
      <c r="A1159" s="6"/>
      <c r="B1159" s="7"/>
      <c r="C1159" s="6"/>
      <c r="D1159" s="8"/>
      <c r="E1159" s="6"/>
      <c r="F1159" s="6"/>
    </row>
    <row r="1160" spans="1:6" ht="13.9">
      <c r="A1160" s="6"/>
      <c r="B1160" s="7"/>
      <c r="C1160" s="6"/>
      <c r="D1160" s="8"/>
      <c r="E1160" s="6"/>
      <c r="F1160" s="6"/>
    </row>
    <row r="1161" spans="1:6" ht="13.9">
      <c r="A1161" s="6"/>
      <c r="B1161" s="7"/>
      <c r="C1161" s="6"/>
      <c r="D1161" s="8"/>
      <c r="E1161" s="6"/>
      <c r="F1161" s="6"/>
    </row>
    <row r="1162" spans="1:6" ht="13.9">
      <c r="A1162" s="6"/>
      <c r="B1162" s="7"/>
      <c r="C1162" s="6"/>
      <c r="D1162" s="8"/>
      <c r="E1162" s="6"/>
      <c r="F1162" s="6"/>
    </row>
    <row r="1163" spans="1:6" ht="13.9">
      <c r="A1163" s="6"/>
      <c r="B1163" s="7"/>
      <c r="C1163" s="6"/>
      <c r="D1163" s="8"/>
      <c r="E1163" s="6"/>
      <c r="F1163" s="6"/>
    </row>
    <row r="1164" spans="1:6" ht="13.9">
      <c r="A1164" s="6"/>
      <c r="B1164" s="7"/>
      <c r="C1164" s="6"/>
      <c r="D1164" s="8"/>
      <c r="E1164" s="6"/>
      <c r="F1164" s="6"/>
    </row>
    <row r="1165" spans="1:6" ht="13.9">
      <c r="A1165" s="6"/>
      <c r="B1165" s="7"/>
      <c r="C1165" s="6"/>
      <c r="D1165" s="8"/>
      <c r="E1165" s="6"/>
      <c r="F1165" s="6"/>
    </row>
    <row r="1166" spans="1:6" ht="13.9">
      <c r="A1166" s="6"/>
      <c r="B1166" s="7"/>
      <c r="C1166" s="6"/>
      <c r="D1166" s="8"/>
      <c r="E1166" s="6"/>
      <c r="F1166" s="6"/>
    </row>
    <row r="1167" spans="1:6" ht="13.9">
      <c r="A1167" s="6"/>
      <c r="B1167" s="7"/>
      <c r="C1167" s="6"/>
      <c r="D1167" s="8"/>
      <c r="E1167" s="6"/>
      <c r="F1167" s="6"/>
    </row>
    <row r="1168" spans="1:6" ht="13.9">
      <c r="A1168" s="6"/>
      <c r="B1168" s="7"/>
      <c r="C1168" s="6"/>
      <c r="D1168" s="8"/>
      <c r="E1168" s="6"/>
      <c r="F1168" s="6"/>
    </row>
    <row r="1169" spans="1:6" ht="13.9">
      <c r="A1169" s="6"/>
      <c r="B1169" s="7"/>
      <c r="C1169" s="6"/>
      <c r="D1169" s="8"/>
      <c r="E1169" s="6"/>
      <c r="F1169" s="6"/>
    </row>
    <row r="1170" spans="1:6" ht="13.9">
      <c r="A1170" s="6"/>
      <c r="B1170" s="7"/>
      <c r="C1170" s="6"/>
      <c r="D1170" s="8"/>
      <c r="E1170" s="6"/>
      <c r="F1170" s="6"/>
    </row>
    <row r="1171" spans="1:6" ht="13.9">
      <c r="A1171" s="6"/>
      <c r="B1171" s="7"/>
      <c r="C1171" s="6"/>
      <c r="D1171" s="8"/>
      <c r="E1171" s="6"/>
      <c r="F1171" s="6"/>
    </row>
    <row r="1172" spans="1:6" ht="13.9">
      <c r="A1172" s="6"/>
      <c r="B1172" s="7"/>
      <c r="C1172" s="6"/>
      <c r="D1172" s="8"/>
      <c r="E1172" s="6"/>
      <c r="F1172" s="6"/>
    </row>
    <row r="1173" spans="1:6" ht="13.9">
      <c r="A1173" s="6"/>
      <c r="B1173" s="7"/>
      <c r="C1173" s="6"/>
      <c r="D1173" s="8"/>
      <c r="E1173" s="6"/>
      <c r="F1173" s="6"/>
    </row>
    <row r="1174" spans="1:6" ht="13.9">
      <c r="A1174" s="6"/>
      <c r="B1174" s="7"/>
      <c r="C1174" s="6"/>
      <c r="D1174" s="8"/>
      <c r="E1174" s="6"/>
      <c r="F1174" s="6"/>
    </row>
    <row r="1175" spans="1:6" ht="13.9">
      <c r="A1175" s="6"/>
      <c r="B1175" s="7"/>
      <c r="C1175" s="6"/>
      <c r="D1175" s="8"/>
      <c r="E1175" s="6"/>
      <c r="F1175" s="6"/>
    </row>
    <row r="1176" spans="1:6" ht="13.9">
      <c r="A1176" s="6"/>
      <c r="B1176" s="7"/>
      <c r="C1176" s="6"/>
      <c r="D1176" s="8"/>
      <c r="E1176" s="6"/>
      <c r="F1176" s="6"/>
    </row>
    <row r="1177" spans="1:6" ht="13.9">
      <c r="A1177" s="6"/>
      <c r="B1177" s="7"/>
      <c r="C1177" s="6"/>
      <c r="D1177" s="8"/>
      <c r="E1177" s="6"/>
      <c r="F1177" s="6"/>
    </row>
    <row r="1178" spans="1:6" ht="13.9">
      <c r="A1178" s="6"/>
      <c r="B1178" s="7"/>
      <c r="C1178" s="6"/>
      <c r="D1178" s="8"/>
      <c r="E1178" s="6"/>
      <c r="F1178" s="6"/>
    </row>
    <row r="1179" spans="1:6" ht="13.9">
      <c r="A1179" s="6"/>
      <c r="B1179" s="7"/>
      <c r="C1179" s="6"/>
      <c r="D1179" s="8"/>
      <c r="E1179" s="6"/>
      <c r="F1179" s="6"/>
    </row>
    <row r="1180" spans="1:6" ht="13.9">
      <c r="A1180" s="6"/>
      <c r="B1180" s="7"/>
      <c r="C1180" s="6"/>
      <c r="D1180" s="8"/>
      <c r="E1180" s="6"/>
      <c r="F1180" s="6"/>
    </row>
    <row r="1181" spans="1:6" ht="13.9">
      <c r="A1181" s="6"/>
      <c r="B1181" s="7"/>
      <c r="C1181" s="6"/>
      <c r="D1181" s="8"/>
      <c r="E1181" s="6"/>
      <c r="F1181" s="6"/>
    </row>
    <row r="1182" spans="1:6" ht="13.9">
      <c r="A1182" s="6"/>
      <c r="B1182" s="7"/>
      <c r="C1182" s="6"/>
      <c r="D1182" s="8"/>
      <c r="E1182" s="6"/>
      <c r="F1182" s="6"/>
    </row>
    <row r="1183" spans="1:6" ht="13.9">
      <c r="A1183" s="6"/>
      <c r="B1183" s="7"/>
      <c r="C1183" s="6"/>
      <c r="D1183" s="8"/>
      <c r="E1183" s="6"/>
      <c r="F1183" s="6"/>
    </row>
    <row r="1184" spans="1:6" ht="13.9">
      <c r="A1184" s="6"/>
      <c r="B1184" s="7"/>
      <c r="C1184" s="6"/>
      <c r="D1184" s="8"/>
      <c r="E1184" s="6"/>
      <c r="F1184" s="6"/>
    </row>
    <row r="1185" spans="1:6" ht="13.9">
      <c r="A1185" s="6"/>
      <c r="B1185" s="7"/>
      <c r="C1185" s="6"/>
      <c r="D1185" s="8"/>
      <c r="E1185" s="6"/>
      <c r="F1185" s="6"/>
    </row>
    <row r="1186" spans="1:6" ht="13.9">
      <c r="A1186" s="6"/>
      <c r="B1186" s="7"/>
      <c r="C1186" s="6"/>
      <c r="D1186" s="8"/>
      <c r="E1186" s="6"/>
      <c r="F1186" s="6"/>
    </row>
    <row r="1187" spans="1:6" ht="13.9">
      <c r="A1187" s="6"/>
      <c r="B1187" s="7"/>
      <c r="C1187" s="6"/>
      <c r="D1187" s="8"/>
      <c r="E1187" s="6"/>
      <c r="F1187" s="6"/>
    </row>
    <row r="1188" spans="1:6" ht="13.9">
      <c r="A1188" s="6"/>
      <c r="B1188" s="7"/>
      <c r="C1188" s="6"/>
      <c r="D1188" s="8"/>
      <c r="E1188" s="6"/>
      <c r="F1188" s="6"/>
    </row>
    <row r="1189" spans="1:6" ht="13.9">
      <c r="A1189" s="6"/>
      <c r="B1189" s="7"/>
      <c r="C1189" s="6"/>
      <c r="D1189" s="8"/>
      <c r="E1189" s="6"/>
      <c r="F1189" s="6"/>
    </row>
    <row r="1190" spans="1:6" ht="13.9">
      <c r="A1190" s="6"/>
      <c r="B1190" s="7"/>
      <c r="C1190" s="6"/>
      <c r="D1190" s="8"/>
      <c r="E1190" s="6"/>
      <c r="F1190" s="6"/>
    </row>
    <row r="1191" spans="1:6" ht="13.9">
      <c r="A1191" s="6"/>
      <c r="B1191" s="7"/>
      <c r="C1191" s="6"/>
      <c r="D1191" s="8"/>
      <c r="E1191" s="6"/>
      <c r="F1191" s="6"/>
    </row>
    <row r="1192" spans="1:6" ht="13.9">
      <c r="A1192" s="6"/>
      <c r="B1192" s="7"/>
      <c r="C1192" s="6"/>
      <c r="D1192" s="8"/>
      <c r="E1192" s="6"/>
      <c r="F1192" s="6"/>
    </row>
    <row r="1193" spans="1:6" ht="13.9">
      <c r="A1193" s="6"/>
      <c r="B1193" s="7"/>
      <c r="C1193" s="6"/>
      <c r="D1193" s="8"/>
      <c r="E1193" s="6"/>
      <c r="F1193" s="6"/>
    </row>
    <row r="1194" spans="1:6" ht="13.9">
      <c r="A1194" s="6"/>
      <c r="B1194" s="7"/>
      <c r="C1194" s="6"/>
      <c r="D1194" s="8"/>
      <c r="E1194" s="6"/>
      <c r="F1194" s="6"/>
    </row>
    <row r="1195" spans="1:6" ht="13.9">
      <c r="A1195" s="6"/>
      <c r="B1195" s="7"/>
      <c r="C1195" s="6"/>
      <c r="D1195" s="8"/>
      <c r="E1195" s="6"/>
      <c r="F1195" s="6"/>
    </row>
    <row r="1196" spans="1:6" ht="13.9">
      <c r="A1196" s="6"/>
      <c r="B1196" s="7"/>
      <c r="C1196" s="6"/>
      <c r="D1196" s="8"/>
      <c r="E1196" s="6"/>
      <c r="F1196" s="6"/>
    </row>
    <row r="1197" spans="1:6" ht="13.9">
      <c r="A1197" s="6"/>
      <c r="B1197" s="7"/>
      <c r="C1197" s="6"/>
      <c r="D1197" s="8"/>
      <c r="E1197" s="6"/>
      <c r="F1197" s="6"/>
    </row>
    <row r="1198" spans="1:6" ht="13.9">
      <c r="A1198" s="6"/>
      <c r="B1198" s="7"/>
      <c r="C1198" s="6"/>
      <c r="D1198" s="8"/>
      <c r="E1198" s="6"/>
      <c r="F1198" s="6"/>
    </row>
    <row r="1199" spans="1:6" ht="13.9">
      <c r="A1199" s="6"/>
      <c r="B1199" s="7"/>
      <c r="C1199" s="6"/>
      <c r="D1199" s="8"/>
      <c r="E1199" s="6"/>
      <c r="F1199" s="6"/>
    </row>
    <row r="1200" spans="1:6" ht="13.9">
      <c r="A1200" s="6"/>
      <c r="B1200" s="7"/>
      <c r="C1200" s="6"/>
      <c r="D1200" s="8"/>
      <c r="E1200" s="6"/>
      <c r="F1200" s="6"/>
    </row>
    <row r="1201" spans="1:6" ht="13.9">
      <c r="A1201" s="6"/>
      <c r="B1201" s="7"/>
      <c r="C1201" s="6"/>
      <c r="D1201" s="8"/>
      <c r="E1201" s="6"/>
      <c r="F1201" s="6"/>
    </row>
    <row r="1202" spans="1:6" ht="13.9">
      <c r="A1202" s="6"/>
      <c r="B1202" s="7"/>
      <c r="C1202" s="6"/>
      <c r="D1202" s="8"/>
      <c r="E1202" s="6"/>
      <c r="F1202" s="6"/>
    </row>
    <row r="1203" spans="1:6" ht="13.9">
      <c r="A1203" s="6"/>
      <c r="B1203" s="7"/>
      <c r="C1203" s="6"/>
      <c r="D1203" s="8"/>
      <c r="E1203" s="6"/>
      <c r="F1203" s="6"/>
    </row>
    <row r="1204" spans="1:6" ht="13.9">
      <c r="A1204" s="6"/>
      <c r="B1204" s="7"/>
      <c r="C1204" s="6"/>
      <c r="D1204" s="8"/>
      <c r="E1204" s="6"/>
      <c r="F1204" s="6"/>
    </row>
    <row r="1205" spans="1:6" ht="13.9">
      <c r="A1205" s="6"/>
      <c r="B1205" s="7"/>
      <c r="C1205" s="6"/>
      <c r="D1205" s="8"/>
      <c r="E1205" s="6"/>
      <c r="F1205" s="6"/>
    </row>
    <row r="1206" spans="1:6" ht="13.9">
      <c r="A1206" s="6"/>
      <c r="B1206" s="7"/>
      <c r="C1206" s="6"/>
      <c r="D1206" s="8"/>
      <c r="E1206" s="6"/>
      <c r="F1206" s="6"/>
    </row>
    <row r="1207" spans="1:6" ht="13.9">
      <c r="A1207" s="6"/>
      <c r="B1207" s="7"/>
      <c r="C1207" s="6"/>
      <c r="D1207" s="8"/>
      <c r="E1207" s="6"/>
      <c r="F1207" s="6"/>
    </row>
    <row r="1208" spans="1:6" ht="13.9">
      <c r="A1208" s="6"/>
      <c r="B1208" s="7"/>
      <c r="C1208" s="6"/>
      <c r="D1208" s="8"/>
      <c r="E1208" s="6"/>
      <c r="F1208" s="6"/>
    </row>
    <row r="1209" spans="1:6" ht="13.9">
      <c r="A1209" s="6"/>
      <c r="B1209" s="7"/>
      <c r="C1209" s="6"/>
      <c r="D1209" s="8"/>
      <c r="E1209" s="6"/>
      <c r="F1209" s="6"/>
    </row>
    <row r="1210" spans="1:6" ht="13.9">
      <c r="A1210" s="6"/>
      <c r="B1210" s="7"/>
      <c r="C1210" s="6"/>
      <c r="D1210" s="8"/>
      <c r="E1210" s="6"/>
      <c r="F1210" s="6"/>
    </row>
    <row r="1211" spans="1:6" ht="13.9">
      <c r="A1211" s="6"/>
      <c r="B1211" s="7"/>
      <c r="C1211" s="6"/>
      <c r="D1211" s="8"/>
      <c r="E1211" s="6"/>
      <c r="F1211" s="6"/>
    </row>
    <row r="1212" spans="1:6" ht="13.9">
      <c r="A1212" s="6"/>
      <c r="B1212" s="7"/>
      <c r="C1212" s="6"/>
      <c r="D1212" s="8"/>
      <c r="E1212" s="6"/>
      <c r="F1212" s="6"/>
    </row>
    <row r="1213" spans="1:6" ht="13.9">
      <c r="A1213" s="6"/>
      <c r="B1213" s="7"/>
      <c r="C1213" s="6"/>
      <c r="D1213" s="8"/>
      <c r="E1213" s="6"/>
      <c r="F1213" s="6"/>
    </row>
    <row r="1214" spans="1:6" ht="13.9">
      <c r="A1214" s="6"/>
      <c r="B1214" s="7"/>
      <c r="C1214" s="6"/>
      <c r="D1214" s="8"/>
      <c r="E1214" s="6"/>
      <c r="F1214" s="6"/>
    </row>
    <row r="1215" spans="1:6" ht="13.9">
      <c r="A1215" s="6"/>
      <c r="B1215" s="7"/>
      <c r="C1215" s="6"/>
      <c r="D1215" s="8"/>
      <c r="E1215" s="6"/>
      <c r="F1215" s="6"/>
    </row>
    <row r="1216" spans="1:6" ht="13.9">
      <c r="A1216" s="6"/>
      <c r="B1216" s="7"/>
      <c r="C1216" s="6"/>
      <c r="D1216" s="8"/>
      <c r="E1216" s="6"/>
      <c r="F1216" s="6"/>
    </row>
    <row r="1217" spans="1:6" ht="13.9">
      <c r="A1217" s="6"/>
      <c r="B1217" s="7"/>
      <c r="C1217" s="6"/>
      <c r="D1217" s="8"/>
      <c r="E1217" s="6"/>
      <c r="F1217" s="6"/>
    </row>
    <row r="1218" spans="1:6" ht="13.9">
      <c r="A1218" s="6"/>
      <c r="B1218" s="7"/>
      <c r="C1218" s="6"/>
      <c r="D1218" s="8"/>
      <c r="E1218" s="6"/>
      <c r="F1218" s="6"/>
    </row>
    <row r="1219" spans="1:6" ht="13.9">
      <c r="A1219" s="6"/>
      <c r="B1219" s="7"/>
      <c r="C1219" s="6"/>
      <c r="D1219" s="8"/>
      <c r="E1219" s="6"/>
      <c r="F1219" s="6"/>
    </row>
    <row r="1220" spans="1:6" ht="13.9">
      <c r="A1220" s="6"/>
      <c r="B1220" s="7"/>
      <c r="C1220" s="6"/>
      <c r="D1220" s="8"/>
      <c r="E1220" s="6"/>
      <c r="F1220" s="6"/>
    </row>
    <row r="1221" spans="1:6" ht="13.9">
      <c r="A1221" s="6"/>
      <c r="B1221" s="7"/>
      <c r="C1221" s="6"/>
      <c r="D1221" s="8"/>
      <c r="E1221" s="6"/>
      <c r="F1221" s="6"/>
    </row>
    <row r="1222" spans="1:6" ht="13.9">
      <c r="A1222" s="6"/>
      <c r="B1222" s="7"/>
      <c r="C1222" s="6"/>
      <c r="D1222" s="8"/>
      <c r="E1222" s="6"/>
      <c r="F1222" s="6"/>
    </row>
    <row r="1223" spans="1:6" ht="13.9">
      <c r="A1223" s="6"/>
      <c r="B1223" s="7"/>
      <c r="C1223" s="6"/>
      <c r="D1223" s="8"/>
      <c r="E1223" s="6"/>
      <c r="F1223" s="6"/>
    </row>
    <row r="1224" spans="1:6" ht="13.9">
      <c r="A1224" s="6"/>
      <c r="B1224" s="7"/>
      <c r="C1224" s="6"/>
      <c r="D1224" s="8"/>
      <c r="E1224" s="6"/>
      <c r="F1224" s="6"/>
    </row>
    <row r="1225" spans="1:6" ht="13.9">
      <c r="A1225" s="6"/>
      <c r="B1225" s="7"/>
      <c r="C1225" s="6"/>
      <c r="D1225" s="8"/>
      <c r="E1225" s="6"/>
      <c r="F1225" s="6"/>
    </row>
    <row r="1226" spans="1:6" ht="13.9">
      <c r="A1226" s="6"/>
      <c r="B1226" s="7"/>
      <c r="C1226" s="6"/>
      <c r="D1226" s="8"/>
      <c r="E1226" s="6"/>
      <c r="F1226" s="6"/>
    </row>
    <row r="1227" spans="1:6" ht="13.9">
      <c r="A1227" s="6"/>
      <c r="B1227" s="7"/>
      <c r="C1227" s="6"/>
      <c r="D1227" s="8"/>
      <c r="E1227" s="6"/>
      <c r="F1227" s="6"/>
    </row>
    <row r="1228" spans="1:6" ht="13.9">
      <c r="A1228" s="6"/>
      <c r="B1228" s="7"/>
      <c r="C1228" s="6"/>
      <c r="D1228" s="8"/>
      <c r="E1228" s="6"/>
      <c r="F1228" s="6"/>
    </row>
    <row r="1229" spans="1:6" ht="13.9">
      <c r="A1229" s="6"/>
      <c r="B1229" s="7"/>
      <c r="C1229" s="6"/>
      <c r="D1229" s="8"/>
      <c r="E1229" s="6"/>
      <c r="F1229" s="6"/>
    </row>
    <row r="1230" spans="1:6" ht="13.9">
      <c r="A1230" s="6"/>
      <c r="B1230" s="7"/>
      <c r="C1230" s="6"/>
      <c r="D1230" s="8"/>
      <c r="E1230" s="6"/>
      <c r="F1230" s="6"/>
    </row>
    <row r="1231" spans="1:6" ht="13.9">
      <c r="A1231" s="6"/>
      <c r="B1231" s="7"/>
      <c r="C1231" s="6"/>
      <c r="D1231" s="8"/>
      <c r="E1231" s="6"/>
      <c r="F1231" s="6"/>
    </row>
    <row r="1232" spans="1:6" ht="13.9">
      <c r="A1232" s="6"/>
      <c r="B1232" s="7"/>
      <c r="C1232" s="6"/>
      <c r="D1232" s="8"/>
      <c r="E1232" s="6"/>
      <c r="F1232" s="6"/>
    </row>
    <row r="1233" spans="1:6" ht="13.9">
      <c r="A1233" s="6"/>
      <c r="B1233" s="7"/>
      <c r="C1233" s="6"/>
      <c r="D1233" s="8"/>
      <c r="E1233" s="6"/>
      <c r="F1233" s="6"/>
    </row>
    <row r="1234" spans="1:6" ht="13.9">
      <c r="A1234" s="6"/>
      <c r="B1234" s="7"/>
      <c r="C1234" s="6"/>
      <c r="D1234" s="8"/>
      <c r="E1234" s="6"/>
      <c r="F1234" s="6"/>
    </row>
    <row r="1235" spans="1:6" ht="13.9">
      <c r="A1235" s="6"/>
      <c r="B1235" s="7"/>
      <c r="C1235" s="6"/>
      <c r="D1235" s="8"/>
      <c r="E1235" s="6"/>
      <c r="F1235" s="6"/>
    </row>
    <row r="1236" spans="1:6" ht="13.9">
      <c r="A1236" s="6"/>
      <c r="B1236" s="7"/>
      <c r="C1236" s="6"/>
      <c r="D1236" s="8"/>
      <c r="E1236" s="6"/>
      <c r="F1236" s="6"/>
    </row>
    <row r="1237" spans="1:6" ht="13.9">
      <c r="A1237" s="6"/>
      <c r="B1237" s="7"/>
      <c r="C1237" s="6"/>
      <c r="D1237" s="8"/>
      <c r="E1237" s="6"/>
      <c r="F1237" s="6"/>
    </row>
    <row r="1238" spans="1:6" ht="13.9">
      <c r="A1238" s="6"/>
      <c r="B1238" s="7"/>
      <c r="C1238" s="6"/>
      <c r="D1238" s="8"/>
      <c r="E1238" s="6"/>
      <c r="F1238" s="6"/>
    </row>
    <row r="1239" spans="1:6" ht="13.9">
      <c r="A1239" s="6"/>
      <c r="B1239" s="7"/>
      <c r="C1239" s="6"/>
      <c r="D1239" s="8"/>
      <c r="E1239" s="6"/>
      <c r="F1239" s="6"/>
    </row>
    <row r="1240" spans="1:6" ht="13.9">
      <c r="A1240" s="6"/>
      <c r="B1240" s="7"/>
      <c r="C1240" s="6"/>
      <c r="D1240" s="8"/>
      <c r="E1240" s="6"/>
      <c r="F1240" s="6"/>
    </row>
    <row r="1241" spans="1:6" ht="13.9">
      <c r="A1241" s="6"/>
      <c r="B1241" s="7"/>
      <c r="C1241" s="6"/>
      <c r="D1241" s="8"/>
      <c r="E1241" s="6"/>
      <c r="F1241" s="6"/>
    </row>
    <row r="1242" spans="1:6" ht="13.9">
      <c r="A1242" s="6"/>
      <c r="B1242" s="7"/>
      <c r="C1242" s="6"/>
      <c r="D1242" s="8"/>
      <c r="E1242" s="6"/>
      <c r="F1242" s="6"/>
    </row>
    <row r="1243" spans="1:6" ht="13.9">
      <c r="A1243" s="6"/>
      <c r="B1243" s="7"/>
      <c r="C1243" s="6"/>
      <c r="D1243" s="8"/>
      <c r="E1243" s="6"/>
      <c r="F1243" s="6"/>
    </row>
    <row r="1244" spans="1:6" ht="13.9">
      <c r="A1244" s="6"/>
      <c r="B1244" s="7"/>
      <c r="C1244" s="6"/>
      <c r="D1244" s="8"/>
      <c r="E1244" s="6"/>
      <c r="F1244" s="6"/>
    </row>
    <row r="1245" spans="1:6" ht="13.9">
      <c r="A1245" s="6"/>
      <c r="B1245" s="7"/>
      <c r="C1245" s="6"/>
      <c r="D1245" s="8"/>
      <c r="E1245" s="6"/>
      <c r="F1245" s="6"/>
    </row>
    <row r="1246" spans="1:6" ht="13.9">
      <c r="A1246" s="6"/>
      <c r="B1246" s="7"/>
      <c r="C1246" s="6"/>
      <c r="D1246" s="8"/>
      <c r="E1246" s="6"/>
      <c r="F1246" s="6"/>
    </row>
    <row r="1247" spans="1:6" ht="13.9">
      <c r="A1247" s="6"/>
      <c r="B1247" s="7"/>
      <c r="C1247" s="6"/>
      <c r="D1247" s="8"/>
      <c r="E1247" s="6"/>
      <c r="F1247" s="6"/>
    </row>
    <row r="1248" spans="1:6" ht="13.9">
      <c r="A1248" s="6"/>
      <c r="B1248" s="7"/>
      <c r="C1248" s="6"/>
      <c r="D1248" s="8"/>
      <c r="E1248" s="6"/>
      <c r="F1248" s="6"/>
    </row>
    <row r="1249" spans="1:6" ht="13.9">
      <c r="A1249" s="6"/>
      <c r="B1249" s="7"/>
      <c r="C1249" s="6"/>
      <c r="D1249" s="8"/>
      <c r="E1249" s="6"/>
      <c r="F1249" s="6"/>
    </row>
    <row r="1250" spans="1:6" ht="13.9">
      <c r="A1250" s="6"/>
      <c r="B1250" s="7"/>
      <c r="C1250" s="6"/>
      <c r="D1250" s="8"/>
      <c r="E1250" s="6"/>
      <c r="F1250" s="6"/>
    </row>
    <row r="1251" spans="1:6" ht="13.9">
      <c r="A1251" s="6"/>
      <c r="B1251" s="7"/>
      <c r="C1251" s="6"/>
      <c r="D1251" s="8"/>
      <c r="E1251" s="6"/>
      <c r="F1251" s="6"/>
    </row>
    <row r="1252" spans="1:6" ht="13.9">
      <c r="A1252" s="6"/>
      <c r="B1252" s="7"/>
      <c r="C1252" s="6"/>
      <c r="D1252" s="8"/>
      <c r="E1252" s="6"/>
      <c r="F1252" s="6"/>
    </row>
    <row r="1253" spans="1:6" ht="13.9">
      <c r="A1253" s="6"/>
      <c r="B1253" s="7"/>
      <c r="C1253" s="6"/>
      <c r="D1253" s="8"/>
      <c r="E1253" s="6"/>
      <c r="F1253" s="6"/>
    </row>
    <row r="1254" spans="1:6" ht="13.9">
      <c r="A1254" s="6"/>
      <c r="B1254" s="7"/>
      <c r="C1254" s="6"/>
      <c r="D1254" s="8"/>
      <c r="E1254" s="6"/>
      <c r="F1254" s="6"/>
    </row>
    <row r="1255" spans="1:6" ht="13.9">
      <c r="A1255" s="6"/>
      <c r="B1255" s="7"/>
      <c r="C1255" s="6"/>
      <c r="D1255" s="8"/>
      <c r="E1255" s="6"/>
      <c r="F1255" s="6"/>
    </row>
    <row r="1256" spans="1:6" ht="13.9">
      <c r="A1256" s="6"/>
      <c r="B1256" s="7"/>
      <c r="C1256" s="6"/>
      <c r="D1256" s="8"/>
      <c r="E1256" s="6"/>
      <c r="F1256" s="6"/>
    </row>
    <row r="1257" spans="1:6" ht="13.9">
      <c r="A1257" s="6"/>
      <c r="B1257" s="7"/>
      <c r="C1257" s="6"/>
      <c r="D1257" s="8"/>
      <c r="E1257" s="6"/>
      <c r="F1257" s="6"/>
    </row>
    <row r="1258" spans="1:6" ht="13.9">
      <c r="A1258" s="6"/>
      <c r="B1258" s="7"/>
      <c r="C1258" s="6"/>
      <c r="D1258" s="8"/>
      <c r="E1258" s="6"/>
      <c r="F1258" s="6"/>
    </row>
    <row r="1259" spans="1:6" ht="13.9">
      <c r="A1259" s="6"/>
      <c r="B1259" s="7"/>
      <c r="C1259" s="6"/>
      <c r="D1259" s="8"/>
      <c r="E1259" s="6"/>
      <c r="F1259" s="6"/>
    </row>
    <row r="1260" spans="1:6" ht="13.9">
      <c r="A1260" s="6"/>
      <c r="B1260" s="7"/>
      <c r="C1260" s="6"/>
      <c r="D1260" s="8"/>
      <c r="E1260" s="6"/>
      <c r="F1260" s="6"/>
    </row>
    <row r="1261" spans="1:6" ht="13.9">
      <c r="A1261" s="6"/>
      <c r="B1261" s="7"/>
      <c r="C1261" s="6"/>
      <c r="D1261" s="8"/>
      <c r="E1261" s="6"/>
      <c r="F1261" s="6"/>
    </row>
    <row r="1262" spans="1:6" ht="13.9">
      <c r="A1262" s="6"/>
      <c r="B1262" s="7"/>
      <c r="C1262" s="6"/>
      <c r="D1262" s="8"/>
      <c r="E1262" s="6"/>
      <c r="F1262" s="6"/>
    </row>
    <row r="1263" spans="1:6" ht="13.9">
      <c r="A1263" s="6"/>
      <c r="B1263" s="7"/>
      <c r="C1263" s="6"/>
      <c r="D1263" s="8"/>
      <c r="E1263" s="6"/>
      <c r="F1263" s="6"/>
    </row>
    <row r="1264" spans="1:6" ht="13.9">
      <c r="A1264" s="6"/>
      <c r="B1264" s="7"/>
      <c r="C1264" s="6"/>
      <c r="D1264" s="8"/>
      <c r="E1264" s="6"/>
      <c r="F1264" s="6"/>
    </row>
    <row r="1265" spans="1:6" ht="13.9">
      <c r="A1265" s="6"/>
      <c r="B1265" s="7"/>
      <c r="C1265" s="6"/>
      <c r="D1265" s="8"/>
      <c r="E1265" s="6"/>
      <c r="F1265" s="6"/>
    </row>
    <row r="1266" spans="1:6" ht="13.9">
      <c r="A1266" s="6"/>
      <c r="B1266" s="7"/>
      <c r="C1266" s="6"/>
      <c r="D1266" s="8"/>
      <c r="E1266" s="6"/>
      <c r="F1266" s="6"/>
    </row>
    <row r="1267" spans="1:6" ht="13.9">
      <c r="A1267" s="6"/>
      <c r="B1267" s="7"/>
      <c r="C1267" s="6"/>
      <c r="D1267" s="8"/>
      <c r="E1267" s="6"/>
      <c r="F1267" s="6"/>
    </row>
    <row r="1268" spans="1:6" ht="13.9">
      <c r="A1268" s="6"/>
      <c r="B1268" s="7"/>
      <c r="C1268" s="6"/>
      <c r="D1268" s="8"/>
      <c r="E1268" s="6"/>
      <c r="F1268" s="6"/>
    </row>
    <row r="1269" spans="1:6" ht="13.9">
      <c r="A1269" s="6"/>
      <c r="B1269" s="7"/>
      <c r="C1269" s="6"/>
      <c r="D1269" s="8"/>
      <c r="E1269" s="6"/>
      <c r="F1269" s="6"/>
    </row>
    <row r="1270" spans="1:6" ht="13.9">
      <c r="A1270" s="6"/>
      <c r="B1270" s="7"/>
      <c r="C1270" s="6"/>
      <c r="D1270" s="8"/>
      <c r="E1270" s="6"/>
      <c r="F1270" s="6"/>
    </row>
    <row r="1271" spans="1:6" ht="13.9">
      <c r="A1271" s="6"/>
      <c r="B1271" s="7"/>
      <c r="C1271" s="6"/>
      <c r="D1271" s="8"/>
      <c r="E1271" s="6"/>
      <c r="F1271" s="6"/>
    </row>
    <row r="1272" spans="1:6" ht="13.9">
      <c r="A1272" s="6"/>
      <c r="B1272" s="7"/>
      <c r="C1272" s="6"/>
      <c r="D1272" s="8"/>
      <c r="E1272" s="6"/>
      <c r="F1272" s="6"/>
    </row>
    <row r="1273" spans="1:6" ht="13.9">
      <c r="A1273" s="6"/>
      <c r="B1273" s="7"/>
      <c r="C1273" s="6"/>
      <c r="D1273" s="8"/>
      <c r="E1273" s="6"/>
      <c r="F1273" s="6"/>
    </row>
    <row r="1274" spans="1:6" ht="13.9">
      <c r="A1274" s="6"/>
      <c r="B1274" s="7"/>
      <c r="C1274" s="6"/>
      <c r="D1274" s="8"/>
      <c r="E1274" s="6"/>
      <c r="F1274" s="6"/>
    </row>
    <row r="1275" spans="1:6" ht="13.9">
      <c r="A1275" s="6"/>
      <c r="B1275" s="7"/>
      <c r="C1275" s="6"/>
      <c r="D1275" s="8"/>
      <c r="E1275" s="6"/>
      <c r="F1275" s="6"/>
    </row>
    <row r="1276" spans="1:6" ht="13.9">
      <c r="A1276" s="6"/>
      <c r="B1276" s="7"/>
      <c r="C1276" s="6"/>
      <c r="D1276" s="8"/>
      <c r="E1276" s="6"/>
      <c r="F1276" s="6"/>
    </row>
    <row r="1277" spans="1:6" ht="13.9">
      <c r="A1277" s="6"/>
      <c r="B1277" s="7"/>
      <c r="C1277" s="6"/>
      <c r="D1277" s="8"/>
      <c r="E1277" s="6"/>
      <c r="F1277" s="6"/>
    </row>
    <row r="1278" spans="1:6" ht="13.9">
      <c r="A1278" s="6"/>
      <c r="B1278" s="7"/>
      <c r="C1278" s="6"/>
      <c r="D1278" s="8"/>
      <c r="E1278" s="6"/>
      <c r="F1278" s="6"/>
    </row>
    <row r="1279" spans="1:6" ht="13.9">
      <c r="A1279" s="6"/>
      <c r="B1279" s="7"/>
      <c r="C1279" s="6"/>
      <c r="D1279" s="8"/>
      <c r="E1279" s="6"/>
      <c r="F1279" s="6"/>
    </row>
    <row r="1280" spans="1:6" ht="13.9">
      <c r="A1280" s="6"/>
      <c r="B1280" s="7"/>
      <c r="C1280" s="6"/>
      <c r="D1280" s="8"/>
      <c r="E1280" s="6"/>
      <c r="F1280" s="6"/>
    </row>
    <row r="1281" spans="1:6" ht="13.9">
      <c r="A1281" s="6"/>
      <c r="B1281" s="7"/>
      <c r="C1281" s="6"/>
      <c r="D1281" s="8"/>
      <c r="E1281" s="6"/>
      <c r="F1281" s="6"/>
    </row>
    <row r="1282" spans="1:6" ht="13.9">
      <c r="A1282" s="6"/>
      <c r="B1282" s="7"/>
      <c r="C1282" s="6"/>
      <c r="D1282" s="8"/>
      <c r="E1282" s="6"/>
      <c r="F1282" s="6"/>
    </row>
    <row r="1283" spans="1:6" ht="13.9">
      <c r="A1283" s="6"/>
      <c r="B1283" s="7"/>
      <c r="C1283" s="6"/>
      <c r="D1283" s="8"/>
      <c r="E1283" s="6"/>
      <c r="F1283" s="6"/>
    </row>
    <row r="1284" spans="1:6" ht="13.9">
      <c r="A1284" s="6"/>
      <c r="B1284" s="7"/>
      <c r="C1284" s="6"/>
      <c r="D1284" s="8"/>
      <c r="E1284" s="6"/>
      <c r="F1284" s="6"/>
    </row>
    <row r="1285" spans="1:6" ht="13.9">
      <c r="A1285" s="6"/>
      <c r="B1285" s="7"/>
      <c r="C1285" s="6"/>
      <c r="D1285" s="8"/>
      <c r="E1285" s="6"/>
      <c r="F1285" s="6"/>
    </row>
    <row r="1286" spans="1:6" ht="13.9">
      <c r="A1286" s="6"/>
      <c r="B1286" s="7"/>
      <c r="C1286" s="6"/>
      <c r="D1286" s="8"/>
      <c r="E1286" s="6"/>
      <c r="F1286" s="6"/>
    </row>
    <row r="1287" spans="1:6" ht="13.9">
      <c r="A1287" s="6"/>
      <c r="B1287" s="7"/>
      <c r="C1287" s="6"/>
      <c r="D1287" s="8"/>
      <c r="E1287" s="6"/>
      <c r="F1287" s="6"/>
    </row>
    <row r="1288" spans="1:6" ht="13.9">
      <c r="A1288" s="6"/>
      <c r="B1288" s="7"/>
      <c r="C1288" s="6"/>
      <c r="D1288" s="8"/>
      <c r="E1288" s="6"/>
      <c r="F1288" s="6"/>
    </row>
    <row r="1289" spans="1:6" ht="13.9">
      <c r="A1289" s="6"/>
      <c r="B1289" s="7"/>
      <c r="C1289" s="6"/>
      <c r="D1289" s="8"/>
      <c r="E1289" s="6"/>
      <c r="F1289" s="6"/>
    </row>
    <row r="1290" spans="1:6" ht="13.9">
      <c r="A1290" s="6"/>
      <c r="B1290" s="7"/>
      <c r="C1290" s="6"/>
      <c r="D1290" s="8"/>
      <c r="E1290" s="6"/>
      <c r="F1290" s="6"/>
    </row>
    <row r="1291" spans="1:6" ht="13.9">
      <c r="A1291" s="6"/>
      <c r="B1291" s="7"/>
      <c r="C1291" s="6"/>
      <c r="D1291" s="8"/>
      <c r="E1291" s="6"/>
      <c r="F1291" s="6"/>
    </row>
    <row r="1292" spans="1:6" ht="13.9">
      <c r="A1292" s="6"/>
      <c r="B1292" s="7"/>
      <c r="C1292" s="6"/>
      <c r="D1292" s="8"/>
      <c r="E1292" s="6"/>
      <c r="F1292" s="6"/>
    </row>
    <row r="1293" spans="1:6" ht="13.9">
      <c r="A1293" s="6"/>
      <c r="B1293" s="7"/>
      <c r="C1293" s="6"/>
      <c r="D1293" s="8"/>
      <c r="E1293" s="6"/>
      <c r="F1293" s="6"/>
    </row>
    <row r="1294" spans="1:6" ht="13.9">
      <c r="A1294" s="6"/>
      <c r="B1294" s="7"/>
      <c r="C1294" s="6"/>
      <c r="D1294" s="8"/>
      <c r="E1294" s="6"/>
      <c r="F1294" s="6"/>
    </row>
    <row r="1295" spans="1:6" ht="13.9">
      <c r="A1295" s="6"/>
      <c r="B1295" s="7"/>
      <c r="C1295" s="6"/>
      <c r="D1295" s="8"/>
      <c r="E1295" s="6"/>
      <c r="F1295" s="6"/>
    </row>
    <row r="1296" spans="1:6" ht="13.9">
      <c r="A1296" s="6"/>
      <c r="B1296" s="7"/>
      <c r="C1296" s="6"/>
      <c r="D1296" s="8"/>
      <c r="E1296" s="6"/>
      <c r="F1296" s="6"/>
    </row>
    <row r="1297" spans="1:6" ht="13.9">
      <c r="A1297" s="6"/>
      <c r="B1297" s="7"/>
      <c r="C1297" s="6"/>
      <c r="D1297" s="8"/>
      <c r="E1297" s="6"/>
      <c r="F1297" s="6"/>
    </row>
    <row r="1298" spans="1:6" ht="13.9">
      <c r="A1298" s="6"/>
      <c r="B1298" s="7"/>
      <c r="C1298" s="6"/>
      <c r="D1298" s="8"/>
      <c r="E1298" s="6"/>
      <c r="F1298" s="6"/>
    </row>
    <row r="1299" spans="1:6" ht="13.9">
      <c r="A1299" s="6"/>
      <c r="B1299" s="7"/>
      <c r="C1299" s="6"/>
      <c r="D1299" s="8"/>
      <c r="E1299" s="6"/>
      <c r="F1299" s="6"/>
    </row>
    <row r="1300" spans="1:6" ht="13.9">
      <c r="A1300" s="6"/>
      <c r="B1300" s="7"/>
      <c r="C1300" s="6"/>
      <c r="D1300" s="8"/>
      <c r="E1300" s="6"/>
      <c r="F1300" s="6"/>
    </row>
    <row r="1301" spans="1:6" ht="13.9">
      <c r="A1301" s="6"/>
      <c r="B1301" s="7"/>
      <c r="C1301" s="6"/>
      <c r="D1301" s="8"/>
      <c r="E1301" s="6"/>
      <c r="F1301" s="6"/>
    </row>
    <row r="1302" spans="1:6" ht="13.9">
      <c r="A1302" s="6"/>
      <c r="B1302" s="7"/>
      <c r="C1302" s="6"/>
      <c r="D1302" s="8"/>
      <c r="E1302" s="6"/>
      <c r="F1302" s="6"/>
    </row>
    <row r="1303" spans="1:6" ht="13.9">
      <c r="A1303" s="6"/>
      <c r="B1303" s="7"/>
      <c r="C1303" s="6"/>
      <c r="D1303" s="8"/>
      <c r="E1303" s="6"/>
      <c r="F1303" s="6"/>
    </row>
    <row r="1304" spans="1:6" ht="13.9">
      <c r="A1304" s="6"/>
      <c r="B1304" s="7"/>
      <c r="C1304" s="6"/>
      <c r="D1304" s="8"/>
      <c r="E1304" s="6"/>
      <c r="F1304" s="6"/>
    </row>
    <row r="1305" spans="1:6" ht="13.9">
      <c r="A1305" s="6"/>
      <c r="B1305" s="7"/>
      <c r="C1305" s="6"/>
      <c r="D1305" s="8"/>
      <c r="E1305" s="6"/>
      <c r="F1305" s="6"/>
    </row>
    <row r="1306" spans="1:6" ht="13.9">
      <c r="A1306" s="6"/>
      <c r="B1306" s="7"/>
      <c r="C1306" s="6"/>
      <c r="D1306" s="8"/>
      <c r="E1306" s="6"/>
      <c r="F1306" s="6"/>
    </row>
    <row r="1307" spans="1:6" ht="13.9">
      <c r="A1307" s="6"/>
      <c r="B1307" s="7"/>
      <c r="C1307" s="6"/>
      <c r="D1307" s="8"/>
      <c r="E1307" s="6"/>
      <c r="F1307" s="6"/>
    </row>
    <row r="1308" spans="1:6" ht="13.9">
      <c r="A1308" s="6"/>
      <c r="B1308" s="7"/>
      <c r="C1308" s="6"/>
      <c r="D1308" s="8"/>
      <c r="E1308" s="6"/>
      <c r="F1308" s="6"/>
    </row>
    <row r="1309" spans="1:6" ht="13.9">
      <c r="A1309" s="6"/>
      <c r="B1309" s="7"/>
      <c r="C1309" s="6"/>
      <c r="D1309" s="8"/>
      <c r="E1309" s="6"/>
      <c r="F1309" s="6"/>
    </row>
    <row r="1310" spans="1:6" ht="13.9">
      <c r="A1310" s="6"/>
      <c r="B1310" s="7"/>
      <c r="C1310" s="6"/>
      <c r="D1310" s="8"/>
      <c r="E1310" s="6"/>
      <c r="F1310" s="6"/>
    </row>
    <row r="1311" spans="1:6" ht="13.9">
      <c r="A1311" s="6"/>
      <c r="B1311" s="7"/>
      <c r="C1311" s="6"/>
      <c r="D1311" s="8"/>
      <c r="E1311" s="6"/>
      <c r="F1311" s="6"/>
    </row>
    <row r="1312" spans="1:6" ht="13.9">
      <c r="A1312" s="6"/>
      <c r="B1312" s="7"/>
      <c r="C1312" s="6"/>
      <c r="D1312" s="8"/>
      <c r="E1312" s="6"/>
      <c r="F1312" s="6"/>
    </row>
    <row r="1313" spans="1:6" ht="13.9">
      <c r="A1313" s="6"/>
      <c r="B1313" s="7"/>
      <c r="C1313" s="6"/>
      <c r="D1313" s="8"/>
      <c r="E1313" s="6"/>
      <c r="F1313" s="6"/>
    </row>
    <row r="1314" spans="1:6" ht="13.9">
      <c r="A1314" s="6"/>
      <c r="B1314" s="7"/>
      <c r="C1314" s="6"/>
      <c r="D1314" s="8"/>
      <c r="E1314" s="6"/>
      <c r="F1314" s="6"/>
    </row>
    <row r="1315" spans="1:6" ht="13.9">
      <c r="A1315" s="6"/>
      <c r="B1315" s="7"/>
      <c r="C1315" s="6"/>
      <c r="D1315" s="8"/>
      <c r="E1315" s="6"/>
      <c r="F1315" s="6"/>
    </row>
    <row r="1316" spans="1:6" ht="13.9">
      <c r="A1316" s="6"/>
      <c r="B1316" s="7"/>
      <c r="C1316" s="6"/>
      <c r="D1316" s="8"/>
      <c r="E1316" s="6"/>
      <c r="F1316" s="6"/>
    </row>
    <row r="1317" spans="1:6" ht="13.9">
      <c r="A1317" s="6"/>
      <c r="B1317" s="7"/>
      <c r="C1317" s="6"/>
      <c r="D1317" s="8"/>
      <c r="E1317" s="6"/>
      <c r="F1317" s="6"/>
    </row>
    <row r="1318" spans="1:6" ht="13.9">
      <c r="A1318" s="6"/>
      <c r="B1318" s="7"/>
      <c r="C1318" s="6"/>
      <c r="D1318" s="8"/>
      <c r="E1318" s="6"/>
      <c r="F1318" s="6"/>
    </row>
    <row r="1319" spans="1:6" ht="13.9">
      <c r="A1319" s="6"/>
      <c r="B1319" s="7"/>
      <c r="C1319" s="6"/>
      <c r="D1319" s="8"/>
      <c r="E1319" s="6"/>
      <c r="F1319" s="6"/>
    </row>
    <row r="1320" spans="1:6" ht="13.9">
      <c r="A1320" s="6"/>
      <c r="B1320" s="7"/>
      <c r="C1320" s="6"/>
      <c r="D1320" s="8"/>
      <c r="E1320" s="6"/>
      <c r="F1320" s="6"/>
    </row>
    <row r="1321" spans="1:6" ht="13.9">
      <c r="A1321" s="6"/>
      <c r="B1321" s="7"/>
      <c r="C1321" s="6"/>
      <c r="D1321" s="8"/>
      <c r="E1321" s="6"/>
      <c r="F1321" s="6"/>
    </row>
    <row r="1322" spans="1:6" ht="13.9">
      <c r="A1322" s="6"/>
      <c r="B1322" s="7"/>
      <c r="C1322" s="6"/>
      <c r="D1322" s="8"/>
      <c r="E1322" s="6"/>
      <c r="F1322" s="6"/>
    </row>
    <row r="1323" spans="1:6" ht="13.9">
      <c r="A1323" s="6"/>
      <c r="B1323" s="7"/>
      <c r="C1323" s="6"/>
      <c r="D1323" s="8"/>
      <c r="E1323" s="6"/>
      <c r="F1323" s="6"/>
    </row>
    <row r="1324" spans="1:6" ht="13.9">
      <c r="A1324" s="6"/>
      <c r="B1324" s="7"/>
      <c r="C1324" s="6"/>
      <c r="D1324" s="8"/>
      <c r="E1324" s="6"/>
      <c r="F1324" s="6"/>
    </row>
    <row r="1325" spans="1:6" ht="13.9">
      <c r="A1325" s="6"/>
      <c r="B1325" s="7"/>
      <c r="C1325" s="6"/>
      <c r="D1325" s="8"/>
      <c r="E1325" s="6"/>
      <c r="F1325" s="6"/>
    </row>
    <row r="1326" spans="1:6" ht="13.9">
      <c r="A1326" s="6"/>
      <c r="B1326" s="7"/>
      <c r="C1326" s="6"/>
      <c r="D1326" s="8"/>
      <c r="E1326" s="6"/>
      <c r="F1326" s="6"/>
    </row>
    <row r="1327" spans="1:6" ht="13.9">
      <c r="A1327" s="6"/>
      <c r="B1327" s="7"/>
      <c r="C1327" s="6"/>
      <c r="D1327" s="8"/>
      <c r="E1327" s="6"/>
      <c r="F1327" s="6"/>
    </row>
    <row r="1328" spans="1:6" ht="13.9">
      <c r="A1328" s="6"/>
      <c r="B1328" s="7"/>
      <c r="C1328" s="6"/>
      <c r="D1328" s="8"/>
      <c r="E1328" s="6"/>
      <c r="F1328" s="6"/>
    </row>
    <row r="1329" spans="1:6" ht="13.9">
      <c r="A1329" s="6"/>
      <c r="B1329" s="7"/>
      <c r="C1329" s="6"/>
      <c r="D1329" s="8"/>
      <c r="E1329" s="6"/>
      <c r="F1329" s="6"/>
    </row>
    <row r="1330" spans="1:6" ht="13.9">
      <c r="A1330" s="6"/>
      <c r="B1330" s="7"/>
      <c r="C1330" s="6"/>
      <c r="D1330" s="8"/>
      <c r="E1330" s="6"/>
      <c r="F1330" s="6"/>
    </row>
    <row r="1331" spans="1:6" ht="13.9">
      <c r="A1331" s="6"/>
      <c r="B1331" s="7"/>
      <c r="C1331" s="6"/>
      <c r="D1331" s="8"/>
      <c r="E1331" s="6"/>
      <c r="F1331" s="6"/>
    </row>
    <row r="1332" spans="1:6" ht="13.9">
      <c r="A1332" s="6"/>
      <c r="B1332" s="7"/>
      <c r="C1332" s="6"/>
      <c r="D1332" s="8"/>
      <c r="E1332" s="6"/>
      <c r="F1332" s="6"/>
    </row>
    <row r="1333" spans="1:6" ht="13.9">
      <c r="A1333" s="6"/>
      <c r="B1333" s="7"/>
      <c r="C1333" s="6"/>
      <c r="D1333" s="8"/>
      <c r="E1333" s="6"/>
      <c r="F1333" s="6"/>
    </row>
    <row r="1334" spans="1:6" ht="13.9">
      <c r="A1334" s="6"/>
      <c r="B1334" s="7"/>
      <c r="C1334" s="6"/>
      <c r="D1334" s="8"/>
      <c r="E1334" s="6"/>
      <c r="F1334" s="6"/>
    </row>
    <row r="1335" spans="1:6" ht="13.9">
      <c r="A1335" s="6"/>
      <c r="B1335" s="7"/>
      <c r="C1335" s="6"/>
      <c r="D1335" s="8"/>
      <c r="E1335" s="6"/>
      <c r="F1335" s="6"/>
    </row>
    <row r="1336" spans="1:6" ht="13.9">
      <c r="A1336" s="6"/>
      <c r="B1336" s="7"/>
      <c r="C1336" s="6"/>
      <c r="D1336" s="8"/>
      <c r="E1336" s="6"/>
      <c r="F1336" s="6"/>
    </row>
    <row r="1337" spans="1:6" ht="13.9">
      <c r="A1337" s="6"/>
      <c r="B1337" s="7"/>
      <c r="C1337" s="6"/>
      <c r="D1337" s="8"/>
      <c r="E1337" s="6"/>
      <c r="F1337" s="6"/>
    </row>
    <row r="1338" spans="1:6" ht="13.9">
      <c r="A1338" s="6"/>
      <c r="B1338" s="7"/>
      <c r="C1338" s="6"/>
      <c r="D1338" s="8"/>
      <c r="E1338" s="6"/>
      <c r="F1338" s="6"/>
    </row>
    <row r="1339" spans="1:6" ht="13.9">
      <c r="A1339" s="6"/>
      <c r="B1339" s="7"/>
      <c r="C1339" s="6"/>
      <c r="D1339" s="8"/>
      <c r="E1339" s="6"/>
      <c r="F1339" s="6"/>
    </row>
    <row r="1340" spans="1:6" ht="13.9">
      <c r="A1340" s="6"/>
      <c r="B1340" s="7"/>
      <c r="C1340" s="6"/>
      <c r="D1340" s="8"/>
      <c r="E1340" s="6"/>
      <c r="F1340" s="6"/>
    </row>
    <row r="1341" spans="1:6" ht="13.9">
      <c r="A1341" s="6"/>
      <c r="B1341" s="7"/>
      <c r="C1341" s="6"/>
      <c r="D1341" s="8"/>
      <c r="E1341" s="6"/>
      <c r="F1341" s="6"/>
    </row>
    <row r="1342" spans="1:6" ht="13.9">
      <c r="A1342" s="6"/>
      <c r="B1342" s="7"/>
      <c r="C1342" s="6"/>
      <c r="D1342" s="8"/>
      <c r="E1342" s="6"/>
      <c r="F1342" s="6"/>
    </row>
    <row r="1343" spans="1:6" ht="13.9">
      <c r="A1343" s="6"/>
      <c r="B1343" s="7"/>
      <c r="C1343" s="6"/>
      <c r="D1343" s="8"/>
      <c r="E1343" s="6"/>
      <c r="F1343" s="6"/>
    </row>
    <row r="1344" spans="1:6" ht="13.9">
      <c r="A1344" s="6"/>
      <c r="B1344" s="7"/>
      <c r="C1344" s="6"/>
      <c r="D1344" s="8"/>
      <c r="E1344" s="6"/>
      <c r="F1344" s="6"/>
    </row>
    <row r="1345" spans="1:6" ht="13.9">
      <c r="A1345" s="6"/>
      <c r="B1345" s="7"/>
      <c r="C1345" s="6"/>
      <c r="D1345" s="8"/>
      <c r="E1345" s="6"/>
      <c r="F1345" s="6"/>
    </row>
    <row r="1346" spans="1:6" ht="13.9">
      <c r="A1346" s="6"/>
      <c r="B1346" s="7"/>
      <c r="C1346" s="6"/>
      <c r="D1346" s="8"/>
      <c r="E1346" s="6"/>
      <c r="F1346" s="6"/>
    </row>
    <row r="1347" spans="1:6" ht="13.9">
      <c r="A1347" s="6"/>
      <c r="B1347" s="7"/>
      <c r="C1347" s="6"/>
      <c r="D1347" s="8"/>
      <c r="E1347" s="6"/>
      <c r="F1347" s="6"/>
    </row>
    <row r="1348" spans="1:6" ht="13.9">
      <c r="A1348" s="6"/>
      <c r="B1348" s="7"/>
      <c r="C1348" s="6"/>
      <c r="D1348" s="8"/>
      <c r="E1348" s="6"/>
      <c r="F1348" s="6"/>
    </row>
    <row r="1349" spans="1:6" ht="13.9">
      <c r="A1349" s="6"/>
      <c r="B1349" s="7"/>
      <c r="C1349" s="6"/>
      <c r="D1349" s="8"/>
      <c r="E1349" s="6"/>
      <c r="F1349" s="6"/>
    </row>
    <row r="1350" spans="1:6" ht="13.9">
      <c r="A1350" s="6"/>
      <c r="B1350" s="7"/>
      <c r="C1350" s="6"/>
      <c r="D1350" s="8"/>
      <c r="E1350" s="6"/>
      <c r="F1350" s="6"/>
    </row>
    <row r="1351" spans="1:6" ht="13.9">
      <c r="A1351" s="6"/>
      <c r="B1351" s="7"/>
      <c r="C1351" s="6"/>
      <c r="D1351" s="8"/>
      <c r="E1351" s="6"/>
      <c r="F1351" s="6"/>
    </row>
    <row r="1352" spans="1:6" ht="13.9">
      <c r="A1352" s="6"/>
      <c r="B1352" s="7"/>
      <c r="C1352" s="6"/>
      <c r="D1352" s="8"/>
      <c r="E1352" s="6"/>
      <c r="F1352" s="6"/>
    </row>
    <row r="1353" spans="1:6" ht="13.9">
      <c r="A1353" s="6"/>
      <c r="B1353" s="7"/>
      <c r="C1353" s="6"/>
      <c r="D1353" s="8"/>
      <c r="E1353" s="6"/>
      <c r="F1353" s="6"/>
    </row>
    <row r="1354" spans="1:6" ht="13.9">
      <c r="A1354" s="6"/>
      <c r="B1354" s="7"/>
      <c r="C1354" s="6"/>
      <c r="D1354" s="8"/>
      <c r="E1354" s="6"/>
      <c r="F1354" s="6"/>
    </row>
    <row r="1355" spans="1:6" ht="13.9">
      <c r="A1355" s="6"/>
      <c r="B1355" s="7"/>
      <c r="C1355" s="6"/>
      <c r="D1355" s="8"/>
      <c r="E1355" s="6"/>
      <c r="F1355" s="6"/>
    </row>
    <row r="1356" spans="1:6" ht="13.9">
      <c r="A1356" s="6"/>
      <c r="B1356" s="7"/>
      <c r="C1356" s="6"/>
      <c r="D1356" s="8"/>
      <c r="E1356" s="6"/>
      <c r="F1356" s="6"/>
    </row>
    <row r="1357" spans="1:6" ht="13.9">
      <c r="A1357" s="6"/>
      <c r="B1357" s="7"/>
      <c r="C1357" s="6"/>
      <c r="D1357" s="8"/>
      <c r="E1357" s="6"/>
      <c r="F1357" s="6"/>
    </row>
    <row r="1358" spans="1:6" ht="13.9">
      <c r="A1358" s="6"/>
      <c r="B1358" s="7"/>
      <c r="C1358" s="6"/>
      <c r="D1358" s="8"/>
      <c r="E1358" s="6"/>
      <c r="F1358" s="6"/>
    </row>
    <row r="1359" spans="1:6" ht="13.9">
      <c r="A1359" s="6"/>
      <c r="B1359" s="7"/>
      <c r="C1359" s="6"/>
      <c r="D1359" s="8"/>
      <c r="E1359" s="6"/>
      <c r="F1359" s="6"/>
    </row>
    <row r="1360" spans="1:6" ht="13.9">
      <c r="A1360" s="6"/>
      <c r="B1360" s="7"/>
      <c r="C1360" s="6"/>
      <c r="D1360" s="8"/>
      <c r="E1360" s="6"/>
      <c r="F1360" s="6"/>
    </row>
    <row r="1361" spans="1:6" ht="13.9">
      <c r="A1361" s="6"/>
      <c r="B1361" s="7"/>
      <c r="C1361" s="6"/>
      <c r="D1361" s="8"/>
      <c r="E1361" s="6"/>
      <c r="F1361" s="6"/>
    </row>
    <row r="1362" spans="1:6" ht="13.9">
      <c r="A1362" s="6"/>
      <c r="B1362" s="7"/>
      <c r="C1362" s="6"/>
      <c r="D1362" s="8"/>
      <c r="E1362" s="6"/>
      <c r="F1362" s="6"/>
    </row>
    <row r="1363" spans="1:6" ht="13.9">
      <c r="A1363" s="6"/>
      <c r="B1363" s="7"/>
      <c r="C1363" s="6"/>
      <c r="D1363" s="8"/>
      <c r="E1363" s="6"/>
      <c r="F1363" s="6"/>
    </row>
    <row r="1364" spans="1:6" ht="13.9">
      <c r="A1364" s="6"/>
      <c r="B1364" s="7"/>
      <c r="C1364" s="6"/>
      <c r="D1364" s="8"/>
      <c r="E1364" s="6"/>
      <c r="F1364" s="6"/>
    </row>
    <row r="1365" spans="1:6" ht="13.9">
      <c r="A1365" s="6"/>
      <c r="B1365" s="7"/>
      <c r="C1365" s="6"/>
      <c r="D1365" s="8"/>
      <c r="E1365" s="6"/>
      <c r="F1365" s="6"/>
    </row>
    <row r="1366" spans="1:6" ht="13.9">
      <c r="A1366" s="6"/>
      <c r="B1366" s="7"/>
      <c r="C1366" s="6"/>
      <c r="D1366" s="8"/>
      <c r="E1366" s="6"/>
      <c r="F1366" s="6"/>
    </row>
    <row r="1367" spans="1:6" ht="13.9">
      <c r="A1367" s="6"/>
      <c r="B1367" s="7"/>
      <c r="C1367" s="6"/>
      <c r="D1367" s="8"/>
      <c r="E1367" s="6"/>
      <c r="F1367" s="6"/>
    </row>
    <row r="1368" spans="1:6" ht="13.9">
      <c r="A1368" s="6"/>
      <c r="B1368" s="7"/>
      <c r="C1368" s="6"/>
      <c r="D1368" s="8"/>
      <c r="E1368" s="6"/>
      <c r="F1368" s="6"/>
    </row>
    <row r="1369" spans="1:6" ht="13.9">
      <c r="A1369" s="6"/>
      <c r="B1369" s="7"/>
      <c r="C1369" s="6"/>
      <c r="D1369" s="8"/>
      <c r="E1369" s="6"/>
      <c r="F1369" s="6"/>
    </row>
    <row r="1370" spans="1:6" ht="13.9">
      <c r="A1370" s="6"/>
      <c r="B1370" s="7"/>
      <c r="C1370" s="6"/>
      <c r="D1370" s="8"/>
      <c r="E1370" s="6"/>
      <c r="F1370" s="6"/>
    </row>
    <row r="1371" spans="1:6" ht="13.9">
      <c r="A1371" s="6"/>
      <c r="B1371" s="7"/>
      <c r="C1371" s="6"/>
      <c r="D1371" s="8"/>
      <c r="E1371" s="6"/>
      <c r="F1371" s="6"/>
    </row>
    <row r="1372" spans="1:6" ht="13.9">
      <c r="A1372" s="6"/>
      <c r="B1372" s="7"/>
      <c r="C1372" s="6"/>
      <c r="D1372" s="8"/>
      <c r="E1372" s="6"/>
      <c r="F1372" s="6"/>
    </row>
    <row r="1373" spans="1:6" ht="13.9">
      <c r="A1373" s="6"/>
      <c r="B1373" s="7"/>
      <c r="C1373" s="6"/>
      <c r="D1373" s="8"/>
      <c r="E1373" s="6"/>
      <c r="F1373" s="6"/>
    </row>
    <row r="1374" spans="1:6" ht="13.9">
      <c r="A1374" s="6"/>
      <c r="B1374" s="7"/>
      <c r="C1374" s="6"/>
      <c r="D1374" s="8"/>
      <c r="E1374" s="6"/>
      <c r="F1374" s="6"/>
    </row>
    <row r="1375" spans="1:6" ht="13.9">
      <c r="A1375" s="6"/>
      <c r="B1375" s="7"/>
      <c r="C1375" s="6"/>
      <c r="D1375" s="8"/>
      <c r="E1375" s="6"/>
      <c r="F1375" s="6"/>
    </row>
    <row r="1376" spans="1:6" ht="13.9">
      <c r="A1376" s="6"/>
      <c r="B1376" s="7"/>
      <c r="C1376" s="6"/>
      <c r="D1376" s="8"/>
      <c r="E1376" s="6"/>
      <c r="F1376" s="6"/>
    </row>
    <row r="1377" spans="1:6" ht="13.9">
      <c r="A1377" s="6"/>
      <c r="B1377" s="7"/>
      <c r="C1377" s="6"/>
      <c r="D1377" s="8"/>
      <c r="E1377" s="6"/>
      <c r="F1377" s="6"/>
    </row>
    <row r="1378" spans="1:6" ht="13.9">
      <c r="A1378" s="6"/>
      <c r="B1378" s="7"/>
      <c r="C1378" s="6"/>
      <c r="D1378" s="8"/>
      <c r="E1378" s="6"/>
      <c r="F1378" s="6"/>
    </row>
    <row r="1379" spans="1:6" ht="13.9">
      <c r="A1379" s="6"/>
      <c r="B1379" s="7"/>
      <c r="C1379" s="6"/>
      <c r="D1379" s="8"/>
      <c r="E1379" s="6"/>
      <c r="F1379" s="6"/>
    </row>
    <row r="1380" spans="1:6" ht="13.9">
      <c r="A1380" s="6"/>
      <c r="B1380" s="7"/>
      <c r="C1380" s="6"/>
      <c r="D1380" s="8"/>
      <c r="E1380" s="6"/>
      <c r="F1380" s="6"/>
    </row>
    <row r="1381" spans="1:6" ht="13.9">
      <c r="A1381" s="6"/>
      <c r="B1381" s="7"/>
      <c r="C1381" s="6"/>
      <c r="D1381" s="8"/>
      <c r="E1381" s="6"/>
      <c r="F1381" s="6"/>
    </row>
    <row r="1382" spans="1:6" ht="13.9">
      <c r="A1382" s="6"/>
      <c r="B1382" s="7"/>
      <c r="C1382" s="6"/>
      <c r="D1382" s="8"/>
      <c r="E1382" s="6"/>
      <c r="F1382" s="6"/>
    </row>
    <row r="1383" spans="1:6" ht="13.9">
      <c r="A1383" s="6"/>
      <c r="B1383" s="7"/>
      <c r="C1383" s="6"/>
      <c r="D1383" s="8"/>
      <c r="E1383" s="6"/>
      <c r="F1383" s="6"/>
    </row>
    <row r="1384" spans="1:6" ht="13.9">
      <c r="A1384" s="6"/>
      <c r="B1384" s="7"/>
      <c r="C1384" s="6"/>
      <c r="D1384" s="8"/>
      <c r="E1384" s="6"/>
      <c r="F1384" s="6"/>
    </row>
    <row r="1385" spans="1:6" ht="13.9">
      <c r="A1385" s="6"/>
      <c r="B1385" s="7"/>
      <c r="C1385" s="6"/>
      <c r="D1385" s="8"/>
      <c r="E1385" s="6"/>
      <c r="F1385" s="6"/>
    </row>
    <row r="1386" spans="1:6" ht="13.9">
      <c r="A1386" s="6"/>
      <c r="B1386" s="7"/>
      <c r="C1386" s="6"/>
      <c r="D1386" s="8"/>
      <c r="E1386" s="6"/>
      <c r="F1386" s="6"/>
    </row>
    <row r="1387" spans="1:6" ht="13.9">
      <c r="A1387" s="6"/>
      <c r="B1387" s="7"/>
      <c r="C1387" s="6"/>
      <c r="D1387" s="8"/>
      <c r="E1387" s="6"/>
      <c r="F1387" s="6"/>
    </row>
    <row r="1388" spans="1:6" ht="13.9">
      <c r="A1388" s="6"/>
      <c r="B1388" s="7"/>
      <c r="C1388" s="6"/>
      <c r="D1388" s="8"/>
      <c r="E1388" s="6"/>
      <c r="F1388" s="6"/>
    </row>
    <row r="1389" spans="1:6" ht="13.9">
      <c r="A1389" s="6"/>
      <c r="B1389" s="7"/>
      <c r="C1389" s="6"/>
      <c r="D1389" s="8"/>
      <c r="E1389" s="6"/>
      <c r="F1389" s="6"/>
    </row>
    <row r="1390" spans="1:6" ht="13.9">
      <c r="A1390" s="6"/>
      <c r="B1390" s="7"/>
      <c r="C1390" s="6"/>
      <c r="D1390" s="8"/>
      <c r="E1390" s="6"/>
      <c r="F1390" s="6"/>
    </row>
    <row r="1391" spans="1:6" ht="13.9">
      <c r="A1391" s="6"/>
      <c r="B1391" s="7"/>
      <c r="C1391" s="6"/>
      <c r="D1391" s="8"/>
      <c r="E1391" s="6"/>
      <c r="F1391" s="6"/>
    </row>
    <row r="1392" spans="1:6" ht="13.9">
      <c r="A1392" s="6"/>
      <c r="B1392" s="7"/>
      <c r="C1392" s="6"/>
      <c r="D1392" s="8"/>
      <c r="E1392" s="6"/>
      <c r="F1392" s="6"/>
    </row>
    <row r="1393" spans="1:6" ht="13.9">
      <c r="A1393" s="6"/>
      <c r="B1393" s="7"/>
      <c r="C1393" s="6"/>
      <c r="D1393" s="8"/>
      <c r="E1393" s="6"/>
      <c r="F1393" s="6"/>
    </row>
    <row r="1394" spans="1:6" ht="13.9">
      <c r="A1394" s="6"/>
      <c r="B1394" s="7"/>
      <c r="C1394" s="6"/>
      <c r="D1394" s="8"/>
      <c r="E1394" s="6"/>
      <c r="F1394" s="6"/>
    </row>
    <row r="1395" spans="1:6" ht="13.9">
      <c r="A1395" s="6"/>
      <c r="B1395" s="7"/>
      <c r="C1395" s="6"/>
      <c r="D1395" s="8"/>
      <c r="E1395" s="6"/>
      <c r="F1395" s="6"/>
    </row>
    <row r="1396" spans="1:6" ht="13.9">
      <c r="A1396" s="6"/>
      <c r="B1396" s="7"/>
      <c r="C1396" s="6"/>
      <c r="D1396" s="8"/>
      <c r="E1396" s="6"/>
      <c r="F1396" s="6"/>
    </row>
    <row r="1397" spans="1:6" ht="13.9">
      <c r="A1397" s="6"/>
      <c r="B1397" s="7"/>
      <c r="C1397" s="6"/>
      <c r="D1397" s="8"/>
      <c r="E1397" s="6"/>
      <c r="F1397" s="6"/>
    </row>
    <row r="1398" spans="1:6" ht="13.9">
      <c r="A1398" s="6"/>
      <c r="B1398" s="7"/>
      <c r="C1398" s="6"/>
      <c r="D1398" s="8"/>
      <c r="E1398" s="6"/>
      <c r="F1398" s="6"/>
    </row>
    <row r="1399" spans="1:6" ht="13.9">
      <c r="A1399" s="6"/>
      <c r="B1399" s="7"/>
      <c r="C1399" s="6"/>
      <c r="D1399" s="8"/>
      <c r="E1399" s="6"/>
      <c r="F1399" s="6"/>
    </row>
    <row r="1400" spans="1:6" ht="13.9">
      <c r="A1400" s="6"/>
      <c r="B1400" s="7"/>
      <c r="C1400" s="6"/>
      <c r="D1400" s="8"/>
      <c r="E1400" s="6"/>
      <c r="F1400" s="6"/>
    </row>
    <row r="1401" spans="1:6" ht="13.9">
      <c r="A1401" s="6"/>
      <c r="B1401" s="7"/>
      <c r="C1401" s="6"/>
      <c r="D1401" s="8"/>
      <c r="E1401" s="6"/>
      <c r="F1401" s="6"/>
    </row>
    <row r="1402" spans="1:6" ht="13.9">
      <c r="A1402" s="6"/>
      <c r="B1402" s="7"/>
      <c r="C1402" s="6"/>
      <c r="D1402" s="8"/>
      <c r="E1402" s="6"/>
      <c r="F1402" s="6"/>
    </row>
    <row r="1403" spans="1:6" ht="13.9">
      <c r="A1403" s="6"/>
      <c r="B1403" s="7"/>
      <c r="C1403" s="6"/>
      <c r="D1403" s="8"/>
      <c r="E1403" s="6"/>
      <c r="F1403" s="6"/>
    </row>
    <row r="1404" spans="1:6" ht="13.9">
      <c r="A1404" s="6"/>
      <c r="B1404" s="7"/>
      <c r="C1404" s="6"/>
      <c r="D1404" s="8"/>
      <c r="E1404" s="6"/>
      <c r="F1404" s="6"/>
    </row>
    <row r="1405" spans="1:6" ht="13.9">
      <c r="A1405" s="6"/>
      <c r="B1405" s="7"/>
      <c r="C1405" s="6"/>
      <c r="D1405" s="8"/>
      <c r="E1405" s="6"/>
      <c r="F1405" s="6"/>
    </row>
    <row r="1406" spans="1:6" ht="13.9">
      <c r="A1406" s="6"/>
      <c r="B1406" s="7"/>
      <c r="C1406" s="6"/>
      <c r="D1406" s="8"/>
      <c r="E1406" s="6"/>
      <c r="F1406" s="6"/>
    </row>
    <row r="1407" spans="1:6" ht="13.9">
      <c r="A1407" s="6"/>
      <c r="B1407" s="7"/>
      <c r="C1407" s="6"/>
      <c r="D1407" s="8"/>
      <c r="E1407" s="6"/>
      <c r="F1407" s="6"/>
    </row>
    <row r="1408" spans="1:6" ht="13.9">
      <c r="A1408" s="6"/>
      <c r="B1408" s="7"/>
      <c r="C1408" s="6"/>
      <c r="D1408" s="8"/>
      <c r="E1408" s="6"/>
      <c r="F1408" s="6"/>
    </row>
    <row r="1409" spans="1:6" ht="13.9">
      <c r="A1409" s="6"/>
      <c r="B1409" s="7"/>
      <c r="C1409" s="6"/>
      <c r="D1409" s="8"/>
      <c r="E1409" s="6"/>
      <c r="F1409" s="6"/>
    </row>
    <row r="1410" spans="1:6" ht="13.9">
      <c r="A1410" s="6"/>
      <c r="B1410" s="7"/>
      <c r="C1410" s="6"/>
      <c r="D1410" s="8"/>
      <c r="E1410" s="6"/>
      <c r="F1410" s="6"/>
    </row>
    <row r="1411" spans="1:6" ht="13.9">
      <c r="A1411" s="6"/>
      <c r="B1411" s="7"/>
      <c r="C1411" s="6"/>
      <c r="D1411" s="8"/>
      <c r="E1411" s="6"/>
      <c r="F1411" s="6"/>
    </row>
    <row r="1412" spans="1:6" ht="13.9">
      <c r="A1412" s="6"/>
      <c r="B1412" s="7"/>
      <c r="C1412" s="6"/>
      <c r="D1412" s="8"/>
      <c r="E1412" s="6"/>
      <c r="F1412" s="6"/>
    </row>
    <row r="1413" spans="1:6" ht="13.9">
      <c r="A1413" s="6"/>
      <c r="B1413" s="7"/>
      <c r="C1413" s="6"/>
      <c r="D1413" s="8"/>
      <c r="E1413" s="6"/>
      <c r="F1413" s="6"/>
    </row>
    <row r="1414" spans="1:6" ht="13.9">
      <c r="A1414" s="6"/>
      <c r="B1414" s="7"/>
      <c r="C1414" s="6"/>
      <c r="D1414" s="8"/>
      <c r="E1414" s="6"/>
      <c r="F1414" s="6"/>
    </row>
    <row r="1415" spans="1:6" ht="13.9">
      <c r="A1415" s="6"/>
      <c r="B1415" s="7"/>
      <c r="C1415" s="6"/>
      <c r="D1415" s="8"/>
      <c r="E1415" s="6"/>
      <c r="F1415" s="6"/>
    </row>
    <row r="1416" spans="1:6" ht="13.9">
      <c r="A1416" s="6"/>
      <c r="B1416" s="7"/>
      <c r="C1416" s="6"/>
      <c r="D1416" s="8"/>
      <c r="E1416" s="6"/>
      <c r="F1416" s="6"/>
    </row>
    <row r="1417" spans="1:6" ht="13.9">
      <c r="A1417" s="6"/>
      <c r="B1417" s="7"/>
      <c r="C1417" s="6"/>
      <c r="D1417" s="8"/>
      <c r="E1417" s="6"/>
      <c r="F1417" s="6"/>
    </row>
    <row r="1418" spans="1:6" ht="13.9">
      <c r="A1418" s="6"/>
      <c r="B1418" s="7"/>
      <c r="C1418" s="6"/>
      <c r="D1418" s="8"/>
      <c r="E1418" s="6"/>
      <c r="F1418" s="6"/>
    </row>
    <row r="1419" spans="1:6" ht="13.9">
      <c r="A1419" s="6"/>
      <c r="B1419" s="7"/>
      <c r="C1419" s="6"/>
      <c r="D1419" s="8"/>
      <c r="E1419" s="6"/>
      <c r="F1419" s="6"/>
    </row>
    <row r="1420" spans="1:6" ht="13.9">
      <c r="A1420" s="6"/>
      <c r="B1420" s="7"/>
      <c r="C1420" s="6"/>
      <c r="D1420" s="8"/>
      <c r="E1420" s="6"/>
      <c r="F1420" s="6"/>
    </row>
    <row r="1421" spans="1:6" ht="13.9">
      <c r="A1421" s="6"/>
      <c r="B1421" s="7"/>
      <c r="C1421" s="6"/>
      <c r="D1421" s="8"/>
      <c r="E1421" s="6"/>
      <c r="F1421" s="6"/>
    </row>
    <row r="1422" spans="1:6" ht="13.9">
      <c r="A1422" s="6"/>
      <c r="B1422" s="7"/>
      <c r="C1422" s="6"/>
      <c r="D1422" s="8"/>
      <c r="E1422" s="6"/>
      <c r="F1422" s="6"/>
    </row>
    <row r="1423" spans="1:6" ht="13.9">
      <c r="A1423" s="6"/>
      <c r="B1423" s="7"/>
      <c r="C1423" s="6"/>
      <c r="D1423" s="8"/>
      <c r="E1423" s="6"/>
      <c r="F1423" s="6"/>
    </row>
    <row r="1424" spans="1:6" ht="13.9">
      <c r="A1424" s="6"/>
      <c r="B1424" s="7"/>
      <c r="C1424" s="6"/>
      <c r="D1424" s="8"/>
      <c r="E1424" s="6"/>
      <c r="F1424" s="6"/>
    </row>
    <row r="1425" spans="1:6" ht="13.9">
      <c r="A1425" s="6"/>
      <c r="B1425" s="7"/>
      <c r="C1425" s="6"/>
      <c r="D1425" s="8"/>
      <c r="E1425" s="6"/>
      <c r="F1425" s="6"/>
    </row>
    <row r="1426" spans="1:6" ht="13.9">
      <c r="A1426" s="6"/>
      <c r="B1426" s="7"/>
      <c r="C1426" s="6"/>
      <c r="D1426" s="8"/>
      <c r="E1426" s="6"/>
      <c r="F1426" s="6"/>
    </row>
    <row r="1427" spans="1:6" ht="13.9">
      <c r="A1427" s="6"/>
      <c r="B1427" s="7"/>
      <c r="C1427" s="6"/>
      <c r="D1427" s="8"/>
      <c r="E1427" s="6"/>
      <c r="F1427" s="6"/>
    </row>
    <row r="1428" spans="1:6" ht="13.9">
      <c r="A1428" s="6"/>
      <c r="B1428" s="7"/>
      <c r="C1428" s="6"/>
      <c r="D1428" s="8"/>
      <c r="E1428" s="6"/>
      <c r="F1428" s="6"/>
    </row>
    <row r="1429" spans="1:6" ht="13.9">
      <c r="A1429" s="6"/>
      <c r="B1429" s="7"/>
      <c r="C1429" s="6"/>
      <c r="D1429" s="8"/>
      <c r="E1429" s="6"/>
      <c r="F1429" s="6"/>
    </row>
    <row r="1430" spans="1:6" ht="13.9">
      <c r="A1430" s="6"/>
      <c r="B1430" s="7"/>
      <c r="C1430" s="6"/>
      <c r="D1430" s="8"/>
      <c r="E1430" s="6"/>
      <c r="F1430" s="6"/>
    </row>
    <row r="1431" spans="1:6" ht="13.9">
      <c r="A1431" s="6"/>
      <c r="B1431" s="7"/>
      <c r="C1431" s="6"/>
      <c r="D1431" s="8"/>
      <c r="E1431" s="6"/>
      <c r="F1431" s="6"/>
    </row>
    <row r="1432" spans="1:6" ht="13.9">
      <c r="A1432" s="6"/>
      <c r="B1432" s="7"/>
      <c r="C1432" s="6"/>
      <c r="D1432" s="8"/>
      <c r="E1432" s="6"/>
      <c r="F1432" s="6"/>
    </row>
    <row r="1433" spans="1:6" ht="13.9">
      <c r="A1433" s="6"/>
      <c r="B1433" s="7"/>
      <c r="C1433" s="6"/>
      <c r="D1433" s="8"/>
      <c r="E1433" s="6"/>
      <c r="F1433" s="6"/>
    </row>
    <row r="1434" spans="1:6" ht="13.9">
      <c r="A1434" s="6"/>
      <c r="B1434" s="7"/>
      <c r="C1434" s="6"/>
      <c r="D1434" s="8"/>
      <c r="E1434" s="6"/>
      <c r="F1434" s="6"/>
    </row>
    <row r="1435" spans="1:6" ht="13.9">
      <c r="A1435" s="6"/>
      <c r="B1435" s="7"/>
      <c r="C1435" s="6"/>
      <c r="D1435" s="8"/>
      <c r="E1435" s="6"/>
      <c r="F1435" s="6"/>
    </row>
    <row r="1436" spans="1:6" ht="13.9">
      <c r="A1436" s="6"/>
      <c r="B1436" s="7"/>
      <c r="C1436" s="6"/>
      <c r="D1436" s="8"/>
      <c r="E1436" s="6"/>
      <c r="F1436" s="6"/>
    </row>
    <row r="1437" spans="1:6" ht="13.9">
      <c r="A1437" s="6"/>
      <c r="B1437" s="7"/>
      <c r="C1437" s="6"/>
      <c r="D1437" s="8"/>
      <c r="E1437" s="6"/>
      <c r="F1437" s="6"/>
    </row>
    <row r="1438" spans="1:6" ht="13.9">
      <c r="A1438" s="6"/>
      <c r="B1438" s="7"/>
      <c r="C1438" s="6"/>
      <c r="D1438" s="8"/>
      <c r="E1438" s="6"/>
      <c r="F1438" s="6"/>
    </row>
    <row r="1439" spans="1:6" ht="13.9">
      <c r="A1439" s="6"/>
      <c r="B1439" s="7"/>
      <c r="C1439" s="6"/>
      <c r="D1439" s="8"/>
      <c r="E1439" s="6"/>
      <c r="F1439" s="6"/>
    </row>
    <row r="1440" spans="1:6" ht="13.9">
      <c r="A1440" s="6"/>
      <c r="B1440" s="7"/>
      <c r="C1440" s="6"/>
      <c r="D1440" s="8"/>
      <c r="E1440" s="6"/>
      <c r="F1440" s="6"/>
    </row>
    <row r="1441" spans="1:6" ht="13.9">
      <c r="A1441" s="6"/>
      <c r="B1441" s="7"/>
      <c r="C1441" s="6"/>
      <c r="D1441" s="8"/>
      <c r="E1441" s="6"/>
      <c r="F1441" s="6"/>
    </row>
    <row r="1442" spans="1:6" ht="13.9">
      <c r="A1442" s="6"/>
      <c r="B1442" s="7"/>
      <c r="C1442" s="6"/>
      <c r="D1442" s="8"/>
      <c r="E1442" s="6"/>
      <c r="F1442" s="6"/>
    </row>
    <row r="1443" spans="1:6" ht="13.9">
      <c r="A1443" s="6"/>
      <c r="B1443" s="7"/>
      <c r="C1443" s="6"/>
      <c r="D1443" s="8"/>
      <c r="E1443" s="6"/>
      <c r="F1443" s="6"/>
    </row>
    <row r="1444" spans="1:6" ht="13.9">
      <c r="A1444" s="6"/>
      <c r="B1444" s="7"/>
      <c r="C1444" s="6"/>
      <c r="D1444" s="8"/>
      <c r="E1444" s="6"/>
      <c r="F1444" s="6"/>
    </row>
    <row r="1445" spans="1:6" ht="13.9">
      <c r="A1445" s="6"/>
      <c r="B1445" s="7"/>
      <c r="C1445" s="6"/>
      <c r="D1445" s="8"/>
      <c r="E1445" s="6"/>
      <c r="F1445" s="6"/>
    </row>
    <row r="1446" spans="1:6" ht="13.9">
      <c r="A1446" s="6"/>
      <c r="B1446" s="7"/>
      <c r="C1446" s="6"/>
      <c r="D1446" s="8"/>
      <c r="E1446" s="6"/>
      <c r="F1446" s="6"/>
    </row>
    <row r="1447" spans="1:6" ht="13.9">
      <c r="A1447" s="6"/>
      <c r="B1447" s="7"/>
      <c r="C1447" s="6"/>
      <c r="D1447" s="8"/>
      <c r="E1447" s="6"/>
      <c r="F1447" s="6"/>
    </row>
    <row r="1448" spans="1:6" ht="13.9">
      <c r="A1448" s="6"/>
      <c r="B1448" s="7"/>
      <c r="C1448" s="6"/>
      <c r="D1448" s="8"/>
      <c r="E1448" s="6"/>
      <c r="F1448" s="6"/>
    </row>
    <row r="1449" spans="1:6" ht="13.9">
      <c r="A1449" s="6"/>
      <c r="B1449" s="7"/>
      <c r="C1449" s="6"/>
      <c r="D1449" s="8"/>
      <c r="E1449" s="6"/>
      <c r="F1449" s="6"/>
    </row>
    <row r="1450" spans="1:6" ht="13.9">
      <c r="A1450" s="6"/>
      <c r="B1450" s="7"/>
      <c r="C1450" s="6"/>
      <c r="D1450" s="8"/>
      <c r="E1450" s="6"/>
      <c r="F1450" s="6"/>
    </row>
    <row r="1451" spans="1:6" ht="13.9">
      <c r="A1451" s="6"/>
      <c r="B1451" s="7"/>
      <c r="C1451" s="6"/>
      <c r="D1451" s="8"/>
      <c r="E1451" s="6"/>
      <c r="F1451" s="6"/>
    </row>
    <row r="1452" spans="1:6" ht="13.9">
      <c r="A1452" s="6"/>
      <c r="B1452" s="7"/>
      <c r="C1452" s="6"/>
      <c r="D1452" s="8"/>
      <c r="E1452" s="6"/>
      <c r="F1452" s="6"/>
    </row>
    <row r="1453" spans="1:6" ht="13.9">
      <c r="A1453" s="6"/>
      <c r="B1453" s="7"/>
      <c r="C1453" s="6"/>
      <c r="D1453" s="8"/>
      <c r="E1453" s="6"/>
      <c r="F1453" s="6"/>
    </row>
    <row r="1454" spans="1:6" ht="13.9">
      <c r="A1454" s="6"/>
      <c r="B1454" s="7"/>
      <c r="C1454" s="6"/>
      <c r="D1454" s="8"/>
      <c r="E1454" s="6"/>
      <c r="F1454" s="6"/>
    </row>
    <row r="1455" spans="1:6" ht="13.9">
      <c r="A1455" s="6"/>
      <c r="B1455" s="7"/>
      <c r="C1455" s="6"/>
      <c r="D1455" s="8"/>
      <c r="E1455" s="6"/>
      <c r="F1455" s="6"/>
    </row>
    <row r="1456" spans="1:6" ht="13.9">
      <c r="A1456" s="6"/>
      <c r="B1456" s="7"/>
      <c r="C1456" s="6"/>
      <c r="D1456" s="8"/>
      <c r="E1456" s="6"/>
      <c r="F1456" s="6"/>
    </row>
    <row r="1457" spans="1:6" ht="13.9">
      <c r="A1457" s="6"/>
      <c r="B1457" s="7"/>
      <c r="C1457" s="6"/>
      <c r="D1457" s="8"/>
      <c r="E1457" s="6"/>
      <c r="F1457" s="6"/>
    </row>
    <row r="1458" spans="1:6" ht="13.9">
      <c r="A1458" s="6"/>
      <c r="B1458" s="7"/>
      <c r="C1458" s="6"/>
      <c r="D1458" s="8"/>
      <c r="E1458" s="6"/>
      <c r="F1458" s="6"/>
    </row>
    <row r="1459" spans="1:6" ht="13.9">
      <c r="A1459" s="6"/>
      <c r="B1459" s="7"/>
      <c r="C1459" s="6"/>
      <c r="D1459" s="8"/>
      <c r="E1459" s="6"/>
      <c r="F1459" s="6"/>
    </row>
    <row r="1460" spans="1:6" ht="13.9">
      <c r="A1460" s="6"/>
      <c r="B1460" s="7"/>
      <c r="C1460" s="6"/>
      <c r="D1460" s="8"/>
      <c r="E1460" s="6"/>
      <c r="F1460" s="6"/>
    </row>
    <row r="1461" spans="1:6" ht="13.9">
      <c r="A1461" s="6"/>
      <c r="B1461" s="7"/>
      <c r="C1461" s="6"/>
      <c r="D1461" s="8"/>
      <c r="E1461" s="6"/>
      <c r="F1461" s="6"/>
    </row>
    <row r="1462" spans="1:6" ht="13.9">
      <c r="A1462" s="6"/>
      <c r="B1462" s="7"/>
      <c r="C1462" s="6"/>
      <c r="D1462" s="8"/>
      <c r="E1462" s="6"/>
      <c r="F1462" s="6"/>
    </row>
    <row r="1463" spans="1:6" ht="13.9">
      <c r="A1463" s="6"/>
      <c r="B1463" s="7"/>
      <c r="C1463" s="6"/>
      <c r="D1463" s="8"/>
      <c r="E1463" s="6"/>
      <c r="F1463" s="6"/>
    </row>
    <row r="1464" spans="1:6" ht="13.9">
      <c r="A1464" s="6"/>
      <c r="B1464" s="7"/>
      <c r="C1464" s="6"/>
      <c r="D1464" s="8"/>
      <c r="E1464" s="6"/>
      <c r="F1464" s="6"/>
    </row>
    <row r="1465" spans="1:6" ht="13.9">
      <c r="A1465" s="6"/>
      <c r="B1465" s="7"/>
      <c r="C1465" s="6"/>
      <c r="D1465" s="8"/>
      <c r="E1465" s="6"/>
      <c r="F1465" s="6"/>
    </row>
    <row r="1466" spans="1:6" ht="13.9">
      <c r="A1466" s="6"/>
      <c r="B1466" s="7"/>
      <c r="C1466" s="6"/>
      <c r="D1466" s="8"/>
      <c r="E1466" s="6"/>
      <c r="F1466" s="6"/>
    </row>
    <row r="1467" spans="1:6" ht="13.9">
      <c r="A1467" s="6"/>
      <c r="B1467" s="7"/>
      <c r="C1467" s="6"/>
      <c r="D1467" s="8"/>
      <c r="E1467" s="6"/>
      <c r="F1467" s="6"/>
    </row>
    <row r="1468" spans="1:6" ht="13.9">
      <c r="A1468" s="6"/>
      <c r="B1468" s="7"/>
      <c r="C1468" s="6"/>
      <c r="D1468" s="8"/>
      <c r="E1468" s="6"/>
      <c r="F1468" s="6"/>
    </row>
    <row r="1469" spans="1:6" ht="13.9">
      <c r="A1469" s="6"/>
      <c r="B1469" s="7"/>
      <c r="C1469" s="6"/>
      <c r="D1469" s="8"/>
      <c r="E1469" s="6"/>
      <c r="F1469" s="6"/>
    </row>
    <row r="1470" spans="1:6" ht="13.9">
      <c r="A1470" s="6"/>
      <c r="B1470" s="7"/>
      <c r="C1470" s="6"/>
      <c r="D1470" s="8"/>
      <c r="E1470" s="6"/>
      <c r="F1470" s="6"/>
    </row>
    <row r="1471" spans="1:6" ht="13.9">
      <c r="A1471" s="6"/>
      <c r="B1471" s="7"/>
      <c r="C1471" s="6"/>
      <c r="D1471" s="8"/>
      <c r="E1471" s="6"/>
      <c r="F1471" s="6"/>
    </row>
    <row r="1472" spans="1:6" ht="13.9">
      <c r="A1472" s="6"/>
      <c r="B1472" s="7"/>
      <c r="C1472" s="6"/>
      <c r="D1472" s="8"/>
      <c r="E1472" s="6"/>
      <c r="F1472" s="6"/>
    </row>
    <row r="1473" spans="1:6" ht="13.9">
      <c r="A1473" s="6"/>
      <c r="B1473" s="7"/>
      <c r="C1473" s="6"/>
      <c r="D1473" s="8"/>
      <c r="E1473" s="6"/>
      <c r="F1473" s="6"/>
    </row>
    <row r="1474" spans="1:6" ht="13.9">
      <c r="A1474" s="6"/>
      <c r="B1474" s="7"/>
      <c r="C1474" s="6"/>
      <c r="D1474" s="8"/>
      <c r="E1474" s="6"/>
      <c r="F1474" s="6"/>
    </row>
    <row r="1475" spans="1:6" ht="13.9">
      <c r="A1475" s="6"/>
      <c r="B1475" s="7"/>
      <c r="C1475" s="6"/>
      <c r="D1475" s="8"/>
      <c r="E1475" s="6"/>
      <c r="F1475" s="6"/>
    </row>
    <row r="1476" spans="1:6" ht="13.9">
      <c r="A1476" s="6"/>
      <c r="B1476" s="7"/>
      <c r="C1476" s="6"/>
      <c r="D1476" s="8"/>
      <c r="E1476" s="6"/>
      <c r="F1476" s="6"/>
    </row>
    <row r="1477" spans="1:6" ht="13.9">
      <c r="A1477" s="6"/>
      <c r="B1477" s="7"/>
      <c r="C1477" s="6"/>
      <c r="D1477" s="8"/>
      <c r="E1477" s="6"/>
      <c r="F1477" s="6"/>
    </row>
    <row r="1478" spans="1:6" ht="13.9">
      <c r="A1478" s="6"/>
      <c r="B1478" s="7"/>
      <c r="C1478" s="6"/>
      <c r="D1478" s="8"/>
      <c r="E1478" s="6"/>
      <c r="F1478" s="6"/>
    </row>
    <row r="1479" spans="1:6" ht="13.9">
      <c r="A1479" s="6"/>
      <c r="B1479" s="7"/>
      <c r="C1479" s="6"/>
      <c r="D1479" s="8"/>
      <c r="E1479" s="6"/>
      <c r="F1479" s="6"/>
    </row>
    <row r="1480" spans="1:6" ht="13.9">
      <c r="A1480" s="6"/>
      <c r="B1480" s="7"/>
      <c r="C1480" s="6"/>
      <c r="D1480" s="8"/>
      <c r="E1480" s="6"/>
      <c r="F1480" s="6"/>
    </row>
    <row r="1481" spans="1:6" ht="13.9">
      <c r="A1481" s="6"/>
      <c r="B1481" s="7"/>
      <c r="C1481" s="6"/>
      <c r="D1481" s="8"/>
      <c r="E1481" s="6"/>
      <c r="F1481" s="6"/>
    </row>
    <row r="1482" spans="1:6" ht="13.9">
      <c r="A1482" s="6"/>
      <c r="B1482" s="7"/>
      <c r="C1482" s="6"/>
      <c r="D1482" s="8"/>
      <c r="E1482" s="6"/>
      <c r="F1482" s="6"/>
    </row>
    <row r="1483" spans="1:6" ht="13.9">
      <c r="A1483" s="6"/>
      <c r="B1483" s="7"/>
      <c r="C1483" s="6"/>
      <c r="D1483" s="8"/>
      <c r="E1483" s="6"/>
      <c r="F1483" s="6"/>
    </row>
    <row r="1484" spans="1:6" ht="13.9">
      <c r="A1484" s="6"/>
      <c r="B1484" s="7"/>
      <c r="C1484" s="6"/>
      <c r="D1484" s="8"/>
      <c r="E1484" s="6"/>
      <c r="F1484" s="6"/>
    </row>
    <row r="1485" spans="1:6" ht="13.9">
      <c r="A1485" s="6"/>
      <c r="B1485" s="7"/>
      <c r="C1485" s="6"/>
      <c r="D1485" s="8"/>
      <c r="E1485" s="6"/>
      <c r="F1485" s="6"/>
    </row>
    <row r="1486" spans="1:6" ht="13.9">
      <c r="A1486" s="6"/>
      <c r="B1486" s="7"/>
      <c r="C1486" s="6"/>
      <c r="D1486" s="8"/>
      <c r="E1486" s="6"/>
      <c r="F1486" s="6"/>
    </row>
    <row r="1487" spans="1:6" ht="13.9">
      <c r="A1487" s="6"/>
      <c r="B1487" s="7"/>
      <c r="C1487" s="6"/>
      <c r="D1487" s="8"/>
      <c r="E1487" s="6"/>
      <c r="F1487" s="6"/>
    </row>
    <row r="1488" spans="1:6" ht="13.9">
      <c r="A1488" s="6"/>
      <c r="B1488" s="7"/>
      <c r="C1488" s="6"/>
      <c r="D1488" s="8"/>
      <c r="E1488" s="6"/>
      <c r="F1488" s="6"/>
    </row>
    <row r="1489" spans="1:6" ht="13.9">
      <c r="A1489" s="6"/>
      <c r="B1489" s="7"/>
      <c r="C1489" s="6"/>
      <c r="D1489" s="8"/>
      <c r="E1489" s="6"/>
      <c r="F1489" s="6"/>
    </row>
    <row r="1490" spans="1:6" ht="13.9">
      <c r="A1490" s="6"/>
      <c r="B1490" s="7"/>
      <c r="C1490" s="6"/>
      <c r="D1490" s="8"/>
      <c r="E1490" s="6"/>
      <c r="F1490" s="6"/>
    </row>
    <row r="1491" spans="1:6" ht="13.9">
      <c r="A1491" s="6"/>
      <c r="B1491" s="7"/>
      <c r="C1491" s="6"/>
      <c r="D1491" s="8"/>
      <c r="E1491" s="6"/>
      <c r="F1491" s="6"/>
    </row>
    <row r="1492" spans="1:6" ht="13.9">
      <c r="A1492" s="6"/>
      <c r="B1492" s="7"/>
      <c r="C1492" s="6"/>
      <c r="D1492" s="8"/>
      <c r="E1492" s="6"/>
      <c r="F1492" s="6"/>
    </row>
    <row r="1493" spans="1:6" ht="13.9">
      <c r="A1493" s="6"/>
      <c r="B1493" s="7"/>
      <c r="C1493" s="6"/>
      <c r="D1493" s="8"/>
      <c r="E1493" s="6"/>
      <c r="F1493" s="6"/>
    </row>
    <row r="1494" spans="1:6" ht="13.9">
      <c r="A1494" s="6"/>
      <c r="B1494" s="7"/>
      <c r="C1494" s="6"/>
      <c r="D1494" s="8"/>
      <c r="E1494" s="6"/>
      <c r="F1494" s="6"/>
    </row>
    <row r="1495" spans="1:6" ht="13.9">
      <c r="A1495" s="6"/>
      <c r="B1495" s="7"/>
      <c r="C1495" s="6"/>
      <c r="D1495" s="8"/>
      <c r="E1495" s="6"/>
      <c r="F1495" s="6"/>
    </row>
    <row r="1496" spans="1:6" ht="13.9">
      <c r="A1496" s="6"/>
      <c r="B1496" s="7"/>
      <c r="C1496" s="6"/>
      <c r="D1496" s="8"/>
      <c r="E1496" s="6"/>
      <c r="F1496" s="6"/>
    </row>
    <row r="1497" spans="1:6" ht="13.9">
      <c r="A1497" s="6"/>
      <c r="B1497" s="7"/>
      <c r="C1497" s="6"/>
      <c r="D1497" s="8"/>
      <c r="E1497" s="6"/>
      <c r="F1497" s="6"/>
    </row>
    <row r="1498" spans="1:6" ht="13.9">
      <c r="A1498" s="6"/>
      <c r="B1498" s="7"/>
      <c r="C1498" s="6"/>
      <c r="D1498" s="8"/>
      <c r="E1498" s="6"/>
      <c r="F1498" s="6"/>
    </row>
    <row r="1499" spans="1:6" ht="13.9">
      <c r="A1499" s="6"/>
      <c r="B1499" s="7"/>
      <c r="C1499" s="6"/>
      <c r="D1499" s="8"/>
      <c r="E1499" s="6"/>
      <c r="F1499" s="6"/>
    </row>
    <row r="1500" spans="1:6" ht="13.9">
      <c r="A1500" s="6"/>
      <c r="B1500" s="7"/>
      <c r="C1500" s="6"/>
      <c r="D1500" s="8"/>
      <c r="E1500" s="6"/>
      <c r="F1500" s="6"/>
    </row>
    <row r="1501" spans="1:6" ht="13.9">
      <c r="A1501" s="6"/>
      <c r="B1501" s="7"/>
      <c r="C1501" s="6"/>
      <c r="D1501" s="8"/>
      <c r="E1501" s="6"/>
      <c r="F1501" s="6"/>
    </row>
    <row r="1502" spans="1:6" ht="13.9">
      <c r="A1502" s="6"/>
      <c r="B1502" s="7"/>
      <c r="C1502" s="6"/>
      <c r="D1502" s="8"/>
      <c r="E1502" s="6"/>
      <c r="F1502" s="6"/>
    </row>
    <row r="1503" spans="1:6" ht="13.9">
      <c r="A1503" s="6"/>
      <c r="B1503" s="7"/>
      <c r="C1503" s="6"/>
      <c r="D1503" s="8"/>
      <c r="E1503" s="6"/>
      <c r="F1503" s="6"/>
    </row>
    <row r="1504" spans="1:6" ht="13.9">
      <c r="A1504" s="6"/>
      <c r="B1504" s="7"/>
      <c r="C1504" s="6"/>
      <c r="D1504" s="8"/>
      <c r="E1504" s="6"/>
      <c r="F1504" s="6"/>
    </row>
    <row r="1505" spans="1:6" ht="13.9">
      <c r="A1505" s="6"/>
      <c r="B1505" s="7"/>
      <c r="C1505" s="6"/>
      <c r="D1505" s="8"/>
      <c r="E1505" s="6"/>
      <c r="F1505" s="6"/>
    </row>
    <row r="1506" spans="1:6" ht="13.9">
      <c r="A1506" s="6"/>
      <c r="B1506" s="7"/>
      <c r="C1506" s="6"/>
      <c r="D1506" s="8"/>
      <c r="E1506" s="6"/>
      <c r="F1506" s="6"/>
    </row>
    <row r="1507" spans="1:6" ht="13.9">
      <c r="A1507" s="6"/>
      <c r="B1507" s="7"/>
      <c r="C1507" s="6"/>
      <c r="D1507" s="8"/>
      <c r="E1507" s="6"/>
      <c r="F1507" s="6"/>
    </row>
    <row r="1508" spans="1:6" ht="13.9">
      <c r="A1508" s="6"/>
      <c r="B1508" s="7"/>
      <c r="C1508" s="6"/>
      <c r="D1508" s="8"/>
      <c r="E1508" s="6"/>
      <c r="F1508" s="6"/>
    </row>
    <row r="1509" spans="1:6" ht="13.9">
      <c r="A1509" s="6"/>
      <c r="B1509" s="7"/>
      <c r="C1509" s="6"/>
      <c r="D1509" s="8"/>
      <c r="E1509" s="6"/>
      <c r="F1509" s="6"/>
    </row>
    <row r="1510" spans="1:6" ht="13.9">
      <c r="A1510" s="6"/>
      <c r="B1510" s="7"/>
      <c r="C1510" s="6"/>
      <c r="D1510" s="8"/>
      <c r="E1510" s="6"/>
      <c r="F1510" s="6"/>
    </row>
    <row r="1511" spans="1:6" ht="13.9">
      <c r="A1511" s="6"/>
      <c r="B1511" s="7"/>
      <c r="C1511" s="6"/>
      <c r="D1511" s="8"/>
      <c r="E1511" s="6"/>
      <c r="F1511" s="6"/>
    </row>
    <row r="1512" spans="1:6" ht="13.9">
      <c r="A1512" s="6"/>
      <c r="B1512" s="7"/>
      <c r="C1512" s="6"/>
      <c r="D1512" s="8"/>
      <c r="E1512" s="6"/>
      <c r="F1512" s="6"/>
    </row>
    <row r="1513" spans="1:6" ht="13.9">
      <c r="A1513" s="6"/>
      <c r="B1513" s="7"/>
      <c r="C1513" s="6"/>
      <c r="D1513" s="8"/>
      <c r="E1513" s="6"/>
      <c r="F1513" s="6"/>
    </row>
    <row r="1514" spans="1:6" ht="13.9">
      <c r="A1514" s="6"/>
      <c r="B1514" s="7"/>
      <c r="C1514" s="6"/>
      <c r="D1514" s="8"/>
      <c r="E1514" s="6"/>
      <c r="F1514" s="6"/>
    </row>
    <row r="1515" spans="1:6" ht="13.9">
      <c r="A1515" s="6"/>
      <c r="B1515" s="7"/>
      <c r="C1515" s="6"/>
      <c r="D1515" s="8"/>
      <c r="E1515" s="6"/>
      <c r="F1515" s="6"/>
    </row>
    <row r="1516" spans="1:6" ht="13.9">
      <c r="A1516" s="6"/>
      <c r="B1516" s="7"/>
      <c r="C1516" s="6"/>
      <c r="D1516" s="8"/>
      <c r="E1516" s="6"/>
      <c r="F1516" s="6"/>
    </row>
    <row r="1517" spans="1:6" ht="13.9">
      <c r="A1517" s="6"/>
      <c r="B1517" s="7"/>
      <c r="C1517" s="6"/>
      <c r="D1517" s="8"/>
      <c r="E1517" s="6"/>
      <c r="F1517" s="6"/>
    </row>
    <row r="1518" spans="1:6" ht="13.9">
      <c r="A1518" s="6"/>
      <c r="B1518" s="7"/>
      <c r="C1518" s="6"/>
      <c r="D1518" s="8"/>
      <c r="E1518" s="6"/>
      <c r="F1518" s="6"/>
    </row>
    <row r="1519" spans="1:6" ht="13.9">
      <c r="A1519" s="6"/>
      <c r="B1519" s="7"/>
      <c r="C1519" s="6"/>
      <c r="D1519" s="8"/>
      <c r="E1519" s="6"/>
      <c r="F1519" s="6"/>
    </row>
    <row r="1520" spans="1:6" ht="13.9">
      <c r="A1520" s="6"/>
      <c r="B1520" s="7"/>
      <c r="C1520" s="6"/>
      <c r="D1520" s="8"/>
      <c r="E1520" s="6"/>
      <c r="F1520" s="6"/>
    </row>
    <row r="1521" spans="1:6" ht="13.9">
      <c r="A1521" s="6"/>
      <c r="B1521" s="7"/>
      <c r="C1521" s="6"/>
      <c r="D1521" s="8"/>
      <c r="E1521" s="6"/>
      <c r="F1521" s="6"/>
    </row>
    <row r="1522" spans="1:6" ht="13.9">
      <c r="A1522" s="6"/>
      <c r="B1522" s="7"/>
      <c r="C1522" s="6"/>
      <c r="D1522" s="8"/>
      <c r="E1522" s="6"/>
      <c r="F1522" s="6"/>
    </row>
    <row r="1523" spans="1:6" ht="13.9">
      <c r="A1523" s="6"/>
      <c r="B1523" s="7"/>
      <c r="C1523" s="6"/>
      <c r="D1523" s="8"/>
      <c r="E1523" s="6"/>
      <c r="F1523" s="6"/>
    </row>
    <row r="1524" spans="1:6" ht="13.9">
      <c r="A1524" s="6"/>
      <c r="B1524" s="7"/>
      <c r="C1524" s="6"/>
      <c r="D1524" s="8"/>
      <c r="E1524" s="6"/>
      <c r="F1524" s="6"/>
    </row>
    <row r="1525" spans="1:6" ht="13.9">
      <c r="A1525" s="6"/>
      <c r="B1525" s="7"/>
      <c r="C1525" s="6"/>
      <c r="D1525" s="8"/>
      <c r="E1525" s="6"/>
      <c r="F1525" s="6"/>
    </row>
    <row r="1526" spans="1:6" ht="13.9">
      <c r="A1526" s="6"/>
      <c r="B1526" s="7"/>
      <c r="C1526" s="6"/>
      <c r="D1526" s="8"/>
      <c r="E1526" s="6"/>
      <c r="F1526" s="6"/>
    </row>
    <row r="1527" spans="1:6" ht="13.9">
      <c r="A1527" s="6"/>
      <c r="B1527" s="7"/>
      <c r="C1527" s="6"/>
      <c r="D1527" s="8"/>
      <c r="E1527" s="6"/>
      <c r="F1527" s="6"/>
    </row>
    <row r="1528" spans="1:6" ht="13.9">
      <c r="A1528" s="6"/>
      <c r="B1528" s="7"/>
      <c r="C1528" s="6"/>
      <c r="D1528" s="8"/>
      <c r="E1528" s="6"/>
      <c r="F1528" s="6"/>
    </row>
    <row r="1529" spans="1:6" ht="13.9">
      <c r="A1529" s="6"/>
      <c r="B1529" s="7"/>
      <c r="C1529" s="6"/>
      <c r="D1529" s="8"/>
      <c r="E1529" s="6"/>
      <c r="F1529" s="6"/>
    </row>
    <row r="1530" spans="1:6" ht="13.9">
      <c r="A1530" s="6"/>
      <c r="B1530" s="7"/>
      <c r="C1530" s="6"/>
      <c r="D1530" s="8"/>
      <c r="E1530" s="6"/>
      <c r="F1530" s="6"/>
    </row>
    <row r="1531" spans="1:6" ht="13.9">
      <c r="A1531" s="6"/>
      <c r="B1531" s="7"/>
      <c r="C1531" s="6"/>
      <c r="D1531" s="8"/>
      <c r="E1531" s="6"/>
      <c r="F1531" s="6"/>
    </row>
    <row r="1532" spans="1:6" ht="13.9">
      <c r="A1532" s="6"/>
      <c r="B1532" s="7"/>
      <c r="C1532" s="6"/>
      <c r="D1532" s="8"/>
      <c r="E1532" s="6"/>
      <c r="F1532" s="6"/>
    </row>
    <row r="1533" spans="1:6" ht="13.9">
      <c r="A1533" s="6"/>
      <c r="B1533" s="7"/>
      <c r="C1533" s="6"/>
      <c r="D1533" s="8"/>
      <c r="E1533" s="6"/>
      <c r="F1533" s="6"/>
    </row>
    <row r="1534" spans="1:6" ht="13.9">
      <c r="A1534" s="6"/>
      <c r="B1534" s="7"/>
      <c r="C1534" s="6"/>
      <c r="D1534" s="8"/>
      <c r="E1534" s="6"/>
      <c r="F1534" s="6"/>
    </row>
    <row r="1535" spans="1:6" ht="13.9">
      <c r="A1535" s="6"/>
      <c r="B1535" s="7"/>
      <c r="C1535" s="6"/>
      <c r="D1535" s="8"/>
      <c r="E1535" s="6"/>
      <c r="F1535" s="6"/>
    </row>
    <row r="1536" spans="1:6" ht="13.9">
      <c r="A1536" s="6"/>
      <c r="B1536" s="7"/>
      <c r="C1536" s="6"/>
      <c r="D1536" s="8"/>
      <c r="E1536" s="6"/>
      <c r="F1536" s="6"/>
    </row>
    <row r="1537" spans="1:6" ht="13.9">
      <c r="A1537" s="6"/>
      <c r="B1537" s="7"/>
      <c r="C1537" s="6"/>
      <c r="D1537" s="8"/>
      <c r="E1537" s="6"/>
      <c r="F1537" s="6"/>
    </row>
    <row r="1538" spans="1:6" ht="13.9">
      <c r="A1538" s="6"/>
      <c r="B1538" s="7"/>
      <c r="C1538" s="6"/>
      <c r="D1538" s="8"/>
      <c r="E1538" s="6"/>
      <c r="F1538" s="6"/>
    </row>
    <row r="1539" spans="1:6" ht="13.9">
      <c r="A1539" s="6"/>
      <c r="B1539" s="7"/>
      <c r="C1539" s="6"/>
      <c r="D1539" s="8"/>
      <c r="E1539" s="6"/>
      <c r="F1539" s="6"/>
    </row>
    <row r="1540" spans="1:6" ht="13.9">
      <c r="A1540" s="6"/>
      <c r="B1540" s="7"/>
      <c r="C1540" s="6"/>
      <c r="D1540" s="8"/>
      <c r="E1540" s="6"/>
      <c r="F1540" s="6"/>
    </row>
    <row r="1541" spans="1:6" ht="13.9">
      <c r="A1541" s="6"/>
      <c r="B1541" s="7"/>
      <c r="C1541" s="6"/>
      <c r="D1541" s="8"/>
      <c r="E1541" s="6"/>
      <c r="F1541" s="6"/>
    </row>
    <row r="1542" spans="1:6" ht="13.9">
      <c r="A1542" s="6"/>
      <c r="B1542" s="7"/>
      <c r="C1542" s="6"/>
      <c r="D1542" s="8"/>
      <c r="E1542" s="6"/>
      <c r="F1542" s="6"/>
    </row>
    <row r="1543" spans="1:6" ht="13.9">
      <c r="A1543" s="6"/>
      <c r="B1543" s="7"/>
      <c r="C1543" s="6"/>
      <c r="D1543" s="8"/>
      <c r="E1543" s="6"/>
      <c r="F1543" s="6"/>
    </row>
    <row r="1544" spans="1:6" ht="13.9">
      <c r="A1544" s="6"/>
      <c r="B1544" s="7"/>
      <c r="C1544" s="6"/>
      <c r="D1544" s="8"/>
      <c r="E1544" s="6"/>
      <c r="F1544" s="6"/>
    </row>
    <row r="1545" spans="1:6" ht="13.9">
      <c r="A1545" s="6"/>
      <c r="B1545" s="7"/>
      <c r="C1545" s="6"/>
      <c r="D1545" s="8"/>
      <c r="E1545" s="6"/>
      <c r="F1545" s="6"/>
    </row>
    <row r="1546" spans="1:6" ht="13.9">
      <c r="A1546" s="6"/>
      <c r="B1546" s="7"/>
      <c r="C1546" s="6"/>
      <c r="D1546" s="8"/>
      <c r="E1546" s="6"/>
      <c r="F1546" s="6"/>
    </row>
    <row r="1547" spans="1:6" ht="13.9">
      <c r="A1547" s="6"/>
      <c r="B1547" s="7"/>
      <c r="C1547" s="6"/>
      <c r="D1547" s="8"/>
      <c r="E1547" s="6"/>
      <c r="F1547" s="6"/>
    </row>
    <row r="1548" spans="1:6" ht="13.9">
      <c r="A1548" s="6"/>
      <c r="B1548" s="7"/>
      <c r="C1548" s="6"/>
      <c r="D1548" s="8"/>
      <c r="E1548" s="6"/>
      <c r="F1548" s="6"/>
    </row>
    <row r="1549" spans="1:6" ht="13.9">
      <c r="A1549" s="6"/>
      <c r="B1549" s="7"/>
      <c r="C1549" s="6"/>
      <c r="D1549" s="8"/>
      <c r="E1549" s="6"/>
      <c r="F1549" s="6"/>
    </row>
    <row r="1550" spans="1:6" ht="13.9">
      <c r="A1550" s="6"/>
      <c r="B1550" s="7"/>
      <c r="C1550" s="6"/>
      <c r="D1550" s="8"/>
      <c r="E1550" s="6"/>
      <c r="F1550" s="6"/>
    </row>
    <row r="1551" spans="1:6" ht="13.9">
      <c r="A1551" s="6"/>
      <c r="B1551" s="7"/>
      <c r="C1551" s="6"/>
      <c r="D1551" s="8"/>
      <c r="E1551" s="6"/>
      <c r="F1551" s="6"/>
    </row>
    <row r="1552" spans="1:6" ht="13.9">
      <c r="A1552" s="6"/>
      <c r="B1552" s="7"/>
      <c r="C1552" s="6"/>
      <c r="D1552" s="8"/>
      <c r="E1552" s="6"/>
      <c r="F1552" s="6"/>
    </row>
    <row r="1553" spans="1:6" ht="13.9">
      <c r="A1553" s="6"/>
      <c r="B1553" s="7"/>
      <c r="C1553" s="6"/>
      <c r="D1553" s="8"/>
      <c r="E1553" s="6"/>
      <c r="F1553" s="6"/>
    </row>
    <row r="1554" spans="1:6" ht="13.9">
      <c r="A1554" s="6"/>
      <c r="B1554" s="7"/>
      <c r="C1554" s="6"/>
      <c r="D1554" s="8"/>
      <c r="E1554" s="6"/>
      <c r="F1554" s="6"/>
    </row>
    <row r="1555" spans="1:6" ht="13.9">
      <c r="A1555" s="6"/>
      <c r="B1555" s="7"/>
      <c r="C1555" s="6"/>
      <c r="D1555" s="8"/>
      <c r="E1555" s="6"/>
      <c r="F1555" s="6"/>
    </row>
    <row r="1556" spans="1:6" ht="13.9">
      <c r="A1556" s="6"/>
      <c r="B1556" s="7"/>
      <c r="C1556" s="6"/>
      <c r="D1556" s="8"/>
      <c r="E1556" s="6"/>
      <c r="F1556" s="6"/>
    </row>
    <row r="1557" spans="1:6" ht="13.9">
      <c r="A1557" s="6"/>
      <c r="B1557" s="7"/>
      <c r="C1557" s="6"/>
      <c r="D1557" s="8"/>
      <c r="E1557" s="6"/>
      <c r="F1557" s="6"/>
    </row>
    <row r="1558" spans="1:6" ht="13.9">
      <c r="A1558" s="6"/>
      <c r="B1558" s="7"/>
      <c r="C1558" s="6"/>
      <c r="D1558" s="8"/>
      <c r="E1558" s="6"/>
      <c r="F1558" s="6"/>
    </row>
    <row r="1559" spans="1:6" ht="13.9">
      <c r="A1559" s="6"/>
      <c r="B1559" s="7"/>
      <c r="C1559" s="6"/>
      <c r="D1559" s="8"/>
      <c r="E1559" s="6"/>
      <c r="F1559" s="6"/>
    </row>
    <row r="1560" spans="1:6" ht="13.9">
      <c r="A1560" s="6"/>
      <c r="B1560" s="7"/>
      <c r="C1560" s="6"/>
      <c r="D1560" s="8"/>
      <c r="E1560" s="6"/>
      <c r="F1560" s="6"/>
    </row>
    <row r="1561" spans="1:6" ht="13.9">
      <c r="A1561" s="6"/>
      <c r="B1561" s="7"/>
      <c r="C1561" s="6"/>
      <c r="D1561" s="8"/>
      <c r="E1561" s="6"/>
      <c r="F1561" s="6"/>
    </row>
    <row r="1562" spans="1:6" ht="13.9">
      <c r="A1562" s="6"/>
      <c r="B1562" s="7"/>
      <c r="C1562" s="6"/>
      <c r="D1562" s="8"/>
      <c r="E1562" s="6"/>
      <c r="F1562" s="6"/>
    </row>
    <row r="1563" spans="1:6" ht="13.9">
      <c r="A1563" s="6"/>
      <c r="B1563" s="7"/>
      <c r="C1563" s="6"/>
      <c r="D1563" s="8"/>
      <c r="E1563" s="6"/>
      <c r="F1563" s="6"/>
    </row>
    <row r="1564" spans="1:6" ht="13.9">
      <c r="A1564" s="6"/>
      <c r="B1564" s="7"/>
      <c r="C1564" s="6"/>
      <c r="D1564" s="8"/>
      <c r="E1564" s="6"/>
      <c r="F1564" s="6"/>
    </row>
    <row r="1565" spans="1:6" ht="13.9">
      <c r="A1565" s="6"/>
      <c r="B1565" s="7"/>
      <c r="C1565" s="6"/>
      <c r="D1565" s="8"/>
      <c r="E1565" s="6"/>
      <c r="F1565" s="6"/>
    </row>
    <row r="1566" spans="1:6" ht="13.9">
      <c r="A1566" s="6"/>
      <c r="B1566" s="7"/>
      <c r="C1566" s="6"/>
      <c r="D1566" s="8"/>
      <c r="E1566" s="6"/>
      <c r="F1566" s="6"/>
    </row>
    <row r="1567" spans="1:6" ht="13.9">
      <c r="A1567" s="6"/>
      <c r="B1567" s="7"/>
      <c r="C1567" s="6"/>
      <c r="D1567" s="8"/>
      <c r="E1567" s="6"/>
      <c r="F1567" s="6"/>
    </row>
    <row r="1568" spans="1:6" ht="13.9">
      <c r="A1568" s="6"/>
      <c r="B1568" s="7"/>
      <c r="C1568" s="6"/>
      <c r="D1568" s="8"/>
      <c r="E1568" s="6"/>
      <c r="F1568" s="6"/>
    </row>
    <row r="1569" spans="1:6" ht="13.9">
      <c r="A1569" s="6"/>
      <c r="B1569" s="7"/>
      <c r="C1569" s="6"/>
      <c r="D1569" s="8"/>
      <c r="E1569" s="6"/>
      <c r="F1569" s="6"/>
    </row>
    <row r="1570" spans="1:6" ht="13.9">
      <c r="A1570" s="6"/>
      <c r="B1570" s="7"/>
      <c r="C1570" s="6"/>
      <c r="D1570" s="8"/>
      <c r="E1570" s="6"/>
      <c r="F1570" s="6"/>
    </row>
    <row r="1571" spans="1:6" ht="13.9">
      <c r="A1571" s="6"/>
      <c r="B1571" s="7"/>
      <c r="C1571" s="6"/>
      <c r="D1571" s="8"/>
      <c r="E1571" s="6"/>
      <c r="F1571" s="6"/>
    </row>
    <row r="1572" spans="1:6" ht="13.9">
      <c r="A1572" s="6"/>
      <c r="B1572" s="7"/>
      <c r="C1572" s="6"/>
      <c r="D1572" s="8"/>
      <c r="E1572" s="6"/>
      <c r="F1572" s="6"/>
    </row>
    <row r="1573" spans="1:6" ht="13.9">
      <c r="A1573" s="6"/>
      <c r="B1573" s="7"/>
      <c r="C1573" s="6"/>
      <c r="D1573" s="8"/>
      <c r="E1573" s="6"/>
      <c r="F1573" s="6"/>
    </row>
    <row r="1574" spans="1:6" ht="13.9">
      <c r="A1574" s="6"/>
      <c r="B1574" s="7"/>
      <c r="C1574" s="6"/>
      <c r="D1574" s="8"/>
      <c r="E1574" s="6"/>
      <c r="F1574" s="6"/>
    </row>
    <row r="1575" spans="1:6" ht="13.9">
      <c r="A1575" s="6"/>
      <c r="B1575" s="7"/>
      <c r="C1575" s="6"/>
      <c r="D1575" s="8"/>
      <c r="E1575" s="6"/>
      <c r="F1575" s="6"/>
    </row>
    <row r="1576" spans="1:6" ht="13.9">
      <c r="A1576" s="6"/>
      <c r="B1576" s="7"/>
      <c r="C1576" s="6"/>
      <c r="D1576" s="8"/>
      <c r="E1576" s="6"/>
      <c r="F1576" s="6"/>
    </row>
    <row r="1577" spans="1:6" ht="13.9">
      <c r="A1577" s="6"/>
      <c r="B1577" s="7"/>
      <c r="C1577" s="6"/>
      <c r="D1577" s="8"/>
      <c r="E1577" s="6"/>
      <c r="F1577" s="6"/>
    </row>
    <row r="1578" spans="1:6" ht="13.9">
      <c r="A1578" s="6"/>
      <c r="B1578" s="7"/>
      <c r="C1578" s="6"/>
      <c r="D1578" s="8"/>
      <c r="E1578" s="6"/>
      <c r="F1578" s="6"/>
    </row>
    <row r="1579" spans="1:6" ht="13.9">
      <c r="A1579" s="6"/>
      <c r="B1579" s="7"/>
      <c r="C1579" s="6"/>
      <c r="D1579" s="8"/>
      <c r="E1579" s="6"/>
      <c r="F1579" s="6"/>
    </row>
    <row r="1580" spans="1:6" ht="13.9">
      <c r="A1580" s="6"/>
      <c r="B1580" s="7"/>
      <c r="C1580" s="6"/>
      <c r="D1580" s="8"/>
      <c r="E1580" s="6"/>
      <c r="F1580" s="6"/>
    </row>
    <row r="1581" spans="1:6" ht="13.9">
      <c r="A1581" s="6"/>
      <c r="B1581" s="7"/>
      <c r="C1581" s="6"/>
      <c r="D1581" s="8"/>
      <c r="E1581" s="6"/>
      <c r="F1581" s="6"/>
    </row>
    <row r="1582" spans="1:6" ht="13.9">
      <c r="A1582" s="6"/>
      <c r="B1582" s="7"/>
      <c r="C1582" s="6"/>
      <c r="D1582" s="8"/>
      <c r="E1582" s="6"/>
      <c r="F1582" s="6"/>
    </row>
    <row r="1583" spans="1:6" ht="13.9">
      <c r="A1583" s="6"/>
      <c r="B1583" s="7"/>
      <c r="C1583" s="6"/>
      <c r="D1583" s="8"/>
      <c r="E1583" s="6"/>
      <c r="F1583" s="6"/>
    </row>
    <row r="1584" spans="1:6" ht="13.9">
      <c r="A1584" s="6"/>
      <c r="B1584" s="7"/>
      <c r="C1584" s="6"/>
      <c r="D1584" s="8"/>
      <c r="E1584" s="6"/>
      <c r="F1584" s="6"/>
    </row>
    <row r="1585" spans="1:6" ht="13.9">
      <c r="A1585" s="6"/>
      <c r="B1585" s="7"/>
      <c r="C1585" s="6"/>
      <c r="D1585" s="8"/>
      <c r="E1585" s="6"/>
      <c r="F1585" s="6"/>
    </row>
    <row r="1586" spans="1:6" ht="13.9">
      <c r="A1586" s="6"/>
      <c r="B1586" s="7"/>
      <c r="C1586" s="6"/>
      <c r="D1586" s="8"/>
      <c r="E1586" s="6"/>
      <c r="F1586" s="6"/>
    </row>
    <row r="1587" spans="1:6" ht="13.9">
      <c r="A1587" s="6"/>
      <c r="B1587" s="7"/>
      <c r="C1587" s="6"/>
      <c r="D1587" s="8"/>
      <c r="E1587" s="6"/>
      <c r="F1587" s="6"/>
    </row>
    <row r="1588" spans="1:6" ht="13.9">
      <c r="A1588" s="6"/>
      <c r="B1588" s="7"/>
      <c r="C1588" s="6"/>
      <c r="D1588" s="8"/>
      <c r="E1588" s="6"/>
      <c r="F1588" s="6"/>
    </row>
    <row r="1589" spans="1:6" ht="13.9">
      <c r="A1589" s="6"/>
      <c r="B1589" s="7"/>
      <c r="C1589" s="6"/>
      <c r="D1589" s="8"/>
      <c r="E1589" s="6"/>
      <c r="F1589" s="6"/>
    </row>
    <row r="1590" spans="1:6" ht="13.9">
      <c r="A1590" s="6"/>
      <c r="B1590" s="7"/>
      <c r="C1590" s="6"/>
      <c r="D1590" s="8"/>
      <c r="E1590" s="6"/>
      <c r="F1590" s="6"/>
    </row>
    <row r="1591" spans="1:6" ht="13.9">
      <c r="A1591" s="6"/>
      <c r="B1591" s="7"/>
      <c r="C1591" s="6"/>
      <c r="D1591" s="8"/>
      <c r="E1591" s="6"/>
      <c r="F1591" s="6"/>
    </row>
    <row r="1592" spans="1:6" ht="13.9">
      <c r="A1592" s="6"/>
      <c r="B1592" s="7"/>
      <c r="C1592" s="6"/>
      <c r="D1592" s="8"/>
      <c r="E1592" s="6"/>
      <c r="F1592" s="6"/>
    </row>
    <row r="1593" spans="1:6" ht="13.9">
      <c r="A1593" s="6"/>
      <c r="B1593" s="7"/>
      <c r="C1593" s="6"/>
      <c r="D1593" s="8"/>
      <c r="E1593" s="6"/>
      <c r="F1593" s="6"/>
    </row>
    <row r="1594" spans="1:6" ht="13.9">
      <c r="A1594" s="6"/>
      <c r="B1594" s="7"/>
      <c r="C1594" s="6"/>
      <c r="D1594" s="8"/>
      <c r="E1594" s="6"/>
      <c r="F1594" s="6"/>
    </row>
    <row r="1595" spans="1:6" ht="13.9">
      <c r="A1595" s="6"/>
      <c r="B1595" s="7"/>
      <c r="C1595" s="6"/>
      <c r="D1595" s="8"/>
      <c r="E1595" s="6"/>
      <c r="F1595" s="6"/>
    </row>
    <row r="1596" spans="1:6" ht="13.9">
      <c r="A1596" s="6"/>
      <c r="B1596" s="7"/>
      <c r="C1596" s="6"/>
      <c r="D1596" s="8"/>
      <c r="E1596" s="6"/>
      <c r="F1596" s="6"/>
    </row>
    <row r="1597" spans="1:6" ht="13.9">
      <c r="A1597" s="6"/>
      <c r="B1597" s="7"/>
      <c r="C1597" s="6"/>
      <c r="D1597" s="8"/>
      <c r="E1597" s="6"/>
      <c r="F1597" s="6"/>
    </row>
    <row r="1598" spans="1:6" ht="13.9">
      <c r="A1598" s="6"/>
      <c r="B1598" s="7"/>
      <c r="C1598" s="6"/>
      <c r="D1598" s="8"/>
      <c r="E1598" s="6"/>
      <c r="F1598" s="6"/>
    </row>
    <row r="1599" spans="1:6" ht="13.9">
      <c r="A1599" s="6"/>
      <c r="B1599" s="7"/>
      <c r="C1599" s="6"/>
      <c r="D1599" s="8"/>
      <c r="E1599" s="6"/>
      <c r="F1599" s="6"/>
    </row>
    <row r="1600" spans="1:6" ht="13.9">
      <c r="A1600" s="6"/>
      <c r="B1600" s="7"/>
      <c r="C1600" s="6"/>
      <c r="D1600" s="8"/>
      <c r="E1600" s="6"/>
      <c r="F1600" s="6"/>
    </row>
    <row r="1601" spans="1:6" ht="13.9">
      <c r="A1601" s="6"/>
      <c r="B1601" s="7"/>
      <c r="C1601" s="6"/>
      <c r="D1601" s="8"/>
      <c r="E1601" s="6"/>
      <c r="F1601" s="6"/>
    </row>
    <row r="1602" spans="1:6" ht="13.9">
      <c r="A1602" s="6"/>
      <c r="B1602" s="7"/>
      <c r="C1602" s="6"/>
      <c r="D1602" s="8"/>
      <c r="E1602" s="6"/>
      <c r="F1602" s="6"/>
    </row>
    <row r="1603" spans="1:6" ht="13.9">
      <c r="A1603" s="6"/>
      <c r="B1603" s="7"/>
      <c r="C1603" s="6"/>
      <c r="D1603" s="8"/>
      <c r="E1603" s="6"/>
      <c r="F1603" s="6"/>
    </row>
    <row r="1604" spans="1:6" ht="13.9">
      <c r="A1604" s="6"/>
      <c r="B1604" s="7"/>
      <c r="C1604" s="6"/>
      <c r="D1604" s="8"/>
      <c r="E1604" s="6"/>
      <c r="F1604" s="6"/>
    </row>
    <row r="1605" spans="1:6" ht="13.9">
      <c r="A1605" s="6"/>
      <c r="B1605" s="7"/>
      <c r="C1605" s="6"/>
      <c r="D1605" s="8"/>
      <c r="E1605" s="6"/>
      <c r="F1605" s="6"/>
    </row>
    <row r="1606" spans="1:6" ht="13.9">
      <c r="A1606" s="6"/>
      <c r="B1606" s="7"/>
      <c r="C1606" s="6"/>
      <c r="D1606" s="8"/>
      <c r="E1606" s="6"/>
      <c r="F1606" s="6"/>
    </row>
    <row r="1607" spans="1:6" ht="13.9">
      <c r="A1607" s="6"/>
      <c r="B1607" s="7"/>
      <c r="C1607" s="6"/>
      <c r="D1607" s="8"/>
      <c r="E1607" s="6"/>
      <c r="F1607" s="6"/>
    </row>
    <row r="1608" spans="1:6" ht="13.9">
      <c r="A1608" s="6"/>
      <c r="B1608" s="7"/>
      <c r="C1608" s="6"/>
      <c r="D1608" s="8"/>
      <c r="E1608" s="6"/>
      <c r="F1608" s="6"/>
    </row>
    <row r="1609" spans="1:6" ht="13.9">
      <c r="A1609" s="6"/>
      <c r="B1609" s="7"/>
      <c r="C1609" s="6"/>
      <c r="D1609" s="8"/>
      <c r="E1609" s="6"/>
      <c r="F1609" s="6"/>
    </row>
    <row r="1610" spans="1:6" ht="13.9">
      <c r="A1610" s="6"/>
      <c r="B1610" s="7"/>
      <c r="C1610" s="6"/>
      <c r="D1610" s="8"/>
      <c r="E1610" s="6"/>
      <c r="F1610" s="6"/>
    </row>
    <row r="1611" spans="1:6" ht="13.9">
      <c r="A1611" s="6"/>
      <c r="B1611" s="7"/>
      <c r="C1611" s="6"/>
      <c r="D1611" s="8"/>
      <c r="E1611" s="6"/>
      <c r="F1611" s="6"/>
    </row>
    <row r="1612" spans="1:6" ht="13.9">
      <c r="A1612" s="6"/>
      <c r="B1612" s="7"/>
      <c r="C1612" s="6"/>
      <c r="D1612" s="8"/>
      <c r="E1612" s="6"/>
      <c r="F1612" s="6"/>
    </row>
    <row r="1613" spans="1:6" ht="13.9">
      <c r="A1613" s="6"/>
      <c r="B1613" s="7"/>
      <c r="C1613" s="6"/>
      <c r="D1613" s="8"/>
      <c r="E1613" s="6"/>
      <c r="F1613" s="6"/>
    </row>
    <row r="1614" spans="1:6" ht="13.9">
      <c r="A1614" s="6"/>
      <c r="B1614" s="7"/>
      <c r="C1614" s="6"/>
      <c r="D1614" s="8"/>
      <c r="E1614" s="6"/>
      <c r="F1614" s="6"/>
    </row>
    <row r="1615" spans="1:6" ht="13.9">
      <c r="A1615" s="6"/>
      <c r="B1615" s="7"/>
      <c r="C1615" s="6"/>
      <c r="D1615" s="8"/>
      <c r="E1615" s="6"/>
      <c r="F1615" s="6"/>
    </row>
    <row r="1616" spans="1:6" ht="13.9">
      <c r="A1616" s="6"/>
      <c r="B1616" s="7"/>
      <c r="C1616" s="6"/>
      <c r="D1616" s="8"/>
      <c r="E1616" s="6"/>
      <c r="F1616" s="6"/>
    </row>
    <row r="1617" spans="1:6" ht="13.9">
      <c r="A1617" s="6"/>
      <c r="B1617" s="7"/>
      <c r="C1617" s="6"/>
      <c r="D1617" s="8"/>
      <c r="E1617" s="6"/>
      <c r="F1617" s="6"/>
    </row>
    <row r="1618" spans="1:6" ht="13.9">
      <c r="A1618" s="6"/>
      <c r="B1618" s="7"/>
      <c r="C1618" s="6"/>
      <c r="D1618" s="8"/>
      <c r="E1618" s="6"/>
      <c r="F1618" s="6"/>
    </row>
    <row r="1619" spans="1:6" ht="13.9">
      <c r="A1619" s="6"/>
      <c r="B1619" s="7"/>
      <c r="C1619" s="6"/>
      <c r="D1619" s="8"/>
      <c r="E1619" s="6"/>
      <c r="F1619" s="6"/>
    </row>
    <row r="1620" spans="1:6" ht="13.9">
      <c r="A1620" s="6"/>
      <c r="B1620" s="7"/>
      <c r="C1620" s="6"/>
      <c r="D1620" s="8"/>
      <c r="E1620" s="6"/>
      <c r="F1620" s="6"/>
    </row>
    <row r="1621" spans="1:6" ht="13.9">
      <c r="A1621" s="6"/>
      <c r="B1621" s="7"/>
      <c r="C1621" s="6"/>
      <c r="D1621" s="8"/>
      <c r="E1621" s="6"/>
      <c r="F1621" s="6"/>
    </row>
    <row r="1622" spans="1:6" ht="13.9">
      <c r="A1622" s="6"/>
      <c r="B1622" s="7"/>
      <c r="C1622" s="6"/>
      <c r="D1622" s="8"/>
      <c r="E1622" s="6"/>
      <c r="F1622" s="6"/>
    </row>
    <row r="1623" spans="1:6" ht="13.9">
      <c r="A1623" s="6"/>
      <c r="B1623" s="7"/>
      <c r="C1623" s="6"/>
      <c r="D1623" s="8"/>
      <c r="E1623" s="6"/>
      <c r="F1623" s="6"/>
    </row>
    <row r="1624" spans="1:6" ht="13.9">
      <c r="A1624" s="6"/>
      <c r="B1624" s="7"/>
      <c r="C1624" s="6"/>
      <c r="D1624" s="8"/>
      <c r="E1624" s="6"/>
      <c r="F1624" s="6"/>
    </row>
    <row r="1625" spans="1:6" ht="13.9">
      <c r="A1625" s="6"/>
      <c r="B1625" s="7"/>
      <c r="C1625" s="6"/>
      <c r="D1625" s="8"/>
      <c r="E1625" s="6"/>
      <c r="F1625" s="6"/>
    </row>
    <row r="1626" spans="1:6" ht="13.9">
      <c r="A1626" s="6"/>
      <c r="B1626" s="7"/>
      <c r="C1626" s="6"/>
      <c r="D1626" s="8"/>
      <c r="E1626" s="6"/>
      <c r="F1626" s="6"/>
    </row>
    <row r="1627" spans="1:6" ht="13.9">
      <c r="A1627" s="6"/>
      <c r="B1627" s="7"/>
      <c r="C1627" s="6"/>
      <c r="D1627" s="8"/>
      <c r="E1627" s="6"/>
      <c r="F1627" s="6"/>
    </row>
    <row r="1628" spans="1:6" ht="13.9">
      <c r="A1628" s="6"/>
      <c r="B1628" s="7"/>
      <c r="C1628" s="6"/>
      <c r="D1628" s="8"/>
      <c r="E1628" s="6"/>
      <c r="F1628" s="6"/>
    </row>
    <row r="1629" spans="1:6" ht="13.9">
      <c r="A1629" s="6"/>
      <c r="B1629" s="7"/>
      <c r="C1629" s="6"/>
      <c r="D1629" s="8"/>
      <c r="E1629" s="6"/>
      <c r="F1629" s="6"/>
    </row>
    <row r="1630" spans="1:6" ht="13.9">
      <c r="A1630" s="6"/>
      <c r="B1630" s="7"/>
      <c r="C1630" s="6"/>
      <c r="D1630" s="8"/>
      <c r="E1630" s="6"/>
      <c r="F1630" s="6"/>
    </row>
    <row r="1631" spans="1:6" ht="13.9">
      <c r="A1631" s="6"/>
      <c r="B1631" s="7"/>
      <c r="C1631" s="6"/>
      <c r="D1631" s="8"/>
      <c r="E1631" s="6"/>
      <c r="F1631" s="6"/>
    </row>
    <row r="1632" spans="1:6" ht="13.9">
      <c r="A1632" s="6"/>
      <c r="B1632" s="7"/>
      <c r="C1632" s="6"/>
      <c r="D1632" s="8"/>
      <c r="E1632" s="6"/>
      <c r="F1632" s="6"/>
    </row>
    <row r="1633" spans="1:6" ht="13.9">
      <c r="A1633" s="6"/>
      <c r="B1633" s="7"/>
      <c r="C1633" s="6"/>
      <c r="D1633" s="8"/>
      <c r="E1633" s="6"/>
      <c r="F1633" s="6"/>
    </row>
    <row r="1634" spans="1:6" ht="13.9">
      <c r="A1634" s="6"/>
      <c r="B1634" s="7"/>
      <c r="C1634" s="6"/>
      <c r="D1634" s="8"/>
      <c r="E1634" s="6"/>
      <c r="F1634" s="6"/>
    </row>
    <row r="1635" spans="1:6" ht="13.9">
      <c r="A1635" s="6"/>
      <c r="B1635" s="7"/>
      <c r="C1635" s="6"/>
      <c r="D1635" s="8"/>
      <c r="E1635" s="6"/>
      <c r="F1635" s="6"/>
    </row>
    <row r="1636" spans="1:6" ht="13.9">
      <c r="A1636" s="6"/>
      <c r="B1636" s="7"/>
      <c r="C1636" s="6"/>
      <c r="D1636" s="8"/>
      <c r="E1636" s="6"/>
      <c r="F1636" s="6"/>
    </row>
    <row r="1637" spans="1:6" ht="13.9">
      <c r="A1637" s="6"/>
      <c r="B1637" s="7"/>
      <c r="C1637" s="6"/>
      <c r="D1637" s="8"/>
      <c r="E1637" s="6"/>
      <c r="F1637" s="6"/>
    </row>
    <row r="1638" spans="1:6" ht="13.9">
      <c r="A1638" s="6"/>
      <c r="B1638" s="7"/>
      <c r="C1638" s="6"/>
      <c r="D1638" s="8"/>
      <c r="E1638" s="6"/>
      <c r="F1638" s="6"/>
    </row>
    <row r="1639" spans="1:6" ht="13.9">
      <c r="A1639" s="6"/>
      <c r="B1639" s="7"/>
      <c r="C1639" s="6"/>
      <c r="D1639" s="8"/>
      <c r="E1639" s="6"/>
      <c r="F1639" s="6"/>
    </row>
    <row r="1640" spans="1:6" ht="13.9">
      <c r="A1640" s="6"/>
      <c r="B1640" s="7"/>
      <c r="C1640" s="6"/>
      <c r="D1640" s="8"/>
      <c r="E1640" s="6"/>
      <c r="F1640" s="6"/>
    </row>
    <row r="1641" spans="1:6" ht="13.9">
      <c r="A1641" s="6"/>
      <c r="B1641" s="7"/>
      <c r="C1641" s="6"/>
      <c r="D1641" s="8"/>
      <c r="E1641" s="6"/>
      <c r="F1641" s="6"/>
    </row>
    <row r="1642" spans="1:6" ht="13.9">
      <c r="A1642" s="6"/>
      <c r="B1642" s="7"/>
      <c r="C1642" s="6"/>
      <c r="D1642" s="8"/>
      <c r="E1642" s="6"/>
      <c r="F1642" s="6"/>
    </row>
    <row r="1643" spans="1:6" ht="13.9">
      <c r="A1643" s="6"/>
      <c r="B1643" s="7"/>
      <c r="C1643" s="6"/>
      <c r="D1643" s="8"/>
      <c r="E1643" s="6"/>
      <c r="F1643" s="6"/>
    </row>
    <row r="1644" spans="1:6" ht="13.9">
      <c r="A1644" s="6"/>
      <c r="B1644" s="7"/>
      <c r="C1644" s="6"/>
      <c r="D1644" s="8"/>
      <c r="E1644" s="6"/>
      <c r="F1644" s="6"/>
    </row>
    <row r="1645" spans="1:6" ht="13.9">
      <c r="A1645" s="6"/>
      <c r="B1645" s="7"/>
      <c r="C1645" s="6"/>
      <c r="D1645" s="8"/>
      <c r="E1645" s="6"/>
      <c r="F1645" s="6"/>
    </row>
    <row r="1646" spans="1:6" ht="13.9">
      <c r="A1646" s="6"/>
      <c r="B1646" s="7"/>
      <c r="C1646" s="6"/>
      <c r="D1646" s="8"/>
      <c r="E1646" s="6"/>
      <c r="F1646" s="6"/>
    </row>
    <row r="1647" spans="1:6" ht="13.9">
      <c r="A1647" s="6"/>
      <c r="B1647" s="7"/>
      <c r="C1647" s="6"/>
      <c r="D1647" s="8"/>
      <c r="E1647" s="6"/>
      <c r="F1647" s="6"/>
    </row>
    <row r="1648" spans="1:6" ht="13.9">
      <c r="A1648" s="6"/>
      <c r="B1648" s="7"/>
      <c r="C1648" s="6"/>
      <c r="D1648" s="8"/>
      <c r="E1648" s="6"/>
      <c r="F1648" s="6"/>
    </row>
    <row r="1649" spans="1:6" ht="13.9">
      <c r="A1649" s="6"/>
      <c r="B1649" s="7"/>
      <c r="C1649" s="6"/>
      <c r="D1649" s="8"/>
      <c r="E1649" s="6"/>
      <c r="F1649" s="6"/>
    </row>
    <row r="1650" spans="1:6" ht="13.9">
      <c r="A1650" s="6"/>
      <c r="B1650" s="7"/>
      <c r="C1650" s="6"/>
      <c r="D1650" s="8"/>
      <c r="E1650" s="6"/>
      <c r="F1650" s="6"/>
    </row>
    <row r="1651" spans="1:6" ht="13.9">
      <c r="A1651" s="6"/>
      <c r="B1651" s="7"/>
      <c r="C1651" s="6"/>
      <c r="D1651" s="8"/>
      <c r="E1651" s="6"/>
      <c r="F1651" s="6"/>
    </row>
    <row r="1652" spans="1:6" ht="13.9">
      <c r="A1652" s="6"/>
      <c r="B1652" s="7"/>
      <c r="C1652" s="6"/>
      <c r="D1652" s="8"/>
      <c r="E1652" s="6"/>
      <c r="F1652" s="6"/>
    </row>
    <row r="1653" spans="1:6" ht="13.9">
      <c r="A1653" s="6"/>
      <c r="B1653" s="7"/>
      <c r="C1653" s="6"/>
      <c r="D1653" s="8"/>
      <c r="E1653" s="6"/>
      <c r="F1653" s="6"/>
    </row>
    <row r="1654" spans="1:6" ht="13.9">
      <c r="A1654" s="6"/>
      <c r="B1654" s="7"/>
      <c r="C1654" s="6"/>
      <c r="D1654" s="8"/>
      <c r="E1654" s="6"/>
      <c r="F1654" s="6"/>
    </row>
    <row r="1655" spans="1:6" ht="13.9">
      <c r="A1655" s="6"/>
      <c r="B1655" s="7"/>
      <c r="C1655" s="6"/>
      <c r="D1655" s="8"/>
      <c r="E1655" s="6"/>
      <c r="F1655" s="6"/>
    </row>
    <row r="1656" spans="1:6" ht="13.9">
      <c r="A1656" s="6"/>
      <c r="B1656" s="7"/>
      <c r="C1656" s="6"/>
      <c r="D1656" s="8"/>
      <c r="E1656" s="6"/>
      <c r="F1656" s="6"/>
    </row>
    <row r="1657" spans="1:6" ht="13.9">
      <c r="A1657" s="6"/>
      <c r="B1657" s="7"/>
      <c r="C1657" s="6"/>
      <c r="D1657" s="8"/>
      <c r="E1657" s="6"/>
      <c r="F1657" s="6"/>
    </row>
    <row r="1658" spans="1:6" ht="13.9">
      <c r="A1658" s="6"/>
      <c r="B1658" s="7"/>
      <c r="C1658" s="6"/>
      <c r="D1658" s="8"/>
      <c r="E1658" s="6"/>
      <c r="F1658" s="6"/>
    </row>
    <row r="1659" spans="1:6" ht="13.9">
      <c r="A1659" s="6"/>
      <c r="B1659" s="7"/>
      <c r="C1659" s="6"/>
      <c r="D1659" s="8"/>
      <c r="E1659" s="6"/>
      <c r="F1659" s="6"/>
    </row>
    <row r="1660" spans="1:6" ht="13.9">
      <c r="A1660" s="6"/>
      <c r="B1660" s="7"/>
      <c r="C1660" s="6"/>
      <c r="D1660" s="8"/>
      <c r="E1660" s="6"/>
      <c r="F1660" s="6"/>
    </row>
    <row r="1661" spans="1:6" ht="13.9">
      <c r="A1661" s="6"/>
      <c r="B1661" s="7"/>
      <c r="C1661" s="6"/>
      <c r="D1661" s="8"/>
      <c r="E1661" s="6"/>
      <c r="F1661" s="6"/>
    </row>
    <row r="1662" spans="1:6" ht="13.9">
      <c r="A1662" s="6"/>
      <c r="B1662" s="7"/>
      <c r="C1662" s="6"/>
      <c r="D1662" s="8"/>
      <c r="E1662" s="6"/>
      <c r="F1662" s="6"/>
    </row>
    <row r="1663" spans="1:6" ht="13.9">
      <c r="A1663" s="6"/>
      <c r="B1663" s="7"/>
      <c r="C1663" s="6"/>
      <c r="D1663" s="8"/>
      <c r="E1663" s="6"/>
      <c r="F1663" s="6"/>
    </row>
    <row r="1664" spans="1:6" ht="13.9">
      <c r="A1664" s="6"/>
      <c r="B1664" s="7"/>
      <c r="C1664" s="6"/>
      <c r="D1664" s="8"/>
      <c r="E1664" s="6"/>
      <c r="F1664" s="6"/>
    </row>
    <row r="1665" spans="1:6" ht="13.9">
      <c r="A1665" s="6"/>
      <c r="B1665" s="7"/>
      <c r="C1665" s="6"/>
      <c r="D1665" s="8"/>
      <c r="E1665" s="6"/>
      <c r="F1665" s="6"/>
    </row>
    <row r="1666" spans="1:6" ht="13.9">
      <c r="A1666" s="6"/>
      <c r="B1666" s="7"/>
      <c r="C1666" s="6"/>
      <c r="D1666" s="8"/>
      <c r="E1666" s="6"/>
      <c r="F1666" s="6"/>
    </row>
    <row r="1667" spans="1:6" ht="13.9">
      <c r="A1667" s="6"/>
      <c r="B1667" s="7"/>
      <c r="C1667" s="6"/>
      <c r="D1667" s="8"/>
      <c r="E1667" s="6"/>
      <c r="F1667" s="6"/>
    </row>
    <row r="1668" spans="1:6" ht="13.9">
      <c r="A1668" s="6"/>
      <c r="B1668" s="7"/>
      <c r="C1668" s="6"/>
      <c r="D1668" s="8"/>
      <c r="E1668" s="6"/>
      <c r="F1668" s="6"/>
    </row>
    <row r="1669" spans="1:6" ht="13.9">
      <c r="A1669" s="6"/>
      <c r="B1669" s="7"/>
      <c r="C1669" s="6"/>
      <c r="D1669" s="8"/>
      <c r="E1669" s="6"/>
      <c r="F1669" s="6"/>
    </row>
    <row r="1670" spans="1:6" ht="13.9">
      <c r="A1670" s="6"/>
      <c r="B1670" s="7"/>
      <c r="C1670" s="6"/>
      <c r="D1670" s="8"/>
      <c r="E1670" s="6"/>
      <c r="F1670" s="6"/>
    </row>
    <row r="1671" spans="1:6" ht="13.9">
      <c r="A1671" s="6"/>
      <c r="B1671" s="7"/>
      <c r="C1671" s="6"/>
      <c r="D1671" s="8"/>
      <c r="E1671" s="6"/>
      <c r="F1671" s="6"/>
    </row>
    <row r="1672" spans="1:6" ht="13.9">
      <c r="A1672" s="6"/>
      <c r="B1672" s="7"/>
      <c r="C1672" s="6"/>
      <c r="D1672" s="8"/>
      <c r="E1672" s="6"/>
      <c r="F1672" s="6"/>
    </row>
    <row r="1673" spans="1:6" ht="13.9">
      <c r="A1673" s="6"/>
      <c r="B1673" s="7"/>
      <c r="C1673" s="6"/>
      <c r="D1673" s="8"/>
      <c r="E1673" s="6"/>
      <c r="F1673" s="6"/>
    </row>
    <row r="1674" spans="1:6" ht="13.9">
      <c r="A1674" s="6"/>
      <c r="B1674" s="7"/>
      <c r="C1674" s="6"/>
      <c r="D1674" s="8"/>
      <c r="E1674" s="6"/>
      <c r="F1674" s="6"/>
    </row>
    <row r="1675" spans="1:6" ht="13.9">
      <c r="A1675" s="6"/>
      <c r="B1675" s="7"/>
      <c r="C1675" s="6"/>
      <c r="D1675" s="8"/>
      <c r="E1675" s="6"/>
      <c r="F1675" s="6"/>
    </row>
    <row r="1676" spans="1:6" ht="13.9">
      <c r="A1676" s="6"/>
      <c r="B1676" s="7"/>
      <c r="C1676" s="6"/>
      <c r="D1676" s="8"/>
      <c r="E1676" s="6"/>
      <c r="F1676" s="6"/>
    </row>
    <row r="1677" spans="1:6" ht="13.9">
      <c r="A1677" s="6"/>
      <c r="B1677" s="7"/>
      <c r="C1677" s="6"/>
      <c r="D1677" s="8"/>
      <c r="E1677" s="6"/>
      <c r="F1677" s="6"/>
    </row>
    <row r="1678" spans="1:6" ht="13.9">
      <c r="A1678" s="6"/>
      <c r="B1678" s="7"/>
      <c r="C1678" s="6"/>
      <c r="D1678" s="8"/>
      <c r="E1678" s="6"/>
      <c r="F1678" s="6"/>
    </row>
    <row r="1679" spans="1:6" ht="13.9">
      <c r="A1679" s="6"/>
      <c r="B1679" s="7"/>
      <c r="C1679" s="6"/>
      <c r="D1679" s="8"/>
      <c r="E1679" s="6"/>
      <c r="F1679" s="6"/>
    </row>
    <row r="1680" spans="1:6" ht="13.9">
      <c r="A1680" s="6"/>
      <c r="B1680" s="7"/>
      <c r="C1680" s="6"/>
      <c r="D1680" s="8"/>
      <c r="E1680" s="6"/>
      <c r="F1680" s="6"/>
    </row>
    <row r="1681" spans="1:6" ht="13.9">
      <c r="A1681" s="6"/>
      <c r="B1681" s="7"/>
      <c r="C1681" s="6"/>
      <c r="D1681" s="8"/>
      <c r="E1681" s="6"/>
      <c r="F1681" s="6"/>
    </row>
    <row r="1682" spans="1:6" ht="13.9">
      <c r="A1682" s="6"/>
      <c r="B1682" s="7"/>
      <c r="C1682" s="6"/>
      <c r="D1682" s="8"/>
      <c r="E1682" s="6"/>
      <c r="F1682" s="6"/>
    </row>
    <row r="1683" spans="1:6" ht="13.9">
      <c r="A1683" s="6"/>
      <c r="B1683" s="7"/>
      <c r="C1683" s="6"/>
      <c r="D1683" s="8"/>
      <c r="E1683" s="6"/>
      <c r="F1683" s="6"/>
    </row>
    <row r="1684" spans="1:6" ht="13.9">
      <c r="A1684" s="6"/>
      <c r="B1684" s="7"/>
      <c r="C1684" s="6"/>
      <c r="D1684" s="8"/>
      <c r="E1684" s="6"/>
      <c r="F1684" s="6"/>
    </row>
    <row r="1685" spans="1:6" ht="13.9">
      <c r="A1685" s="6"/>
      <c r="B1685" s="7"/>
      <c r="C1685" s="6"/>
      <c r="D1685" s="8"/>
      <c r="E1685" s="6"/>
      <c r="F1685" s="6"/>
    </row>
    <row r="1686" spans="1:6" ht="13.9">
      <c r="A1686" s="6"/>
      <c r="B1686" s="7"/>
      <c r="C1686" s="6"/>
      <c r="D1686" s="8"/>
      <c r="E1686" s="6"/>
      <c r="F1686" s="6"/>
    </row>
    <row r="1687" spans="1:6" ht="13.9">
      <c r="A1687" s="6"/>
      <c r="B1687" s="7"/>
      <c r="C1687" s="6"/>
      <c r="D1687" s="8"/>
      <c r="E1687" s="6"/>
      <c r="F1687" s="6"/>
    </row>
    <row r="1688" spans="1:6" ht="13.9">
      <c r="A1688" s="6"/>
      <c r="B1688" s="7"/>
      <c r="C1688" s="6"/>
      <c r="D1688" s="8"/>
      <c r="E1688" s="6"/>
      <c r="F1688" s="6"/>
    </row>
    <row r="1689" spans="1:6" ht="13.9">
      <c r="A1689" s="6"/>
      <c r="B1689" s="7"/>
      <c r="C1689" s="6"/>
      <c r="D1689" s="8"/>
      <c r="E1689" s="6"/>
      <c r="F1689" s="6"/>
    </row>
    <row r="1690" spans="1:6" ht="13.9">
      <c r="A1690" s="6"/>
      <c r="B1690" s="7"/>
      <c r="C1690" s="6"/>
      <c r="D1690" s="8"/>
      <c r="E1690" s="6"/>
      <c r="F1690" s="6"/>
    </row>
    <row r="1691" spans="1:6" ht="13.9">
      <c r="A1691" s="6"/>
      <c r="B1691" s="7"/>
      <c r="C1691" s="6"/>
      <c r="D1691" s="8"/>
      <c r="E1691" s="6"/>
      <c r="F1691" s="6"/>
    </row>
    <row r="1692" spans="1:6" ht="13.9">
      <c r="A1692" s="6"/>
      <c r="B1692" s="7"/>
      <c r="C1692" s="6"/>
      <c r="D1692" s="8"/>
      <c r="E1692" s="6"/>
      <c r="F1692" s="6"/>
    </row>
    <row r="1693" spans="1:6" ht="13.9">
      <c r="A1693" s="6"/>
      <c r="B1693" s="7"/>
      <c r="C1693" s="6"/>
      <c r="D1693" s="8"/>
      <c r="E1693" s="6"/>
      <c r="F1693" s="6"/>
    </row>
    <row r="1694" spans="1:6" ht="13.9">
      <c r="A1694" s="6"/>
      <c r="B1694" s="7"/>
      <c r="C1694" s="6"/>
      <c r="D1694" s="8"/>
      <c r="E1694" s="6"/>
      <c r="F1694" s="6"/>
    </row>
    <row r="1695" spans="1:6" ht="13.9">
      <c r="A1695" s="6"/>
      <c r="B1695" s="7"/>
      <c r="C1695" s="6"/>
      <c r="D1695" s="8"/>
      <c r="E1695" s="6"/>
      <c r="F1695" s="6"/>
    </row>
    <row r="1696" spans="1:6" ht="13.9">
      <c r="A1696" s="6"/>
      <c r="B1696" s="7"/>
      <c r="C1696" s="6"/>
      <c r="D1696" s="8"/>
      <c r="E1696" s="6"/>
      <c r="F1696" s="6"/>
    </row>
    <row r="1697" spans="1:6" ht="13.9">
      <c r="A1697" s="6"/>
      <c r="B1697" s="7"/>
      <c r="C1697" s="6"/>
      <c r="D1697" s="8"/>
      <c r="E1697" s="6"/>
      <c r="F1697" s="6"/>
    </row>
    <row r="1698" spans="1:6" ht="13.9">
      <c r="A1698" s="6"/>
      <c r="B1698" s="7"/>
      <c r="C1698" s="6"/>
      <c r="D1698" s="8"/>
      <c r="E1698" s="6"/>
      <c r="F1698" s="6"/>
    </row>
    <row r="1699" spans="1:6" ht="13.9">
      <c r="A1699" s="6"/>
      <c r="B1699" s="7"/>
      <c r="C1699" s="6"/>
      <c r="D1699" s="8"/>
      <c r="E1699" s="6"/>
      <c r="F1699" s="6"/>
    </row>
    <row r="1700" spans="1:6" ht="13.9">
      <c r="A1700" s="6"/>
      <c r="B1700" s="7"/>
      <c r="C1700" s="6"/>
      <c r="D1700" s="8"/>
      <c r="E1700" s="6"/>
      <c r="F1700" s="6"/>
    </row>
    <row r="1701" spans="1:6" ht="13.9">
      <c r="A1701" s="6"/>
      <c r="B1701" s="7"/>
      <c r="C1701" s="6"/>
      <c r="D1701" s="8"/>
      <c r="E1701" s="6"/>
      <c r="F1701" s="6"/>
    </row>
    <row r="1702" spans="1:6" ht="13.9">
      <c r="A1702" s="6"/>
      <c r="B1702" s="7"/>
      <c r="C1702" s="6"/>
      <c r="D1702" s="8"/>
      <c r="E1702" s="6"/>
      <c r="F1702" s="6"/>
    </row>
    <row r="1703" spans="1:6" ht="13.9">
      <c r="A1703" s="6"/>
      <c r="B1703" s="7"/>
      <c r="C1703" s="6"/>
      <c r="D1703" s="8"/>
      <c r="E1703" s="6"/>
      <c r="F1703" s="6"/>
    </row>
    <row r="1704" spans="1:6" ht="13.9">
      <c r="A1704" s="6"/>
      <c r="B1704" s="7"/>
      <c r="C1704" s="6"/>
      <c r="D1704" s="8"/>
      <c r="E1704" s="6"/>
      <c r="F1704" s="6"/>
    </row>
    <row r="1705" spans="1:6" ht="13.9">
      <c r="A1705" s="6"/>
      <c r="B1705" s="7"/>
      <c r="C1705" s="6"/>
      <c r="D1705" s="8"/>
      <c r="E1705" s="6"/>
      <c r="F1705" s="6"/>
    </row>
    <row r="1706" spans="1:6" ht="13.9">
      <c r="A1706" s="6"/>
      <c r="B1706" s="7"/>
      <c r="C1706" s="6"/>
      <c r="D1706" s="8"/>
      <c r="E1706" s="6"/>
      <c r="F1706" s="6"/>
    </row>
    <row r="1707" spans="1:6" ht="13.9">
      <c r="A1707" s="6"/>
      <c r="B1707" s="7"/>
      <c r="C1707" s="6"/>
      <c r="D1707" s="8"/>
      <c r="E1707" s="6"/>
      <c r="F1707" s="6"/>
    </row>
    <row r="1708" spans="1:6" ht="13.9">
      <c r="A1708" s="6"/>
      <c r="B1708" s="7"/>
      <c r="C1708" s="6"/>
      <c r="D1708" s="8"/>
      <c r="E1708" s="6"/>
      <c r="F1708" s="6"/>
    </row>
    <row r="1709" spans="1:6" ht="13.9">
      <c r="A1709" s="6"/>
      <c r="B1709" s="7"/>
      <c r="C1709" s="6"/>
      <c r="D1709" s="8"/>
      <c r="E1709" s="6"/>
      <c r="F1709" s="6"/>
    </row>
    <row r="1710" spans="1:6" ht="13.9">
      <c r="A1710" s="6"/>
      <c r="B1710" s="7"/>
      <c r="C1710" s="6"/>
      <c r="D1710" s="8"/>
      <c r="E1710" s="6"/>
      <c r="F1710" s="6"/>
    </row>
    <row r="1711" spans="1:6" ht="13.9">
      <c r="A1711" s="6"/>
      <c r="B1711" s="7"/>
      <c r="C1711" s="6"/>
      <c r="D1711" s="8"/>
      <c r="E1711" s="6"/>
      <c r="F1711" s="6"/>
    </row>
    <row r="1712" spans="1:6" ht="13.9">
      <c r="A1712" s="6"/>
      <c r="B1712" s="7"/>
      <c r="C1712" s="6"/>
      <c r="D1712" s="8"/>
      <c r="E1712" s="6"/>
      <c r="F1712" s="6"/>
    </row>
    <row r="1713" spans="1:6" ht="13.9">
      <c r="A1713" s="6"/>
      <c r="B1713" s="7"/>
      <c r="C1713" s="6"/>
      <c r="D1713" s="8"/>
      <c r="E1713" s="6"/>
      <c r="F1713" s="6"/>
    </row>
    <row r="1714" spans="1:6" ht="13.9">
      <c r="A1714" s="6"/>
      <c r="B1714" s="7"/>
      <c r="C1714" s="6"/>
      <c r="D1714" s="8"/>
      <c r="E1714" s="6"/>
      <c r="F1714" s="6"/>
    </row>
    <row r="1715" spans="1:6" ht="13.9">
      <c r="A1715" s="6"/>
      <c r="B1715" s="7"/>
      <c r="C1715" s="6"/>
      <c r="D1715" s="8"/>
      <c r="E1715" s="6"/>
      <c r="F1715" s="6"/>
    </row>
    <row r="1716" spans="1:6" ht="13.9">
      <c r="A1716" s="6"/>
      <c r="B1716" s="7"/>
      <c r="C1716" s="6"/>
      <c r="D1716" s="8"/>
      <c r="E1716" s="6"/>
      <c r="F1716" s="6"/>
    </row>
    <row r="1717" spans="1:6" ht="13.9">
      <c r="A1717" s="6"/>
      <c r="B1717" s="7"/>
      <c r="C1717" s="6"/>
      <c r="D1717" s="8"/>
      <c r="E1717" s="6"/>
      <c r="F1717" s="6"/>
    </row>
    <row r="1718" spans="1:6" ht="13.9">
      <c r="A1718" s="6"/>
      <c r="B1718" s="7"/>
      <c r="C1718" s="6"/>
      <c r="D1718" s="8"/>
      <c r="E1718" s="6"/>
      <c r="F1718" s="6"/>
    </row>
    <row r="1719" spans="1:6" ht="13.9">
      <c r="A1719" s="6"/>
      <c r="B1719" s="7"/>
      <c r="C1719" s="6"/>
      <c r="D1719" s="8"/>
      <c r="E1719" s="6"/>
      <c r="F1719" s="6"/>
    </row>
    <row r="1720" spans="1:6" ht="13.9">
      <c r="A1720" s="6"/>
      <c r="B1720" s="7"/>
      <c r="C1720" s="6"/>
      <c r="D1720" s="8"/>
      <c r="E1720" s="6"/>
      <c r="F1720" s="6"/>
    </row>
    <row r="1721" spans="1:6" ht="13.9">
      <c r="A1721" s="6"/>
      <c r="B1721" s="7"/>
      <c r="C1721" s="6"/>
      <c r="D1721" s="8"/>
      <c r="E1721" s="6"/>
      <c r="F1721" s="6"/>
    </row>
    <row r="1722" spans="1:6" ht="13.9">
      <c r="A1722" s="6"/>
      <c r="B1722" s="7"/>
      <c r="C1722" s="6"/>
      <c r="D1722" s="8"/>
      <c r="E1722" s="6"/>
      <c r="F1722" s="6"/>
    </row>
    <row r="1723" spans="1:6" ht="13.9">
      <c r="A1723" s="6"/>
      <c r="B1723" s="7"/>
      <c r="C1723" s="6"/>
      <c r="D1723" s="8"/>
      <c r="E1723" s="6"/>
      <c r="F1723" s="6"/>
    </row>
    <row r="1724" spans="1:6" ht="13.9">
      <c r="A1724" s="6"/>
      <c r="B1724" s="7"/>
      <c r="C1724" s="6"/>
      <c r="D1724" s="8"/>
      <c r="E1724" s="6"/>
      <c r="F1724" s="6"/>
    </row>
    <row r="1725" spans="1:6" ht="13.9">
      <c r="A1725" s="6"/>
      <c r="B1725" s="7"/>
      <c r="C1725" s="6"/>
      <c r="D1725" s="8"/>
      <c r="E1725" s="6"/>
      <c r="F1725" s="6"/>
    </row>
    <row r="1726" spans="1:6" ht="13.9">
      <c r="A1726" s="6"/>
      <c r="B1726" s="7"/>
      <c r="C1726" s="6"/>
      <c r="D1726" s="8"/>
      <c r="E1726" s="6"/>
      <c r="F1726" s="6"/>
    </row>
    <row r="1727" spans="1:6" ht="13.9">
      <c r="A1727" s="6"/>
      <c r="B1727" s="7"/>
      <c r="C1727" s="6"/>
      <c r="D1727" s="8"/>
      <c r="E1727" s="6"/>
      <c r="F1727" s="6"/>
    </row>
    <row r="1728" spans="1:6" ht="13.9">
      <c r="A1728" s="6"/>
      <c r="B1728" s="7"/>
      <c r="C1728" s="6"/>
      <c r="D1728" s="8"/>
      <c r="E1728" s="6"/>
      <c r="F1728" s="6"/>
    </row>
    <row r="1729" spans="1:6" ht="13.9">
      <c r="A1729" s="6"/>
      <c r="B1729" s="7"/>
      <c r="C1729" s="6"/>
      <c r="D1729" s="8"/>
      <c r="E1729" s="6"/>
      <c r="F1729" s="6"/>
    </row>
    <row r="1730" spans="1:6" ht="13.9">
      <c r="A1730" s="6"/>
      <c r="B1730" s="7"/>
      <c r="C1730" s="6"/>
      <c r="D1730" s="8"/>
      <c r="E1730" s="6"/>
      <c r="F1730" s="6"/>
    </row>
    <row r="1731" spans="1:6" ht="13.9">
      <c r="A1731" s="6"/>
      <c r="B1731" s="7"/>
      <c r="C1731" s="6"/>
      <c r="D1731" s="8"/>
      <c r="E1731" s="6"/>
      <c r="F1731" s="6"/>
    </row>
    <row r="1732" spans="1:6" ht="13.9">
      <c r="A1732" s="6"/>
      <c r="B1732" s="7"/>
      <c r="C1732" s="6"/>
      <c r="D1732" s="8"/>
      <c r="E1732" s="6"/>
      <c r="F1732" s="6"/>
    </row>
    <row r="1733" spans="1:6" ht="13.9">
      <c r="A1733" s="6"/>
      <c r="B1733" s="7"/>
      <c r="C1733" s="6"/>
      <c r="D1733" s="8"/>
      <c r="E1733" s="6"/>
      <c r="F1733" s="6"/>
    </row>
    <row r="1734" spans="1:6" ht="13.9">
      <c r="A1734" s="6"/>
      <c r="B1734" s="7"/>
      <c r="C1734" s="6"/>
      <c r="D1734" s="8"/>
      <c r="E1734" s="6"/>
      <c r="F1734" s="6"/>
    </row>
    <row r="1735" spans="1:6" ht="13.9">
      <c r="A1735" s="6"/>
      <c r="B1735" s="7"/>
      <c r="C1735" s="6"/>
      <c r="D1735" s="8"/>
      <c r="E1735" s="6"/>
      <c r="F1735" s="6"/>
    </row>
    <row r="1736" spans="1:6" ht="13.9">
      <c r="A1736" s="6"/>
      <c r="B1736" s="7"/>
      <c r="C1736" s="6"/>
      <c r="D1736" s="8"/>
      <c r="E1736" s="6"/>
      <c r="F1736" s="6"/>
    </row>
    <row r="1737" spans="1:6" ht="13.9">
      <c r="A1737" s="6"/>
      <c r="B1737" s="7"/>
      <c r="C1737" s="6"/>
      <c r="D1737" s="8"/>
      <c r="E1737" s="6"/>
      <c r="F1737" s="6"/>
    </row>
    <row r="1738" spans="1:6" ht="13.9">
      <c r="A1738" s="6"/>
      <c r="B1738" s="7"/>
      <c r="C1738" s="6"/>
      <c r="D1738" s="8"/>
      <c r="E1738" s="6"/>
      <c r="F1738" s="6"/>
    </row>
    <row r="1739" spans="1:6" ht="13.9">
      <c r="A1739" s="6"/>
      <c r="B1739" s="7"/>
      <c r="C1739" s="6"/>
      <c r="D1739" s="8"/>
      <c r="E1739" s="6"/>
      <c r="F1739" s="6"/>
    </row>
    <row r="1740" spans="1:6" ht="13.9">
      <c r="A1740" s="6"/>
      <c r="B1740" s="7"/>
      <c r="C1740" s="6"/>
      <c r="D1740" s="8"/>
      <c r="E1740" s="6"/>
      <c r="F1740" s="6"/>
    </row>
    <row r="1741" spans="1:6" ht="13.9">
      <c r="A1741" s="6"/>
      <c r="B1741" s="7"/>
      <c r="C1741" s="6"/>
      <c r="D1741" s="8"/>
      <c r="E1741" s="6"/>
      <c r="F1741" s="6"/>
    </row>
    <row r="1742" spans="1:6" ht="13.9">
      <c r="A1742" s="6"/>
      <c r="B1742" s="7"/>
      <c r="C1742" s="6"/>
      <c r="D1742" s="8"/>
      <c r="E1742" s="6"/>
      <c r="F1742" s="6"/>
    </row>
    <row r="1743" spans="1:6" ht="13.9">
      <c r="A1743" s="6"/>
      <c r="B1743" s="7"/>
      <c r="C1743" s="6"/>
      <c r="D1743" s="8"/>
      <c r="E1743" s="6"/>
      <c r="F1743" s="6"/>
    </row>
    <row r="1744" spans="1:6" ht="13.9">
      <c r="A1744" s="6"/>
      <c r="B1744" s="7"/>
      <c r="C1744" s="6"/>
      <c r="D1744" s="8"/>
      <c r="E1744" s="6"/>
      <c r="F1744" s="6"/>
    </row>
    <row r="1745" spans="1:6" ht="13.9">
      <c r="A1745" s="6"/>
      <c r="B1745" s="7"/>
      <c r="C1745" s="6"/>
      <c r="D1745" s="8"/>
      <c r="E1745" s="6"/>
      <c r="F1745" s="6"/>
    </row>
    <row r="1746" spans="1:6" ht="13.9">
      <c r="A1746" s="6"/>
      <c r="B1746" s="7"/>
      <c r="C1746" s="6"/>
      <c r="D1746" s="8"/>
      <c r="E1746" s="6"/>
      <c r="F1746" s="6"/>
    </row>
    <row r="1747" spans="1:6" ht="13.9">
      <c r="A1747" s="6"/>
      <c r="B1747" s="7"/>
      <c r="C1747" s="6"/>
      <c r="D1747" s="8"/>
      <c r="E1747" s="6"/>
      <c r="F1747" s="6"/>
    </row>
    <row r="1748" spans="1:6" ht="13.9">
      <c r="A1748" s="6"/>
      <c r="B1748" s="7"/>
      <c r="C1748" s="6"/>
      <c r="D1748" s="8"/>
      <c r="E1748" s="6"/>
      <c r="F1748" s="6"/>
    </row>
    <row r="1749" spans="1:6" ht="13.9">
      <c r="A1749" s="6"/>
      <c r="B1749" s="7"/>
      <c r="C1749" s="6"/>
      <c r="D1749" s="8"/>
      <c r="E1749" s="6"/>
      <c r="F1749" s="6"/>
    </row>
    <row r="1750" spans="1:6" ht="13.9">
      <c r="A1750" s="6"/>
      <c r="B1750" s="7"/>
      <c r="C1750" s="6"/>
      <c r="D1750" s="8"/>
      <c r="E1750" s="6"/>
      <c r="F1750" s="6"/>
    </row>
    <row r="1751" spans="1:6" ht="13.9">
      <c r="A1751" s="6"/>
      <c r="B1751" s="7"/>
      <c r="C1751" s="6"/>
      <c r="D1751" s="8"/>
      <c r="E1751" s="6"/>
      <c r="F1751" s="6"/>
    </row>
    <row r="1752" spans="1:6" ht="13.9">
      <c r="A1752" s="6"/>
      <c r="B1752" s="7"/>
      <c r="C1752" s="6"/>
      <c r="D1752" s="8"/>
      <c r="E1752" s="6"/>
      <c r="F1752" s="6"/>
    </row>
    <row r="1753" spans="1:6" ht="13.9">
      <c r="A1753" s="6"/>
      <c r="B1753" s="7"/>
      <c r="C1753" s="6"/>
      <c r="D1753" s="8"/>
      <c r="E1753" s="6"/>
      <c r="F1753" s="6"/>
    </row>
    <row r="1754" spans="1:6" ht="13.9">
      <c r="A1754" s="6"/>
      <c r="B1754" s="7"/>
      <c r="C1754" s="6"/>
      <c r="D1754" s="8"/>
      <c r="E1754" s="6"/>
      <c r="F1754" s="6"/>
    </row>
    <row r="1755" spans="1:6" ht="13.9">
      <c r="A1755" s="6"/>
      <c r="B1755" s="7"/>
      <c r="C1755" s="6"/>
      <c r="D1755" s="8"/>
      <c r="E1755" s="6"/>
      <c r="F1755" s="6"/>
    </row>
    <row r="1756" spans="1:6" ht="13.9">
      <c r="A1756" s="6"/>
      <c r="B1756" s="7"/>
      <c r="C1756" s="6"/>
      <c r="D1756" s="8"/>
      <c r="E1756" s="6"/>
      <c r="F1756" s="6"/>
    </row>
    <row r="1757" spans="1:6" ht="13.9">
      <c r="A1757" s="6"/>
      <c r="B1757" s="7"/>
      <c r="C1757" s="6"/>
      <c r="D1757" s="8"/>
      <c r="E1757" s="6"/>
      <c r="F1757" s="6"/>
    </row>
    <row r="1758" spans="1:6" ht="13.9">
      <c r="A1758" s="6"/>
      <c r="B1758" s="7"/>
      <c r="C1758" s="6"/>
      <c r="D1758" s="8"/>
      <c r="E1758" s="6"/>
      <c r="F1758" s="6"/>
    </row>
    <row r="1759" spans="1:6" ht="13.9">
      <c r="A1759" s="6"/>
      <c r="B1759" s="7"/>
      <c r="C1759" s="6"/>
      <c r="D1759" s="8"/>
      <c r="E1759" s="6"/>
      <c r="F1759" s="6"/>
    </row>
    <row r="1760" spans="1:6" ht="13.9">
      <c r="A1760" s="6"/>
      <c r="B1760" s="7"/>
      <c r="C1760" s="6"/>
      <c r="D1760" s="8"/>
      <c r="E1760" s="6"/>
      <c r="F1760" s="6"/>
    </row>
    <row r="1761" spans="1:6" ht="13.9">
      <c r="A1761" s="6"/>
      <c r="B1761" s="7"/>
      <c r="C1761" s="6"/>
      <c r="D1761" s="8"/>
      <c r="E1761" s="6"/>
      <c r="F1761" s="6"/>
    </row>
    <row r="1762" spans="1:6" ht="13.9">
      <c r="A1762" s="6"/>
      <c r="B1762" s="7"/>
      <c r="C1762" s="6"/>
      <c r="D1762" s="8"/>
      <c r="E1762" s="6"/>
      <c r="F1762" s="6"/>
    </row>
    <row r="1763" spans="1:6" ht="13.9">
      <c r="A1763" s="6"/>
      <c r="B1763" s="7"/>
      <c r="C1763" s="6"/>
      <c r="D1763" s="8"/>
      <c r="E1763" s="6"/>
      <c r="F1763" s="6"/>
    </row>
    <row r="1764" spans="1:6" ht="13.9">
      <c r="A1764" s="6"/>
      <c r="B1764" s="7"/>
      <c r="C1764" s="6"/>
      <c r="D1764" s="8"/>
      <c r="E1764" s="6"/>
      <c r="F1764" s="6"/>
    </row>
    <row r="1765" spans="1:6" ht="13.9">
      <c r="A1765" s="6"/>
      <c r="B1765" s="7"/>
      <c r="C1765" s="6"/>
      <c r="D1765" s="8"/>
      <c r="E1765" s="6"/>
      <c r="F1765" s="6"/>
    </row>
    <row r="1766" spans="1:6" ht="13.9">
      <c r="A1766" s="6"/>
      <c r="B1766" s="7"/>
      <c r="C1766" s="6"/>
      <c r="D1766" s="8"/>
      <c r="E1766" s="6"/>
      <c r="F1766" s="6"/>
    </row>
    <row r="1767" spans="1:6" ht="13.9">
      <c r="A1767" s="6"/>
      <c r="B1767" s="7"/>
      <c r="C1767" s="6"/>
      <c r="D1767" s="8"/>
      <c r="E1767" s="6"/>
      <c r="F1767" s="6"/>
    </row>
    <row r="1768" spans="1:6" ht="13.9">
      <c r="A1768" s="6"/>
      <c r="B1768" s="7"/>
      <c r="C1768" s="6"/>
      <c r="D1768" s="8"/>
      <c r="E1768" s="6"/>
      <c r="F1768" s="6"/>
    </row>
    <row r="1769" spans="1:6" ht="13.9">
      <c r="A1769" s="6"/>
      <c r="B1769" s="7"/>
      <c r="C1769" s="6"/>
      <c r="D1769" s="8"/>
      <c r="E1769" s="6"/>
      <c r="F1769" s="6"/>
    </row>
    <row r="1770" spans="1:6" ht="13.9">
      <c r="A1770" s="6"/>
      <c r="B1770" s="7"/>
      <c r="C1770" s="6"/>
      <c r="D1770" s="8"/>
      <c r="E1770" s="6"/>
      <c r="F1770" s="6"/>
    </row>
    <row r="1771" spans="1:6" ht="13.9">
      <c r="A1771" s="6"/>
      <c r="B1771" s="7"/>
      <c r="C1771" s="6"/>
      <c r="D1771" s="8"/>
      <c r="E1771" s="6"/>
      <c r="F1771" s="6"/>
    </row>
    <row r="1772" spans="1:6" ht="13.9">
      <c r="A1772" s="6"/>
      <c r="B1772" s="7"/>
      <c r="C1772" s="6"/>
      <c r="D1772" s="8"/>
      <c r="E1772" s="6"/>
      <c r="F1772" s="6"/>
    </row>
    <row r="1773" spans="1:6" ht="13.9">
      <c r="A1773" s="6"/>
      <c r="B1773" s="7"/>
      <c r="C1773" s="6"/>
      <c r="D1773" s="8"/>
      <c r="E1773" s="6"/>
      <c r="F1773" s="6"/>
    </row>
    <row r="1774" spans="1:6" ht="13.9">
      <c r="A1774" s="6"/>
      <c r="B1774" s="7"/>
      <c r="C1774" s="6"/>
      <c r="D1774" s="8"/>
      <c r="E1774" s="6"/>
      <c r="F1774" s="6"/>
    </row>
    <row r="1775" spans="1:6" ht="13.9">
      <c r="A1775" s="6"/>
      <c r="B1775" s="7"/>
      <c r="C1775" s="6"/>
      <c r="D1775" s="8"/>
      <c r="E1775" s="6"/>
      <c r="F1775" s="6"/>
    </row>
    <row r="1776" spans="1:6" ht="13.9">
      <c r="A1776" s="6"/>
      <c r="B1776" s="7"/>
      <c r="C1776" s="6"/>
      <c r="D1776" s="8"/>
      <c r="E1776" s="6"/>
      <c r="F1776" s="6"/>
    </row>
    <row r="1777" spans="1:6" ht="13.9">
      <c r="A1777" s="6"/>
      <c r="B1777" s="7"/>
      <c r="C1777" s="6"/>
      <c r="D1777" s="8"/>
      <c r="E1777" s="6"/>
      <c r="F1777" s="6"/>
    </row>
    <row r="1778" spans="1:6" ht="13.9">
      <c r="A1778" s="6"/>
      <c r="B1778" s="7"/>
      <c r="C1778" s="6"/>
      <c r="D1778" s="8"/>
      <c r="E1778" s="6"/>
      <c r="F1778" s="6"/>
    </row>
    <row r="1779" spans="1:6" ht="13.9">
      <c r="A1779" s="6"/>
      <c r="B1779" s="7"/>
      <c r="C1779" s="6"/>
      <c r="D1779" s="8"/>
      <c r="E1779" s="6"/>
      <c r="F1779" s="6"/>
    </row>
    <row r="1780" spans="1:6" ht="13.9">
      <c r="A1780" s="6"/>
      <c r="B1780" s="7"/>
      <c r="C1780" s="6"/>
      <c r="D1780" s="8"/>
      <c r="E1780" s="6"/>
      <c r="F1780" s="6"/>
    </row>
    <row r="1781" spans="1:6" ht="13.9">
      <c r="A1781" s="6"/>
      <c r="B1781" s="7"/>
      <c r="C1781" s="6"/>
      <c r="D1781" s="8"/>
      <c r="E1781" s="6"/>
      <c r="F1781" s="6"/>
    </row>
    <row r="1782" spans="1:6" ht="13.9">
      <c r="A1782" s="6"/>
      <c r="B1782" s="7"/>
      <c r="C1782" s="6"/>
      <c r="D1782" s="8"/>
      <c r="E1782" s="6"/>
      <c r="F1782" s="6"/>
    </row>
    <row r="1783" spans="1:6" ht="13.9">
      <c r="A1783" s="6"/>
      <c r="B1783" s="7"/>
      <c r="C1783" s="6"/>
      <c r="D1783" s="8"/>
      <c r="E1783" s="6"/>
      <c r="F1783" s="6"/>
    </row>
    <row r="1784" spans="1:6" ht="13.9">
      <c r="A1784" s="6"/>
      <c r="B1784" s="7"/>
      <c r="C1784" s="6"/>
      <c r="D1784" s="8"/>
      <c r="E1784" s="6"/>
      <c r="F1784" s="6"/>
    </row>
    <row r="1785" spans="1:6" ht="13.9">
      <c r="A1785" s="6"/>
      <c r="B1785" s="7"/>
      <c r="C1785" s="6"/>
      <c r="D1785" s="8"/>
      <c r="E1785" s="6"/>
      <c r="F1785" s="6"/>
    </row>
    <row r="1786" spans="1:6" ht="13.9">
      <c r="A1786" s="6"/>
      <c r="B1786" s="7"/>
      <c r="C1786" s="6"/>
      <c r="D1786" s="8"/>
      <c r="E1786" s="6"/>
      <c r="F1786" s="6"/>
    </row>
    <row r="1787" spans="1:6" ht="13.9">
      <c r="A1787" s="6"/>
      <c r="B1787" s="7"/>
      <c r="C1787" s="6"/>
      <c r="D1787" s="8"/>
      <c r="E1787" s="6"/>
      <c r="F1787" s="6"/>
    </row>
    <row r="1788" spans="1:6" ht="13.9">
      <c r="A1788" s="6"/>
      <c r="B1788" s="7"/>
      <c r="C1788" s="6"/>
      <c r="D1788" s="8"/>
      <c r="E1788" s="6"/>
      <c r="F1788" s="6"/>
    </row>
    <row r="1789" spans="1:6" ht="13.9">
      <c r="A1789" s="6"/>
      <c r="B1789" s="7"/>
      <c r="C1789" s="6"/>
      <c r="D1789" s="8"/>
      <c r="E1789" s="6"/>
      <c r="F1789" s="6"/>
    </row>
    <row r="1790" spans="1:6" ht="13.9">
      <c r="A1790" s="6"/>
      <c r="B1790" s="7"/>
      <c r="C1790" s="6"/>
      <c r="D1790" s="8"/>
      <c r="E1790" s="6"/>
      <c r="F1790" s="6"/>
    </row>
    <row r="1791" spans="1:6" ht="13.9">
      <c r="A1791" s="6"/>
      <c r="B1791" s="7"/>
      <c r="C1791" s="6"/>
      <c r="D1791" s="8"/>
      <c r="E1791" s="6"/>
      <c r="F1791" s="6"/>
    </row>
    <row r="1792" spans="1:6" ht="13.9">
      <c r="A1792" s="6"/>
      <c r="B1792" s="7"/>
      <c r="C1792" s="6"/>
      <c r="D1792" s="8"/>
      <c r="E1792" s="6"/>
      <c r="F1792" s="6"/>
    </row>
    <row r="1793" spans="1:6" ht="13.9">
      <c r="A1793" s="6"/>
      <c r="B1793" s="7"/>
      <c r="C1793" s="6"/>
      <c r="D1793" s="8"/>
      <c r="E1793" s="6"/>
      <c r="F1793" s="6"/>
    </row>
    <row r="1794" spans="1:6" ht="13.9">
      <c r="A1794" s="6"/>
      <c r="B1794" s="7"/>
      <c r="C1794" s="6"/>
      <c r="D1794" s="8"/>
      <c r="E1794" s="6"/>
      <c r="F1794" s="6"/>
    </row>
    <row r="1795" spans="1:6" ht="13.9">
      <c r="A1795" s="6"/>
      <c r="B1795" s="7"/>
      <c r="C1795" s="6"/>
      <c r="D1795" s="8"/>
      <c r="E1795" s="6"/>
      <c r="F1795" s="6"/>
    </row>
    <row r="1796" spans="1:6" ht="13.9">
      <c r="A1796" s="6"/>
      <c r="B1796" s="7"/>
      <c r="C1796" s="6"/>
      <c r="D1796" s="8"/>
      <c r="E1796" s="6"/>
      <c r="F1796" s="6"/>
    </row>
    <row r="1797" spans="1:6" ht="13.9">
      <c r="A1797" s="6"/>
      <c r="B1797" s="7"/>
      <c r="C1797" s="6"/>
      <c r="D1797" s="8"/>
      <c r="E1797" s="6"/>
      <c r="F1797" s="6"/>
    </row>
    <row r="1798" spans="1:6" ht="13.9">
      <c r="A1798" s="6"/>
      <c r="B1798" s="7"/>
      <c r="C1798" s="6"/>
      <c r="D1798" s="8"/>
      <c r="E1798" s="6"/>
      <c r="F1798" s="6"/>
    </row>
    <row r="1799" spans="1:6" ht="13.9">
      <c r="A1799" s="6"/>
      <c r="B1799" s="7"/>
      <c r="C1799" s="6"/>
      <c r="D1799" s="8"/>
      <c r="E1799" s="6"/>
      <c r="F1799" s="6"/>
    </row>
    <row r="1800" spans="1:6" ht="13.9">
      <c r="A1800" s="6"/>
      <c r="B1800" s="7"/>
      <c r="C1800" s="6"/>
      <c r="D1800" s="8"/>
      <c r="E1800" s="6"/>
      <c r="F1800" s="6"/>
    </row>
    <row r="1801" spans="1:6" ht="13.9">
      <c r="A1801" s="6"/>
      <c r="B1801" s="7"/>
      <c r="C1801" s="6"/>
      <c r="D1801" s="8"/>
      <c r="E1801" s="6"/>
      <c r="F1801" s="6"/>
    </row>
    <row r="1802" spans="1:6" ht="13.9">
      <c r="A1802" s="6"/>
      <c r="B1802" s="7"/>
      <c r="C1802" s="6"/>
      <c r="D1802" s="8"/>
      <c r="E1802" s="6"/>
      <c r="F1802" s="6"/>
    </row>
    <row r="1803" spans="1:6" ht="13.9">
      <c r="A1803" s="6"/>
      <c r="B1803" s="7"/>
      <c r="C1803" s="6"/>
      <c r="D1803" s="8"/>
      <c r="E1803" s="6"/>
      <c r="F1803" s="6"/>
    </row>
    <row r="1804" spans="1:6" ht="13.9">
      <c r="A1804" s="6"/>
      <c r="B1804" s="7"/>
      <c r="C1804" s="6"/>
      <c r="D1804" s="8"/>
      <c r="E1804" s="6"/>
      <c r="F1804" s="6"/>
    </row>
    <row r="1805" spans="1:6" ht="13.9">
      <c r="A1805" s="6"/>
      <c r="B1805" s="7"/>
      <c r="C1805" s="6"/>
      <c r="D1805" s="8"/>
      <c r="E1805" s="6"/>
      <c r="F1805" s="6"/>
    </row>
    <row r="1806" spans="1:6" ht="13.9">
      <c r="A1806" s="6"/>
      <c r="B1806" s="7"/>
      <c r="C1806" s="6"/>
      <c r="D1806" s="8"/>
      <c r="E1806" s="6"/>
      <c r="F1806" s="6"/>
    </row>
    <row r="1807" spans="1:6" ht="13.9">
      <c r="A1807" s="6"/>
      <c r="B1807" s="7"/>
      <c r="C1807" s="6"/>
      <c r="D1807" s="8"/>
      <c r="E1807" s="6"/>
      <c r="F1807" s="6"/>
    </row>
    <row r="1808" spans="1:6" ht="13.9">
      <c r="A1808" s="6"/>
      <c r="B1808" s="7"/>
      <c r="C1808" s="6"/>
      <c r="D1808" s="8"/>
      <c r="E1808" s="6"/>
      <c r="F1808" s="6"/>
    </row>
    <row r="1809" spans="1:6" ht="13.9">
      <c r="A1809" s="6"/>
      <c r="B1809" s="7"/>
      <c r="C1809" s="6"/>
      <c r="D1809" s="8"/>
      <c r="E1809" s="6"/>
      <c r="F1809" s="6"/>
    </row>
    <row r="1810" spans="1:6" ht="13.9">
      <c r="A1810" s="6"/>
      <c r="B1810" s="7"/>
      <c r="C1810" s="6"/>
      <c r="D1810" s="8"/>
      <c r="E1810" s="6"/>
      <c r="F1810" s="6"/>
    </row>
    <row r="1811" spans="1:6" ht="13.9">
      <c r="A1811" s="6"/>
      <c r="B1811" s="7"/>
      <c r="C1811" s="6"/>
      <c r="D1811" s="8"/>
      <c r="E1811" s="6"/>
      <c r="F1811" s="6"/>
    </row>
    <row r="1812" spans="1:6" ht="13.9">
      <c r="A1812" s="6"/>
      <c r="B1812" s="7"/>
      <c r="C1812" s="6"/>
      <c r="D1812" s="8"/>
      <c r="E1812" s="6"/>
      <c r="F1812" s="6"/>
    </row>
    <row r="1813" spans="1:6" ht="13.9">
      <c r="A1813" s="6"/>
      <c r="B1813" s="7"/>
      <c r="C1813" s="6"/>
      <c r="D1813" s="8"/>
      <c r="E1813" s="6"/>
      <c r="F1813" s="6"/>
    </row>
    <row r="1814" spans="1:6" ht="13.9">
      <c r="A1814" s="6"/>
      <c r="B1814" s="7"/>
      <c r="C1814" s="6"/>
      <c r="D1814" s="8"/>
      <c r="E1814" s="6"/>
      <c r="F1814" s="6"/>
    </row>
    <row r="1815" spans="1:6" ht="13.9">
      <c r="A1815" s="6"/>
      <c r="B1815" s="7"/>
      <c r="C1815" s="6"/>
      <c r="D1815" s="8"/>
      <c r="E1815" s="6"/>
      <c r="F1815" s="6"/>
    </row>
    <row r="1816" spans="1:6" ht="13.9">
      <c r="A1816" s="6"/>
      <c r="B1816" s="7"/>
      <c r="C1816" s="6"/>
      <c r="D1816" s="8"/>
      <c r="E1816" s="6"/>
      <c r="F1816" s="6"/>
    </row>
    <row r="1817" spans="1:6" ht="13.9">
      <c r="A1817" s="6"/>
      <c r="B1817" s="7"/>
      <c r="C1817" s="6"/>
      <c r="D1817" s="8"/>
      <c r="E1817" s="6"/>
      <c r="F1817" s="6"/>
    </row>
    <row r="1818" spans="1:6" ht="13.9">
      <c r="A1818" s="6"/>
      <c r="B1818" s="7"/>
      <c r="C1818" s="6"/>
      <c r="D1818" s="8"/>
      <c r="E1818" s="6"/>
      <c r="F1818" s="6"/>
    </row>
    <row r="1819" spans="1:6" ht="13.9">
      <c r="A1819" s="6"/>
      <c r="B1819" s="7"/>
      <c r="C1819" s="6"/>
      <c r="D1819" s="8"/>
      <c r="E1819" s="6"/>
      <c r="F1819" s="6"/>
    </row>
    <row r="1820" spans="1:6" ht="13.9">
      <c r="A1820" s="6"/>
      <c r="B1820" s="7"/>
      <c r="C1820" s="6"/>
      <c r="D1820" s="8"/>
      <c r="E1820" s="6"/>
      <c r="F1820" s="6"/>
    </row>
    <row r="1821" spans="1:6" ht="13.9">
      <c r="A1821" s="6"/>
      <c r="B1821" s="7"/>
      <c r="C1821" s="6"/>
      <c r="D1821" s="8"/>
      <c r="E1821" s="6"/>
      <c r="F1821" s="6"/>
    </row>
    <row r="1822" spans="1:6" ht="13.9">
      <c r="A1822" s="6"/>
      <c r="B1822" s="7"/>
      <c r="C1822" s="6"/>
      <c r="D1822" s="8"/>
      <c r="E1822" s="6"/>
      <c r="F1822" s="6"/>
    </row>
    <row r="1823" spans="1:6" ht="13.9">
      <c r="A1823" s="6"/>
      <c r="B1823" s="7"/>
      <c r="C1823" s="6"/>
      <c r="D1823" s="8"/>
      <c r="E1823" s="6"/>
      <c r="F1823" s="6"/>
    </row>
    <row r="1824" spans="1:6" ht="13.9">
      <c r="A1824" s="6"/>
      <c r="B1824" s="7"/>
      <c r="C1824" s="6"/>
      <c r="D1824" s="8"/>
      <c r="E1824" s="6"/>
      <c r="F1824" s="6"/>
    </row>
    <row r="1825" spans="1:6" ht="13.9">
      <c r="A1825" s="6"/>
      <c r="B1825" s="7"/>
      <c r="C1825" s="6"/>
      <c r="D1825" s="8"/>
      <c r="E1825" s="6"/>
      <c r="F1825" s="6"/>
    </row>
    <row r="1826" spans="1:6" ht="13.9">
      <c r="A1826" s="6"/>
      <c r="B1826" s="7"/>
      <c r="C1826" s="6"/>
      <c r="D1826" s="8"/>
      <c r="E1826" s="6"/>
      <c r="F1826" s="6"/>
    </row>
    <row r="1827" spans="1:6" ht="13.9">
      <c r="A1827" s="6"/>
      <c r="B1827" s="7"/>
      <c r="C1827" s="6"/>
      <c r="D1827" s="8"/>
      <c r="E1827" s="6"/>
      <c r="F1827" s="6"/>
    </row>
    <row r="1828" spans="1:6" ht="13.9">
      <c r="A1828" s="6"/>
      <c r="B1828" s="7"/>
      <c r="C1828" s="6"/>
      <c r="D1828" s="8"/>
      <c r="E1828" s="6"/>
      <c r="F1828" s="6"/>
    </row>
    <row r="1829" spans="1:6" ht="13.9">
      <c r="A1829" s="6"/>
      <c r="B1829" s="7"/>
      <c r="C1829" s="6"/>
      <c r="D1829" s="8"/>
      <c r="E1829" s="6"/>
      <c r="F1829" s="6"/>
    </row>
    <row r="1830" spans="1:6" ht="13.9">
      <c r="A1830" s="6"/>
      <c r="B1830" s="7"/>
      <c r="C1830" s="6"/>
      <c r="D1830" s="8"/>
      <c r="E1830" s="6"/>
      <c r="F1830" s="6"/>
    </row>
    <row r="1831" spans="1:6" ht="13.9">
      <c r="A1831" s="6"/>
      <c r="B1831" s="7"/>
      <c r="C1831" s="6"/>
      <c r="D1831" s="8"/>
      <c r="E1831" s="6"/>
      <c r="F1831" s="6"/>
    </row>
    <row r="1832" spans="1:6" ht="13.9">
      <c r="A1832" s="6"/>
      <c r="B1832" s="7"/>
      <c r="C1832" s="6"/>
      <c r="D1832" s="8"/>
      <c r="E1832" s="6"/>
      <c r="F1832" s="6"/>
    </row>
    <row r="1833" spans="1:6" ht="13.9">
      <c r="A1833" s="6"/>
      <c r="B1833" s="7"/>
      <c r="C1833" s="6"/>
      <c r="D1833" s="8"/>
      <c r="E1833" s="6"/>
      <c r="F1833" s="6"/>
    </row>
    <row r="1834" spans="1:6" ht="13.9">
      <c r="A1834" s="6"/>
      <c r="B1834" s="7"/>
      <c r="C1834" s="6"/>
      <c r="D1834" s="8"/>
      <c r="E1834" s="6"/>
      <c r="F1834" s="6"/>
    </row>
    <row r="1835" spans="1:6" ht="13.9">
      <c r="A1835" s="6"/>
      <c r="B1835" s="7"/>
      <c r="C1835" s="6"/>
      <c r="D1835" s="8"/>
      <c r="E1835" s="6"/>
      <c r="F1835" s="6"/>
    </row>
    <row r="1836" spans="1:6" ht="13.9">
      <c r="A1836" s="6"/>
      <c r="B1836" s="7"/>
      <c r="C1836" s="6"/>
      <c r="D1836" s="8"/>
      <c r="E1836" s="6"/>
      <c r="F1836" s="6"/>
    </row>
    <row r="1837" spans="1:6" ht="13.9">
      <c r="A1837" s="6"/>
      <c r="B1837" s="7"/>
      <c r="C1837" s="6"/>
      <c r="D1837" s="8"/>
      <c r="E1837" s="6"/>
      <c r="F1837" s="6"/>
    </row>
    <row r="1838" spans="1:6" ht="13.9">
      <c r="A1838" s="6"/>
      <c r="B1838" s="7"/>
      <c r="C1838" s="6"/>
      <c r="D1838" s="8"/>
      <c r="E1838" s="6"/>
      <c r="F1838" s="6"/>
    </row>
    <row r="1839" spans="1:6" ht="13.9">
      <c r="A1839" s="6"/>
      <c r="B1839" s="7"/>
      <c r="C1839" s="6"/>
      <c r="D1839" s="8"/>
      <c r="E1839" s="6"/>
      <c r="F1839" s="6"/>
    </row>
    <row r="1840" spans="1:6" ht="13.9">
      <c r="A1840" s="6"/>
      <c r="B1840" s="7"/>
      <c r="C1840" s="6"/>
      <c r="D1840" s="8"/>
      <c r="E1840" s="6"/>
      <c r="F1840" s="6"/>
    </row>
    <row r="1841" spans="1:6" ht="13.9">
      <c r="A1841" s="6"/>
      <c r="B1841" s="7"/>
      <c r="C1841" s="6"/>
      <c r="D1841" s="8"/>
      <c r="E1841" s="6"/>
      <c r="F1841" s="6"/>
    </row>
    <row r="1842" spans="1:6" ht="13.9">
      <c r="A1842" s="6"/>
      <c r="B1842" s="7"/>
      <c r="C1842" s="6"/>
      <c r="D1842" s="8"/>
      <c r="E1842" s="6"/>
      <c r="F1842" s="6"/>
    </row>
    <row r="1843" spans="1:6" ht="13.9">
      <c r="A1843" s="6"/>
      <c r="B1843" s="7"/>
      <c r="C1843" s="6"/>
      <c r="D1843" s="8"/>
      <c r="E1843" s="6"/>
      <c r="F1843" s="6"/>
    </row>
    <row r="1844" spans="1:6" ht="13.9">
      <c r="A1844" s="6"/>
      <c r="B1844" s="7"/>
      <c r="C1844" s="6"/>
      <c r="D1844" s="8"/>
      <c r="E1844" s="6"/>
      <c r="F1844" s="6"/>
    </row>
    <row r="1845" spans="1:6" ht="13.9">
      <c r="A1845" s="6"/>
      <c r="B1845" s="7"/>
      <c r="C1845" s="6"/>
      <c r="D1845" s="8"/>
      <c r="E1845" s="6"/>
      <c r="F1845" s="6"/>
    </row>
    <row r="1846" spans="1:6" ht="13.9">
      <c r="A1846" s="6"/>
      <c r="B1846" s="7"/>
      <c r="C1846" s="6"/>
      <c r="D1846" s="8"/>
      <c r="E1846" s="6"/>
      <c r="F1846" s="6"/>
    </row>
    <row r="1847" spans="1:6" ht="13.9">
      <c r="A1847" s="6"/>
      <c r="B1847" s="7"/>
      <c r="C1847" s="6"/>
      <c r="D1847" s="8"/>
      <c r="E1847" s="6"/>
      <c r="F1847" s="6"/>
    </row>
    <row r="1848" spans="1:6" ht="13.9">
      <c r="A1848" s="6"/>
      <c r="B1848" s="7"/>
      <c r="C1848" s="6"/>
      <c r="D1848" s="8"/>
      <c r="E1848" s="6"/>
      <c r="F1848" s="6"/>
    </row>
    <row r="1849" spans="1:6" ht="13.9">
      <c r="A1849" s="6"/>
      <c r="B1849" s="7"/>
      <c r="C1849" s="6"/>
      <c r="D1849" s="8"/>
      <c r="E1849" s="6"/>
      <c r="F1849" s="6"/>
    </row>
    <row r="1850" spans="1:6" ht="13.9">
      <c r="A1850" s="6"/>
      <c r="B1850" s="7"/>
      <c r="C1850" s="6"/>
      <c r="D1850" s="8"/>
      <c r="E1850" s="6"/>
      <c r="F1850" s="6"/>
    </row>
    <row r="1851" spans="1:6" ht="13.9">
      <c r="A1851" s="6"/>
      <c r="B1851" s="7"/>
      <c r="C1851" s="6"/>
      <c r="D1851" s="8"/>
      <c r="E1851" s="6"/>
      <c r="F1851" s="6"/>
    </row>
    <row r="1852" spans="1:6" ht="13.9">
      <c r="A1852" s="6"/>
      <c r="B1852" s="7"/>
      <c r="C1852" s="6"/>
      <c r="D1852" s="8"/>
      <c r="E1852" s="6"/>
      <c r="F1852" s="6"/>
    </row>
    <row r="1853" spans="1:6" ht="13.9">
      <c r="A1853" s="6"/>
      <c r="B1853" s="7"/>
      <c r="C1853" s="6"/>
      <c r="D1853" s="8"/>
      <c r="E1853" s="6"/>
      <c r="F1853" s="6"/>
    </row>
    <row r="1854" spans="1:6" ht="13.9">
      <c r="A1854" s="6"/>
      <c r="B1854" s="7"/>
      <c r="C1854" s="6"/>
      <c r="D1854" s="8"/>
      <c r="E1854" s="6"/>
      <c r="F1854" s="6"/>
    </row>
    <row r="1855" spans="1:6" ht="13.9">
      <c r="A1855" s="6"/>
      <c r="B1855" s="7"/>
      <c r="C1855" s="6"/>
      <c r="D1855" s="8"/>
      <c r="E1855" s="6"/>
      <c r="F1855" s="6"/>
    </row>
    <row r="1856" spans="1:6" ht="13.9">
      <c r="A1856" s="6"/>
      <c r="B1856" s="7"/>
      <c r="C1856" s="6"/>
      <c r="D1856" s="8"/>
      <c r="E1856" s="6"/>
      <c r="F1856" s="6"/>
    </row>
    <row r="1857" spans="1:6" ht="13.9">
      <c r="A1857" s="6"/>
      <c r="B1857" s="7"/>
      <c r="C1857" s="6"/>
      <c r="D1857" s="8"/>
      <c r="E1857" s="6"/>
      <c r="F1857" s="6"/>
    </row>
    <row r="1858" spans="1:6" ht="13.9">
      <c r="A1858" s="6"/>
      <c r="B1858" s="7"/>
      <c r="C1858" s="6"/>
      <c r="D1858" s="8"/>
      <c r="E1858" s="6"/>
      <c r="F1858" s="6"/>
    </row>
    <row r="1859" spans="1:6" ht="13.9">
      <c r="A1859" s="6"/>
      <c r="B1859" s="7"/>
      <c r="C1859" s="6"/>
      <c r="D1859" s="8"/>
      <c r="E1859" s="6"/>
      <c r="F1859" s="6"/>
    </row>
    <row r="1860" spans="1:6" ht="13.9">
      <c r="A1860" s="6"/>
      <c r="B1860" s="7"/>
      <c r="C1860" s="6"/>
      <c r="D1860" s="8"/>
      <c r="E1860" s="6"/>
      <c r="F1860" s="6"/>
    </row>
    <row r="1861" spans="1:6" ht="13.9">
      <c r="A1861" s="6"/>
      <c r="B1861" s="7"/>
      <c r="C1861" s="6"/>
      <c r="D1861" s="8"/>
      <c r="E1861" s="6"/>
      <c r="F1861" s="6"/>
    </row>
    <row r="1862" spans="1:6" ht="13.9">
      <c r="A1862" s="6"/>
      <c r="B1862" s="7"/>
      <c r="C1862" s="6"/>
      <c r="D1862" s="8"/>
      <c r="E1862" s="6"/>
      <c r="F1862" s="6"/>
    </row>
    <row r="1863" spans="1:6" ht="13.9">
      <c r="A1863" s="6"/>
      <c r="B1863" s="7"/>
      <c r="C1863" s="6"/>
      <c r="D1863" s="8"/>
      <c r="E1863" s="6"/>
      <c r="F1863" s="6"/>
    </row>
    <row r="1864" spans="1:6" ht="13.9">
      <c r="A1864" s="6"/>
      <c r="B1864" s="7"/>
      <c r="C1864" s="6"/>
      <c r="D1864" s="8"/>
      <c r="E1864" s="6"/>
      <c r="F1864" s="6"/>
    </row>
    <row r="1865" spans="1:6" ht="13.9">
      <c r="A1865" s="6"/>
      <c r="B1865" s="7"/>
      <c r="C1865" s="6"/>
      <c r="D1865" s="8"/>
      <c r="E1865" s="6"/>
      <c r="F1865" s="6"/>
    </row>
    <row r="1866" spans="1:6" ht="13.9">
      <c r="A1866" s="6"/>
      <c r="B1866" s="7"/>
      <c r="C1866" s="6"/>
      <c r="D1866" s="8"/>
      <c r="E1866" s="6"/>
      <c r="F1866" s="6"/>
    </row>
    <row r="1867" spans="1:6" ht="13.9">
      <c r="A1867" s="6"/>
      <c r="B1867" s="7"/>
      <c r="C1867" s="6"/>
      <c r="D1867" s="8"/>
      <c r="E1867" s="6"/>
      <c r="F1867" s="6"/>
    </row>
    <row r="1868" spans="1:6" ht="13.9">
      <c r="A1868" s="6"/>
      <c r="B1868" s="7"/>
      <c r="C1868" s="6"/>
      <c r="D1868" s="8"/>
      <c r="E1868" s="6"/>
      <c r="F1868" s="6"/>
    </row>
    <row r="1869" spans="1:6" ht="13.9">
      <c r="A1869" s="6"/>
      <c r="B1869" s="7"/>
      <c r="C1869" s="6"/>
      <c r="D1869" s="8"/>
      <c r="E1869" s="6"/>
      <c r="F1869" s="6"/>
    </row>
    <row r="1870" spans="1:6" ht="13.9">
      <c r="A1870" s="6"/>
      <c r="B1870" s="7"/>
      <c r="C1870" s="6"/>
      <c r="D1870" s="8"/>
      <c r="E1870" s="6"/>
      <c r="F1870" s="6"/>
    </row>
    <row r="1871" spans="1:6" ht="13.9">
      <c r="A1871" s="6"/>
      <c r="B1871" s="7"/>
      <c r="C1871" s="6"/>
      <c r="D1871" s="8"/>
      <c r="E1871" s="6"/>
      <c r="F1871" s="6"/>
    </row>
    <row r="1872" spans="1:6" ht="13.9">
      <c r="A1872" s="6"/>
      <c r="B1872" s="7"/>
      <c r="C1872" s="6"/>
      <c r="D1872" s="8"/>
      <c r="E1872" s="6"/>
      <c r="F1872" s="6"/>
    </row>
    <row r="1873" spans="1:6" ht="13.9">
      <c r="A1873" s="6"/>
      <c r="B1873" s="7"/>
      <c r="C1873" s="6"/>
      <c r="D1873" s="8"/>
      <c r="E1873" s="6"/>
      <c r="F1873" s="6"/>
    </row>
    <row r="1874" spans="1:6" ht="13.9">
      <c r="A1874" s="6"/>
      <c r="B1874" s="7"/>
      <c r="C1874" s="6"/>
      <c r="D1874" s="8"/>
      <c r="E1874" s="6"/>
      <c r="F1874" s="6"/>
    </row>
    <row r="1875" spans="1:6" ht="13.9">
      <c r="A1875" s="6"/>
      <c r="B1875" s="7"/>
      <c r="C1875" s="6"/>
      <c r="D1875" s="8"/>
      <c r="E1875" s="6"/>
      <c r="F1875" s="6"/>
    </row>
    <row r="1876" spans="1:6" ht="13.9">
      <c r="A1876" s="6"/>
      <c r="B1876" s="7"/>
      <c r="C1876" s="6"/>
      <c r="D1876" s="8"/>
      <c r="E1876" s="6"/>
      <c r="F1876" s="6"/>
    </row>
    <row r="1877" spans="1:6" ht="13.9">
      <c r="A1877" s="6"/>
      <c r="B1877" s="7"/>
      <c r="C1877" s="6"/>
      <c r="D1877" s="8"/>
      <c r="E1877" s="6"/>
      <c r="F1877" s="6"/>
    </row>
    <row r="1878" spans="1:6" ht="13.9">
      <c r="A1878" s="6"/>
      <c r="B1878" s="7"/>
      <c r="C1878" s="6"/>
      <c r="D1878" s="8"/>
      <c r="E1878" s="6"/>
      <c r="F1878" s="6"/>
    </row>
    <row r="1879" spans="1:6" ht="13.9">
      <c r="A1879" s="6"/>
      <c r="B1879" s="7"/>
      <c r="C1879" s="6"/>
      <c r="D1879" s="8"/>
      <c r="E1879" s="6"/>
      <c r="F1879" s="6"/>
    </row>
    <row r="1880" spans="1:6" ht="13.9">
      <c r="A1880" s="6"/>
      <c r="B1880" s="7"/>
      <c r="C1880" s="6"/>
      <c r="D1880" s="8"/>
      <c r="E1880" s="6"/>
      <c r="F1880" s="6"/>
    </row>
    <row r="1881" spans="1:6" ht="13.9">
      <c r="A1881" s="6"/>
      <c r="B1881" s="7"/>
      <c r="C1881" s="6"/>
      <c r="D1881" s="8"/>
      <c r="E1881" s="6"/>
      <c r="F1881" s="6"/>
    </row>
    <row r="1882" spans="1:6" ht="13.9">
      <c r="A1882" s="6"/>
      <c r="B1882" s="7"/>
      <c r="C1882" s="6"/>
      <c r="D1882" s="8"/>
      <c r="E1882" s="6"/>
      <c r="F1882" s="6"/>
    </row>
    <row r="1883" spans="1:6" ht="13.9">
      <c r="A1883" s="6"/>
      <c r="B1883" s="7"/>
      <c r="C1883" s="6"/>
      <c r="D1883" s="8"/>
      <c r="E1883" s="6"/>
      <c r="F1883" s="6"/>
    </row>
    <row r="1884" spans="1:6" ht="13.9">
      <c r="A1884" s="6"/>
      <c r="B1884" s="7"/>
      <c r="C1884" s="6"/>
      <c r="D1884" s="8"/>
      <c r="E1884" s="6"/>
      <c r="F1884" s="6"/>
    </row>
    <row r="1885" spans="1:6" ht="13.9">
      <c r="A1885" s="6"/>
      <c r="B1885" s="7"/>
      <c r="C1885" s="6"/>
      <c r="D1885" s="8"/>
      <c r="E1885" s="6"/>
      <c r="F1885" s="6"/>
    </row>
    <row r="1886" spans="1:6" ht="13.9">
      <c r="A1886" s="6"/>
      <c r="B1886" s="7"/>
      <c r="C1886" s="6"/>
      <c r="D1886" s="8"/>
      <c r="E1886" s="6"/>
      <c r="F1886" s="6"/>
    </row>
    <row r="1887" spans="1:6" ht="13.9">
      <c r="A1887" s="6"/>
      <c r="B1887" s="7"/>
      <c r="C1887" s="6"/>
      <c r="D1887" s="8"/>
      <c r="E1887" s="6"/>
      <c r="F1887" s="6"/>
    </row>
    <row r="1888" spans="1:6" ht="13.9">
      <c r="A1888" s="6"/>
      <c r="B1888" s="7"/>
      <c r="C1888" s="6"/>
      <c r="D1888" s="8"/>
      <c r="E1888" s="6"/>
      <c r="F1888" s="6"/>
    </row>
    <row r="1889" spans="1:6" ht="13.9">
      <c r="A1889" s="6"/>
      <c r="B1889" s="7"/>
      <c r="C1889" s="6"/>
      <c r="D1889" s="8"/>
      <c r="E1889" s="6"/>
      <c r="F1889" s="6"/>
    </row>
    <row r="1890" spans="1:6" ht="13.9">
      <c r="A1890" s="6"/>
      <c r="B1890" s="7"/>
      <c r="C1890" s="6"/>
      <c r="D1890" s="8"/>
      <c r="E1890" s="6"/>
      <c r="F1890" s="6"/>
    </row>
    <row r="1891" spans="1:6" ht="13.9">
      <c r="A1891" s="6"/>
      <c r="B1891" s="7"/>
      <c r="C1891" s="6"/>
      <c r="D1891" s="8"/>
      <c r="E1891" s="6"/>
      <c r="F1891" s="6"/>
    </row>
    <row r="1892" spans="1:6" ht="13.9">
      <c r="A1892" s="6"/>
      <c r="B1892" s="7"/>
      <c r="C1892" s="6"/>
      <c r="D1892" s="8"/>
      <c r="E1892" s="6"/>
      <c r="F1892" s="6"/>
    </row>
    <row r="1893" spans="1:6" ht="13.9">
      <c r="A1893" s="6"/>
      <c r="B1893" s="7"/>
      <c r="C1893" s="6"/>
      <c r="D1893" s="8"/>
      <c r="E1893" s="6"/>
      <c r="F1893" s="6"/>
    </row>
    <row r="1894" spans="1:6" ht="13.9">
      <c r="A1894" s="6"/>
      <c r="B1894" s="7"/>
      <c r="C1894" s="6"/>
      <c r="D1894" s="8"/>
      <c r="E1894" s="6"/>
      <c r="F1894" s="6"/>
    </row>
    <row r="1895" spans="1:6" ht="13.9">
      <c r="A1895" s="6"/>
      <c r="B1895" s="7"/>
      <c r="C1895" s="6"/>
      <c r="D1895" s="8"/>
      <c r="E1895" s="6"/>
      <c r="F1895" s="6"/>
    </row>
    <row r="1896" spans="1:6" ht="13.9">
      <c r="A1896" s="6"/>
      <c r="B1896" s="7"/>
      <c r="C1896" s="6"/>
      <c r="D1896" s="8"/>
      <c r="E1896" s="6"/>
      <c r="F1896" s="6"/>
    </row>
    <row r="1897" spans="1:6" ht="13.9">
      <c r="A1897" s="6"/>
      <c r="B1897" s="7"/>
      <c r="C1897" s="6"/>
      <c r="D1897" s="8"/>
      <c r="E1897" s="6"/>
      <c r="F1897" s="6"/>
    </row>
    <row r="1898" spans="1:6" ht="13.9">
      <c r="A1898" s="6"/>
      <c r="B1898" s="7"/>
      <c r="C1898" s="6"/>
      <c r="D1898" s="8"/>
      <c r="E1898" s="6"/>
      <c r="F1898" s="6"/>
    </row>
    <row r="1899" spans="1:6" ht="13.9">
      <c r="A1899" s="6"/>
      <c r="B1899" s="7"/>
      <c r="C1899" s="6"/>
      <c r="D1899" s="8"/>
      <c r="E1899" s="6"/>
      <c r="F1899" s="6"/>
    </row>
    <row r="1900" spans="1:6" ht="13.9">
      <c r="A1900" s="6"/>
      <c r="B1900" s="7"/>
      <c r="C1900" s="6"/>
      <c r="D1900" s="8"/>
      <c r="E1900" s="6"/>
      <c r="F1900" s="6"/>
    </row>
    <row r="1901" spans="1:6" ht="13.9">
      <c r="A1901" s="6"/>
      <c r="B1901" s="7"/>
      <c r="C1901" s="6"/>
      <c r="D1901" s="8"/>
      <c r="E1901" s="6"/>
      <c r="F1901" s="6"/>
    </row>
    <row r="1902" spans="1:6" ht="13.9">
      <c r="A1902" s="6"/>
      <c r="B1902" s="7"/>
      <c r="C1902" s="6"/>
      <c r="D1902" s="8"/>
      <c r="E1902" s="6"/>
      <c r="F1902" s="6"/>
    </row>
    <row r="1903" spans="1:6" ht="13.9">
      <c r="A1903" s="6"/>
      <c r="B1903" s="7"/>
      <c r="C1903" s="6"/>
      <c r="D1903" s="8"/>
      <c r="E1903" s="6"/>
      <c r="F1903" s="6"/>
    </row>
    <row r="1904" spans="1:6" ht="13.9">
      <c r="A1904" s="6"/>
      <c r="B1904" s="7"/>
      <c r="C1904" s="6"/>
      <c r="D1904" s="8"/>
      <c r="E1904" s="6"/>
      <c r="F1904" s="6"/>
    </row>
    <row r="1905" spans="1:6" ht="13.9">
      <c r="A1905" s="6"/>
      <c r="B1905" s="7"/>
      <c r="C1905" s="6"/>
      <c r="D1905" s="8"/>
      <c r="E1905" s="6"/>
      <c r="F1905" s="6"/>
    </row>
    <row r="1906" spans="1:6" ht="13.9">
      <c r="A1906" s="6"/>
      <c r="B1906" s="7"/>
      <c r="C1906" s="6"/>
      <c r="D1906" s="8"/>
      <c r="E1906" s="6"/>
      <c r="F1906" s="6"/>
    </row>
    <row r="1907" spans="1:6" ht="13.9">
      <c r="A1907" s="6"/>
      <c r="B1907" s="7"/>
      <c r="C1907" s="6"/>
      <c r="D1907" s="8"/>
      <c r="E1907" s="6"/>
      <c r="F1907" s="6"/>
    </row>
    <row r="1908" spans="1:6" ht="13.9">
      <c r="A1908" s="6"/>
      <c r="B1908" s="7"/>
      <c r="C1908" s="6"/>
      <c r="D1908" s="8"/>
      <c r="E1908" s="6"/>
      <c r="F1908" s="6"/>
    </row>
    <row r="1909" spans="1:6" ht="13.9">
      <c r="A1909" s="6"/>
      <c r="B1909" s="7"/>
      <c r="C1909" s="6"/>
      <c r="D1909" s="8"/>
      <c r="E1909" s="6"/>
      <c r="F1909" s="6"/>
    </row>
    <row r="1910" spans="1:6" ht="13.9">
      <c r="A1910" s="6"/>
      <c r="B1910" s="7"/>
      <c r="C1910" s="6"/>
      <c r="D1910" s="8"/>
      <c r="E1910" s="6"/>
      <c r="F1910" s="6"/>
    </row>
    <row r="1911" spans="1:6" ht="13.9">
      <c r="A1911" s="6"/>
      <c r="B1911" s="7"/>
      <c r="C1911" s="6"/>
      <c r="D1911" s="8"/>
      <c r="E1911" s="6"/>
      <c r="F1911" s="6"/>
    </row>
    <row r="1912" spans="1:6" ht="13.9">
      <c r="A1912" s="6"/>
      <c r="B1912" s="7"/>
      <c r="C1912" s="6"/>
      <c r="D1912" s="8"/>
      <c r="E1912" s="6"/>
      <c r="F1912" s="6"/>
    </row>
    <row r="1913" spans="1:6" ht="13.9">
      <c r="A1913" s="6"/>
      <c r="B1913" s="7"/>
      <c r="C1913" s="6"/>
      <c r="D1913" s="8"/>
      <c r="E1913" s="6"/>
      <c r="F1913" s="6"/>
    </row>
    <row r="1914" spans="1:6" ht="13.9">
      <c r="A1914" s="6"/>
      <c r="B1914" s="7"/>
      <c r="C1914" s="6"/>
      <c r="D1914" s="8"/>
      <c r="E1914" s="6"/>
      <c r="F1914" s="6"/>
    </row>
    <row r="1915" spans="1:6" ht="13.9">
      <c r="A1915" s="6"/>
      <c r="B1915" s="7"/>
      <c r="C1915" s="6"/>
      <c r="D1915" s="8"/>
      <c r="E1915" s="6"/>
      <c r="F1915" s="6"/>
    </row>
    <row r="1916" spans="1:6" ht="13.9">
      <c r="A1916" s="6"/>
      <c r="B1916" s="7"/>
      <c r="C1916" s="6"/>
      <c r="D1916" s="8"/>
      <c r="E1916" s="6"/>
      <c r="F1916" s="6"/>
    </row>
    <row r="1917" spans="1:6" ht="13.9">
      <c r="A1917" s="6"/>
      <c r="B1917" s="7"/>
      <c r="C1917" s="6"/>
      <c r="D1917" s="8"/>
      <c r="E1917" s="6"/>
      <c r="F1917" s="6"/>
    </row>
    <row r="1918" spans="1:6" ht="13.9">
      <c r="A1918" s="6"/>
      <c r="B1918" s="7"/>
      <c r="C1918" s="6"/>
      <c r="D1918" s="8"/>
      <c r="E1918" s="6"/>
      <c r="F1918" s="6"/>
    </row>
    <row r="1919" spans="1:6" ht="13.9">
      <c r="A1919" s="6"/>
      <c r="B1919" s="7"/>
      <c r="C1919" s="6"/>
      <c r="D1919" s="8"/>
      <c r="E1919" s="6"/>
      <c r="F1919" s="6"/>
    </row>
    <row r="1920" spans="1:6" ht="13.9">
      <c r="A1920" s="6"/>
      <c r="B1920" s="7"/>
      <c r="C1920" s="6"/>
      <c r="D1920" s="8"/>
      <c r="E1920" s="6"/>
      <c r="F1920" s="6"/>
    </row>
    <row r="1921" spans="1:6" ht="13.9">
      <c r="A1921" s="6"/>
      <c r="B1921" s="7"/>
      <c r="C1921" s="6"/>
      <c r="D1921" s="8"/>
      <c r="E1921" s="6"/>
      <c r="F1921" s="6"/>
    </row>
    <row r="1922" spans="1:6" ht="13.9">
      <c r="A1922" s="6"/>
      <c r="B1922" s="7"/>
      <c r="C1922" s="6"/>
      <c r="D1922" s="8"/>
      <c r="E1922" s="6"/>
      <c r="F1922" s="6"/>
    </row>
    <row r="1923" spans="1:6" ht="13.9">
      <c r="A1923" s="6"/>
      <c r="B1923" s="7"/>
      <c r="C1923" s="6"/>
      <c r="D1923" s="8"/>
      <c r="E1923" s="6"/>
      <c r="F1923" s="6"/>
    </row>
    <row r="1924" spans="1:6" ht="13.9">
      <c r="A1924" s="6"/>
      <c r="B1924" s="7"/>
      <c r="C1924" s="6"/>
      <c r="D1924" s="8"/>
      <c r="E1924" s="6"/>
      <c r="F1924" s="6"/>
    </row>
    <row r="1925" spans="1:6" ht="13.9">
      <c r="A1925" s="6"/>
      <c r="B1925" s="7"/>
      <c r="C1925" s="6"/>
      <c r="D1925" s="8"/>
      <c r="E1925" s="6"/>
      <c r="F1925" s="6"/>
    </row>
    <row r="1926" spans="1:6" ht="13.9">
      <c r="A1926" s="6"/>
      <c r="B1926" s="7"/>
      <c r="C1926" s="6"/>
      <c r="D1926" s="8"/>
      <c r="E1926" s="6"/>
      <c r="F1926" s="6"/>
    </row>
    <row r="1927" spans="1:6" ht="13.9">
      <c r="A1927" s="6"/>
      <c r="B1927" s="7"/>
      <c r="C1927" s="6"/>
      <c r="D1927" s="8"/>
      <c r="E1927" s="6"/>
      <c r="F1927" s="6"/>
    </row>
    <row r="1928" spans="1:6" ht="13.9">
      <c r="A1928" s="6"/>
      <c r="B1928" s="7"/>
      <c r="C1928" s="6"/>
      <c r="D1928" s="8"/>
      <c r="E1928" s="6"/>
      <c r="F1928" s="6"/>
    </row>
    <row r="1929" spans="1:6" ht="13.9">
      <c r="A1929" s="6"/>
      <c r="B1929" s="7"/>
      <c r="C1929" s="6"/>
      <c r="D1929" s="8"/>
      <c r="E1929" s="6"/>
      <c r="F1929" s="6"/>
    </row>
    <row r="1930" spans="1:6" ht="13.9">
      <c r="A1930" s="6"/>
      <c r="B1930" s="7"/>
      <c r="C1930" s="6"/>
      <c r="D1930" s="8"/>
      <c r="E1930" s="6"/>
      <c r="F1930" s="6"/>
    </row>
    <row r="1931" spans="1:6" ht="13.9">
      <c r="A1931" s="6"/>
      <c r="B1931" s="7"/>
      <c r="C1931" s="6"/>
      <c r="D1931" s="8"/>
      <c r="E1931" s="6"/>
      <c r="F1931" s="6"/>
    </row>
    <row r="1932" spans="1:6" ht="13.9">
      <c r="A1932" s="6"/>
      <c r="B1932" s="7"/>
      <c r="C1932" s="6"/>
      <c r="D1932" s="8"/>
      <c r="E1932" s="6"/>
      <c r="F1932" s="6"/>
    </row>
    <row r="1933" spans="1:6" ht="13.9">
      <c r="A1933" s="6"/>
      <c r="B1933" s="7"/>
      <c r="C1933" s="6"/>
      <c r="D1933" s="8"/>
      <c r="E1933" s="6"/>
      <c r="F1933" s="6"/>
    </row>
    <row r="1934" spans="1:6" ht="13.9">
      <c r="A1934" s="6"/>
      <c r="B1934" s="7"/>
      <c r="C1934" s="6"/>
      <c r="D1934" s="8"/>
      <c r="E1934" s="6"/>
      <c r="F1934" s="6"/>
    </row>
    <row r="1935" spans="1:6" ht="13.9">
      <c r="A1935" s="6"/>
      <c r="B1935" s="7"/>
      <c r="C1935" s="6"/>
      <c r="D1935" s="8"/>
      <c r="E1935" s="6"/>
      <c r="F1935" s="6"/>
    </row>
    <row r="1936" spans="1:6" ht="13.9">
      <c r="A1936" s="6"/>
      <c r="B1936" s="7"/>
      <c r="C1936" s="6"/>
      <c r="D1936" s="8"/>
      <c r="E1936" s="6"/>
      <c r="F1936" s="6"/>
    </row>
    <row r="1937" spans="1:6" ht="13.9">
      <c r="A1937" s="6"/>
      <c r="B1937" s="7"/>
      <c r="C1937" s="6"/>
      <c r="D1937" s="8"/>
      <c r="E1937" s="6"/>
      <c r="F1937" s="6"/>
    </row>
    <row r="1938" spans="1:6" ht="13.9">
      <c r="A1938" s="6"/>
      <c r="B1938" s="7"/>
      <c r="C1938" s="6"/>
      <c r="D1938" s="8"/>
      <c r="E1938" s="6"/>
      <c r="F1938" s="6"/>
    </row>
    <row r="1939" spans="1:6" ht="13.9">
      <c r="A1939" s="6"/>
      <c r="B1939" s="7"/>
      <c r="C1939" s="6"/>
      <c r="D1939" s="8"/>
      <c r="E1939" s="6"/>
      <c r="F1939" s="6"/>
    </row>
    <row r="1940" spans="1:6" ht="13.9">
      <c r="A1940" s="6"/>
      <c r="B1940" s="7"/>
      <c r="C1940" s="6"/>
      <c r="D1940" s="8"/>
      <c r="E1940" s="6"/>
      <c r="F1940" s="6"/>
    </row>
    <row r="1941" spans="1:6" ht="13.9">
      <c r="A1941" s="6"/>
      <c r="B1941" s="7"/>
      <c r="C1941" s="6"/>
      <c r="D1941" s="8"/>
      <c r="E1941" s="6"/>
      <c r="F1941" s="6"/>
    </row>
    <row r="1942" spans="1:6" ht="13.9">
      <c r="A1942" s="6"/>
      <c r="B1942" s="7"/>
      <c r="C1942" s="6"/>
      <c r="D1942" s="8"/>
      <c r="E1942" s="6"/>
      <c r="F1942" s="6"/>
    </row>
    <row r="1943" spans="1:6" ht="13.9">
      <c r="A1943" s="6"/>
      <c r="B1943" s="7"/>
      <c r="C1943" s="6"/>
      <c r="D1943" s="8"/>
      <c r="E1943" s="6"/>
      <c r="F1943" s="6"/>
    </row>
    <row r="1944" spans="1:6" ht="13.9">
      <c r="A1944" s="6"/>
      <c r="B1944" s="7"/>
      <c r="C1944" s="6"/>
      <c r="D1944" s="8"/>
      <c r="E1944" s="6"/>
      <c r="F1944" s="6"/>
    </row>
    <row r="1945" spans="1:6" ht="13.9">
      <c r="A1945" s="6"/>
      <c r="B1945" s="7"/>
      <c r="C1945" s="6"/>
      <c r="D1945" s="8"/>
      <c r="E1945" s="6"/>
      <c r="F1945" s="6"/>
    </row>
    <row r="1946" spans="1:6" ht="13.9">
      <c r="A1946" s="6"/>
      <c r="B1946" s="7"/>
      <c r="C1946" s="6"/>
      <c r="D1946" s="8"/>
      <c r="E1946" s="6"/>
      <c r="F1946" s="6"/>
    </row>
    <row r="1947" spans="1:6" ht="13.9">
      <c r="A1947" s="6"/>
      <c r="B1947" s="7"/>
      <c r="C1947" s="6"/>
      <c r="D1947" s="8"/>
      <c r="E1947" s="6"/>
      <c r="F1947" s="6"/>
    </row>
    <row r="1948" spans="1:6" ht="13.9">
      <c r="A1948" s="6"/>
      <c r="B1948" s="7"/>
      <c r="C1948" s="6"/>
      <c r="D1948" s="8"/>
      <c r="E1948" s="6"/>
      <c r="F1948" s="6"/>
    </row>
    <row r="1949" spans="1:6" ht="13.9">
      <c r="A1949" s="6"/>
      <c r="B1949" s="7"/>
      <c r="C1949" s="6"/>
      <c r="D1949" s="8"/>
      <c r="E1949" s="6"/>
      <c r="F1949" s="6"/>
    </row>
    <row r="1950" spans="1:6" ht="13.9">
      <c r="A1950" s="6"/>
      <c r="B1950" s="7"/>
      <c r="C1950" s="6"/>
      <c r="D1950" s="8"/>
      <c r="E1950" s="6"/>
      <c r="F1950" s="6"/>
    </row>
    <row r="1951" spans="1:6" ht="13.9">
      <c r="A1951" s="6"/>
      <c r="B1951" s="7"/>
      <c r="C1951" s="6"/>
      <c r="D1951" s="8"/>
      <c r="E1951" s="6"/>
      <c r="F1951" s="6"/>
    </row>
    <row r="1952" spans="1:6" ht="13.9">
      <c r="A1952" s="6"/>
      <c r="B1952" s="7"/>
      <c r="C1952" s="6"/>
      <c r="D1952" s="8"/>
      <c r="E1952" s="6"/>
      <c r="F1952" s="6"/>
    </row>
    <row r="1953" spans="1:6" ht="13.9">
      <c r="A1953" s="6"/>
      <c r="B1953" s="7"/>
      <c r="C1953" s="6"/>
      <c r="D1953" s="8"/>
      <c r="E1953" s="6"/>
      <c r="F1953" s="6"/>
    </row>
    <row r="1954" spans="1:6" ht="13.9">
      <c r="A1954" s="6"/>
      <c r="B1954" s="7"/>
      <c r="C1954" s="6"/>
      <c r="D1954" s="8"/>
      <c r="E1954" s="6"/>
      <c r="F1954" s="6"/>
    </row>
    <row r="1955" spans="1:6" ht="13.9">
      <c r="A1955" s="6"/>
      <c r="B1955" s="7"/>
      <c r="C1955" s="6"/>
      <c r="D1955" s="8"/>
      <c r="E1955" s="6"/>
      <c r="F1955" s="6"/>
    </row>
    <row r="1956" spans="1:6" ht="13.9">
      <c r="A1956" s="6"/>
      <c r="B1956" s="7"/>
      <c r="C1956" s="6"/>
      <c r="D1956" s="8"/>
      <c r="E1956" s="6"/>
      <c r="F1956" s="6"/>
    </row>
    <row r="1957" spans="1:6" ht="13.9">
      <c r="A1957" s="6"/>
      <c r="B1957" s="7"/>
      <c r="C1957" s="6"/>
      <c r="D1957" s="8"/>
      <c r="E1957" s="6"/>
      <c r="F1957" s="6"/>
    </row>
    <row r="1958" spans="1:6" ht="13.9">
      <c r="A1958" s="6"/>
      <c r="B1958" s="7"/>
      <c r="C1958" s="6"/>
      <c r="D1958" s="8"/>
      <c r="E1958" s="6"/>
      <c r="F1958" s="6"/>
    </row>
    <row r="1959" spans="1:6" ht="13.9">
      <c r="A1959" s="6"/>
      <c r="B1959" s="7"/>
      <c r="C1959" s="6"/>
      <c r="D1959" s="8"/>
      <c r="E1959" s="6"/>
      <c r="F1959" s="6"/>
    </row>
    <row r="1960" spans="1:6" ht="13.9">
      <c r="A1960" s="6"/>
      <c r="B1960" s="7"/>
      <c r="C1960" s="6"/>
      <c r="D1960" s="8"/>
      <c r="E1960" s="6"/>
      <c r="F1960" s="6"/>
    </row>
    <row r="1961" spans="1:6" ht="13.9">
      <c r="A1961" s="6"/>
      <c r="B1961" s="7"/>
      <c r="C1961" s="6"/>
      <c r="D1961" s="8"/>
      <c r="E1961" s="6"/>
      <c r="F1961" s="6"/>
    </row>
    <row r="1962" spans="1:6" ht="13.9">
      <c r="A1962" s="6"/>
      <c r="B1962" s="7"/>
      <c r="C1962" s="6"/>
      <c r="D1962" s="8"/>
      <c r="E1962" s="6"/>
      <c r="F1962" s="6"/>
    </row>
    <row r="1963" spans="1:6" ht="13.9">
      <c r="A1963" s="6"/>
      <c r="B1963" s="7"/>
      <c r="C1963" s="6"/>
      <c r="D1963" s="8"/>
      <c r="E1963" s="6"/>
      <c r="F1963" s="6"/>
    </row>
    <row r="1964" spans="1:6" ht="13.9">
      <c r="A1964" s="6"/>
      <c r="B1964" s="7"/>
      <c r="C1964" s="6"/>
      <c r="D1964" s="8"/>
      <c r="E1964" s="6"/>
      <c r="F1964" s="6"/>
    </row>
    <row r="1965" spans="1:6" ht="13.9">
      <c r="A1965" s="6"/>
      <c r="B1965" s="7"/>
      <c r="C1965" s="6"/>
      <c r="D1965" s="8"/>
      <c r="E1965" s="6"/>
      <c r="F1965" s="6"/>
    </row>
    <row r="1966" spans="1:6" ht="13.9">
      <c r="A1966" s="6"/>
      <c r="B1966" s="7"/>
      <c r="C1966" s="6"/>
      <c r="D1966" s="8"/>
      <c r="E1966" s="6"/>
      <c r="F1966" s="6"/>
    </row>
    <row r="1967" spans="1:6" ht="13.9">
      <c r="A1967" s="6"/>
      <c r="B1967" s="7"/>
      <c r="C1967" s="6"/>
      <c r="D1967" s="8"/>
      <c r="E1967" s="6"/>
      <c r="F1967" s="6"/>
    </row>
    <row r="1968" spans="1:6" ht="13.9">
      <c r="A1968" s="6"/>
      <c r="B1968" s="7"/>
      <c r="C1968" s="6"/>
      <c r="D1968" s="8"/>
      <c r="E1968" s="6"/>
      <c r="F1968" s="6"/>
    </row>
    <row r="1969" spans="1:6" ht="13.9">
      <c r="A1969" s="6"/>
      <c r="B1969" s="7"/>
      <c r="C1969" s="6"/>
      <c r="D1969" s="8"/>
      <c r="E1969" s="6"/>
      <c r="F1969" s="6"/>
    </row>
    <row r="1970" spans="1:6" ht="13.9">
      <c r="A1970" s="6"/>
      <c r="B1970" s="7"/>
      <c r="C1970" s="6"/>
      <c r="D1970" s="8"/>
      <c r="E1970" s="6"/>
      <c r="F1970" s="6"/>
    </row>
    <row r="1971" spans="1:6" ht="13.9">
      <c r="A1971" s="6"/>
      <c r="B1971" s="7"/>
      <c r="C1971" s="6"/>
      <c r="D1971" s="8"/>
      <c r="E1971" s="6"/>
      <c r="F1971" s="6"/>
    </row>
    <row r="1972" spans="1:6" ht="13.9">
      <c r="A1972" s="6"/>
      <c r="B1972" s="7"/>
      <c r="C1972" s="6"/>
      <c r="D1972" s="8"/>
      <c r="E1972" s="6"/>
      <c r="F1972" s="6"/>
    </row>
    <row r="1973" spans="1:6" ht="13.9">
      <c r="A1973" s="6"/>
      <c r="B1973" s="7"/>
      <c r="C1973" s="6"/>
      <c r="D1973" s="8"/>
      <c r="E1973" s="6"/>
      <c r="F1973" s="6"/>
    </row>
    <row r="1974" spans="1:6" ht="13.9">
      <c r="A1974" s="6"/>
      <c r="B1974" s="7"/>
      <c r="C1974" s="6"/>
      <c r="D1974" s="8"/>
      <c r="E1974" s="6"/>
      <c r="F1974" s="6"/>
    </row>
    <row r="1975" spans="1:6" ht="13.9">
      <c r="A1975" s="6"/>
      <c r="B1975" s="7"/>
      <c r="C1975" s="6"/>
      <c r="D1975" s="8"/>
      <c r="E1975" s="6"/>
      <c r="F1975" s="6"/>
    </row>
    <row r="1976" spans="1:6" ht="13.9">
      <c r="A1976" s="6"/>
      <c r="B1976" s="7"/>
      <c r="C1976" s="6"/>
      <c r="D1976" s="8"/>
      <c r="E1976" s="6"/>
      <c r="F1976" s="6"/>
    </row>
    <row r="1977" spans="1:6" ht="13.9">
      <c r="A1977" s="6"/>
      <c r="B1977" s="7"/>
      <c r="C1977" s="6"/>
      <c r="D1977" s="8"/>
      <c r="E1977" s="6"/>
      <c r="F1977" s="6"/>
    </row>
    <row r="1978" spans="1:6" ht="13.9">
      <c r="A1978" s="6"/>
      <c r="B1978" s="7"/>
      <c r="C1978" s="6"/>
      <c r="D1978" s="8"/>
      <c r="E1978" s="6"/>
      <c r="F1978" s="6"/>
    </row>
    <row r="1979" spans="1:6" ht="13.9">
      <c r="A1979" s="6"/>
      <c r="B1979" s="7"/>
      <c r="C1979" s="6"/>
      <c r="D1979" s="8"/>
      <c r="E1979" s="6"/>
      <c r="F1979" s="6"/>
    </row>
    <row r="1980" spans="1:6" ht="13.9">
      <c r="A1980" s="6"/>
      <c r="B1980" s="7"/>
      <c r="C1980" s="6"/>
      <c r="D1980" s="8"/>
      <c r="E1980" s="6"/>
      <c r="F1980" s="6"/>
    </row>
    <row r="1981" spans="1:6" ht="13.9">
      <c r="A1981" s="6"/>
      <c r="B1981" s="7"/>
      <c r="C1981" s="6"/>
      <c r="D1981" s="8"/>
      <c r="E1981" s="6"/>
      <c r="F1981" s="6"/>
    </row>
    <row r="1982" spans="1:6" ht="13.9">
      <c r="A1982" s="6"/>
      <c r="B1982" s="7"/>
      <c r="C1982" s="6"/>
      <c r="D1982" s="8"/>
      <c r="E1982" s="6"/>
      <c r="F1982" s="6"/>
    </row>
    <row r="1983" spans="1:6" ht="13.9">
      <c r="A1983" s="6"/>
      <c r="B1983" s="7"/>
      <c r="C1983" s="6"/>
      <c r="D1983" s="8"/>
      <c r="E1983" s="6"/>
      <c r="F1983" s="6"/>
    </row>
    <row r="1984" spans="1:6" ht="13.9">
      <c r="A1984" s="6"/>
      <c r="B1984" s="7"/>
      <c r="C1984" s="6"/>
      <c r="D1984" s="8"/>
      <c r="E1984" s="6"/>
      <c r="F1984" s="6"/>
    </row>
    <row r="1985" spans="1:6" ht="13.9">
      <c r="A1985" s="6"/>
      <c r="B1985" s="7"/>
      <c r="C1985" s="6"/>
      <c r="D1985" s="8"/>
      <c r="E1985" s="6"/>
      <c r="F1985" s="6"/>
    </row>
    <row r="1986" spans="1:6" ht="13.9">
      <c r="A1986" s="6"/>
      <c r="B1986" s="7"/>
      <c r="C1986" s="6"/>
      <c r="D1986" s="8"/>
      <c r="E1986" s="6"/>
      <c r="F1986" s="6"/>
    </row>
    <row r="1987" spans="1:6" ht="13.9">
      <c r="A1987" s="6"/>
      <c r="B1987" s="7"/>
      <c r="C1987" s="6"/>
      <c r="D1987" s="8"/>
      <c r="E1987" s="6"/>
      <c r="F1987" s="6"/>
    </row>
    <row r="1988" spans="1:6" ht="13.9">
      <c r="A1988" s="6"/>
      <c r="B1988" s="7"/>
      <c r="C1988" s="6"/>
      <c r="D1988" s="8"/>
      <c r="E1988" s="6"/>
      <c r="F1988" s="6"/>
    </row>
    <row r="1989" spans="1:6" ht="13.9">
      <c r="A1989" s="6"/>
      <c r="B1989" s="7"/>
      <c r="C1989" s="6"/>
      <c r="D1989" s="8"/>
      <c r="E1989" s="6"/>
      <c r="F1989" s="6"/>
    </row>
    <row r="1990" spans="1:6" ht="13.9">
      <c r="A1990" s="6"/>
      <c r="B1990" s="7"/>
      <c r="C1990" s="6"/>
      <c r="D1990" s="8"/>
      <c r="E1990" s="6"/>
      <c r="F1990" s="6"/>
    </row>
    <row r="1991" spans="1:6" ht="13.9">
      <c r="A1991" s="6"/>
      <c r="B1991" s="7"/>
      <c r="C1991" s="6"/>
      <c r="D1991" s="8"/>
      <c r="E1991" s="6"/>
      <c r="F1991" s="6"/>
    </row>
    <row r="1992" spans="1:6" ht="13.9">
      <c r="A1992" s="6"/>
      <c r="B1992" s="7"/>
      <c r="C1992" s="6"/>
      <c r="D1992" s="8"/>
      <c r="E1992" s="6"/>
      <c r="F1992" s="6"/>
    </row>
    <row r="1993" spans="1:6" ht="13.9">
      <c r="A1993" s="6"/>
      <c r="B1993" s="7"/>
      <c r="C1993" s="6"/>
      <c r="D1993" s="8"/>
      <c r="E1993" s="6"/>
      <c r="F1993" s="6"/>
    </row>
    <row r="1994" spans="1:6" ht="13.9">
      <c r="A1994" s="6"/>
      <c r="B1994" s="7"/>
      <c r="C1994" s="6"/>
      <c r="D1994" s="8"/>
      <c r="E1994" s="6"/>
      <c r="F1994" s="6"/>
    </row>
    <row r="1995" spans="1:6" ht="13.9">
      <c r="A1995" s="6"/>
      <c r="B1995" s="7"/>
      <c r="C1995" s="6"/>
      <c r="D1995" s="8"/>
      <c r="E1995" s="6"/>
      <c r="F1995" s="6"/>
    </row>
    <row r="1996" spans="1:6" ht="13.9">
      <c r="A1996" s="6"/>
      <c r="B1996" s="7"/>
      <c r="C1996" s="6"/>
      <c r="D1996" s="8"/>
      <c r="E1996" s="6"/>
      <c r="F1996" s="6"/>
    </row>
    <row r="1997" spans="1:6" ht="13.9">
      <c r="A1997" s="6"/>
      <c r="B1997" s="7"/>
      <c r="C1997" s="6"/>
      <c r="D1997" s="8"/>
      <c r="E1997" s="6"/>
      <c r="F1997" s="6"/>
    </row>
    <row r="1998" spans="1:6" ht="13.9">
      <c r="A1998" s="6"/>
      <c r="B1998" s="7"/>
      <c r="C1998" s="6"/>
      <c r="D1998" s="8"/>
      <c r="E1998" s="6"/>
      <c r="F1998" s="6"/>
    </row>
    <row r="1999" spans="1:6" ht="13.9">
      <c r="A1999" s="6"/>
      <c r="B1999" s="7"/>
      <c r="C1999" s="6"/>
      <c r="D1999" s="8"/>
      <c r="E1999" s="6"/>
      <c r="F1999" s="6"/>
    </row>
    <row r="2000" spans="1:6" ht="13.9">
      <c r="A2000" s="6"/>
      <c r="B2000" s="7"/>
      <c r="C2000" s="6"/>
      <c r="D2000" s="8"/>
      <c r="E2000" s="6"/>
      <c r="F2000" s="6"/>
    </row>
    <row r="2001" spans="1:6" ht="13.9">
      <c r="A2001" s="6"/>
      <c r="B2001" s="7"/>
      <c r="C2001" s="6"/>
      <c r="D2001" s="8"/>
      <c r="E2001" s="6"/>
      <c r="F2001" s="6"/>
    </row>
    <row r="2002" spans="1:6" ht="13.9">
      <c r="A2002" s="6"/>
      <c r="B2002" s="7"/>
      <c r="C2002" s="6"/>
      <c r="D2002" s="8"/>
      <c r="E2002" s="6"/>
      <c r="F2002" s="6"/>
    </row>
    <row r="2003" spans="1:6" ht="13.9">
      <c r="A2003" s="6"/>
      <c r="B2003" s="7"/>
      <c r="C2003" s="6"/>
      <c r="D2003" s="8"/>
      <c r="E2003" s="6"/>
      <c r="F2003" s="6"/>
    </row>
    <row r="2004" spans="1:6" ht="13.9">
      <c r="A2004" s="6"/>
      <c r="B2004" s="7"/>
      <c r="C2004" s="6"/>
      <c r="D2004" s="8"/>
      <c r="E2004" s="6"/>
      <c r="F2004" s="6"/>
    </row>
    <row r="2005" spans="1:6" ht="13.9">
      <c r="A2005" s="6"/>
      <c r="B2005" s="7"/>
      <c r="C2005" s="6"/>
      <c r="D2005" s="8"/>
      <c r="E2005" s="6"/>
      <c r="F2005" s="6"/>
    </row>
    <row r="2006" spans="1:6" ht="13.9">
      <c r="A2006" s="6"/>
      <c r="B2006" s="7"/>
      <c r="C2006" s="6"/>
      <c r="D2006" s="8"/>
      <c r="E2006" s="6"/>
      <c r="F2006" s="6"/>
    </row>
    <row r="2007" spans="1:6" ht="13.9">
      <c r="A2007" s="6"/>
      <c r="B2007" s="7"/>
      <c r="C2007" s="6"/>
      <c r="D2007" s="8"/>
      <c r="E2007" s="6"/>
      <c r="F2007" s="6"/>
    </row>
    <row r="2008" spans="1:6" ht="13.9">
      <c r="A2008" s="6"/>
      <c r="B2008" s="7"/>
      <c r="C2008" s="6"/>
      <c r="D2008" s="8"/>
      <c r="E2008" s="6"/>
      <c r="F2008" s="6"/>
    </row>
    <row r="2009" spans="1:6" ht="13.9">
      <c r="A2009" s="6"/>
      <c r="B2009" s="7"/>
      <c r="C2009" s="6"/>
      <c r="D2009" s="8"/>
      <c r="E2009" s="6"/>
      <c r="F2009" s="6"/>
    </row>
    <row r="2010" spans="1:6" ht="13.9">
      <c r="A2010" s="6"/>
      <c r="B2010" s="7"/>
      <c r="C2010" s="6"/>
      <c r="D2010" s="8"/>
      <c r="E2010" s="6"/>
      <c r="F2010" s="6"/>
    </row>
    <row r="2011" spans="1:6" ht="13.9">
      <c r="A2011" s="6"/>
      <c r="B2011" s="7"/>
      <c r="C2011" s="6"/>
      <c r="D2011" s="8"/>
      <c r="E2011" s="6"/>
      <c r="F2011" s="6"/>
    </row>
    <row r="2012" spans="1:6" ht="13.9">
      <c r="A2012" s="6"/>
      <c r="B2012" s="7"/>
      <c r="C2012" s="6"/>
      <c r="D2012" s="8"/>
      <c r="E2012" s="6"/>
      <c r="F2012" s="6"/>
    </row>
    <row r="2013" spans="1:6" ht="13.9">
      <c r="A2013" s="6"/>
      <c r="B2013" s="7"/>
      <c r="C2013" s="6"/>
      <c r="D2013" s="8"/>
      <c r="E2013" s="6"/>
      <c r="F2013" s="6"/>
    </row>
    <row r="2014" spans="1:6" ht="13.9">
      <c r="A2014" s="6"/>
      <c r="B2014" s="7"/>
      <c r="C2014" s="6"/>
      <c r="D2014" s="8"/>
      <c r="E2014" s="6"/>
      <c r="F2014" s="6"/>
    </row>
    <row r="2015" spans="1:6" ht="13.9">
      <c r="A2015" s="6"/>
      <c r="B2015" s="7"/>
      <c r="C2015" s="6"/>
      <c r="D2015" s="8"/>
      <c r="E2015" s="6"/>
      <c r="F2015" s="6"/>
    </row>
    <row r="2016" spans="1:6" ht="13.9">
      <c r="A2016" s="6"/>
      <c r="B2016" s="7"/>
      <c r="C2016" s="6"/>
      <c r="D2016" s="8"/>
      <c r="E2016" s="6"/>
      <c r="F2016" s="6"/>
    </row>
    <row r="2017" spans="1:6" ht="13.9">
      <c r="A2017" s="6"/>
      <c r="B2017" s="7"/>
      <c r="C2017" s="6"/>
      <c r="D2017" s="8"/>
      <c r="E2017" s="6"/>
      <c r="F2017" s="6"/>
    </row>
    <row r="2018" spans="1:6" ht="13.9">
      <c r="A2018" s="6"/>
      <c r="B2018" s="7"/>
      <c r="C2018" s="6"/>
      <c r="D2018" s="8"/>
      <c r="E2018" s="6"/>
      <c r="F2018" s="6"/>
    </row>
    <row r="2019" spans="1:6" ht="13.9">
      <c r="A2019" s="6"/>
      <c r="B2019" s="7"/>
      <c r="C2019" s="6"/>
      <c r="D2019" s="8"/>
      <c r="E2019" s="6"/>
      <c r="F2019" s="6"/>
    </row>
    <row r="2020" spans="1:6" ht="13.9">
      <c r="A2020" s="6"/>
      <c r="B2020" s="7"/>
      <c r="C2020" s="6"/>
      <c r="D2020" s="8"/>
      <c r="E2020" s="6"/>
      <c r="F2020" s="6"/>
    </row>
    <row r="2021" spans="1:6" ht="13.9">
      <c r="A2021" s="6"/>
      <c r="B2021" s="7"/>
      <c r="C2021" s="6"/>
      <c r="D2021" s="8"/>
      <c r="E2021" s="6"/>
      <c r="F2021" s="6"/>
    </row>
    <row r="2022" spans="1:6" ht="13.9">
      <c r="A2022" s="6"/>
      <c r="B2022" s="7"/>
      <c r="C2022" s="6"/>
      <c r="D2022" s="8"/>
      <c r="E2022" s="6"/>
      <c r="F2022" s="6"/>
    </row>
    <row r="2023" spans="1:6" ht="13.9">
      <c r="A2023" s="6"/>
      <c r="B2023" s="7"/>
      <c r="C2023" s="6"/>
      <c r="D2023" s="8"/>
      <c r="E2023" s="6"/>
      <c r="F2023" s="6"/>
    </row>
    <row r="2024" spans="1:6" ht="13.9">
      <c r="A2024" s="6"/>
      <c r="B2024" s="7"/>
      <c r="C2024" s="6"/>
      <c r="D2024" s="8"/>
      <c r="E2024" s="6"/>
      <c r="F2024" s="6"/>
    </row>
    <row r="2025" spans="1:6" ht="13.9">
      <c r="A2025" s="6"/>
      <c r="B2025" s="7"/>
      <c r="C2025" s="6"/>
      <c r="D2025" s="8"/>
      <c r="E2025" s="6"/>
      <c r="F2025" s="6"/>
    </row>
    <row r="2026" spans="1:6" ht="13.9">
      <c r="A2026" s="6"/>
      <c r="B2026" s="7"/>
      <c r="C2026" s="6"/>
      <c r="D2026" s="8"/>
      <c r="E2026" s="6"/>
      <c r="F2026" s="6"/>
    </row>
    <row r="2027" spans="1:6" ht="13.9">
      <c r="A2027" s="6"/>
      <c r="B2027" s="7"/>
      <c r="C2027" s="6"/>
      <c r="D2027" s="8"/>
      <c r="E2027" s="6"/>
      <c r="F2027" s="6"/>
    </row>
    <row r="2028" spans="1:6" ht="13.9">
      <c r="A2028" s="6"/>
      <c r="B2028" s="7"/>
      <c r="C2028" s="6"/>
      <c r="D2028" s="8"/>
      <c r="E2028" s="6"/>
      <c r="F2028" s="6"/>
    </row>
    <row r="2029" spans="1:6" ht="13.9">
      <c r="A2029" s="6"/>
      <c r="B2029" s="7"/>
      <c r="C2029" s="6"/>
      <c r="D2029" s="8"/>
      <c r="E2029" s="6"/>
      <c r="F2029" s="6"/>
    </row>
    <row r="2030" spans="1:6" ht="13.9">
      <c r="A2030" s="6"/>
      <c r="B2030" s="7"/>
      <c r="C2030" s="6"/>
      <c r="D2030" s="8"/>
      <c r="E2030" s="6"/>
      <c r="F2030" s="6"/>
    </row>
    <row r="2031" spans="1:6" ht="13.9">
      <c r="A2031" s="6"/>
      <c r="B2031" s="7"/>
      <c r="C2031" s="6"/>
      <c r="D2031" s="8"/>
      <c r="E2031" s="6"/>
      <c r="F2031" s="6"/>
    </row>
    <row r="2032" spans="1:6" ht="13.9">
      <c r="A2032" s="6"/>
      <c r="B2032" s="7"/>
      <c r="C2032" s="6"/>
      <c r="D2032" s="8"/>
      <c r="E2032" s="6"/>
      <c r="F2032" s="6"/>
    </row>
    <row r="2033" spans="1:6" ht="13.9">
      <c r="A2033" s="6"/>
      <c r="B2033" s="7"/>
      <c r="C2033" s="6"/>
      <c r="D2033" s="8"/>
      <c r="E2033" s="6"/>
      <c r="F2033" s="6"/>
    </row>
    <row r="2034" spans="1:6" ht="13.9">
      <c r="A2034" s="6"/>
      <c r="B2034" s="7"/>
      <c r="C2034" s="6"/>
      <c r="D2034" s="8"/>
      <c r="E2034" s="6"/>
      <c r="F2034" s="6"/>
    </row>
    <row r="2035" spans="1:6" ht="13.9">
      <c r="A2035" s="6"/>
      <c r="B2035" s="7"/>
      <c r="C2035" s="6"/>
      <c r="D2035" s="8"/>
      <c r="E2035" s="6"/>
      <c r="F2035" s="6"/>
    </row>
    <row r="2036" spans="1:6" ht="13.9">
      <c r="A2036" s="6"/>
      <c r="B2036" s="7"/>
      <c r="C2036" s="6"/>
      <c r="D2036" s="8"/>
      <c r="E2036" s="6"/>
      <c r="F2036" s="6"/>
    </row>
    <row r="2037" spans="1:6" ht="13.9">
      <c r="A2037" s="6"/>
      <c r="B2037" s="7"/>
      <c r="C2037" s="6"/>
      <c r="D2037" s="8"/>
      <c r="E2037" s="6"/>
      <c r="F2037" s="6"/>
    </row>
    <row r="2038" spans="1:6" ht="13.9">
      <c r="A2038" s="6"/>
      <c r="B2038" s="7"/>
      <c r="C2038" s="6"/>
      <c r="D2038" s="8"/>
      <c r="E2038" s="6"/>
      <c r="F2038" s="6"/>
    </row>
    <row r="2039" spans="1:6" ht="13.9">
      <c r="A2039" s="6"/>
      <c r="B2039" s="7"/>
      <c r="C2039" s="6"/>
      <c r="D2039" s="8"/>
      <c r="E2039" s="6"/>
      <c r="F2039" s="6"/>
    </row>
    <row r="2040" spans="1:6" ht="13.9">
      <c r="A2040" s="6"/>
      <c r="B2040" s="7"/>
      <c r="C2040" s="6"/>
      <c r="D2040" s="8"/>
      <c r="E2040" s="6"/>
      <c r="F2040" s="6"/>
    </row>
    <row r="2041" spans="1:6" ht="13.9">
      <c r="A2041" s="6"/>
      <c r="B2041" s="7"/>
      <c r="C2041" s="6"/>
      <c r="D2041" s="8"/>
      <c r="E2041" s="6"/>
      <c r="F2041" s="6"/>
    </row>
    <row r="2042" spans="1:6" ht="13.9">
      <c r="A2042" s="6"/>
      <c r="B2042" s="7"/>
      <c r="C2042" s="6"/>
      <c r="D2042" s="8"/>
      <c r="E2042" s="6"/>
      <c r="F2042" s="6"/>
    </row>
    <row r="2043" spans="1:6" ht="13.9">
      <c r="A2043" s="6"/>
      <c r="B2043" s="7"/>
      <c r="C2043" s="6"/>
      <c r="D2043" s="8"/>
      <c r="E2043" s="6"/>
      <c r="F2043" s="6"/>
    </row>
    <row r="2044" spans="1:6" ht="13.9">
      <c r="A2044" s="6"/>
      <c r="B2044" s="7"/>
      <c r="C2044" s="6"/>
      <c r="D2044" s="8"/>
      <c r="E2044" s="6"/>
      <c r="F2044" s="6"/>
    </row>
    <row r="2045" spans="1:6" ht="13.9">
      <c r="A2045" s="6"/>
      <c r="B2045" s="7"/>
      <c r="C2045" s="6"/>
      <c r="D2045" s="8"/>
      <c r="E2045" s="6"/>
      <c r="F2045" s="6"/>
    </row>
    <row r="2046" spans="1:6" ht="13.9">
      <c r="A2046" s="6"/>
      <c r="B2046" s="7"/>
      <c r="C2046" s="6"/>
      <c r="D2046" s="8"/>
      <c r="E2046" s="6"/>
      <c r="F2046" s="6"/>
    </row>
    <row r="2047" spans="1:6" ht="13.9">
      <c r="A2047" s="6"/>
      <c r="B2047" s="7"/>
      <c r="C2047" s="6"/>
      <c r="D2047" s="8"/>
      <c r="E2047" s="6"/>
      <c r="F2047" s="6"/>
    </row>
    <row r="2048" spans="1:6" ht="13.9">
      <c r="A2048" s="6"/>
      <c r="B2048" s="7"/>
      <c r="C2048" s="6"/>
      <c r="D2048" s="8"/>
      <c r="E2048" s="6"/>
      <c r="F2048" s="6"/>
    </row>
    <row r="2049" spans="1:6" ht="13.9">
      <c r="A2049" s="6"/>
      <c r="B2049" s="7"/>
      <c r="C2049" s="6"/>
      <c r="D2049" s="8"/>
      <c r="E2049" s="6"/>
      <c r="F2049" s="6"/>
    </row>
    <row r="2050" spans="1:6" ht="13.9">
      <c r="A2050" s="6"/>
      <c r="B2050" s="7"/>
      <c r="C2050" s="6"/>
      <c r="D2050" s="8"/>
      <c r="E2050" s="6"/>
      <c r="F2050" s="6"/>
    </row>
    <row r="2051" spans="1:6" ht="13.9">
      <c r="A2051" s="6"/>
      <c r="B2051" s="7"/>
      <c r="C2051" s="6"/>
      <c r="D2051" s="8"/>
      <c r="E2051" s="6"/>
      <c r="F2051" s="6"/>
    </row>
    <row r="2052" spans="1:6" ht="13.9">
      <c r="A2052" s="6"/>
      <c r="B2052" s="7"/>
      <c r="C2052" s="6"/>
      <c r="D2052" s="8"/>
      <c r="E2052" s="6"/>
      <c r="F2052" s="6"/>
    </row>
    <row r="2053" spans="1:6" ht="13.9">
      <c r="A2053" s="6"/>
      <c r="B2053" s="7"/>
      <c r="C2053" s="6"/>
      <c r="D2053" s="8"/>
      <c r="E2053" s="6"/>
      <c r="F2053" s="6"/>
    </row>
    <row r="2054" spans="1:6" ht="13.9">
      <c r="A2054" s="6"/>
      <c r="B2054" s="7"/>
      <c r="C2054" s="6"/>
      <c r="D2054" s="8"/>
      <c r="E2054" s="6"/>
      <c r="F2054" s="6"/>
    </row>
    <row r="2055" spans="1:6" ht="13.9">
      <c r="A2055" s="6"/>
      <c r="B2055" s="7"/>
      <c r="C2055" s="6"/>
      <c r="D2055" s="8"/>
      <c r="E2055" s="6"/>
      <c r="F2055" s="6"/>
    </row>
    <row r="2056" spans="1:6" ht="13.9">
      <c r="A2056" s="6"/>
      <c r="B2056" s="7"/>
      <c r="C2056" s="6"/>
      <c r="D2056" s="8"/>
      <c r="E2056" s="6"/>
      <c r="F2056" s="6"/>
    </row>
    <row r="2057" spans="1:6" ht="13.9">
      <c r="A2057" s="6"/>
      <c r="B2057" s="7"/>
      <c r="C2057" s="6"/>
      <c r="D2057" s="8"/>
      <c r="E2057" s="6"/>
      <c r="F2057" s="6"/>
    </row>
    <row r="2058" spans="1:6" ht="13.9">
      <c r="A2058" s="6"/>
      <c r="B2058" s="7"/>
      <c r="C2058" s="6"/>
      <c r="D2058" s="8"/>
      <c r="E2058" s="6"/>
      <c r="F2058" s="6"/>
    </row>
    <row r="2059" spans="1:6" ht="13.9">
      <c r="A2059" s="6"/>
      <c r="B2059" s="7"/>
      <c r="C2059" s="6"/>
      <c r="D2059" s="8"/>
      <c r="E2059" s="6"/>
      <c r="F2059" s="6"/>
    </row>
    <row r="2060" spans="1:6" ht="13.9">
      <c r="A2060" s="6"/>
      <c r="B2060" s="7"/>
      <c r="C2060" s="6"/>
      <c r="D2060" s="8"/>
      <c r="E2060" s="6"/>
      <c r="F2060" s="6"/>
    </row>
    <row r="2061" spans="1:6" ht="13.9">
      <c r="A2061" s="6"/>
      <c r="B2061" s="7"/>
      <c r="C2061" s="6"/>
      <c r="D2061" s="8"/>
      <c r="E2061" s="6"/>
      <c r="F2061" s="6"/>
    </row>
    <row r="2062" spans="1:6" ht="13.9">
      <c r="A2062" s="6"/>
      <c r="B2062" s="7"/>
      <c r="C2062" s="6"/>
      <c r="D2062" s="8"/>
      <c r="E2062" s="6"/>
      <c r="F2062" s="6"/>
    </row>
    <row r="2063" spans="1:6" ht="13.9">
      <c r="A2063" s="6"/>
      <c r="B2063" s="7"/>
      <c r="C2063" s="6"/>
      <c r="D2063" s="8"/>
      <c r="E2063" s="6"/>
      <c r="F2063" s="6"/>
    </row>
    <row r="2064" spans="1:6" ht="13.9">
      <c r="A2064" s="6"/>
      <c r="B2064" s="7"/>
      <c r="C2064" s="6"/>
      <c r="D2064" s="8"/>
      <c r="E2064" s="6"/>
      <c r="F2064" s="6"/>
    </row>
    <row r="2065" spans="1:6" ht="13.9">
      <c r="A2065" s="6"/>
      <c r="B2065" s="7"/>
      <c r="C2065" s="6"/>
      <c r="D2065" s="8"/>
      <c r="E2065" s="6"/>
      <c r="F2065" s="6"/>
    </row>
    <row r="2066" spans="1:6" ht="13.9">
      <c r="A2066" s="6"/>
      <c r="B2066" s="7"/>
      <c r="C2066" s="6"/>
      <c r="D2066" s="8"/>
      <c r="E2066" s="6"/>
      <c r="F2066" s="6"/>
    </row>
    <row r="2067" spans="1:6" ht="13.9">
      <c r="A2067" s="6"/>
      <c r="B2067" s="7"/>
      <c r="C2067" s="6"/>
      <c r="D2067" s="8"/>
      <c r="E2067" s="6"/>
      <c r="F2067" s="6"/>
    </row>
    <row r="2068" spans="1:6" ht="13.9">
      <c r="A2068" s="6"/>
      <c r="B2068" s="7"/>
      <c r="C2068" s="6"/>
      <c r="D2068" s="8"/>
      <c r="E2068" s="6"/>
      <c r="F2068" s="6"/>
    </row>
    <row r="2069" spans="1:6" ht="13.9">
      <c r="A2069" s="6"/>
      <c r="B2069" s="7"/>
      <c r="C2069" s="6"/>
      <c r="D2069" s="8"/>
      <c r="E2069" s="6"/>
      <c r="F2069" s="6"/>
    </row>
    <row r="2070" spans="1:6" ht="13.9">
      <c r="A2070" s="6"/>
      <c r="B2070" s="7"/>
      <c r="C2070" s="6"/>
      <c r="D2070" s="8"/>
      <c r="E2070" s="6"/>
      <c r="F2070" s="6"/>
    </row>
    <row r="2071" spans="1:6" ht="13.9">
      <c r="A2071" s="6"/>
      <c r="B2071" s="7"/>
      <c r="C2071" s="6"/>
      <c r="D2071" s="8"/>
      <c r="E2071" s="6"/>
      <c r="F2071" s="6"/>
    </row>
    <row r="2072" spans="1:6" ht="13.9">
      <c r="A2072" s="6"/>
      <c r="B2072" s="7"/>
      <c r="C2072" s="6"/>
      <c r="D2072" s="8"/>
      <c r="E2072" s="6"/>
      <c r="F2072" s="6"/>
    </row>
    <row r="2073" spans="1:6" ht="13.9">
      <c r="A2073" s="6"/>
      <c r="B2073" s="7"/>
      <c r="C2073" s="6"/>
      <c r="D2073" s="8"/>
      <c r="E2073" s="6"/>
      <c r="F2073" s="6"/>
    </row>
    <row r="2074" spans="1:6" ht="13.9">
      <c r="A2074" s="6"/>
      <c r="B2074" s="7"/>
      <c r="C2074" s="6"/>
      <c r="D2074" s="8"/>
      <c r="E2074" s="6"/>
      <c r="F2074" s="6"/>
    </row>
    <row r="2075" spans="1:6" ht="13.9">
      <c r="A2075" s="6"/>
      <c r="B2075" s="7"/>
      <c r="C2075" s="6"/>
      <c r="D2075" s="8"/>
      <c r="E2075" s="6"/>
      <c r="F2075" s="6"/>
    </row>
    <row r="2076" spans="1:6" ht="13.9">
      <c r="A2076" s="6"/>
      <c r="B2076" s="7"/>
      <c r="C2076" s="6"/>
      <c r="D2076" s="8"/>
      <c r="E2076" s="6"/>
      <c r="F2076" s="6"/>
    </row>
    <row r="2077" spans="1:6" ht="13.9">
      <c r="A2077" s="6"/>
      <c r="B2077" s="7"/>
      <c r="C2077" s="6"/>
      <c r="D2077" s="8"/>
      <c r="E2077" s="6"/>
      <c r="F2077" s="6"/>
    </row>
    <row r="2078" spans="1:6" ht="13.9">
      <c r="A2078" s="6"/>
      <c r="B2078" s="7"/>
      <c r="C2078" s="6"/>
      <c r="D2078" s="8"/>
      <c r="E2078" s="6"/>
      <c r="F2078" s="6"/>
    </row>
    <row r="2079" spans="1:6" ht="13.9">
      <c r="A2079" s="6"/>
      <c r="B2079" s="7"/>
      <c r="C2079" s="6"/>
      <c r="D2079" s="8"/>
      <c r="E2079" s="6"/>
      <c r="F2079" s="6"/>
    </row>
    <row r="2080" spans="1:6" ht="13.9">
      <c r="A2080" s="6"/>
      <c r="B2080" s="7"/>
      <c r="C2080" s="6"/>
      <c r="D2080" s="8"/>
      <c r="E2080" s="6"/>
      <c r="F2080" s="6"/>
    </row>
    <row r="2081" spans="1:6" ht="13.9">
      <c r="A2081" s="6"/>
      <c r="B2081" s="7"/>
      <c r="C2081" s="6"/>
      <c r="D2081" s="8"/>
      <c r="E2081" s="6"/>
      <c r="F2081" s="6"/>
    </row>
    <row r="2082" spans="1:6" ht="13.9">
      <c r="A2082" s="6"/>
      <c r="B2082" s="7"/>
      <c r="C2082" s="6"/>
      <c r="D2082" s="8"/>
      <c r="E2082" s="6"/>
      <c r="F2082" s="6"/>
    </row>
    <row r="2083" spans="1:6" ht="13.9">
      <c r="A2083" s="6"/>
      <c r="B2083" s="7"/>
      <c r="C2083" s="6"/>
      <c r="D2083" s="8"/>
      <c r="E2083" s="6"/>
      <c r="F2083" s="6"/>
    </row>
    <row r="2084" spans="1:6" ht="13.9">
      <c r="A2084" s="6"/>
      <c r="B2084" s="7"/>
      <c r="C2084" s="6"/>
      <c r="D2084" s="8"/>
      <c r="E2084" s="6"/>
      <c r="F2084" s="6"/>
    </row>
    <row r="2085" spans="1:6" ht="13.9">
      <c r="A2085" s="6"/>
      <c r="B2085" s="7"/>
      <c r="C2085" s="6"/>
      <c r="D2085" s="8"/>
      <c r="E2085" s="6"/>
      <c r="F2085" s="6"/>
    </row>
    <row r="2086" spans="1:6" ht="13.9">
      <c r="A2086" s="6"/>
      <c r="B2086" s="7"/>
      <c r="C2086" s="6"/>
      <c r="D2086" s="8"/>
      <c r="E2086" s="6"/>
      <c r="F2086" s="6"/>
    </row>
    <row r="2087" spans="1:6" ht="13.9">
      <c r="A2087" s="6"/>
      <c r="B2087" s="7"/>
      <c r="C2087" s="6"/>
      <c r="D2087" s="8"/>
      <c r="E2087" s="6"/>
      <c r="F2087" s="6"/>
    </row>
    <row r="2088" spans="1:6" ht="13.9">
      <c r="A2088" s="6"/>
      <c r="B2088" s="7"/>
      <c r="C2088" s="6"/>
      <c r="D2088" s="8"/>
      <c r="E2088" s="6"/>
      <c r="F2088" s="6"/>
    </row>
    <row r="2089" spans="1:6" ht="13.9">
      <c r="A2089" s="6"/>
      <c r="B2089" s="7"/>
      <c r="C2089" s="6"/>
      <c r="D2089" s="8"/>
      <c r="E2089" s="6"/>
      <c r="F2089" s="6"/>
    </row>
    <row r="2090" spans="1:6" ht="13.9">
      <c r="A2090" s="6"/>
      <c r="B2090" s="7"/>
      <c r="C2090" s="6"/>
      <c r="D2090" s="8"/>
      <c r="E2090" s="6"/>
      <c r="F2090" s="6"/>
    </row>
    <row r="2091" spans="1:6" ht="13.9">
      <c r="A2091" s="6"/>
      <c r="B2091" s="7"/>
      <c r="C2091" s="6"/>
      <c r="D2091" s="8"/>
      <c r="E2091" s="6"/>
      <c r="F2091" s="6"/>
    </row>
    <row r="2092" spans="1:6" ht="13.9">
      <c r="A2092" s="6"/>
      <c r="B2092" s="7"/>
      <c r="C2092" s="6"/>
      <c r="D2092" s="8"/>
      <c r="E2092" s="6"/>
      <c r="F2092" s="6"/>
    </row>
    <row r="2093" spans="1:6" ht="13.9">
      <c r="A2093" s="6"/>
      <c r="B2093" s="7"/>
      <c r="C2093" s="6"/>
      <c r="D2093" s="8"/>
      <c r="E2093" s="6"/>
      <c r="F2093" s="6"/>
    </row>
    <row r="2094" spans="1:6" ht="13.9">
      <c r="A2094" s="6"/>
      <c r="B2094" s="7"/>
      <c r="C2094" s="6"/>
      <c r="D2094" s="8"/>
      <c r="E2094" s="6"/>
      <c r="F2094" s="6"/>
    </row>
    <row r="2095" spans="1:6" ht="13.9">
      <c r="A2095" s="6"/>
      <c r="B2095" s="7"/>
      <c r="C2095" s="6"/>
      <c r="D2095" s="8"/>
      <c r="E2095" s="6"/>
      <c r="F2095" s="6"/>
    </row>
    <row r="2096" spans="1:6" ht="13.9">
      <c r="A2096" s="6"/>
      <c r="B2096" s="7"/>
      <c r="C2096" s="6"/>
      <c r="D2096" s="8"/>
      <c r="E2096" s="6"/>
      <c r="F2096" s="6"/>
    </row>
    <row r="2097" spans="1:6" ht="13.9">
      <c r="A2097" s="6"/>
      <c r="B2097" s="7"/>
      <c r="C2097" s="6"/>
      <c r="D2097" s="8"/>
      <c r="E2097" s="6"/>
      <c r="F2097" s="6"/>
    </row>
    <row r="2098" spans="1:6" ht="13.9">
      <c r="A2098" s="6"/>
      <c r="B2098" s="7"/>
      <c r="C2098" s="6"/>
      <c r="D2098" s="8"/>
      <c r="E2098" s="6"/>
      <c r="F2098" s="6"/>
    </row>
    <row r="2099" spans="1:6" ht="13.9">
      <c r="A2099" s="6"/>
      <c r="B2099" s="7"/>
      <c r="C2099" s="6"/>
      <c r="D2099" s="8"/>
      <c r="E2099" s="6"/>
      <c r="F2099" s="6"/>
    </row>
    <row r="2100" spans="1:6" ht="13.9">
      <c r="A2100" s="6"/>
      <c r="B2100" s="7"/>
      <c r="C2100" s="6"/>
      <c r="D2100" s="8"/>
      <c r="E2100" s="6"/>
      <c r="F2100" s="6"/>
    </row>
    <row r="2101" spans="1:6" ht="13.9">
      <c r="A2101" s="6"/>
      <c r="B2101" s="7"/>
      <c r="C2101" s="6"/>
      <c r="D2101" s="8"/>
      <c r="E2101" s="6"/>
      <c r="F2101" s="6"/>
    </row>
    <row r="2102" spans="1:6" ht="13.9">
      <c r="A2102" s="6"/>
      <c r="B2102" s="7"/>
      <c r="C2102" s="6"/>
      <c r="D2102" s="8"/>
      <c r="E2102" s="6"/>
      <c r="F2102" s="6"/>
    </row>
    <row r="2103" spans="1:6" ht="13.9">
      <c r="A2103" s="6"/>
      <c r="B2103" s="7"/>
      <c r="C2103" s="6"/>
      <c r="D2103" s="8"/>
      <c r="E2103" s="6"/>
      <c r="F2103" s="6"/>
    </row>
    <row r="2104" spans="1:6" ht="13.9">
      <c r="A2104" s="6"/>
      <c r="B2104" s="7"/>
      <c r="C2104" s="6"/>
      <c r="D2104" s="8"/>
      <c r="E2104" s="6"/>
      <c r="F2104" s="6"/>
    </row>
    <row r="2105" spans="1:6" ht="13.9">
      <c r="A2105" s="6"/>
      <c r="B2105" s="7"/>
      <c r="C2105" s="6"/>
      <c r="D2105" s="8"/>
      <c r="E2105" s="6"/>
      <c r="F2105" s="6"/>
    </row>
    <row r="2106" spans="1:6" ht="13.9">
      <c r="A2106" s="6"/>
      <c r="B2106" s="7"/>
      <c r="C2106" s="6"/>
      <c r="D2106" s="8"/>
      <c r="E2106" s="6"/>
      <c r="F2106" s="6"/>
    </row>
    <row r="2107" spans="1:6" ht="13.9">
      <c r="A2107" s="6"/>
      <c r="B2107" s="7"/>
      <c r="C2107" s="6"/>
      <c r="D2107" s="8"/>
      <c r="E2107" s="6"/>
      <c r="F2107" s="6"/>
    </row>
    <row r="2108" spans="1:6" ht="13.9">
      <c r="A2108" s="6"/>
      <c r="B2108" s="7"/>
      <c r="C2108" s="6"/>
      <c r="D2108" s="8"/>
      <c r="E2108" s="6"/>
      <c r="F2108" s="6"/>
    </row>
    <row r="2109" spans="1:6" ht="13.9">
      <c r="A2109" s="6"/>
      <c r="B2109" s="7"/>
      <c r="C2109" s="6"/>
      <c r="D2109" s="8"/>
      <c r="E2109" s="6"/>
      <c r="F2109" s="6"/>
    </row>
    <row r="2110" spans="1:6" ht="13.9">
      <c r="A2110" s="6"/>
      <c r="B2110" s="7"/>
      <c r="C2110" s="6"/>
      <c r="D2110" s="8"/>
      <c r="E2110" s="6"/>
      <c r="F2110" s="6"/>
    </row>
    <row r="2111" spans="1:6" ht="13.9">
      <c r="A2111" s="6"/>
      <c r="B2111" s="7"/>
      <c r="C2111" s="6"/>
      <c r="D2111" s="8"/>
      <c r="E2111" s="6"/>
      <c r="F2111" s="6"/>
    </row>
    <row r="2112" spans="1:6" ht="13.9">
      <c r="A2112" s="6"/>
      <c r="B2112" s="7"/>
      <c r="C2112" s="6"/>
      <c r="D2112" s="8"/>
      <c r="E2112" s="6"/>
      <c r="F2112" s="6"/>
    </row>
    <row r="2113" spans="1:6" ht="13.9">
      <c r="A2113" s="6"/>
      <c r="B2113" s="7"/>
      <c r="C2113" s="6"/>
      <c r="D2113" s="8"/>
      <c r="E2113" s="6"/>
      <c r="F2113" s="6"/>
    </row>
    <row r="2114" spans="1:6" ht="13.9">
      <c r="A2114" s="6"/>
      <c r="B2114" s="7"/>
      <c r="C2114" s="6"/>
      <c r="D2114" s="8"/>
      <c r="E2114" s="6"/>
      <c r="F2114" s="6"/>
    </row>
    <row r="2115" spans="1:6" ht="13.9">
      <c r="A2115" s="6"/>
      <c r="B2115" s="7"/>
      <c r="C2115" s="6"/>
      <c r="D2115" s="8"/>
      <c r="E2115" s="6"/>
      <c r="F2115" s="6"/>
    </row>
    <row r="2116" spans="1:6" ht="13.9">
      <c r="A2116" s="6"/>
      <c r="B2116" s="7"/>
      <c r="C2116" s="6"/>
      <c r="D2116" s="8"/>
      <c r="E2116" s="6"/>
      <c r="F2116" s="6"/>
    </row>
    <row r="2117" spans="1:6" ht="13.9">
      <c r="A2117" s="6"/>
      <c r="B2117" s="7"/>
      <c r="C2117" s="6"/>
      <c r="D2117" s="8"/>
      <c r="E2117" s="6"/>
      <c r="F2117" s="6"/>
    </row>
    <row r="2118" spans="1:6" ht="13.9">
      <c r="A2118" s="6"/>
      <c r="B2118" s="7"/>
      <c r="C2118" s="6"/>
      <c r="D2118" s="8"/>
      <c r="E2118" s="6"/>
      <c r="F2118" s="6"/>
    </row>
    <row r="2119" spans="1:6" ht="13.9">
      <c r="A2119" s="6"/>
      <c r="B2119" s="7"/>
      <c r="C2119" s="6"/>
      <c r="D2119" s="8"/>
      <c r="E2119" s="6"/>
      <c r="F2119" s="6"/>
    </row>
    <row r="2120" spans="1:6" ht="13.9">
      <c r="A2120" s="6"/>
      <c r="B2120" s="7"/>
      <c r="C2120" s="6"/>
      <c r="D2120" s="8"/>
      <c r="E2120" s="6"/>
      <c r="F2120" s="6"/>
    </row>
    <row r="2121" spans="1:6" ht="13.9">
      <c r="A2121" s="6"/>
      <c r="B2121" s="7"/>
      <c r="C2121" s="6"/>
      <c r="D2121" s="8"/>
      <c r="E2121" s="6"/>
      <c r="F2121" s="6"/>
    </row>
    <row r="2122" spans="1:6" ht="13.9">
      <c r="A2122" s="6"/>
      <c r="B2122" s="7"/>
      <c r="C2122" s="6"/>
      <c r="D2122" s="8"/>
      <c r="E2122" s="6"/>
      <c r="F2122" s="6"/>
    </row>
    <row r="2123" spans="1:6" ht="13.9">
      <c r="A2123" s="6"/>
      <c r="B2123" s="7"/>
      <c r="C2123" s="6"/>
      <c r="D2123" s="8"/>
      <c r="E2123" s="6"/>
      <c r="F2123" s="6"/>
    </row>
    <row r="2124" spans="1:6" ht="13.9">
      <c r="A2124" s="6"/>
      <c r="B2124" s="7"/>
      <c r="C2124" s="6"/>
      <c r="D2124" s="8"/>
      <c r="E2124" s="6"/>
      <c r="F2124" s="6"/>
    </row>
    <row r="2125" spans="1:6" ht="13.9">
      <c r="A2125" s="6"/>
      <c r="B2125" s="7"/>
      <c r="C2125" s="6"/>
      <c r="D2125" s="8"/>
      <c r="E2125" s="6"/>
      <c r="F2125" s="6"/>
    </row>
    <row r="2126" spans="1:6" ht="13.9">
      <c r="A2126" s="6"/>
      <c r="B2126" s="7"/>
      <c r="C2126" s="6"/>
      <c r="D2126" s="8"/>
      <c r="E2126" s="6"/>
      <c r="F2126" s="6"/>
    </row>
    <row r="2127" spans="1:6" ht="13.9">
      <c r="A2127" s="6"/>
      <c r="B2127" s="7"/>
      <c r="C2127" s="6"/>
      <c r="D2127" s="8"/>
      <c r="E2127" s="6"/>
      <c r="F2127" s="6"/>
    </row>
    <row r="2128" spans="1:6" ht="13.9">
      <c r="A2128" s="6"/>
      <c r="B2128" s="7"/>
      <c r="C2128" s="6"/>
      <c r="D2128" s="8"/>
      <c r="E2128" s="6"/>
      <c r="F2128" s="6"/>
    </row>
    <row r="2129" spans="1:6" ht="13.9">
      <c r="A2129" s="6"/>
      <c r="B2129" s="7"/>
      <c r="C2129" s="6"/>
      <c r="D2129" s="8"/>
      <c r="E2129" s="6"/>
      <c r="F2129" s="6"/>
    </row>
    <row r="2130" spans="1:6" ht="13.9">
      <c r="A2130" s="6"/>
      <c r="B2130" s="7"/>
      <c r="C2130" s="6"/>
      <c r="D2130" s="8"/>
      <c r="E2130" s="6"/>
      <c r="F2130" s="6"/>
    </row>
    <row r="2131" spans="1:6" ht="13.9">
      <c r="A2131" s="6"/>
      <c r="B2131" s="7"/>
      <c r="C2131" s="6"/>
      <c r="D2131" s="8"/>
      <c r="E2131" s="6"/>
      <c r="F2131" s="6"/>
    </row>
    <row r="2132" spans="1:6" ht="13.9">
      <c r="A2132" s="6"/>
      <c r="B2132" s="7"/>
      <c r="C2132" s="6"/>
      <c r="D2132" s="8"/>
      <c r="E2132" s="6"/>
      <c r="F2132" s="6"/>
    </row>
    <row r="2133" spans="1:6" ht="13.9">
      <c r="A2133" s="6"/>
      <c r="B2133" s="7"/>
      <c r="C2133" s="6"/>
      <c r="D2133" s="8"/>
      <c r="E2133" s="6"/>
      <c r="F2133" s="6"/>
    </row>
    <row r="2134" spans="1:6" ht="13.9">
      <c r="A2134" s="6"/>
      <c r="B2134" s="7"/>
      <c r="C2134" s="6"/>
      <c r="D2134" s="8"/>
      <c r="E2134" s="6"/>
      <c r="F2134" s="6"/>
    </row>
    <row r="2135" spans="1:6" ht="13.9">
      <c r="A2135" s="6"/>
      <c r="B2135" s="7"/>
      <c r="C2135" s="6"/>
      <c r="D2135" s="8"/>
      <c r="E2135" s="6"/>
      <c r="F2135" s="6"/>
    </row>
    <row r="2136" spans="1:6" ht="13.9">
      <c r="A2136" s="6"/>
      <c r="B2136" s="7"/>
      <c r="C2136" s="6"/>
      <c r="D2136" s="8"/>
      <c r="E2136" s="6"/>
      <c r="F2136" s="6"/>
    </row>
    <row r="2137" spans="1:6" ht="13.9">
      <c r="A2137" s="6"/>
      <c r="B2137" s="7"/>
      <c r="C2137" s="6"/>
      <c r="D2137" s="8"/>
      <c r="E2137" s="6"/>
      <c r="F2137" s="6"/>
    </row>
    <row r="2138" spans="1:6" ht="13.9">
      <c r="A2138" s="6"/>
      <c r="B2138" s="7"/>
      <c r="C2138" s="6"/>
      <c r="D2138" s="8"/>
      <c r="E2138" s="6"/>
      <c r="F2138" s="6"/>
    </row>
    <row r="2139" spans="1:6" ht="13.9">
      <c r="A2139" s="6"/>
      <c r="B2139" s="7"/>
      <c r="C2139" s="6"/>
      <c r="D2139" s="8"/>
      <c r="E2139" s="6"/>
      <c r="F2139" s="6"/>
    </row>
    <row r="2140" spans="1:6" ht="13.9">
      <c r="A2140" s="6"/>
      <c r="B2140" s="7"/>
      <c r="C2140" s="6"/>
      <c r="D2140" s="8"/>
      <c r="E2140" s="6"/>
      <c r="F2140" s="6"/>
    </row>
    <row r="2141" spans="1:6" ht="13.9">
      <c r="A2141" s="6"/>
      <c r="B2141" s="7"/>
      <c r="C2141" s="6"/>
      <c r="D2141" s="8"/>
      <c r="E2141" s="6"/>
      <c r="F2141" s="6"/>
    </row>
    <row r="2142" spans="1:6" ht="13.9">
      <c r="A2142" s="6"/>
      <c r="B2142" s="7"/>
      <c r="C2142" s="6"/>
      <c r="D2142" s="8"/>
      <c r="E2142" s="6"/>
      <c r="F2142" s="6"/>
    </row>
    <row r="2143" spans="1:6" ht="13.9">
      <c r="A2143" s="6"/>
      <c r="B2143" s="7"/>
      <c r="C2143" s="6"/>
      <c r="D2143" s="8"/>
      <c r="E2143" s="6"/>
      <c r="F2143" s="6"/>
    </row>
    <row r="2144" spans="1:6" ht="13.9">
      <c r="A2144" s="6"/>
      <c r="B2144" s="7"/>
      <c r="C2144" s="6"/>
      <c r="D2144" s="8"/>
      <c r="E2144" s="6"/>
      <c r="F2144" s="6"/>
    </row>
    <row r="2145" spans="1:6" ht="13.9">
      <c r="A2145" s="6"/>
      <c r="B2145" s="7"/>
      <c r="C2145" s="6"/>
      <c r="D2145" s="8"/>
      <c r="E2145" s="6"/>
      <c r="F2145" s="6"/>
    </row>
    <row r="2146" spans="1:6" ht="13.9">
      <c r="A2146" s="6"/>
      <c r="B2146" s="7"/>
      <c r="C2146" s="6"/>
      <c r="D2146" s="8"/>
      <c r="E2146" s="6"/>
      <c r="F2146" s="6"/>
    </row>
    <row r="2147" spans="1:6" ht="13.9">
      <c r="A2147" s="6"/>
      <c r="B2147" s="7"/>
      <c r="C2147" s="6"/>
      <c r="D2147" s="8"/>
      <c r="E2147" s="6"/>
      <c r="F2147" s="6"/>
    </row>
    <row r="2148" spans="1:6" ht="13.9">
      <c r="A2148" s="6"/>
      <c r="B2148" s="7"/>
      <c r="C2148" s="6"/>
      <c r="D2148" s="8"/>
      <c r="E2148" s="6"/>
      <c r="F2148" s="6"/>
    </row>
    <row r="2149" spans="1:6" ht="13.9">
      <c r="A2149" s="6"/>
      <c r="B2149" s="7"/>
      <c r="C2149" s="6"/>
      <c r="D2149" s="8"/>
      <c r="E2149" s="6"/>
      <c r="F2149" s="6"/>
    </row>
    <row r="2150" spans="1:6" ht="13.9">
      <c r="A2150" s="6"/>
      <c r="B2150" s="7"/>
      <c r="C2150" s="6"/>
      <c r="D2150" s="8"/>
      <c r="E2150" s="6"/>
      <c r="F2150" s="6"/>
    </row>
    <row r="2151" spans="1:6" ht="13.9">
      <c r="A2151" s="6"/>
      <c r="B2151" s="7"/>
      <c r="C2151" s="6"/>
      <c r="D2151" s="8"/>
      <c r="E2151" s="6"/>
      <c r="F2151" s="6"/>
    </row>
    <row r="2152" spans="1:6" ht="13.9">
      <c r="A2152" s="6"/>
      <c r="B2152" s="7"/>
      <c r="C2152" s="6"/>
      <c r="D2152" s="8"/>
      <c r="E2152" s="6"/>
      <c r="F2152" s="6"/>
    </row>
    <row r="2153" spans="1:6" ht="13.9">
      <c r="A2153" s="6"/>
      <c r="B2153" s="7"/>
      <c r="C2153" s="6"/>
      <c r="D2153" s="8"/>
      <c r="E2153" s="6"/>
      <c r="F2153" s="6"/>
    </row>
    <row r="2154" spans="1:6" ht="13.9">
      <c r="A2154" s="6"/>
      <c r="B2154" s="7"/>
      <c r="C2154" s="6"/>
      <c r="D2154" s="8"/>
      <c r="E2154" s="6"/>
      <c r="F2154" s="6"/>
    </row>
    <row r="2155" spans="1:6" ht="13.9">
      <c r="A2155" s="6"/>
      <c r="B2155" s="7"/>
      <c r="C2155" s="6"/>
      <c r="D2155" s="8"/>
      <c r="E2155" s="6"/>
      <c r="F2155" s="6"/>
    </row>
    <row r="2156" spans="1:6" ht="13.9">
      <c r="A2156" s="6"/>
      <c r="B2156" s="7"/>
      <c r="C2156" s="6"/>
      <c r="D2156" s="8"/>
      <c r="E2156" s="6"/>
      <c r="F2156" s="6"/>
    </row>
    <row r="2157" spans="1:6" ht="13.9">
      <c r="A2157" s="6"/>
      <c r="B2157" s="7"/>
      <c r="C2157" s="6"/>
      <c r="D2157" s="8"/>
      <c r="E2157" s="6"/>
      <c r="F2157" s="6"/>
    </row>
    <row r="2158" spans="1:6" ht="13.9">
      <c r="A2158" s="6"/>
      <c r="B2158" s="7"/>
      <c r="C2158" s="6"/>
      <c r="D2158" s="8"/>
      <c r="E2158" s="6"/>
      <c r="F2158" s="6"/>
    </row>
    <row r="2159" spans="1:6" ht="13.9">
      <c r="A2159" s="6"/>
      <c r="B2159" s="7"/>
      <c r="C2159" s="6"/>
      <c r="D2159" s="8"/>
      <c r="E2159" s="6"/>
      <c r="F2159" s="6"/>
    </row>
    <row r="2160" spans="1:6" ht="13.9">
      <c r="A2160" s="6"/>
      <c r="B2160" s="7"/>
      <c r="C2160" s="6"/>
      <c r="D2160" s="8"/>
      <c r="E2160" s="6"/>
      <c r="F2160" s="6"/>
    </row>
    <row r="2161" spans="1:6" ht="13.9">
      <c r="A2161" s="6"/>
      <c r="B2161" s="7"/>
      <c r="C2161" s="6"/>
      <c r="D2161" s="8"/>
      <c r="E2161" s="6"/>
      <c r="F2161" s="6"/>
    </row>
    <row r="2162" spans="1:6" ht="13.9">
      <c r="A2162" s="6"/>
      <c r="B2162" s="7"/>
      <c r="C2162" s="6"/>
      <c r="D2162" s="8"/>
      <c r="E2162" s="6"/>
      <c r="F2162" s="6"/>
    </row>
    <row r="2163" spans="1:6" ht="13.9">
      <c r="A2163" s="6"/>
      <c r="B2163" s="7"/>
      <c r="C2163" s="6"/>
      <c r="D2163" s="8"/>
      <c r="E2163" s="6"/>
      <c r="F2163" s="6"/>
    </row>
    <row r="2164" spans="1:6" ht="13.9">
      <c r="A2164" s="6"/>
      <c r="B2164" s="7"/>
      <c r="C2164" s="6"/>
      <c r="D2164" s="8"/>
      <c r="E2164" s="6"/>
      <c r="F2164" s="6"/>
    </row>
    <row r="2165" spans="1:6" ht="13.9">
      <c r="A2165" s="6"/>
      <c r="B2165" s="7"/>
      <c r="C2165" s="6"/>
      <c r="D2165" s="8"/>
      <c r="E2165" s="6"/>
      <c r="F2165" s="6"/>
    </row>
    <row r="2166" spans="1:6" ht="13.9">
      <c r="A2166" s="6"/>
      <c r="B2166" s="7"/>
      <c r="C2166" s="6"/>
      <c r="D2166" s="8"/>
      <c r="E2166" s="6"/>
      <c r="F2166" s="6"/>
    </row>
    <row r="2167" spans="1:6" ht="13.9">
      <c r="A2167" s="6"/>
      <c r="B2167" s="7"/>
      <c r="C2167" s="6"/>
      <c r="D2167" s="8"/>
      <c r="E2167" s="6"/>
      <c r="F2167" s="6"/>
    </row>
    <row r="2168" spans="1:6" ht="13.9">
      <c r="A2168" s="6"/>
      <c r="B2168" s="7"/>
      <c r="C2168" s="6"/>
      <c r="D2168" s="8"/>
      <c r="E2168" s="6"/>
      <c r="F2168" s="6"/>
    </row>
    <row r="2169" spans="1:6" ht="13.9">
      <c r="A2169" s="6"/>
      <c r="B2169" s="7"/>
      <c r="C2169" s="6"/>
      <c r="D2169" s="8"/>
      <c r="E2169" s="6"/>
      <c r="F2169" s="6"/>
    </row>
    <row r="2170" spans="1:6" ht="13.9">
      <c r="A2170" s="6"/>
      <c r="B2170" s="7"/>
      <c r="C2170" s="6"/>
      <c r="D2170" s="8"/>
      <c r="E2170" s="6"/>
      <c r="F2170" s="6"/>
    </row>
    <row r="2171" spans="1:6" ht="13.9">
      <c r="A2171" s="6"/>
      <c r="B2171" s="7"/>
      <c r="C2171" s="6"/>
      <c r="D2171" s="8"/>
      <c r="E2171" s="6"/>
      <c r="F2171" s="6"/>
    </row>
    <row r="2172" spans="1:6" ht="13.9">
      <c r="A2172" s="6"/>
      <c r="B2172" s="7"/>
      <c r="C2172" s="6"/>
      <c r="D2172" s="8"/>
      <c r="E2172" s="6"/>
      <c r="F2172" s="6"/>
    </row>
    <row r="2173" spans="1:6" ht="13.9">
      <c r="A2173" s="6"/>
      <c r="B2173" s="7"/>
      <c r="C2173" s="6"/>
      <c r="D2173" s="8"/>
      <c r="E2173" s="6"/>
      <c r="F2173" s="6"/>
    </row>
    <row r="2174" spans="1:6" ht="13.9">
      <c r="A2174" s="6"/>
      <c r="B2174" s="7"/>
      <c r="C2174" s="6"/>
      <c r="D2174" s="8"/>
      <c r="E2174" s="6"/>
      <c r="F2174" s="6"/>
    </row>
    <row r="2175" spans="1:6" ht="13.9">
      <c r="A2175" s="6"/>
      <c r="B2175" s="7"/>
      <c r="C2175" s="6"/>
      <c r="D2175" s="8"/>
      <c r="E2175" s="6"/>
      <c r="F2175" s="6"/>
    </row>
    <row r="2176" spans="1:6" ht="13.9">
      <c r="A2176" s="6"/>
      <c r="B2176" s="7"/>
      <c r="C2176" s="6"/>
      <c r="D2176" s="8"/>
      <c r="E2176" s="6"/>
      <c r="F2176" s="6"/>
    </row>
    <row r="2177" spans="1:6" ht="13.9">
      <c r="A2177" s="6"/>
      <c r="B2177" s="7"/>
      <c r="C2177" s="6"/>
      <c r="D2177" s="8"/>
      <c r="E2177" s="6"/>
      <c r="F2177" s="6"/>
    </row>
    <row r="2178" spans="1:6" ht="13.9">
      <c r="A2178" s="6"/>
      <c r="B2178" s="7"/>
      <c r="C2178" s="6"/>
      <c r="D2178" s="8"/>
      <c r="E2178" s="6"/>
      <c r="F2178" s="6"/>
    </row>
    <row r="2179" spans="1:6" ht="13.9">
      <c r="A2179" s="6"/>
      <c r="B2179" s="7"/>
      <c r="C2179" s="6"/>
      <c r="D2179" s="8"/>
      <c r="E2179" s="6"/>
      <c r="F2179" s="6"/>
    </row>
    <row r="2180" spans="1:6" ht="13.9">
      <c r="A2180" s="6"/>
      <c r="B2180" s="7"/>
      <c r="C2180" s="6"/>
      <c r="D2180" s="8"/>
      <c r="E2180" s="6"/>
      <c r="F2180" s="6"/>
    </row>
    <row r="2181" spans="1:6" ht="13.9">
      <c r="A2181" s="6"/>
      <c r="B2181" s="7"/>
      <c r="C2181" s="6"/>
      <c r="D2181" s="8"/>
      <c r="E2181" s="6"/>
      <c r="F2181" s="6"/>
    </row>
    <row r="2182" spans="1:6" ht="13.9">
      <c r="A2182" s="6"/>
      <c r="B2182" s="7"/>
      <c r="C2182" s="6"/>
      <c r="D2182" s="8"/>
      <c r="E2182" s="6"/>
      <c r="F2182" s="6"/>
    </row>
    <row r="2183" spans="1:6" ht="13.9">
      <c r="A2183" s="6"/>
      <c r="B2183" s="7"/>
      <c r="C2183" s="6"/>
      <c r="D2183" s="8"/>
      <c r="E2183" s="6"/>
      <c r="F2183" s="6"/>
    </row>
    <row r="2184" spans="1:6" ht="13.9">
      <c r="A2184" s="6"/>
      <c r="B2184" s="7"/>
      <c r="C2184" s="6"/>
      <c r="D2184" s="8"/>
      <c r="E2184" s="6"/>
      <c r="F2184" s="6"/>
    </row>
    <row r="2185" spans="1:6" ht="13.9">
      <c r="A2185" s="6"/>
      <c r="B2185" s="7"/>
      <c r="C2185" s="6"/>
      <c r="D2185" s="8"/>
      <c r="E2185" s="6"/>
      <c r="F2185" s="6"/>
    </row>
    <row r="2186" spans="1:6" ht="13.9">
      <c r="A2186" s="6"/>
      <c r="B2186" s="7"/>
      <c r="C2186" s="6"/>
      <c r="D2186" s="8"/>
      <c r="E2186" s="6"/>
      <c r="F2186" s="6"/>
    </row>
    <row r="2187" spans="1:6" ht="13.9">
      <c r="A2187" s="6"/>
      <c r="B2187" s="7"/>
      <c r="C2187" s="6"/>
      <c r="D2187" s="8"/>
      <c r="E2187" s="6"/>
      <c r="F2187" s="6"/>
    </row>
    <row r="2188" spans="1:6" ht="13.9">
      <c r="A2188" s="6"/>
      <c r="B2188" s="7"/>
      <c r="C2188" s="6"/>
      <c r="D2188" s="8"/>
      <c r="E2188" s="6"/>
      <c r="F2188" s="6"/>
    </row>
    <row r="2189" spans="1:6" ht="13.9">
      <c r="A2189" s="6"/>
      <c r="B2189" s="7"/>
      <c r="C2189" s="6"/>
      <c r="D2189" s="8"/>
      <c r="E2189" s="6"/>
      <c r="F2189" s="6"/>
    </row>
    <row r="2190" spans="1:6" ht="13.9">
      <c r="A2190" s="6"/>
      <c r="B2190" s="7"/>
      <c r="C2190" s="6"/>
      <c r="D2190" s="8"/>
      <c r="E2190" s="6"/>
      <c r="F2190" s="6"/>
    </row>
    <row r="2191" spans="1:6" ht="13.9">
      <c r="A2191" s="6"/>
      <c r="B2191" s="7"/>
      <c r="C2191" s="6"/>
      <c r="D2191" s="8"/>
      <c r="E2191" s="6"/>
      <c r="F2191" s="6"/>
    </row>
    <row r="2192" spans="1:6" ht="13.9">
      <c r="A2192" s="6"/>
      <c r="B2192" s="7"/>
      <c r="C2192" s="6"/>
      <c r="D2192" s="8"/>
      <c r="E2192" s="6"/>
      <c r="F2192" s="6"/>
    </row>
    <row r="2193" spans="1:6" ht="13.9">
      <c r="A2193" s="6"/>
      <c r="B2193" s="7"/>
      <c r="C2193" s="6"/>
      <c r="D2193" s="8"/>
      <c r="E2193" s="6"/>
      <c r="F2193" s="6"/>
    </row>
    <row r="2194" spans="1:6" ht="13.9">
      <c r="A2194" s="6"/>
      <c r="B2194" s="7"/>
      <c r="C2194" s="6"/>
      <c r="D2194" s="8"/>
      <c r="E2194" s="6"/>
      <c r="F2194" s="6"/>
    </row>
    <row r="2195" spans="1:6" ht="13.9">
      <c r="A2195" s="6"/>
      <c r="B2195" s="7"/>
      <c r="C2195" s="6"/>
      <c r="D2195" s="8"/>
      <c r="E2195" s="6"/>
      <c r="F2195" s="6"/>
    </row>
    <row r="2196" spans="1:6" ht="13.9">
      <c r="A2196" s="6"/>
      <c r="B2196" s="7"/>
      <c r="C2196" s="6"/>
      <c r="D2196" s="8"/>
      <c r="E2196" s="6"/>
      <c r="F2196" s="6"/>
    </row>
    <row r="2197" spans="1:6" ht="13.9">
      <c r="A2197" s="6"/>
      <c r="B2197" s="7"/>
      <c r="C2197" s="6"/>
      <c r="D2197" s="8"/>
      <c r="E2197" s="6"/>
      <c r="F2197" s="6"/>
    </row>
    <row r="2198" spans="1:6" ht="13.9">
      <c r="A2198" s="6"/>
      <c r="B2198" s="7"/>
      <c r="C2198" s="6"/>
      <c r="D2198" s="8"/>
      <c r="E2198" s="6"/>
      <c r="F2198" s="6"/>
    </row>
    <row r="2199" spans="1:6" ht="13.9">
      <c r="A2199" s="6"/>
      <c r="B2199" s="7"/>
      <c r="C2199" s="6"/>
      <c r="D2199" s="8"/>
      <c r="E2199" s="6"/>
      <c r="F2199" s="6"/>
    </row>
    <row r="2200" spans="1:6" ht="13.9">
      <c r="A2200" s="6"/>
      <c r="B2200" s="7"/>
      <c r="C2200" s="6"/>
      <c r="D2200" s="8"/>
      <c r="E2200" s="6"/>
      <c r="F2200" s="6"/>
    </row>
    <row r="2201" spans="1:6" ht="13.9">
      <c r="A2201" s="6"/>
      <c r="B2201" s="7"/>
      <c r="C2201" s="6"/>
      <c r="D2201" s="8"/>
      <c r="E2201" s="6"/>
      <c r="F2201" s="6"/>
    </row>
    <row r="2202" spans="1:6" ht="13.9">
      <c r="A2202" s="6"/>
      <c r="B2202" s="7"/>
      <c r="C2202" s="6"/>
      <c r="D2202" s="8"/>
      <c r="E2202" s="6"/>
      <c r="F2202" s="6"/>
    </row>
    <row r="2203" spans="1:6" ht="13.9">
      <c r="A2203" s="6"/>
      <c r="B2203" s="7"/>
      <c r="C2203" s="6"/>
      <c r="D2203" s="8"/>
      <c r="E2203" s="6"/>
      <c r="F2203" s="6"/>
    </row>
    <row r="2204" spans="1:6" ht="13.9">
      <c r="A2204" s="6"/>
      <c r="B2204" s="7"/>
      <c r="C2204" s="6"/>
      <c r="D2204" s="8"/>
      <c r="E2204" s="6"/>
      <c r="F2204" s="6"/>
    </row>
    <row r="2205" spans="1:6" ht="13.9">
      <c r="A2205" s="6"/>
      <c r="B2205" s="7"/>
      <c r="C2205" s="6"/>
      <c r="D2205" s="8"/>
      <c r="E2205" s="6"/>
      <c r="F2205" s="6"/>
    </row>
    <row r="2206" spans="1:6" ht="13.9">
      <c r="A2206" s="6"/>
      <c r="B2206" s="7"/>
      <c r="C2206" s="6"/>
      <c r="D2206" s="8"/>
      <c r="E2206" s="6"/>
      <c r="F2206" s="6"/>
    </row>
    <row r="2207" spans="1:6" ht="13.9">
      <c r="A2207" s="6"/>
      <c r="B2207" s="7"/>
      <c r="C2207" s="6"/>
      <c r="D2207" s="8"/>
      <c r="E2207" s="6"/>
      <c r="F2207" s="6"/>
    </row>
    <row r="2208" spans="1:6" ht="13.9">
      <c r="A2208" s="6"/>
      <c r="B2208" s="7"/>
      <c r="C2208" s="6"/>
      <c r="D2208" s="8"/>
      <c r="E2208" s="6"/>
      <c r="F2208" s="6"/>
    </row>
    <row r="2209" spans="1:6" ht="13.9">
      <c r="A2209" s="6"/>
      <c r="B2209" s="7"/>
      <c r="C2209" s="6"/>
      <c r="D2209" s="8"/>
      <c r="E2209" s="6"/>
      <c r="F2209" s="6"/>
    </row>
    <row r="2210" spans="1:6" ht="13.9">
      <c r="A2210" s="6"/>
      <c r="B2210" s="7"/>
      <c r="C2210" s="6"/>
      <c r="D2210" s="8"/>
      <c r="E2210" s="6"/>
      <c r="F2210" s="6"/>
    </row>
    <row r="2211" spans="1:6" ht="13.9">
      <c r="A2211" s="6"/>
      <c r="B2211" s="7"/>
      <c r="C2211" s="6"/>
      <c r="D2211" s="8"/>
      <c r="E2211" s="6"/>
      <c r="F2211" s="6"/>
    </row>
    <row r="2212" spans="1:6" ht="13.9">
      <c r="A2212" s="6"/>
      <c r="B2212" s="7"/>
      <c r="C2212" s="6"/>
      <c r="D2212" s="8"/>
      <c r="E2212" s="6"/>
      <c r="F2212" s="6"/>
    </row>
    <row r="2213" spans="1:6" ht="13.9">
      <c r="A2213" s="6"/>
      <c r="B2213" s="7"/>
      <c r="C2213" s="6"/>
      <c r="D2213" s="8"/>
      <c r="E2213" s="6"/>
      <c r="F2213" s="6"/>
    </row>
    <row r="2214" spans="1:6" ht="13.9">
      <c r="A2214" s="6"/>
      <c r="B2214" s="7"/>
      <c r="C2214" s="6"/>
      <c r="D2214" s="8"/>
      <c r="E2214" s="6"/>
      <c r="F2214" s="6"/>
    </row>
    <row r="2215" spans="1:6" ht="13.9">
      <c r="A2215" s="6"/>
      <c r="B2215" s="7"/>
      <c r="C2215" s="6"/>
      <c r="D2215" s="8"/>
      <c r="E2215" s="6"/>
      <c r="F2215" s="6"/>
    </row>
    <row r="2216" spans="1:6" ht="13.9">
      <c r="A2216" s="6"/>
      <c r="B2216" s="7"/>
      <c r="C2216" s="6"/>
      <c r="D2216" s="8"/>
      <c r="E2216" s="6"/>
      <c r="F2216" s="6"/>
    </row>
    <row r="2217" spans="1:6" ht="13.9">
      <c r="A2217" s="6"/>
      <c r="B2217" s="7"/>
      <c r="C2217" s="6"/>
      <c r="D2217" s="8"/>
      <c r="E2217" s="6"/>
      <c r="F2217" s="6"/>
    </row>
    <row r="2218" spans="1:6" ht="13.9">
      <c r="A2218" s="6"/>
      <c r="B2218" s="7"/>
      <c r="C2218" s="6"/>
      <c r="D2218" s="8"/>
      <c r="E2218" s="6"/>
      <c r="F2218" s="6"/>
    </row>
    <row r="2219" spans="1:6" ht="13.9">
      <c r="A2219" s="6"/>
      <c r="B2219" s="7"/>
      <c r="C2219" s="6"/>
      <c r="D2219" s="8"/>
      <c r="E2219" s="6"/>
      <c r="F2219" s="6"/>
    </row>
    <row r="2220" spans="1:6" ht="13.9">
      <c r="A2220" s="6"/>
      <c r="B2220" s="7"/>
      <c r="C2220" s="6"/>
      <c r="D2220" s="8"/>
      <c r="E2220" s="6"/>
      <c r="F2220" s="6"/>
    </row>
    <row r="2221" spans="1:6" ht="13.9">
      <c r="A2221" s="6"/>
      <c r="B2221" s="7"/>
      <c r="C2221" s="6"/>
      <c r="D2221" s="8"/>
      <c r="E2221" s="6"/>
      <c r="F2221" s="6"/>
    </row>
    <row r="2222" spans="1:6" ht="13.9">
      <c r="A2222" s="6"/>
      <c r="B2222" s="7"/>
      <c r="C2222" s="6"/>
      <c r="D2222" s="8"/>
      <c r="E2222" s="6"/>
      <c r="F2222" s="6"/>
    </row>
    <row r="2223" spans="1:6" ht="13.9">
      <c r="A2223" s="6"/>
      <c r="B2223" s="7"/>
      <c r="C2223" s="6"/>
      <c r="D2223" s="8"/>
      <c r="E2223" s="6"/>
      <c r="F2223" s="6"/>
    </row>
    <row r="2224" spans="1:6" ht="13.9">
      <c r="A2224" s="6"/>
      <c r="B2224" s="7"/>
      <c r="C2224" s="6"/>
      <c r="D2224" s="8"/>
      <c r="E2224" s="6"/>
      <c r="F2224" s="6"/>
    </row>
    <row r="2225" spans="1:6" ht="13.9">
      <c r="A2225" s="6"/>
      <c r="B2225" s="7"/>
      <c r="C2225" s="6"/>
      <c r="D2225" s="8"/>
      <c r="E2225" s="6"/>
      <c r="F2225" s="6"/>
    </row>
    <row r="2226" spans="1:6" ht="13.9">
      <c r="A2226" s="6"/>
      <c r="B2226" s="7"/>
      <c r="C2226" s="6"/>
      <c r="D2226" s="8"/>
      <c r="E2226" s="6"/>
      <c r="F2226" s="6"/>
    </row>
    <row r="2227" spans="1:6" ht="13.9">
      <c r="A2227" s="6"/>
      <c r="B2227" s="7"/>
      <c r="C2227" s="6"/>
      <c r="D2227" s="8"/>
      <c r="E2227" s="6"/>
      <c r="F2227" s="6"/>
    </row>
    <row r="2228" spans="1:6" ht="13.9">
      <c r="A2228" s="6"/>
      <c r="B2228" s="7"/>
      <c r="C2228" s="6"/>
      <c r="D2228" s="8"/>
      <c r="E2228" s="6"/>
      <c r="F2228" s="6"/>
    </row>
    <row r="2229" spans="1:6" ht="13.9">
      <c r="A2229" s="6"/>
      <c r="B2229" s="7"/>
      <c r="C2229" s="6"/>
      <c r="D2229" s="8"/>
      <c r="E2229" s="6"/>
      <c r="F2229" s="6"/>
    </row>
    <row r="2230" spans="1:6" ht="13.9">
      <c r="A2230" s="6"/>
      <c r="B2230" s="7"/>
      <c r="C2230" s="6"/>
      <c r="D2230" s="8"/>
      <c r="E2230" s="6"/>
      <c r="F2230" s="6"/>
    </row>
    <row r="2231" spans="1:6" ht="13.9">
      <c r="A2231" s="6"/>
      <c r="B2231" s="7"/>
      <c r="C2231" s="6"/>
      <c r="D2231" s="8"/>
      <c r="E2231" s="6"/>
      <c r="F2231" s="6"/>
    </row>
    <row r="2232" spans="1:6" ht="13.9">
      <c r="A2232" s="6"/>
      <c r="B2232" s="7"/>
      <c r="C2232" s="6"/>
      <c r="D2232" s="8"/>
      <c r="E2232" s="6"/>
      <c r="F2232" s="6"/>
    </row>
    <row r="2233" spans="1:6" ht="13.9">
      <c r="A2233" s="6"/>
      <c r="B2233" s="7"/>
      <c r="C2233" s="6"/>
      <c r="D2233" s="8"/>
      <c r="E2233" s="6"/>
      <c r="F2233" s="6"/>
    </row>
    <row r="2234" spans="1:6" ht="13.9">
      <c r="A2234" s="6"/>
      <c r="B2234" s="7"/>
      <c r="C2234" s="6"/>
      <c r="D2234" s="8"/>
      <c r="E2234" s="6"/>
      <c r="F2234" s="6"/>
    </row>
    <row r="2235" spans="1:6" ht="13.9">
      <c r="A2235" s="6"/>
      <c r="B2235" s="7"/>
      <c r="C2235" s="6"/>
      <c r="D2235" s="8"/>
      <c r="E2235" s="6"/>
      <c r="F2235" s="6"/>
    </row>
    <row r="2236" spans="1:6" ht="13.9">
      <c r="A2236" s="6"/>
      <c r="B2236" s="7"/>
      <c r="C2236" s="6"/>
      <c r="D2236" s="8"/>
      <c r="E2236" s="6"/>
      <c r="F2236" s="6"/>
    </row>
    <row r="2237" spans="1:6" ht="13.9">
      <c r="A2237" s="6"/>
      <c r="B2237" s="7"/>
      <c r="C2237" s="6"/>
      <c r="D2237" s="8"/>
      <c r="E2237" s="6"/>
      <c r="F2237" s="6"/>
    </row>
    <row r="2238" spans="1:6" ht="13.9">
      <c r="A2238" s="6"/>
      <c r="B2238" s="7"/>
      <c r="C2238" s="6"/>
      <c r="D2238" s="8"/>
      <c r="E2238" s="6"/>
      <c r="F2238" s="6"/>
    </row>
    <row r="2239" spans="1:6" ht="13.9">
      <c r="A2239" s="6"/>
      <c r="B2239" s="7"/>
      <c r="C2239" s="6"/>
      <c r="D2239" s="8"/>
      <c r="E2239" s="6"/>
      <c r="F2239" s="6"/>
    </row>
    <row r="2240" spans="1:6" ht="13.9">
      <c r="A2240" s="6"/>
      <c r="B2240" s="7"/>
      <c r="C2240" s="6"/>
      <c r="D2240" s="8"/>
      <c r="E2240" s="6"/>
      <c r="F2240" s="6"/>
    </row>
    <row r="2241" spans="1:6" ht="13.9">
      <c r="A2241" s="6"/>
      <c r="B2241" s="7"/>
      <c r="C2241" s="6"/>
      <c r="D2241" s="8"/>
      <c r="E2241" s="6"/>
      <c r="F2241" s="6"/>
    </row>
    <row r="2242" spans="1:6" ht="13.9">
      <c r="A2242" s="6"/>
      <c r="B2242" s="7"/>
      <c r="C2242" s="6"/>
      <c r="D2242" s="8"/>
      <c r="E2242" s="6"/>
      <c r="F2242" s="6"/>
    </row>
    <row r="2243" spans="1:6" ht="13.9">
      <c r="A2243" s="6"/>
      <c r="B2243" s="7"/>
      <c r="C2243" s="6"/>
      <c r="D2243" s="8"/>
      <c r="E2243" s="6"/>
      <c r="F2243" s="6"/>
    </row>
    <row r="2244" spans="1:6" ht="13.9">
      <c r="A2244" s="6"/>
      <c r="B2244" s="7"/>
      <c r="C2244" s="6"/>
      <c r="D2244" s="8"/>
      <c r="E2244" s="6"/>
      <c r="F2244" s="6"/>
    </row>
    <row r="2245" spans="1:6" ht="13.9">
      <c r="A2245" s="6"/>
      <c r="B2245" s="7"/>
      <c r="C2245" s="6"/>
      <c r="D2245" s="8"/>
      <c r="E2245" s="6"/>
      <c r="F2245" s="6"/>
    </row>
    <row r="2246" spans="1:6" ht="13.9">
      <c r="A2246" s="6"/>
      <c r="B2246" s="7"/>
      <c r="C2246" s="6"/>
      <c r="D2246" s="8"/>
      <c r="E2246" s="6"/>
      <c r="F2246" s="6"/>
    </row>
    <row r="2247" spans="1:6" ht="13.9">
      <c r="A2247" s="6"/>
      <c r="B2247" s="7"/>
      <c r="C2247" s="6"/>
      <c r="D2247" s="8"/>
      <c r="E2247" s="6"/>
      <c r="F2247" s="6"/>
    </row>
    <row r="2248" spans="1:6" ht="13.9">
      <c r="A2248" s="6"/>
      <c r="B2248" s="7"/>
      <c r="C2248" s="6"/>
      <c r="D2248" s="8"/>
      <c r="E2248" s="6"/>
      <c r="F2248" s="6"/>
    </row>
    <row r="2249" spans="1:6" ht="13.9">
      <c r="A2249" s="6"/>
      <c r="B2249" s="7"/>
      <c r="C2249" s="6"/>
      <c r="D2249" s="8"/>
      <c r="E2249" s="6"/>
      <c r="F2249" s="6"/>
    </row>
    <row r="2250" spans="1:6" ht="13.9">
      <c r="A2250" s="6"/>
      <c r="B2250" s="7"/>
      <c r="C2250" s="6"/>
      <c r="D2250" s="8"/>
      <c r="E2250" s="6"/>
      <c r="F2250" s="6"/>
    </row>
    <row r="2251" spans="1:6" ht="13.9">
      <c r="A2251" s="6"/>
      <c r="B2251" s="7"/>
      <c r="C2251" s="6"/>
      <c r="D2251" s="8"/>
      <c r="E2251" s="6"/>
      <c r="F2251" s="6"/>
    </row>
    <row r="2252" spans="1:6" ht="13.9">
      <c r="A2252" s="6"/>
      <c r="B2252" s="7"/>
      <c r="C2252" s="6"/>
      <c r="D2252" s="8"/>
      <c r="E2252" s="6"/>
      <c r="F2252" s="6"/>
    </row>
    <row r="2253" spans="1:6" ht="13.9">
      <c r="A2253" s="6"/>
      <c r="B2253" s="7"/>
      <c r="C2253" s="6"/>
      <c r="D2253" s="8"/>
      <c r="E2253" s="6"/>
      <c r="F2253" s="6"/>
    </row>
    <row r="2254" spans="1:6" ht="13.9">
      <c r="A2254" s="6"/>
      <c r="B2254" s="7"/>
      <c r="C2254" s="6"/>
      <c r="D2254" s="8"/>
      <c r="E2254" s="6"/>
      <c r="F2254" s="6"/>
    </row>
    <row r="2255" spans="1:6" ht="13.9">
      <c r="A2255" s="6"/>
      <c r="B2255" s="7"/>
      <c r="C2255" s="6"/>
      <c r="D2255" s="8"/>
      <c r="E2255" s="6"/>
      <c r="F2255" s="6"/>
    </row>
    <row r="2256" spans="1:6" ht="13.9">
      <c r="A2256" s="6"/>
      <c r="B2256" s="7"/>
      <c r="C2256" s="6"/>
      <c r="D2256" s="8"/>
      <c r="E2256" s="6"/>
      <c r="F2256" s="6"/>
    </row>
    <row r="2257" spans="1:6" ht="13.9">
      <c r="A2257" s="6"/>
      <c r="B2257" s="7"/>
      <c r="C2257" s="6"/>
      <c r="D2257" s="8"/>
      <c r="E2257" s="6"/>
      <c r="F2257" s="6"/>
    </row>
    <row r="2258" spans="1:6" ht="13.9">
      <c r="A2258" s="6"/>
      <c r="B2258" s="7"/>
      <c r="C2258" s="6"/>
      <c r="D2258" s="8"/>
      <c r="E2258" s="6"/>
      <c r="F2258" s="6"/>
    </row>
    <row r="2259" spans="1:6" ht="13.9">
      <c r="A2259" s="6"/>
      <c r="B2259" s="7"/>
      <c r="C2259" s="6"/>
      <c r="D2259" s="8"/>
      <c r="E2259" s="6"/>
      <c r="F2259" s="6"/>
    </row>
    <row r="2260" spans="1:6" ht="13.9">
      <c r="A2260" s="6"/>
      <c r="B2260" s="7"/>
      <c r="C2260" s="6"/>
      <c r="D2260" s="8"/>
      <c r="E2260" s="6"/>
      <c r="F2260" s="6"/>
    </row>
    <row r="2261" spans="1:6" ht="13.9">
      <c r="A2261" s="6"/>
      <c r="B2261" s="7"/>
      <c r="C2261" s="6"/>
      <c r="D2261" s="8"/>
      <c r="E2261" s="6"/>
      <c r="F2261" s="6"/>
    </row>
    <row r="2262" spans="1:6" ht="13.9">
      <c r="A2262" s="6"/>
      <c r="B2262" s="7"/>
      <c r="C2262" s="6"/>
      <c r="D2262" s="8"/>
      <c r="E2262" s="6"/>
      <c r="F2262" s="6"/>
    </row>
    <row r="2263" spans="1:6" ht="13.9">
      <c r="A2263" s="6"/>
      <c r="B2263" s="7"/>
      <c r="C2263" s="6"/>
      <c r="D2263" s="8"/>
      <c r="E2263" s="6"/>
      <c r="F2263" s="6"/>
    </row>
    <row r="2264" spans="1:6" ht="13.9">
      <c r="A2264" s="6"/>
      <c r="B2264" s="7"/>
      <c r="C2264" s="6"/>
      <c r="D2264" s="8"/>
      <c r="E2264" s="6"/>
      <c r="F2264" s="6"/>
    </row>
    <row r="2265" spans="1:6" ht="13.9">
      <c r="A2265" s="6"/>
      <c r="B2265" s="7"/>
      <c r="C2265" s="6"/>
      <c r="D2265" s="8"/>
      <c r="E2265" s="6"/>
      <c r="F2265" s="6"/>
    </row>
    <row r="2266" spans="1:6" ht="13.9">
      <c r="A2266" s="6"/>
      <c r="B2266" s="7"/>
      <c r="C2266" s="6"/>
      <c r="D2266" s="8"/>
      <c r="E2266" s="6"/>
      <c r="F2266" s="6"/>
    </row>
    <row r="2267" spans="1:6" ht="13.9">
      <c r="A2267" s="6"/>
      <c r="B2267" s="7"/>
      <c r="C2267" s="6"/>
      <c r="D2267" s="8"/>
      <c r="E2267" s="6"/>
      <c r="F2267" s="6"/>
    </row>
    <row r="2268" spans="1:6" ht="13.9">
      <c r="A2268" s="6"/>
      <c r="B2268" s="7"/>
      <c r="C2268" s="6"/>
      <c r="D2268" s="8"/>
      <c r="E2268" s="6"/>
      <c r="F2268" s="6"/>
    </row>
    <row r="2269" spans="1:6" ht="13.9">
      <c r="A2269" s="6"/>
      <c r="B2269" s="7"/>
      <c r="C2269" s="6"/>
      <c r="D2269" s="8"/>
      <c r="E2269" s="6"/>
      <c r="F2269" s="6"/>
    </row>
    <row r="2270" spans="1:6" ht="13.9">
      <c r="A2270" s="6"/>
      <c r="B2270" s="7"/>
      <c r="C2270" s="6"/>
      <c r="D2270" s="8"/>
      <c r="E2270" s="6"/>
      <c r="F2270" s="6"/>
    </row>
    <row r="2271" spans="1:6" ht="13.9">
      <c r="A2271" s="6"/>
      <c r="B2271" s="7"/>
      <c r="C2271" s="6"/>
      <c r="D2271" s="8"/>
      <c r="E2271" s="6"/>
      <c r="F2271" s="6"/>
    </row>
    <row r="2272" spans="1:6" ht="13.9">
      <c r="A2272" s="6"/>
      <c r="B2272" s="7"/>
      <c r="C2272" s="6"/>
      <c r="D2272" s="8"/>
      <c r="E2272" s="6"/>
      <c r="F2272" s="6"/>
    </row>
    <row r="2273" spans="1:6" ht="13.9">
      <c r="A2273" s="6"/>
      <c r="B2273" s="7"/>
      <c r="C2273" s="6"/>
      <c r="D2273" s="8"/>
      <c r="E2273" s="6"/>
      <c r="F2273" s="6"/>
    </row>
    <row r="2274" spans="1:6" ht="13.9">
      <c r="A2274" s="6"/>
      <c r="B2274" s="7"/>
      <c r="C2274" s="6"/>
      <c r="D2274" s="8"/>
      <c r="E2274" s="6"/>
      <c r="F2274" s="6"/>
    </row>
    <row r="2275" spans="1:6" ht="13.9">
      <c r="A2275" s="6"/>
      <c r="B2275" s="7"/>
      <c r="C2275" s="6"/>
      <c r="D2275" s="8"/>
      <c r="E2275" s="6"/>
      <c r="F2275" s="6"/>
    </row>
    <row r="2276" spans="1:6" ht="13.9">
      <c r="A2276" s="6"/>
      <c r="B2276" s="7"/>
      <c r="C2276" s="6"/>
      <c r="D2276" s="8"/>
      <c r="E2276" s="6"/>
      <c r="F2276" s="6"/>
    </row>
    <row r="2277" spans="1:6" ht="13.9">
      <c r="A2277" s="6"/>
      <c r="B2277" s="7"/>
      <c r="C2277" s="6"/>
      <c r="D2277" s="8"/>
      <c r="E2277" s="6"/>
      <c r="F2277" s="6"/>
    </row>
    <row r="2278" spans="1:6" ht="13.9">
      <c r="A2278" s="6"/>
      <c r="B2278" s="7"/>
      <c r="C2278" s="6"/>
      <c r="D2278" s="8"/>
      <c r="E2278" s="6"/>
      <c r="F2278" s="6"/>
    </row>
    <row r="2279" spans="1:6" ht="13.9">
      <c r="A2279" s="6"/>
      <c r="B2279" s="7"/>
      <c r="C2279" s="6"/>
      <c r="D2279" s="8"/>
      <c r="E2279" s="6"/>
      <c r="F2279" s="6"/>
    </row>
    <row r="2280" spans="1:6" ht="13.9">
      <c r="A2280" s="6"/>
      <c r="B2280" s="7"/>
      <c r="C2280" s="6"/>
      <c r="D2280" s="8"/>
      <c r="E2280" s="6"/>
      <c r="F2280" s="6"/>
    </row>
    <row r="2281" spans="1:6" ht="13.9">
      <c r="A2281" s="6"/>
      <c r="B2281" s="7"/>
      <c r="C2281" s="6"/>
      <c r="D2281" s="8"/>
      <c r="E2281" s="6"/>
      <c r="F2281" s="6"/>
    </row>
    <row r="2282" spans="1:6" ht="13.9">
      <c r="A2282" s="6"/>
      <c r="B2282" s="7"/>
      <c r="C2282" s="6"/>
      <c r="D2282" s="8"/>
      <c r="E2282" s="6"/>
      <c r="F2282" s="6"/>
    </row>
    <row r="2283" spans="1:6" ht="13.9">
      <c r="A2283" s="6"/>
      <c r="B2283" s="7"/>
      <c r="C2283" s="6"/>
      <c r="D2283" s="8"/>
      <c r="E2283" s="6"/>
      <c r="F2283" s="6"/>
    </row>
    <row r="2284" spans="1:6" ht="13.9">
      <c r="A2284" s="6"/>
      <c r="B2284" s="7"/>
      <c r="C2284" s="6"/>
      <c r="D2284" s="8"/>
      <c r="E2284" s="6"/>
      <c r="F2284" s="6"/>
    </row>
    <row r="2285" spans="1:6" ht="13.9">
      <c r="A2285" s="6"/>
      <c r="B2285" s="7"/>
      <c r="C2285" s="6"/>
      <c r="D2285" s="8"/>
      <c r="E2285" s="6"/>
      <c r="F2285" s="6"/>
    </row>
    <row r="2286" spans="1:6" ht="13.9">
      <c r="A2286" s="6"/>
      <c r="B2286" s="7"/>
      <c r="C2286" s="6"/>
      <c r="D2286" s="8"/>
      <c r="E2286" s="6"/>
      <c r="F2286" s="6"/>
    </row>
    <row r="2287" spans="1:6" ht="13.9">
      <c r="A2287" s="6"/>
      <c r="B2287" s="7"/>
      <c r="C2287" s="6"/>
      <c r="D2287" s="8"/>
      <c r="E2287" s="6"/>
      <c r="F2287" s="6"/>
    </row>
    <row r="2288" spans="1:6" ht="13.9">
      <c r="A2288" s="6"/>
      <c r="B2288" s="7"/>
      <c r="C2288" s="6"/>
      <c r="D2288" s="8"/>
      <c r="E2288" s="6"/>
      <c r="F2288" s="6"/>
    </row>
    <row r="2289" spans="1:6" ht="13.9">
      <c r="A2289" s="6"/>
      <c r="B2289" s="7"/>
      <c r="C2289" s="6"/>
      <c r="D2289" s="8"/>
      <c r="E2289" s="6"/>
      <c r="F2289" s="6"/>
    </row>
    <row r="2290" spans="1:6" ht="13.9">
      <c r="A2290" s="6"/>
      <c r="B2290" s="7"/>
      <c r="C2290" s="6"/>
      <c r="D2290" s="8"/>
      <c r="E2290" s="6"/>
      <c r="F2290" s="6"/>
    </row>
    <row r="2291" spans="1:6" ht="13.9">
      <c r="A2291" s="6"/>
      <c r="B2291" s="7"/>
      <c r="C2291" s="6"/>
      <c r="D2291" s="8"/>
      <c r="E2291" s="6"/>
      <c r="F2291" s="6"/>
    </row>
    <row r="2292" spans="1:6" ht="13.9">
      <c r="A2292" s="6"/>
      <c r="B2292" s="7"/>
      <c r="C2292" s="6"/>
      <c r="D2292" s="8"/>
      <c r="E2292" s="6"/>
      <c r="F2292" s="6"/>
    </row>
    <row r="2293" spans="1:6" ht="13.9">
      <c r="A2293" s="6"/>
      <c r="B2293" s="7"/>
      <c r="C2293" s="6"/>
      <c r="D2293" s="8"/>
      <c r="E2293" s="6"/>
      <c r="F2293" s="6"/>
    </row>
    <row r="2294" spans="1:6" ht="13.9">
      <c r="A2294" s="6"/>
      <c r="B2294" s="7"/>
      <c r="C2294" s="6"/>
      <c r="D2294" s="8"/>
      <c r="E2294" s="6"/>
      <c r="F2294" s="6"/>
    </row>
    <row r="2295" spans="1:6" ht="13.9">
      <c r="A2295" s="6"/>
      <c r="B2295" s="7"/>
      <c r="C2295" s="6"/>
      <c r="D2295" s="8"/>
      <c r="E2295" s="6"/>
      <c r="F2295" s="6"/>
    </row>
    <row r="2296" spans="1:6" ht="13.9">
      <c r="A2296" s="6"/>
      <c r="B2296" s="7"/>
      <c r="C2296" s="6"/>
      <c r="D2296" s="8"/>
      <c r="E2296" s="6"/>
      <c r="F2296" s="6"/>
    </row>
    <row r="2297" spans="1:6" ht="13.9">
      <c r="A2297" s="6"/>
      <c r="B2297" s="7"/>
      <c r="C2297" s="6"/>
      <c r="D2297" s="8"/>
      <c r="E2297" s="6"/>
      <c r="F2297" s="6"/>
    </row>
    <row r="2298" spans="1:6" ht="13.9">
      <c r="A2298" s="6"/>
      <c r="B2298" s="7"/>
      <c r="C2298" s="6"/>
      <c r="D2298" s="8"/>
      <c r="E2298" s="6"/>
      <c r="F2298" s="6"/>
    </row>
    <row r="2299" spans="1:6" ht="13.9">
      <c r="A2299" s="6"/>
      <c r="B2299" s="7"/>
      <c r="C2299" s="6"/>
      <c r="D2299" s="8"/>
      <c r="E2299" s="6"/>
      <c r="F2299" s="6"/>
    </row>
    <row r="2300" spans="1:6" ht="13.9">
      <c r="A2300" s="6"/>
      <c r="B2300" s="7"/>
      <c r="C2300" s="6"/>
      <c r="D2300" s="8"/>
      <c r="E2300" s="6"/>
      <c r="F2300" s="6"/>
    </row>
    <row r="2301" spans="1:6" ht="13.9">
      <c r="A2301" s="6"/>
      <c r="B2301" s="7"/>
      <c r="C2301" s="6"/>
      <c r="D2301" s="8"/>
      <c r="E2301" s="6"/>
      <c r="F2301" s="6"/>
    </row>
    <row r="2302" spans="1:6" ht="13.9">
      <c r="A2302" s="6"/>
      <c r="B2302" s="7"/>
      <c r="C2302" s="6"/>
      <c r="D2302" s="8"/>
      <c r="E2302" s="6"/>
      <c r="F2302" s="6"/>
    </row>
    <row r="2303" spans="1:6" ht="13.9">
      <c r="A2303" s="6"/>
      <c r="B2303" s="7"/>
      <c r="C2303" s="6"/>
      <c r="D2303" s="8"/>
      <c r="E2303" s="6"/>
      <c r="F2303" s="6"/>
    </row>
    <row r="2304" spans="1:6" ht="13.9">
      <c r="A2304" s="6"/>
      <c r="B2304" s="7"/>
      <c r="C2304" s="6"/>
      <c r="D2304" s="8"/>
      <c r="E2304" s="6"/>
      <c r="F2304" s="6"/>
    </row>
    <row r="2305" spans="1:6" ht="13.9">
      <c r="A2305" s="6"/>
      <c r="B2305" s="7"/>
      <c r="C2305" s="6"/>
      <c r="D2305" s="8"/>
      <c r="E2305" s="6"/>
      <c r="F2305" s="6"/>
    </row>
    <row r="2306" spans="1:6" ht="13.9">
      <c r="A2306" s="6"/>
      <c r="B2306" s="7"/>
      <c r="C2306" s="6"/>
      <c r="D2306" s="8"/>
      <c r="E2306" s="6"/>
      <c r="F2306" s="6"/>
    </row>
    <row r="2307" spans="1:6" ht="13.9">
      <c r="A2307" s="6"/>
      <c r="B2307" s="7"/>
      <c r="C2307" s="6"/>
      <c r="D2307" s="8"/>
      <c r="E2307" s="6"/>
      <c r="F2307" s="6"/>
    </row>
    <row r="2308" spans="1:6" ht="13.9">
      <c r="A2308" s="6"/>
      <c r="B2308" s="7"/>
      <c r="C2308" s="6"/>
      <c r="D2308" s="8"/>
      <c r="E2308" s="6"/>
      <c r="F2308" s="6"/>
    </row>
    <row r="2309" spans="1:6" ht="13.9">
      <c r="A2309" s="6"/>
      <c r="B2309" s="7"/>
      <c r="C2309" s="6"/>
      <c r="D2309" s="8"/>
      <c r="E2309" s="6"/>
      <c r="F2309" s="6"/>
    </row>
    <row r="2310" spans="1:6" ht="13.9">
      <c r="A2310" s="6"/>
      <c r="B2310" s="7"/>
      <c r="C2310" s="6"/>
      <c r="D2310" s="8"/>
      <c r="E2310" s="6"/>
      <c r="F2310" s="6"/>
    </row>
    <row r="2311" spans="1:6" ht="13.9">
      <c r="A2311" s="6"/>
      <c r="B2311" s="7"/>
      <c r="C2311" s="6"/>
      <c r="D2311" s="8"/>
      <c r="E2311" s="6"/>
      <c r="F2311" s="6"/>
    </row>
    <row r="2312" spans="1:6" ht="13.9">
      <c r="A2312" s="6"/>
      <c r="B2312" s="7"/>
      <c r="C2312" s="6"/>
      <c r="D2312" s="8"/>
      <c r="E2312" s="6"/>
      <c r="F2312" s="6"/>
    </row>
    <row r="2313" spans="1:6" ht="13.9">
      <c r="A2313" s="6"/>
      <c r="B2313" s="7"/>
      <c r="C2313" s="6"/>
      <c r="D2313" s="8"/>
      <c r="E2313" s="6"/>
      <c r="F2313" s="6"/>
    </row>
    <row r="2314" spans="1:6" ht="13.9">
      <c r="A2314" s="6"/>
      <c r="B2314" s="7"/>
      <c r="C2314" s="6"/>
      <c r="D2314" s="8"/>
      <c r="E2314" s="6"/>
      <c r="F2314" s="6"/>
    </row>
    <row r="2315" spans="1:6" ht="13.9">
      <c r="A2315" s="6"/>
      <c r="B2315" s="7"/>
      <c r="C2315" s="6"/>
      <c r="D2315" s="8"/>
      <c r="E2315" s="6"/>
      <c r="F2315" s="6"/>
    </row>
    <row r="2316" spans="1:6" ht="13.9">
      <c r="A2316" s="6"/>
      <c r="B2316" s="7"/>
      <c r="C2316" s="6"/>
      <c r="D2316" s="8"/>
      <c r="E2316" s="6"/>
      <c r="F2316" s="6"/>
    </row>
    <row r="2317" spans="1:6" ht="13.9">
      <c r="A2317" s="6"/>
      <c r="B2317" s="7"/>
      <c r="C2317" s="6"/>
      <c r="D2317" s="8"/>
      <c r="E2317" s="6"/>
      <c r="F2317" s="6"/>
    </row>
    <row r="2318" spans="1:6" ht="13.9">
      <c r="A2318" s="6"/>
      <c r="B2318" s="7"/>
      <c r="C2318" s="6"/>
      <c r="D2318" s="8"/>
      <c r="E2318" s="6"/>
      <c r="F2318" s="6"/>
    </row>
    <row r="2319" spans="1:6" ht="13.9">
      <c r="A2319" s="6"/>
      <c r="B2319" s="7"/>
      <c r="C2319" s="6"/>
      <c r="D2319" s="8"/>
      <c r="E2319" s="6"/>
      <c r="F2319" s="6"/>
    </row>
    <row r="2320" spans="1:6" ht="13.9">
      <c r="A2320" s="6"/>
      <c r="B2320" s="7"/>
      <c r="C2320" s="6"/>
      <c r="D2320" s="8"/>
      <c r="E2320" s="6"/>
      <c r="F2320" s="6"/>
    </row>
    <row r="2321" spans="1:6" ht="13.9">
      <c r="A2321" s="6"/>
      <c r="B2321" s="7"/>
      <c r="C2321" s="6"/>
      <c r="D2321" s="8"/>
      <c r="E2321" s="6"/>
      <c r="F2321" s="6"/>
    </row>
    <row r="2322" spans="1:6" ht="13.9">
      <c r="A2322" s="6"/>
      <c r="B2322" s="7"/>
      <c r="C2322" s="6"/>
      <c r="D2322" s="8"/>
      <c r="E2322" s="6"/>
      <c r="F2322" s="6"/>
    </row>
    <row r="2323" spans="1:6" ht="13.9">
      <c r="A2323" s="6"/>
      <c r="B2323" s="7"/>
      <c r="C2323" s="6"/>
      <c r="D2323" s="8"/>
      <c r="E2323" s="6"/>
      <c r="F2323" s="6"/>
    </row>
    <row r="2324" spans="1:6" ht="13.9">
      <c r="A2324" s="6"/>
      <c r="B2324" s="7"/>
      <c r="C2324" s="6"/>
      <c r="D2324" s="8"/>
      <c r="E2324" s="6"/>
      <c r="F2324" s="6"/>
    </row>
    <row r="2325" spans="1:6" ht="13.9">
      <c r="A2325" s="6"/>
      <c r="B2325" s="7"/>
      <c r="C2325" s="6"/>
      <c r="D2325" s="8"/>
      <c r="E2325" s="6"/>
      <c r="F2325" s="6"/>
    </row>
    <row r="2326" spans="1:6" ht="13.9">
      <c r="A2326" s="6"/>
      <c r="B2326" s="7"/>
      <c r="C2326" s="6"/>
      <c r="D2326" s="8"/>
      <c r="E2326" s="6"/>
      <c r="F2326" s="6"/>
    </row>
    <row r="2327" spans="1:6" ht="13.9">
      <c r="A2327" s="6"/>
      <c r="B2327" s="7"/>
      <c r="C2327" s="6"/>
      <c r="D2327" s="8"/>
      <c r="E2327" s="6"/>
      <c r="F2327" s="6"/>
    </row>
    <row r="2328" spans="1:6" ht="13.9">
      <c r="A2328" s="6"/>
      <c r="B2328" s="7"/>
      <c r="C2328" s="6"/>
      <c r="D2328" s="8"/>
      <c r="E2328" s="6"/>
      <c r="F2328" s="6"/>
    </row>
    <row r="2329" spans="1:6" ht="13.9">
      <c r="A2329" s="6"/>
      <c r="B2329" s="7"/>
      <c r="C2329" s="6"/>
      <c r="D2329" s="8"/>
      <c r="E2329" s="6"/>
      <c r="F2329" s="6"/>
    </row>
    <row r="2330" spans="1:6" ht="13.9">
      <c r="A2330" s="6"/>
      <c r="B2330" s="7"/>
      <c r="C2330" s="6"/>
      <c r="D2330" s="8"/>
      <c r="E2330" s="6"/>
      <c r="F2330" s="6"/>
    </row>
    <row r="2331" spans="1:6" ht="13.9">
      <c r="A2331" s="6"/>
      <c r="B2331" s="7"/>
      <c r="C2331" s="6"/>
      <c r="D2331" s="8"/>
      <c r="E2331" s="6"/>
      <c r="F2331" s="6"/>
    </row>
    <row r="2332" spans="1:6" ht="13.9">
      <c r="A2332" s="6"/>
      <c r="B2332" s="7"/>
      <c r="C2332" s="6"/>
      <c r="D2332" s="8"/>
      <c r="E2332" s="6"/>
      <c r="F2332" s="6"/>
    </row>
    <row r="2333" spans="1:6" ht="13.9">
      <c r="A2333" s="6"/>
      <c r="B2333" s="7"/>
      <c r="C2333" s="6"/>
      <c r="D2333" s="8"/>
      <c r="E2333" s="6"/>
      <c r="F2333" s="6"/>
    </row>
    <row r="2334" spans="1:6" ht="13.9">
      <c r="A2334" s="6"/>
      <c r="B2334" s="7"/>
      <c r="C2334" s="6"/>
      <c r="D2334" s="8"/>
      <c r="E2334" s="6"/>
      <c r="F2334" s="6"/>
    </row>
    <row r="2335" spans="1:6" ht="13.9">
      <c r="A2335" s="6"/>
      <c r="B2335" s="7"/>
      <c r="C2335" s="6"/>
      <c r="D2335" s="8"/>
      <c r="E2335" s="6"/>
      <c r="F2335" s="6"/>
    </row>
    <row r="2336" spans="1:6" ht="13.9">
      <c r="A2336" s="6"/>
      <c r="B2336" s="7"/>
      <c r="C2336" s="6"/>
      <c r="D2336" s="8"/>
      <c r="E2336" s="6"/>
      <c r="F2336" s="6"/>
    </row>
    <row r="2337" spans="1:6" ht="13.9">
      <c r="A2337" s="6"/>
      <c r="B2337" s="7"/>
      <c r="C2337" s="6"/>
      <c r="D2337" s="8"/>
      <c r="E2337" s="6"/>
      <c r="F2337" s="6"/>
    </row>
    <row r="2338" spans="1:6" ht="13.9">
      <c r="A2338" s="6"/>
      <c r="B2338" s="7"/>
      <c r="C2338" s="6"/>
      <c r="D2338" s="8"/>
      <c r="E2338" s="6"/>
      <c r="F2338" s="6"/>
    </row>
    <row r="2339" spans="1:6" ht="13.9">
      <c r="A2339" s="6"/>
      <c r="B2339" s="7"/>
      <c r="C2339" s="6"/>
      <c r="D2339" s="8"/>
      <c r="E2339" s="6"/>
      <c r="F2339" s="6"/>
    </row>
    <row r="2340" spans="1:6" ht="13.9">
      <c r="A2340" s="6"/>
      <c r="B2340" s="7"/>
      <c r="C2340" s="6"/>
      <c r="D2340" s="8"/>
      <c r="E2340" s="6"/>
      <c r="F2340" s="6"/>
    </row>
    <row r="2341" spans="1:6" ht="13.9">
      <c r="A2341" s="6"/>
      <c r="B2341" s="7"/>
      <c r="C2341" s="6"/>
      <c r="D2341" s="8"/>
      <c r="E2341" s="6"/>
      <c r="F2341" s="6"/>
    </row>
    <row r="2342" spans="1:6" ht="13.9">
      <c r="A2342" s="6"/>
      <c r="B2342" s="7"/>
      <c r="C2342" s="6"/>
      <c r="D2342" s="8"/>
      <c r="E2342" s="6"/>
      <c r="F2342" s="6"/>
    </row>
    <row r="2343" spans="1:6" ht="13.9">
      <c r="A2343" s="6"/>
      <c r="B2343" s="7"/>
      <c r="C2343" s="6"/>
      <c r="D2343" s="8"/>
      <c r="E2343" s="6"/>
      <c r="F2343" s="6"/>
    </row>
    <row r="2344" spans="1:6" ht="13.9">
      <c r="A2344" s="6"/>
      <c r="B2344" s="7"/>
      <c r="C2344" s="6"/>
      <c r="D2344" s="8"/>
      <c r="E2344" s="6"/>
      <c r="F2344" s="6"/>
    </row>
    <row r="2345" spans="1:6" ht="13.9">
      <c r="A2345" s="6"/>
      <c r="B2345" s="7"/>
      <c r="C2345" s="6"/>
      <c r="D2345" s="8"/>
      <c r="E2345" s="6"/>
      <c r="F2345" s="6"/>
    </row>
    <row r="2346" spans="1:6" ht="13.9">
      <c r="A2346" s="6"/>
      <c r="B2346" s="7"/>
      <c r="C2346" s="6"/>
      <c r="D2346" s="8"/>
      <c r="E2346" s="6"/>
      <c r="F2346" s="6"/>
    </row>
    <row r="2347" spans="1:6" ht="13.9">
      <c r="A2347" s="6"/>
      <c r="B2347" s="7"/>
      <c r="C2347" s="6"/>
      <c r="D2347" s="8"/>
      <c r="E2347" s="6"/>
      <c r="F2347" s="6"/>
    </row>
    <row r="2348" spans="1:6" ht="13.9">
      <c r="A2348" s="6"/>
      <c r="B2348" s="7"/>
      <c r="C2348" s="6"/>
      <c r="D2348" s="8"/>
      <c r="E2348" s="6"/>
      <c r="F2348" s="6"/>
    </row>
    <row r="2349" spans="1:6" ht="13.9">
      <c r="A2349" s="6"/>
      <c r="B2349" s="7"/>
      <c r="C2349" s="6"/>
      <c r="D2349" s="8"/>
      <c r="E2349" s="6"/>
      <c r="F2349" s="6"/>
    </row>
    <row r="2350" spans="1:6" ht="13.9">
      <c r="A2350" s="6"/>
      <c r="B2350" s="7"/>
      <c r="C2350" s="6"/>
      <c r="D2350" s="8"/>
      <c r="E2350" s="6"/>
      <c r="F2350" s="6"/>
    </row>
    <row r="2351" spans="1:6" ht="13.9">
      <c r="A2351" s="6"/>
      <c r="B2351" s="7"/>
      <c r="C2351" s="6"/>
      <c r="D2351" s="8"/>
      <c r="E2351" s="6"/>
      <c r="F2351" s="6"/>
    </row>
    <row r="2352" spans="1:6" ht="13.9">
      <c r="A2352" s="6"/>
      <c r="B2352" s="7"/>
      <c r="C2352" s="6"/>
      <c r="D2352" s="8"/>
      <c r="E2352" s="6"/>
      <c r="F2352" s="6"/>
    </row>
    <row r="2353" spans="1:6" ht="13.9">
      <c r="A2353" s="6"/>
      <c r="B2353" s="7"/>
      <c r="C2353" s="6"/>
      <c r="D2353" s="8"/>
      <c r="E2353" s="6"/>
      <c r="F2353" s="6"/>
    </row>
    <row r="2354" spans="1:6" ht="13.9">
      <c r="A2354" s="6"/>
      <c r="B2354" s="7"/>
      <c r="C2354" s="6"/>
      <c r="D2354" s="8"/>
      <c r="E2354" s="6"/>
      <c r="F2354" s="6"/>
    </row>
    <row r="2355" spans="1:6" ht="13.9">
      <c r="A2355" s="6"/>
      <c r="B2355" s="7"/>
      <c r="C2355" s="6"/>
      <c r="D2355" s="8"/>
      <c r="E2355" s="6"/>
      <c r="F2355" s="6"/>
    </row>
    <row r="2356" spans="1:6" ht="13.9">
      <c r="A2356" s="6"/>
      <c r="B2356" s="7"/>
      <c r="C2356" s="6"/>
      <c r="D2356" s="8"/>
      <c r="E2356" s="6"/>
      <c r="F2356" s="6"/>
    </row>
    <row r="2357" spans="1:6" ht="13.9">
      <c r="A2357" s="6"/>
      <c r="B2357" s="7"/>
      <c r="C2357" s="6"/>
      <c r="D2357" s="8"/>
      <c r="E2357" s="6"/>
      <c r="F2357" s="6"/>
    </row>
    <row r="2358" spans="1:6" ht="13.9">
      <c r="A2358" s="6"/>
      <c r="B2358" s="7"/>
      <c r="C2358" s="6"/>
      <c r="D2358" s="8"/>
      <c r="E2358" s="6"/>
      <c r="F2358" s="6"/>
    </row>
    <row r="2359" spans="1:6" ht="13.9">
      <c r="A2359" s="6"/>
      <c r="B2359" s="7"/>
      <c r="C2359" s="6"/>
      <c r="D2359" s="8"/>
      <c r="E2359" s="6"/>
      <c r="F2359" s="6"/>
    </row>
    <row r="2360" spans="1:6" ht="13.9">
      <c r="A2360" s="6"/>
      <c r="B2360" s="7"/>
      <c r="C2360" s="6"/>
      <c r="D2360" s="8"/>
      <c r="E2360" s="6"/>
      <c r="F2360" s="6"/>
    </row>
    <row r="2361" spans="1:6" ht="13.9">
      <c r="A2361" s="6"/>
      <c r="B2361" s="7"/>
      <c r="C2361" s="6"/>
      <c r="D2361" s="8"/>
      <c r="E2361" s="6"/>
      <c r="F2361" s="6"/>
    </row>
    <row r="2362" spans="1:6" ht="13.9">
      <c r="A2362" s="6"/>
      <c r="B2362" s="7"/>
      <c r="C2362" s="6"/>
      <c r="D2362" s="8"/>
      <c r="E2362" s="6"/>
      <c r="F2362" s="6"/>
    </row>
    <row r="2363" spans="1:6" ht="13.9">
      <c r="A2363" s="6"/>
      <c r="B2363" s="7"/>
      <c r="C2363" s="6"/>
      <c r="D2363" s="8"/>
      <c r="E2363" s="6"/>
      <c r="F2363" s="6"/>
    </row>
    <row r="2364" spans="1:6" ht="13.9">
      <c r="A2364" s="6"/>
      <c r="B2364" s="7"/>
      <c r="C2364" s="6"/>
      <c r="D2364" s="8"/>
      <c r="E2364" s="6"/>
      <c r="F2364" s="6"/>
    </row>
    <row r="2365" spans="1:6" ht="13.9">
      <c r="A2365" s="6"/>
      <c r="B2365" s="7"/>
      <c r="C2365" s="6"/>
      <c r="D2365" s="8"/>
      <c r="E2365" s="6"/>
      <c r="F2365" s="6"/>
    </row>
    <row r="2366" spans="1:6" ht="13.9">
      <c r="A2366" s="6"/>
      <c r="B2366" s="7"/>
      <c r="C2366" s="6"/>
      <c r="D2366" s="8"/>
      <c r="E2366" s="6"/>
      <c r="F2366" s="6"/>
    </row>
    <row r="2367" spans="1:6" ht="13.9">
      <c r="A2367" s="6"/>
      <c r="B2367" s="7"/>
      <c r="C2367" s="6"/>
      <c r="D2367" s="8"/>
      <c r="E2367" s="6"/>
      <c r="F2367" s="6"/>
    </row>
    <row r="2368" spans="1:6" ht="13.9">
      <c r="A2368" s="6"/>
      <c r="B2368" s="7"/>
      <c r="C2368" s="6"/>
      <c r="D2368" s="8"/>
      <c r="E2368" s="6"/>
      <c r="F2368" s="6"/>
    </row>
    <row r="2369" spans="1:6" ht="13.9">
      <c r="A2369" s="6"/>
      <c r="B2369" s="7"/>
      <c r="C2369" s="6"/>
      <c r="D2369" s="8"/>
      <c r="E2369" s="6"/>
      <c r="F2369" s="6"/>
    </row>
    <row r="2370" spans="1:6" ht="13.9">
      <c r="A2370" s="6"/>
      <c r="B2370" s="7"/>
      <c r="C2370" s="6"/>
      <c r="D2370" s="8"/>
      <c r="E2370" s="6"/>
      <c r="F2370" s="6"/>
    </row>
    <row r="2371" spans="1:6" ht="13.9">
      <c r="A2371" s="6"/>
      <c r="B2371" s="7"/>
      <c r="C2371" s="6"/>
      <c r="D2371" s="8"/>
      <c r="E2371" s="6"/>
      <c r="F2371" s="6"/>
    </row>
    <row r="2372" spans="1:6" ht="13.9">
      <c r="A2372" s="6"/>
      <c r="B2372" s="7"/>
      <c r="C2372" s="6"/>
      <c r="D2372" s="8"/>
      <c r="E2372" s="6"/>
      <c r="F2372" s="6"/>
    </row>
    <row r="2373" spans="1:6" ht="13.9">
      <c r="A2373" s="6"/>
      <c r="B2373" s="7"/>
      <c r="C2373" s="6"/>
      <c r="D2373" s="8"/>
      <c r="E2373" s="6"/>
      <c r="F2373" s="6"/>
    </row>
    <row r="2374" spans="1:6" ht="13.9">
      <c r="A2374" s="6"/>
      <c r="B2374" s="7"/>
      <c r="C2374" s="6"/>
      <c r="D2374" s="8"/>
      <c r="E2374" s="6"/>
      <c r="F2374" s="6"/>
    </row>
    <row r="2375" spans="1:6" ht="13.9">
      <c r="A2375" s="6"/>
      <c r="B2375" s="7"/>
      <c r="C2375" s="6"/>
      <c r="D2375" s="8"/>
      <c r="E2375" s="6"/>
      <c r="F2375" s="6"/>
    </row>
    <row r="2376" spans="1:6" ht="13.9">
      <c r="A2376" s="6"/>
      <c r="B2376" s="7"/>
      <c r="C2376" s="6"/>
      <c r="D2376" s="8"/>
      <c r="E2376" s="6"/>
      <c r="F2376" s="6"/>
    </row>
    <row r="2377" spans="1:6" ht="13.9">
      <c r="A2377" s="6"/>
      <c r="B2377" s="7"/>
      <c r="C2377" s="6"/>
      <c r="D2377" s="8"/>
      <c r="E2377" s="6"/>
      <c r="F2377" s="6"/>
    </row>
    <row r="2378" spans="1:6" ht="13.9">
      <c r="A2378" s="6"/>
      <c r="B2378" s="7"/>
      <c r="C2378" s="6"/>
      <c r="D2378" s="8"/>
      <c r="E2378" s="6"/>
      <c r="F2378" s="6"/>
    </row>
    <row r="2379" spans="1:6" ht="13.9">
      <c r="A2379" s="6"/>
      <c r="B2379" s="7"/>
      <c r="C2379" s="6"/>
      <c r="D2379" s="8"/>
      <c r="E2379" s="6"/>
      <c r="F2379" s="6"/>
    </row>
    <row r="2380" spans="1:6" ht="13.9">
      <c r="A2380" s="6"/>
      <c r="B2380" s="7"/>
      <c r="C2380" s="6"/>
      <c r="D2380" s="8"/>
      <c r="E2380" s="6"/>
      <c r="F2380" s="6"/>
    </row>
    <row r="2381" spans="1:6" ht="13.9">
      <c r="A2381" s="6"/>
      <c r="B2381" s="7"/>
      <c r="C2381" s="6"/>
      <c r="D2381" s="8"/>
      <c r="E2381" s="6"/>
      <c r="F2381" s="6"/>
    </row>
    <row r="2382" spans="1:6" ht="13.9">
      <c r="A2382" s="6"/>
      <c r="B2382" s="7"/>
      <c r="C2382" s="6"/>
      <c r="D2382" s="8"/>
      <c r="E2382" s="6"/>
      <c r="F2382" s="6"/>
    </row>
    <row r="2383" spans="1:6" ht="13.9">
      <c r="A2383" s="6"/>
      <c r="B2383" s="7"/>
      <c r="C2383" s="6"/>
      <c r="D2383" s="8"/>
      <c r="E2383" s="6"/>
      <c r="F2383" s="6"/>
    </row>
    <row r="2384" spans="1:6" ht="13.9">
      <c r="A2384" s="6"/>
      <c r="B2384" s="7"/>
      <c r="C2384" s="6"/>
      <c r="D2384" s="8"/>
      <c r="E2384" s="6"/>
      <c r="F2384" s="6"/>
    </row>
    <row r="2385" spans="1:6" ht="13.9">
      <c r="A2385" s="6"/>
      <c r="B2385" s="7"/>
      <c r="C2385" s="6"/>
      <c r="D2385" s="8"/>
      <c r="E2385" s="6"/>
      <c r="F2385" s="6"/>
    </row>
    <row r="2386" spans="1:6" ht="13.9">
      <c r="A2386" s="6"/>
      <c r="B2386" s="7"/>
      <c r="C2386" s="6"/>
      <c r="D2386" s="8"/>
      <c r="E2386" s="6"/>
      <c r="F2386" s="6"/>
    </row>
    <row r="2387" spans="1:6" ht="13.9">
      <c r="A2387" s="6"/>
      <c r="B2387" s="7"/>
      <c r="C2387" s="6"/>
      <c r="D2387" s="8"/>
      <c r="E2387" s="6"/>
      <c r="F2387" s="6"/>
    </row>
    <row r="2388" spans="1:6" ht="13.9">
      <c r="A2388" s="6"/>
      <c r="B2388" s="7"/>
      <c r="C2388" s="6"/>
      <c r="D2388" s="8"/>
      <c r="E2388" s="6"/>
      <c r="F2388" s="6"/>
    </row>
    <row r="2389" spans="1:6" ht="13.9">
      <c r="A2389" s="6"/>
      <c r="B2389" s="7"/>
      <c r="C2389" s="6"/>
      <c r="D2389" s="8"/>
      <c r="E2389" s="6"/>
      <c r="F2389" s="6"/>
    </row>
    <row r="2390" spans="1:6" ht="13.9">
      <c r="A2390" s="6"/>
      <c r="B2390" s="7"/>
      <c r="C2390" s="6"/>
      <c r="D2390" s="8"/>
      <c r="E2390" s="6"/>
      <c r="F2390" s="6"/>
    </row>
    <row r="2391" spans="1:6" ht="13.9">
      <c r="A2391" s="6"/>
      <c r="B2391" s="7"/>
      <c r="C2391" s="6"/>
      <c r="D2391" s="8"/>
      <c r="E2391" s="6"/>
      <c r="F2391" s="6"/>
    </row>
    <row r="2392" spans="1:6" ht="13.9">
      <c r="A2392" s="6"/>
      <c r="B2392" s="7"/>
      <c r="C2392" s="6"/>
      <c r="D2392" s="8"/>
      <c r="E2392" s="6"/>
      <c r="F2392" s="6"/>
    </row>
    <row r="2393" spans="1:6" ht="13.9">
      <c r="A2393" s="6"/>
      <c r="B2393" s="7"/>
      <c r="C2393" s="6"/>
      <c r="D2393" s="8"/>
      <c r="E2393" s="6"/>
      <c r="F2393" s="6"/>
    </row>
    <row r="2394" spans="1:6" ht="13.9">
      <c r="A2394" s="6"/>
      <c r="B2394" s="7"/>
      <c r="C2394" s="6"/>
      <c r="D2394" s="8"/>
      <c r="E2394" s="6"/>
      <c r="F2394" s="6"/>
    </row>
    <row r="2395" spans="1:6" ht="13.9">
      <c r="A2395" s="6"/>
      <c r="B2395" s="7"/>
      <c r="C2395" s="6"/>
      <c r="D2395" s="8"/>
      <c r="E2395" s="6"/>
      <c r="F2395" s="6"/>
    </row>
    <row r="2396" spans="1:6" ht="13.9">
      <c r="A2396" s="6"/>
      <c r="B2396" s="7"/>
      <c r="C2396" s="6"/>
      <c r="D2396" s="8"/>
      <c r="E2396" s="6"/>
      <c r="F2396" s="6"/>
    </row>
    <row r="2397" spans="1:6" ht="13.9">
      <c r="A2397" s="6"/>
      <c r="B2397" s="7"/>
      <c r="C2397" s="6"/>
      <c r="D2397" s="8"/>
      <c r="E2397" s="6"/>
      <c r="F2397" s="6"/>
    </row>
    <row r="2398" spans="1:6" ht="13.9">
      <c r="A2398" s="6"/>
      <c r="B2398" s="7"/>
      <c r="C2398" s="6"/>
      <c r="D2398" s="8"/>
      <c r="E2398" s="6"/>
      <c r="F2398" s="6"/>
    </row>
    <row r="2399" spans="1:6" ht="13.9">
      <c r="A2399" s="6"/>
      <c r="B2399" s="7"/>
      <c r="C2399" s="6"/>
      <c r="D2399" s="8"/>
      <c r="E2399" s="6"/>
      <c r="F2399" s="6"/>
    </row>
    <row r="2400" spans="1:6" ht="13.9">
      <c r="A2400" s="6"/>
      <c r="B2400" s="7"/>
      <c r="C2400" s="6"/>
      <c r="D2400" s="8"/>
      <c r="E2400" s="6"/>
      <c r="F2400" s="6"/>
    </row>
    <row r="2401" spans="1:6" ht="13.9">
      <c r="A2401" s="6"/>
      <c r="B2401" s="7"/>
      <c r="C2401" s="6"/>
      <c r="D2401" s="8"/>
      <c r="E2401" s="6"/>
      <c r="F2401" s="6"/>
    </row>
    <row r="2402" spans="1:6" ht="13.9">
      <c r="A2402" s="6"/>
      <c r="B2402" s="7"/>
      <c r="C2402" s="6"/>
      <c r="D2402" s="8"/>
      <c r="E2402" s="6"/>
      <c r="F2402" s="6"/>
    </row>
    <row r="2403" spans="1:6" ht="13.9">
      <c r="A2403" s="6"/>
      <c r="B2403" s="7"/>
      <c r="C2403" s="6"/>
      <c r="D2403" s="8"/>
      <c r="E2403" s="6"/>
      <c r="F2403" s="6"/>
    </row>
    <row r="2404" spans="1:6" ht="13.9">
      <c r="A2404" s="6"/>
      <c r="B2404" s="7"/>
      <c r="C2404" s="6"/>
      <c r="D2404" s="8"/>
      <c r="E2404" s="6"/>
      <c r="F2404" s="6"/>
    </row>
    <row r="2405" spans="1:6" ht="13.9">
      <c r="A2405" s="6"/>
      <c r="B2405" s="7"/>
      <c r="C2405" s="6"/>
      <c r="D2405" s="8"/>
      <c r="E2405" s="6"/>
      <c r="F2405" s="6"/>
    </row>
    <row r="2406" spans="1:6" ht="13.9">
      <c r="A2406" s="6"/>
      <c r="B2406" s="7"/>
      <c r="C2406" s="6"/>
      <c r="D2406" s="8"/>
      <c r="E2406" s="6"/>
      <c r="F2406" s="6"/>
    </row>
    <row r="2407" spans="1:6" ht="13.9">
      <c r="A2407" s="6"/>
      <c r="B2407" s="7"/>
      <c r="C2407" s="6"/>
      <c r="D2407" s="8"/>
      <c r="E2407" s="6"/>
      <c r="F2407" s="6"/>
    </row>
    <row r="2408" spans="1:6" ht="13.9">
      <c r="A2408" s="6"/>
      <c r="B2408" s="7"/>
      <c r="C2408" s="6"/>
      <c r="D2408" s="8"/>
      <c r="E2408" s="6"/>
      <c r="F2408" s="6"/>
    </row>
    <row r="2409" spans="1:6" ht="13.9">
      <c r="A2409" s="6"/>
      <c r="B2409" s="7"/>
      <c r="C2409" s="6"/>
      <c r="D2409" s="8"/>
      <c r="E2409" s="6"/>
      <c r="F2409" s="6"/>
    </row>
    <row r="2410" spans="1:6" ht="13.9">
      <c r="A2410" s="6"/>
      <c r="B2410" s="7"/>
      <c r="C2410" s="6"/>
      <c r="D2410" s="8"/>
      <c r="E2410" s="6"/>
      <c r="F2410" s="6"/>
    </row>
    <row r="2411" spans="1:6" ht="13.9">
      <c r="A2411" s="6"/>
      <c r="B2411" s="7"/>
      <c r="C2411" s="6"/>
      <c r="D2411" s="8"/>
      <c r="E2411" s="6"/>
      <c r="F2411" s="6"/>
    </row>
    <row r="2412" spans="1:6" ht="13.9">
      <c r="A2412" s="6"/>
      <c r="B2412" s="7"/>
      <c r="C2412" s="6"/>
      <c r="D2412" s="8"/>
      <c r="E2412" s="6"/>
      <c r="F2412" s="6"/>
    </row>
    <row r="2413" spans="1:6" ht="13.9">
      <c r="A2413" s="6"/>
      <c r="B2413" s="7"/>
      <c r="C2413" s="6"/>
      <c r="D2413" s="8"/>
      <c r="E2413" s="6"/>
      <c r="F2413" s="6"/>
    </row>
    <row r="2414" spans="1:6" ht="13.9">
      <c r="A2414" s="6"/>
      <c r="B2414" s="7"/>
      <c r="C2414" s="6"/>
      <c r="D2414" s="8"/>
      <c r="E2414" s="6"/>
      <c r="F2414" s="6"/>
    </row>
    <row r="2415" spans="1:6" ht="13.9">
      <c r="A2415" s="6"/>
      <c r="B2415" s="7"/>
      <c r="C2415" s="6"/>
      <c r="D2415" s="8"/>
      <c r="E2415" s="6"/>
      <c r="F2415" s="6"/>
    </row>
    <row r="2416" spans="1:6" ht="13.9">
      <c r="A2416" s="6"/>
      <c r="B2416" s="7"/>
      <c r="C2416" s="6"/>
      <c r="D2416" s="8"/>
      <c r="E2416" s="6"/>
      <c r="F2416" s="6"/>
    </row>
    <row r="2417" spans="1:6" ht="13.9">
      <c r="A2417" s="6"/>
      <c r="B2417" s="7"/>
      <c r="C2417" s="6"/>
      <c r="D2417" s="8"/>
      <c r="E2417" s="6"/>
      <c r="F2417" s="6"/>
    </row>
    <row r="2418" spans="1:6" ht="13.9">
      <c r="A2418" s="6"/>
      <c r="B2418" s="7"/>
      <c r="C2418" s="6"/>
      <c r="D2418" s="8"/>
      <c r="E2418" s="6"/>
      <c r="F2418" s="6"/>
    </row>
    <row r="2419" spans="1:6" ht="13.9">
      <c r="A2419" s="6"/>
      <c r="B2419" s="7"/>
      <c r="C2419" s="6"/>
      <c r="D2419" s="8"/>
      <c r="E2419" s="6"/>
      <c r="F2419" s="6"/>
    </row>
    <row r="2420" spans="1:6" ht="13.9">
      <c r="A2420" s="6"/>
      <c r="B2420" s="7"/>
      <c r="C2420" s="6"/>
      <c r="D2420" s="8"/>
      <c r="E2420" s="6"/>
      <c r="F2420" s="6"/>
    </row>
    <row r="2421" spans="1:6" ht="13.9">
      <c r="A2421" s="6"/>
      <c r="B2421" s="7"/>
      <c r="C2421" s="6"/>
      <c r="D2421" s="8"/>
      <c r="E2421" s="6"/>
      <c r="F2421" s="6"/>
    </row>
    <row r="2422" spans="1:6" ht="13.9">
      <c r="A2422" s="6"/>
      <c r="B2422" s="7"/>
      <c r="C2422" s="6"/>
      <c r="D2422" s="8"/>
      <c r="E2422" s="6"/>
      <c r="F2422" s="6"/>
    </row>
    <row r="2423" spans="1:6" ht="13.9">
      <c r="A2423" s="6"/>
      <c r="B2423" s="7"/>
      <c r="C2423" s="6"/>
      <c r="D2423" s="8"/>
      <c r="E2423" s="6"/>
      <c r="F2423" s="6"/>
    </row>
    <row r="2424" spans="1:6" ht="13.9">
      <c r="A2424" s="6"/>
      <c r="B2424" s="7"/>
      <c r="C2424" s="6"/>
      <c r="D2424" s="8"/>
      <c r="E2424" s="6"/>
      <c r="F2424" s="6"/>
    </row>
    <row r="2425" spans="1:6" ht="13.9">
      <c r="A2425" s="6"/>
      <c r="B2425" s="7"/>
      <c r="C2425" s="6"/>
      <c r="D2425" s="8"/>
      <c r="E2425" s="6"/>
      <c r="F2425" s="6"/>
    </row>
    <row r="2426" spans="1:6" ht="13.9">
      <c r="A2426" s="6"/>
      <c r="B2426" s="7"/>
      <c r="C2426" s="6"/>
      <c r="D2426" s="8"/>
      <c r="E2426" s="6"/>
      <c r="F2426" s="6"/>
    </row>
    <row r="2427" spans="1:6" ht="13.9">
      <c r="A2427" s="6"/>
      <c r="B2427" s="7"/>
      <c r="C2427" s="6"/>
      <c r="D2427" s="8"/>
      <c r="E2427" s="6"/>
      <c r="F2427" s="6"/>
    </row>
    <row r="2428" spans="1:6" ht="13.9">
      <c r="A2428" s="6"/>
      <c r="B2428" s="7"/>
      <c r="C2428" s="6"/>
      <c r="D2428" s="8"/>
      <c r="E2428" s="6"/>
      <c r="F2428" s="6"/>
    </row>
    <row r="2429" spans="1:6" ht="13.9">
      <c r="A2429" s="6"/>
      <c r="B2429" s="7"/>
      <c r="C2429" s="6"/>
      <c r="D2429" s="8"/>
      <c r="E2429" s="6"/>
      <c r="F2429" s="6"/>
    </row>
    <row r="2430" spans="1:6" ht="13.9">
      <c r="A2430" s="6"/>
      <c r="B2430" s="7"/>
      <c r="C2430" s="6"/>
      <c r="D2430" s="8"/>
      <c r="E2430" s="6"/>
      <c r="F2430" s="6"/>
    </row>
    <row r="2431" spans="1:6" ht="13.9">
      <c r="A2431" s="6"/>
      <c r="B2431" s="7"/>
      <c r="C2431" s="6"/>
      <c r="D2431" s="8"/>
      <c r="E2431" s="6"/>
      <c r="F2431" s="6"/>
    </row>
    <row r="2432" spans="1:6" ht="13.9">
      <c r="A2432" s="6"/>
      <c r="B2432" s="7"/>
      <c r="C2432" s="6"/>
      <c r="D2432" s="8"/>
      <c r="E2432" s="6"/>
      <c r="F2432" s="6"/>
    </row>
    <row r="2433" spans="1:6" ht="13.9">
      <c r="A2433" s="6"/>
      <c r="B2433" s="7"/>
      <c r="C2433" s="6"/>
      <c r="D2433" s="8"/>
      <c r="E2433" s="6"/>
      <c r="F2433" s="6"/>
    </row>
    <row r="2434" spans="1:6" ht="13.9">
      <c r="A2434" s="6"/>
      <c r="B2434" s="7"/>
      <c r="C2434" s="6"/>
      <c r="D2434" s="8"/>
      <c r="E2434" s="6"/>
      <c r="F2434" s="6"/>
    </row>
    <row r="2435" spans="1:6" ht="13.9">
      <c r="A2435" s="6"/>
      <c r="B2435" s="7"/>
      <c r="C2435" s="6"/>
      <c r="D2435" s="8"/>
      <c r="E2435" s="6"/>
      <c r="F2435" s="6"/>
    </row>
    <row r="2436" spans="1:6" ht="13.9">
      <c r="A2436" s="6"/>
      <c r="B2436" s="7"/>
      <c r="C2436" s="6"/>
      <c r="D2436" s="8"/>
      <c r="E2436" s="6"/>
      <c r="F2436" s="6"/>
    </row>
    <row r="2437" spans="1:6" ht="13.9">
      <c r="A2437" s="6"/>
      <c r="B2437" s="7"/>
      <c r="C2437" s="6"/>
      <c r="D2437" s="8"/>
      <c r="E2437" s="6"/>
      <c r="F2437" s="6"/>
    </row>
    <row r="2438" spans="1:6" ht="13.9">
      <c r="A2438" s="6"/>
      <c r="B2438" s="7"/>
      <c r="C2438" s="6"/>
      <c r="D2438" s="8"/>
      <c r="E2438" s="6"/>
      <c r="F2438" s="6"/>
    </row>
    <row r="2439" spans="1:6" ht="13.9">
      <c r="A2439" s="6"/>
      <c r="B2439" s="7"/>
      <c r="C2439" s="6"/>
      <c r="D2439" s="8"/>
      <c r="E2439" s="6"/>
      <c r="F2439" s="6"/>
    </row>
    <row r="2440" spans="1:6" ht="13.9">
      <c r="A2440" s="6"/>
      <c r="B2440" s="7"/>
      <c r="C2440" s="6"/>
      <c r="D2440" s="8"/>
      <c r="E2440" s="6"/>
      <c r="F2440" s="6"/>
    </row>
    <row r="2441" spans="1:6" ht="13.9">
      <c r="A2441" s="6"/>
      <c r="B2441" s="7"/>
      <c r="C2441" s="6"/>
      <c r="D2441" s="8"/>
      <c r="E2441" s="6"/>
      <c r="F2441" s="6"/>
    </row>
    <row r="2442" spans="1:6" ht="13.9">
      <c r="A2442" s="6"/>
      <c r="B2442" s="7"/>
      <c r="C2442" s="6"/>
      <c r="D2442" s="8"/>
      <c r="E2442" s="6"/>
      <c r="F2442" s="6"/>
    </row>
    <row r="2443" spans="1:6" ht="13.9">
      <c r="A2443" s="6"/>
      <c r="B2443" s="7"/>
      <c r="C2443" s="6"/>
      <c r="D2443" s="8"/>
      <c r="E2443" s="6"/>
      <c r="F2443" s="6"/>
    </row>
    <row r="2444" spans="1:6" ht="13.9">
      <c r="A2444" s="6"/>
      <c r="B2444" s="7"/>
      <c r="C2444" s="6"/>
      <c r="D2444" s="8"/>
      <c r="E2444" s="6"/>
      <c r="F2444" s="6"/>
    </row>
    <row r="2445" spans="1:6" ht="13.9">
      <c r="A2445" s="6"/>
      <c r="B2445" s="7"/>
      <c r="C2445" s="6"/>
      <c r="D2445" s="8"/>
      <c r="E2445" s="6"/>
      <c r="F2445" s="6"/>
    </row>
    <row r="2446" spans="1:6" ht="13.9">
      <c r="A2446" s="6"/>
      <c r="B2446" s="7"/>
      <c r="C2446" s="6"/>
      <c r="D2446" s="8"/>
      <c r="E2446" s="6"/>
      <c r="F2446" s="6"/>
    </row>
    <row r="2447" spans="1:6" ht="13.9">
      <c r="A2447" s="6"/>
      <c r="B2447" s="7"/>
      <c r="C2447" s="6"/>
      <c r="D2447" s="8"/>
      <c r="E2447" s="6"/>
      <c r="F2447" s="6"/>
    </row>
    <row r="2448" spans="1:6" ht="13.9">
      <c r="A2448" s="6"/>
      <c r="B2448" s="7"/>
      <c r="C2448" s="6"/>
      <c r="D2448" s="8"/>
      <c r="E2448" s="6"/>
      <c r="F2448" s="6"/>
    </row>
    <row r="2449" spans="1:6" ht="13.9">
      <c r="A2449" s="6"/>
      <c r="B2449" s="7"/>
      <c r="C2449" s="6"/>
      <c r="D2449" s="8"/>
      <c r="E2449" s="6"/>
      <c r="F2449" s="6"/>
    </row>
    <row r="2450" spans="1:6" ht="13.9">
      <c r="A2450" s="6"/>
      <c r="B2450" s="7"/>
      <c r="C2450" s="6"/>
      <c r="D2450" s="8"/>
      <c r="E2450" s="6"/>
      <c r="F2450" s="6"/>
    </row>
    <row r="2451" spans="1:6" ht="13.9">
      <c r="A2451" s="6"/>
      <c r="B2451" s="7"/>
      <c r="C2451" s="6"/>
      <c r="D2451" s="8"/>
      <c r="E2451" s="6"/>
      <c r="F2451" s="6"/>
    </row>
    <row r="2452" spans="1:6" ht="13.9">
      <c r="A2452" s="6"/>
      <c r="B2452" s="7"/>
      <c r="C2452" s="6"/>
      <c r="D2452" s="8"/>
      <c r="E2452" s="6"/>
      <c r="F2452" s="6"/>
    </row>
    <row r="2453" spans="1:6" ht="13.9">
      <c r="A2453" s="6"/>
      <c r="B2453" s="7"/>
      <c r="C2453" s="6"/>
      <c r="D2453" s="8"/>
      <c r="E2453" s="6"/>
      <c r="F2453" s="6"/>
    </row>
    <row r="2454" spans="1:6" ht="13.9">
      <c r="A2454" s="6"/>
      <c r="B2454" s="7"/>
      <c r="C2454" s="6"/>
      <c r="D2454" s="8"/>
      <c r="E2454" s="6"/>
      <c r="F2454" s="6"/>
    </row>
    <row r="2455" spans="1:6" ht="13.9">
      <c r="A2455" s="6"/>
      <c r="B2455" s="7"/>
      <c r="C2455" s="6"/>
      <c r="D2455" s="8"/>
      <c r="E2455" s="6"/>
      <c r="F2455" s="6"/>
    </row>
    <row r="2456" spans="1:6" ht="13.9">
      <c r="A2456" s="6"/>
      <c r="B2456" s="7"/>
      <c r="C2456" s="6"/>
      <c r="D2456" s="8"/>
      <c r="E2456" s="6"/>
      <c r="F2456" s="6"/>
    </row>
    <row r="2457" spans="1:6" ht="13.9">
      <c r="A2457" s="6"/>
      <c r="B2457" s="7"/>
      <c r="C2457" s="6"/>
      <c r="D2457" s="8"/>
      <c r="E2457" s="6"/>
      <c r="F2457" s="6"/>
    </row>
    <row r="2458" spans="1:6" ht="13.9">
      <c r="A2458" s="6"/>
      <c r="B2458" s="7"/>
      <c r="C2458" s="6"/>
      <c r="D2458" s="8"/>
      <c r="E2458" s="6"/>
      <c r="F2458" s="6"/>
    </row>
    <row r="2459" spans="1:6" ht="13.9">
      <c r="A2459" s="6"/>
      <c r="B2459" s="7"/>
      <c r="C2459" s="6"/>
      <c r="D2459" s="8"/>
      <c r="E2459" s="6"/>
      <c r="F2459" s="6"/>
    </row>
    <row r="2460" spans="1:6" ht="13.9">
      <c r="A2460" s="6"/>
      <c r="B2460" s="7"/>
      <c r="C2460" s="6"/>
      <c r="D2460" s="8"/>
      <c r="E2460" s="6"/>
      <c r="F2460" s="6"/>
    </row>
    <row r="2461" spans="1:6" ht="13.9">
      <c r="A2461" s="6"/>
      <c r="B2461" s="7"/>
      <c r="C2461" s="6"/>
      <c r="D2461" s="8"/>
      <c r="E2461" s="6"/>
      <c r="F2461" s="6"/>
    </row>
    <row r="2462" spans="1:6" ht="13.9">
      <c r="A2462" s="6"/>
      <c r="B2462" s="7"/>
      <c r="C2462" s="6"/>
      <c r="D2462" s="8"/>
      <c r="E2462" s="6"/>
      <c r="F2462" s="6"/>
    </row>
    <row r="2463" spans="1:6" ht="13.9">
      <c r="A2463" s="6"/>
      <c r="B2463" s="7"/>
      <c r="C2463" s="6"/>
      <c r="D2463" s="8"/>
      <c r="E2463" s="6"/>
      <c r="F2463" s="6"/>
    </row>
    <row r="2464" spans="1:6" ht="13.9">
      <c r="A2464" s="6"/>
      <c r="B2464" s="7"/>
      <c r="C2464" s="6"/>
      <c r="D2464" s="8"/>
      <c r="E2464" s="6"/>
      <c r="F2464" s="6"/>
    </row>
    <row r="2465" spans="1:6" ht="13.9">
      <c r="A2465" s="6"/>
      <c r="B2465" s="7"/>
      <c r="C2465" s="6"/>
      <c r="D2465" s="8"/>
      <c r="E2465" s="6"/>
      <c r="F2465" s="6"/>
    </row>
    <row r="2466" spans="1:6" ht="13.9">
      <c r="A2466" s="6"/>
      <c r="B2466" s="7"/>
      <c r="C2466" s="6"/>
      <c r="D2466" s="8"/>
      <c r="E2466" s="6"/>
      <c r="F2466" s="6"/>
    </row>
    <row r="2467" spans="1:6" ht="13.9">
      <c r="A2467" s="6"/>
      <c r="B2467" s="7"/>
      <c r="C2467" s="6"/>
      <c r="D2467" s="8"/>
      <c r="E2467" s="6"/>
      <c r="F2467" s="6"/>
    </row>
    <row r="2468" spans="1:6" ht="13.9">
      <c r="A2468" s="6"/>
      <c r="B2468" s="7"/>
      <c r="C2468" s="6"/>
      <c r="D2468" s="8"/>
      <c r="E2468" s="6"/>
      <c r="F2468" s="6"/>
    </row>
    <row r="2469" spans="1:6" ht="13.9">
      <c r="A2469" s="6"/>
      <c r="B2469" s="7"/>
      <c r="C2469" s="6"/>
      <c r="D2469" s="8"/>
      <c r="E2469" s="6"/>
      <c r="F2469" s="6"/>
    </row>
    <row r="2470" spans="1:6" ht="13.9">
      <c r="A2470" s="6"/>
      <c r="B2470" s="7"/>
      <c r="C2470" s="6"/>
      <c r="D2470" s="8"/>
      <c r="E2470" s="6"/>
      <c r="F2470" s="6"/>
    </row>
    <row r="2471" spans="1:6" ht="13.9">
      <c r="A2471" s="6"/>
      <c r="B2471" s="7"/>
      <c r="C2471" s="6"/>
      <c r="D2471" s="8"/>
      <c r="E2471" s="6"/>
      <c r="F2471" s="6"/>
    </row>
    <row r="2472" spans="1:6" ht="13.9">
      <c r="A2472" s="6"/>
      <c r="B2472" s="7"/>
      <c r="C2472" s="6"/>
      <c r="D2472" s="8"/>
      <c r="E2472" s="6"/>
      <c r="F2472" s="6"/>
    </row>
    <row r="2473" spans="1:6" ht="13.9">
      <c r="A2473" s="6"/>
      <c r="B2473" s="7"/>
      <c r="C2473" s="6"/>
      <c r="D2473" s="8"/>
      <c r="E2473" s="6"/>
      <c r="F2473" s="6"/>
    </row>
    <row r="2474" spans="1:6" ht="13.9">
      <c r="A2474" s="6"/>
      <c r="B2474" s="7"/>
      <c r="C2474" s="6"/>
      <c r="D2474" s="8"/>
      <c r="E2474" s="6"/>
      <c r="F2474" s="6"/>
    </row>
    <row r="2475" spans="1:6" ht="13.9">
      <c r="A2475" s="6"/>
      <c r="B2475" s="7"/>
      <c r="C2475" s="6"/>
      <c r="D2475" s="8"/>
      <c r="E2475" s="6"/>
      <c r="F2475" s="6"/>
    </row>
    <row r="2476" spans="1:6" ht="13.9">
      <c r="A2476" s="6"/>
      <c r="B2476" s="7"/>
      <c r="C2476" s="6"/>
      <c r="D2476" s="8"/>
      <c r="E2476" s="6"/>
      <c r="F2476" s="6"/>
    </row>
    <row r="2477" spans="1:6" ht="13.9">
      <c r="A2477" s="6"/>
      <c r="B2477" s="7"/>
      <c r="C2477" s="6"/>
      <c r="D2477" s="8"/>
      <c r="E2477" s="6"/>
      <c r="F2477" s="6"/>
    </row>
    <row r="2478" spans="1:6" ht="13.9">
      <c r="A2478" s="6"/>
      <c r="B2478" s="7"/>
      <c r="C2478" s="6"/>
      <c r="D2478" s="8"/>
      <c r="E2478" s="6"/>
      <c r="F2478" s="6"/>
    </row>
    <row r="2479" spans="1:6" ht="13.9">
      <c r="A2479" s="6"/>
      <c r="B2479" s="7"/>
      <c r="C2479" s="6"/>
      <c r="D2479" s="8"/>
      <c r="E2479" s="6"/>
      <c r="F2479" s="6"/>
    </row>
    <row r="2480" spans="1:6" ht="13.9">
      <c r="A2480" s="6"/>
      <c r="B2480" s="7"/>
      <c r="C2480" s="6"/>
      <c r="D2480" s="8"/>
      <c r="E2480" s="6"/>
      <c r="F2480" s="6"/>
    </row>
    <row r="2481" spans="1:6" ht="13.9">
      <c r="A2481" s="6"/>
      <c r="B2481" s="7"/>
      <c r="C2481" s="6"/>
      <c r="D2481" s="8"/>
      <c r="E2481" s="6"/>
      <c r="F2481" s="6"/>
    </row>
    <row r="2482" spans="1:6" ht="13.9">
      <c r="A2482" s="6"/>
      <c r="B2482" s="7"/>
      <c r="C2482" s="6"/>
      <c r="D2482" s="8"/>
      <c r="E2482" s="6"/>
      <c r="F2482" s="6"/>
    </row>
    <row r="2483" spans="1:6" ht="13.9">
      <c r="A2483" s="6"/>
      <c r="B2483" s="7"/>
      <c r="C2483" s="6"/>
      <c r="D2483" s="8"/>
      <c r="E2483" s="6"/>
      <c r="F2483" s="6"/>
    </row>
    <row r="2484" spans="1:6" ht="13.9">
      <c r="A2484" s="6"/>
      <c r="B2484" s="7"/>
      <c r="C2484" s="6"/>
      <c r="D2484" s="8"/>
      <c r="E2484" s="6"/>
      <c r="F2484" s="6"/>
    </row>
    <row r="2485" spans="1:6" ht="13.9">
      <c r="A2485" s="6"/>
      <c r="B2485" s="7"/>
      <c r="C2485" s="6"/>
      <c r="D2485" s="8"/>
      <c r="E2485" s="6"/>
      <c r="F2485" s="6"/>
    </row>
    <row r="2486" spans="1:6" ht="13.9">
      <c r="A2486" s="6"/>
      <c r="B2486" s="7"/>
      <c r="C2486" s="6"/>
      <c r="D2486" s="8"/>
      <c r="E2486" s="6"/>
      <c r="F2486" s="6"/>
    </row>
    <row r="2487" spans="1:6" ht="13.9">
      <c r="A2487" s="6"/>
      <c r="B2487" s="7"/>
      <c r="C2487" s="6"/>
      <c r="D2487" s="8"/>
      <c r="E2487" s="6"/>
      <c r="F2487" s="6"/>
    </row>
    <row r="2488" spans="1:6" ht="13.9">
      <c r="A2488" s="6"/>
      <c r="B2488" s="7"/>
      <c r="C2488" s="6"/>
      <c r="D2488" s="8"/>
      <c r="E2488" s="6"/>
      <c r="F2488" s="6"/>
    </row>
    <row r="2489" spans="1:6" ht="13.9">
      <c r="A2489" s="6"/>
      <c r="B2489" s="7"/>
      <c r="C2489" s="6"/>
      <c r="D2489" s="8"/>
      <c r="E2489" s="6"/>
      <c r="F2489" s="6"/>
    </row>
    <row r="2490" spans="1:6" ht="13.9">
      <c r="A2490" s="6"/>
      <c r="B2490" s="7"/>
      <c r="C2490" s="6"/>
      <c r="D2490" s="8"/>
      <c r="E2490" s="6"/>
      <c r="F2490" s="6"/>
    </row>
    <row r="2491" spans="1:6" ht="13.9">
      <c r="A2491" s="6"/>
      <c r="B2491" s="7"/>
      <c r="C2491" s="6"/>
      <c r="D2491" s="8"/>
      <c r="E2491" s="6"/>
      <c r="F2491" s="6"/>
    </row>
    <row r="2492" spans="1:6" ht="13.9">
      <c r="A2492" s="6"/>
      <c r="B2492" s="7"/>
      <c r="C2492" s="6"/>
      <c r="D2492" s="8"/>
      <c r="E2492" s="6"/>
      <c r="F2492" s="6"/>
    </row>
    <row r="2493" spans="1:6" ht="13.9">
      <c r="A2493" s="6"/>
      <c r="B2493" s="7"/>
      <c r="C2493" s="6"/>
      <c r="D2493" s="8"/>
      <c r="E2493" s="6"/>
      <c r="F2493" s="6"/>
    </row>
    <row r="2494" spans="1:6" ht="13.9">
      <c r="A2494" s="6"/>
      <c r="B2494" s="7"/>
      <c r="C2494" s="6"/>
      <c r="D2494" s="8"/>
      <c r="E2494" s="6"/>
      <c r="F2494" s="6"/>
    </row>
    <row r="2495" spans="1:6" ht="13.9">
      <c r="A2495" s="6"/>
      <c r="B2495" s="7"/>
      <c r="C2495" s="6"/>
      <c r="D2495" s="8"/>
      <c r="E2495" s="6"/>
      <c r="F2495" s="6"/>
    </row>
    <row r="2496" spans="1:6" ht="13.9">
      <c r="A2496" s="6"/>
      <c r="B2496" s="7"/>
      <c r="C2496" s="6"/>
      <c r="D2496" s="8"/>
      <c r="E2496" s="6"/>
      <c r="F2496" s="6"/>
    </row>
    <row r="2497" spans="1:6" ht="13.9">
      <c r="A2497" s="6"/>
      <c r="B2497" s="7"/>
      <c r="C2497" s="6"/>
      <c r="D2497" s="8"/>
      <c r="E2497" s="6"/>
      <c r="F2497" s="6"/>
    </row>
    <row r="2498" spans="1:6" ht="13.9">
      <c r="A2498" s="6"/>
      <c r="B2498" s="7"/>
      <c r="C2498" s="6"/>
      <c r="D2498" s="8"/>
      <c r="E2498" s="6"/>
      <c r="F2498" s="6"/>
    </row>
    <row r="2499" spans="1:6" ht="13.9">
      <c r="A2499" s="6"/>
      <c r="B2499" s="7"/>
      <c r="C2499" s="6"/>
      <c r="D2499" s="8"/>
      <c r="E2499" s="6"/>
      <c r="F2499" s="6"/>
    </row>
    <row r="2500" spans="1:6" ht="13.9">
      <c r="A2500" s="6"/>
      <c r="B2500" s="7"/>
      <c r="C2500" s="6"/>
      <c r="D2500" s="8"/>
      <c r="E2500" s="6"/>
      <c r="F2500" s="6"/>
    </row>
    <row r="2501" spans="1:6" ht="13.9">
      <c r="A2501" s="6"/>
      <c r="B2501" s="7"/>
      <c r="C2501" s="6"/>
      <c r="D2501" s="8"/>
      <c r="E2501" s="6"/>
      <c r="F2501" s="6"/>
    </row>
    <row r="2502" spans="1:6" ht="13.9">
      <c r="A2502" s="6"/>
      <c r="B2502" s="7"/>
      <c r="C2502" s="6"/>
      <c r="D2502" s="8"/>
      <c r="E2502" s="6"/>
      <c r="F2502" s="6"/>
    </row>
    <row r="2503" spans="1:6" ht="13.9">
      <c r="A2503" s="6"/>
      <c r="B2503" s="7"/>
      <c r="C2503" s="6"/>
      <c r="D2503" s="8"/>
      <c r="E2503" s="6"/>
      <c r="F2503" s="6"/>
    </row>
    <row r="2504" spans="1:6" ht="13.9">
      <c r="A2504" s="6"/>
      <c r="B2504" s="7"/>
      <c r="C2504" s="6"/>
      <c r="D2504" s="8"/>
      <c r="E2504" s="6"/>
      <c r="F2504" s="6"/>
    </row>
    <row r="2505" spans="1:6" ht="13.9">
      <c r="A2505" s="6"/>
      <c r="B2505" s="7"/>
      <c r="C2505" s="6"/>
      <c r="D2505" s="8"/>
      <c r="E2505" s="6"/>
      <c r="F2505" s="6"/>
    </row>
    <row r="2506" spans="1:6" ht="13.9">
      <c r="A2506" s="6"/>
      <c r="B2506" s="7"/>
      <c r="C2506" s="6"/>
      <c r="D2506" s="8"/>
      <c r="E2506" s="6"/>
      <c r="F2506" s="6"/>
    </row>
    <row r="2507" spans="1:6" ht="13.9">
      <c r="A2507" s="6"/>
      <c r="B2507" s="7"/>
      <c r="C2507" s="6"/>
      <c r="D2507" s="8"/>
      <c r="E2507" s="6"/>
      <c r="F2507" s="6"/>
    </row>
    <row r="2508" spans="1:6" ht="13.9">
      <c r="A2508" s="6"/>
      <c r="B2508" s="7"/>
      <c r="C2508" s="6"/>
      <c r="D2508" s="8"/>
      <c r="E2508" s="6"/>
      <c r="F2508" s="6"/>
    </row>
    <row r="2509" spans="1:6" ht="13.9">
      <c r="A2509" s="6"/>
      <c r="B2509" s="7"/>
      <c r="C2509" s="6"/>
      <c r="D2509" s="8"/>
      <c r="E2509" s="6"/>
      <c r="F2509" s="6"/>
    </row>
    <row r="2510" spans="1:6" ht="13.9">
      <c r="A2510" s="6"/>
      <c r="B2510" s="7"/>
      <c r="C2510" s="6"/>
      <c r="D2510" s="8"/>
      <c r="E2510" s="6"/>
      <c r="F2510" s="6"/>
    </row>
    <row r="2511" spans="1:6" ht="13.9">
      <c r="A2511" s="6"/>
      <c r="B2511" s="7"/>
      <c r="C2511" s="6"/>
      <c r="D2511" s="8"/>
      <c r="E2511" s="6"/>
      <c r="F2511" s="6"/>
    </row>
    <row r="2512" spans="1:6" ht="13.9">
      <c r="A2512" s="6"/>
      <c r="B2512" s="7"/>
      <c r="C2512" s="6"/>
      <c r="D2512" s="8"/>
      <c r="E2512" s="6"/>
      <c r="F2512" s="6"/>
    </row>
    <row r="2513" spans="1:6" ht="13.9">
      <c r="A2513" s="6"/>
      <c r="B2513" s="7"/>
      <c r="C2513" s="6"/>
      <c r="D2513" s="8"/>
      <c r="E2513" s="6"/>
      <c r="F2513" s="6"/>
    </row>
    <row r="2514" spans="1:6" ht="13.9">
      <c r="A2514" s="6"/>
      <c r="B2514" s="7"/>
      <c r="C2514" s="6"/>
      <c r="D2514" s="8"/>
      <c r="E2514" s="6"/>
      <c r="F2514" s="6"/>
    </row>
    <row r="2515" spans="1:6" ht="13.9">
      <c r="A2515" s="6"/>
      <c r="B2515" s="7"/>
      <c r="C2515" s="6"/>
      <c r="D2515" s="8"/>
      <c r="E2515" s="6"/>
      <c r="F2515" s="6"/>
    </row>
    <row r="2516" spans="1:6" ht="13.9">
      <c r="A2516" s="6"/>
      <c r="B2516" s="7"/>
      <c r="C2516" s="6"/>
      <c r="D2516" s="8"/>
      <c r="E2516" s="6"/>
      <c r="F2516" s="6"/>
    </row>
    <row r="2517" spans="1:6" ht="13.9">
      <c r="A2517" s="6"/>
      <c r="B2517" s="7"/>
      <c r="C2517" s="6"/>
      <c r="D2517" s="8"/>
      <c r="E2517" s="6"/>
      <c r="F2517" s="6"/>
    </row>
    <row r="2518" spans="1:6" ht="13.9">
      <c r="A2518" s="6"/>
      <c r="B2518" s="7"/>
      <c r="C2518" s="6"/>
      <c r="D2518" s="8"/>
      <c r="E2518" s="6"/>
      <c r="F2518" s="6"/>
    </row>
    <row r="2519" spans="1:6" ht="13.9">
      <c r="A2519" s="6"/>
      <c r="B2519" s="7"/>
      <c r="C2519" s="6"/>
      <c r="D2519" s="8"/>
      <c r="E2519" s="6"/>
      <c r="F2519" s="6"/>
    </row>
    <row r="2520" spans="1:6" ht="13.9">
      <c r="A2520" s="6"/>
      <c r="B2520" s="7"/>
      <c r="C2520" s="6"/>
      <c r="D2520" s="8"/>
      <c r="E2520" s="6"/>
      <c r="F2520" s="6"/>
    </row>
    <row r="2521" spans="1:6" ht="13.9">
      <c r="A2521" s="6"/>
      <c r="B2521" s="7"/>
      <c r="C2521" s="6"/>
      <c r="D2521" s="8"/>
      <c r="E2521" s="6"/>
      <c r="F2521" s="6"/>
    </row>
    <row r="2522" spans="1:6" ht="13.9">
      <c r="A2522" s="6"/>
      <c r="B2522" s="7"/>
      <c r="C2522" s="6"/>
      <c r="D2522" s="8"/>
      <c r="E2522" s="6"/>
      <c r="F2522" s="6"/>
    </row>
    <row r="2523" spans="1:6" ht="13.9">
      <c r="A2523" s="6"/>
      <c r="B2523" s="7"/>
      <c r="C2523" s="6"/>
      <c r="D2523" s="8"/>
      <c r="E2523" s="6"/>
      <c r="F2523" s="6"/>
    </row>
    <row r="2524" spans="1:6" ht="13.9">
      <c r="A2524" s="6"/>
      <c r="B2524" s="7"/>
      <c r="C2524" s="6"/>
      <c r="D2524" s="8"/>
      <c r="E2524" s="6"/>
      <c r="F2524" s="6"/>
    </row>
    <row r="2525" spans="1:6" ht="13.9">
      <c r="A2525" s="6"/>
      <c r="B2525" s="7"/>
      <c r="C2525" s="6"/>
      <c r="D2525" s="8"/>
      <c r="E2525" s="6"/>
      <c r="F2525" s="6"/>
    </row>
    <row r="2526" spans="1:6" ht="13.9">
      <c r="A2526" s="6"/>
      <c r="B2526" s="7"/>
      <c r="C2526" s="6"/>
      <c r="D2526" s="8"/>
      <c r="E2526" s="6"/>
      <c r="F2526" s="6"/>
    </row>
    <row r="2527" spans="1:6" ht="13.9">
      <c r="A2527" s="6"/>
      <c r="B2527" s="7"/>
      <c r="C2527" s="6"/>
      <c r="D2527" s="8"/>
      <c r="E2527" s="6"/>
      <c r="F2527" s="6"/>
    </row>
    <row r="2528" spans="1:6" ht="13.9">
      <c r="A2528" s="6"/>
      <c r="B2528" s="7"/>
      <c r="C2528" s="6"/>
      <c r="D2528" s="8"/>
      <c r="E2528" s="6"/>
      <c r="F2528" s="6"/>
    </row>
    <row r="2529" spans="1:6" ht="13.9">
      <c r="A2529" s="6"/>
      <c r="B2529" s="7"/>
      <c r="C2529" s="6"/>
      <c r="D2529" s="8"/>
      <c r="E2529" s="6"/>
      <c r="F2529" s="6"/>
    </row>
    <row r="2530" spans="1:6" ht="13.9">
      <c r="A2530" s="6"/>
      <c r="B2530" s="7"/>
      <c r="C2530" s="6"/>
      <c r="D2530" s="8"/>
      <c r="E2530" s="6"/>
      <c r="F2530" s="6"/>
    </row>
    <row r="2531" spans="1:6" ht="13.9">
      <c r="A2531" s="6"/>
      <c r="B2531" s="7"/>
      <c r="C2531" s="6"/>
      <c r="D2531" s="8"/>
      <c r="E2531" s="6"/>
      <c r="F2531" s="6"/>
    </row>
    <row r="2532" spans="1:6" ht="13.9">
      <c r="A2532" s="6"/>
      <c r="B2532" s="7"/>
      <c r="C2532" s="6"/>
      <c r="D2532" s="8"/>
      <c r="E2532" s="6"/>
      <c r="F2532" s="6"/>
    </row>
    <row r="2533" spans="1:6" ht="13.9">
      <c r="A2533" s="6"/>
      <c r="B2533" s="7"/>
      <c r="C2533" s="6"/>
      <c r="D2533" s="8"/>
      <c r="E2533" s="6"/>
      <c r="F2533" s="6"/>
    </row>
    <row r="2534" spans="1:6" ht="13.9">
      <c r="A2534" s="6"/>
      <c r="B2534" s="7"/>
      <c r="C2534" s="6"/>
      <c r="D2534" s="8"/>
      <c r="E2534" s="6"/>
      <c r="F2534" s="6"/>
    </row>
    <row r="2535" spans="1:6" ht="13.9">
      <c r="A2535" s="6"/>
      <c r="B2535" s="7"/>
      <c r="C2535" s="6"/>
      <c r="D2535" s="8"/>
      <c r="E2535" s="6"/>
      <c r="F2535" s="6"/>
    </row>
    <row r="2536" spans="1:6" ht="13.9">
      <c r="A2536" s="6"/>
      <c r="B2536" s="7"/>
      <c r="C2536" s="6"/>
      <c r="D2536" s="8"/>
      <c r="E2536" s="6"/>
      <c r="F2536" s="6"/>
    </row>
    <row r="2537" spans="1:6" ht="13.9">
      <c r="A2537" s="6"/>
      <c r="B2537" s="7"/>
      <c r="C2537" s="6"/>
      <c r="D2537" s="8"/>
      <c r="E2537" s="6"/>
      <c r="F2537" s="6"/>
    </row>
    <row r="2538" spans="1:6" ht="13.9">
      <c r="A2538" s="6"/>
      <c r="B2538" s="7"/>
      <c r="C2538" s="6"/>
      <c r="D2538" s="8"/>
      <c r="E2538" s="6"/>
      <c r="F2538" s="6"/>
    </row>
    <row r="2539" spans="1:6" ht="13.9">
      <c r="A2539" s="6"/>
      <c r="B2539" s="7"/>
      <c r="C2539" s="6"/>
      <c r="D2539" s="8"/>
      <c r="E2539" s="6"/>
      <c r="F2539" s="6"/>
    </row>
    <row r="2540" spans="1:6" ht="13.9">
      <c r="A2540" s="6"/>
      <c r="B2540" s="7"/>
      <c r="C2540" s="6"/>
      <c r="D2540" s="8"/>
      <c r="E2540" s="6"/>
      <c r="F2540" s="6"/>
    </row>
    <row r="2541" spans="1:6" ht="13.9">
      <c r="A2541" s="6"/>
      <c r="B2541" s="7"/>
      <c r="C2541" s="6"/>
      <c r="D2541" s="8"/>
      <c r="E2541" s="6"/>
      <c r="F2541" s="6"/>
    </row>
    <row r="2542" spans="1:6" ht="13.9">
      <c r="A2542" s="6"/>
      <c r="B2542" s="7"/>
      <c r="C2542" s="6"/>
      <c r="D2542" s="8"/>
      <c r="E2542" s="6"/>
      <c r="F2542" s="6"/>
    </row>
    <row r="2543" spans="1:6" ht="13.9">
      <c r="A2543" s="6"/>
      <c r="B2543" s="7"/>
      <c r="C2543" s="6"/>
      <c r="D2543" s="8"/>
      <c r="E2543" s="6"/>
      <c r="F2543" s="6"/>
    </row>
    <row r="2544" spans="1:6" ht="13.9">
      <c r="A2544" s="6"/>
      <c r="B2544" s="7"/>
      <c r="C2544" s="6"/>
      <c r="D2544" s="8"/>
      <c r="E2544" s="6"/>
      <c r="F2544" s="6"/>
    </row>
    <row r="2545" spans="1:6" ht="13.9">
      <c r="A2545" s="6"/>
      <c r="B2545" s="7"/>
      <c r="C2545" s="6"/>
      <c r="D2545" s="8"/>
      <c r="E2545" s="6"/>
      <c r="F2545" s="6"/>
    </row>
    <row r="2546" spans="1:6" ht="13.9">
      <c r="A2546" s="6"/>
      <c r="B2546" s="7"/>
      <c r="C2546" s="6"/>
      <c r="D2546" s="8"/>
      <c r="E2546" s="6"/>
      <c r="F2546" s="6"/>
    </row>
    <row r="2547" spans="1:6" ht="13.9">
      <c r="A2547" s="6"/>
      <c r="B2547" s="7"/>
      <c r="C2547" s="6"/>
      <c r="D2547" s="8"/>
      <c r="E2547" s="6"/>
      <c r="F2547" s="6"/>
    </row>
    <row r="2548" spans="1:6" ht="13.9">
      <c r="A2548" s="6"/>
      <c r="B2548" s="7"/>
      <c r="C2548" s="6"/>
      <c r="D2548" s="8"/>
      <c r="E2548" s="6"/>
      <c r="F2548" s="6"/>
    </row>
    <row r="2549" spans="1:6" ht="13.9">
      <c r="A2549" s="6"/>
      <c r="B2549" s="7"/>
      <c r="C2549" s="6"/>
      <c r="D2549" s="8"/>
      <c r="E2549" s="6"/>
      <c r="F2549" s="6"/>
    </row>
    <row r="2550" spans="1:6" ht="13.9">
      <c r="A2550" s="6"/>
      <c r="B2550" s="7"/>
      <c r="C2550" s="6"/>
      <c r="D2550" s="8"/>
      <c r="E2550" s="6"/>
      <c r="F2550" s="6"/>
    </row>
    <row r="2551" spans="1:6" ht="13.9">
      <c r="A2551" s="6"/>
      <c r="B2551" s="7"/>
      <c r="C2551" s="6"/>
      <c r="D2551" s="8"/>
      <c r="E2551" s="6"/>
      <c r="F2551" s="6"/>
    </row>
    <row r="2552" spans="1:6" ht="13.9">
      <c r="A2552" s="6"/>
      <c r="B2552" s="7"/>
      <c r="C2552" s="6"/>
      <c r="D2552" s="8"/>
      <c r="E2552" s="6"/>
      <c r="F2552" s="6"/>
    </row>
    <row r="2553" spans="1:6" ht="13.9">
      <c r="A2553" s="6"/>
      <c r="B2553" s="7"/>
      <c r="C2553" s="6"/>
      <c r="D2553" s="8"/>
      <c r="E2553" s="6"/>
      <c r="F2553" s="6"/>
    </row>
    <row r="2554" spans="1:6" ht="13.9">
      <c r="A2554" s="6"/>
      <c r="B2554" s="7"/>
      <c r="C2554" s="6"/>
      <c r="D2554" s="8"/>
      <c r="E2554" s="6"/>
      <c r="F2554" s="6"/>
    </row>
    <row r="2555" spans="1:6" ht="13.9">
      <c r="A2555" s="6"/>
      <c r="B2555" s="7"/>
      <c r="C2555" s="6"/>
      <c r="D2555" s="8"/>
      <c r="E2555" s="6"/>
      <c r="F2555" s="6"/>
    </row>
    <row r="2556" spans="1:6" ht="13.9">
      <c r="A2556" s="6"/>
      <c r="B2556" s="7"/>
      <c r="C2556" s="6"/>
      <c r="D2556" s="8"/>
      <c r="E2556" s="6"/>
      <c r="F2556" s="6"/>
    </row>
    <row r="2557" spans="1:6" ht="13.9">
      <c r="A2557" s="6"/>
      <c r="B2557" s="7"/>
      <c r="C2557" s="6"/>
      <c r="D2557" s="8"/>
      <c r="E2557" s="6"/>
      <c r="F2557" s="6"/>
    </row>
    <row r="2558" spans="1:6" ht="13.9">
      <c r="A2558" s="6"/>
      <c r="B2558" s="7"/>
      <c r="C2558" s="6"/>
      <c r="D2558" s="8"/>
      <c r="E2558" s="6"/>
      <c r="F2558" s="6"/>
    </row>
    <row r="2559" spans="1:6" ht="13.9">
      <c r="A2559" s="6"/>
      <c r="B2559" s="7"/>
      <c r="C2559" s="6"/>
      <c r="D2559" s="8"/>
      <c r="E2559" s="6"/>
      <c r="F2559" s="6"/>
    </row>
    <row r="2560" spans="1:6" ht="13.9">
      <c r="A2560" s="6"/>
      <c r="B2560" s="7"/>
      <c r="C2560" s="6"/>
      <c r="D2560" s="8"/>
      <c r="E2560" s="6"/>
      <c r="F2560" s="6"/>
    </row>
    <row r="2561" spans="1:6" ht="13.9">
      <c r="A2561" s="6"/>
      <c r="B2561" s="7"/>
      <c r="C2561" s="6"/>
      <c r="D2561" s="8"/>
      <c r="E2561" s="6"/>
      <c r="F2561" s="6"/>
    </row>
    <row r="2562" spans="1:6" ht="13.9">
      <c r="A2562" s="6"/>
      <c r="B2562" s="7"/>
      <c r="C2562" s="6"/>
      <c r="D2562" s="8"/>
      <c r="E2562" s="6"/>
      <c r="F2562" s="6"/>
    </row>
    <row r="2563" spans="1:6" ht="13.9">
      <c r="A2563" s="6"/>
      <c r="B2563" s="7"/>
      <c r="C2563" s="6"/>
      <c r="D2563" s="8"/>
      <c r="E2563" s="6"/>
      <c r="F2563" s="6"/>
    </row>
    <row r="2564" spans="1:6" ht="13.9">
      <c r="A2564" s="6"/>
      <c r="B2564" s="7"/>
      <c r="C2564" s="6"/>
      <c r="D2564" s="8"/>
      <c r="E2564" s="6"/>
      <c r="F2564" s="6"/>
    </row>
    <row r="2565" spans="1:6" ht="13.9">
      <c r="A2565" s="6"/>
      <c r="B2565" s="7"/>
      <c r="C2565" s="6"/>
      <c r="D2565" s="8"/>
      <c r="E2565" s="6"/>
      <c r="F2565" s="6"/>
    </row>
    <row r="2566" spans="1:6" ht="13.9">
      <c r="A2566" s="6"/>
      <c r="B2566" s="7"/>
      <c r="C2566" s="6"/>
      <c r="D2566" s="8"/>
      <c r="E2566" s="6"/>
      <c r="F2566" s="6"/>
    </row>
    <row r="2567" spans="1:6" ht="13.9">
      <c r="A2567" s="6"/>
      <c r="B2567" s="7"/>
      <c r="C2567" s="6"/>
      <c r="D2567" s="8"/>
      <c r="E2567" s="6"/>
      <c r="F2567" s="6"/>
    </row>
    <row r="2568" spans="1:6" ht="13.9">
      <c r="A2568" s="6"/>
      <c r="B2568" s="7"/>
      <c r="C2568" s="6"/>
      <c r="D2568" s="8"/>
      <c r="E2568" s="6"/>
      <c r="F2568" s="6"/>
    </row>
    <row r="2569" spans="1:6" ht="13.9">
      <c r="A2569" s="6"/>
      <c r="B2569" s="7"/>
      <c r="C2569" s="6"/>
      <c r="D2569" s="8"/>
      <c r="E2569" s="6"/>
      <c r="F2569" s="6"/>
    </row>
    <row r="2570" spans="1:6" ht="13.9">
      <c r="A2570" s="6"/>
      <c r="B2570" s="7"/>
      <c r="C2570" s="6"/>
      <c r="D2570" s="8"/>
      <c r="E2570" s="6"/>
      <c r="F2570" s="6"/>
    </row>
    <row r="2571" spans="1:6" ht="13.9">
      <c r="A2571" s="6"/>
      <c r="B2571" s="7"/>
      <c r="C2571" s="6"/>
      <c r="D2571" s="8"/>
      <c r="E2571" s="6"/>
      <c r="F2571" s="6"/>
    </row>
    <row r="2572" spans="1:6" ht="13.9">
      <c r="A2572" s="6"/>
      <c r="B2572" s="7"/>
      <c r="C2572" s="6"/>
      <c r="D2572" s="8"/>
      <c r="E2572" s="6"/>
      <c r="F2572" s="6"/>
    </row>
    <row r="2573" spans="1:6" ht="13.9">
      <c r="A2573" s="6"/>
      <c r="B2573" s="7"/>
      <c r="C2573" s="6"/>
      <c r="D2573" s="8"/>
      <c r="E2573" s="6"/>
      <c r="F2573" s="6"/>
    </row>
    <row r="2574" spans="1:6" ht="13.9">
      <c r="A2574" s="6"/>
      <c r="B2574" s="7"/>
      <c r="C2574" s="6"/>
      <c r="D2574" s="8"/>
      <c r="E2574" s="6"/>
      <c r="F2574" s="6"/>
    </row>
    <row r="2575" spans="1:6" ht="13.9">
      <c r="A2575" s="6"/>
      <c r="B2575" s="7"/>
      <c r="C2575" s="6"/>
      <c r="D2575" s="8"/>
      <c r="E2575" s="6"/>
      <c r="F2575" s="6"/>
    </row>
    <row r="2576" spans="1:6" ht="13.9">
      <c r="A2576" s="6"/>
      <c r="B2576" s="7"/>
      <c r="C2576" s="6"/>
      <c r="D2576" s="8"/>
      <c r="E2576" s="6"/>
      <c r="F2576" s="6"/>
    </row>
    <row r="2577" spans="1:6" ht="13.9">
      <c r="A2577" s="6"/>
      <c r="B2577" s="7"/>
      <c r="C2577" s="6"/>
      <c r="D2577" s="8"/>
      <c r="E2577" s="6"/>
      <c r="F2577" s="6"/>
    </row>
    <row r="2578" spans="1:6" ht="13.9">
      <c r="A2578" s="6"/>
      <c r="B2578" s="7"/>
      <c r="C2578" s="6"/>
      <c r="D2578" s="8"/>
      <c r="E2578" s="6"/>
      <c r="F2578" s="6"/>
    </row>
    <row r="2579" spans="1:6" ht="13.9">
      <c r="A2579" s="6"/>
      <c r="B2579" s="7"/>
      <c r="C2579" s="6"/>
      <c r="D2579" s="8"/>
      <c r="E2579" s="6"/>
      <c r="F2579" s="6"/>
    </row>
    <row r="2580" spans="1:6" ht="13.9">
      <c r="A2580" s="6"/>
      <c r="B2580" s="7"/>
      <c r="C2580" s="6"/>
      <c r="D2580" s="8"/>
      <c r="E2580" s="6"/>
      <c r="F2580" s="6"/>
    </row>
    <row r="2581" spans="1:6" ht="13.9">
      <c r="A2581" s="6"/>
      <c r="B2581" s="7"/>
      <c r="C2581" s="6"/>
      <c r="D2581" s="8"/>
      <c r="E2581" s="6"/>
      <c r="F2581" s="6"/>
    </row>
    <row r="2582" spans="1:6" ht="13.9">
      <c r="A2582" s="6"/>
      <c r="B2582" s="7"/>
      <c r="C2582" s="6"/>
      <c r="D2582" s="8"/>
      <c r="E2582" s="6"/>
      <c r="F2582" s="6"/>
    </row>
    <row r="2583" spans="1:6" ht="13.9">
      <c r="A2583" s="6"/>
      <c r="B2583" s="7"/>
      <c r="C2583" s="6"/>
      <c r="D2583" s="8"/>
      <c r="E2583" s="6"/>
      <c r="F2583" s="6"/>
    </row>
    <row r="2584" spans="1:6" ht="13.9">
      <c r="A2584" s="6"/>
      <c r="B2584" s="7"/>
      <c r="C2584" s="6"/>
      <c r="D2584" s="8"/>
      <c r="E2584" s="6"/>
      <c r="F2584" s="6"/>
    </row>
    <row r="2585" spans="1:6" ht="13.9">
      <c r="A2585" s="6"/>
      <c r="B2585" s="7"/>
      <c r="C2585" s="6"/>
      <c r="D2585" s="8"/>
      <c r="E2585" s="6"/>
      <c r="F2585" s="6"/>
    </row>
    <row r="2586" spans="1:6" ht="13.9">
      <c r="A2586" s="6"/>
      <c r="B2586" s="7"/>
      <c r="C2586" s="6"/>
      <c r="D2586" s="8"/>
      <c r="E2586" s="6"/>
      <c r="F2586" s="6"/>
    </row>
    <row r="2587" spans="1:6" ht="13.9">
      <c r="A2587" s="6"/>
      <c r="B2587" s="7"/>
      <c r="C2587" s="6"/>
      <c r="D2587" s="8"/>
      <c r="E2587" s="6"/>
      <c r="F2587" s="6"/>
    </row>
    <row r="2588" spans="1:6" ht="13.9">
      <c r="A2588" s="6"/>
      <c r="B2588" s="7"/>
      <c r="C2588" s="6"/>
      <c r="D2588" s="8"/>
      <c r="E2588" s="6"/>
      <c r="F2588" s="6"/>
    </row>
    <row r="2589" spans="1:6" ht="13.9">
      <c r="A2589" s="6"/>
      <c r="B2589" s="7"/>
      <c r="C2589" s="6"/>
      <c r="D2589" s="8"/>
      <c r="E2589" s="6"/>
      <c r="F2589" s="6"/>
    </row>
    <row r="2590" spans="1:6" ht="13.9">
      <c r="A2590" s="6"/>
      <c r="B2590" s="7"/>
      <c r="C2590" s="6"/>
      <c r="D2590" s="8"/>
      <c r="E2590" s="6"/>
      <c r="F2590" s="6"/>
    </row>
    <row r="2591" spans="1:6" ht="13.9">
      <c r="A2591" s="6"/>
      <c r="B2591" s="7"/>
      <c r="C2591" s="6"/>
      <c r="D2591" s="8"/>
      <c r="E2591" s="6"/>
      <c r="F2591" s="6"/>
    </row>
    <row r="2592" spans="1:6" ht="13.9">
      <c r="A2592" s="6"/>
      <c r="B2592" s="7"/>
      <c r="C2592" s="6"/>
      <c r="D2592" s="8"/>
      <c r="E2592" s="6"/>
      <c r="F2592" s="6"/>
    </row>
    <row r="2593" spans="1:6" ht="13.9">
      <c r="A2593" s="6"/>
      <c r="B2593" s="7"/>
      <c r="C2593" s="6"/>
      <c r="D2593" s="8"/>
      <c r="E2593" s="6"/>
      <c r="F2593" s="6"/>
    </row>
    <row r="2594" spans="1:6" ht="13.9">
      <c r="A2594" s="6"/>
      <c r="B2594" s="7"/>
      <c r="C2594" s="6"/>
      <c r="D2594" s="8"/>
      <c r="E2594" s="6"/>
      <c r="F2594" s="6"/>
    </row>
    <row r="2595" spans="1:6" ht="13.9">
      <c r="A2595" s="6"/>
      <c r="B2595" s="7"/>
      <c r="C2595" s="6"/>
      <c r="D2595" s="8"/>
      <c r="E2595" s="6"/>
      <c r="F2595" s="6"/>
    </row>
    <row r="2596" spans="1:6" ht="13.9">
      <c r="A2596" s="6"/>
      <c r="B2596" s="7"/>
      <c r="C2596" s="6"/>
      <c r="D2596" s="8"/>
      <c r="E2596" s="6"/>
      <c r="F2596" s="6"/>
    </row>
    <row r="2597" spans="1:6" ht="13.9">
      <c r="A2597" s="6"/>
      <c r="B2597" s="7"/>
      <c r="C2597" s="6"/>
      <c r="D2597" s="8"/>
      <c r="E2597" s="6"/>
      <c r="F2597" s="6"/>
    </row>
    <row r="2598" spans="1:6" ht="13.9">
      <c r="A2598" s="6"/>
      <c r="B2598" s="7"/>
      <c r="C2598" s="6"/>
      <c r="D2598" s="8"/>
      <c r="E2598" s="6"/>
      <c r="F2598" s="6"/>
    </row>
    <row r="2599" spans="1:6" ht="13.9">
      <c r="A2599" s="6"/>
      <c r="B2599" s="7"/>
      <c r="C2599" s="6"/>
      <c r="D2599" s="8"/>
      <c r="E2599" s="6"/>
      <c r="F2599" s="6"/>
    </row>
    <row r="2600" spans="1:6" ht="13.9">
      <c r="A2600" s="6"/>
      <c r="B2600" s="7"/>
      <c r="C2600" s="6"/>
      <c r="D2600" s="8"/>
      <c r="E2600" s="6"/>
      <c r="F2600" s="6"/>
    </row>
    <row r="2601" spans="1:6" ht="13.9">
      <c r="A2601" s="6"/>
      <c r="B2601" s="7"/>
      <c r="C2601" s="6"/>
      <c r="D2601" s="8"/>
      <c r="E2601" s="6"/>
      <c r="F2601" s="6"/>
    </row>
    <row r="2602" spans="1:6" ht="13.9">
      <c r="A2602" s="6"/>
      <c r="B2602" s="7"/>
      <c r="C2602" s="6"/>
      <c r="D2602" s="8"/>
      <c r="E2602" s="6"/>
      <c r="F2602" s="6"/>
    </row>
    <row r="2603" spans="1:6" ht="13.9">
      <c r="A2603" s="6"/>
      <c r="B2603" s="7"/>
      <c r="C2603" s="6"/>
      <c r="D2603" s="8"/>
      <c r="E2603" s="6"/>
      <c r="F2603" s="6"/>
    </row>
    <row r="2604" spans="1:6" ht="13.9">
      <c r="A2604" s="6"/>
      <c r="B2604" s="7"/>
      <c r="C2604" s="6"/>
      <c r="D2604" s="8"/>
      <c r="E2604" s="6"/>
      <c r="F2604" s="6"/>
    </row>
    <row r="2605" spans="1:6" ht="13.9">
      <c r="A2605" s="6"/>
      <c r="B2605" s="7"/>
      <c r="C2605" s="6"/>
      <c r="D2605" s="8"/>
      <c r="E2605" s="6"/>
      <c r="F2605" s="6"/>
    </row>
    <row r="2606" spans="1:6" ht="13.9">
      <c r="A2606" s="6"/>
      <c r="B2606" s="7"/>
      <c r="C2606" s="6"/>
      <c r="D2606" s="8"/>
      <c r="E2606" s="6"/>
      <c r="F2606" s="6"/>
    </row>
    <row r="2607" spans="1:6" ht="13.9">
      <c r="A2607" s="6"/>
      <c r="B2607" s="7"/>
      <c r="C2607" s="6"/>
      <c r="D2607" s="8"/>
      <c r="E2607" s="6"/>
      <c r="F2607" s="6"/>
    </row>
    <row r="2608" spans="1:6" ht="13.9">
      <c r="A2608" s="6"/>
      <c r="B2608" s="7"/>
      <c r="C2608" s="6"/>
      <c r="D2608" s="8"/>
      <c r="E2608" s="6"/>
      <c r="F2608" s="6"/>
    </row>
    <row r="2609" spans="1:6" ht="13.9">
      <c r="A2609" s="6"/>
      <c r="B2609" s="7"/>
      <c r="C2609" s="6"/>
      <c r="D2609" s="8"/>
      <c r="E2609" s="6"/>
      <c r="F2609" s="6"/>
    </row>
    <row r="2610" spans="1:6" ht="13.9">
      <c r="A2610" s="6"/>
      <c r="B2610" s="7"/>
      <c r="C2610" s="6"/>
      <c r="D2610" s="8"/>
      <c r="E2610" s="6"/>
      <c r="F2610" s="6"/>
    </row>
    <row r="2611" spans="1:6" ht="13.9">
      <c r="A2611" s="6"/>
      <c r="B2611" s="7"/>
      <c r="C2611" s="6"/>
      <c r="D2611" s="8"/>
      <c r="E2611" s="6"/>
      <c r="F2611" s="6"/>
    </row>
    <row r="2612" spans="1:6" ht="13.9">
      <c r="A2612" s="6"/>
      <c r="B2612" s="7"/>
      <c r="C2612" s="6"/>
      <c r="D2612" s="8"/>
      <c r="E2612" s="6"/>
      <c r="F2612" s="6"/>
    </row>
    <row r="2613" spans="1:6" ht="13.9">
      <c r="A2613" s="6"/>
      <c r="B2613" s="7"/>
      <c r="C2613" s="6"/>
      <c r="D2613" s="8"/>
      <c r="E2613" s="6"/>
      <c r="F2613" s="6"/>
    </row>
    <row r="2614" spans="1:6" ht="13.9">
      <c r="A2614" s="6"/>
      <c r="B2614" s="7"/>
      <c r="C2614" s="6"/>
      <c r="D2614" s="8"/>
      <c r="E2614" s="6"/>
      <c r="F2614" s="6"/>
    </row>
    <row r="2615" spans="1:6" ht="13.9">
      <c r="A2615" s="6"/>
      <c r="B2615" s="7"/>
      <c r="C2615" s="6"/>
      <c r="D2615" s="8"/>
      <c r="E2615" s="6"/>
      <c r="F2615" s="6"/>
    </row>
    <row r="2616" spans="1:6" ht="13.9">
      <c r="A2616" s="6"/>
      <c r="B2616" s="7"/>
      <c r="C2616" s="6"/>
      <c r="D2616" s="8"/>
      <c r="E2616" s="6"/>
      <c r="F2616" s="6"/>
    </row>
    <row r="2617" spans="1:6" ht="13.9">
      <c r="A2617" s="6"/>
      <c r="B2617" s="7"/>
      <c r="C2617" s="6"/>
      <c r="D2617" s="8"/>
      <c r="E2617" s="6"/>
      <c r="F2617" s="6"/>
    </row>
    <row r="2618" spans="1:6" ht="13.9">
      <c r="A2618" s="6"/>
      <c r="B2618" s="7"/>
      <c r="C2618" s="6"/>
      <c r="D2618" s="8"/>
      <c r="E2618" s="6"/>
      <c r="F2618" s="6"/>
    </row>
    <row r="2619" spans="1:6" ht="13.9">
      <c r="A2619" s="6"/>
      <c r="B2619" s="7"/>
      <c r="C2619" s="6"/>
      <c r="D2619" s="8"/>
      <c r="E2619" s="6"/>
      <c r="F2619" s="6"/>
    </row>
    <row r="2620" spans="1:6" ht="13.9">
      <c r="A2620" s="6"/>
      <c r="B2620" s="7"/>
      <c r="C2620" s="6"/>
      <c r="D2620" s="8"/>
      <c r="E2620" s="6"/>
      <c r="F2620" s="6"/>
    </row>
    <row r="2621" spans="1:6" ht="13.9">
      <c r="A2621" s="6"/>
      <c r="B2621" s="7"/>
      <c r="C2621" s="6"/>
      <c r="D2621" s="8"/>
      <c r="E2621" s="6"/>
      <c r="F2621" s="6"/>
    </row>
    <row r="2622" spans="1:6" ht="13.9">
      <c r="A2622" s="6"/>
      <c r="B2622" s="7"/>
      <c r="C2622" s="6"/>
      <c r="D2622" s="8"/>
      <c r="E2622" s="6"/>
      <c r="F2622" s="6"/>
    </row>
    <row r="2623" spans="1:6" ht="13.9">
      <c r="A2623" s="6"/>
      <c r="B2623" s="7"/>
      <c r="C2623" s="6"/>
      <c r="D2623" s="8"/>
      <c r="E2623" s="6"/>
      <c r="F2623" s="6"/>
    </row>
    <row r="2624" spans="1:6" ht="13.9">
      <c r="A2624" s="6"/>
      <c r="B2624" s="7"/>
      <c r="C2624" s="6"/>
      <c r="D2624" s="8"/>
      <c r="E2624" s="6"/>
      <c r="F2624" s="6"/>
    </row>
    <row r="2625" spans="1:6" ht="13.9">
      <c r="A2625" s="6"/>
      <c r="B2625" s="7"/>
      <c r="C2625" s="6"/>
      <c r="D2625" s="8"/>
      <c r="E2625" s="6"/>
      <c r="F2625" s="6"/>
    </row>
    <row r="2626" spans="1:6" ht="13.9">
      <c r="A2626" s="6"/>
      <c r="B2626" s="7"/>
      <c r="C2626" s="6"/>
      <c r="D2626" s="8"/>
      <c r="E2626" s="6"/>
      <c r="F2626" s="6"/>
    </row>
    <row r="2627" spans="1:6" ht="13.9">
      <c r="A2627" s="6"/>
      <c r="B2627" s="7"/>
      <c r="C2627" s="6"/>
      <c r="D2627" s="8"/>
      <c r="E2627" s="6"/>
      <c r="F2627" s="6"/>
    </row>
    <row r="2628" spans="1:6" ht="13.9">
      <c r="A2628" s="6"/>
      <c r="B2628" s="7"/>
      <c r="C2628" s="6"/>
      <c r="D2628" s="8"/>
      <c r="E2628" s="6"/>
      <c r="F2628" s="6"/>
    </row>
    <row r="2629" spans="1:6" ht="13.9">
      <c r="A2629" s="6"/>
      <c r="B2629" s="7"/>
      <c r="C2629" s="6"/>
      <c r="D2629" s="8"/>
      <c r="E2629" s="6"/>
      <c r="F2629" s="6"/>
    </row>
    <row r="2630" spans="1:6" ht="13.9">
      <c r="A2630" s="6"/>
      <c r="B2630" s="7"/>
      <c r="C2630" s="6"/>
      <c r="D2630" s="8"/>
      <c r="E2630" s="6"/>
      <c r="F2630" s="6"/>
    </row>
    <row r="2631" spans="1:6" ht="13.9">
      <c r="A2631" s="6"/>
      <c r="B2631" s="7"/>
      <c r="C2631" s="6"/>
      <c r="D2631" s="8"/>
      <c r="E2631" s="6"/>
      <c r="F2631" s="6"/>
    </row>
    <row r="2632" spans="1:6" ht="13.9">
      <c r="A2632" s="6"/>
      <c r="B2632" s="7"/>
      <c r="C2632" s="6"/>
      <c r="D2632" s="8"/>
      <c r="E2632" s="6"/>
      <c r="F2632" s="6"/>
    </row>
    <row r="2633" spans="1:6" ht="13.9">
      <c r="A2633" s="6"/>
      <c r="B2633" s="7"/>
      <c r="C2633" s="6"/>
      <c r="D2633" s="8"/>
      <c r="E2633" s="6"/>
      <c r="F2633" s="6"/>
    </row>
    <row r="2634" spans="1:6" ht="13.9">
      <c r="A2634" s="6"/>
      <c r="B2634" s="7"/>
      <c r="C2634" s="6"/>
      <c r="D2634" s="8"/>
      <c r="E2634" s="6"/>
      <c r="F2634" s="6"/>
    </row>
    <row r="2635" spans="1:6" ht="13.9">
      <c r="A2635" s="6"/>
      <c r="B2635" s="7"/>
      <c r="C2635" s="6"/>
      <c r="D2635" s="8"/>
      <c r="E2635" s="6"/>
      <c r="F2635" s="6"/>
    </row>
    <row r="2636" spans="1:6" ht="13.9">
      <c r="A2636" s="6"/>
      <c r="B2636" s="7"/>
      <c r="C2636" s="6"/>
      <c r="D2636" s="8"/>
      <c r="E2636" s="6"/>
      <c r="F2636" s="6"/>
    </row>
    <row r="2637" spans="1:6" ht="13.9">
      <c r="A2637" s="6"/>
      <c r="B2637" s="7"/>
      <c r="C2637" s="6"/>
      <c r="D2637" s="8"/>
      <c r="E2637" s="6"/>
      <c r="F2637" s="6"/>
    </row>
    <row r="2638" spans="1:6" ht="13.9">
      <c r="A2638" s="6"/>
      <c r="B2638" s="7"/>
      <c r="C2638" s="6"/>
      <c r="D2638" s="8"/>
      <c r="E2638" s="6"/>
      <c r="F2638" s="6"/>
    </row>
    <row r="2639" spans="1:6" ht="13.9">
      <c r="A2639" s="6"/>
      <c r="B2639" s="7"/>
      <c r="C2639" s="6"/>
      <c r="D2639" s="8"/>
      <c r="E2639" s="6"/>
      <c r="F2639" s="6"/>
    </row>
    <row r="2640" spans="1:6" ht="13.9">
      <c r="A2640" s="6"/>
      <c r="B2640" s="7"/>
      <c r="C2640" s="6"/>
      <c r="D2640" s="8"/>
      <c r="E2640" s="6"/>
      <c r="F2640" s="6"/>
    </row>
    <row r="2641" spans="1:6" ht="13.9">
      <c r="A2641" s="6"/>
      <c r="B2641" s="7"/>
      <c r="C2641" s="6"/>
      <c r="D2641" s="8"/>
      <c r="E2641" s="6"/>
      <c r="F2641" s="6"/>
    </row>
    <row r="2642" spans="1:6" ht="13.9">
      <c r="A2642" s="6"/>
      <c r="B2642" s="7"/>
      <c r="C2642" s="6"/>
      <c r="D2642" s="8"/>
      <c r="E2642" s="6"/>
      <c r="F2642" s="6"/>
    </row>
    <row r="2643" spans="1:6" ht="13.9">
      <c r="A2643" s="6"/>
      <c r="B2643" s="7"/>
      <c r="C2643" s="6"/>
      <c r="D2643" s="8"/>
      <c r="E2643" s="6"/>
      <c r="F2643" s="6"/>
    </row>
    <row r="2644" spans="1:6" ht="13.9">
      <c r="A2644" s="6"/>
      <c r="B2644" s="7"/>
      <c r="C2644" s="6"/>
      <c r="D2644" s="8"/>
      <c r="E2644" s="6"/>
      <c r="F2644" s="6"/>
    </row>
    <row r="2645" spans="1:6" ht="13.9">
      <c r="A2645" s="6"/>
      <c r="B2645" s="7"/>
      <c r="C2645" s="6"/>
      <c r="D2645" s="8"/>
      <c r="E2645" s="6"/>
      <c r="F2645" s="6"/>
    </row>
    <row r="2646" spans="1:6" ht="13.9">
      <c r="A2646" s="6"/>
      <c r="B2646" s="7"/>
      <c r="C2646" s="6"/>
      <c r="D2646" s="8"/>
      <c r="E2646" s="6"/>
      <c r="F2646" s="6"/>
    </row>
    <row r="2647" spans="1:6" ht="13.9">
      <c r="A2647" s="6"/>
      <c r="B2647" s="7"/>
      <c r="C2647" s="6"/>
      <c r="D2647" s="8"/>
      <c r="E2647" s="6"/>
      <c r="F2647" s="6"/>
    </row>
    <row r="2648" spans="1:6" ht="13.9">
      <c r="A2648" s="6"/>
      <c r="B2648" s="7"/>
      <c r="C2648" s="6"/>
      <c r="D2648" s="8"/>
      <c r="E2648" s="6"/>
      <c r="F2648" s="6"/>
    </row>
    <row r="2649" spans="1:6" ht="13.9">
      <c r="A2649" s="6"/>
      <c r="B2649" s="7"/>
      <c r="C2649" s="6"/>
      <c r="D2649" s="8"/>
      <c r="E2649" s="6"/>
      <c r="F2649" s="6"/>
    </row>
    <row r="2650" spans="1:6" ht="13.9">
      <c r="A2650" s="6"/>
      <c r="B2650" s="7"/>
      <c r="C2650" s="6"/>
      <c r="D2650" s="8"/>
      <c r="E2650" s="6"/>
      <c r="F2650" s="6"/>
    </row>
    <row r="2651" spans="1:6" ht="13.9">
      <c r="A2651" s="6"/>
      <c r="B2651" s="7"/>
      <c r="C2651" s="6"/>
      <c r="D2651" s="8"/>
      <c r="E2651" s="6"/>
      <c r="F2651" s="6"/>
    </row>
    <row r="2652" spans="1:6" ht="13.9">
      <c r="A2652" s="6"/>
      <c r="B2652" s="7"/>
      <c r="C2652" s="6"/>
      <c r="D2652" s="8"/>
      <c r="E2652" s="6"/>
      <c r="F2652" s="6"/>
    </row>
    <row r="2653" spans="1:6" ht="13.9">
      <c r="A2653" s="6"/>
      <c r="B2653" s="7"/>
      <c r="C2653" s="6"/>
      <c r="D2653" s="8"/>
      <c r="E2653" s="6"/>
      <c r="F2653" s="6"/>
    </row>
    <row r="2654" spans="1:6" ht="13.9">
      <c r="A2654" s="6"/>
      <c r="B2654" s="7"/>
      <c r="C2654" s="6"/>
      <c r="D2654" s="8"/>
      <c r="E2654" s="6"/>
      <c r="F2654" s="6"/>
    </row>
    <row r="2655" spans="1:6" ht="13.9">
      <c r="A2655" s="6"/>
      <c r="B2655" s="7"/>
      <c r="C2655" s="6"/>
      <c r="D2655" s="8"/>
      <c r="E2655" s="6"/>
      <c r="F2655" s="6"/>
    </row>
    <row r="2656" spans="1:6" ht="13.9">
      <c r="A2656" s="6"/>
      <c r="B2656" s="7"/>
      <c r="C2656" s="6"/>
      <c r="D2656" s="8"/>
      <c r="E2656" s="6"/>
      <c r="F2656" s="6"/>
    </row>
    <row r="2657" spans="1:6" ht="13.9">
      <c r="A2657" s="6"/>
      <c r="B2657" s="7"/>
      <c r="C2657" s="6"/>
      <c r="D2657" s="8"/>
      <c r="E2657" s="6"/>
      <c r="F2657" s="6"/>
    </row>
    <row r="2658" spans="1:6" ht="13.9">
      <c r="A2658" s="6"/>
      <c r="B2658" s="7"/>
      <c r="C2658" s="6"/>
      <c r="D2658" s="8"/>
      <c r="E2658" s="6"/>
      <c r="F2658" s="6"/>
    </row>
    <row r="2659" spans="1:6" ht="13.9">
      <c r="A2659" s="6"/>
      <c r="B2659" s="7"/>
      <c r="C2659" s="6"/>
      <c r="D2659" s="8"/>
      <c r="E2659" s="6"/>
      <c r="F2659" s="6"/>
    </row>
    <row r="2660" spans="1:6" ht="13.9">
      <c r="A2660" s="6"/>
      <c r="B2660" s="7"/>
      <c r="C2660" s="6"/>
      <c r="D2660" s="8"/>
      <c r="E2660" s="6"/>
      <c r="F2660" s="6"/>
    </row>
    <row r="2661" spans="1:6" ht="13.9">
      <c r="A2661" s="6"/>
      <c r="B2661" s="7"/>
      <c r="C2661" s="6"/>
      <c r="D2661" s="8"/>
      <c r="E2661" s="6"/>
      <c r="F2661" s="6"/>
    </row>
    <row r="2662" spans="1:6" ht="13.9">
      <c r="A2662" s="6"/>
      <c r="B2662" s="7"/>
      <c r="C2662" s="6"/>
      <c r="D2662" s="8"/>
      <c r="E2662" s="6"/>
      <c r="F2662" s="6"/>
    </row>
    <row r="2663" spans="1:6" ht="13.9">
      <c r="A2663" s="6"/>
      <c r="B2663" s="7"/>
      <c r="C2663" s="6"/>
      <c r="D2663" s="8"/>
      <c r="E2663" s="6"/>
      <c r="F2663" s="6"/>
    </row>
    <row r="2664" spans="1:6" ht="13.9">
      <c r="A2664" s="6"/>
      <c r="B2664" s="7"/>
      <c r="C2664" s="6"/>
      <c r="D2664" s="8"/>
      <c r="E2664" s="6"/>
      <c r="F2664" s="6"/>
    </row>
    <row r="2665" spans="1:6" ht="13.9">
      <c r="A2665" s="6"/>
      <c r="B2665" s="7"/>
      <c r="C2665" s="6"/>
      <c r="D2665" s="8"/>
      <c r="E2665" s="6"/>
      <c r="F2665" s="6"/>
    </row>
    <row r="2666" spans="1:6" ht="13.9">
      <c r="A2666" s="6"/>
      <c r="B2666" s="7"/>
      <c r="C2666" s="6"/>
      <c r="D2666" s="8"/>
      <c r="E2666" s="6"/>
      <c r="F2666" s="6"/>
    </row>
    <row r="2667" spans="1:6" ht="13.9">
      <c r="A2667" s="6"/>
      <c r="B2667" s="7"/>
      <c r="C2667" s="6"/>
      <c r="D2667" s="8"/>
      <c r="E2667" s="6"/>
      <c r="F2667" s="6"/>
    </row>
    <row r="2668" spans="1:6" ht="13.9">
      <c r="A2668" s="6"/>
      <c r="B2668" s="7"/>
      <c r="C2668" s="6"/>
      <c r="D2668" s="8"/>
      <c r="E2668" s="6"/>
      <c r="F2668" s="6"/>
    </row>
    <row r="2669" spans="1:6" ht="13.9">
      <c r="A2669" s="6"/>
      <c r="B2669" s="7"/>
      <c r="C2669" s="6"/>
      <c r="D2669" s="8"/>
      <c r="E2669" s="6"/>
      <c r="F2669" s="6"/>
    </row>
    <row r="2670" spans="1:6" ht="13.9">
      <c r="A2670" s="6"/>
      <c r="B2670" s="7"/>
      <c r="C2670" s="6"/>
      <c r="D2670" s="8"/>
      <c r="E2670" s="6"/>
      <c r="F2670" s="6"/>
    </row>
    <row r="2671" spans="1:6" ht="13.9">
      <c r="A2671" s="6"/>
      <c r="B2671" s="7"/>
      <c r="C2671" s="6"/>
      <c r="D2671" s="8"/>
      <c r="E2671" s="6"/>
      <c r="F2671" s="6"/>
    </row>
    <row r="2672" spans="1:6" ht="13.9">
      <c r="A2672" s="6"/>
      <c r="B2672" s="7"/>
      <c r="C2672" s="6"/>
      <c r="D2672" s="8"/>
      <c r="E2672" s="6"/>
      <c r="F2672" s="6"/>
    </row>
    <row r="2673" spans="1:6" ht="13.9">
      <c r="A2673" s="6"/>
      <c r="B2673" s="7"/>
      <c r="C2673" s="6"/>
      <c r="D2673" s="8"/>
      <c r="E2673" s="6"/>
      <c r="F2673" s="6"/>
    </row>
    <row r="2674" spans="1:6" ht="13.9">
      <c r="A2674" s="6"/>
      <c r="B2674" s="7"/>
      <c r="C2674" s="6"/>
      <c r="D2674" s="8"/>
      <c r="E2674" s="6"/>
      <c r="F2674" s="6"/>
    </row>
    <row r="2675" spans="1:6" ht="13.9">
      <c r="A2675" s="6"/>
      <c r="B2675" s="7"/>
      <c r="C2675" s="6"/>
      <c r="D2675" s="8"/>
      <c r="E2675" s="6"/>
      <c r="F2675" s="6"/>
    </row>
    <row r="2676" spans="1:6" ht="13.9">
      <c r="A2676" s="6"/>
      <c r="B2676" s="7"/>
      <c r="C2676" s="6"/>
      <c r="D2676" s="8"/>
      <c r="E2676" s="6"/>
      <c r="F2676" s="6"/>
    </row>
    <row r="2677" spans="1:6" ht="13.9">
      <c r="A2677" s="6"/>
      <c r="B2677" s="7"/>
      <c r="C2677" s="6"/>
      <c r="D2677" s="8"/>
      <c r="E2677" s="6"/>
      <c r="F2677" s="6"/>
    </row>
    <row r="2678" spans="1:6" ht="13.9">
      <c r="A2678" s="6"/>
      <c r="B2678" s="7"/>
      <c r="C2678" s="6"/>
      <c r="D2678" s="8"/>
      <c r="E2678" s="6"/>
      <c r="F2678" s="6"/>
    </row>
    <row r="2679" spans="1:6" ht="13.9">
      <c r="A2679" s="6"/>
      <c r="B2679" s="7"/>
      <c r="C2679" s="6"/>
      <c r="D2679" s="8"/>
      <c r="E2679" s="6"/>
      <c r="F2679" s="6"/>
    </row>
    <row r="2680" spans="1:6" ht="13.9">
      <c r="A2680" s="6"/>
      <c r="B2680" s="7"/>
      <c r="C2680" s="6"/>
      <c r="D2680" s="8"/>
      <c r="E2680" s="6"/>
      <c r="F2680" s="6"/>
    </row>
    <row r="2681" spans="1:6" ht="13.9">
      <c r="A2681" s="6"/>
      <c r="B2681" s="7"/>
      <c r="C2681" s="6"/>
      <c r="D2681" s="8"/>
      <c r="E2681" s="6"/>
      <c r="F2681" s="6"/>
    </row>
    <row r="2682" spans="1:6" ht="13.9">
      <c r="A2682" s="6"/>
      <c r="B2682" s="7"/>
      <c r="C2682" s="6"/>
      <c r="D2682" s="8"/>
      <c r="E2682" s="6"/>
      <c r="F2682" s="6"/>
    </row>
    <row r="2683" spans="1:6" ht="13.9">
      <c r="A2683" s="6"/>
      <c r="B2683" s="7"/>
      <c r="C2683" s="6"/>
      <c r="D2683" s="8"/>
      <c r="E2683" s="6"/>
      <c r="F2683" s="6"/>
    </row>
    <row r="2684" spans="1:6" ht="13.9">
      <c r="A2684" s="6"/>
      <c r="B2684" s="7"/>
      <c r="C2684" s="6"/>
      <c r="D2684" s="8"/>
      <c r="E2684" s="6"/>
      <c r="F2684" s="6"/>
    </row>
    <row r="2685" spans="1:6" ht="13.9">
      <c r="A2685" s="6"/>
      <c r="B2685" s="7"/>
      <c r="C2685" s="6"/>
      <c r="D2685" s="8"/>
      <c r="E2685" s="6"/>
      <c r="F2685" s="6"/>
    </row>
    <row r="2686" spans="1:6" ht="13.9">
      <c r="A2686" s="6"/>
      <c r="B2686" s="7"/>
      <c r="C2686" s="6"/>
      <c r="D2686" s="8"/>
      <c r="E2686" s="6"/>
      <c r="F2686" s="6"/>
    </row>
    <row r="2687" spans="1:6" ht="13.9">
      <c r="A2687" s="6"/>
      <c r="B2687" s="7"/>
      <c r="C2687" s="6"/>
      <c r="D2687" s="8"/>
      <c r="E2687" s="6"/>
      <c r="F2687" s="6"/>
    </row>
    <row r="2688" spans="1:6" ht="13.9">
      <c r="A2688" s="6"/>
      <c r="B2688" s="7"/>
      <c r="C2688" s="6"/>
      <c r="D2688" s="8"/>
      <c r="E2688" s="6"/>
      <c r="F2688" s="6"/>
    </row>
    <row r="2689" spans="1:6" ht="13.9">
      <c r="A2689" s="6"/>
      <c r="B2689" s="7"/>
      <c r="C2689" s="6"/>
      <c r="D2689" s="8"/>
      <c r="E2689" s="6"/>
      <c r="F2689" s="6"/>
    </row>
    <row r="2690" spans="1:6" ht="13.9">
      <c r="A2690" s="6"/>
      <c r="B2690" s="7"/>
      <c r="C2690" s="6"/>
      <c r="D2690" s="8"/>
      <c r="E2690" s="6"/>
      <c r="F2690" s="6"/>
    </row>
    <row r="2691" spans="1:6" ht="13.9">
      <c r="A2691" s="6"/>
      <c r="B2691" s="7"/>
      <c r="C2691" s="6"/>
      <c r="D2691" s="8"/>
      <c r="E2691" s="6"/>
      <c r="F2691" s="6"/>
    </row>
    <row r="2692" spans="1:6" ht="13.9">
      <c r="A2692" s="6"/>
      <c r="B2692" s="7"/>
      <c r="C2692" s="6"/>
      <c r="D2692" s="8"/>
      <c r="E2692" s="6"/>
      <c r="F2692" s="6"/>
    </row>
    <row r="2693" spans="1:6" ht="13.9">
      <c r="A2693" s="6"/>
      <c r="B2693" s="7"/>
      <c r="C2693" s="6"/>
      <c r="D2693" s="8"/>
      <c r="E2693" s="6"/>
      <c r="F2693" s="6"/>
    </row>
    <row r="2694" spans="1:6" ht="13.9">
      <c r="A2694" s="6"/>
      <c r="B2694" s="7"/>
      <c r="C2694" s="6"/>
      <c r="D2694" s="8"/>
      <c r="E2694" s="6"/>
      <c r="F2694" s="6"/>
    </row>
    <row r="2695" spans="1:6" ht="13.9">
      <c r="A2695" s="6"/>
      <c r="B2695" s="7"/>
      <c r="C2695" s="6"/>
      <c r="D2695" s="8"/>
      <c r="E2695" s="6"/>
      <c r="F2695" s="6"/>
    </row>
    <row r="2696" spans="1:6" ht="13.9">
      <c r="A2696" s="6"/>
      <c r="B2696" s="7"/>
      <c r="C2696" s="6"/>
      <c r="D2696" s="8"/>
      <c r="E2696" s="6"/>
      <c r="F2696" s="6"/>
    </row>
    <row r="2697" spans="1:6" ht="13.9">
      <c r="A2697" s="6"/>
      <c r="B2697" s="7"/>
      <c r="C2697" s="6"/>
      <c r="D2697" s="8"/>
      <c r="E2697" s="6"/>
      <c r="F2697" s="6"/>
    </row>
    <row r="2698" spans="1:6" ht="13.9">
      <c r="A2698" s="6"/>
      <c r="B2698" s="7"/>
      <c r="C2698" s="6"/>
      <c r="D2698" s="8"/>
      <c r="E2698" s="6"/>
      <c r="F2698" s="6"/>
    </row>
    <row r="2699" spans="1:6" ht="13.9">
      <c r="A2699" s="6"/>
      <c r="B2699" s="7"/>
      <c r="C2699" s="6"/>
      <c r="D2699" s="8"/>
      <c r="E2699" s="6"/>
      <c r="F2699" s="6"/>
    </row>
    <row r="2700" spans="1:6" ht="13.9">
      <c r="A2700" s="6"/>
      <c r="B2700" s="7"/>
      <c r="C2700" s="6"/>
      <c r="D2700" s="8"/>
      <c r="E2700" s="6"/>
      <c r="F2700" s="6"/>
    </row>
    <row r="2701" spans="1:6" ht="13.9">
      <c r="A2701" s="6"/>
      <c r="B2701" s="7"/>
      <c r="C2701" s="6"/>
      <c r="D2701" s="8"/>
      <c r="E2701" s="6"/>
      <c r="F2701" s="6"/>
    </row>
    <row r="2702" spans="1:6" ht="13.9">
      <c r="A2702" s="6"/>
      <c r="B2702" s="7"/>
      <c r="C2702" s="6"/>
      <c r="D2702" s="8"/>
      <c r="E2702" s="6"/>
      <c r="F2702" s="6"/>
    </row>
    <row r="2703" spans="1:6" ht="13.9">
      <c r="A2703" s="6"/>
      <c r="B2703" s="7"/>
      <c r="C2703" s="6"/>
      <c r="D2703" s="8"/>
      <c r="E2703" s="6"/>
      <c r="F2703" s="6"/>
    </row>
    <row r="2704" spans="1:6" ht="13.9">
      <c r="A2704" s="6"/>
      <c r="B2704" s="7"/>
      <c r="C2704" s="6"/>
      <c r="D2704" s="8"/>
      <c r="E2704" s="6"/>
      <c r="F2704" s="6"/>
    </row>
    <row r="2705" spans="1:6" ht="13.9">
      <c r="A2705" s="6"/>
      <c r="B2705" s="7"/>
      <c r="C2705" s="6"/>
      <c r="D2705" s="8"/>
      <c r="E2705" s="6"/>
      <c r="F2705" s="6"/>
    </row>
    <row r="2706" spans="1:6" ht="13.9">
      <c r="A2706" s="6"/>
      <c r="B2706" s="7"/>
      <c r="C2706" s="6"/>
      <c r="D2706" s="8"/>
      <c r="E2706" s="6"/>
      <c r="F2706" s="6"/>
    </row>
    <row r="2707" spans="1:6" ht="13.9">
      <c r="A2707" s="6"/>
      <c r="B2707" s="7"/>
      <c r="C2707" s="6"/>
      <c r="D2707" s="8"/>
      <c r="E2707" s="6"/>
      <c r="F2707" s="6"/>
    </row>
    <row r="2708" spans="1:6" ht="13.9">
      <c r="A2708" s="6"/>
      <c r="B2708" s="7"/>
      <c r="C2708" s="6"/>
      <c r="D2708" s="8"/>
      <c r="E2708" s="6"/>
      <c r="F2708" s="6"/>
    </row>
    <row r="2709" spans="1:6" ht="13.9">
      <c r="A2709" s="6"/>
      <c r="B2709" s="7"/>
      <c r="C2709" s="6"/>
      <c r="D2709" s="8"/>
      <c r="E2709" s="6"/>
      <c r="F2709" s="6"/>
    </row>
    <row r="2710" spans="1:6" ht="13.9">
      <c r="A2710" s="6"/>
      <c r="B2710" s="7"/>
      <c r="C2710" s="6"/>
      <c r="D2710" s="8"/>
      <c r="E2710" s="6"/>
      <c r="F2710" s="6"/>
    </row>
    <row r="2711" spans="1:6" ht="13.9">
      <c r="A2711" s="6"/>
      <c r="B2711" s="7"/>
      <c r="C2711" s="6"/>
      <c r="D2711" s="8"/>
      <c r="E2711" s="6"/>
      <c r="F2711" s="6"/>
    </row>
    <row r="2712" spans="1:6" ht="13.9">
      <c r="A2712" s="6"/>
      <c r="B2712" s="7"/>
      <c r="C2712" s="6"/>
      <c r="D2712" s="8"/>
      <c r="E2712" s="6"/>
      <c r="F2712" s="6"/>
    </row>
    <row r="2713" spans="1:6" ht="13.9">
      <c r="A2713" s="6"/>
      <c r="B2713" s="7"/>
      <c r="C2713" s="6"/>
      <c r="D2713" s="8"/>
      <c r="E2713" s="6"/>
      <c r="F2713" s="6"/>
    </row>
    <row r="2714" spans="1:6" ht="13.9">
      <c r="A2714" s="6"/>
      <c r="B2714" s="7"/>
      <c r="C2714" s="6"/>
      <c r="D2714" s="8"/>
      <c r="E2714" s="6"/>
      <c r="F2714" s="6"/>
    </row>
    <row r="2715" spans="1:6" ht="13.9">
      <c r="A2715" s="6"/>
      <c r="B2715" s="7"/>
      <c r="C2715" s="6"/>
      <c r="D2715" s="8"/>
      <c r="E2715" s="6"/>
      <c r="F2715" s="6"/>
    </row>
    <row r="2716" spans="1:6" ht="13.9">
      <c r="A2716" s="6"/>
      <c r="B2716" s="7"/>
      <c r="C2716" s="6"/>
      <c r="D2716" s="8"/>
      <c r="E2716" s="6"/>
      <c r="F2716" s="6"/>
    </row>
    <row r="2717" spans="1:6" ht="13.9">
      <c r="A2717" s="6"/>
      <c r="B2717" s="7"/>
      <c r="C2717" s="6"/>
      <c r="D2717" s="8"/>
      <c r="E2717" s="6"/>
      <c r="F2717" s="6"/>
    </row>
    <row r="2718" spans="1:6" ht="13.9">
      <c r="A2718" s="6"/>
      <c r="B2718" s="7"/>
      <c r="C2718" s="6"/>
      <c r="D2718" s="8"/>
      <c r="E2718" s="6"/>
      <c r="F2718" s="6"/>
    </row>
    <row r="2719" spans="1:6" ht="13.9">
      <c r="A2719" s="6"/>
      <c r="B2719" s="7"/>
      <c r="C2719" s="6"/>
      <c r="D2719" s="8"/>
      <c r="E2719" s="6"/>
      <c r="F2719" s="6"/>
    </row>
    <row r="2720" spans="1:6" ht="13.9">
      <c r="A2720" s="6"/>
      <c r="B2720" s="7"/>
      <c r="C2720" s="6"/>
      <c r="D2720" s="8"/>
      <c r="E2720" s="6"/>
      <c r="F2720" s="6"/>
    </row>
    <row r="2721" spans="1:6" ht="13.9">
      <c r="A2721" s="6"/>
      <c r="B2721" s="7"/>
      <c r="C2721" s="6"/>
      <c r="D2721" s="8"/>
      <c r="E2721" s="6"/>
      <c r="F2721" s="6"/>
    </row>
    <row r="2722" spans="1:6" ht="13.9">
      <c r="A2722" s="6"/>
      <c r="B2722" s="7"/>
      <c r="C2722" s="6"/>
      <c r="D2722" s="8"/>
      <c r="E2722" s="6"/>
      <c r="F2722" s="6"/>
    </row>
    <row r="2723" spans="1:6" ht="13.9">
      <c r="A2723" s="6"/>
      <c r="B2723" s="7"/>
      <c r="C2723" s="6"/>
      <c r="D2723" s="8"/>
      <c r="E2723" s="6"/>
      <c r="F2723" s="6"/>
    </row>
    <row r="2724" spans="1:6" ht="13.9">
      <c r="A2724" s="6"/>
      <c r="B2724" s="7"/>
      <c r="C2724" s="6"/>
      <c r="D2724" s="8"/>
      <c r="E2724" s="6"/>
      <c r="F2724" s="6"/>
    </row>
    <row r="2725" spans="1:6" ht="13.9">
      <c r="A2725" s="6"/>
      <c r="B2725" s="7"/>
      <c r="C2725" s="6"/>
      <c r="D2725" s="8"/>
      <c r="E2725" s="6"/>
      <c r="F2725" s="6"/>
    </row>
    <row r="2726" spans="1:6" ht="13.9">
      <c r="A2726" s="6"/>
      <c r="B2726" s="7"/>
      <c r="C2726" s="6"/>
      <c r="D2726" s="8"/>
      <c r="E2726" s="6"/>
      <c r="F2726" s="6"/>
    </row>
    <row r="2727" spans="1:6" ht="13.9">
      <c r="A2727" s="6"/>
      <c r="B2727" s="7"/>
      <c r="C2727" s="6"/>
      <c r="D2727" s="8"/>
      <c r="E2727" s="6"/>
      <c r="F2727" s="6"/>
    </row>
    <row r="2728" spans="1:6" ht="13.9">
      <c r="A2728" s="6"/>
      <c r="B2728" s="7"/>
      <c r="C2728" s="6"/>
      <c r="D2728" s="8"/>
      <c r="E2728" s="6"/>
      <c r="F2728" s="6"/>
    </row>
    <row r="2729" spans="1:6" ht="13.9">
      <c r="A2729" s="6"/>
      <c r="B2729" s="7"/>
      <c r="C2729" s="6"/>
      <c r="D2729" s="8"/>
      <c r="E2729" s="6"/>
      <c r="F2729" s="6"/>
    </row>
    <row r="2730" spans="1:6" ht="13.9">
      <c r="A2730" s="6"/>
      <c r="B2730" s="7"/>
      <c r="C2730" s="6"/>
      <c r="D2730" s="8"/>
      <c r="E2730" s="6"/>
      <c r="F2730" s="6"/>
    </row>
    <row r="2731" spans="1:6" ht="13.9">
      <c r="A2731" s="6"/>
      <c r="B2731" s="7"/>
      <c r="C2731" s="6"/>
      <c r="D2731" s="8"/>
      <c r="E2731" s="6"/>
      <c r="F2731" s="6"/>
    </row>
    <row r="2732" spans="1:6" ht="13.9">
      <c r="A2732" s="6"/>
      <c r="B2732" s="7"/>
      <c r="C2732" s="6"/>
      <c r="D2732" s="8"/>
      <c r="E2732" s="6"/>
      <c r="F2732" s="6"/>
    </row>
    <row r="2733" spans="1:6" ht="13.9">
      <c r="A2733" s="6"/>
      <c r="B2733" s="7"/>
      <c r="C2733" s="6"/>
      <c r="D2733" s="8"/>
      <c r="E2733" s="6"/>
      <c r="F2733" s="6"/>
    </row>
    <row r="2734" spans="1:6" ht="13.9">
      <c r="A2734" s="6"/>
      <c r="B2734" s="7"/>
      <c r="C2734" s="6"/>
      <c r="D2734" s="8"/>
      <c r="E2734" s="6"/>
      <c r="F2734" s="6"/>
    </row>
    <row r="2735" spans="1:6" ht="13.9">
      <c r="A2735" s="6"/>
      <c r="B2735" s="7"/>
      <c r="C2735" s="6"/>
      <c r="D2735" s="8"/>
      <c r="E2735" s="6"/>
      <c r="F2735" s="6"/>
    </row>
    <row r="2736" spans="1:6" ht="13.9">
      <c r="A2736" s="6"/>
      <c r="B2736" s="7"/>
      <c r="C2736" s="6"/>
      <c r="D2736" s="8"/>
      <c r="E2736" s="6"/>
      <c r="F2736" s="6"/>
    </row>
    <row r="2737" spans="1:6" ht="13.9">
      <c r="A2737" s="6"/>
      <c r="B2737" s="7"/>
      <c r="C2737" s="6"/>
      <c r="D2737" s="8"/>
      <c r="E2737" s="6"/>
      <c r="F2737" s="6"/>
    </row>
    <row r="2738" spans="1:6" ht="13.9">
      <c r="A2738" s="6"/>
      <c r="B2738" s="7"/>
      <c r="C2738" s="6"/>
      <c r="D2738" s="8"/>
      <c r="E2738" s="6"/>
      <c r="F2738" s="6"/>
    </row>
    <row r="2739" spans="1:6" ht="13.9">
      <c r="A2739" s="6"/>
      <c r="B2739" s="7"/>
      <c r="C2739" s="6"/>
      <c r="D2739" s="8"/>
      <c r="E2739" s="6"/>
      <c r="F2739" s="6"/>
    </row>
    <row r="2740" spans="1:6" ht="13.9">
      <c r="A2740" s="6"/>
      <c r="B2740" s="7"/>
      <c r="C2740" s="6"/>
      <c r="D2740" s="8"/>
      <c r="E2740" s="6"/>
      <c r="F2740" s="6"/>
    </row>
    <row r="2741" spans="1:6" ht="13.9">
      <c r="A2741" s="6"/>
      <c r="B2741" s="7"/>
      <c r="C2741" s="6"/>
      <c r="D2741" s="8"/>
      <c r="E2741" s="6"/>
      <c r="F2741" s="6"/>
    </row>
    <row r="2742" spans="1:6" ht="13.9">
      <c r="A2742" s="6"/>
      <c r="B2742" s="7"/>
      <c r="C2742" s="6"/>
      <c r="D2742" s="8"/>
      <c r="E2742" s="6"/>
      <c r="F2742" s="6"/>
    </row>
    <row r="2743" spans="1:6" ht="13.9">
      <c r="A2743" s="6"/>
      <c r="B2743" s="7"/>
      <c r="C2743" s="6"/>
      <c r="D2743" s="8"/>
      <c r="E2743" s="6"/>
      <c r="F2743" s="6"/>
    </row>
    <row r="2744" spans="1:6" ht="13.9">
      <c r="A2744" s="6"/>
      <c r="B2744" s="7"/>
      <c r="C2744" s="6"/>
      <c r="D2744" s="8"/>
      <c r="E2744" s="6"/>
      <c r="F2744" s="6"/>
    </row>
    <row r="2745" spans="1:6" ht="13.9">
      <c r="A2745" s="6"/>
      <c r="B2745" s="7"/>
      <c r="C2745" s="6"/>
      <c r="D2745" s="8"/>
      <c r="E2745" s="6"/>
      <c r="F2745" s="6"/>
    </row>
    <row r="2746" spans="1:6" ht="13.9">
      <c r="A2746" s="6"/>
      <c r="B2746" s="7"/>
      <c r="C2746" s="6"/>
      <c r="D2746" s="8"/>
      <c r="E2746" s="6"/>
      <c r="F2746" s="6"/>
    </row>
    <row r="2747" spans="1:6" ht="13.9">
      <c r="A2747" s="6"/>
      <c r="B2747" s="7"/>
      <c r="C2747" s="6"/>
      <c r="D2747" s="8"/>
      <c r="E2747" s="6"/>
      <c r="F2747" s="6"/>
    </row>
    <row r="2748" spans="1:6" ht="13.9">
      <c r="A2748" s="6"/>
      <c r="B2748" s="7"/>
      <c r="C2748" s="6"/>
      <c r="D2748" s="8"/>
      <c r="E2748" s="6"/>
      <c r="F2748" s="6"/>
    </row>
    <row r="2749" spans="1:6" ht="13.9">
      <c r="A2749" s="6"/>
      <c r="B2749" s="7"/>
      <c r="C2749" s="6"/>
      <c r="D2749" s="8"/>
      <c r="E2749" s="6"/>
      <c r="F2749" s="6"/>
    </row>
    <row r="2750" spans="1:6" ht="13.9">
      <c r="A2750" s="6"/>
      <c r="B2750" s="7"/>
      <c r="C2750" s="6"/>
      <c r="D2750" s="8"/>
      <c r="E2750" s="6"/>
      <c r="F2750" s="6"/>
    </row>
    <row r="2751" spans="1:6" ht="13.9">
      <c r="A2751" s="6"/>
      <c r="B2751" s="7"/>
      <c r="C2751" s="6"/>
      <c r="D2751" s="8"/>
      <c r="E2751" s="6"/>
      <c r="F2751" s="6"/>
    </row>
    <row r="2752" spans="1:6" ht="13.9">
      <c r="A2752" s="6"/>
      <c r="B2752" s="7"/>
      <c r="C2752" s="6"/>
      <c r="D2752" s="8"/>
      <c r="E2752" s="6"/>
      <c r="F2752" s="6"/>
    </row>
    <row r="2753" spans="1:6" ht="13.9">
      <c r="A2753" s="6"/>
      <c r="B2753" s="7"/>
      <c r="C2753" s="6"/>
      <c r="D2753" s="8"/>
      <c r="E2753" s="6"/>
      <c r="F2753" s="6"/>
    </row>
    <row r="2754" spans="1:6" ht="13.9">
      <c r="A2754" s="6"/>
      <c r="B2754" s="7"/>
      <c r="C2754" s="6"/>
      <c r="D2754" s="8"/>
      <c r="E2754" s="6"/>
      <c r="F2754" s="6"/>
    </row>
    <row r="2755" spans="1:6" ht="13.9">
      <c r="A2755" s="6"/>
      <c r="B2755" s="7"/>
      <c r="C2755" s="6"/>
      <c r="D2755" s="8"/>
      <c r="E2755" s="6"/>
      <c r="F2755" s="6"/>
    </row>
    <row r="2756" spans="1:6" ht="13.9">
      <c r="A2756" s="6"/>
      <c r="B2756" s="7"/>
      <c r="C2756" s="6"/>
      <c r="D2756" s="8"/>
      <c r="E2756" s="6"/>
      <c r="F2756" s="6"/>
    </row>
    <row r="2757" spans="1:6" ht="13.9">
      <c r="A2757" s="6"/>
      <c r="B2757" s="7"/>
      <c r="C2757" s="6"/>
      <c r="D2757" s="8"/>
      <c r="E2757" s="6"/>
      <c r="F2757" s="6"/>
    </row>
    <row r="2758" spans="1:6" ht="13.9">
      <c r="A2758" s="6"/>
      <c r="B2758" s="7"/>
      <c r="C2758" s="6"/>
      <c r="D2758" s="8"/>
      <c r="E2758" s="6"/>
      <c r="F2758" s="6"/>
    </row>
    <row r="2759" spans="1:6" ht="13.9">
      <c r="A2759" s="6"/>
      <c r="B2759" s="7"/>
      <c r="C2759" s="6"/>
      <c r="D2759" s="8"/>
      <c r="E2759" s="6"/>
      <c r="F2759" s="6"/>
    </row>
    <row r="2760" spans="1:6" ht="13.9">
      <c r="A2760" s="6"/>
      <c r="B2760" s="7"/>
      <c r="C2760" s="6"/>
      <c r="D2760" s="8"/>
      <c r="E2760" s="6"/>
      <c r="F2760" s="6"/>
    </row>
    <row r="2761" spans="1:6" ht="13.9">
      <c r="A2761" s="6"/>
      <c r="B2761" s="7"/>
      <c r="C2761" s="6"/>
      <c r="D2761" s="8"/>
      <c r="E2761" s="6"/>
      <c r="F2761" s="6"/>
    </row>
    <row r="2762" spans="1:6" ht="13.9">
      <c r="A2762" s="6"/>
      <c r="B2762" s="7"/>
      <c r="C2762" s="6"/>
      <c r="D2762" s="8"/>
      <c r="E2762" s="6"/>
      <c r="F2762" s="6"/>
    </row>
    <row r="2763" spans="1:6" ht="13.9">
      <c r="A2763" s="6"/>
      <c r="B2763" s="7"/>
      <c r="C2763" s="6"/>
      <c r="D2763" s="8"/>
      <c r="E2763" s="6"/>
      <c r="F2763" s="6"/>
    </row>
    <row r="2764" spans="1:6" ht="13.9">
      <c r="A2764" s="6"/>
      <c r="B2764" s="7"/>
      <c r="C2764" s="6"/>
      <c r="D2764" s="8"/>
      <c r="E2764" s="6"/>
      <c r="F2764" s="6"/>
    </row>
    <row r="2765" spans="1:6" ht="13.9">
      <c r="A2765" s="6"/>
      <c r="B2765" s="7"/>
      <c r="C2765" s="6"/>
      <c r="D2765" s="8"/>
      <c r="E2765" s="6"/>
      <c r="F2765" s="6"/>
    </row>
    <row r="2766" spans="1:6" ht="13.9">
      <c r="A2766" s="6"/>
      <c r="B2766" s="7"/>
      <c r="C2766" s="6"/>
      <c r="D2766" s="8"/>
      <c r="E2766" s="6"/>
      <c r="F2766" s="6"/>
    </row>
    <row r="2767" spans="1:6" ht="13.9">
      <c r="A2767" s="6"/>
      <c r="B2767" s="7"/>
      <c r="C2767" s="6"/>
      <c r="D2767" s="8"/>
      <c r="E2767" s="6"/>
      <c r="F2767" s="6"/>
    </row>
    <row r="2768" spans="1:6" ht="13.9">
      <c r="A2768" s="6"/>
      <c r="B2768" s="7"/>
      <c r="C2768" s="6"/>
      <c r="D2768" s="8"/>
      <c r="E2768" s="6"/>
      <c r="F2768" s="6"/>
    </row>
    <row r="2769" spans="1:6" ht="13.9">
      <c r="A2769" s="6"/>
      <c r="B2769" s="7"/>
      <c r="C2769" s="6"/>
      <c r="D2769" s="8"/>
      <c r="E2769" s="6"/>
      <c r="F2769" s="6"/>
    </row>
    <row r="2770" spans="1:6" ht="13.9">
      <c r="A2770" s="6"/>
      <c r="B2770" s="7"/>
      <c r="C2770" s="6"/>
      <c r="D2770" s="8"/>
      <c r="E2770" s="6"/>
      <c r="F2770" s="6"/>
    </row>
    <row r="2771" spans="1:6" ht="13.9">
      <c r="A2771" s="6"/>
      <c r="B2771" s="7"/>
      <c r="C2771" s="6"/>
      <c r="D2771" s="8"/>
      <c r="E2771" s="6"/>
      <c r="F2771" s="6"/>
    </row>
    <row r="2772" spans="1:6" ht="13.9">
      <c r="A2772" s="6"/>
      <c r="B2772" s="7"/>
      <c r="C2772" s="6"/>
      <c r="D2772" s="8"/>
      <c r="E2772" s="6"/>
      <c r="F2772" s="6"/>
    </row>
    <row r="2773" spans="1:6" ht="13.9">
      <c r="A2773" s="6"/>
      <c r="B2773" s="7"/>
      <c r="C2773" s="6"/>
      <c r="D2773" s="8"/>
      <c r="E2773" s="6"/>
      <c r="F2773" s="6"/>
    </row>
    <row r="2774" spans="1:6" ht="13.9">
      <c r="A2774" s="6"/>
      <c r="B2774" s="7"/>
      <c r="C2774" s="6"/>
      <c r="D2774" s="8"/>
      <c r="E2774" s="6"/>
      <c r="F2774" s="6"/>
    </row>
    <row r="2775" spans="1:6" ht="13.9">
      <c r="A2775" s="6"/>
      <c r="B2775" s="7"/>
      <c r="C2775" s="6"/>
      <c r="D2775" s="8"/>
      <c r="E2775" s="6"/>
      <c r="F2775" s="6"/>
    </row>
    <row r="2776" spans="1:6" ht="13.9">
      <c r="A2776" s="6"/>
      <c r="B2776" s="7"/>
      <c r="C2776" s="6"/>
      <c r="D2776" s="8"/>
      <c r="E2776" s="6"/>
      <c r="F2776" s="6"/>
    </row>
    <row r="2777" spans="1:6" ht="13.9">
      <c r="A2777" s="6"/>
      <c r="B2777" s="7"/>
      <c r="C2777" s="6"/>
      <c r="D2777" s="8"/>
      <c r="E2777" s="6"/>
      <c r="F2777" s="6"/>
    </row>
    <row r="2778" spans="1:6" ht="13.9">
      <c r="A2778" s="6"/>
      <c r="B2778" s="7"/>
      <c r="C2778" s="6"/>
      <c r="D2778" s="8"/>
      <c r="E2778" s="6"/>
      <c r="F2778" s="6"/>
    </row>
    <row r="2779" spans="1:6" ht="13.9">
      <c r="A2779" s="6"/>
      <c r="B2779" s="7"/>
      <c r="C2779" s="6"/>
      <c r="D2779" s="8"/>
      <c r="E2779" s="6"/>
      <c r="F2779" s="6"/>
    </row>
    <row r="2780" spans="1:6" ht="13.9">
      <c r="A2780" s="6"/>
      <c r="B2780" s="7"/>
      <c r="C2780" s="6"/>
      <c r="D2780" s="8"/>
      <c r="E2780" s="6"/>
      <c r="F2780" s="6"/>
    </row>
    <row r="2781" spans="1:6" ht="13.9">
      <c r="A2781" s="6"/>
      <c r="B2781" s="7"/>
      <c r="C2781" s="6"/>
      <c r="D2781" s="8"/>
      <c r="E2781" s="6"/>
      <c r="F2781" s="6"/>
    </row>
    <row r="2782" spans="1:6" ht="13.9">
      <c r="A2782" s="6"/>
      <c r="B2782" s="7"/>
      <c r="C2782" s="6"/>
      <c r="D2782" s="8"/>
      <c r="E2782" s="6"/>
      <c r="F2782" s="6"/>
    </row>
    <row r="2783" spans="1:6" ht="13.9">
      <c r="A2783" s="6"/>
      <c r="B2783" s="7"/>
      <c r="C2783" s="6"/>
      <c r="D2783" s="8"/>
      <c r="E2783" s="6"/>
      <c r="F2783" s="6"/>
    </row>
    <row r="2784" spans="1:6" ht="13.9">
      <c r="A2784" s="6"/>
      <c r="B2784" s="7"/>
      <c r="C2784" s="6"/>
      <c r="D2784" s="8"/>
      <c r="E2784" s="6"/>
      <c r="F2784" s="6"/>
    </row>
    <row r="2785" spans="1:6" ht="13.9">
      <c r="A2785" s="6"/>
      <c r="B2785" s="7"/>
      <c r="C2785" s="6"/>
      <c r="D2785" s="8"/>
      <c r="E2785" s="6"/>
      <c r="F2785" s="6"/>
    </row>
    <row r="2786" spans="1:6" ht="13.9">
      <c r="A2786" s="6"/>
      <c r="B2786" s="7"/>
      <c r="C2786" s="6"/>
      <c r="D2786" s="8"/>
      <c r="E2786" s="6"/>
      <c r="F2786" s="6"/>
    </row>
    <row r="2787" spans="1:6" ht="13.9">
      <c r="A2787" s="6"/>
      <c r="B2787" s="7"/>
      <c r="C2787" s="6"/>
      <c r="D2787" s="8"/>
      <c r="E2787" s="6"/>
      <c r="F2787" s="6"/>
    </row>
    <row r="2788" spans="1:6" ht="13.9">
      <c r="A2788" s="6"/>
      <c r="B2788" s="7"/>
      <c r="C2788" s="6"/>
      <c r="D2788" s="8"/>
      <c r="E2788" s="6"/>
      <c r="F2788" s="6"/>
    </row>
    <row r="2789" spans="1:6" ht="13.9">
      <c r="A2789" s="6"/>
      <c r="B2789" s="7"/>
      <c r="C2789" s="6"/>
      <c r="D2789" s="8"/>
      <c r="E2789" s="6"/>
      <c r="F2789" s="6"/>
    </row>
    <row r="2790" spans="1:6" ht="13.9">
      <c r="A2790" s="6"/>
      <c r="B2790" s="7"/>
      <c r="C2790" s="6"/>
      <c r="D2790" s="8"/>
      <c r="E2790" s="6"/>
      <c r="F2790" s="6"/>
    </row>
    <row r="2791" spans="1:6" ht="13.9">
      <c r="A2791" s="6"/>
      <c r="B2791" s="7"/>
      <c r="C2791" s="6"/>
      <c r="D2791" s="8"/>
      <c r="E2791" s="6"/>
      <c r="F2791" s="6"/>
    </row>
    <row r="2792" spans="1:6" ht="13.9">
      <c r="A2792" s="6"/>
      <c r="B2792" s="7"/>
      <c r="C2792" s="6"/>
      <c r="D2792" s="8"/>
      <c r="E2792" s="6"/>
      <c r="F2792" s="6"/>
    </row>
    <row r="2793" spans="1:6" ht="13.9">
      <c r="A2793" s="6"/>
      <c r="B2793" s="7"/>
      <c r="C2793" s="6"/>
      <c r="D2793" s="8"/>
      <c r="E2793" s="6"/>
      <c r="F2793" s="6"/>
    </row>
    <row r="2794" spans="1:6" ht="13.9">
      <c r="A2794" s="6"/>
      <c r="B2794" s="7"/>
      <c r="C2794" s="6"/>
      <c r="D2794" s="8"/>
      <c r="E2794" s="6"/>
      <c r="F2794" s="6"/>
    </row>
    <row r="2795" spans="1:6" ht="13.9">
      <c r="A2795" s="6"/>
      <c r="B2795" s="7"/>
      <c r="C2795" s="6"/>
      <c r="D2795" s="8"/>
      <c r="E2795" s="6"/>
      <c r="F2795" s="6"/>
    </row>
    <row r="2796" spans="1:6" ht="13.9">
      <c r="A2796" s="6"/>
      <c r="B2796" s="7"/>
      <c r="C2796" s="6"/>
      <c r="D2796" s="8"/>
      <c r="E2796" s="6"/>
      <c r="F2796" s="6"/>
    </row>
    <row r="2797" spans="1:6" ht="13.9">
      <c r="A2797" s="6"/>
      <c r="B2797" s="7"/>
      <c r="C2797" s="6"/>
      <c r="D2797" s="8"/>
      <c r="E2797" s="6"/>
      <c r="F2797" s="6"/>
    </row>
    <row r="2798" spans="1:6" ht="13.9">
      <c r="A2798" s="6"/>
      <c r="B2798" s="7"/>
      <c r="C2798" s="6"/>
      <c r="D2798" s="8"/>
      <c r="E2798" s="6"/>
      <c r="F2798" s="6"/>
    </row>
    <row r="2799" spans="1:6" ht="13.9">
      <c r="A2799" s="6"/>
      <c r="B2799" s="7"/>
      <c r="C2799" s="6"/>
      <c r="D2799" s="8"/>
      <c r="E2799" s="6"/>
      <c r="F2799" s="6"/>
    </row>
    <row r="2800" spans="1:6" ht="13.9">
      <c r="A2800" s="6"/>
      <c r="B2800" s="7"/>
      <c r="C2800" s="6"/>
      <c r="D2800" s="8"/>
      <c r="E2800" s="6"/>
      <c r="F2800" s="6"/>
    </row>
    <row r="2801" spans="1:6" ht="13.9">
      <c r="A2801" s="6"/>
      <c r="B2801" s="7"/>
      <c r="C2801" s="6"/>
      <c r="D2801" s="8"/>
      <c r="E2801" s="6"/>
      <c r="F2801" s="6"/>
    </row>
    <row r="2802" spans="1:6" ht="13.9">
      <c r="A2802" s="6"/>
      <c r="B2802" s="7"/>
      <c r="C2802" s="6"/>
      <c r="D2802" s="8"/>
      <c r="E2802" s="6"/>
      <c r="F2802" s="6"/>
    </row>
    <row r="2803" spans="1:6" ht="13.9">
      <c r="A2803" s="6"/>
      <c r="B2803" s="7"/>
      <c r="C2803" s="6"/>
      <c r="D2803" s="8"/>
      <c r="E2803" s="6"/>
      <c r="F2803" s="6"/>
    </row>
    <row r="2804" spans="1:6" ht="13.9">
      <c r="A2804" s="6"/>
      <c r="B2804" s="7"/>
      <c r="C2804" s="6"/>
      <c r="D2804" s="8"/>
      <c r="E2804" s="6"/>
      <c r="F2804" s="6"/>
    </row>
    <row r="2805" spans="1:6" ht="13.9">
      <c r="A2805" s="6"/>
      <c r="B2805" s="7"/>
      <c r="C2805" s="6"/>
      <c r="D2805" s="8"/>
      <c r="E2805" s="6"/>
      <c r="F2805" s="6"/>
    </row>
    <row r="2806" spans="1:6" ht="13.9">
      <c r="A2806" s="6"/>
      <c r="B2806" s="7"/>
      <c r="C2806" s="6"/>
      <c r="D2806" s="8"/>
      <c r="E2806" s="6"/>
      <c r="F2806" s="6"/>
    </row>
    <row r="2807" spans="1:6" ht="13.9">
      <c r="A2807" s="6"/>
      <c r="B2807" s="7"/>
      <c r="C2807" s="6"/>
      <c r="D2807" s="8"/>
      <c r="E2807" s="6"/>
      <c r="F2807" s="6"/>
    </row>
    <row r="2808" spans="1:6" ht="13.9">
      <c r="A2808" s="6"/>
      <c r="B2808" s="7"/>
      <c r="C2808" s="6"/>
      <c r="D2808" s="8"/>
      <c r="E2808" s="6"/>
      <c r="F2808" s="6"/>
    </row>
    <row r="2809" spans="1:6" ht="13.9">
      <c r="A2809" s="6"/>
      <c r="B2809" s="7"/>
      <c r="C2809" s="6"/>
      <c r="D2809" s="8"/>
      <c r="E2809" s="6"/>
      <c r="F2809" s="6"/>
    </row>
    <row r="2810" spans="1:6" ht="13.9">
      <c r="A2810" s="6"/>
      <c r="B2810" s="7"/>
      <c r="C2810" s="6"/>
      <c r="D2810" s="8"/>
      <c r="E2810" s="6"/>
      <c r="F2810" s="6"/>
    </row>
    <row r="2811" spans="1:6" ht="13.9">
      <c r="A2811" s="6"/>
      <c r="B2811" s="7"/>
      <c r="C2811" s="6"/>
      <c r="D2811" s="8"/>
      <c r="E2811" s="6"/>
      <c r="F2811" s="6"/>
    </row>
    <row r="2812" spans="1:6" ht="13.9">
      <c r="A2812" s="6"/>
      <c r="B2812" s="7"/>
      <c r="C2812" s="6"/>
      <c r="D2812" s="8"/>
      <c r="E2812" s="6"/>
      <c r="F2812" s="6"/>
    </row>
    <row r="2813" spans="1:6" ht="13.9">
      <c r="A2813" s="6"/>
      <c r="B2813" s="7"/>
      <c r="C2813" s="6"/>
      <c r="D2813" s="8"/>
      <c r="E2813" s="6"/>
      <c r="F2813" s="6"/>
    </row>
    <row r="2814" spans="1:6" ht="13.9">
      <c r="A2814" s="6"/>
      <c r="B2814" s="7"/>
      <c r="C2814" s="6"/>
      <c r="D2814" s="8"/>
      <c r="E2814" s="6"/>
      <c r="F2814" s="6"/>
    </row>
    <row r="2815" spans="1:6" ht="13.9">
      <c r="A2815" s="6"/>
      <c r="B2815" s="7"/>
      <c r="C2815" s="6"/>
      <c r="D2815" s="8"/>
      <c r="E2815" s="6"/>
      <c r="F2815" s="6"/>
    </row>
    <row r="2816" spans="1:6" ht="13.9">
      <c r="A2816" s="6"/>
      <c r="B2816" s="7"/>
      <c r="C2816" s="6"/>
      <c r="D2816" s="8"/>
      <c r="E2816" s="6"/>
      <c r="F2816" s="6"/>
    </row>
    <row r="2817" spans="1:6" ht="13.9">
      <c r="A2817" s="6"/>
      <c r="B2817" s="7"/>
      <c r="C2817" s="6"/>
      <c r="D2817" s="8"/>
      <c r="E2817" s="6"/>
      <c r="F2817" s="6"/>
    </row>
    <row r="2818" spans="1:6" ht="13.9">
      <c r="A2818" s="6"/>
      <c r="B2818" s="7"/>
      <c r="C2818" s="6"/>
      <c r="D2818" s="8"/>
      <c r="E2818" s="6"/>
      <c r="F2818" s="6"/>
    </row>
    <row r="2819" spans="1:6" ht="13.9">
      <c r="A2819" s="6"/>
      <c r="B2819" s="7"/>
      <c r="C2819" s="6"/>
      <c r="D2819" s="8"/>
      <c r="E2819" s="6"/>
      <c r="F2819" s="6"/>
    </row>
    <row r="2820" spans="1:6" ht="13.9">
      <c r="A2820" s="6"/>
      <c r="B2820" s="7"/>
      <c r="C2820" s="6"/>
      <c r="D2820" s="8"/>
      <c r="E2820" s="6"/>
      <c r="F2820" s="6"/>
    </row>
    <row r="2821" spans="1:6" ht="13.9">
      <c r="A2821" s="6"/>
      <c r="B2821" s="7"/>
      <c r="C2821" s="6"/>
      <c r="D2821" s="8"/>
      <c r="E2821" s="6"/>
      <c r="F2821" s="6"/>
    </row>
    <row r="2822" spans="1:6" ht="13.9">
      <c r="A2822" s="6"/>
      <c r="B2822" s="7"/>
      <c r="C2822" s="6"/>
      <c r="D2822" s="8"/>
      <c r="E2822" s="6"/>
      <c r="F2822" s="6"/>
    </row>
    <row r="2823" spans="1:6" ht="13.9">
      <c r="A2823" s="6"/>
      <c r="B2823" s="7"/>
      <c r="C2823" s="6"/>
      <c r="D2823" s="8"/>
      <c r="E2823" s="6"/>
      <c r="F2823" s="6"/>
    </row>
    <row r="2824" spans="1:6" ht="13.9">
      <c r="A2824" s="6"/>
      <c r="B2824" s="7"/>
      <c r="C2824" s="6"/>
      <c r="D2824" s="8"/>
      <c r="E2824" s="6"/>
      <c r="F2824" s="6"/>
    </row>
    <row r="2825" spans="1:6" ht="13.9">
      <c r="A2825" s="6"/>
      <c r="B2825" s="7"/>
      <c r="C2825" s="6"/>
      <c r="D2825" s="8"/>
      <c r="E2825" s="6"/>
      <c r="F2825" s="6"/>
    </row>
    <row r="2826" spans="1:6" ht="13.9">
      <c r="A2826" s="6"/>
      <c r="B2826" s="7"/>
      <c r="C2826" s="6"/>
      <c r="D2826" s="8"/>
      <c r="E2826" s="6"/>
      <c r="F2826" s="6"/>
    </row>
    <row r="2827" spans="1:6" ht="13.9">
      <c r="A2827" s="6"/>
      <c r="B2827" s="7"/>
      <c r="C2827" s="6"/>
      <c r="D2827" s="8"/>
      <c r="E2827" s="6"/>
      <c r="F2827" s="6"/>
    </row>
    <row r="2828" spans="1:6" ht="13.9">
      <c r="A2828" s="6"/>
      <c r="B2828" s="7"/>
      <c r="C2828" s="6"/>
      <c r="D2828" s="8"/>
      <c r="E2828" s="6"/>
      <c r="F2828" s="6"/>
    </row>
    <row r="2829" spans="1:6" ht="13.9">
      <c r="A2829" s="6"/>
      <c r="B2829" s="7"/>
      <c r="C2829" s="6"/>
      <c r="D2829" s="8"/>
      <c r="E2829" s="6"/>
      <c r="F2829" s="6"/>
    </row>
    <row r="2830" spans="1:6" ht="13.9">
      <c r="A2830" s="6"/>
      <c r="B2830" s="7"/>
      <c r="C2830" s="6"/>
      <c r="D2830" s="8"/>
      <c r="E2830" s="6"/>
      <c r="F2830" s="6"/>
    </row>
    <row r="2831" spans="1:6" ht="13.9">
      <c r="A2831" s="6"/>
      <c r="B2831" s="7"/>
      <c r="C2831" s="6"/>
      <c r="D2831" s="8"/>
      <c r="E2831" s="6"/>
      <c r="F2831" s="6"/>
    </row>
    <row r="2832" spans="1:6" ht="13.9">
      <c r="A2832" s="6"/>
      <c r="B2832" s="7"/>
      <c r="C2832" s="6"/>
      <c r="D2832" s="8"/>
      <c r="E2832" s="6"/>
      <c r="F2832" s="6"/>
    </row>
    <row r="2833" spans="1:6" ht="13.9">
      <c r="A2833" s="6"/>
      <c r="B2833" s="7"/>
      <c r="C2833" s="6"/>
      <c r="D2833" s="8"/>
      <c r="E2833" s="6"/>
      <c r="F2833" s="6"/>
    </row>
    <row r="2834" spans="1:6" ht="13.9">
      <c r="A2834" s="6"/>
      <c r="B2834" s="7"/>
      <c r="C2834" s="6"/>
      <c r="D2834" s="8"/>
      <c r="E2834" s="6"/>
      <c r="F2834" s="6"/>
    </row>
    <row r="2835" spans="1:6" ht="13.9">
      <c r="A2835" s="6"/>
      <c r="B2835" s="7"/>
      <c r="C2835" s="6"/>
      <c r="D2835" s="8"/>
      <c r="E2835" s="6"/>
      <c r="F2835" s="6"/>
    </row>
    <row r="2836" spans="1:6" ht="13.9">
      <c r="A2836" s="6"/>
      <c r="B2836" s="7"/>
      <c r="C2836" s="6"/>
      <c r="D2836" s="8"/>
      <c r="E2836" s="6"/>
      <c r="F2836" s="6"/>
    </row>
    <row r="2837" spans="1:6" ht="13.9">
      <c r="A2837" s="6"/>
      <c r="B2837" s="7"/>
      <c r="C2837" s="6"/>
      <c r="D2837" s="8"/>
      <c r="E2837" s="6"/>
      <c r="F2837" s="6"/>
    </row>
    <row r="2838" spans="1:6" ht="13.9">
      <c r="A2838" s="6"/>
      <c r="B2838" s="7"/>
      <c r="C2838" s="6"/>
      <c r="D2838" s="8"/>
      <c r="E2838" s="6"/>
      <c r="F2838" s="6"/>
    </row>
    <row r="2839" spans="1:6" ht="13.9">
      <c r="A2839" s="6"/>
      <c r="B2839" s="7"/>
      <c r="C2839" s="6"/>
      <c r="D2839" s="8"/>
      <c r="E2839" s="6"/>
      <c r="F2839" s="6"/>
    </row>
    <row r="2840" spans="1:6" ht="13.9">
      <c r="A2840" s="6"/>
      <c r="B2840" s="7"/>
      <c r="C2840" s="6"/>
      <c r="D2840" s="8"/>
      <c r="E2840" s="6"/>
      <c r="F2840" s="6"/>
    </row>
    <row r="2841" spans="1:6" ht="13.9">
      <c r="A2841" s="6"/>
      <c r="B2841" s="7"/>
      <c r="C2841" s="6"/>
      <c r="D2841" s="8"/>
      <c r="E2841" s="6"/>
      <c r="F2841" s="6"/>
    </row>
    <row r="2842" spans="1:6" ht="13.9">
      <c r="A2842" s="6"/>
      <c r="B2842" s="7"/>
      <c r="C2842" s="6"/>
      <c r="D2842" s="8"/>
      <c r="E2842" s="6"/>
      <c r="F2842" s="6"/>
    </row>
    <row r="2843" spans="1:6" ht="13.9">
      <c r="A2843" s="6"/>
      <c r="B2843" s="7"/>
      <c r="C2843" s="6"/>
      <c r="D2843" s="8"/>
      <c r="E2843" s="6"/>
      <c r="F2843" s="6"/>
    </row>
    <row r="2844" spans="1:6" ht="13.9">
      <c r="A2844" s="6"/>
      <c r="B2844" s="7"/>
      <c r="C2844" s="6"/>
      <c r="D2844" s="8"/>
      <c r="E2844" s="6"/>
      <c r="F2844" s="6"/>
    </row>
    <row r="2845" spans="1:6" ht="13.9">
      <c r="A2845" s="6"/>
      <c r="B2845" s="7"/>
      <c r="C2845" s="6"/>
      <c r="D2845" s="8"/>
      <c r="E2845" s="6"/>
      <c r="F2845" s="6"/>
    </row>
    <row r="2846" spans="1:6" ht="13.9">
      <c r="A2846" s="6"/>
      <c r="B2846" s="7"/>
      <c r="C2846" s="6"/>
      <c r="D2846" s="8"/>
      <c r="E2846" s="6"/>
      <c r="F2846" s="6"/>
    </row>
    <row r="2847" spans="1:6" ht="13.9">
      <c r="A2847" s="6"/>
      <c r="B2847" s="7"/>
      <c r="C2847" s="6"/>
      <c r="D2847" s="8"/>
      <c r="E2847" s="6"/>
      <c r="F2847" s="6"/>
    </row>
    <row r="2848" spans="1:6" ht="13.9">
      <c r="A2848" s="6"/>
      <c r="B2848" s="7"/>
      <c r="C2848" s="6"/>
      <c r="D2848" s="8"/>
      <c r="E2848" s="6"/>
      <c r="F2848" s="6"/>
    </row>
    <row r="2849" spans="1:6" ht="13.9">
      <c r="A2849" s="6"/>
      <c r="B2849" s="7"/>
      <c r="C2849" s="6"/>
      <c r="D2849" s="8"/>
      <c r="E2849" s="6"/>
      <c r="F2849" s="6"/>
    </row>
    <row r="2850" spans="1:6" ht="13.9">
      <c r="A2850" s="6"/>
      <c r="B2850" s="7"/>
      <c r="C2850" s="6"/>
      <c r="D2850" s="8"/>
      <c r="E2850" s="6"/>
      <c r="F2850" s="6"/>
    </row>
    <row r="2851" spans="1:6" ht="13.9">
      <c r="A2851" s="6"/>
      <c r="B2851" s="7"/>
      <c r="C2851" s="6"/>
      <c r="D2851" s="8"/>
      <c r="E2851" s="6"/>
      <c r="F2851" s="6"/>
    </row>
    <row r="2852" spans="1:6" ht="13.9">
      <c r="A2852" s="6"/>
      <c r="B2852" s="7"/>
      <c r="C2852" s="6"/>
      <c r="D2852" s="8"/>
      <c r="E2852" s="6"/>
      <c r="F2852" s="6"/>
    </row>
    <row r="2853" spans="1:6" ht="13.9">
      <c r="A2853" s="6"/>
      <c r="B2853" s="7"/>
      <c r="C2853" s="6"/>
      <c r="D2853" s="8"/>
      <c r="E2853" s="6"/>
      <c r="F2853" s="6"/>
    </row>
    <row r="2854" spans="1:6" ht="13.9">
      <c r="A2854" s="6"/>
      <c r="B2854" s="7"/>
      <c r="C2854" s="6"/>
      <c r="D2854" s="8"/>
      <c r="E2854" s="6"/>
      <c r="F2854" s="6"/>
    </row>
    <row r="2855" spans="1:6" ht="13.9">
      <c r="A2855" s="6"/>
      <c r="B2855" s="7"/>
      <c r="C2855" s="6"/>
      <c r="D2855" s="8"/>
      <c r="E2855" s="6"/>
      <c r="F2855" s="6"/>
    </row>
    <row r="2856" spans="1:6" ht="13.9">
      <c r="A2856" s="6"/>
      <c r="B2856" s="7"/>
      <c r="C2856" s="6"/>
      <c r="D2856" s="8"/>
      <c r="E2856" s="6"/>
      <c r="F2856" s="6"/>
    </row>
    <row r="2857" spans="1:6" ht="13.9">
      <c r="A2857" s="6"/>
      <c r="B2857" s="7"/>
      <c r="C2857" s="6"/>
      <c r="D2857" s="8"/>
      <c r="E2857" s="6"/>
      <c r="F2857" s="6"/>
    </row>
    <row r="2858" spans="1:6" ht="13.9">
      <c r="A2858" s="6"/>
      <c r="B2858" s="7"/>
      <c r="C2858" s="6"/>
      <c r="D2858" s="8"/>
      <c r="E2858" s="6"/>
      <c r="F2858" s="6"/>
    </row>
    <row r="2859" spans="1:6" ht="13.9">
      <c r="A2859" s="6"/>
      <c r="B2859" s="7"/>
      <c r="C2859" s="6"/>
      <c r="D2859" s="8"/>
      <c r="E2859" s="6"/>
      <c r="F2859" s="6"/>
    </row>
    <row r="2860" spans="1:6" ht="13.9">
      <c r="A2860" s="6"/>
      <c r="B2860" s="7"/>
      <c r="C2860" s="6"/>
      <c r="D2860" s="8"/>
      <c r="E2860" s="6"/>
      <c r="F2860" s="6"/>
    </row>
    <row r="2861" spans="1:6" ht="13.9">
      <c r="A2861" s="6"/>
      <c r="B2861" s="7"/>
      <c r="C2861" s="6"/>
      <c r="D2861" s="8"/>
      <c r="E2861" s="6"/>
      <c r="F2861" s="6"/>
    </row>
    <row r="2862" spans="1:6" ht="13.9">
      <c r="A2862" s="6"/>
      <c r="B2862" s="7"/>
      <c r="C2862" s="6"/>
      <c r="D2862" s="8"/>
      <c r="E2862" s="6"/>
      <c r="F2862" s="6"/>
    </row>
    <row r="2863" spans="1:6" ht="13.9">
      <c r="A2863" s="6"/>
      <c r="B2863" s="7"/>
      <c r="C2863" s="6"/>
      <c r="D2863" s="8"/>
      <c r="E2863" s="6"/>
      <c r="F2863" s="6"/>
    </row>
    <row r="2864" spans="1:6" ht="13.9">
      <c r="A2864" s="6"/>
      <c r="B2864" s="7"/>
      <c r="C2864" s="6"/>
      <c r="D2864" s="8"/>
      <c r="E2864" s="6"/>
      <c r="F2864" s="6"/>
    </row>
    <row r="2865" spans="1:6" ht="13.9">
      <c r="A2865" s="6"/>
      <c r="B2865" s="7"/>
      <c r="C2865" s="6"/>
      <c r="D2865" s="8"/>
      <c r="E2865" s="6"/>
      <c r="F2865" s="6"/>
    </row>
    <row r="2866" spans="1:6" ht="13.9">
      <c r="A2866" s="6"/>
      <c r="B2866" s="7"/>
      <c r="C2866" s="6"/>
      <c r="D2866" s="8"/>
      <c r="E2866" s="6"/>
      <c r="F2866" s="6"/>
    </row>
    <row r="2867" spans="1:6" ht="13.9">
      <c r="A2867" s="6"/>
      <c r="B2867" s="7"/>
      <c r="C2867" s="6"/>
      <c r="D2867" s="8"/>
      <c r="E2867" s="6"/>
      <c r="F2867" s="6"/>
    </row>
    <row r="2868" spans="1:6" ht="13.9">
      <c r="A2868" s="6"/>
      <c r="B2868" s="7"/>
      <c r="C2868" s="6"/>
      <c r="D2868" s="8"/>
      <c r="E2868" s="6"/>
      <c r="F2868" s="6"/>
    </row>
    <row r="2869" spans="1:6" ht="13.9">
      <c r="A2869" s="6"/>
      <c r="B2869" s="7"/>
      <c r="C2869" s="6"/>
      <c r="D2869" s="8"/>
      <c r="E2869" s="6"/>
      <c r="F2869" s="6"/>
    </row>
    <row r="2870" spans="1:6" ht="13.9">
      <c r="A2870" s="6"/>
      <c r="B2870" s="7"/>
      <c r="C2870" s="6"/>
      <c r="D2870" s="8"/>
      <c r="E2870" s="6"/>
      <c r="F2870" s="6"/>
    </row>
    <row r="2871" spans="1:6" ht="13.9">
      <c r="A2871" s="6"/>
      <c r="B2871" s="7"/>
      <c r="C2871" s="6"/>
      <c r="D2871" s="8"/>
      <c r="E2871" s="6"/>
      <c r="F2871" s="6"/>
    </row>
    <row r="2872" spans="1:6" ht="13.9">
      <c r="A2872" s="6"/>
      <c r="B2872" s="7"/>
      <c r="C2872" s="6"/>
      <c r="D2872" s="8"/>
      <c r="E2872" s="6"/>
      <c r="F2872" s="6"/>
    </row>
    <row r="2873" spans="1:6" ht="13.9">
      <c r="A2873" s="6"/>
      <c r="B2873" s="7"/>
      <c r="C2873" s="6"/>
      <c r="D2873" s="8"/>
      <c r="E2873" s="6"/>
      <c r="F2873" s="6"/>
    </row>
    <row r="2874" spans="1:6" ht="13.9">
      <c r="A2874" s="6"/>
      <c r="B2874" s="7"/>
      <c r="C2874" s="6"/>
      <c r="D2874" s="8"/>
      <c r="E2874" s="6"/>
      <c r="F2874" s="6"/>
    </row>
    <row r="2875" spans="1:6" ht="13.9">
      <c r="A2875" s="6"/>
      <c r="B2875" s="7"/>
      <c r="C2875" s="6"/>
      <c r="D2875" s="8"/>
      <c r="E2875" s="6"/>
      <c r="F2875" s="6"/>
    </row>
    <row r="2876" spans="1:6" ht="13.9">
      <c r="A2876" s="6"/>
      <c r="B2876" s="7"/>
      <c r="C2876" s="6"/>
      <c r="D2876" s="8"/>
      <c r="E2876" s="6"/>
      <c r="F2876" s="6"/>
    </row>
    <row r="2877" spans="1:6" ht="13.9">
      <c r="A2877" s="6"/>
      <c r="B2877" s="7"/>
      <c r="C2877" s="6"/>
      <c r="D2877" s="8"/>
      <c r="E2877" s="6"/>
      <c r="F2877" s="6"/>
    </row>
    <row r="2878" spans="1:6" ht="13.9">
      <c r="A2878" s="6"/>
      <c r="B2878" s="7"/>
      <c r="C2878" s="6"/>
      <c r="D2878" s="8"/>
      <c r="E2878" s="6"/>
      <c r="F2878" s="6"/>
    </row>
    <row r="2879" spans="1:6" ht="13.9">
      <c r="A2879" s="6"/>
      <c r="B2879" s="7"/>
      <c r="C2879" s="6"/>
      <c r="D2879" s="8"/>
      <c r="E2879" s="6"/>
      <c r="F2879" s="6"/>
    </row>
    <row r="2880" spans="1:6" ht="13.9">
      <c r="A2880" s="6"/>
      <c r="B2880" s="7"/>
      <c r="C2880" s="6"/>
      <c r="D2880" s="8"/>
      <c r="E2880" s="6"/>
      <c r="F2880" s="6"/>
    </row>
    <row r="2881" spans="1:6" ht="13.9">
      <c r="A2881" s="6"/>
      <c r="B2881" s="7"/>
      <c r="C2881" s="6"/>
      <c r="D2881" s="8"/>
      <c r="E2881" s="6"/>
      <c r="F2881" s="6"/>
    </row>
    <row r="2882" spans="1:6" ht="13.9">
      <c r="A2882" s="6"/>
      <c r="B2882" s="7"/>
      <c r="C2882" s="6"/>
      <c r="D2882" s="8"/>
      <c r="E2882" s="6"/>
      <c r="F2882" s="6"/>
    </row>
    <row r="2883" spans="1:6" ht="13.9">
      <c r="A2883" s="6"/>
      <c r="B2883" s="7"/>
      <c r="C2883" s="6"/>
      <c r="D2883" s="8"/>
      <c r="E2883" s="6"/>
      <c r="F2883" s="6"/>
    </row>
    <row r="2884" spans="1:6" ht="13.9">
      <c r="A2884" s="6"/>
      <c r="B2884" s="7"/>
      <c r="C2884" s="6"/>
      <c r="D2884" s="8"/>
      <c r="E2884" s="6"/>
      <c r="F2884" s="6"/>
    </row>
    <row r="2885" spans="1:6" ht="13.9">
      <c r="A2885" s="6"/>
      <c r="B2885" s="7"/>
      <c r="C2885" s="6"/>
      <c r="D2885" s="8"/>
      <c r="E2885" s="6"/>
      <c r="F2885" s="6"/>
    </row>
    <row r="2886" spans="1:6" ht="13.9">
      <c r="A2886" s="6"/>
      <c r="B2886" s="7"/>
      <c r="C2886" s="6"/>
      <c r="D2886" s="8"/>
      <c r="E2886" s="6"/>
      <c r="F2886" s="6"/>
    </row>
    <row r="2887" spans="1:6" ht="13.9">
      <c r="A2887" s="6"/>
      <c r="B2887" s="7"/>
      <c r="C2887" s="6"/>
      <c r="D2887" s="8"/>
      <c r="E2887" s="6"/>
      <c r="F2887" s="6"/>
    </row>
    <row r="2888" spans="1:6" ht="13.9">
      <c r="A2888" s="6"/>
      <c r="B2888" s="7"/>
      <c r="C2888" s="6"/>
      <c r="D2888" s="8"/>
      <c r="E2888" s="6"/>
      <c r="F2888" s="6"/>
    </row>
    <row r="2889" spans="1:6" ht="13.9">
      <c r="A2889" s="6"/>
      <c r="B2889" s="7"/>
      <c r="C2889" s="6"/>
      <c r="D2889" s="8"/>
      <c r="E2889" s="6"/>
      <c r="F2889" s="6"/>
    </row>
    <row r="2890" spans="1:6" ht="13.9">
      <c r="A2890" s="6"/>
      <c r="B2890" s="7"/>
      <c r="C2890" s="6"/>
      <c r="D2890" s="8"/>
      <c r="E2890" s="6"/>
      <c r="F2890" s="6"/>
    </row>
    <row r="2891" spans="1:6" ht="13.9">
      <c r="A2891" s="6"/>
      <c r="B2891" s="7"/>
      <c r="C2891" s="6"/>
      <c r="D2891" s="8"/>
      <c r="E2891" s="6"/>
      <c r="F2891" s="6"/>
    </row>
    <row r="2892" spans="1:6" ht="13.9">
      <c r="A2892" s="6"/>
      <c r="B2892" s="7"/>
      <c r="C2892" s="6"/>
      <c r="D2892" s="8"/>
      <c r="E2892" s="6"/>
      <c r="F2892" s="6"/>
    </row>
    <row r="2893" spans="1:6" ht="13.9">
      <c r="A2893" s="6"/>
      <c r="B2893" s="7"/>
      <c r="C2893" s="6"/>
      <c r="D2893" s="8"/>
      <c r="E2893" s="6"/>
      <c r="F2893" s="6"/>
    </row>
    <row r="2894" spans="1:6" ht="13.9">
      <c r="A2894" s="6"/>
      <c r="B2894" s="7"/>
      <c r="C2894" s="6"/>
      <c r="D2894" s="8"/>
      <c r="E2894" s="6"/>
      <c r="F2894" s="6"/>
    </row>
    <row r="2895" spans="1:6" ht="13.9">
      <c r="A2895" s="6"/>
      <c r="B2895" s="7"/>
      <c r="C2895" s="6"/>
      <c r="D2895" s="8"/>
      <c r="E2895" s="6"/>
      <c r="F2895" s="6"/>
    </row>
    <row r="2896" spans="1:6" ht="13.9">
      <c r="A2896" s="6"/>
      <c r="B2896" s="7"/>
      <c r="C2896" s="6"/>
      <c r="D2896" s="8"/>
      <c r="E2896" s="6"/>
      <c r="F2896" s="6"/>
    </row>
    <row r="2897" spans="1:6" ht="13.9">
      <c r="A2897" s="6"/>
      <c r="B2897" s="7"/>
      <c r="C2897" s="6"/>
      <c r="D2897" s="8"/>
      <c r="E2897" s="6"/>
      <c r="F2897" s="6"/>
    </row>
    <row r="2898" spans="1:6" ht="13.9">
      <c r="A2898" s="6"/>
      <c r="B2898" s="7"/>
      <c r="C2898" s="6"/>
      <c r="D2898" s="8"/>
      <c r="E2898" s="6"/>
      <c r="F2898" s="6"/>
    </row>
    <row r="2899" spans="1:6" ht="13.9">
      <c r="A2899" s="6"/>
      <c r="B2899" s="7"/>
      <c r="C2899" s="6"/>
      <c r="D2899" s="8"/>
      <c r="E2899" s="6"/>
      <c r="F2899" s="6"/>
    </row>
    <row r="2900" spans="1:6" ht="13.9">
      <c r="A2900" s="6"/>
      <c r="B2900" s="7"/>
      <c r="C2900" s="6"/>
      <c r="D2900" s="8"/>
      <c r="E2900" s="6"/>
      <c r="F2900" s="6"/>
    </row>
    <row r="2901" spans="1:6" ht="13.9">
      <c r="A2901" s="6"/>
      <c r="B2901" s="7"/>
      <c r="C2901" s="6"/>
      <c r="D2901" s="8"/>
      <c r="E2901" s="6"/>
      <c r="F2901" s="6"/>
    </row>
    <row r="2902" spans="1:6" ht="13.9">
      <c r="A2902" s="6"/>
      <c r="B2902" s="7"/>
      <c r="C2902" s="6"/>
      <c r="D2902" s="8"/>
      <c r="E2902" s="6"/>
      <c r="F2902" s="6"/>
    </row>
    <row r="2903" spans="1:6" ht="13.9">
      <c r="A2903" s="6"/>
      <c r="B2903" s="7"/>
      <c r="C2903" s="6"/>
      <c r="D2903" s="8"/>
      <c r="E2903" s="6"/>
      <c r="F2903" s="6"/>
    </row>
    <row r="2904" spans="1:6" ht="13.9">
      <c r="A2904" s="6"/>
      <c r="B2904" s="7"/>
      <c r="C2904" s="6"/>
      <c r="D2904" s="8"/>
      <c r="E2904" s="6"/>
      <c r="F2904" s="6"/>
    </row>
    <row r="2905" spans="1:6" ht="13.9">
      <c r="A2905" s="6"/>
      <c r="B2905" s="7"/>
      <c r="C2905" s="6"/>
      <c r="D2905" s="8"/>
      <c r="E2905" s="6"/>
      <c r="F2905" s="6"/>
    </row>
    <row r="2906" spans="1:6" ht="13.9">
      <c r="A2906" s="6"/>
      <c r="B2906" s="7"/>
      <c r="C2906" s="6"/>
      <c r="D2906" s="8"/>
      <c r="E2906" s="6"/>
      <c r="F2906" s="6"/>
    </row>
    <row r="2907" spans="1:6" ht="13.9">
      <c r="A2907" s="6"/>
      <c r="B2907" s="7"/>
      <c r="C2907" s="6"/>
      <c r="D2907" s="8"/>
      <c r="E2907" s="6"/>
      <c r="F2907" s="6"/>
    </row>
    <row r="2908" spans="1:6" ht="13.9">
      <c r="A2908" s="6"/>
      <c r="B2908" s="7"/>
      <c r="C2908" s="6"/>
      <c r="D2908" s="8"/>
      <c r="E2908" s="6"/>
      <c r="F2908" s="6"/>
    </row>
    <row r="2909" spans="1:6" ht="13.9">
      <c r="A2909" s="6"/>
      <c r="B2909" s="7"/>
      <c r="C2909" s="6"/>
      <c r="D2909" s="8"/>
      <c r="E2909" s="6"/>
      <c r="F2909" s="6"/>
    </row>
    <row r="2910" spans="1:6" ht="13.9">
      <c r="A2910" s="6"/>
      <c r="B2910" s="7"/>
      <c r="C2910" s="6"/>
      <c r="D2910" s="8"/>
      <c r="E2910" s="6"/>
      <c r="F2910" s="6"/>
    </row>
    <row r="2911" spans="1:6" ht="13.9">
      <c r="A2911" s="6"/>
      <c r="B2911" s="7"/>
      <c r="C2911" s="6"/>
      <c r="D2911" s="8"/>
      <c r="E2911" s="6"/>
      <c r="F2911" s="6"/>
    </row>
    <row r="2912" spans="1:6" ht="13.9">
      <c r="A2912" s="6"/>
      <c r="B2912" s="7"/>
      <c r="C2912" s="6"/>
      <c r="D2912" s="8"/>
      <c r="E2912" s="6"/>
      <c r="F2912" s="6"/>
    </row>
    <row r="2913" spans="1:6" ht="13.9">
      <c r="A2913" s="6"/>
      <c r="B2913" s="7"/>
      <c r="C2913" s="6"/>
      <c r="D2913" s="8"/>
      <c r="E2913" s="6"/>
      <c r="F2913" s="6"/>
    </row>
    <row r="2914" spans="1:6" ht="13.9">
      <c r="A2914" s="6"/>
      <c r="B2914" s="7"/>
      <c r="C2914" s="6"/>
      <c r="D2914" s="8"/>
      <c r="E2914" s="6"/>
      <c r="F2914" s="6"/>
    </row>
    <row r="2915" spans="1:6" ht="13.9">
      <c r="A2915" s="6"/>
      <c r="B2915" s="7"/>
      <c r="C2915" s="6"/>
      <c r="D2915" s="8"/>
      <c r="E2915" s="6"/>
      <c r="F2915" s="6"/>
    </row>
    <row r="2916" spans="1:6" ht="13.9">
      <c r="A2916" s="6"/>
      <c r="B2916" s="7"/>
      <c r="C2916" s="6"/>
      <c r="D2916" s="8"/>
      <c r="E2916" s="6"/>
      <c r="F2916" s="6"/>
    </row>
    <row r="2917" spans="1:6" ht="13.9">
      <c r="A2917" s="6"/>
      <c r="B2917" s="7"/>
      <c r="C2917" s="6"/>
      <c r="D2917" s="8"/>
      <c r="E2917" s="6"/>
      <c r="F2917" s="6"/>
    </row>
    <row r="2918" spans="1:6" ht="13.9">
      <c r="A2918" s="6"/>
      <c r="B2918" s="7"/>
      <c r="C2918" s="6"/>
      <c r="D2918" s="8"/>
      <c r="E2918" s="6"/>
      <c r="F2918" s="6"/>
    </row>
    <row r="2919" spans="1:6" ht="13.9">
      <c r="A2919" s="6"/>
      <c r="B2919" s="7"/>
      <c r="C2919" s="6"/>
      <c r="D2919" s="8"/>
      <c r="E2919" s="6"/>
      <c r="F2919" s="6"/>
    </row>
    <row r="2920" spans="1:6" ht="13.9">
      <c r="A2920" s="6"/>
      <c r="B2920" s="7"/>
      <c r="C2920" s="6"/>
      <c r="D2920" s="8"/>
      <c r="E2920" s="6"/>
      <c r="F2920" s="6"/>
    </row>
    <row r="2921" spans="1:6" ht="13.9">
      <c r="A2921" s="6"/>
      <c r="B2921" s="7"/>
      <c r="C2921" s="6"/>
      <c r="D2921" s="8"/>
      <c r="E2921" s="6"/>
      <c r="F2921" s="6"/>
    </row>
    <row r="2922" spans="1:6" ht="13.9">
      <c r="A2922" s="6"/>
      <c r="B2922" s="7"/>
      <c r="C2922" s="6"/>
      <c r="D2922" s="8"/>
      <c r="E2922" s="6"/>
      <c r="F2922" s="6"/>
    </row>
    <row r="2923" spans="1:6" ht="13.9">
      <c r="A2923" s="6"/>
      <c r="B2923" s="7"/>
      <c r="C2923" s="6"/>
      <c r="D2923" s="8"/>
      <c r="E2923" s="6"/>
      <c r="F2923" s="6"/>
    </row>
    <row r="2924" spans="1:6" ht="13.9">
      <c r="A2924" s="6"/>
      <c r="B2924" s="7"/>
      <c r="C2924" s="6"/>
      <c r="D2924" s="8"/>
      <c r="E2924" s="6"/>
      <c r="F2924" s="6"/>
    </row>
    <row r="2925" spans="1:6" ht="13.9">
      <c r="A2925" s="6"/>
      <c r="B2925" s="7"/>
      <c r="C2925" s="6"/>
      <c r="D2925" s="8"/>
      <c r="E2925" s="6"/>
      <c r="F2925" s="6"/>
    </row>
    <row r="2926" spans="1:6" ht="13.9">
      <c r="A2926" s="6"/>
      <c r="B2926" s="7"/>
      <c r="C2926" s="6"/>
      <c r="D2926" s="8"/>
      <c r="E2926" s="6"/>
      <c r="F2926" s="6"/>
    </row>
    <row r="2927" spans="1:6" ht="13.9">
      <c r="A2927" s="6"/>
      <c r="B2927" s="7"/>
      <c r="C2927" s="6"/>
      <c r="D2927" s="8"/>
      <c r="E2927" s="6"/>
      <c r="F2927" s="6"/>
    </row>
    <row r="2928" spans="1:6" ht="13.9">
      <c r="A2928" s="6"/>
      <c r="B2928" s="7"/>
      <c r="C2928" s="6"/>
      <c r="D2928" s="8"/>
      <c r="E2928" s="6"/>
      <c r="F2928" s="6"/>
    </row>
    <row r="2929" spans="1:6" ht="13.9">
      <c r="A2929" s="6"/>
      <c r="B2929" s="7"/>
      <c r="C2929" s="6"/>
      <c r="D2929" s="8"/>
      <c r="E2929" s="6"/>
      <c r="F2929" s="6"/>
    </row>
    <row r="2930" spans="1:6" ht="13.9">
      <c r="A2930" s="6"/>
      <c r="B2930" s="7"/>
      <c r="C2930" s="6"/>
      <c r="D2930" s="8"/>
      <c r="E2930" s="6"/>
      <c r="F2930" s="6"/>
    </row>
    <row r="2931" spans="1:6" ht="13.9">
      <c r="A2931" s="6"/>
      <c r="B2931" s="7"/>
      <c r="C2931" s="6"/>
      <c r="D2931" s="8"/>
      <c r="E2931" s="6"/>
      <c r="F2931" s="6"/>
    </row>
    <row r="2932" spans="1:6" ht="13.9">
      <c r="A2932" s="6"/>
      <c r="B2932" s="7"/>
      <c r="C2932" s="6"/>
      <c r="D2932" s="8"/>
      <c r="E2932" s="6"/>
      <c r="F2932" s="6"/>
    </row>
    <row r="2933" spans="1:6" ht="13.9">
      <c r="A2933" s="6"/>
      <c r="B2933" s="7"/>
      <c r="C2933" s="6"/>
      <c r="D2933" s="8"/>
      <c r="E2933" s="6"/>
      <c r="F2933" s="6"/>
    </row>
    <row r="2934" spans="1:6" ht="13.9">
      <c r="A2934" s="6"/>
      <c r="B2934" s="7"/>
      <c r="C2934" s="6"/>
      <c r="D2934" s="8"/>
      <c r="E2934" s="6"/>
      <c r="F2934" s="6"/>
    </row>
    <row r="2935" spans="1:6" ht="13.9">
      <c r="A2935" s="6"/>
      <c r="B2935" s="7"/>
      <c r="C2935" s="6"/>
      <c r="D2935" s="8"/>
      <c r="E2935" s="6"/>
      <c r="F2935" s="6"/>
    </row>
    <row r="2936" spans="1:6" ht="13.9">
      <c r="A2936" s="6"/>
      <c r="B2936" s="7"/>
      <c r="C2936" s="6"/>
      <c r="D2936" s="8"/>
      <c r="E2936" s="6"/>
      <c r="F2936" s="6"/>
    </row>
    <row r="2937" spans="1:6" ht="13.9">
      <c r="A2937" s="6"/>
      <c r="B2937" s="7"/>
      <c r="C2937" s="6"/>
      <c r="D2937" s="8"/>
      <c r="E2937" s="6"/>
      <c r="F2937" s="6"/>
    </row>
    <row r="2938" spans="1:6" ht="13.9">
      <c r="A2938" s="6"/>
      <c r="B2938" s="7"/>
      <c r="C2938" s="6"/>
      <c r="D2938" s="8"/>
      <c r="E2938" s="6"/>
      <c r="F2938" s="6"/>
    </row>
    <row r="2939" spans="1:6" ht="13.9">
      <c r="A2939" s="6"/>
      <c r="B2939" s="7"/>
      <c r="C2939" s="6"/>
      <c r="D2939" s="8"/>
      <c r="E2939" s="6"/>
      <c r="F2939" s="6"/>
    </row>
    <row r="2940" spans="1:6" ht="13.9">
      <c r="A2940" s="6"/>
      <c r="B2940" s="7"/>
      <c r="C2940" s="6"/>
      <c r="D2940" s="8"/>
      <c r="E2940" s="6"/>
      <c r="F2940" s="6"/>
    </row>
    <row r="2941" spans="1:6" ht="13.9">
      <c r="A2941" s="6"/>
      <c r="B2941" s="7"/>
      <c r="C2941" s="6"/>
      <c r="D2941" s="8"/>
      <c r="E2941" s="6"/>
      <c r="F2941" s="6"/>
    </row>
    <row r="2942" spans="1:6" ht="13.9">
      <c r="A2942" s="6"/>
      <c r="B2942" s="7"/>
      <c r="C2942" s="6"/>
      <c r="D2942" s="8"/>
      <c r="E2942" s="6"/>
      <c r="F2942" s="6"/>
    </row>
    <row r="2943" spans="1:6" ht="13.9">
      <c r="A2943" s="6"/>
      <c r="B2943" s="7"/>
      <c r="C2943" s="6"/>
      <c r="D2943" s="8"/>
      <c r="E2943" s="6"/>
      <c r="F2943" s="6"/>
    </row>
    <row r="2944" spans="1:6" ht="13.9">
      <c r="A2944" s="6"/>
      <c r="B2944" s="7"/>
      <c r="C2944" s="6"/>
      <c r="D2944" s="8"/>
      <c r="E2944" s="6"/>
      <c r="F2944" s="6"/>
    </row>
    <row r="2945" spans="1:6" ht="13.9">
      <c r="A2945" s="6"/>
      <c r="B2945" s="7"/>
      <c r="C2945" s="6"/>
      <c r="D2945" s="8"/>
      <c r="E2945" s="6"/>
      <c r="F2945" s="6"/>
    </row>
    <row r="2946" spans="1:6" ht="13.9">
      <c r="A2946" s="6"/>
      <c r="B2946" s="7"/>
      <c r="C2946" s="6"/>
      <c r="D2946" s="8"/>
      <c r="E2946" s="6"/>
      <c r="F2946" s="6"/>
    </row>
    <row r="2947" spans="1:6" ht="13.9">
      <c r="A2947" s="6"/>
      <c r="B2947" s="7"/>
      <c r="C2947" s="6"/>
      <c r="D2947" s="8"/>
      <c r="E2947" s="6"/>
      <c r="F2947" s="6"/>
    </row>
    <row r="2948" spans="1:6" ht="13.9">
      <c r="A2948" s="6"/>
      <c r="B2948" s="7"/>
      <c r="C2948" s="6"/>
      <c r="D2948" s="8"/>
      <c r="E2948" s="6"/>
      <c r="F2948" s="6"/>
    </row>
    <row r="2949" spans="1:6" ht="13.9">
      <c r="A2949" s="6"/>
      <c r="B2949" s="7"/>
      <c r="C2949" s="6"/>
      <c r="D2949" s="8"/>
      <c r="E2949" s="6"/>
      <c r="F2949" s="6"/>
    </row>
    <row r="2950" spans="1:6" ht="13.9">
      <c r="A2950" s="6"/>
      <c r="B2950" s="7"/>
      <c r="C2950" s="6"/>
      <c r="D2950" s="8"/>
      <c r="E2950" s="6"/>
      <c r="F2950" s="6"/>
    </row>
    <row r="2951" spans="1:6" ht="13.9">
      <c r="A2951" s="6"/>
      <c r="B2951" s="7"/>
      <c r="C2951" s="6"/>
      <c r="D2951" s="8"/>
      <c r="E2951" s="6"/>
      <c r="F2951" s="6"/>
    </row>
    <row r="2952" spans="1:6" ht="13.9">
      <c r="A2952" s="6"/>
      <c r="B2952" s="7"/>
      <c r="C2952" s="6"/>
      <c r="D2952" s="8"/>
      <c r="E2952" s="6"/>
      <c r="F2952" s="6"/>
    </row>
    <row r="2953" spans="1:6" ht="13.9">
      <c r="A2953" s="6"/>
      <c r="B2953" s="7"/>
      <c r="C2953" s="6"/>
      <c r="D2953" s="8"/>
      <c r="E2953" s="6"/>
      <c r="F2953" s="6"/>
    </row>
    <row r="2954" spans="1:6" ht="13.9">
      <c r="A2954" s="6"/>
      <c r="B2954" s="7"/>
      <c r="C2954" s="6"/>
      <c r="D2954" s="8"/>
      <c r="E2954" s="6"/>
      <c r="F2954" s="6"/>
    </row>
    <row r="2955" spans="1:6" ht="13.9">
      <c r="A2955" s="6"/>
      <c r="B2955" s="7"/>
      <c r="C2955" s="6"/>
      <c r="D2955" s="8"/>
      <c r="E2955" s="6"/>
      <c r="F2955" s="6"/>
    </row>
    <row r="2956" spans="1:6" ht="13.9">
      <c r="A2956" s="6"/>
      <c r="B2956" s="7"/>
      <c r="C2956" s="6"/>
      <c r="D2956" s="8"/>
      <c r="E2956" s="6"/>
      <c r="F2956" s="6"/>
    </row>
    <row r="2957" spans="1:6" ht="13.9">
      <c r="A2957" s="6"/>
      <c r="B2957" s="7"/>
      <c r="C2957" s="6"/>
      <c r="D2957" s="8"/>
      <c r="E2957" s="6"/>
      <c r="F2957" s="6"/>
    </row>
    <row r="2958" spans="1:6" ht="13.9">
      <c r="A2958" s="6"/>
      <c r="B2958" s="7"/>
      <c r="C2958" s="6"/>
      <c r="D2958" s="8"/>
      <c r="E2958" s="6"/>
      <c r="F2958" s="6"/>
    </row>
    <row r="2959" spans="1:6" ht="13.9">
      <c r="A2959" s="6"/>
      <c r="B2959" s="7"/>
      <c r="C2959" s="6"/>
      <c r="D2959" s="8"/>
      <c r="E2959" s="6"/>
      <c r="F2959" s="6"/>
    </row>
    <row r="2960" spans="1:6" ht="13.9">
      <c r="A2960" s="6"/>
      <c r="B2960" s="7"/>
      <c r="C2960" s="6"/>
      <c r="D2960" s="8"/>
      <c r="E2960" s="6"/>
      <c r="F2960" s="6"/>
    </row>
    <row r="2961" spans="1:6" ht="13.9">
      <c r="A2961" s="6"/>
      <c r="B2961" s="7"/>
      <c r="C2961" s="6"/>
      <c r="D2961" s="8"/>
      <c r="E2961" s="6"/>
      <c r="F2961" s="6"/>
    </row>
    <row r="2962" spans="1:6" ht="13.9">
      <c r="A2962" s="6"/>
      <c r="B2962" s="7"/>
      <c r="C2962" s="6"/>
      <c r="D2962" s="8"/>
      <c r="E2962" s="6"/>
      <c r="F2962" s="6"/>
    </row>
    <row r="2963" spans="1:6" ht="13.9">
      <c r="A2963" s="6"/>
      <c r="B2963" s="7"/>
      <c r="C2963" s="6"/>
      <c r="D2963" s="8"/>
      <c r="E2963" s="6"/>
      <c r="F2963" s="6"/>
    </row>
    <row r="2964" spans="1:6" ht="13.9">
      <c r="A2964" s="6"/>
      <c r="B2964" s="7"/>
      <c r="C2964" s="6"/>
      <c r="D2964" s="8"/>
      <c r="E2964" s="6"/>
      <c r="F2964" s="6"/>
    </row>
    <row r="2965" spans="1:6" ht="13.9">
      <c r="A2965" s="6"/>
      <c r="B2965" s="7"/>
      <c r="C2965" s="6"/>
      <c r="D2965" s="8"/>
      <c r="E2965" s="6"/>
      <c r="F2965" s="6"/>
    </row>
    <row r="2966" spans="1:6" ht="13.9">
      <c r="A2966" s="6"/>
      <c r="B2966" s="7"/>
      <c r="C2966" s="6"/>
      <c r="D2966" s="8"/>
      <c r="E2966" s="6"/>
      <c r="F2966" s="6"/>
    </row>
    <row r="2967" spans="1:6" ht="13.9">
      <c r="A2967" s="6"/>
      <c r="B2967" s="7"/>
      <c r="C2967" s="6"/>
      <c r="D2967" s="8"/>
      <c r="E2967" s="6"/>
      <c r="F2967" s="6"/>
    </row>
    <row r="2968" spans="1:6" ht="13.9">
      <c r="A2968" s="6"/>
      <c r="B2968" s="7"/>
      <c r="C2968" s="6"/>
      <c r="D2968" s="8"/>
      <c r="E2968" s="6"/>
      <c r="F2968" s="6"/>
    </row>
    <row r="2969" spans="1:6" ht="13.9">
      <c r="A2969" s="6"/>
      <c r="B2969" s="7"/>
      <c r="C2969" s="6"/>
      <c r="D2969" s="8"/>
      <c r="E2969" s="6"/>
      <c r="F2969" s="6"/>
    </row>
    <row r="2970" spans="1:6" ht="13.9">
      <c r="A2970" s="6"/>
      <c r="B2970" s="7"/>
      <c r="C2970" s="6"/>
      <c r="D2970" s="8"/>
      <c r="E2970" s="6"/>
      <c r="F2970" s="6"/>
    </row>
    <row r="2971" spans="1:6" ht="13.9">
      <c r="A2971" s="6"/>
      <c r="B2971" s="7"/>
      <c r="C2971" s="6"/>
      <c r="D2971" s="8"/>
      <c r="E2971" s="6"/>
      <c r="F2971" s="6"/>
    </row>
    <row r="2972" spans="1:6" ht="13.9">
      <c r="A2972" s="6"/>
      <c r="B2972" s="7"/>
      <c r="C2972" s="6"/>
      <c r="D2972" s="8"/>
      <c r="E2972" s="6"/>
      <c r="F2972" s="6"/>
    </row>
    <row r="2973" spans="1:6" ht="13.9">
      <c r="A2973" s="6"/>
      <c r="B2973" s="7"/>
      <c r="C2973" s="6"/>
      <c r="D2973" s="8"/>
      <c r="E2973" s="6"/>
      <c r="F2973" s="6"/>
    </row>
    <row r="2974" spans="1:6" ht="13.9">
      <c r="A2974" s="6"/>
      <c r="B2974" s="7"/>
      <c r="C2974" s="6"/>
      <c r="D2974" s="8"/>
      <c r="E2974" s="6"/>
      <c r="F2974" s="6"/>
    </row>
    <row r="2975" spans="1:6" ht="13.9">
      <c r="A2975" s="6"/>
      <c r="B2975" s="7"/>
      <c r="C2975" s="6"/>
      <c r="D2975" s="8"/>
      <c r="E2975" s="6"/>
      <c r="F2975" s="6"/>
    </row>
    <row r="2976" spans="1:6" ht="13.9">
      <c r="A2976" s="6"/>
      <c r="B2976" s="7"/>
      <c r="C2976" s="6"/>
      <c r="D2976" s="8"/>
      <c r="E2976" s="6"/>
      <c r="F2976" s="6"/>
    </row>
    <row r="2977" spans="1:6" ht="13.9">
      <c r="A2977" s="6"/>
      <c r="B2977" s="7"/>
      <c r="C2977" s="6"/>
      <c r="D2977" s="8"/>
      <c r="E2977" s="6"/>
      <c r="F2977" s="6"/>
    </row>
    <row r="2978" spans="1:6" ht="13.9">
      <c r="A2978" s="6"/>
      <c r="B2978" s="7"/>
      <c r="C2978" s="6"/>
      <c r="D2978" s="8"/>
      <c r="E2978" s="6"/>
      <c r="F2978" s="6"/>
    </row>
    <row r="2979" spans="1:6" ht="13.9">
      <c r="A2979" s="6"/>
      <c r="B2979" s="7"/>
      <c r="C2979" s="6"/>
      <c r="D2979" s="8"/>
      <c r="E2979" s="6"/>
      <c r="F2979" s="6"/>
    </row>
    <row r="2980" spans="1:6" ht="13.9">
      <c r="A2980" s="6"/>
      <c r="B2980" s="7"/>
      <c r="C2980" s="6"/>
      <c r="D2980" s="8"/>
      <c r="E2980" s="6"/>
      <c r="F2980" s="6"/>
    </row>
    <row r="2981" spans="1:6" ht="13.9">
      <c r="A2981" s="6"/>
      <c r="B2981" s="7"/>
      <c r="C2981" s="6"/>
      <c r="D2981" s="8"/>
      <c r="E2981" s="6"/>
      <c r="F2981" s="6"/>
    </row>
    <row r="2982" spans="1:6" ht="13.9">
      <c r="A2982" s="6"/>
      <c r="B2982" s="7"/>
      <c r="C2982" s="6"/>
      <c r="D2982" s="8"/>
      <c r="E2982" s="6"/>
      <c r="F2982" s="6"/>
    </row>
    <row r="2983" spans="1:6" ht="13.9">
      <c r="A2983" s="6"/>
      <c r="B2983" s="7"/>
      <c r="C2983" s="6"/>
      <c r="D2983" s="8"/>
      <c r="E2983" s="6"/>
      <c r="F2983" s="6"/>
    </row>
    <row r="2984" spans="1:6" ht="13.9">
      <c r="A2984" s="6"/>
      <c r="B2984" s="7"/>
      <c r="C2984" s="6"/>
      <c r="D2984" s="8"/>
      <c r="E2984" s="6"/>
      <c r="F2984" s="6"/>
    </row>
    <row r="2985" spans="1:6" ht="13.9">
      <c r="A2985" s="6"/>
      <c r="B2985" s="7"/>
      <c r="C2985" s="6"/>
      <c r="D2985" s="8"/>
      <c r="E2985" s="6"/>
      <c r="F2985" s="6"/>
    </row>
    <row r="2986" spans="1:6" ht="13.9">
      <c r="A2986" s="6"/>
      <c r="B2986" s="7"/>
      <c r="C2986" s="6"/>
      <c r="D2986" s="8"/>
      <c r="E2986" s="6"/>
      <c r="F2986" s="6"/>
    </row>
    <row r="2987" spans="1:6" ht="13.9">
      <c r="A2987" s="6"/>
      <c r="B2987" s="7"/>
      <c r="C2987" s="6"/>
      <c r="D2987" s="8"/>
      <c r="E2987" s="6"/>
      <c r="F2987" s="6"/>
    </row>
    <row r="2988" spans="1:6" ht="13.9">
      <c r="A2988" s="6"/>
      <c r="B2988" s="7"/>
      <c r="C2988" s="6"/>
      <c r="D2988" s="8"/>
      <c r="E2988" s="6"/>
      <c r="F2988" s="6"/>
    </row>
    <row r="2989" spans="1:6" ht="13.9">
      <c r="A2989" s="6"/>
      <c r="B2989" s="7"/>
      <c r="C2989" s="6"/>
      <c r="D2989" s="8"/>
      <c r="E2989" s="6"/>
      <c r="F2989" s="6"/>
    </row>
    <row r="2990" spans="1:6" ht="13.9">
      <c r="A2990" s="6"/>
      <c r="B2990" s="7"/>
      <c r="C2990" s="6"/>
      <c r="D2990" s="8"/>
      <c r="E2990" s="6"/>
      <c r="F2990" s="6"/>
    </row>
    <row r="2991" spans="1:6" ht="13.9">
      <c r="A2991" s="6"/>
      <c r="B2991" s="7"/>
      <c r="C2991" s="6"/>
      <c r="D2991" s="8"/>
      <c r="E2991" s="6"/>
      <c r="F2991" s="6"/>
    </row>
    <row r="2992" spans="1:6" ht="13.9">
      <c r="A2992" s="6"/>
      <c r="B2992" s="7"/>
      <c r="C2992" s="6"/>
      <c r="D2992" s="8"/>
      <c r="E2992" s="6"/>
      <c r="F2992" s="6"/>
    </row>
    <row r="2993" spans="1:6" ht="13.9">
      <c r="A2993" s="6"/>
      <c r="B2993" s="7"/>
      <c r="C2993" s="6"/>
      <c r="D2993" s="8"/>
      <c r="E2993" s="6"/>
      <c r="F2993" s="6"/>
    </row>
    <row r="2994" spans="1:6" ht="13.9">
      <c r="A2994" s="6"/>
      <c r="B2994" s="7"/>
      <c r="C2994" s="6"/>
      <c r="D2994" s="8"/>
      <c r="E2994" s="6"/>
      <c r="F2994" s="6"/>
    </row>
    <row r="2995" spans="1:6" ht="13.9">
      <c r="A2995" s="6"/>
      <c r="B2995" s="7"/>
      <c r="C2995" s="6"/>
      <c r="D2995" s="8"/>
      <c r="E2995" s="6"/>
      <c r="F2995" s="6"/>
    </row>
    <row r="2996" spans="1:6" ht="13.9">
      <c r="A2996" s="6"/>
      <c r="B2996" s="7"/>
      <c r="C2996" s="6"/>
      <c r="D2996" s="8"/>
      <c r="E2996" s="6"/>
      <c r="F2996" s="6"/>
    </row>
    <row r="2997" spans="1:6" ht="13.9">
      <c r="A2997" s="6"/>
      <c r="B2997" s="7"/>
      <c r="C2997" s="6"/>
      <c r="D2997" s="8"/>
      <c r="E2997" s="6"/>
      <c r="F2997" s="6"/>
    </row>
    <row r="2998" spans="1:6" ht="13.9">
      <c r="A2998" s="6"/>
      <c r="B2998" s="7"/>
      <c r="C2998" s="6"/>
      <c r="D2998" s="8"/>
      <c r="E2998" s="6"/>
      <c r="F2998" s="6"/>
    </row>
    <row r="2999" spans="1:6" ht="13.9">
      <c r="A2999" s="6"/>
      <c r="B2999" s="7"/>
      <c r="C2999" s="6"/>
      <c r="D2999" s="8"/>
      <c r="E2999" s="6"/>
      <c r="F2999" s="6"/>
    </row>
    <row r="3000" spans="1:6" ht="13.9">
      <c r="A3000" s="6"/>
      <c r="B3000" s="7"/>
      <c r="C3000" s="6"/>
      <c r="D3000" s="8"/>
      <c r="E3000" s="6"/>
      <c r="F3000" s="6"/>
    </row>
    <row r="3001" spans="1:6" ht="13.9">
      <c r="A3001" s="6"/>
      <c r="B3001" s="7"/>
      <c r="C3001" s="6"/>
      <c r="D3001" s="8"/>
      <c r="E3001" s="6"/>
      <c r="F3001" s="6"/>
    </row>
    <row r="3002" spans="1:6" ht="13.9">
      <c r="A3002" s="6"/>
      <c r="B3002" s="7"/>
      <c r="C3002" s="6"/>
      <c r="D3002" s="8"/>
      <c r="E3002" s="6"/>
      <c r="F3002" s="6"/>
    </row>
    <row r="3003" spans="1:6" ht="13.9">
      <c r="A3003" s="6"/>
      <c r="B3003" s="7"/>
      <c r="C3003" s="6"/>
      <c r="D3003" s="8"/>
      <c r="E3003" s="6"/>
      <c r="F3003" s="6"/>
    </row>
    <row r="3004" spans="1:6" ht="13.9">
      <c r="A3004" s="6"/>
      <c r="B3004" s="7"/>
      <c r="C3004" s="6"/>
      <c r="D3004" s="8"/>
      <c r="E3004" s="6"/>
      <c r="F3004" s="6"/>
    </row>
    <row r="3005" spans="1:6" ht="13.9">
      <c r="A3005" s="6"/>
      <c r="B3005" s="7"/>
      <c r="C3005" s="6"/>
      <c r="D3005" s="8"/>
      <c r="E3005" s="6"/>
      <c r="F3005" s="6"/>
    </row>
    <row r="3006" spans="1:6" ht="13.9">
      <c r="A3006" s="6"/>
      <c r="B3006" s="7"/>
      <c r="C3006" s="6"/>
      <c r="D3006" s="8"/>
      <c r="E3006" s="6"/>
      <c r="F3006" s="6"/>
    </row>
    <row r="3007" spans="1:6" ht="13.9">
      <c r="A3007" s="6"/>
      <c r="B3007" s="7"/>
      <c r="C3007" s="6"/>
      <c r="D3007" s="8"/>
      <c r="E3007" s="6"/>
      <c r="F3007" s="6"/>
    </row>
    <row r="3008" spans="1:6" ht="13.9">
      <c r="A3008" s="6"/>
      <c r="B3008" s="7"/>
      <c r="C3008" s="6"/>
      <c r="D3008" s="8"/>
      <c r="E3008" s="6"/>
      <c r="F3008" s="6"/>
    </row>
    <row r="3009" spans="1:6" ht="13.9">
      <c r="A3009" s="6"/>
      <c r="B3009" s="7"/>
      <c r="C3009" s="6"/>
      <c r="D3009" s="8"/>
      <c r="E3009" s="6"/>
      <c r="F3009" s="6"/>
    </row>
    <row r="3010" spans="1:6" ht="13.9">
      <c r="A3010" s="6"/>
      <c r="B3010" s="7"/>
      <c r="C3010" s="6"/>
      <c r="D3010" s="8"/>
      <c r="E3010" s="6"/>
      <c r="F3010" s="6"/>
    </row>
    <row r="3011" spans="1:6" ht="13.9">
      <c r="A3011" s="6"/>
      <c r="B3011" s="7"/>
      <c r="C3011" s="6"/>
      <c r="D3011" s="8"/>
      <c r="E3011" s="6"/>
      <c r="F3011" s="6"/>
    </row>
    <row r="3012" spans="1:6" ht="13.9">
      <c r="A3012" s="6"/>
      <c r="B3012" s="7"/>
      <c r="C3012" s="6"/>
      <c r="D3012" s="8"/>
      <c r="E3012" s="6"/>
      <c r="F3012" s="6"/>
    </row>
    <row r="3013" spans="1:6" ht="13.9">
      <c r="A3013" s="6"/>
      <c r="B3013" s="7"/>
      <c r="C3013" s="6"/>
      <c r="D3013" s="8"/>
      <c r="E3013" s="6"/>
      <c r="F3013" s="6"/>
    </row>
    <row r="3014" spans="1:6" ht="13.9">
      <c r="A3014" s="6"/>
      <c r="B3014" s="7"/>
      <c r="C3014" s="6"/>
      <c r="D3014" s="8"/>
      <c r="E3014" s="6"/>
      <c r="F3014" s="6"/>
    </row>
    <row r="3015" spans="1:6" ht="13.9">
      <c r="A3015" s="6"/>
      <c r="B3015" s="7"/>
      <c r="C3015" s="6"/>
      <c r="D3015" s="8"/>
      <c r="E3015" s="6"/>
      <c r="F3015" s="6"/>
    </row>
    <row r="3016" spans="1:6" ht="13.9">
      <c r="A3016" s="6"/>
      <c r="B3016" s="7"/>
      <c r="C3016" s="6"/>
      <c r="D3016" s="8"/>
      <c r="E3016" s="6"/>
      <c r="F3016" s="6"/>
    </row>
    <row r="3017" spans="1:6" ht="13.9">
      <c r="A3017" s="6"/>
      <c r="B3017" s="7"/>
      <c r="C3017" s="6"/>
      <c r="D3017" s="8"/>
      <c r="E3017" s="6"/>
      <c r="F3017" s="6"/>
    </row>
    <row r="3018" spans="1:6" ht="13.9">
      <c r="A3018" s="6"/>
      <c r="B3018" s="7"/>
      <c r="C3018" s="6"/>
      <c r="D3018" s="8"/>
      <c r="E3018" s="6"/>
      <c r="F3018" s="6"/>
    </row>
    <row r="3019" spans="1:6" ht="13.9">
      <c r="A3019" s="6"/>
      <c r="B3019" s="7"/>
      <c r="C3019" s="6"/>
      <c r="D3019" s="8"/>
      <c r="E3019" s="6"/>
      <c r="F3019" s="6"/>
    </row>
    <row r="3020" spans="1:6" ht="13.9">
      <c r="A3020" s="6"/>
      <c r="B3020" s="7"/>
      <c r="C3020" s="6"/>
      <c r="D3020" s="8"/>
      <c r="E3020" s="6"/>
      <c r="F3020" s="6"/>
    </row>
    <row r="3021" spans="1:6" ht="13.9">
      <c r="A3021" s="6"/>
      <c r="B3021" s="7"/>
      <c r="C3021" s="6"/>
      <c r="D3021" s="8"/>
      <c r="E3021" s="6"/>
      <c r="F3021" s="6"/>
    </row>
    <row r="3022" spans="1:6" ht="13.9">
      <c r="A3022" s="6"/>
      <c r="B3022" s="7"/>
      <c r="C3022" s="6"/>
      <c r="D3022" s="8"/>
      <c r="E3022" s="6"/>
      <c r="F3022" s="6"/>
    </row>
    <row r="3023" spans="1:6" ht="13.9">
      <c r="A3023" s="6"/>
      <c r="B3023" s="7"/>
      <c r="C3023" s="6"/>
      <c r="D3023" s="8"/>
      <c r="E3023" s="6"/>
      <c r="F3023" s="6"/>
    </row>
    <row r="3024" spans="1:6" ht="13.9">
      <c r="A3024" s="6"/>
      <c r="B3024" s="7"/>
      <c r="C3024" s="6"/>
      <c r="D3024" s="8"/>
      <c r="E3024" s="6"/>
      <c r="F3024" s="6"/>
    </row>
    <row r="3025" spans="1:6" ht="13.9">
      <c r="A3025" s="6"/>
      <c r="B3025" s="7"/>
      <c r="C3025" s="6"/>
      <c r="D3025" s="8"/>
      <c r="E3025" s="6"/>
      <c r="F3025" s="6"/>
    </row>
    <row r="3026" spans="1:6" ht="13.9">
      <c r="A3026" s="6"/>
      <c r="B3026" s="7"/>
      <c r="C3026" s="6"/>
      <c r="D3026" s="8"/>
      <c r="E3026" s="6"/>
      <c r="F3026" s="6"/>
    </row>
    <row r="3027" spans="1:6" ht="13.9">
      <c r="A3027" s="6"/>
      <c r="B3027" s="7"/>
      <c r="C3027" s="6"/>
      <c r="D3027" s="8"/>
      <c r="E3027" s="6"/>
      <c r="F3027" s="6"/>
    </row>
    <row r="3028" spans="1:6" ht="13.9">
      <c r="A3028" s="6"/>
      <c r="B3028" s="7"/>
      <c r="C3028" s="6"/>
      <c r="D3028" s="8"/>
      <c r="E3028" s="6"/>
      <c r="F3028" s="6"/>
    </row>
    <row r="3029" spans="1:6" ht="13.9">
      <c r="A3029" s="6"/>
      <c r="B3029" s="7"/>
      <c r="C3029" s="6"/>
      <c r="D3029" s="8"/>
      <c r="E3029" s="6"/>
      <c r="F3029" s="6"/>
    </row>
    <row r="3030" spans="1:6" ht="13.9">
      <c r="A3030" s="6"/>
      <c r="B3030" s="7"/>
      <c r="C3030" s="6"/>
      <c r="D3030" s="8"/>
      <c r="E3030" s="6"/>
      <c r="F3030" s="6"/>
    </row>
    <row r="3031" spans="1:6" ht="13.9">
      <c r="A3031" s="6"/>
      <c r="B3031" s="7"/>
      <c r="C3031" s="6"/>
      <c r="D3031" s="8"/>
      <c r="E3031" s="6"/>
      <c r="F3031" s="6"/>
    </row>
    <row r="3032" spans="1:6" ht="13.9">
      <c r="A3032" s="6"/>
      <c r="B3032" s="7"/>
      <c r="C3032" s="6"/>
      <c r="D3032" s="8"/>
      <c r="E3032" s="6"/>
      <c r="F3032" s="6"/>
    </row>
    <row r="3033" spans="1:6" ht="13.9">
      <c r="A3033" s="6"/>
      <c r="B3033" s="7"/>
      <c r="C3033" s="6"/>
      <c r="D3033" s="8"/>
      <c r="E3033" s="6"/>
      <c r="F3033" s="6"/>
    </row>
    <row r="3034" spans="1:6" ht="13.9">
      <c r="A3034" s="6"/>
      <c r="B3034" s="7"/>
      <c r="C3034" s="6"/>
      <c r="D3034" s="8"/>
      <c r="E3034" s="6"/>
      <c r="F3034" s="6"/>
    </row>
    <row r="3035" spans="1:6" ht="13.9">
      <c r="A3035" s="6"/>
      <c r="B3035" s="7"/>
      <c r="C3035" s="6"/>
      <c r="D3035" s="8"/>
      <c r="E3035" s="6"/>
      <c r="F3035" s="6"/>
    </row>
    <row r="3036" spans="1:6" ht="13.9">
      <c r="A3036" s="6"/>
      <c r="B3036" s="7"/>
      <c r="C3036" s="6"/>
      <c r="D3036" s="8"/>
      <c r="E3036" s="6"/>
      <c r="F3036" s="6"/>
    </row>
    <row r="3037" spans="1:6" ht="13.9">
      <c r="A3037" s="6"/>
      <c r="B3037" s="7"/>
      <c r="C3037" s="6"/>
      <c r="D3037" s="8"/>
      <c r="E3037" s="6"/>
      <c r="F3037" s="6"/>
    </row>
    <row r="3038" spans="1:6" ht="13.9">
      <c r="A3038" s="6"/>
      <c r="B3038" s="7"/>
      <c r="C3038" s="6"/>
      <c r="D3038" s="8"/>
      <c r="E3038" s="6"/>
      <c r="F3038" s="6"/>
    </row>
    <row r="3039" spans="1:6" ht="13.9">
      <c r="A3039" s="6"/>
      <c r="B3039" s="7"/>
      <c r="C3039" s="6"/>
      <c r="D3039" s="8"/>
      <c r="E3039" s="6"/>
      <c r="F3039" s="6"/>
    </row>
    <row r="3040" spans="1:6" ht="13.9">
      <c r="A3040" s="6"/>
      <c r="B3040" s="7"/>
      <c r="C3040" s="6"/>
      <c r="D3040" s="8"/>
      <c r="E3040" s="6"/>
      <c r="F3040" s="6"/>
    </row>
    <row r="3041" spans="1:6" ht="13.9">
      <c r="A3041" s="6"/>
      <c r="B3041" s="7"/>
      <c r="C3041" s="6"/>
      <c r="D3041" s="8"/>
      <c r="E3041" s="6"/>
      <c r="F3041" s="6"/>
    </row>
    <row r="3042" spans="1:6" ht="13.9">
      <c r="A3042" s="6"/>
      <c r="B3042" s="7"/>
      <c r="C3042" s="6"/>
      <c r="D3042" s="8"/>
      <c r="E3042" s="6"/>
      <c r="F3042" s="6"/>
    </row>
    <row r="3043" spans="1:6" ht="13.9">
      <c r="A3043" s="6"/>
      <c r="B3043" s="7"/>
      <c r="C3043" s="6"/>
      <c r="D3043" s="8"/>
      <c r="E3043" s="6"/>
      <c r="F3043" s="6"/>
    </row>
    <row r="3044" spans="1:6" ht="13.9">
      <c r="A3044" s="6"/>
      <c r="B3044" s="7"/>
      <c r="C3044" s="6"/>
      <c r="D3044" s="8"/>
      <c r="E3044" s="6"/>
      <c r="F3044" s="6"/>
    </row>
    <row r="3045" spans="1:6" ht="13.9">
      <c r="A3045" s="6"/>
      <c r="B3045" s="7"/>
      <c r="C3045" s="6"/>
      <c r="D3045" s="8"/>
      <c r="E3045" s="6"/>
      <c r="F3045" s="6"/>
    </row>
    <row r="3046" spans="1:6" ht="13.9">
      <c r="A3046" s="6"/>
      <c r="B3046" s="7"/>
      <c r="C3046" s="6"/>
      <c r="D3046" s="8"/>
      <c r="E3046" s="6"/>
      <c r="F3046" s="6"/>
    </row>
    <row r="3047" spans="1:6" ht="13.9">
      <c r="A3047" s="6"/>
      <c r="B3047" s="7"/>
      <c r="C3047" s="6"/>
      <c r="D3047" s="8"/>
      <c r="E3047" s="6"/>
      <c r="F3047" s="6"/>
    </row>
    <row r="3048" spans="1:6" ht="13.9">
      <c r="A3048" s="6"/>
      <c r="B3048" s="7"/>
      <c r="C3048" s="6"/>
      <c r="D3048" s="8"/>
      <c r="E3048" s="6"/>
      <c r="F3048" s="6"/>
    </row>
    <row r="3049" spans="1:6" ht="13.9">
      <c r="A3049" s="6"/>
      <c r="B3049" s="7"/>
      <c r="C3049" s="6"/>
      <c r="D3049" s="8"/>
      <c r="E3049" s="6"/>
      <c r="F3049" s="6"/>
    </row>
    <row r="3050" spans="1:6" ht="13.9">
      <c r="A3050" s="6"/>
      <c r="B3050" s="7"/>
      <c r="C3050" s="6"/>
      <c r="D3050" s="8"/>
      <c r="E3050" s="6"/>
      <c r="F3050" s="6"/>
    </row>
    <row r="3051" spans="1:6" ht="13.9">
      <c r="A3051" s="6"/>
      <c r="B3051" s="7"/>
      <c r="C3051" s="6"/>
      <c r="D3051" s="8"/>
      <c r="E3051" s="6"/>
      <c r="F3051" s="6"/>
    </row>
    <row r="3052" spans="1:6" ht="13.9">
      <c r="A3052" s="6"/>
      <c r="B3052" s="7"/>
      <c r="C3052" s="6"/>
      <c r="D3052" s="8"/>
      <c r="E3052" s="6"/>
      <c r="F3052" s="6"/>
    </row>
    <row r="3053" spans="1:6" ht="13.9">
      <c r="A3053" s="6"/>
      <c r="B3053" s="7"/>
      <c r="C3053" s="6"/>
      <c r="D3053" s="8"/>
      <c r="E3053" s="6"/>
      <c r="F3053" s="6"/>
    </row>
    <row r="3054" spans="1:6" ht="13.9">
      <c r="A3054" s="6"/>
      <c r="B3054" s="7"/>
      <c r="C3054" s="6"/>
      <c r="D3054" s="8"/>
      <c r="E3054" s="6"/>
      <c r="F3054" s="6"/>
    </row>
    <row r="3055" spans="1:6" ht="13.9">
      <c r="A3055" s="6"/>
      <c r="B3055" s="7"/>
      <c r="C3055" s="6"/>
      <c r="D3055" s="8"/>
      <c r="E3055" s="6"/>
      <c r="F3055" s="6"/>
    </row>
    <row r="3056" spans="1:6" ht="13.9">
      <c r="A3056" s="6"/>
      <c r="B3056" s="7"/>
      <c r="C3056" s="6"/>
      <c r="D3056" s="8"/>
      <c r="E3056" s="6"/>
      <c r="F3056" s="6"/>
    </row>
    <row r="3057" spans="1:6" ht="13.9">
      <c r="A3057" s="6"/>
      <c r="B3057" s="7"/>
      <c r="C3057" s="6"/>
      <c r="D3057" s="8"/>
      <c r="E3057" s="6"/>
      <c r="F3057" s="6"/>
    </row>
    <row r="3058" spans="1:6" ht="13.9">
      <c r="A3058" s="6"/>
      <c r="B3058" s="7"/>
      <c r="C3058" s="6"/>
      <c r="D3058" s="8"/>
      <c r="E3058" s="6"/>
      <c r="F3058" s="6"/>
    </row>
    <row r="3059" spans="1:6" ht="13.9">
      <c r="A3059" s="6"/>
      <c r="B3059" s="7"/>
      <c r="C3059" s="6"/>
      <c r="D3059" s="8"/>
      <c r="E3059" s="6"/>
      <c r="F3059" s="6"/>
    </row>
    <row r="3060" spans="1:6" ht="13.9">
      <c r="A3060" s="6"/>
      <c r="B3060" s="7"/>
      <c r="C3060" s="6"/>
      <c r="D3060" s="8"/>
      <c r="E3060" s="6"/>
      <c r="F3060" s="6"/>
    </row>
    <row r="3061" spans="1:6" ht="13.9">
      <c r="A3061" s="6"/>
      <c r="B3061" s="7"/>
      <c r="C3061" s="6"/>
      <c r="D3061" s="8"/>
      <c r="E3061" s="6"/>
      <c r="F3061" s="6"/>
    </row>
    <row r="3062" spans="1:6" ht="13.9">
      <c r="A3062" s="6"/>
      <c r="B3062" s="7"/>
      <c r="C3062" s="6"/>
      <c r="D3062" s="8"/>
      <c r="E3062" s="6"/>
      <c r="F3062" s="6"/>
    </row>
    <row r="3063" spans="1:6" ht="13.9">
      <c r="A3063" s="6"/>
      <c r="B3063" s="7"/>
      <c r="C3063" s="6"/>
      <c r="D3063" s="8"/>
      <c r="E3063" s="6"/>
      <c r="F3063" s="6"/>
    </row>
    <row r="3064" spans="1:6" ht="13.9">
      <c r="A3064" s="6"/>
      <c r="B3064" s="7"/>
      <c r="C3064" s="6"/>
      <c r="D3064" s="8"/>
      <c r="E3064" s="6"/>
      <c r="F3064" s="6"/>
    </row>
    <row r="3065" spans="1:6" ht="13.9">
      <c r="A3065" s="6"/>
      <c r="B3065" s="7"/>
      <c r="C3065" s="6"/>
      <c r="D3065" s="8"/>
      <c r="E3065" s="6"/>
      <c r="F3065" s="6"/>
    </row>
    <row r="3066" spans="1:6" ht="13.9">
      <c r="A3066" s="6"/>
      <c r="B3066" s="7"/>
      <c r="C3066" s="6"/>
      <c r="D3066" s="8"/>
      <c r="E3066" s="6"/>
      <c r="F3066" s="6"/>
    </row>
    <row r="3067" spans="1:6" ht="13.9">
      <c r="A3067" s="6"/>
      <c r="B3067" s="7"/>
      <c r="C3067" s="6"/>
      <c r="D3067" s="8"/>
      <c r="E3067" s="6"/>
      <c r="F3067" s="6"/>
    </row>
    <row r="3068" spans="1:6" ht="13.9">
      <c r="A3068" s="6"/>
      <c r="B3068" s="7"/>
      <c r="C3068" s="6"/>
      <c r="D3068" s="8"/>
      <c r="E3068" s="6"/>
      <c r="F3068" s="6"/>
    </row>
    <row r="3069" spans="1:6" ht="13.9">
      <c r="A3069" s="6"/>
      <c r="B3069" s="7"/>
      <c r="C3069" s="6"/>
      <c r="D3069" s="8"/>
      <c r="E3069" s="6"/>
      <c r="F3069" s="6"/>
    </row>
    <row r="3070" spans="1:6" ht="13.9">
      <c r="A3070" s="6"/>
      <c r="B3070" s="7"/>
      <c r="C3070" s="6"/>
      <c r="D3070" s="8"/>
      <c r="E3070" s="6"/>
      <c r="F3070" s="6"/>
    </row>
    <row r="3071" spans="1:6" ht="13.9">
      <c r="A3071" s="6"/>
      <c r="B3071" s="7"/>
      <c r="C3071" s="6"/>
      <c r="D3071" s="8"/>
      <c r="E3071" s="6"/>
      <c r="F3071" s="6"/>
    </row>
    <row r="3072" spans="1:6" ht="13.9">
      <c r="A3072" s="6"/>
      <c r="B3072" s="7"/>
      <c r="C3072" s="6"/>
      <c r="D3072" s="8"/>
      <c r="E3072" s="6"/>
      <c r="F3072" s="6"/>
    </row>
    <row r="3073" spans="1:6" ht="13.9">
      <c r="A3073" s="6"/>
      <c r="B3073" s="7"/>
      <c r="C3073" s="6"/>
      <c r="D3073" s="8"/>
      <c r="E3073" s="6"/>
      <c r="F3073" s="6"/>
    </row>
    <row r="3074" spans="1:6" ht="13.9">
      <c r="A3074" s="6"/>
      <c r="B3074" s="7"/>
      <c r="C3074" s="6"/>
      <c r="D3074" s="8"/>
      <c r="E3074" s="6"/>
      <c r="F3074" s="6"/>
    </row>
    <row r="3075" spans="1:6" ht="13.9">
      <c r="A3075" s="6"/>
      <c r="B3075" s="7"/>
      <c r="C3075" s="6"/>
      <c r="D3075" s="8"/>
      <c r="E3075" s="6"/>
      <c r="F3075" s="6"/>
    </row>
    <row r="3076" spans="1:6" ht="13.9">
      <c r="A3076" s="6"/>
      <c r="B3076" s="7"/>
      <c r="C3076" s="6"/>
      <c r="D3076" s="8"/>
      <c r="E3076" s="6"/>
      <c r="F3076" s="6"/>
    </row>
    <row r="3077" spans="1:6" ht="13.9">
      <c r="A3077" s="6"/>
      <c r="B3077" s="7"/>
      <c r="C3077" s="6"/>
      <c r="D3077" s="8"/>
      <c r="E3077" s="6"/>
      <c r="F3077" s="6"/>
    </row>
    <row r="3078" spans="1:6" ht="13.9">
      <c r="A3078" s="6"/>
      <c r="B3078" s="7"/>
      <c r="C3078" s="6"/>
      <c r="D3078" s="8"/>
      <c r="E3078" s="6"/>
      <c r="F3078" s="6"/>
    </row>
    <row r="3079" spans="1:6" ht="13.9">
      <c r="A3079" s="6"/>
      <c r="B3079" s="7"/>
      <c r="C3079" s="6"/>
      <c r="D3079" s="8"/>
      <c r="E3079" s="6"/>
      <c r="F3079" s="6"/>
    </row>
    <row r="3080" spans="1:6" ht="13.9">
      <c r="A3080" s="6"/>
      <c r="B3080" s="7"/>
      <c r="C3080" s="6"/>
      <c r="D3080" s="8"/>
      <c r="E3080" s="6"/>
      <c r="F3080" s="6"/>
    </row>
    <row r="3081" spans="1:6" ht="13.9">
      <c r="A3081" s="6"/>
      <c r="B3081" s="7"/>
      <c r="C3081" s="6"/>
      <c r="D3081" s="8"/>
      <c r="E3081" s="6"/>
      <c r="F3081" s="6"/>
    </row>
    <row r="3082" spans="1:6" ht="13.9">
      <c r="A3082" s="6"/>
      <c r="B3082" s="7"/>
      <c r="C3082" s="6"/>
      <c r="D3082" s="8"/>
      <c r="E3082" s="6"/>
      <c r="F3082" s="6"/>
    </row>
    <row r="3083" spans="1:6" ht="13.9">
      <c r="A3083" s="6"/>
      <c r="B3083" s="7"/>
      <c r="C3083" s="6"/>
      <c r="D3083" s="8"/>
      <c r="E3083" s="6"/>
      <c r="F3083" s="6"/>
    </row>
    <row r="3084" spans="1:6" ht="13.9">
      <c r="A3084" s="6"/>
      <c r="B3084" s="7"/>
      <c r="C3084" s="6"/>
      <c r="D3084" s="8"/>
      <c r="E3084" s="6"/>
      <c r="F3084" s="6"/>
    </row>
    <row r="3085" spans="1:6" ht="13.9">
      <c r="A3085" s="6"/>
      <c r="B3085" s="7"/>
      <c r="C3085" s="6"/>
      <c r="D3085" s="8"/>
      <c r="E3085" s="6"/>
      <c r="F3085" s="6"/>
    </row>
    <row r="3086" spans="1:6" ht="13.9">
      <c r="A3086" s="6"/>
      <c r="B3086" s="7"/>
      <c r="C3086" s="6"/>
      <c r="D3086" s="8"/>
      <c r="E3086" s="6"/>
      <c r="F3086" s="6"/>
    </row>
    <row r="3087" spans="1:6" ht="13.9">
      <c r="A3087" s="6"/>
      <c r="B3087" s="7"/>
      <c r="C3087" s="6"/>
      <c r="D3087" s="8"/>
      <c r="E3087" s="6"/>
      <c r="F3087" s="6"/>
    </row>
    <row r="3088" spans="1:6" ht="13.9">
      <c r="A3088" s="6"/>
      <c r="B3088" s="7"/>
      <c r="C3088" s="6"/>
      <c r="D3088" s="8"/>
      <c r="E3088" s="6"/>
      <c r="F3088" s="6"/>
    </row>
    <row r="3089" spans="1:6" ht="13.9">
      <c r="A3089" s="6"/>
      <c r="B3089" s="7"/>
      <c r="C3089" s="6"/>
      <c r="D3089" s="8"/>
      <c r="E3089" s="6"/>
      <c r="F3089" s="6"/>
    </row>
    <row r="3090" spans="1:6" ht="13.9">
      <c r="A3090" s="6"/>
      <c r="B3090" s="7"/>
      <c r="C3090" s="6"/>
      <c r="D3090" s="8"/>
      <c r="E3090" s="6"/>
      <c r="F3090" s="6"/>
    </row>
    <row r="3091" spans="1:6" ht="13.9">
      <c r="A3091" s="6"/>
      <c r="B3091" s="7"/>
      <c r="C3091" s="6"/>
      <c r="D3091" s="8"/>
      <c r="E3091" s="6"/>
      <c r="F3091" s="6"/>
    </row>
    <row r="3092" spans="1:6" ht="13.9">
      <c r="A3092" s="6"/>
      <c r="B3092" s="7"/>
      <c r="C3092" s="6"/>
      <c r="D3092" s="8"/>
      <c r="E3092" s="6"/>
      <c r="F3092" s="6"/>
    </row>
    <row r="3093" spans="1:6" ht="13.9">
      <c r="A3093" s="6"/>
      <c r="B3093" s="7"/>
      <c r="C3093" s="6"/>
      <c r="D3093" s="8"/>
      <c r="E3093" s="6"/>
      <c r="F3093" s="6"/>
    </row>
    <row r="3094" spans="1:6" ht="13.9">
      <c r="A3094" s="6"/>
      <c r="B3094" s="7"/>
      <c r="C3094" s="6"/>
      <c r="D3094" s="8"/>
      <c r="E3094" s="6"/>
      <c r="F3094" s="6"/>
    </row>
    <row r="3095" spans="1:6" ht="13.9">
      <c r="A3095" s="6"/>
      <c r="B3095" s="7"/>
      <c r="C3095" s="6"/>
      <c r="D3095" s="8"/>
      <c r="E3095" s="6"/>
      <c r="F3095" s="6"/>
    </row>
    <row r="3096" spans="1:6" ht="13.9">
      <c r="A3096" s="6"/>
      <c r="B3096" s="7"/>
      <c r="C3096" s="6"/>
      <c r="D3096" s="8"/>
      <c r="E3096" s="6"/>
      <c r="F3096" s="6"/>
    </row>
    <row r="3097" spans="1:6" ht="13.9">
      <c r="A3097" s="6"/>
      <c r="B3097" s="7"/>
      <c r="C3097" s="6"/>
      <c r="D3097" s="8"/>
      <c r="E3097" s="6"/>
      <c r="F3097" s="6"/>
    </row>
    <row r="3098" spans="1:6" ht="13.9">
      <c r="A3098" s="6"/>
      <c r="B3098" s="7"/>
      <c r="C3098" s="6"/>
      <c r="D3098" s="8"/>
      <c r="E3098" s="6"/>
      <c r="F3098" s="6"/>
    </row>
    <row r="3099" spans="1:6" ht="13.9">
      <c r="A3099" s="6"/>
      <c r="B3099" s="7"/>
      <c r="C3099" s="6"/>
      <c r="D3099" s="8"/>
      <c r="E3099" s="6"/>
      <c r="F3099" s="6"/>
    </row>
    <row r="3100" spans="1:6" ht="13.9">
      <c r="A3100" s="6"/>
      <c r="B3100" s="7"/>
      <c r="C3100" s="6"/>
      <c r="D3100" s="8"/>
      <c r="E3100" s="6"/>
      <c r="F3100" s="6"/>
    </row>
    <row r="3101" spans="1:6" ht="13.9">
      <c r="A3101" s="6"/>
      <c r="B3101" s="7"/>
      <c r="C3101" s="6"/>
      <c r="D3101" s="8"/>
      <c r="E3101" s="6"/>
      <c r="F3101" s="6"/>
    </row>
    <row r="3102" spans="1:6" ht="13.9">
      <c r="A3102" s="6"/>
      <c r="B3102" s="7"/>
      <c r="C3102" s="6"/>
      <c r="D3102" s="8"/>
      <c r="E3102" s="6"/>
      <c r="F3102" s="6"/>
    </row>
    <row r="3103" spans="1:6" ht="13.9">
      <c r="A3103" s="6"/>
      <c r="B3103" s="7"/>
      <c r="C3103" s="6"/>
      <c r="D3103" s="8"/>
      <c r="E3103" s="6"/>
      <c r="F3103" s="6"/>
    </row>
    <row r="3104" spans="1:6" ht="13.9">
      <c r="A3104" s="6"/>
      <c r="B3104" s="7"/>
      <c r="C3104" s="6"/>
      <c r="D3104" s="8"/>
      <c r="E3104" s="6"/>
      <c r="F3104" s="6"/>
    </row>
    <row r="3105" spans="1:6" ht="13.9">
      <c r="A3105" s="6"/>
      <c r="B3105" s="7"/>
      <c r="C3105" s="6"/>
      <c r="D3105" s="8"/>
      <c r="E3105" s="6"/>
      <c r="F3105" s="6"/>
    </row>
    <row r="3106" spans="1:6" ht="13.9">
      <c r="A3106" s="6"/>
      <c r="B3106" s="7"/>
      <c r="C3106" s="6"/>
      <c r="D3106" s="8"/>
      <c r="E3106" s="6"/>
      <c r="F3106" s="6"/>
    </row>
    <row r="3107" spans="1:6" ht="13.9">
      <c r="A3107" s="6"/>
      <c r="B3107" s="7"/>
      <c r="C3107" s="6"/>
      <c r="D3107" s="8"/>
      <c r="E3107" s="6"/>
      <c r="F3107" s="6"/>
    </row>
    <row r="3108" spans="1:6" ht="13.9">
      <c r="A3108" s="6"/>
      <c r="B3108" s="7"/>
      <c r="C3108" s="6"/>
      <c r="D3108" s="8"/>
      <c r="E3108" s="6"/>
      <c r="F3108" s="6"/>
    </row>
    <row r="3109" spans="1:6" ht="13.9">
      <c r="A3109" s="6"/>
      <c r="B3109" s="7"/>
      <c r="C3109" s="6"/>
      <c r="D3109" s="8"/>
      <c r="E3109" s="6"/>
      <c r="F3109" s="6"/>
    </row>
    <row r="3110" spans="1:6" ht="13.9">
      <c r="A3110" s="6"/>
      <c r="B3110" s="7"/>
      <c r="C3110" s="6"/>
      <c r="D3110" s="8"/>
      <c r="E3110" s="6"/>
      <c r="F3110" s="6"/>
    </row>
    <row r="3111" spans="1:6" ht="13.9">
      <c r="A3111" s="6"/>
      <c r="B3111" s="7"/>
      <c r="C3111" s="6"/>
      <c r="D3111" s="8"/>
      <c r="E3111" s="6"/>
      <c r="F3111" s="6"/>
    </row>
    <row r="3112" spans="1:6" ht="13.9">
      <c r="A3112" s="6"/>
      <c r="B3112" s="7"/>
      <c r="C3112" s="6"/>
      <c r="D3112" s="8"/>
      <c r="E3112" s="6"/>
      <c r="F3112" s="6"/>
    </row>
    <row r="3113" spans="1:6" ht="13.9">
      <c r="A3113" s="6"/>
      <c r="B3113" s="7"/>
      <c r="C3113" s="6"/>
      <c r="D3113" s="8"/>
      <c r="E3113" s="6"/>
      <c r="F3113" s="6"/>
    </row>
    <row r="3114" spans="1:6" ht="13.9">
      <c r="A3114" s="6"/>
      <c r="B3114" s="7"/>
      <c r="C3114" s="6"/>
      <c r="D3114" s="8"/>
      <c r="E3114" s="6"/>
      <c r="F3114" s="6"/>
    </row>
    <row r="3115" spans="1:6" ht="13.9">
      <c r="A3115" s="6"/>
      <c r="B3115" s="7"/>
      <c r="C3115" s="6"/>
      <c r="D3115" s="8"/>
      <c r="E3115" s="6"/>
      <c r="F3115" s="6"/>
    </row>
    <row r="3116" spans="1:6" ht="13.9">
      <c r="A3116" s="6"/>
      <c r="B3116" s="7"/>
      <c r="C3116" s="6"/>
      <c r="D3116" s="8"/>
      <c r="E3116" s="6"/>
      <c r="F3116" s="6"/>
    </row>
    <row r="3117" spans="1:6" ht="13.9">
      <c r="A3117" s="6"/>
      <c r="B3117" s="7"/>
      <c r="C3117" s="6"/>
      <c r="D3117" s="8"/>
      <c r="E3117" s="6"/>
      <c r="F3117" s="6"/>
    </row>
    <row r="3118" spans="1:6" ht="13.9">
      <c r="A3118" s="6"/>
      <c r="B3118" s="7"/>
      <c r="C3118" s="6"/>
      <c r="D3118" s="8"/>
      <c r="E3118" s="6"/>
      <c r="F3118" s="6"/>
    </row>
    <row r="3119" spans="1:6" ht="13.9">
      <c r="A3119" s="6"/>
      <c r="B3119" s="7"/>
      <c r="C3119" s="6"/>
      <c r="D3119" s="8"/>
      <c r="E3119" s="6"/>
      <c r="F3119" s="6"/>
    </row>
    <row r="3120" spans="1:6" ht="13.9">
      <c r="A3120" s="6"/>
      <c r="B3120" s="7"/>
      <c r="C3120" s="6"/>
      <c r="D3120" s="8"/>
      <c r="E3120" s="6"/>
      <c r="F3120" s="6"/>
    </row>
    <row r="3121" spans="1:6" ht="13.9">
      <c r="A3121" s="6"/>
      <c r="B3121" s="7"/>
      <c r="C3121" s="6"/>
      <c r="D3121" s="8"/>
      <c r="E3121" s="6"/>
      <c r="F3121" s="6"/>
    </row>
    <row r="3122" spans="1:6" ht="13.9">
      <c r="A3122" s="6"/>
      <c r="B3122" s="7"/>
      <c r="C3122" s="6"/>
      <c r="D3122" s="8"/>
      <c r="E3122" s="6"/>
      <c r="F3122" s="6"/>
    </row>
    <row r="3123" spans="1:6" ht="13.9">
      <c r="A3123" s="6"/>
      <c r="B3123" s="7"/>
      <c r="C3123" s="6"/>
      <c r="D3123" s="8"/>
      <c r="E3123" s="6"/>
      <c r="F3123" s="6"/>
    </row>
    <row r="3124" spans="1:6" ht="13.9">
      <c r="A3124" s="6"/>
      <c r="B3124" s="7"/>
      <c r="C3124" s="6"/>
      <c r="D3124" s="8"/>
      <c r="E3124" s="6"/>
      <c r="F3124" s="6"/>
    </row>
    <row r="3125" spans="1:6" ht="13.9">
      <c r="A3125" s="6"/>
      <c r="B3125" s="7"/>
      <c r="C3125" s="6"/>
      <c r="D3125" s="8"/>
      <c r="E3125" s="6"/>
      <c r="F3125" s="6"/>
    </row>
    <row r="3126" spans="1:6" ht="13.9">
      <c r="A3126" s="6"/>
      <c r="B3126" s="7"/>
      <c r="C3126" s="6"/>
      <c r="D3126" s="8"/>
      <c r="E3126" s="6"/>
      <c r="F3126" s="6"/>
    </row>
    <row r="3127" spans="1:6" ht="13.9">
      <c r="A3127" s="6"/>
      <c r="B3127" s="7"/>
      <c r="C3127" s="6"/>
      <c r="D3127" s="8"/>
      <c r="E3127" s="6"/>
      <c r="F3127" s="6"/>
    </row>
    <row r="3128" spans="1:6" ht="13.9">
      <c r="A3128" s="6"/>
      <c r="B3128" s="7"/>
      <c r="C3128" s="6"/>
      <c r="D3128" s="8"/>
      <c r="E3128" s="6"/>
      <c r="F3128" s="6"/>
    </row>
    <row r="3129" spans="1:6" ht="13.9">
      <c r="A3129" s="6"/>
      <c r="B3129" s="7"/>
      <c r="C3129" s="6"/>
      <c r="D3129" s="8"/>
      <c r="E3129" s="6"/>
      <c r="F3129" s="6"/>
    </row>
    <row r="3130" spans="1:6" ht="13.9">
      <c r="A3130" s="6"/>
      <c r="B3130" s="7"/>
      <c r="C3130" s="6"/>
      <c r="D3130" s="8"/>
      <c r="E3130" s="6"/>
      <c r="F3130" s="6"/>
    </row>
    <row r="3131" spans="1:6" ht="13.9">
      <c r="A3131" s="6"/>
      <c r="B3131" s="7"/>
      <c r="C3131" s="6"/>
      <c r="D3131" s="8"/>
      <c r="E3131" s="6"/>
      <c r="F3131" s="6"/>
    </row>
    <row r="3132" spans="1:6" ht="13.9">
      <c r="A3132" s="6"/>
      <c r="B3132" s="7"/>
      <c r="C3132" s="6"/>
      <c r="D3132" s="8"/>
      <c r="E3132" s="6"/>
      <c r="F3132" s="6"/>
    </row>
    <row r="3133" spans="1:6" ht="13.9">
      <c r="A3133" s="6"/>
      <c r="B3133" s="7"/>
      <c r="C3133" s="6"/>
      <c r="D3133" s="8"/>
      <c r="E3133" s="6"/>
      <c r="F3133" s="6"/>
    </row>
    <row r="3134" spans="1:6" ht="13.9">
      <c r="A3134" s="6"/>
      <c r="B3134" s="7"/>
      <c r="C3134" s="6"/>
      <c r="D3134" s="8"/>
      <c r="E3134" s="6"/>
      <c r="F3134" s="6"/>
    </row>
    <row r="3135" spans="1:6" ht="13.9">
      <c r="A3135" s="6"/>
      <c r="B3135" s="7"/>
      <c r="C3135" s="6"/>
      <c r="D3135" s="8"/>
      <c r="E3135" s="6"/>
      <c r="F3135" s="6"/>
    </row>
    <row r="3136" spans="1:6" ht="13.9">
      <c r="A3136" s="6"/>
      <c r="B3136" s="7"/>
      <c r="C3136" s="6"/>
      <c r="D3136" s="8"/>
      <c r="E3136" s="6"/>
      <c r="F3136" s="6"/>
    </row>
    <row r="3137" spans="1:6" ht="13.9">
      <c r="A3137" s="6"/>
      <c r="B3137" s="7"/>
      <c r="C3137" s="6"/>
      <c r="D3137" s="8"/>
      <c r="E3137" s="6"/>
      <c r="F3137" s="6"/>
    </row>
    <row r="3138" spans="1:6" ht="13.9">
      <c r="A3138" s="6"/>
      <c r="B3138" s="7"/>
      <c r="C3138" s="6"/>
      <c r="D3138" s="8"/>
      <c r="E3138" s="6"/>
      <c r="F3138" s="6"/>
    </row>
    <row r="3139" spans="1:6" ht="13.9">
      <c r="A3139" s="6"/>
      <c r="B3139" s="7"/>
      <c r="C3139" s="6"/>
      <c r="D3139" s="8"/>
      <c r="E3139" s="6"/>
      <c r="F3139" s="6"/>
    </row>
    <row r="3140" spans="1:6" ht="13.9">
      <c r="A3140" s="6"/>
      <c r="B3140" s="7"/>
      <c r="C3140" s="6"/>
      <c r="D3140" s="8"/>
      <c r="E3140" s="6"/>
      <c r="F3140" s="6"/>
    </row>
    <row r="3141" spans="1:6" ht="13.9">
      <c r="A3141" s="6"/>
      <c r="B3141" s="7"/>
      <c r="C3141" s="6"/>
      <c r="D3141" s="8"/>
      <c r="E3141" s="6"/>
      <c r="F3141" s="6"/>
    </row>
    <row r="3142" spans="1:6" ht="13.9">
      <c r="A3142" s="6"/>
      <c r="B3142" s="7"/>
      <c r="C3142" s="6"/>
      <c r="D3142" s="8"/>
      <c r="E3142" s="6"/>
      <c r="F3142" s="6"/>
    </row>
    <row r="3143" spans="1:6" ht="13.9">
      <c r="A3143" s="6"/>
      <c r="B3143" s="7"/>
      <c r="C3143" s="6"/>
      <c r="D3143" s="8"/>
      <c r="E3143" s="6"/>
      <c r="F3143" s="6"/>
    </row>
    <row r="3144" spans="1:6" ht="13.9">
      <c r="A3144" s="6"/>
      <c r="B3144" s="7"/>
      <c r="C3144" s="6"/>
      <c r="D3144" s="8"/>
      <c r="E3144" s="6"/>
      <c r="F3144" s="6"/>
    </row>
    <row r="3145" spans="1:6" ht="13.9">
      <c r="A3145" s="6"/>
      <c r="B3145" s="7"/>
      <c r="C3145" s="6"/>
      <c r="D3145" s="8"/>
      <c r="E3145" s="6"/>
      <c r="F3145" s="6"/>
    </row>
    <row r="3146" spans="1:6" ht="13.9">
      <c r="A3146" s="6"/>
      <c r="B3146" s="7"/>
      <c r="C3146" s="6"/>
      <c r="D3146" s="8"/>
      <c r="E3146" s="6"/>
      <c r="F3146" s="6"/>
    </row>
    <row r="3147" spans="1:6" ht="13.9">
      <c r="A3147" s="6"/>
      <c r="B3147" s="7"/>
      <c r="C3147" s="6"/>
      <c r="D3147" s="8"/>
      <c r="E3147" s="6"/>
      <c r="F3147" s="6"/>
    </row>
    <row r="3148" spans="1:6" ht="13.9">
      <c r="A3148" s="6"/>
      <c r="B3148" s="7"/>
      <c r="C3148" s="6"/>
      <c r="D3148" s="8"/>
      <c r="E3148" s="6"/>
      <c r="F3148" s="6"/>
    </row>
    <row r="3149" spans="1:6" ht="13.9">
      <c r="A3149" s="6"/>
      <c r="B3149" s="7"/>
      <c r="C3149" s="6"/>
      <c r="D3149" s="8"/>
      <c r="E3149" s="6"/>
      <c r="F3149" s="6"/>
    </row>
    <row r="3150" spans="1:6" ht="13.9">
      <c r="A3150" s="6"/>
      <c r="B3150" s="7"/>
      <c r="C3150" s="6"/>
      <c r="D3150" s="8"/>
      <c r="E3150" s="6"/>
      <c r="F3150" s="6"/>
    </row>
    <row r="3151" spans="1:6" ht="13.9">
      <c r="A3151" s="6"/>
      <c r="B3151" s="7"/>
      <c r="C3151" s="6"/>
      <c r="D3151" s="8"/>
      <c r="E3151" s="6"/>
      <c r="F3151" s="6"/>
    </row>
    <row r="3152" spans="1:6" ht="13.9">
      <c r="A3152" s="6"/>
      <c r="B3152" s="7"/>
      <c r="C3152" s="6"/>
      <c r="D3152" s="8"/>
      <c r="E3152" s="6"/>
      <c r="F3152" s="6"/>
    </row>
    <row r="3153" spans="1:6" ht="13.9">
      <c r="A3153" s="6"/>
      <c r="B3153" s="7"/>
      <c r="C3153" s="6"/>
      <c r="D3153" s="8"/>
      <c r="E3153" s="6"/>
      <c r="F3153" s="6"/>
    </row>
    <row r="3154" spans="1:6" ht="13.9">
      <c r="A3154" s="6"/>
      <c r="B3154" s="7"/>
      <c r="C3154" s="6"/>
      <c r="D3154" s="8"/>
      <c r="E3154" s="6"/>
      <c r="F3154" s="6"/>
    </row>
    <row r="3155" spans="1:6" ht="13.9">
      <c r="A3155" s="6"/>
      <c r="B3155" s="7"/>
      <c r="C3155" s="6"/>
      <c r="D3155" s="8"/>
      <c r="E3155" s="6"/>
      <c r="F3155" s="6"/>
    </row>
    <row r="3156" spans="1:6" ht="13.9">
      <c r="A3156" s="6"/>
      <c r="B3156" s="7"/>
      <c r="C3156" s="6"/>
      <c r="D3156" s="8"/>
      <c r="E3156" s="6"/>
      <c r="F3156" s="6"/>
    </row>
    <row r="3157" spans="1:6" ht="13.9">
      <c r="A3157" s="6"/>
      <c r="B3157" s="7"/>
      <c r="C3157" s="6"/>
      <c r="D3157" s="8"/>
      <c r="E3157" s="6"/>
      <c r="F3157" s="6"/>
    </row>
    <row r="3158" spans="1:6" ht="13.9">
      <c r="A3158" s="6"/>
      <c r="B3158" s="7"/>
      <c r="C3158" s="6"/>
      <c r="D3158" s="8"/>
      <c r="E3158" s="6"/>
      <c r="F3158" s="6"/>
    </row>
    <row r="3159" spans="1:6" ht="13.9">
      <c r="A3159" s="6"/>
      <c r="B3159" s="7"/>
      <c r="C3159" s="6"/>
      <c r="D3159" s="8"/>
      <c r="E3159" s="6"/>
      <c r="F3159" s="6"/>
    </row>
    <row r="3160" spans="1:6" ht="13.9">
      <c r="A3160" s="6"/>
      <c r="B3160" s="7"/>
      <c r="C3160" s="6"/>
      <c r="D3160" s="8"/>
      <c r="E3160" s="6"/>
      <c r="F3160" s="6"/>
    </row>
    <row r="3161" spans="1:6" ht="13.9">
      <c r="A3161" s="6"/>
      <c r="B3161" s="7"/>
      <c r="C3161" s="6"/>
      <c r="D3161" s="8"/>
      <c r="E3161" s="6"/>
      <c r="F3161" s="6"/>
    </row>
    <row r="3162" spans="1:6" ht="13.9">
      <c r="A3162" s="6"/>
      <c r="B3162" s="7"/>
      <c r="C3162" s="6"/>
      <c r="D3162" s="8"/>
      <c r="E3162" s="6"/>
      <c r="F3162" s="6"/>
    </row>
    <row r="3163" spans="1:6" ht="13.9">
      <c r="A3163" s="6"/>
      <c r="B3163" s="7"/>
      <c r="C3163" s="6"/>
      <c r="D3163" s="8"/>
      <c r="E3163" s="6"/>
      <c r="F3163" s="6"/>
    </row>
    <row r="3164" spans="1:6" ht="13.9">
      <c r="A3164" s="6"/>
      <c r="B3164" s="7"/>
      <c r="C3164" s="6"/>
      <c r="D3164" s="8"/>
      <c r="E3164" s="6"/>
      <c r="F3164" s="6"/>
    </row>
    <row r="3165" spans="1:6" ht="13.9">
      <c r="A3165" s="6"/>
      <c r="B3165" s="7"/>
      <c r="C3165" s="6"/>
      <c r="D3165" s="8"/>
      <c r="E3165" s="6"/>
      <c r="F3165" s="6"/>
    </row>
    <row r="3166" spans="1:6" ht="13.9">
      <c r="A3166" s="6"/>
      <c r="B3166" s="7"/>
      <c r="C3166" s="6"/>
      <c r="D3166" s="8"/>
      <c r="E3166" s="6"/>
      <c r="F3166" s="6"/>
    </row>
    <row r="3167" spans="1:6" ht="13.9">
      <c r="A3167" s="6"/>
      <c r="B3167" s="7"/>
      <c r="C3167" s="6"/>
      <c r="D3167" s="8"/>
      <c r="E3167" s="6"/>
      <c r="F3167" s="6"/>
    </row>
    <row r="3168" spans="1:6" ht="13.9">
      <c r="A3168" s="6"/>
      <c r="B3168" s="7"/>
      <c r="C3168" s="6"/>
      <c r="D3168" s="8"/>
      <c r="E3168" s="6"/>
      <c r="F3168" s="6"/>
    </row>
    <row r="3169" spans="1:6" ht="13.9">
      <c r="A3169" s="6"/>
      <c r="B3169" s="7"/>
      <c r="C3169" s="6"/>
      <c r="D3169" s="8"/>
      <c r="E3169" s="6"/>
      <c r="F3169" s="6"/>
    </row>
    <row r="3170" spans="1:6" ht="13.9">
      <c r="A3170" s="6"/>
      <c r="B3170" s="7"/>
      <c r="C3170" s="6"/>
      <c r="D3170" s="8"/>
      <c r="E3170" s="6"/>
      <c r="F3170" s="6"/>
    </row>
    <row r="3171" spans="1:6" ht="13.9">
      <c r="A3171" s="6"/>
      <c r="B3171" s="7"/>
      <c r="C3171" s="6"/>
      <c r="D3171" s="8"/>
      <c r="E3171" s="6"/>
      <c r="F3171" s="6"/>
    </row>
    <row r="3172" spans="1:6" ht="13.9">
      <c r="A3172" s="6"/>
      <c r="B3172" s="7"/>
      <c r="C3172" s="6"/>
      <c r="D3172" s="8"/>
      <c r="E3172" s="6"/>
      <c r="F3172" s="6"/>
    </row>
    <row r="3173" spans="1:6" ht="13.9">
      <c r="A3173" s="6"/>
      <c r="B3173" s="7"/>
      <c r="C3173" s="6"/>
      <c r="D3173" s="8"/>
      <c r="E3173" s="6"/>
      <c r="F3173" s="6"/>
    </row>
    <row r="3174" spans="1:6" ht="13.9">
      <c r="A3174" s="6"/>
      <c r="B3174" s="7"/>
      <c r="C3174" s="6"/>
      <c r="D3174" s="8"/>
      <c r="E3174" s="6"/>
      <c r="F3174" s="6"/>
    </row>
    <row r="3175" spans="1:6" ht="13.9">
      <c r="A3175" s="6"/>
      <c r="B3175" s="7"/>
      <c r="C3175" s="6"/>
      <c r="D3175" s="8"/>
      <c r="E3175" s="6"/>
      <c r="F3175" s="6"/>
    </row>
    <row r="3176" spans="1:6" ht="13.9">
      <c r="A3176" s="6"/>
      <c r="B3176" s="7"/>
      <c r="C3176" s="6"/>
      <c r="D3176" s="8"/>
      <c r="E3176" s="6"/>
      <c r="F3176" s="6"/>
    </row>
    <row r="3177" spans="1:6" ht="13.9">
      <c r="A3177" s="6"/>
      <c r="B3177" s="7"/>
      <c r="C3177" s="6"/>
      <c r="D3177" s="8"/>
      <c r="E3177" s="6"/>
      <c r="F3177" s="6"/>
    </row>
    <row r="3178" spans="1:6" ht="13.9">
      <c r="A3178" s="6"/>
      <c r="B3178" s="7"/>
      <c r="C3178" s="6"/>
      <c r="D3178" s="8"/>
      <c r="E3178" s="6"/>
      <c r="F3178" s="6"/>
    </row>
    <row r="3179" spans="1:6" ht="13.9">
      <c r="A3179" s="6"/>
      <c r="B3179" s="7"/>
      <c r="C3179" s="6"/>
      <c r="D3179" s="8"/>
      <c r="E3179" s="6"/>
      <c r="F3179" s="6"/>
    </row>
    <row r="3180" spans="1:6" ht="13.9">
      <c r="A3180" s="6"/>
      <c r="B3180" s="7"/>
      <c r="C3180" s="6"/>
      <c r="D3180" s="8"/>
      <c r="E3180" s="6"/>
      <c r="F3180" s="6"/>
    </row>
    <row r="3181" spans="1:6" ht="13.9">
      <c r="A3181" s="6"/>
      <c r="B3181" s="7"/>
      <c r="C3181" s="6"/>
      <c r="D3181" s="8"/>
      <c r="E3181" s="6"/>
      <c r="F3181" s="6"/>
    </row>
    <row r="3182" spans="1:6" ht="13.9">
      <c r="A3182" s="6"/>
      <c r="B3182" s="7"/>
      <c r="C3182" s="6"/>
      <c r="D3182" s="8"/>
      <c r="E3182" s="6"/>
      <c r="F3182" s="6"/>
    </row>
    <row r="3183" spans="1:6" ht="13.9">
      <c r="A3183" s="6"/>
      <c r="B3183" s="7"/>
      <c r="C3183" s="6"/>
      <c r="D3183" s="8"/>
      <c r="E3183" s="6"/>
      <c r="F3183" s="6"/>
    </row>
    <row r="3184" spans="1:6" ht="13.9">
      <c r="A3184" s="6"/>
      <c r="B3184" s="7"/>
      <c r="C3184" s="6"/>
      <c r="D3184" s="8"/>
      <c r="E3184" s="6"/>
      <c r="F3184" s="6"/>
    </row>
    <row r="3185" spans="1:6" ht="13.9">
      <c r="A3185" s="6"/>
      <c r="B3185" s="7"/>
      <c r="C3185" s="6"/>
      <c r="D3185" s="8"/>
      <c r="E3185" s="6"/>
      <c r="F3185" s="6"/>
    </row>
    <row r="3186" spans="1:6" ht="13.9">
      <c r="A3186" s="6"/>
      <c r="B3186" s="7"/>
      <c r="C3186" s="6"/>
      <c r="D3186" s="8"/>
      <c r="E3186" s="6"/>
      <c r="F3186" s="6"/>
    </row>
    <row r="3187" spans="1:6" ht="13.9">
      <c r="A3187" s="6"/>
      <c r="B3187" s="7"/>
      <c r="C3187" s="6"/>
      <c r="D3187" s="8"/>
      <c r="E3187" s="6"/>
      <c r="F3187" s="6"/>
    </row>
    <row r="3188" spans="1:6" ht="13.9">
      <c r="A3188" s="6"/>
      <c r="B3188" s="7"/>
      <c r="C3188" s="6"/>
      <c r="D3188" s="8"/>
      <c r="E3188" s="6"/>
      <c r="F3188" s="6"/>
    </row>
    <row r="3189" spans="1:6" ht="13.9">
      <c r="A3189" s="6"/>
      <c r="B3189" s="7"/>
      <c r="C3189" s="6"/>
      <c r="D3189" s="8"/>
      <c r="E3189" s="6"/>
      <c r="F3189" s="6"/>
    </row>
    <row r="3190" spans="1:6" ht="13.9">
      <c r="A3190" s="6"/>
      <c r="B3190" s="7"/>
      <c r="C3190" s="6"/>
      <c r="D3190" s="8"/>
      <c r="E3190" s="6"/>
      <c r="F3190" s="6"/>
    </row>
    <row r="3191" spans="1:6" ht="13.9">
      <c r="A3191" s="6"/>
      <c r="B3191" s="7"/>
      <c r="C3191" s="6"/>
      <c r="D3191" s="8"/>
      <c r="E3191" s="6"/>
      <c r="F3191" s="6"/>
    </row>
    <row r="3192" spans="1:6" ht="13.9">
      <c r="A3192" s="6"/>
      <c r="B3192" s="7"/>
      <c r="C3192" s="6"/>
      <c r="D3192" s="8"/>
      <c r="E3192" s="6"/>
      <c r="F3192" s="6"/>
    </row>
    <row r="3193" spans="1:6" ht="13.9">
      <c r="A3193" s="6"/>
      <c r="B3193" s="7"/>
      <c r="C3193" s="6"/>
      <c r="D3193" s="8"/>
      <c r="E3193" s="6"/>
      <c r="F3193" s="6"/>
    </row>
    <row r="3194" spans="1:6" ht="13.9">
      <c r="A3194" s="6"/>
      <c r="B3194" s="7"/>
      <c r="C3194" s="6"/>
      <c r="D3194" s="8"/>
      <c r="E3194" s="6"/>
      <c r="F3194" s="6"/>
    </row>
    <row r="3195" spans="1:6" ht="13.9">
      <c r="A3195" s="6"/>
      <c r="B3195" s="7"/>
      <c r="C3195" s="6"/>
      <c r="D3195" s="8"/>
      <c r="E3195" s="6"/>
      <c r="F3195" s="6"/>
    </row>
    <row r="3196" spans="1:6" ht="13.9">
      <c r="A3196" s="6"/>
      <c r="B3196" s="7"/>
      <c r="C3196" s="6"/>
      <c r="D3196" s="8"/>
      <c r="E3196" s="6"/>
      <c r="F3196" s="6"/>
    </row>
    <row r="3197" spans="1:6" ht="13.9">
      <c r="A3197" s="6"/>
      <c r="B3197" s="7"/>
      <c r="C3197" s="6"/>
      <c r="D3197" s="8"/>
      <c r="E3197" s="6"/>
      <c r="F3197" s="6"/>
    </row>
    <row r="3198" spans="1:6" ht="13.9">
      <c r="A3198" s="6"/>
      <c r="B3198" s="7"/>
      <c r="C3198" s="6"/>
      <c r="D3198" s="8"/>
      <c r="E3198" s="6"/>
      <c r="F3198" s="6"/>
    </row>
    <row r="3199" spans="1:6" ht="13.9">
      <c r="A3199" s="6"/>
      <c r="B3199" s="7"/>
      <c r="C3199" s="6"/>
      <c r="D3199" s="8"/>
      <c r="E3199" s="6"/>
      <c r="F3199" s="6"/>
    </row>
    <row r="3200" spans="1:6" ht="13.9">
      <c r="A3200" s="6"/>
      <c r="B3200" s="7"/>
      <c r="C3200" s="6"/>
      <c r="D3200" s="8"/>
      <c r="E3200" s="6"/>
      <c r="F3200" s="6"/>
    </row>
    <row r="3201" spans="1:6" ht="13.9">
      <c r="A3201" s="6"/>
      <c r="B3201" s="7"/>
      <c r="C3201" s="6"/>
      <c r="D3201" s="8"/>
      <c r="E3201" s="6"/>
      <c r="F3201" s="6"/>
    </row>
    <row r="3202" spans="1:6" ht="13.9">
      <c r="A3202" s="6"/>
      <c r="B3202" s="7"/>
      <c r="C3202" s="6"/>
      <c r="D3202" s="8"/>
      <c r="E3202" s="6"/>
      <c r="F3202" s="6"/>
    </row>
    <row r="3203" spans="1:6" ht="13.9">
      <c r="A3203" s="6"/>
      <c r="B3203" s="7"/>
      <c r="C3203" s="6"/>
      <c r="D3203" s="8"/>
      <c r="E3203" s="6"/>
      <c r="F3203" s="6"/>
    </row>
    <row r="3204" spans="1:6" ht="13.9">
      <c r="A3204" s="6"/>
      <c r="B3204" s="7"/>
      <c r="C3204" s="6"/>
      <c r="D3204" s="8"/>
      <c r="E3204" s="6"/>
      <c r="F3204" s="6"/>
    </row>
    <row r="3205" spans="1:6" ht="13.9">
      <c r="A3205" s="6"/>
      <c r="B3205" s="7"/>
      <c r="C3205" s="6"/>
      <c r="D3205" s="8"/>
      <c r="E3205" s="6"/>
      <c r="F3205" s="6"/>
    </row>
    <row r="3206" spans="1:6" ht="13.9">
      <c r="A3206" s="6"/>
      <c r="B3206" s="7"/>
      <c r="C3206" s="6"/>
      <c r="D3206" s="8"/>
      <c r="E3206" s="6"/>
      <c r="F3206" s="6"/>
    </row>
    <row r="3207" spans="1:6" ht="13.9">
      <c r="A3207" s="6"/>
      <c r="B3207" s="7"/>
      <c r="C3207" s="6"/>
      <c r="D3207" s="8"/>
      <c r="E3207" s="6"/>
      <c r="F3207" s="6"/>
    </row>
    <row r="3208" spans="1:6" ht="13.9">
      <c r="A3208" s="6"/>
      <c r="B3208" s="7"/>
      <c r="C3208" s="6"/>
      <c r="D3208" s="8"/>
      <c r="E3208" s="6"/>
      <c r="F3208" s="6"/>
    </row>
    <row r="3209" spans="1:6" ht="13.9">
      <c r="A3209" s="6"/>
      <c r="B3209" s="7"/>
      <c r="C3209" s="6"/>
      <c r="D3209" s="8"/>
      <c r="E3209" s="6"/>
      <c r="F3209" s="6"/>
    </row>
    <row r="3210" spans="1:6" ht="13.9">
      <c r="A3210" s="6"/>
      <c r="B3210" s="7"/>
      <c r="C3210" s="6"/>
      <c r="D3210" s="8"/>
      <c r="E3210" s="6"/>
      <c r="F3210" s="6"/>
    </row>
    <row r="3211" spans="1:6" ht="13.9">
      <c r="A3211" s="6"/>
      <c r="B3211" s="7"/>
      <c r="C3211" s="6"/>
      <c r="D3211" s="8"/>
      <c r="E3211" s="6"/>
      <c r="F3211" s="6"/>
    </row>
    <row r="3212" spans="1:6" ht="13.9">
      <c r="A3212" s="6"/>
      <c r="B3212" s="7"/>
      <c r="C3212" s="6"/>
      <c r="D3212" s="8"/>
      <c r="E3212" s="6"/>
      <c r="F3212" s="6"/>
    </row>
    <row r="3213" spans="1:6" ht="13.9">
      <c r="A3213" s="6"/>
      <c r="B3213" s="7"/>
      <c r="C3213" s="6"/>
      <c r="D3213" s="8"/>
      <c r="E3213" s="6"/>
      <c r="F3213" s="6"/>
    </row>
    <row r="3214" spans="1:6" ht="13.9">
      <c r="A3214" s="6"/>
      <c r="B3214" s="7"/>
      <c r="C3214" s="6"/>
      <c r="D3214" s="8"/>
      <c r="E3214" s="6"/>
      <c r="F3214" s="6"/>
    </row>
    <row r="3215" spans="1:6" ht="13.9">
      <c r="A3215" s="6"/>
      <c r="B3215" s="7"/>
      <c r="C3215" s="6"/>
      <c r="D3215" s="8"/>
      <c r="E3215" s="6"/>
      <c r="F3215" s="6"/>
    </row>
    <row r="3216" spans="1:6" ht="13.9">
      <c r="A3216" s="6"/>
      <c r="B3216" s="7"/>
      <c r="C3216" s="6"/>
      <c r="D3216" s="8"/>
      <c r="E3216" s="6"/>
      <c r="F3216" s="6"/>
    </row>
    <row r="3217" spans="1:6" ht="13.9">
      <c r="A3217" s="6"/>
      <c r="B3217" s="7"/>
      <c r="C3217" s="6"/>
      <c r="D3217" s="8"/>
      <c r="E3217" s="6"/>
      <c r="F3217" s="6"/>
    </row>
    <row r="3218" spans="1:6" ht="13.9">
      <c r="A3218" s="6"/>
      <c r="B3218" s="7"/>
      <c r="C3218" s="6"/>
      <c r="D3218" s="8"/>
      <c r="E3218" s="6"/>
      <c r="F3218" s="6"/>
    </row>
    <row r="3219" spans="1:6" ht="13.9">
      <c r="A3219" s="6"/>
      <c r="B3219" s="7"/>
      <c r="C3219" s="6"/>
      <c r="D3219" s="8"/>
      <c r="E3219" s="6"/>
      <c r="F3219" s="6"/>
    </row>
    <row r="3220" spans="1:6" ht="13.9">
      <c r="A3220" s="6"/>
      <c r="B3220" s="7"/>
      <c r="C3220" s="6"/>
      <c r="D3220" s="8"/>
      <c r="E3220" s="6"/>
      <c r="F3220" s="6"/>
    </row>
    <row r="3221" spans="1:6" ht="13.9">
      <c r="A3221" s="6"/>
      <c r="B3221" s="7"/>
      <c r="C3221" s="6"/>
      <c r="D3221" s="8"/>
      <c r="E3221" s="6"/>
      <c r="F3221" s="6"/>
    </row>
    <row r="3222" spans="1:6" ht="13.9">
      <c r="A3222" s="6"/>
      <c r="B3222" s="7"/>
      <c r="C3222" s="6"/>
      <c r="D3222" s="8"/>
      <c r="E3222" s="6"/>
      <c r="F3222" s="6"/>
    </row>
    <row r="3223" spans="1:6" ht="13.9">
      <c r="A3223" s="6"/>
      <c r="B3223" s="7"/>
      <c r="C3223" s="6"/>
      <c r="D3223" s="8"/>
      <c r="E3223" s="6"/>
      <c r="F3223" s="6"/>
    </row>
    <row r="3224" spans="1:6" ht="13.9">
      <c r="A3224" s="6"/>
      <c r="B3224" s="7"/>
      <c r="C3224" s="6"/>
      <c r="D3224" s="8"/>
      <c r="E3224" s="6"/>
      <c r="F3224" s="6"/>
    </row>
    <row r="3225" spans="1:6" ht="13.9">
      <c r="A3225" s="6"/>
      <c r="B3225" s="7"/>
      <c r="C3225" s="6"/>
      <c r="D3225" s="8"/>
      <c r="E3225" s="6"/>
      <c r="F3225" s="6"/>
    </row>
    <row r="3226" spans="1:6" ht="13.9">
      <c r="A3226" s="6"/>
      <c r="B3226" s="7"/>
      <c r="C3226" s="6"/>
      <c r="D3226" s="8"/>
      <c r="E3226" s="6"/>
      <c r="F3226" s="6"/>
    </row>
    <row r="3227" spans="1:6" ht="13.9">
      <c r="A3227" s="6"/>
      <c r="B3227" s="7"/>
      <c r="C3227" s="6"/>
      <c r="D3227" s="8"/>
      <c r="E3227" s="6"/>
      <c r="F3227" s="6"/>
    </row>
    <row r="3228" spans="1:6" ht="13.9">
      <c r="A3228" s="6"/>
      <c r="B3228" s="7"/>
      <c r="C3228" s="6"/>
      <c r="D3228" s="8"/>
      <c r="E3228" s="6"/>
      <c r="F3228" s="6"/>
    </row>
    <row r="3229" spans="1:6" ht="13.9">
      <c r="A3229" s="6"/>
      <c r="B3229" s="7"/>
      <c r="C3229" s="6"/>
      <c r="D3229" s="8"/>
      <c r="E3229" s="6"/>
      <c r="F3229" s="6"/>
    </row>
    <row r="3230" spans="1:6" ht="13.9">
      <c r="A3230" s="6"/>
      <c r="B3230" s="7"/>
      <c r="C3230" s="6"/>
      <c r="D3230" s="8"/>
      <c r="E3230" s="6"/>
      <c r="F3230" s="6"/>
    </row>
    <row r="3231" spans="1:6" ht="13.9">
      <c r="A3231" s="6"/>
      <c r="B3231" s="7"/>
      <c r="C3231" s="6"/>
      <c r="D3231" s="8"/>
      <c r="E3231" s="6"/>
      <c r="F3231" s="6"/>
    </row>
    <row r="3232" spans="1:6" ht="13.9">
      <c r="A3232" s="6"/>
      <c r="B3232" s="7"/>
      <c r="C3232" s="6"/>
      <c r="D3232" s="8"/>
      <c r="E3232" s="6"/>
      <c r="F3232" s="6"/>
    </row>
    <row r="3233" spans="1:6" ht="13.9">
      <c r="A3233" s="6"/>
      <c r="B3233" s="7"/>
      <c r="C3233" s="6"/>
      <c r="D3233" s="8"/>
      <c r="E3233" s="6"/>
      <c r="F3233" s="6"/>
    </row>
    <row r="3234" spans="1:6" ht="13.9">
      <c r="A3234" s="6"/>
      <c r="B3234" s="7"/>
      <c r="C3234" s="6"/>
      <c r="D3234" s="8"/>
      <c r="E3234" s="6"/>
      <c r="F3234" s="6"/>
    </row>
    <row r="3235" spans="1:6" ht="13.9">
      <c r="A3235" s="6"/>
      <c r="B3235" s="7"/>
      <c r="C3235" s="6"/>
      <c r="D3235" s="8"/>
      <c r="E3235" s="6"/>
      <c r="F3235" s="6"/>
    </row>
    <row r="3236" spans="1:6" ht="13.9">
      <c r="A3236" s="6"/>
      <c r="B3236" s="7"/>
      <c r="C3236" s="6"/>
      <c r="D3236" s="8"/>
      <c r="E3236" s="6"/>
      <c r="F3236" s="6"/>
    </row>
    <row r="3237" spans="1:6" ht="13.9">
      <c r="A3237" s="6"/>
      <c r="B3237" s="7"/>
      <c r="C3237" s="6"/>
      <c r="D3237" s="8"/>
      <c r="E3237" s="6"/>
      <c r="F3237" s="6"/>
    </row>
    <row r="3238" spans="1:6" ht="13.9">
      <c r="A3238" s="6"/>
      <c r="B3238" s="7"/>
      <c r="C3238" s="6"/>
      <c r="D3238" s="8"/>
      <c r="E3238" s="6"/>
      <c r="F3238" s="6"/>
    </row>
    <row r="3239" spans="1:6" ht="13.9">
      <c r="A3239" s="6"/>
      <c r="B3239" s="7"/>
      <c r="C3239" s="6"/>
      <c r="D3239" s="8"/>
      <c r="E3239" s="6"/>
      <c r="F3239" s="6"/>
    </row>
    <row r="3240" spans="1:6" ht="13.9">
      <c r="A3240" s="6"/>
      <c r="B3240" s="7"/>
      <c r="C3240" s="6"/>
      <c r="D3240" s="8"/>
      <c r="E3240" s="6"/>
      <c r="F3240" s="6"/>
    </row>
    <row r="3241" spans="1:6" ht="13.9">
      <c r="A3241" s="6"/>
      <c r="B3241" s="7"/>
      <c r="C3241" s="6"/>
      <c r="D3241" s="8"/>
      <c r="E3241" s="6"/>
      <c r="F3241" s="6"/>
    </row>
    <row r="3242" spans="1:6" ht="13.9">
      <c r="A3242" s="6"/>
      <c r="B3242" s="7"/>
      <c r="C3242" s="6"/>
      <c r="D3242" s="8"/>
      <c r="E3242" s="6"/>
      <c r="F3242" s="6"/>
    </row>
    <row r="3243" spans="1:6" ht="13.9">
      <c r="A3243" s="6"/>
      <c r="B3243" s="7"/>
      <c r="C3243" s="6"/>
      <c r="D3243" s="8"/>
      <c r="E3243" s="6"/>
      <c r="F3243" s="6"/>
    </row>
    <row r="3244" spans="1:6" ht="13.9">
      <c r="A3244" s="6"/>
      <c r="B3244" s="7"/>
      <c r="C3244" s="6"/>
      <c r="D3244" s="8"/>
      <c r="E3244" s="6"/>
      <c r="F3244" s="6"/>
    </row>
    <row r="3245" spans="1:6" ht="13.9">
      <c r="A3245" s="6"/>
      <c r="B3245" s="7"/>
      <c r="C3245" s="6"/>
      <c r="D3245" s="8"/>
      <c r="E3245" s="6"/>
      <c r="F3245" s="6"/>
    </row>
    <row r="3246" spans="1:6" ht="13.9">
      <c r="A3246" s="6"/>
      <c r="B3246" s="7"/>
      <c r="C3246" s="6"/>
      <c r="D3246" s="8"/>
      <c r="E3246" s="6"/>
      <c r="F3246" s="6"/>
    </row>
    <row r="3247" spans="1:6" ht="13.9">
      <c r="A3247" s="6"/>
      <c r="B3247" s="7"/>
      <c r="C3247" s="6"/>
      <c r="D3247" s="8"/>
      <c r="E3247" s="6"/>
      <c r="F3247" s="6"/>
    </row>
    <row r="3248" spans="1:6" ht="13.9">
      <c r="A3248" s="6"/>
      <c r="B3248" s="7"/>
      <c r="C3248" s="6"/>
      <c r="D3248" s="8"/>
      <c r="E3248" s="6"/>
      <c r="F3248" s="6"/>
    </row>
    <row r="3249" spans="1:6" ht="13.9">
      <c r="A3249" s="6"/>
      <c r="B3249" s="7"/>
      <c r="C3249" s="6"/>
      <c r="D3249" s="8"/>
      <c r="E3249" s="6"/>
      <c r="F3249" s="6"/>
    </row>
    <row r="3250" spans="1:6" ht="13.9">
      <c r="A3250" s="6"/>
      <c r="B3250" s="7"/>
      <c r="C3250" s="6"/>
      <c r="D3250" s="8"/>
      <c r="E3250" s="6"/>
      <c r="F3250" s="6"/>
    </row>
    <row r="3251" spans="1:6" ht="13.9">
      <c r="A3251" s="6"/>
      <c r="B3251" s="7"/>
      <c r="C3251" s="6"/>
      <c r="D3251" s="8"/>
      <c r="E3251" s="6"/>
      <c r="F3251" s="6"/>
    </row>
    <row r="3252" spans="1:6" ht="13.9">
      <c r="A3252" s="6"/>
      <c r="B3252" s="7"/>
      <c r="C3252" s="6"/>
      <c r="D3252" s="8"/>
      <c r="E3252" s="6"/>
      <c r="F3252" s="6"/>
    </row>
    <row r="3253" spans="1:6" ht="13.9">
      <c r="A3253" s="6"/>
      <c r="B3253" s="7"/>
      <c r="C3253" s="6"/>
      <c r="D3253" s="8"/>
      <c r="E3253" s="6"/>
      <c r="F3253" s="6"/>
    </row>
    <row r="3254" spans="1:6" ht="13.9">
      <c r="A3254" s="6"/>
      <c r="B3254" s="7"/>
      <c r="C3254" s="6"/>
      <c r="D3254" s="8"/>
      <c r="E3254" s="6"/>
      <c r="F3254" s="6"/>
    </row>
    <row r="3255" spans="1:6" ht="13.9">
      <c r="A3255" s="6"/>
      <c r="B3255" s="7"/>
      <c r="C3255" s="6"/>
      <c r="D3255" s="8"/>
      <c r="E3255" s="6"/>
      <c r="F3255" s="6"/>
    </row>
    <row r="3256" spans="1:6" ht="13.9">
      <c r="A3256" s="6"/>
      <c r="B3256" s="7"/>
      <c r="C3256" s="6"/>
      <c r="D3256" s="8"/>
      <c r="E3256" s="6"/>
      <c r="F3256" s="6"/>
    </row>
    <row r="3257" spans="1:6" ht="13.9">
      <c r="A3257" s="6"/>
      <c r="B3257" s="7"/>
      <c r="C3257" s="6"/>
      <c r="D3257" s="8"/>
      <c r="E3257" s="6"/>
      <c r="F3257" s="6"/>
    </row>
    <row r="3258" spans="1:6" ht="13.9">
      <c r="A3258" s="6"/>
      <c r="B3258" s="7"/>
      <c r="C3258" s="6"/>
      <c r="D3258" s="8"/>
      <c r="E3258" s="6"/>
      <c r="F3258" s="6"/>
    </row>
    <row r="3259" spans="1:6" ht="13.9">
      <c r="A3259" s="6"/>
      <c r="B3259" s="7"/>
      <c r="C3259" s="6"/>
      <c r="D3259" s="8"/>
      <c r="E3259" s="6"/>
      <c r="F3259" s="6"/>
    </row>
    <row r="3260" spans="1:6" ht="13.9">
      <c r="A3260" s="6"/>
      <c r="B3260" s="7"/>
      <c r="C3260" s="6"/>
      <c r="D3260" s="8"/>
      <c r="E3260" s="6"/>
      <c r="F3260" s="6"/>
    </row>
    <row r="3261" spans="1:6" ht="13.9">
      <c r="A3261" s="6"/>
      <c r="B3261" s="7"/>
      <c r="C3261" s="6"/>
      <c r="D3261" s="8"/>
      <c r="E3261" s="6"/>
      <c r="F3261" s="6"/>
    </row>
    <row r="3262" spans="1:6" ht="13.9">
      <c r="A3262" s="6"/>
      <c r="B3262" s="7"/>
      <c r="C3262" s="6"/>
      <c r="D3262" s="8"/>
      <c r="E3262" s="6"/>
      <c r="F3262" s="6"/>
    </row>
    <row r="3263" spans="1:6" ht="13.9">
      <c r="A3263" s="6"/>
      <c r="B3263" s="7"/>
      <c r="C3263" s="6"/>
      <c r="D3263" s="8"/>
      <c r="E3263" s="6"/>
      <c r="F3263" s="6"/>
    </row>
    <row r="3264" spans="1:6" ht="13.9">
      <c r="A3264" s="6"/>
      <c r="B3264" s="7"/>
      <c r="C3264" s="6"/>
      <c r="D3264" s="8"/>
      <c r="E3264" s="6"/>
      <c r="F3264" s="6"/>
    </row>
    <row r="3265" spans="1:6" ht="13.9">
      <c r="A3265" s="6"/>
      <c r="B3265" s="7"/>
      <c r="C3265" s="6"/>
      <c r="D3265" s="8"/>
      <c r="E3265" s="6"/>
      <c r="F3265" s="6"/>
    </row>
    <row r="3266" spans="1:6" ht="13.9">
      <c r="A3266" s="6"/>
      <c r="B3266" s="7"/>
      <c r="C3266" s="6"/>
      <c r="D3266" s="8"/>
      <c r="E3266" s="6"/>
      <c r="F3266" s="6"/>
    </row>
    <row r="3267" spans="1:6" ht="13.9">
      <c r="A3267" s="6"/>
      <c r="B3267" s="7"/>
      <c r="C3267" s="6"/>
      <c r="D3267" s="8"/>
      <c r="E3267" s="6"/>
      <c r="F3267" s="6"/>
    </row>
    <row r="3268" spans="1:6" ht="13.9">
      <c r="A3268" s="6"/>
      <c r="B3268" s="7"/>
      <c r="C3268" s="6"/>
      <c r="D3268" s="8"/>
      <c r="E3268" s="6"/>
      <c r="F3268" s="6"/>
    </row>
    <row r="3269" spans="1:6" ht="13.9">
      <c r="A3269" s="6"/>
      <c r="B3269" s="7"/>
      <c r="C3269" s="6"/>
      <c r="D3269" s="8"/>
      <c r="E3269" s="6"/>
      <c r="F3269" s="6"/>
    </row>
    <row r="3270" spans="1:6" ht="13.9">
      <c r="A3270" s="6"/>
      <c r="B3270" s="7"/>
      <c r="C3270" s="6"/>
      <c r="D3270" s="8"/>
      <c r="E3270" s="6"/>
      <c r="F3270" s="6"/>
    </row>
    <row r="3271" spans="1:6" ht="13.9">
      <c r="A3271" s="6"/>
      <c r="B3271" s="7"/>
      <c r="C3271" s="6"/>
      <c r="D3271" s="8"/>
      <c r="E3271" s="6"/>
      <c r="F3271" s="6"/>
    </row>
    <row r="3272" spans="1:6" ht="13.9">
      <c r="A3272" s="6"/>
      <c r="B3272" s="7"/>
      <c r="C3272" s="6"/>
      <c r="D3272" s="8"/>
      <c r="E3272" s="6"/>
      <c r="F3272" s="6"/>
    </row>
    <row r="3273" spans="1:6" ht="13.9">
      <c r="A3273" s="6"/>
      <c r="B3273" s="7"/>
      <c r="C3273" s="6"/>
      <c r="D3273" s="8"/>
      <c r="E3273" s="6"/>
      <c r="F3273" s="6"/>
    </row>
    <row r="3274" spans="1:6" ht="13.9">
      <c r="A3274" s="6"/>
      <c r="B3274" s="7"/>
      <c r="C3274" s="6"/>
      <c r="D3274" s="8"/>
      <c r="E3274" s="6"/>
      <c r="F3274" s="6"/>
    </row>
    <row r="3275" spans="1:6" ht="13.9">
      <c r="A3275" s="6"/>
      <c r="B3275" s="7"/>
      <c r="C3275" s="6"/>
      <c r="D3275" s="8"/>
      <c r="E3275" s="6"/>
      <c r="F3275" s="6"/>
    </row>
    <row r="3276" spans="1:6" ht="13.9">
      <c r="A3276" s="6"/>
      <c r="B3276" s="7"/>
      <c r="C3276" s="6"/>
      <c r="D3276" s="8"/>
      <c r="E3276" s="6"/>
      <c r="F3276" s="6"/>
    </row>
    <row r="3277" spans="1:6" ht="13.9">
      <c r="A3277" s="6"/>
      <c r="B3277" s="7"/>
      <c r="C3277" s="6"/>
      <c r="D3277" s="8"/>
      <c r="E3277" s="6"/>
      <c r="F3277" s="6"/>
    </row>
    <row r="3278" spans="1:6" ht="13.9">
      <c r="A3278" s="6"/>
      <c r="B3278" s="7"/>
      <c r="C3278" s="6"/>
      <c r="D3278" s="8"/>
      <c r="E3278" s="6"/>
      <c r="F3278" s="6"/>
    </row>
    <row r="3279" spans="1:6" ht="13.9">
      <c r="A3279" s="6"/>
      <c r="B3279" s="7"/>
      <c r="C3279" s="6"/>
      <c r="D3279" s="8"/>
      <c r="E3279" s="6"/>
      <c r="F3279" s="6"/>
    </row>
    <row r="3280" spans="1:6" ht="13.9">
      <c r="A3280" s="6"/>
      <c r="B3280" s="7"/>
      <c r="C3280" s="6"/>
      <c r="D3280" s="8"/>
      <c r="E3280" s="6"/>
      <c r="F3280" s="6"/>
    </row>
    <row r="3281" spans="1:6" ht="13.9">
      <c r="A3281" s="6"/>
      <c r="B3281" s="7"/>
      <c r="C3281" s="6"/>
      <c r="D3281" s="8"/>
      <c r="E3281" s="6"/>
      <c r="F3281" s="6"/>
    </row>
    <row r="3282" spans="1:6" ht="13.9">
      <c r="A3282" s="6"/>
      <c r="B3282" s="7"/>
      <c r="C3282" s="6"/>
      <c r="D3282" s="8"/>
      <c r="E3282" s="6"/>
      <c r="F3282" s="6"/>
    </row>
    <row r="3283" spans="1:6" ht="13.9">
      <c r="A3283" s="6"/>
      <c r="B3283" s="7"/>
      <c r="C3283" s="6"/>
      <c r="D3283" s="8"/>
      <c r="E3283" s="6"/>
      <c r="F3283" s="6"/>
    </row>
    <row r="3284" spans="1:6" ht="13.9">
      <c r="A3284" s="6"/>
      <c r="B3284" s="7"/>
      <c r="C3284" s="6"/>
      <c r="D3284" s="8"/>
      <c r="E3284" s="6"/>
      <c r="F3284" s="6"/>
    </row>
    <row r="3285" spans="1:6" ht="13.9">
      <c r="A3285" s="6"/>
      <c r="B3285" s="7"/>
      <c r="C3285" s="6"/>
      <c r="D3285" s="8"/>
      <c r="E3285" s="6"/>
      <c r="F3285" s="6"/>
    </row>
    <row r="3286" spans="1:6" ht="13.9">
      <c r="A3286" s="6"/>
      <c r="B3286" s="7"/>
      <c r="C3286" s="6"/>
      <c r="D3286" s="8"/>
      <c r="E3286" s="6"/>
      <c r="F3286" s="6"/>
    </row>
    <row r="3287" spans="1:6" ht="13.9">
      <c r="A3287" s="6"/>
      <c r="B3287" s="7"/>
      <c r="C3287" s="6"/>
      <c r="D3287" s="8"/>
      <c r="E3287" s="6"/>
      <c r="F3287" s="6"/>
    </row>
    <row r="3288" spans="1:6" ht="13.9">
      <c r="A3288" s="6"/>
      <c r="B3288" s="7"/>
      <c r="C3288" s="6"/>
      <c r="D3288" s="8"/>
      <c r="E3288" s="6"/>
      <c r="F3288" s="6"/>
    </row>
    <row r="3289" spans="1:6" ht="13.9">
      <c r="A3289" s="6"/>
      <c r="B3289" s="7"/>
      <c r="C3289" s="6"/>
      <c r="D3289" s="8"/>
      <c r="E3289" s="6"/>
      <c r="F3289" s="6"/>
    </row>
    <row r="3290" spans="1:6" ht="13.9">
      <c r="A3290" s="6"/>
      <c r="B3290" s="7"/>
      <c r="C3290" s="6"/>
      <c r="D3290" s="8"/>
      <c r="E3290" s="6"/>
      <c r="F3290" s="6"/>
    </row>
    <row r="3291" spans="1:6" ht="13.9">
      <c r="A3291" s="6"/>
      <c r="B3291" s="7"/>
      <c r="C3291" s="6"/>
      <c r="D3291" s="8"/>
      <c r="E3291" s="6"/>
      <c r="F3291" s="6"/>
    </row>
    <row r="3292" spans="1:6" ht="13.9">
      <c r="A3292" s="6"/>
      <c r="B3292" s="7"/>
      <c r="C3292" s="6"/>
      <c r="D3292" s="8"/>
      <c r="E3292" s="6"/>
      <c r="F3292" s="6"/>
    </row>
    <row r="3293" spans="1:6" ht="13.9">
      <c r="A3293" s="6"/>
      <c r="B3293" s="7"/>
      <c r="C3293" s="6"/>
      <c r="D3293" s="8"/>
      <c r="E3293" s="6"/>
      <c r="F3293" s="6"/>
    </row>
    <row r="3294" spans="1:6" ht="13.9">
      <c r="A3294" s="6"/>
      <c r="B3294" s="7"/>
      <c r="C3294" s="6"/>
      <c r="D3294" s="8"/>
      <c r="E3294" s="6"/>
      <c r="F3294" s="6"/>
    </row>
    <row r="3295" spans="1:6" ht="13.9">
      <c r="A3295" s="6"/>
      <c r="B3295" s="7"/>
      <c r="C3295" s="6"/>
      <c r="D3295" s="8"/>
      <c r="E3295" s="6"/>
      <c r="F3295" s="6"/>
    </row>
    <row r="3296" spans="1:6" ht="13.9">
      <c r="A3296" s="6"/>
      <c r="B3296" s="7"/>
      <c r="C3296" s="6"/>
      <c r="D3296" s="8"/>
      <c r="E3296" s="6"/>
      <c r="F3296" s="6"/>
    </row>
    <row r="3297" spans="1:6" ht="13.9">
      <c r="A3297" s="6"/>
      <c r="B3297" s="7"/>
      <c r="C3297" s="6"/>
      <c r="D3297" s="8"/>
      <c r="E3297" s="6"/>
      <c r="F3297" s="6"/>
    </row>
    <row r="3298" spans="1:6" ht="13.9">
      <c r="A3298" s="6"/>
      <c r="B3298" s="7"/>
      <c r="C3298" s="6"/>
      <c r="D3298" s="8"/>
      <c r="E3298" s="6"/>
      <c r="F3298" s="6"/>
    </row>
    <row r="3299" spans="1:6" ht="13.9">
      <c r="A3299" s="6"/>
      <c r="B3299" s="7"/>
      <c r="C3299" s="6"/>
      <c r="D3299" s="8"/>
      <c r="E3299" s="6"/>
      <c r="F3299" s="6"/>
    </row>
    <row r="3300" spans="1:6" ht="13.9">
      <c r="A3300" s="6"/>
      <c r="B3300" s="7"/>
      <c r="C3300" s="6"/>
      <c r="D3300" s="8"/>
      <c r="E3300" s="6"/>
      <c r="F3300" s="6"/>
    </row>
    <row r="3301" spans="1:6" ht="13.9">
      <c r="A3301" s="6"/>
      <c r="B3301" s="7"/>
      <c r="C3301" s="6"/>
      <c r="D3301" s="8"/>
      <c r="E3301" s="6"/>
      <c r="F3301" s="6"/>
    </row>
    <row r="3302" spans="1:6" ht="13.9">
      <c r="A3302" s="6"/>
      <c r="B3302" s="7"/>
      <c r="C3302" s="6"/>
      <c r="D3302" s="8"/>
      <c r="E3302" s="6"/>
      <c r="F3302" s="6"/>
    </row>
    <row r="3303" spans="1:6" ht="13.9">
      <c r="A3303" s="6"/>
      <c r="B3303" s="7"/>
      <c r="C3303" s="6"/>
      <c r="D3303" s="8"/>
      <c r="E3303" s="6"/>
      <c r="F3303" s="6"/>
    </row>
    <row r="3304" spans="1:6" ht="13.9">
      <c r="A3304" s="6"/>
      <c r="B3304" s="7"/>
      <c r="C3304" s="6"/>
      <c r="D3304" s="8"/>
      <c r="E3304" s="6"/>
      <c r="F3304" s="6"/>
    </row>
    <row r="3305" spans="1:6" ht="13.9">
      <c r="A3305" s="6"/>
      <c r="B3305" s="7"/>
      <c r="C3305" s="6"/>
      <c r="D3305" s="8"/>
      <c r="E3305" s="6"/>
      <c r="F3305" s="6"/>
    </row>
    <row r="3306" spans="1:6" ht="13.9">
      <c r="A3306" s="6"/>
      <c r="B3306" s="7"/>
      <c r="C3306" s="6"/>
      <c r="D3306" s="8"/>
      <c r="E3306" s="6"/>
      <c r="F3306" s="6"/>
    </row>
    <row r="3307" spans="1:6" ht="13.9">
      <c r="A3307" s="6"/>
      <c r="B3307" s="7"/>
      <c r="C3307" s="6"/>
      <c r="D3307" s="8"/>
      <c r="E3307" s="6"/>
      <c r="F3307" s="6"/>
    </row>
    <row r="3308" spans="1:6" ht="13.9">
      <c r="A3308" s="6"/>
      <c r="B3308" s="7"/>
      <c r="C3308" s="6"/>
      <c r="D3308" s="8"/>
      <c r="E3308" s="6"/>
      <c r="F3308" s="6"/>
    </row>
    <row r="3309" spans="1:6" ht="13.9">
      <c r="A3309" s="6"/>
      <c r="B3309" s="7"/>
      <c r="C3309" s="6"/>
      <c r="D3309" s="8"/>
      <c r="E3309" s="6"/>
      <c r="F3309" s="6"/>
    </row>
    <row r="3310" spans="1:6" ht="13.9">
      <c r="A3310" s="6"/>
      <c r="B3310" s="7"/>
      <c r="C3310" s="6"/>
      <c r="D3310" s="8"/>
      <c r="E3310" s="6"/>
      <c r="F3310" s="6"/>
    </row>
    <row r="3311" spans="1:6" ht="13.9">
      <c r="A3311" s="6"/>
      <c r="B3311" s="7"/>
      <c r="C3311" s="6"/>
      <c r="D3311" s="8"/>
      <c r="E3311" s="6"/>
      <c r="F3311" s="6"/>
    </row>
    <row r="3312" spans="1:6" ht="13.9">
      <c r="A3312" s="6"/>
      <c r="B3312" s="7"/>
      <c r="C3312" s="6"/>
      <c r="D3312" s="8"/>
      <c r="E3312" s="6"/>
      <c r="F3312" s="6"/>
    </row>
    <row r="3313" spans="1:6" ht="13.9">
      <c r="A3313" s="6"/>
      <c r="B3313" s="7"/>
      <c r="C3313" s="6"/>
      <c r="D3313" s="8"/>
      <c r="E3313" s="6"/>
      <c r="F3313" s="6"/>
    </row>
    <row r="3314" spans="1:6" ht="13.9">
      <c r="A3314" s="6"/>
      <c r="B3314" s="7"/>
      <c r="C3314" s="6"/>
      <c r="D3314" s="8"/>
      <c r="E3314" s="6"/>
      <c r="F3314" s="6"/>
    </row>
    <row r="3315" spans="1:6" ht="13.9">
      <c r="A3315" s="6"/>
      <c r="B3315" s="7"/>
      <c r="C3315" s="6"/>
      <c r="D3315" s="8"/>
      <c r="E3315" s="6"/>
      <c r="F3315" s="6"/>
    </row>
    <row r="3316" spans="1:6" ht="13.9">
      <c r="A3316" s="6"/>
      <c r="B3316" s="7"/>
      <c r="C3316" s="6"/>
      <c r="D3316" s="8"/>
      <c r="E3316" s="6"/>
      <c r="F3316" s="6"/>
    </row>
    <row r="3317" spans="1:6" ht="13.9">
      <c r="A3317" s="6"/>
      <c r="B3317" s="7"/>
      <c r="C3317" s="6"/>
      <c r="D3317" s="8"/>
      <c r="E3317" s="6"/>
      <c r="F3317" s="6"/>
    </row>
    <row r="3318" spans="1:6" ht="13.9">
      <c r="A3318" s="6"/>
      <c r="B3318" s="7"/>
      <c r="C3318" s="6"/>
      <c r="D3318" s="8"/>
      <c r="E3318" s="6"/>
      <c r="F3318" s="6"/>
    </row>
    <row r="3319" spans="1:6" ht="13.9">
      <c r="A3319" s="6"/>
      <c r="B3319" s="7"/>
      <c r="C3319" s="6"/>
      <c r="D3319" s="8"/>
      <c r="E3319" s="6"/>
      <c r="F3319" s="6"/>
    </row>
    <row r="3320" spans="1:6" ht="13.9">
      <c r="A3320" s="6"/>
      <c r="B3320" s="7"/>
      <c r="C3320" s="6"/>
      <c r="D3320" s="8"/>
      <c r="E3320" s="6"/>
      <c r="F3320" s="6"/>
    </row>
    <row r="3321" spans="1:6" ht="13.9">
      <c r="A3321" s="6"/>
      <c r="B3321" s="7"/>
      <c r="C3321" s="6"/>
      <c r="D3321" s="8"/>
      <c r="E3321" s="6"/>
      <c r="F3321" s="6"/>
    </row>
    <row r="3322" spans="1:6" ht="13.9">
      <c r="A3322" s="6"/>
      <c r="B3322" s="7"/>
      <c r="C3322" s="6"/>
      <c r="D3322" s="8"/>
      <c r="E3322" s="6"/>
      <c r="F3322" s="6"/>
    </row>
    <row r="3323" spans="1:6" ht="13.9">
      <c r="A3323" s="6"/>
      <c r="B3323" s="7"/>
      <c r="C3323" s="6"/>
      <c r="D3323" s="8"/>
      <c r="E3323" s="6"/>
      <c r="F3323" s="6"/>
    </row>
    <row r="3324" spans="1:6" ht="13.9">
      <c r="A3324" s="6"/>
      <c r="B3324" s="7"/>
      <c r="C3324" s="6"/>
      <c r="D3324" s="8"/>
      <c r="E3324" s="6"/>
      <c r="F3324" s="6"/>
    </row>
    <row r="3325" spans="1:6" ht="13.9">
      <c r="A3325" s="6"/>
      <c r="B3325" s="7"/>
      <c r="C3325" s="6"/>
      <c r="D3325" s="8"/>
      <c r="E3325" s="6"/>
      <c r="F3325" s="6"/>
    </row>
    <row r="3326" spans="1:6" ht="13.9">
      <c r="A3326" s="6"/>
      <c r="B3326" s="7"/>
      <c r="C3326" s="6"/>
      <c r="D3326" s="8"/>
      <c r="E3326" s="6"/>
      <c r="F3326" s="6"/>
    </row>
    <row r="3327" spans="1:6" ht="13.9">
      <c r="A3327" s="6"/>
      <c r="B3327" s="7"/>
      <c r="C3327" s="6"/>
      <c r="D3327" s="8"/>
      <c r="E3327" s="6"/>
      <c r="F3327" s="6"/>
    </row>
    <row r="3328" spans="1:6" ht="13.9">
      <c r="A3328" s="6"/>
      <c r="B3328" s="7"/>
      <c r="C3328" s="6"/>
      <c r="D3328" s="8"/>
      <c r="E3328" s="6"/>
      <c r="F3328" s="6"/>
    </row>
    <row r="3329" spans="1:6" ht="13.9">
      <c r="A3329" s="6"/>
      <c r="B3329" s="7"/>
      <c r="C3329" s="6"/>
      <c r="D3329" s="8"/>
      <c r="E3329" s="6"/>
      <c r="F3329" s="6"/>
    </row>
    <row r="3330" spans="1:6" ht="13.9">
      <c r="A3330" s="6"/>
      <c r="B3330" s="7"/>
      <c r="C3330" s="6"/>
      <c r="D3330" s="8"/>
      <c r="E3330" s="6"/>
      <c r="F3330" s="6"/>
    </row>
    <row r="3331" spans="1:6" ht="13.9">
      <c r="A3331" s="6"/>
      <c r="B3331" s="7"/>
      <c r="C3331" s="6"/>
      <c r="D3331" s="8"/>
      <c r="E3331" s="6"/>
      <c r="F3331" s="6"/>
    </row>
    <row r="3332" spans="1:6" ht="13.9">
      <c r="A3332" s="6"/>
      <c r="B3332" s="7"/>
      <c r="C3332" s="6"/>
      <c r="D3332" s="8"/>
      <c r="E3332" s="6"/>
      <c r="F3332" s="6"/>
    </row>
    <row r="3333" spans="1:6" ht="13.9">
      <c r="A3333" s="6"/>
      <c r="B3333" s="7"/>
      <c r="C3333" s="6"/>
      <c r="D3333" s="8"/>
      <c r="E3333" s="6"/>
      <c r="F3333" s="6"/>
    </row>
    <row r="3334" spans="1:6" ht="13.9">
      <c r="A3334" s="6"/>
      <c r="B3334" s="7"/>
      <c r="C3334" s="6"/>
      <c r="D3334" s="8"/>
      <c r="E3334" s="6"/>
      <c r="F3334" s="6"/>
    </row>
    <row r="3335" spans="1:6" ht="13.9">
      <c r="A3335" s="6"/>
      <c r="B3335" s="7"/>
      <c r="C3335" s="6"/>
      <c r="D3335" s="8"/>
      <c r="E3335" s="6"/>
      <c r="F3335" s="6"/>
    </row>
    <row r="3336" spans="1:6" ht="13.9">
      <c r="A3336" s="6"/>
      <c r="B3336" s="7"/>
      <c r="C3336" s="6"/>
      <c r="D3336" s="8"/>
      <c r="E3336" s="6"/>
      <c r="F3336" s="6"/>
    </row>
    <row r="3337" spans="1:6" ht="13.9">
      <c r="A3337" s="6"/>
      <c r="B3337" s="7"/>
      <c r="C3337" s="6"/>
      <c r="D3337" s="8"/>
      <c r="E3337" s="6"/>
      <c r="F3337" s="6"/>
    </row>
    <row r="3338" spans="1:6" ht="13.9">
      <c r="A3338" s="6"/>
      <c r="B3338" s="7"/>
      <c r="C3338" s="6"/>
      <c r="D3338" s="8"/>
      <c r="E3338" s="6"/>
      <c r="F3338" s="6"/>
    </row>
    <row r="3339" spans="1:6" ht="13.9">
      <c r="A3339" s="6"/>
      <c r="B3339" s="7"/>
      <c r="C3339" s="6"/>
      <c r="D3339" s="8"/>
      <c r="E3339" s="6"/>
      <c r="F3339" s="6"/>
    </row>
    <row r="3340" spans="1:6" ht="13.9">
      <c r="A3340" s="6"/>
      <c r="B3340" s="7"/>
      <c r="C3340" s="6"/>
      <c r="D3340" s="8"/>
      <c r="E3340" s="6"/>
      <c r="F3340" s="6"/>
    </row>
    <row r="3341" spans="1:6" ht="13.9">
      <c r="A3341" s="6"/>
      <c r="B3341" s="7"/>
      <c r="C3341" s="6"/>
      <c r="D3341" s="8"/>
      <c r="E3341" s="6"/>
      <c r="F3341" s="6"/>
    </row>
    <row r="3342" spans="1:6" ht="13.9">
      <c r="A3342" s="6"/>
      <c r="B3342" s="7"/>
      <c r="C3342" s="6"/>
      <c r="D3342" s="8"/>
      <c r="E3342" s="6"/>
      <c r="F3342" s="6"/>
    </row>
    <row r="3343" spans="1:6" ht="13.9">
      <c r="A3343" s="6"/>
      <c r="B3343" s="7"/>
      <c r="C3343" s="6"/>
      <c r="D3343" s="8"/>
      <c r="E3343" s="6"/>
      <c r="F3343" s="6"/>
    </row>
    <row r="3344" spans="1:6" ht="13.9">
      <c r="A3344" s="6"/>
      <c r="B3344" s="7"/>
      <c r="C3344" s="6"/>
      <c r="D3344" s="8"/>
      <c r="E3344" s="6"/>
      <c r="F3344" s="6"/>
    </row>
    <row r="3345" spans="1:6" ht="13.9">
      <c r="A3345" s="6"/>
      <c r="B3345" s="7"/>
      <c r="C3345" s="6"/>
      <c r="D3345" s="8"/>
      <c r="E3345" s="6"/>
      <c r="F3345" s="6"/>
    </row>
    <row r="3346" spans="1:6" ht="13.9">
      <c r="A3346" s="6"/>
      <c r="B3346" s="7"/>
      <c r="C3346" s="6"/>
      <c r="D3346" s="8"/>
      <c r="E3346" s="6"/>
      <c r="F3346" s="6"/>
    </row>
    <row r="3347" spans="1:6" ht="13.9">
      <c r="A3347" s="6"/>
      <c r="B3347" s="7"/>
      <c r="C3347" s="6"/>
      <c r="D3347" s="8"/>
      <c r="E3347" s="6"/>
      <c r="F3347" s="6"/>
    </row>
    <row r="3348" spans="1:6" ht="13.9">
      <c r="A3348" s="6"/>
      <c r="B3348" s="7"/>
      <c r="C3348" s="6"/>
      <c r="D3348" s="8"/>
      <c r="E3348" s="6"/>
      <c r="F3348" s="6"/>
    </row>
    <row r="3349" spans="1:6" ht="13.9">
      <c r="A3349" s="6"/>
      <c r="B3349" s="7"/>
      <c r="C3349" s="6"/>
      <c r="D3349" s="8"/>
      <c r="E3349" s="6"/>
      <c r="F3349" s="6"/>
    </row>
    <row r="3350" spans="1:6" ht="13.9">
      <c r="A3350" s="6"/>
      <c r="B3350" s="7"/>
      <c r="C3350" s="6"/>
      <c r="D3350" s="8"/>
      <c r="E3350" s="6"/>
      <c r="F3350" s="6"/>
    </row>
    <row r="3351" spans="1:6" ht="13.9">
      <c r="A3351" s="6"/>
      <c r="B3351" s="7"/>
      <c r="C3351" s="6"/>
      <c r="D3351" s="8"/>
      <c r="E3351" s="6"/>
      <c r="F3351" s="6"/>
    </row>
    <row r="3352" spans="1:6" ht="13.9">
      <c r="A3352" s="6"/>
      <c r="B3352" s="7"/>
      <c r="C3352" s="6"/>
      <c r="D3352" s="8"/>
      <c r="E3352" s="6"/>
      <c r="F3352" s="6"/>
    </row>
    <row r="3353" spans="1:6" ht="13.9">
      <c r="A3353" s="6"/>
      <c r="B3353" s="7"/>
      <c r="C3353" s="6"/>
      <c r="D3353" s="8"/>
      <c r="E3353" s="6"/>
      <c r="F3353" s="6"/>
    </row>
    <row r="3354" spans="1:6" ht="13.9">
      <c r="A3354" s="6"/>
      <c r="B3354" s="7"/>
      <c r="C3354" s="6"/>
      <c r="D3354" s="8"/>
      <c r="E3354" s="6"/>
      <c r="F3354" s="6"/>
    </row>
    <row r="3355" spans="1:6" ht="13.9">
      <c r="A3355" s="6"/>
      <c r="B3355" s="7"/>
      <c r="C3355" s="6"/>
      <c r="D3355" s="8"/>
      <c r="E3355" s="6"/>
      <c r="F3355" s="6"/>
    </row>
    <row r="3356" spans="1:6" ht="13.9">
      <c r="A3356" s="6"/>
      <c r="B3356" s="7"/>
      <c r="C3356" s="6"/>
      <c r="D3356" s="8"/>
      <c r="E3356" s="6"/>
      <c r="F3356" s="6"/>
    </row>
    <row r="3357" spans="1:6" ht="13.9">
      <c r="A3357" s="6"/>
      <c r="B3357" s="7"/>
      <c r="C3357" s="6"/>
      <c r="D3357" s="8"/>
      <c r="E3357" s="6"/>
      <c r="F3357" s="6"/>
    </row>
    <row r="3358" spans="1:6" ht="13.9">
      <c r="A3358" s="6"/>
      <c r="B3358" s="7"/>
      <c r="C3358" s="6"/>
      <c r="D3358" s="8"/>
      <c r="E3358" s="6"/>
      <c r="F3358" s="6"/>
    </row>
    <row r="3359" spans="1:6" ht="13.9">
      <c r="A3359" s="6"/>
      <c r="B3359" s="7"/>
      <c r="C3359" s="6"/>
      <c r="D3359" s="8"/>
      <c r="E3359" s="6"/>
      <c r="F3359" s="6"/>
    </row>
    <row r="3360" spans="1:6" ht="13.9">
      <c r="A3360" s="6"/>
      <c r="B3360" s="7"/>
      <c r="C3360" s="6"/>
      <c r="D3360" s="8"/>
      <c r="E3360" s="6"/>
      <c r="F3360" s="6"/>
    </row>
    <row r="3361" spans="1:6" ht="13.9">
      <c r="A3361" s="6"/>
      <c r="B3361" s="7"/>
      <c r="C3361" s="6"/>
      <c r="D3361" s="8"/>
      <c r="E3361" s="6"/>
      <c r="F3361" s="6"/>
    </row>
    <row r="3362" spans="1:6" ht="13.9">
      <c r="A3362" s="6"/>
      <c r="B3362" s="7"/>
      <c r="C3362" s="6"/>
      <c r="D3362" s="8"/>
      <c r="E3362" s="6"/>
      <c r="F3362" s="6"/>
    </row>
    <row r="3363" spans="1:6" ht="13.9">
      <c r="A3363" s="6"/>
      <c r="B3363" s="7"/>
      <c r="C3363" s="6"/>
      <c r="D3363" s="8"/>
      <c r="E3363" s="6"/>
      <c r="F3363" s="6"/>
    </row>
    <row r="3364" spans="1:6" ht="13.9">
      <c r="A3364" s="6"/>
      <c r="B3364" s="7"/>
      <c r="C3364" s="6"/>
      <c r="D3364" s="8"/>
      <c r="E3364" s="6"/>
      <c r="F3364" s="6"/>
    </row>
    <row r="3365" spans="1:6" ht="13.9">
      <c r="A3365" s="6"/>
      <c r="B3365" s="7"/>
      <c r="C3365" s="6"/>
      <c r="D3365" s="8"/>
      <c r="E3365" s="6"/>
      <c r="F3365" s="6"/>
    </row>
    <row r="3366" spans="1:6" ht="13.9">
      <c r="A3366" s="6"/>
      <c r="B3366" s="7"/>
      <c r="C3366" s="6"/>
      <c r="D3366" s="8"/>
      <c r="E3366" s="6"/>
      <c r="F3366" s="6"/>
    </row>
    <row r="3367" spans="1:6" ht="13.9">
      <c r="A3367" s="6"/>
      <c r="B3367" s="7"/>
      <c r="C3367" s="6"/>
      <c r="D3367" s="8"/>
      <c r="E3367" s="6"/>
      <c r="F3367" s="6"/>
    </row>
    <row r="3368" spans="1:6" ht="13.9">
      <c r="A3368" s="6"/>
      <c r="B3368" s="7"/>
      <c r="C3368" s="6"/>
      <c r="D3368" s="8"/>
      <c r="E3368" s="6"/>
      <c r="F3368" s="6"/>
    </row>
    <row r="3369" spans="1:6" ht="13.9">
      <c r="A3369" s="6"/>
      <c r="B3369" s="7"/>
      <c r="C3369" s="6"/>
      <c r="D3369" s="8"/>
      <c r="E3369" s="6"/>
      <c r="F3369" s="6"/>
    </row>
    <row r="3370" spans="1:6" ht="13.9">
      <c r="A3370" s="6"/>
      <c r="B3370" s="7"/>
      <c r="C3370" s="6"/>
      <c r="D3370" s="8"/>
      <c r="E3370" s="6"/>
      <c r="F3370" s="6"/>
    </row>
    <row r="3371" spans="1:6" ht="13.9">
      <c r="A3371" s="6"/>
      <c r="B3371" s="7"/>
      <c r="C3371" s="6"/>
      <c r="D3371" s="8"/>
      <c r="E3371" s="6"/>
      <c r="F3371" s="6"/>
    </row>
    <row r="3372" spans="1:6" ht="13.9">
      <c r="A3372" s="6"/>
      <c r="B3372" s="7"/>
      <c r="C3372" s="6"/>
      <c r="D3372" s="8"/>
      <c r="E3372" s="6"/>
      <c r="F3372" s="6"/>
    </row>
    <row r="3373" spans="1:6" ht="13.9">
      <c r="A3373" s="6"/>
      <c r="B3373" s="7"/>
      <c r="C3373" s="6"/>
      <c r="D3373" s="8"/>
      <c r="E3373" s="6"/>
      <c r="F3373" s="6"/>
    </row>
    <row r="3374" spans="1:6" ht="13.9">
      <c r="A3374" s="6"/>
      <c r="B3374" s="7"/>
      <c r="C3374" s="6"/>
      <c r="D3374" s="8"/>
      <c r="E3374" s="6"/>
      <c r="F3374" s="6"/>
    </row>
    <row r="3375" spans="1:6" ht="13.9">
      <c r="A3375" s="6"/>
      <c r="B3375" s="7"/>
      <c r="C3375" s="6"/>
      <c r="D3375" s="8"/>
      <c r="E3375" s="6"/>
      <c r="F3375" s="6"/>
    </row>
    <row r="3376" spans="1:6" ht="13.9">
      <c r="A3376" s="6"/>
      <c r="B3376" s="7"/>
      <c r="C3376" s="6"/>
      <c r="D3376" s="8"/>
      <c r="E3376" s="6"/>
      <c r="F3376" s="6"/>
    </row>
    <row r="3377" spans="1:6" ht="13.9">
      <c r="A3377" s="6"/>
      <c r="B3377" s="7"/>
      <c r="C3377" s="6"/>
      <c r="D3377" s="8"/>
      <c r="E3377" s="6"/>
      <c r="F3377" s="6"/>
    </row>
    <row r="3378" spans="1:6" ht="13.9">
      <c r="A3378" s="6"/>
      <c r="B3378" s="7"/>
      <c r="C3378" s="6"/>
      <c r="D3378" s="8"/>
      <c r="E3378" s="6"/>
      <c r="F3378" s="6"/>
    </row>
    <row r="3379" spans="1:6" ht="13.9">
      <c r="A3379" s="6"/>
      <c r="B3379" s="7"/>
      <c r="C3379" s="6"/>
      <c r="D3379" s="8"/>
      <c r="E3379" s="6"/>
      <c r="F3379" s="6"/>
    </row>
    <row r="3380" spans="1:6" ht="13.9">
      <c r="A3380" s="6"/>
      <c r="B3380" s="7"/>
      <c r="C3380" s="6"/>
      <c r="D3380" s="8"/>
      <c r="E3380" s="6"/>
      <c r="F3380" s="6"/>
    </row>
    <row r="3381" spans="1:6" ht="13.9">
      <c r="A3381" s="6"/>
      <c r="B3381" s="7"/>
      <c r="C3381" s="6"/>
      <c r="D3381" s="8"/>
      <c r="E3381" s="6"/>
      <c r="F3381" s="6"/>
    </row>
    <row r="3382" spans="1:6" ht="13.9">
      <c r="A3382" s="6"/>
      <c r="B3382" s="7"/>
      <c r="C3382" s="6"/>
      <c r="D3382" s="8"/>
      <c r="E3382" s="6"/>
      <c r="F3382" s="6"/>
    </row>
    <row r="3383" spans="1:6" ht="13.9">
      <c r="A3383" s="6"/>
      <c r="B3383" s="7"/>
      <c r="C3383" s="6"/>
      <c r="D3383" s="8"/>
      <c r="E3383" s="6"/>
      <c r="F3383" s="6"/>
    </row>
    <row r="3384" spans="1:6" ht="13.9">
      <c r="A3384" s="6"/>
      <c r="B3384" s="7"/>
      <c r="C3384" s="6"/>
      <c r="D3384" s="8"/>
      <c r="E3384" s="6"/>
      <c r="F3384" s="6"/>
    </row>
    <row r="3385" spans="1:6" ht="13.9">
      <c r="A3385" s="6"/>
      <c r="B3385" s="7"/>
      <c r="C3385" s="6"/>
      <c r="D3385" s="8"/>
      <c r="E3385" s="6"/>
      <c r="F3385" s="6"/>
    </row>
    <row r="3386" spans="1:6" ht="13.9">
      <c r="A3386" s="6"/>
      <c r="B3386" s="7"/>
      <c r="C3386" s="6"/>
      <c r="D3386" s="8"/>
      <c r="E3386" s="6"/>
      <c r="F3386" s="6"/>
    </row>
    <row r="3387" spans="1:6" ht="13.9">
      <c r="A3387" s="6"/>
      <c r="B3387" s="7"/>
      <c r="C3387" s="6"/>
      <c r="D3387" s="8"/>
      <c r="E3387" s="6"/>
      <c r="F3387" s="6"/>
    </row>
    <row r="3388" spans="1:6" ht="13.9">
      <c r="A3388" s="6"/>
      <c r="B3388" s="7"/>
      <c r="C3388" s="6"/>
      <c r="D3388" s="8"/>
      <c r="E3388" s="6"/>
      <c r="F3388" s="6"/>
    </row>
    <row r="3389" spans="1:6" ht="13.9">
      <c r="A3389" s="6"/>
      <c r="B3389" s="7"/>
      <c r="C3389" s="6"/>
      <c r="D3389" s="8"/>
      <c r="E3389" s="6"/>
      <c r="F3389" s="6"/>
    </row>
    <row r="3390" spans="1:6" ht="13.9">
      <c r="A3390" s="6"/>
      <c r="B3390" s="7"/>
      <c r="C3390" s="6"/>
      <c r="D3390" s="8"/>
      <c r="E3390" s="6"/>
      <c r="F3390" s="6"/>
    </row>
    <row r="3391" spans="1:6" ht="13.9">
      <c r="A3391" s="6"/>
      <c r="B3391" s="7"/>
      <c r="C3391" s="6"/>
      <c r="D3391" s="8"/>
      <c r="E3391" s="6"/>
      <c r="F3391" s="6"/>
    </row>
    <row r="3392" spans="1:6" ht="13.9">
      <c r="A3392" s="6"/>
      <c r="B3392" s="7"/>
      <c r="C3392" s="6"/>
      <c r="D3392" s="8"/>
      <c r="E3392" s="6"/>
      <c r="F3392" s="6"/>
    </row>
    <row r="3393" spans="1:6" ht="13.9">
      <c r="A3393" s="6"/>
      <c r="B3393" s="7"/>
      <c r="C3393" s="6"/>
      <c r="D3393" s="8"/>
      <c r="E3393" s="6"/>
      <c r="F3393" s="6"/>
    </row>
    <row r="3394" spans="1:6" ht="13.9">
      <c r="A3394" s="6"/>
      <c r="B3394" s="7"/>
      <c r="C3394" s="6"/>
      <c r="D3394" s="8"/>
      <c r="E3394" s="6"/>
      <c r="F3394" s="6"/>
    </row>
    <row r="3395" spans="1:6" ht="13.9">
      <c r="A3395" s="6"/>
      <c r="B3395" s="7"/>
      <c r="C3395" s="6"/>
      <c r="D3395" s="8"/>
      <c r="E3395" s="6"/>
      <c r="F3395" s="6"/>
    </row>
    <row r="3396" spans="1:6" ht="13.9">
      <c r="A3396" s="6"/>
      <c r="B3396" s="7"/>
      <c r="C3396" s="6"/>
      <c r="D3396" s="8"/>
      <c r="E3396" s="6"/>
      <c r="F3396" s="6"/>
    </row>
    <row r="3397" spans="1:6" ht="13.9">
      <c r="A3397" s="6"/>
      <c r="B3397" s="7"/>
      <c r="C3397" s="6"/>
      <c r="D3397" s="8"/>
      <c r="E3397" s="6"/>
      <c r="F3397" s="6"/>
    </row>
    <row r="3398" spans="1:6" ht="13.9">
      <c r="A3398" s="6"/>
      <c r="B3398" s="7"/>
      <c r="C3398" s="6"/>
      <c r="D3398" s="8"/>
      <c r="E3398" s="6"/>
      <c r="F3398" s="6"/>
    </row>
    <row r="3399" spans="1:6" ht="13.9">
      <c r="A3399" s="6"/>
      <c r="B3399" s="7"/>
      <c r="C3399" s="6"/>
      <c r="D3399" s="8"/>
      <c r="E3399" s="6"/>
      <c r="F3399" s="6"/>
    </row>
    <row r="3400" spans="1:6" ht="13.9">
      <c r="A3400" s="6"/>
      <c r="B3400" s="7"/>
      <c r="C3400" s="6"/>
      <c r="D3400" s="8"/>
      <c r="E3400" s="6"/>
      <c r="F3400" s="6"/>
    </row>
    <row r="3401" spans="1:6" ht="13.9">
      <c r="A3401" s="6"/>
      <c r="B3401" s="7"/>
      <c r="C3401" s="6"/>
      <c r="D3401" s="8"/>
      <c r="E3401" s="6"/>
      <c r="F3401" s="6"/>
    </row>
    <row r="3402" spans="1:6" ht="13.9">
      <c r="A3402" s="6"/>
      <c r="B3402" s="7"/>
      <c r="C3402" s="6"/>
      <c r="D3402" s="8"/>
      <c r="E3402" s="6"/>
      <c r="F3402" s="6"/>
    </row>
    <row r="3403" spans="1:6" ht="13.9">
      <c r="A3403" s="6"/>
      <c r="B3403" s="7"/>
      <c r="C3403" s="6"/>
      <c r="D3403" s="8"/>
      <c r="E3403" s="6"/>
      <c r="F3403" s="6"/>
    </row>
    <row r="3404" spans="1:6" ht="13.9">
      <c r="A3404" s="6"/>
      <c r="B3404" s="7"/>
      <c r="C3404" s="6"/>
      <c r="D3404" s="8"/>
      <c r="E3404" s="6"/>
      <c r="F3404" s="6"/>
    </row>
    <row r="3405" spans="1:6" ht="13.9">
      <c r="A3405" s="6"/>
      <c r="B3405" s="7"/>
      <c r="C3405" s="6"/>
      <c r="D3405" s="8"/>
      <c r="E3405" s="6"/>
      <c r="F3405" s="6"/>
    </row>
    <row r="3406" spans="1:6" ht="13.9">
      <c r="A3406" s="6"/>
      <c r="B3406" s="7"/>
      <c r="C3406" s="6"/>
      <c r="D3406" s="8"/>
      <c r="E3406" s="6"/>
      <c r="F3406" s="6"/>
    </row>
    <row r="3407" spans="1:6" ht="13.9">
      <c r="A3407" s="6"/>
      <c r="B3407" s="7"/>
      <c r="C3407" s="6"/>
      <c r="D3407" s="8"/>
      <c r="E3407" s="6"/>
      <c r="F3407" s="6"/>
    </row>
    <row r="3408" spans="1:6" ht="13.9">
      <c r="A3408" s="6"/>
      <c r="B3408" s="7"/>
      <c r="C3408" s="6"/>
      <c r="D3408" s="8"/>
      <c r="E3408" s="6"/>
      <c r="F3408" s="6"/>
    </row>
    <row r="3409" spans="1:6" ht="13.9">
      <c r="A3409" s="6"/>
      <c r="B3409" s="7"/>
      <c r="C3409" s="6"/>
      <c r="D3409" s="8"/>
      <c r="E3409" s="6"/>
      <c r="F3409" s="6"/>
    </row>
    <row r="3410" spans="1:6" ht="13.9">
      <c r="A3410" s="6"/>
      <c r="B3410" s="7"/>
      <c r="C3410" s="6"/>
      <c r="D3410" s="8"/>
      <c r="E3410" s="6"/>
      <c r="F3410" s="6"/>
    </row>
    <row r="3411" spans="1:6" ht="13.9">
      <c r="A3411" s="6"/>
      <c r="B3411" s="7"/>
      <c r="C3411" s="6"/>
      <c r="D3411" s="8"/>
      <c r="E3411" s="6"/>
      <c r="F3411" s="6"/>
    </row>
    <row r="3412" spans="1:6" ht="13.9">
      <c r="A3412" s="6"/>
      <c r="B3412" s="7"/>
      <c r="C3412" s="6"/>
      <c r="D3412" s="8"/>
      <c r="E3412" s="6"/>
      <c r="F3412" s="6"/>
    </row>
    <row r="3413" spans="1:6" ht="13.9">
      <c r="A3413" s="6"/>
      <c r="B3413" s="7"/>
      <c r="C3413" s="6"/>
      <c r="D3413" s="8"/>
      <c r="E3413" s="6"/>
      <c r="F3413" s="6"/>
    </row>
    <row r="3414" spans="1:6" ht="13.9">
      <c r="A3414" s="6"/>
      <c r="B3414" s="7"/>
      <c r="C3414" s="6"/>
      <c r="D3414" s="8"/>
      <c r="E3414" s="6"/>
      <c r="F3414" s="6"/>
    </row>
    <row r="3415" spans="1:6" ht="13.9">
      <c r="A3415" s="6"/>
      <c r="B3415" s="7"/>
      <c r="C3415" s="6"/>
      <c r="D3415" s="8"/>
      <c r="E3415" s="6"/>
      <c r="F3415" s="6"/>
    </row>
    <row r="3416" spans="1:6" ht="13.9">
      <c r="A3416" s="6"/>
      <c r="B3416" s="7"/>
      <c r="C3416" s="6"/>
      <c r="D3416" s="8"/>
      <c r="E3416" s="6"/>
      <c r="F3416" s="6"/>
    </row>
    <row r="3417" spans="1:6" ht="13.9">
      <c r="A3417" s="6"/>
      <c r="B3417" s="7"/>
      <c r="C3417" s="6"/>
      <c r="D3417" s="8"/>
      <c r="E3417" s="6"/>
      <c r="F3417" s="6"/>
    </row>
    <row r="3418" spans="1:6" ht="13.9">
      <c r="A3418" s="6"/>
      <c r="B3418" s="7"/>
      <c r="C3418" s="6"/>
      <c r="D3418" s="8"/>
      <c r="E3418" s="6"/>
      <c r="F3418" s="6"/>
    </row>
    <row r="3419" spans="1:6" ht="13.9">
      <c r="A3419" s="6"/>
      <c r="B3419" s="7"/>
      <c r="C3419" s="6"/>
      <c r="D3419" s="8"/>
      <c r="E3419" s="6"/>
      <c r="F3419" s="6"/>
    </row>
    <row r="3420" spans="1:6" ht="13.9">
      <c r="A3420" s="6"/>
      <c r="B3420" s="7"/>
      <c r="C3420" s="6"/>
      <c r="D3420" s="8"/>
      <c r="E3420" s="6"/>
      <c r="F3420" s="6"/>
    </row>
    <row r="3421" spans="1:6" ht="13.9">
      <c r="A3421" s="6"/>
      <c r="B3421" s="7"/>
      <c r="C3421" s="6"/>
      <c r="D3421" s="8"/>
      <c r="E3421" s="6"/>
      <c r="F3421" s="6"/>
    </row>
    <row r="3422" spans="1:6" ht="13.9">
      <c r="A3422" s="6"/>
      <c r="B3422" s="7"/>
      <c r="C3422" s="6"/>
      <c r="D3422" s="8"/>
      <c r="E3422" s="6"/>
      <c r="F3422" s="6"/>
    </row>
    <row r="3423" spans="1:6" ht="13.9">
      <c r="A3423" s="6"/>
      <c r="B3423" s="7"/>
      <c r="C3423" s="6"/>
      <c r="D3423" s="8"/>
      <c r="E3423" s="6"/>
      <c r="F3423" s="6"/>
    </row>
    <row r="3424" spans="1:6" ht="13.9">
      <c r="A3424" s="6"/>
      <c r="B3424" s="7"/>
      <c r="C3424" s="6"/>
      <c r="D3424" s="8"/>
      <c r="E3424" s="6"/>
      <c r="F3424" s="6"/>
    </row>
    <row r="3425" spans="1:6" ht="13.9">
      <c r="A3425" s="6"/>
      <c r="B3425" s="7"/>
      <c r="C3425" s="6"/>
      <c r="D3425" s="8"/>
      <c r="E3425" s="6"/>
      <c r="F3425" s="6"/>
    </row>
    <row r="3426" spans="1:6" ht="13.9">
      <c r="A3426" s="6"/>
      <c r="B3426" s="7"/>
      <c r="C3426" s="6"/>
      <c r="D3426" s="8"/>
      <c r="E3426" s="6"/>
      <c r="F3426" s="6"/>
    </row>
    <row r="3427" spans="1:6" ht="13.9">
      <c r="A3427" s="6"/>
      <c r="B3427" s="7"/>
      <c r="C3427" s="6"/>
      <c r="D3427" s="8"/>
      <c r="E3427" s="6"/>
      <c r="F3427" s="6"/>
    </row>
    <row r="3428" spans="1:6" ht="13.9">
      <c r="A3428" s="6"/>
      <c r="B3428" s="7"/>
      <c r="C3428" s="6"/>
      <c r="D3428" s="8"/>
      <c r="E3428" s="6"/>
      <c r="F3428" s="6"/>
    </row>
    <row r="3429" spans="1:6" ht="13.9">
      <c r="A3429" s="6"/>
      <c r="B3429" s="7"/>
      <c r="C3429" s="6"/>
      <c r="D3429" s="8"/>
      <c r="E3429" s="6"/>
      <c r="F3429" s="6"/>
    </row>
    <row r="3430" spans="1:6" ht="13.9">
      <c r="A3430" s="6"/>
      <c r="B3430" s="7"/>
      <c r="C3430" s="6"/>
      <c r="D3430" s="8"/>
      <c r="E3430" s="6"/>
      <c r="F3430" s="6"/>
    </row>
    <row r="3431" spans="1:6" ht="13.9">
      <c r="A3431" s="6"/>
      <c r="B3431" s="7"/>
      <c r="C3431" s="6"/>
      <c r="D3431" s="8"/>
      <c r="E3431" s="6"/>
      <c r="F3431" s="6"/>
    </row>
    <row r="3432" spans="1:6" ht="13.9">
      <c r="A3432" s="6"/>
      <c r="B3432" s="7"/>
      <c r="C3432" s="6"/>
      <c r="D3432" s="8"/>
      <c r="E3432" s="6"/>
      <c r="F3432" s="6"/>
    </row>
    <row r="3433" spans="1:6" ht="13.9">
      <c r="A3433" s="6"/>
      <c r="B3433" s="7"/>
      <c r="C3433" s="6"/>
      <c r="D3433" s="8"/>
      <c r="E3433" s="6"/>
      <c r="F3433" s="6"/>
    </row>
    <row r="3434" spans="1:6" ht="13.9">
      <c r="A3434" s="6"/>
      <c r="B3434" s="7"/>
      <c r="C3434" s="6"/>
      <c r="D3434" s="8"/>
      <c r="E3434" s="6"/>
      <c r="F3434" s="6"/>
    </row>
    <row r="3435" spans="1:6" ht="13.9">
      <c r="A3435" s="6"/>
      <c r="B3435" s="7"/>
      <c r="C3435" s="6"/>
      <c r="D3435" s="8"/>
      <c r="E3435" s="6"/>
      <c r="F3435" s="6"/>
    </row>
    <row r="3436" spans="1:6" ht="13.9">
      <c r="A3436" s="6"/>
      <c r="B3436" s="7"/>
      <c r="C3436" s="6"/>
      <c r="D3436" s="8"/>
      <c r="E3436" s="6"/>
      <c r="F3436" s="6"/>
    </row>
    <row r="3437" spans="1:6" ht="13.9">
      <c r="A3437" s="6"/>
      <c r="B3437" s="7"/>
      <c r="C3437" s="6"/>
      <c r="D3437" s="8"/>
      <c r="E3437" s="6"/>
      <c r="F3437" s="6"/>
    </row>
    <row r="3438" spans="1:6" ht="13.9">
      <c r="A3438" s="6"/>
      <c r="B3438" s="7"/>
      <c r="C3438" s="6"/>
      <c r="D3438" s="8"/>
      <c r="E3438" s="6"/>
      <c r="F3438" s="6"/>
    </row>
    <row r="3439" spans="1:6" ht="13.9">
      <c r="A3439" s="6"/>
      <c r="B3439" s="7"/>
      <c r="C3439" s="6"/>
      <c r="D3439" s="8"/>
      <c r="E3439" s="6"/>
      <c r="F3439" s="6"/>
    </row>
    <row r="3440" spans="1:6" ht="13.9">
      <c r="A3440" s="6"/>
      <c r="B3440" s="7"/>
      <c r="C3440" s="6"/>
      <c r="D3440" s="8"/>
      <c r="E3440" s="6"/>
      <c r="F3440" s="6"/>
    </row>
    <row r="3441" spans="1:6" ht="13.9">
      <c r="A3441" s="6"/>
      <c r="B3441" s="7"/>
      <c r="C3441" s="6"/>
      <c r="D3441" s="8"/>
      <c r="E3441" s="6"/>
      <c r="F3441" s="6"/>
    </row>
    <row r="3442" spans="1:6" ht="13.9">
      <c r="A3442" s="6"/>
      <c r="B3442" s="7"/>
      <c r="C3442" s="6"/>
      <c r="D3442" s="8"/>
      <c r="E3442" s="6"/>
      <c r="F3442" s="6"/>
    </row>
    <row r="3443" spans="1:6" ht="13.9">
      <c r="A3443" s="6"/>
      <c r="B3443" s="7"/>
      <c r="C3443" s="6"/>
      <c r="D3443" s="8"/>
      <c r="E3443" s="6"/>
      <c r="F3443" s="6"/>
    </row>
    <row r="3444" spans="1:6" ht="13.9">
      <c r="A3444" s="6"/>
      <c r="B3444" s="7"/>
      <c r="C3444" s="6"/>
      <c r="D3444" s="8"/>
      <c r="E3444" s="6"/>
      <c r="F3444" s="6"/>
    </row>
    <row r="3445" spans="1:6" ht="13.9">
      <c r="A3445" s="6"/>
      <c r="B3445" s="7"/>
      <c r="C3445" s="6"/>
      <c r="D3445" s="8"/>
      <c r="E3445" s="6"/>
      <c r="F3445" s="6"/>
    </row>
    <row r="3446" spans="1:6" ht="13.9">
      <c r="A3446" s="6"/>
      <c r="B3446" s="7"/>
      <c r="C3446" s="6"/>
      <c r="D3446" s="8"/>
      <c r="E3446" s="6"/>
      <c r="F3446" s="6"/>
    </row>
    <row r="3447" spans="1:6" ht="13.9">
      <c r="A3447" s="6"/>
      <c r="B3447" s="7"/>
      <c r="C3447" s="6"/>
      <c r="D3447" s="8"/>
      <c r="E3447" s="6"/>
      <c r="F3447" s="6"/>
    </row>
    <row r="3448" spans="1:6" ht="13.9">
      <c r="A3448" s="6"/>
      <c r="B3448" s="7"/>
      <c r="C3448" s="6"/>
      <c r="D3448" s="8"/>
      <c r="E3448" s="6"/>
      <c r="F3448" s="6"/>
    </row>
    <row r="3449" spans="1:6" ht="13.9">
      <c r="A3449" s="6"/>
      <c r="B3449" s="7"/>
      <c r="C3449" s="6"/>
      <c r="D3449" s="8"/>
      <c r="E3449" s="6"/>
      <c r="F3449" s="6"/>
    </row>
    <row r="3450" spans="1:6" ht="13.9">
      <c r="A3450" s="6"/>
      <c r="B3450" s="7"/>
      <c r="C3450" s="6"/>
      <c r="D3450" s="8"/>
      <c r="E3450" s="6"/>
      <c r="F3450" s="6"/>
    </row>
    <row r="3451" spans="1:6" ht="13.9">
      <c r="A3451" s="6"/>
      <c r="B3451" s="7"/>
      <c r="C3451" s="6"/>
      <c r="D3451" s="8"/>
      <c r="E3451" s="6"/>
      <c r="F3451" s="6"/>
    </row>
    <row r="3452" spans="1:6" ht="13.9">
      <c r="A3452" s="6"/>
      <c r="B3452" s="7"/>
      <c r="C3452" s="6"/>
      <c r="D3452" s="8"/>
      <c r="E3452" s="6"/>
      <c r="F3452" s="6"/>
    </row>
    <row r="3453" spans="1:6" ht="13.9">
      <c r="A3453" s="6"/>
      <c r="B3453" s="7"/>
      <c r="C3453" s="6"/>
      <c r="D3453" s="8"/>
      <c r="E3453" s="6"/>
      <c r="F3453" s="6"/>
    </row>
    <row r="3454" spans="1:6" ht="13.9">
      <c r="A3454" s="6"/>
      <c r="B3454" s="7"/>
      <c r="C3454" s="6"/>
      <c r="D3454" s="8"/>
      <c r="E3454" s="6"/>
      <c r="F3454" s="6"/>
    </row>
    <row r="3455" spans="1:6" ht="13.9">
      <c r="A3455" s="6"/>
      <c r="B3455" s="7"/>
      <c r="C3455" s="6"/>
      <c r="D3455" s="8"/>
      <c r="E3455" s="6"/>
      <c r="F3455" s="6"/>
    </row>
    <row r="3456" spans="1:6" ht="13.9">
      <c r="A3456" s="6"/>
      <c r="B3456" s="7"/>
      <c r="C3456" s="6"/>
      <c r="D3456" s="8"/>
      <c r="E3456" s="6"/>
      <c r="F3456" s="6"/>
    </row>
    <row r="3457" spans="1:6" ht="13.9">
      <c r="A3457" s="6"/>
      <c r="B3457" s="7"/>
      <c r="C3457" s="6"/>
      <c r="D3457" s="8"/>
      <c r="E3457" s="6"/>
      <c r="F3457" s="6"/>
    </row>
    <row r="3458" spans="1:6" ht="13.9">
      <c r="A3458" s="6"/>
      <c r="B3458" s="7"/>
      <c r="C3458" s="6"/>
      <c r="D3458" s="8"/>
      <c r="E3458" s="6"/>
      <c r="F3458" s="6"/>
    </row>
    <row r="3459" spans="1:6" ht="13.9">
      <c r="A3459" s="6"/>
      <c r="B3459" s="7"/>
      <c r="C3459" s="6"/>
      <c r="D3459" s="8"/>
      <c r="E3459" s="6"/>
      <c r="F3459" s="6"/>
    </row>
    <row r="3460" spans="1:6" ht="13.9">
      <c r="A3460" s="6"/>
      <c r="B3460" s="7"/>
      <c r="C3460" s="6"/>
      <c r="D3460" s="8"/>
      <c r="E3460" s="6"/>
      <c r="F3460" s="6"/>
    </row>
    <row r="3461" spans="1:6" ht="13.9">
      <c r="A3461" s="6"/>
      <c r="B3461" s="7"/>
      <c r="C3461" s="6"/>
      <c r="D3461" s="8"/>
      <c r="E3461" s="6"/>
      <c r="F3461" s="6"/>
    </row>
    <row r="3462" spans="1:6" ht="13.9">
      <c r="A3462" s="6"/>
      <c r="B3462" s="7"/>
      <c r="C3462" s="6"/>
      <c r="D3462" s="8"/>
      <c r="E3462" s="6"/>
      <c r="F3462" s="6"/>
    </row>
    <row r="3463" spans="1:6" ht="13.9">
      <c r="A3463" s="6"/>
      <c r="B3463" s="7"/>
      <c r="C3463" s="6"/>
      <c r="D3463" s="8"/>
      <c r="E3463" s="6"/>
      <c r="F3463" s="6"/>
    </row>
    <row r="3464" spans="1:6" ht="13.9">
      <c r="A3464" s="6"/>
      <c r="B3464" s="7"/>
      <c r="C3464" s="6"/>
      <c r="D3464" s="8"/>
      <c r="E3464" s="6"/>
      <c r="F3464" s="6"/>
    </row>
    <row r="3465" spans="1:6" ht="13.9">
      <c r="A3465" s="6"/>
      <c r="B3465" s="7"/>
      <c r="C3465" s="6"/>
      <c r="D3465" s="8"/>
      <c r="E3465" s="6"/>
      <c r="F3465" s="6"/>
    </row>
    <row r="3466" spans="1:6" ht="13.9">
      <c r="A3466" s="6"/>
      <c r="B3466" s="7"/>
      <c r="C3466" s="6"/>
      <c r="D3466" s="8"/>
      <c r="E3466" s="6"/>
      <c r="F3466" s="6"/>
    </row>
    <row r="3467" spans="1:6" ht="13.9">
      <c r="A3467" s="6"/>
      <c r="B3467" s="7"/>
      <c r="C3467" s="6"/>
      <c r="D3467" s="8"/>
      <c r="E3467" s="6"/>
      <c r="F3467" s="6"/>
    </row>
    <row r="3468" spans="1:6" ht="13.9">
      <c r="A3468" s="6"/>
      <c r="B3468" s="7"/>
      <c r="C3468" s="6"/>
      <c r="D3468" s="8"/>
      <c r="E3468" s="6"/>
      <c r="F3468" s="6"/>
    </row>
    <row r="3469" spans="1:6" ht="13.9">
      <c r="A3469" s="6"/>
      <c r="B3469" s="7"/>
      <c r="C3469" s="6"/>
      <c r="D3469" s="8"/>
      <c r="E3469" s="6"/>
      <c r="F3469" s="6"/>
    </row>
    <row r="3470" spans="1:6" ht="13.9">
      <c r="A3470" s="6"/>
      <c r="B3470" s="7"/>
      <c r="C3470" s="6"/>
      <c r="D3470" s="8"/>
      <c r="E3470" s="6"/>
      <c r="F3470" s="6"/>
    </row>
    <row r="3471" spans="1:6" ht="13.9">
      <c r="A3471" s="6"/>
      <c r="B3471" s="7"/>
      <c r="C3471" s="6"/>
      <c r="D3471" s="8"/>
      <c r="E3471" s="6"/>
      <c r="F3471" s="6"/>
    </row>
    <row r="3472" spans="1:6" ht="13.9">
      <c r="A3472" s="6"/>
      <c r="B3472" s="7"/>
      <c r="C3472" s="6"/>
      <c r="D3472" s="8"/>
      <c r="E3472" s="6"/>
      <c r="F3472" s="6"/>
    </row>
    <row r="3473" spans="1:6" ht="13.9">
      <c r="A3473" s="6"/>
      <c r="B3473" s="7"/>
      <c r="C3473" s="6"/>
      <c r="D3473" s="8"/>
      <c r="E3473" s="6"/>
      <c r="F3473" s="6"/>
    </row>
    <row r="3474" spans="1:6" ht="13.9">
      <c r="A3474" s="6"/>
      <c r="B3474" s="7"/>
      <c r="C3474" s="6"/>
      <c r="D3474" s="8"/>
      <c r="E3474" s="6"/>
      <c r="F3474" s="6"/>
    </row>
    <row r="3475" spans="1:6" ht="13.9">
      <c r="A3475" s="6"/>
      <c r="B3475" s="7"/>
      <c r="C3475" s="6"/>
      <c r="D3475" s="8"/>
      <c r="E3475" s="6"/>
      <c r="F3475" s="6"/>
    </row>
    <row r="3476" spans="1:6" ht="13.9">
      <c r="A3476" s="6"/>
      <c r="B3476" s="7"/>
      <c r="C3476" s="6"/>
      <c r="D3476" s="8"/>
      <c r="E3476" s="6"/>
      <c r="F3476" s="6"/>
    </row>
    <row r="3477" spans="1:6" ht="13.9">
      <c r="A3477" s="6"/>
      <c r="B3477" s="7"/>
      <c r="C3477" s="6"/>
      <c r="D3477" s="8"/>
      <c r="E3477" s="6"/>
      <c r="F3477" s="6"/>
    </row>
    <row r="3478" spans="1:6" ht="13.9">
      <c r="A3478" s="6"/>
      <c r="B3478" s="7"/>
      <c r="C3478" s="6"/>
      <c r="D3478" s="8"/>
      <c r="E3478" s="6"/>
      <c r="F3478" s="6"/>
    </row>
    <row r="3479" spans="1:6" ht="13.9">
      <c r="A3479" s="6"/>
      <c r="B3479" s="7"/>
      <c r="C3479" s="6"/>
      <c r="D3479" s="8"/>
      <c r="E3479" s="6"/>
      <c r="F3479" s="6"/>
    </row>
    <row r="3480" spans="1:6" ht="13.9">
      <c r="A3480" s="6"/>
      <c r="B3480" s="7"/>
      <c r="C3480" s="6"/>
      <c r="D3480" s="8"/>
      <c r="E3480" s="6"/>
      <c r="F3480" s="6"/>
    </row>
    <row r="3481" spans="1:6" ht="13.9">
      <c r="A3481" s="6"/>
      <c r="B3481" s="7"/>
      <c r="C3481" s="6"/>
      <c r="D3481" s="8"/>
      <c r="E3481" s="6"/>
      <c r="F3481" s="6"/>
    </row>
    <row r="3482" spans="1:6" ht="13.9">
      <c r="A3482" s="6"/>
      <c r="B3482" s="7"/>
      <c r="C3482" s="6"/>
      <c r="D3482" s="8"/>
      <c r="E3482" s="6"/>
      <c r="F3482" s="6"/>
    </row>
    <row r="3483" spans="1:6" ht="13.9">
      <c r="A3483" s="6"/>
      <c r="B3483" s="7"/>
      <c r="C3483" s="6"/>
      <c r="D3483" s="8"/>
      <c r="E3483" s="6"/>
      <c r="F3483" s="6"/>
    </row>
    <row r="3484" spans="1:6" ht="13.9">
      <c r="A3484" s="6"/>
      <c r="B3484" s="7"/>
      <c r="C3484" s="6"/>
      <c r="D3484" s="8"/>
      <c r="E3484" s="6"/>
      <c r="F3484" s="6"/>
    </row>
    <row r="3485" spans="1:6" ht="13.9">
      <c r="A3485" s="6"/>
      <c r="B3485" s="7"/>
      <c r="C3485" s="6"/>
      <c r="D3485" s="8"/>
      <c r="E3485" s="6"/>
      <c r="F3485" s="6"/>
    </row>
    <row r="3486" spans="1:6" ht="13.9">
      <c r="A3486" s="6"/>
      <c r="B3486" s="7"/>
      <c r="C3486" s="6"/>
      <c r="D3486" s="8"/>
      <c r="E3486" s="6"/>
      <c r="F3486" s="6"/>
    </row>
    <row r="3487" spans="1:6" ht="13.9">
      <c r="A3487" s="6"/>
      <c r="B3487" s="7"/>
      <c r="C3487" s="6"/>
      <c r="D3487" s="8"/>
      <c r="E3487" s="6"/>
      <c r="F3487" s="6"/>
    </row>
    <row r="3488" spans="1:6" ht="13.9">
      <c r="A3488" s="6"/>
      <c r="B3488" s="7"/>
      <c r="C3488" s="6"/>
      <c r="D3488" s="8"/>
      <c r="E3488" s="6"/>
      <c r="F3488" s="6"/>
    </row>
    <row r="3489" spans="1:6" ht="13.9">
      <c r="A3489" s="6"/>
      <c r="B3489" s="7"/>
      <c r="C3489" s="6"/>
      <c r="D3489" s="8"/>
      <c r="E3489" s="6"/>
      <c r="F3489" s="6"/>
    </row>
    <row r="3490" spans="1:6" ht="13.9">
      <c r="A3490" s="6"/>
      <c r="B3490" s="7"/>
      <c r="C3490" s="6"/>
      <c r="D3490" s="8"/>
      <c r="E3490" s="6"/>
      <c r="F3490" s="6"/>
    </row>
    <row r="3491" spans="1:6" ht="13.9">
      <c r="A3491" s="6"/>
      <c r="B3491" s="7"/>
      <c r="C3491" s="6"/>
      <c r="D3491" s="8"/>
      <c r="E3491" s="6"/>
      <c r="F3491" s="6"/>
    </row>
    <row r="3492" spans="1:6" ht="13.9">
      <c r="A3492" s="6"/>
      <c r="B3492" s="7"/>
      <c r="C3492" s="6"/>
      <c r="D3492" s="8"/>
      <c r="E3492" s="6"/>
      <c r="F3492" s="6"/>
    </row>
    <row r="3493" spans="1:6" ht="13.9">
      <c r="A3493" s="6"/>
      <c r="B3493" s="7"/>
      <c r="C3493" s="6"/>
      <c r="D3493" s="8"/>
      <c r="E3493" s="6"/>
      <c r="F3493" s="6"/>
    </row>
    <row r="3494" spans="1:6" ht="13.9">
      <c r="A3494" s="6"/>
      <c r="B3494" s="7"/>
      <c r="C3494" s="6"/>
      <c r="D3494" s="8"/>
      <c r="E3494" s="6"/>
      <c r="F3494" s="6"/>
    </row>
    <row r="3495" spans="1:6" ht="13.9">
      <c r="A3495" s="6"/>
      <c r="B3495" s="7"/>
      <c r="C3495" s="6"/>
      <c r="D3495" s="8"/>
      <c r="E3495" s="6"/>
      <c r="F3495" s="6"/>
    </row>
    <row r="3496" spans="1:6" ht="13.9">
      <c r="A3496" s="6"/>
      <c r="B3496" s="7"/>
      <c r="C3496" s="6"/>
      <c r="D3496" s="8"/>
      <c r="E3496" s="6"/>
      <c r="F3496" s="6"/>
    </row>
    <row r="3497" spans="1:6" ht="13.9">
      <c r="A3497" s="6"/>
      <c r="B3497" s="7"/>
      <c r="C3497" s="6"/>
      <c r="D3497" s="8"/>
      <c r="E3497" s="6"/>
      <c r="F3497" s="6"/>
    </row>
    <row r="3498" spans="1:6" ht="13.9">
      <c r="A3498" s="6"/>
      <c r="B3498" s="7"/>
      <c r="C3498" s="6"/>
      <c r="D3498" s="8"/>
      <c r="E3498" s="6"/>
      <c r="F3498" s="6"/>
    </row>
    <row r="3499" spans="1:6" ht="13.9">
      <c r="A3499" s="6"/>
      <c r="B3499" s="7"/>
      <c r="C3499" s="6"/>
      <c r="D3499" s="8"/>
      <c r="E3499" s="6"/>
      <c r="F3499" s="6"/>
    </row>
    <row r="3500" spans="1:6" ht="13.9">
      <c r="A3500" s="6"/>
      <c r="B3500" s="7"/>
      <c r="C3500" s="6"/>
      <c r="D3500" s="8"/>
      <c r="E3500" s="6"/>
      <c r="F3500" s="6"/>
    </row>
    <row r="3501" spans="1:6" ht="13.9">
      <c r="A3501" s="6"/>
      <c r="B3501" s="7"/>
      <c r="C3501" s="6"/>
      <c r="D3501" s="8"/>
      <c r="E3501" s="6"/>
      <c r="F3501" s="6"/>
    </row>
    <row r="3502" spans="1:6" ht="13.9">
      <c r="A3502" s="6"/>
      <c r="B3502" s="7"/>
      <c r="C3502" s="6"/>
      <c r="D3502" s="8"/>
      <c r="E3502" s="6"/>
      <c r="F3502" s="6"/>
    </row>
    <row r="3503" spans="1:6" ht="13.9">
      <c r="A3503" s="6"/>
      <c r="B3503" s="7"/>
      <c r="C3503" s="6"/>
      <c r="D3503" s="8"/>
      <c r="E3503" s="6"/>
      <c r="F3503" s="6"/>
    </row>
    <row r="3504" spans="1:6" ht="13.9">
      <c r="A3504" s="6"/>
      <c r="B3504" s="7"/>
      <c r="C3504" s="6"/>
      <c r="D3504" s="8"/>
      <c r="E3504" s="6"/>
      <c r="F3504" s="6"/>
    </row>
    <row r="3505" spans="1:6" ht="13.9">
      <c r="A3505" s="6"/>
      <c r="B3505" s="7"/>
      <c r="C3505" s="6"/>
      <c r="D3505" s="8"/>
      <c r="E3505" s="6"/>
      <c r="F3505" s="6"/>
    </row>
    <row r="3506" spans="1:6" ht="13.9">
      <c r="A3506" s="6"/>
      <c r="B3506" s="7"/>
      <c r="C3506" s="6"/>
      <c r="D3506" s="8"/>
      <c r="E3506" s="6"/>
      <c r="F3506" s="6"/>
    </row>
    <row r="3507" spans="1:6" ht="13.9">
      <c r="A3507" s="6"/>
      <c r="B3507" s="7"/>
      <c r="C3507" s="6"/>
      <c r="D3507" s="8"/>
      <c r="E3507" s="6"/>
      <c r="F3507" s="6"/>
    </row>
    <row r="3508" spans="1:6" ht="13.9">
      <c r="A3508" s="6"/>
      <c r="B3508" s="7"/>
      <c r="C3508" s="6"/>
      <c r="D3508" s="8"/>
      <c r="E3508" s="6"/>
      <c r="F3508" s="6"/>
    </row>
    <row r="3509" spans="1:6" ht="13.9">
      <c r="A3509" s="6"/>
      <c r="B3509" s="7"/>
      <c r="C3509" s="6"/>
      <c r="D3509" s="8"/>
      <c r="E3509" s="6"/>
      <c r="F3509" s="6"/>
    </row>
    <row r="3510" spans="1:6" ht="13.9">
      <c r="A3510" s="6"/>
      <c r="B3510" s="7"/>
      <c r="C3510" s="6"/>
      <c r="D3510" s="8"/>
      <c r="E3510" s="6"/>
      <c r="F3510" s="6"/>
    </row>
    <row r="3511" spans="1:6" ht="13.9">
      <c r="A3511" s="6"/>
      <c r="B3511" s="7"/>
      <c r="C3511" s="6"/>
      <c r="D3511" s="8"/>
      <c r="E3511" s="6"/>
      <c r="F3511" s="6"/>
    </row>
    <row r="3512" spans="1:6" ht="13.9">
      <c r="A3512" s="6"/>
      <c r="B3512" s="7"/>
      <c r="C3512" s="6"/>
      <c r="D3512" s="8"/>
      <c r="E3512" s="6"/>
      <c r="F3512" s="6"/>
    </row>
    <row r="3513" spans="1:6" ht="13.9">
      <c r="A3513" s="6"/>
      <c r="B3513" s="7"/>
      <c r="C3513" s="6"/>
      <c r="D3513" s="8"/>
      <c r="E3513" s="6"/>
      <c r="F3513" s="6"/>
    </row>
    <row r="3514" spans="1:6" ht="13.9">
      <c r="A3514" s="6"/>
      <c r="B3514" s="7"/>
      <c r="C3514" s="6"/>
      <c r="D3514" s="8"/>
      <c r="E3514" s="6"/>
      <c r="F3514" s="6"/>
    </row>
    <row r="3515" spans="1:6" ht="13.9">
      <c r="A3515" s="6"/>
      <c r="B3515" s="7"/>
      <c r="C3515" s="6"/>
      <c r="D3515" s="8"/>
      <c r="E3515" s="6"/>
      <c r="F3515" s="6"/>
    </row>
    <row r="3516" spans="1:6" ht="13.9">
      <c r="A3516" s="6"/>
      <c r="B3516" s="7"/>
      <c r="C3516" s="6"/>
      <c r="D3516" s="8"/>
      <c r="E3516" s="6"/>
      <c r="F3516" s="6"/>
    </row>
    <row r="3517" spans="1:6" ht="13.9">
      <c r="A3517" s="6"/>
      <c r="B3517" s="7"/>
      <c r="C3517" s="6"/>
      <c r="D3517" s="8"/>
      <c r="E3517" s="6"/>
      <c r="F3517" s="6"/>
    </row>
    <row r="3518" spans="1:6" ht="13.9">
      <c r="A3518" s="6"/>
      <c r="B3518" s="7"/>
      <c r="C3518" s="6"/>
      <c r="D3518" s="8"/>
      <c r="E3518" s="6"/>
      <c r="F3518" s="6"/>
    </row>
    <row r="3519" spans="1:6" ht="13.9">
      <c r="A3519" s="6"/>
      <c r="B3519" s="7"/>
      <c r="C3519" s="6"/>
      <c r="D3519" s="8"/>
      <c r="E3519" s="6"/>
      <c r="F3519" s="6"/>
    </row>
    <row r="3520" spans="1:6" ht="13.9">
      <c r="A3520" s="6"/>
      <c r="B3520" s="7"/>
      <c r="C3520" s="6"/>
      <c r="D3520" s="8"/>
      <c r="E3520" s="6"/>
      <c r="F3520" s="6"/>
    </row>
    <row r="3521" spans="1:6" ht="13.9">
      <c r="A3521" s="6"/>
      <c r="B3521" s="7"/>
      <c r="C3521" s="6"/>
      <c r="D3521" s="8"/>
      <c r="E3521" s="6"/>
      <c r="F3521" s="6"/>
    </row>
    <row r="3522" spans="1:6" ht="13.9">
      <c r="A3522" s="6"/>
      <c r="B3522" s="7"/>
      <c r="C3522" s="6"/>
      <c r="D3522" s="8"/>
      <c r="E3522" s="6"/>
      <c r="F3522" s="6"/>
    </row>
    <row r="3523" spans="1:6" ht="13.9">
      <c r="A3523" s="6"/>
      <c r="B3523" s="7"/>
      <c r="C3523" s="6"/>
      <c r="D3523" s="8"/>
      <c r="E3523" s="6"/>
      <c r="F3523" s="6"/>
    </row>
    <row r="3524" spans="1:6" ht="13.9">
      <c r="A3524" s="6"/>
      <c r="B3524" s="7"/>
      <c r="C3524" s="6"/>
      <c r="D3524" s="8"/>
      <c r="E3524" s="6"/>
      <c r="F3524" s="6"/>
    </row>
    <row r="3525" spans="1:6" ht="13.9">
      <c r="A3525" s="6"/>
      <c r="B3525" s="7"/>
      <c r="C3525" s="6"/>
      <c r="D3525" s="8"/>
      <c r="E3525" s="6"/>
      <c r="F3525" s="6"/>
    </row>
    <row r="3526" spans="1:6" ht="13.9">
      <c r="A3526" s="6"/>
      <c r="B3526" s="7"/>
      <c r="C3526" s="6"/>
      <c r="D3526" s="8"/>
      <c r="E3526" s="6"/>
      <c r="F3526" s="6"/>
    </row>
    <row r="3527" spans="1:6" ht="13.9">
      <c r="A3527" s="6"/>
      <c r="B3527" s="7"/>
      <c r="C3527" s="6"/>
      <c r="D3527" s="8"/>
      <c r="E3527" s="6"/>
      <c r="F3527" s="6"/>
    </row>
    <row r="3528" spans="1:6" ht="13.9">
      <c r="A3528" s="6"/>
      <c r="B3528" s="7"/>
      <c r="C3528" s="6"/>
      <c r="D3528" s="8"/>
      <c r="E3528" s="6"/>
      <c r="F3528" s="6"/>
    </row>
    <row r="3529" spans="1:6" ht="13.9">
      <c r="A3529" s="6"/>
      <c r="B3529" s="7"/>
      <c r="C3529" s="6"/>
      <c r="D3529" s="8"/>
      <c r="E3529" s="6"/>
      <c r="F3529" s="6"/>
    </row>
    <row r="3530" spans="1:6" ht="13.9">
      <c r="A3530" s="6"/>
      <c r="B3530" s="7"/>
      <c r="C3530" s="6"/>
      <c r="D3530" s="8"/>
      <c r="E3530" s="6"/>
      <c r="F3530" s="6"/>
    </row>
    <row r="3531" spans="1:6" ht="13.9">
      <c r="A3531" s="6"/>
      <c r="B3531" s="7"/>
      <c r="C3531" s="6"/>
      <c r="D3531" s="8"/>
      <c r="E3531" s="6"/>
      <c r="F3531" s="6"/>
    </row>
    <row r="3532" spans="1:6" ht="13.9">
      <c r="A3532" s="6"/>
      <c r="B3532" s="7"/>
      <c r="C3532" s="6"/>
      <c r="D3532" s="8"/>
      <c r="E3532" s="6"/>
      <c r="F3532" s="6"/>
    </row>
    <row r="3533" spans="1:6" ht="13.9">
      <c r="A3533" s="6"/>
      <c r="B3533" s="7"/>
      <c r="C3533" s="6"/>
      <c r="D3533" s="8"/>
      <c r="E3533" s="6"/>
      <c r="F3533" s="6"/>
    </row>
    <row r="3534" spans="1:6" ht="13.9">
      <c r="A3534" s="6"/>
      <c r="B3534" s="7"/>
      <c r="C3534" s="6"/>
      <c r="D3534" s="8"/>
      <c r="E3534" s="6"/>
      <c r="F3534" s="6"/>
    </row>
    <row r="3535" spans="1:6" ht="13.9">
      <c r="A3535" s="6"/>
      <c r="B3535" s="7"/>
      <c r="C3535" s="6"/>
      <c r="D3535" s="8"/>
      <c r="E3535" s="6"/>
      <c r="F3535" s="6"/>
    </row>
    <row r="3536" spans="1:6" ht="13.9">
      <c r="A3536" s="6"/>
      <c r="B3536" s="7"/>
      <c r="C3536" s="6"/>
      <c r="D3536" s="8"/>
      <c r="E3536" s="6"/>
      <c r="F3536" s="6"/>
    </row>
    <row r="3537" spans="1:6" ht="13.9">
      <c r="A3537" s="6"/>
      <c r="B3537" s="7"/>
      <c r="C3537" s="6"/>
      <c r="D3537" s="8"/>
      <c r="E3537" s="6"/>
      <c r="F3537" s="6"/>
    </row>
    <row r="3538" spans="1:6" ht="13.9">
      <c r="A3538" s="6"/>
      <c r="B3538" s="7"/>
      <c r="C3538" s="6"/>
      <c r="D3538" s="8"/>
      <c r="E3538" s="6"/>
      <c r="F3538" s="6"/>
    </row>
    <row r="3539" spans="1:6" ht="13.9">
      <c r="A3539" s="6"/>
      <c r="B3539" s="7"/>
      <c r="C3539" s="6"/>
      <c r="D3539" s="8"/>
      <c r="E3539" s="6"/>
      <c r="F3539" s="6"/>
    </row>
    <row r="3540" spans="1:6" ht="13.9">
      <c r="A3540" s="6"/>
      <c r="B3540" s="7"/>
      <c r="C3540" s="6"/>
      <c r="D3540" s="8"/>
      <c r="E3540" s="6"/>
      <c r="F3540" s="6"/>
    </row>
    <row r="3541" spans="1:6" ht="13.9">
      <c r="A3541" s="6"/>
      <c r="B3541" s="7"/>
      <c r="C3541" s="6"/>
      <c r="D3541" s="8"/>
      <c r="E3541" s="6"/>
      <c r="F3541" s="6"/>
    </row>
    <row r="3542" spans="1:6" ht="13.9">
      <c r="A3542" s="6"/>
      <c r="B3542" s="7"/>
      <c r="C3542" s="6"/>
      <c r="D3542" s="8"/>
      <c r="E3542" s="6"/>
      <c r="F3542" s="6"/>
    </row>
    <row r="3543" spans="1:6" ht="13.9">
      <c r="A3543" s="6"/>
      <c r="B3543" s="7"/>
      <c r="C3543" s="6"/>
      <c r="D3543" s="8"/>
      <c r="E3543" s="6"/>
      <c r="F3543" s="6"/>
    </row>
    <row r="3544" spans="1:6" ht="13.9">
      <c r="A3544" s="6"/>
      <c r="B3544" s="7"/>
      <c r="C3544" s="6"/>
      <c r="D3544" s="8"/>
      <c r="E3544" s="6"/>
      <c r="F3544" s="6"/>
    </row>
    <row r="3545" spans="1:6" ht="13.9">
      <c r="A3545" s="6"/>
      <c r="B3545" s="7"/>
      <c r="C3545" s="6"/>
      <c r="D3545" s="8"/>
      <c r="E3545" s="6"/>
      <c r="F3545" s="6"/>
    </row>
    <row r="3546" spans="1:6" ht="13.9">
      <c r="A3546" s="6"/>
      <c r="B3546" s="7"/>
      <c r="C3546" s="6"/>
      <c r="D3546" s="8"/>
      <c r="E3546" s="6"/>
      <c r="F3546" s="6"/>
    </row>
    <row r="3547" spans="1:6" ht="13.9">
      <c r="A3547" s="6"/>
      <c r="B3547" s="7"/>
      <c r="C3547" s="6"/>
      <c r="D3547" s="8"/>
      <c r="E3547" s="6"/>
      <c r="F3547" s="6"/>
    </row>
    <row r="3548" spans="1:6" ht="13.9">
      <c r="A3548" s="6"/>
      <c r="B3548" s="7"/>
      <c r="C3548" s="6"/>
      <c r="D3548" s="8"/>
      <c r="E3548" s="6"/>
      <c r="F3548" s="6"/>
    </row>
    <row r="3549" spans="1:6" ht="13.9">
      <c r="A3549" s="6"/>
      <c r="B3549" s="7"/>
      <c r="C3549" s="6"/>
      <c r="D3549" s="8"/>
      <c r="E3549" s="6"/>
      <c r="F3549" s="6"/>
    </row>
    <row r="3550" spans="1:6" ht="13.9">
      <c r="A3550" s="6"/>
      <c r="B3550" s="7"/>
      <c r="C3550" s="6"/>
      <c r="D3550" s="8"/>
      <c r="E3550" s="6"/>
      <c r="F3550" s="6"/>
    </row>
    <row r="3551" spans="1:6" ht="13.9">
      <c r="A3551" s="6"/>
      <c r="B3551" s="7"/>
      <c r="C3551" s="6"/>
      <c r="D3551" s="8"/>
      <c r="E3551" s="6"/>
      <c r="F3551" s="6"/>
    </row>
    <row r="3552" spans="1:6" ht="13.9">
      <c r="A3552" s="6"/>
      <c r="B3552" s="7"/>
      <c r="C3552" s="6"/>
      <c r="D3552" s="8"/>
      <c r="E3552" s="6"/>
      <c r="F3552" s="6"/>
    </row>
    <row r="3553" spans="1:6" ht="13.9">
      <c r="A3553" s="6"/>
      <c r="B3553" s="7"/>
      <c r="C3553" s="6"/>
      <c r="D3553" s="8"/>
      <c r="E3553" s="6"/>
      <c r="F3553" s="6"/>
    </row>
    <row r="3554" spans="1:6" ht="13.9">
      <c r="A3554" s="6"/>
      <c r="B3554" s="7"/>
      <c r="C3554" s="6"/>
      <c r="D3554" s="8"/>
      <c r="E3554" s="6"/>
      <c r="F3554" s="6"/>
    </row>
    <row r="3555" spans="1:6" ht="13.9">
      <c r="A3555" s="6"/>
      <c r="B3555" s="7"/>
      <c r="C3555" s="6"/>
      <c r="D3555" s="8"/>
      <c r="E3555" s="6"/>
      <c r="F3555" s="6"/>
    </row>
    <row r="3556" spans="1:6" ht="13.9">
      <c r="A3556" s="6"/>
      <c r="B3556" s="7"/>
      <c r="C3556" s="6"/>
      <c r="D3556" s="8"/>
      <c r="E3556" s="6"/>
      <c r="F3556" s="6"/>
    </row>
    <row r="3557" spans="1:6" ht="13.9">
      <c r="A3557" s="6"/>
      <c r="B3557" s="7"/>
      <c r="C3557" s="6"/>
      <c r="D3557" s="8"/>
      <c r="E3557" s="6"/>
      <c r="F3557" s="6"/>
    </row>
    <row r="3558" spans="1:6" ht="13.9">
      <c r="A3558" s="6"/>
      <c r="B3558" s="7"/>
      <c r="C3558" s="6"/>
      <c r="D3558" s="8"/>
      <c r="E3558" s="6"/>
      <c r="F3558" s="6"/>
    </row>
    <row r="3559" spans="1:6" ht="13.9">
      <c r="A3559" s="6"/>
      <c r="B3559" s="7"/>
      <c r="C3559" s="6"/>
      <c r="D3559" s="8"/>
      <c r="E3559" s="6"/>
      <c r="F3559" s="6"/>
    </row>
    <row r="3560" spans="1:6" ht="13.9">
      <c r="A3560" s="6"/>
      <c r="B3560" s="7"/>
      <c r="C3560" s="6"/>
      <c r="D3560" s="8"/>
      <c r="E3560" s="6"/>
      <c r="F3560" s="6"/>
    </row>
    <row r="3561" spans="1:6" ht="13.9">
      <c r="A3561" s="6"/>
      <c r="B3561" s="7"/>
      <c r="C3561" s="6"/>
      <c r="D3561" s="8"/>
      <c r="E3561" s="6"/>
      <c r="F3561" s="6"/>
    </row>
    <row r="3562" spans="1:6" ht="13.9">
      <c r="A3562" s="6"/>
      <c r="B3562" s="7"/>
      <c r="C3562" s="6"/>
      <c r="D3562" s="8"/>
      <c r="E3562" s="6"/>
      <c r="F3562" s="6"/>
    </row>
    <row r="3563" spans="1:6" ht="13.9">
      <c r="A3563" s="6"/>
      <c r="B3563" s="7"/>
      <c r="C3563" s="6"/>
      <c r="D3563" s="8"/>
      <c r="E3563" s="6"/>
      <c r="F3563" s="6"/>
    </row>
    <row r="3564" spans="1:6" ht="13.9">
      <c r="A3564" s="6"/>
      <c r="B3564" s="7"/>
      <c r="C3564" s="6"/>
      <c r="D3564" s="8"/>
      <c r="E3564" s="6"/>
      <c r="F3564" s="6"/>
    </row>
    <row r="3565" spans="1:6" ht="13.9">
      <c r="A3565" s="6"/>
      <c r="B3565" s="7"/>
      <c r="C3565" s="6"/>
      <c r="D3565" s="8"/>
      <c r="E3565" s="6"/>
      <c r="F3565" s="6"/>
    </row>
    <row r="3566" spans="1:6" ht="13.9">
      <c r="A3566" s="6"/>
      <c r="B3566" s="7"/>
      <c r="C3566" s="6"/>
      <c r="D3566" s="8"/>
      <c r="E3566" s="6"/>
      <c r="F3566" s="6"/>
    </row>
    <row r="3567" spans="1:6" ht="13.9">
      <c r="A3567" s="6"/>
      <c r="B3567" s="7"/>
      <c r="C3567" s="6"/>
      <c r="D3567" s="8"/>
      <c r="E3567" s="6"/>
      <c r="F3567" s="6"/>
    </row>
    <row r="3568" spans="1:6" ht="13.9">
      <c r="A3568" s="6"/>
      <c r="B3568" s="7"/>
      <c r="C3568" s="6"/>
      <c r="D3568" s="8"/>
      <c r="E3568" s="6"/>
      <c r="F3568" s="6"/>
    </row>
    <row r="3569" spans="1:6" ht="13.9">
      <c r="A3569" s="6"/>
      <c r="B3569" s="7"/>
      <c r="C3569" s="6"/>
      <c r="D3569" s="8"/>
      <c r="E3569" s="6"/>
      <c r="F3569" s="6"/>
    </row>
    <row r="3570" spans="1:6" ht="13.9">
      <c r="A3570" s="6"/>
      <c r="B3570" s="7"/>
      <c r="C3570" s="6"/>
      <c r="D3570" s="8"/>
      <c r="E3570" s="6"/>
      <c r="F3570" s="6"/>
    </row>
    <row r="3571" spans="1:6" ht="13.9">
      <c r="A3571" s="6"/>
      <c r="B3571" s="7"/>
      <c r="C3571" s="6"/>
      <c r="D3571" s="8"/>
      <c r="E3571" s="6"/>
      <c r="F3571" s="6"/>
    </row>
    <row r="3572" spans="1:6" ht="13.9">
      <c r="A3572" s="6"/>
      <c r="B3572" s="7"/>
      <c r="C3572" s="6"/>
      <c r="D3572" s="8"/>
      <c r="E3572" s="6"/>
      <c r="F3572" s="6"/>
    </row>
    <row r="3573" spans="1:6" ht="13.9">
      <c r="A3573" s="6"/>
      <c r="B3573" s="7"/>
      <c r="C3573" s="6"/>
      <c r="D3573" s="8"/>
      <c r="E3573" s="6"/>
      <c r="F3573" s="6"/>
    </row>
    <row r="3574" spans="1:6" ht="13.9">
      <c r="A3574" s="6"/>
      <c r="B3574" s="7"/>
      <c r="C3574" s="6"/>
      <c r="D3574" s="8"/>
      <c r="E3574" s="6"/>
      <c r="F3574" s="6"/>
    </row>
    <row r="3575" spans="1:6" ht="13.9">
      <c r="A3575" s="6"/>
      <c r="B3575" s="7"/>
      <c r="C3575" s="6"/>
      <c r="D3575" s="8"/>
      <c r="E3575" s="6"/>
      <c r="F3575" s="6"/>
    </row>
    <row r="3576" spans="1:6" ht="13.9">
      <c r="A3576" s="6"/>
      <c r="B3576" s="7"/>
      <c r="C3576" s="6"/>
      <c r="D3576" s="8"/>
      <c r="E3576" s="6"/>
      <c r="F3576" s="6"/>
    </row>
    <row r="3577" spans="1:6" ht="13.9">
      <c r="A3577" s="6"/>
      <c r="B3577" s="7"/>
      <c r="C3577" s="6"/>
      <c r="D3577" s="8"/>
      <c r="E3577" s="6"/>
      <c r="F3577" s="6"/>
    </row>
    <row r="3578" spans="1:6" ht="13.9">
      <c r="A3578" s="6"/>
      <c r="B3578" s="7"/>
      <c r="C3578" s="6"/>
      <c r="D3578" s="8"/>
      <c r="E3578" s="6"/>
      <c r="F3578" s="6"/>
    </row>
    <row r="3579" spans="1:6" ht="13.9">
      <c r="A3579" s="6"/>
      <c r="B3579" s="7"/>
      <c r="C3579" s="6"/>
      <c r="D3579" s="8"/>
      <c r="E3579" s="6"/>
      <c r="F3579" s="6"/>
    </row>
    <row r="3580" spans="1:6" ht="13.9">
      <c r="A3580" s="6"/>
      <c r="B3580" s="7"/>
      <c r="C3580" s="6"/>
      <c r="D3580" s="8"/>
      <c r="E3580" s="6"/>
      <c r="F3580" s="6"/>
    </row>
    <row r="3581" spans="1:6" ht="13.9">
      <c r="A3581" s="6"/>
      <c r="B3581" s="7"/>
      <c r="C3581" s="6"/>
      <c r="D3581" s="8"/>
      <c r="E3581" s="6"/>
      <c r="F3581" s="6"/>
    </row>
    <row r="3582" spans="1:6" ht="13.9">
      <c r="A3582" s="6"/>
      <c r="B3582" s="7"/>
      <c r="C3582" s="6"/>
      <c r="D3582" s="8"/>
      <c r="E3582" s="6"/>
      <c r="F3582" s="6"/>
    </row>
    <row r="3583" spans="1:6" ht="13.9">
      <c r="A3583" s="6"/>
      <c r="B3583" s="7"/>
      <c r="C3583" s="6"/>
      <c r="D3583" s="8"/>
      <c r="E3583" s="6"/>
      <c r="F3583" s="6"/>
    </row>
    <row r="3584" spans="1:6" ht="13.9">
      <c r="A3584" s="6"/>
      <c r="B3584" s="7"/>
      <c r="C3584" s="6"/>
      <c r="D3584" s="8"/>
      <c r="E3584" s="6"/>
      <c r="F3584" s="6"/>
    </row>
    <row r="3585" spans="1:6" ht="13.9">
      <c r="A3585" s="6"/>
      <c r="B3585" s="7"/>
      <c r="C3585" s="6"/>
      <c r="D3585" s="8"/>
      <c r="E3585" s="6"/>
      <c r="F3585" s="6"/>
    </row>
    <row r="3586" spans="1:6" ht="13.9">
      <c r="A3586" s="6"/>
      <c r="B3586" s="7"/>
      <c r="C3586" s="6"/>
      <c r="D3586" s="8"/>
      <c r="E3586" s="6"/>
      <c r="F3586" s="6"/>
    </row>
    <row r="3587" spans="1:6" ht="13.9">
      <c r="A3587" s="6"/>
      <c r="B3587" s="7"/>
      <c r="C3587" s="6"/>
      <c r="D3587" s="8"/>
      <c r="E3587" s="6"/>
      <c r="F3587" s="6"/>
    </row>
    <row r="3588" spans="1:6" ht="13.9">
      <c r="A3588" s="6"/>
      <c r="B3588" s="7"/>
      <c r="C3588" s="6"/>
      <c r="D3588" s="8"/>
      <c r="E3588" s="6"/>
      <c r="F3588" s="6"/>
    </row>
    <row r="3589" spans="1:6" ht="13.9">
      <c r="A3589" s="6"/>
      <c r="B3589" s="7"/>
      <c r="C3589" s="6"/>
      <c r="D3589" s="8"/>
      <c r="E3589" s="6"/>
      <c r="F3589" s="6"/>
    </row>
    <row r="3590" spans="1:6" ht="13.9">
      <c r="A3590" s="6"/>
      <c r="B3590" s="7"/>
      <c r="C3590" s="6"/>
      <c r="D3590" s="8"/>
      <c r="E3590" s="6"/>
      <c r="F3590" s="6"/>
    </row>
    <row r="3591" spans="1:6" ht="13.9">
      <c r="A3591" s="6"/>
      <c r="B3591" s="7"/>
      <c r="C3591" s="6"/>
      <c r="D3591" s="8"/>
      <c r="E3591" s="6"/>
      <c r="F3591" s="6"/>
    </row>
    <row r="3592" spans="1:6" ht="13.9">
      <c r="A3592" s="6"/>
      <c r="B3592" s="7"/>
      <c r="C3592" s="6"/>
      <c r="D3592" s="8"/>
      <c r="E3592" s="6"/>
      <c r="F3592" s="6"/>
    </row>
    <row r="3593" spans="1:6" ht="13.9">
      <c r="A3593" s="6"/>
      <c r="B3593" s="7"/>
      <c r="C3593" s="6"/>
      <c r="D3593" s="8"/>
      <c r="E3593" s="6"/>
      <c r="F3593" s="6"/>
    </row>
    <row r="3594" spans="1:6" ht="13.9">
      <c r="A3594" s="6"/>
      <c r="B3594" s="7"/>
      <c r="C3594" s="6"/>
      <c r="D3594" s="8"/>
      <c r="E3594" s="6"/>
      <c r="F3594" s="6"/>
    </row>
    <row r="3595" spans="1:6" ht="13.9">
      <c r="A3595" s="6"/>
      <c r="B3595" s="7"/>
      <c r="C3595" s="6"/>
      <c r="D3595" s="8"/>
      <c r="E3595" s="6"/>
      <c r="F3595" s="6"/>
    </row>
    <row r="3596" spans="1:6" ht="13.9">
      <c r="A3596" s="6"/>
      <c r="B3596" s="7"/>
      <c r="C3596" s="6"/>
      <c r="D3596" s="8"/>
      <c r="E3596" s="6"/>
      <c r="F3596" s="6"/>
    </row>
    <row r="3597" spans="1:6" ht="13.9">
      <c r="A3597" s="6"/>
      <c r="B3597" s="7"/>
      <c r="C3597" s="6"/>
      <c r="D3597" s="8"/>
      <c r="E3597" s="6"/>
      <c r="F3597" s="6"/>
    </row>
    <row r="3598" spans="1:6" ht="13.9">
      <c r="A3598" s="6"/>
      <c r="B3598" s="7"/>
      <c r="C3598" s="6"/>
      <c r="D3598" s="8"/>
      <c r="E3598" s="6"/>
      <c r="F3598" s="6"/>
    </row>
    <row r="3599" spans="1:6" ht="13.9">
      <c r="A3599" s="6"/>
      <c r="B3599" s="7"/>
      <c r="C3599" s="6"/>
      <c r="D3599" s="8"/>
      <c r="E3599" s="6"/>
      <c r="F3599" s="6"/>
    </row>
    <row r="3600" spans="1:6" ht="13.9">
      <c r="A3600" s="6"/>
      <c r="B3600" s="7"/>
      <c r="C3600" s="6"/>
      <c r="D3600" s="8"/>
      <c r="E3600" s="6"/>
      <c r="F3600" s="6"/>
    </row>
    <row r="3601" spans="1:6" ht="13.9">
      <c r="A3601" s="6"/>
      <c r="B3601" s="7"/>
      <c r="C3601" s="6"/>
      <c r="D3601" s="8"/>
      <c r="E3601" s="6"/>
      <c r="F3601" s="6"/>
    </row>
    <row r="3602" spans="1:6" ht="13.9">
      <c r="A3602" s="6"/>
      <c r="B3602" s="7"/>
      <c r="C3602" s="6"/>
      <c r="D3602" s="8"/>
      <c r="E3602" s="6"/>
      <c r="F3602" s="6"/>
    </row>
    <row r="3603" spans="1:6" ht="13.9">
      <c r="A3603" s="6"/>
      <c r="B3603" s="7"/>
      <c r="C3603" s="6"/>
      <c r="D3603" s="8"/>
      <c r="E3603" s="6"/>
      <c r="F3603" s="6"/>
    </row>
    <row r="3604" spans="1:6" ht="13.9">
      <c r="A3604" s="6"/>
      <c r="B3604" s="7"/>
      <c r="C3604" s="6"/>
      <c r="D3604" s="8"/>
      <c r="E3604" s="6"/>
      <c r="F3604" s="6"/>
    </row>
    <row r="3605" spans="1:6" ht="13.9">
      <c r="A3605" s="6"/>
      <c r="B3605" s="7"/>
      <c r="C3605" s="6"/>
      <c r="D3605" s="8"/>
      <c r="E3605" s="6"/>
      <c r="F3605" s="6"/>
    </row>
    <row r="3606" spans="1:6" ht="13.9">
      <c r="A3606" s="6"/>
      <c r="B3606" s="7"/>
      <c r="C3606" s="6"/>
      <c r="D3606" s="8"/>
      <c r="E3606" s="6"/>
      <c r="F3606" s="6"/>
    </row>
    <row r="3607" spans="1:6" ht="13.9">
      <c r="A3607" s="6"/>
      <c r="B3607" s="7"/>
      <c r="C3607" s="6"/>
      <c r="D3607" s="8"/>
      <c r="E3607" s="6"/>
      <c r="F3607" s="6"/>
    </row>
    <row r="3608" spans="1:6" ht="13.9">
      <c r="A3608" s="6"/>
      <c r="B3608" s="7"/>
      <c r="C3608" s="6"/>
      <c r="D3608" s="8"/>
      <c r="E3608" s="6"/>
      <c r="F3608" s="6"/>
    </row>
    <row r="3609" spans="1:6" ht="13.9">
      <c r="A3609" s="6"/>
      <c r="B3609" s="7"/>
      <c r="C3609" s="6"/>
      <c r="D3609" s="8"/>
      <c r="E3609" s="6"/>
      <c r="F3609" s="6"/>
    </row>
    <row r="3610" spans="1:6" ht="13.9">
      <c r="A3610" s="6"/>
      <c r="B3610" s="7"/>
      <c r="C3610" s="6"/>
      <c r="D3610" s="8"/>
      <c r="E3610" s="6"/>
      <c r="F3610" s="6"/>
    </row>
    <row r="3611" spans="1:6" ht="13.9">
      <c r="A3611" s="6"/>
      <c r="B3611" s="7"/>
      <c r="C3611" s="6"/>
      <c r="D3611" s="8"/>
      <c r="E3611" s="6"/>
      <c r="F3611" s="6"/>
    </row>
    <row r="3612" spans="1:6" ht="13.9">
      <c r="A3612" s="6"/>
      <c r="B3612" s="7"/>
      <c r="C3612" s="6"/>
      <c r="D3612" s="8"/>
      <c r="E3612" s="6"/>
      <c r="F3612" s="6"/>
    </row>
    <row r="3613" spans="1:6" ht="13.9">
      <c r="A3613" s="6"/>
      <c r="B3613" s="7"/>
      <c r="C3613" s="6"/>
      <c r="D3613" s="8"/>
      <c r="E3613" s="6"/>
      <c r="F3613" s="6"/>
    </row>
    <row r="3614" spans="1:6" ht="13.9">
      <c r="A3614" s="6"/>
      <c r="B3614" s="7"/>
      <c r="C3614" s="6"/>
      <c r="D3614" s="8"/>
      <c r="E3614" s="6"/>
      <c r="F3614" s="6"/>
    </row>
    <row r="3615" spans="1:6" ht="13.9">
      <c r="A3615" s="6"/>
      <c r="B3615" s="7"/>
      <c r="C3615" s="6"/>
      <c r="D3615" s="8"/>
      <c r="E3615" s="6"/>
      <c r="F3615" s="6"/>
    </row>
    <row r="3616" spans="1:6" ht="13.9">
      <c r="A3616" s="6"/>
      <c r="B3616" s="7"/>
      <c r="C3616" s="6"/>
      <c r="D3616" s="8"/>
      <c r="E3616" s="6"/>
      <c r="F3616" s="6"/>
    </row>
    <row r="3617" spans="1:6" ht="13.9">
      <c r="A3617" s="6"/>
      <c r="B3617" s="7"/>
      <c r="C3617" s="6"/>
      <c r="D3617" s="8"/>
      <c r="E3617" s="6"/>
      <c r="F3617" s="6"/>
    </row>
    <row r="3618" spans="1:6" ht="13.9">
      <c r="A3618" s="6"/>
      <c r="B3618" s="7"/>
      <c r="C3618" s="6"/>
      <c r="D3618" s="8"/>
      <c r="E3618" s="6"/>
      <c r="F3618" s="6"/>
    </row>
    <row r="3619" spans="1:6" ht="13.9">
      <c r="A3619" s="6"/>
      <c r="B3619" s="7"/>
      <c r="C3619" s="6"/>
      <c r="D3619" s="8"/>
      <c r="E3619" s="6"/>
      <c r="F3619" s="6"/>
    </row>
    <row r="3620" spans="1:6" ht="13.9">
      <c r="A3620" s="6"/>
      <c r="B3620" s="7"/>
      <c r="C3620" s="6"/>
      <c r="D3620" s="8"/>
      <c r="E3620" s="6"/>
      <c r="F3620" s="6"/>
    </row>
    <row r="3621" spans="1:6" ht="13.9">
      <c r="A3621" s="6"/>
      <c r="B3621" s="7"/>
      <c r="C3621" s="6"/>
      <c r="D3621" s="8"/>
      <c r="E3621" s="6"/>
      <c r="F3621" s="6"/>
    </row>
    <row r="3622" spans="1:6" ht="13.9">
      <c r="A3622" s="6"/>
      <c r="B3622" s="7"/>
      <c r="C3622" s="6"/>
      <c r="D3622" s="8"/>
      <c r="E3622" s="6"/>
      <c r="F3622" s="6"/>
    </row>
    <row r="3623" spans="1:6" ht="13.9">
      <c r="A3623" s="6"/>
      <c r="B3623" s="7"/>
      <c r="C3623" s="6"/>
      <c r="D3623" s="8"/>
      <c r="E3623" s="6"/>
      <c r="F3623" s="6"/>
    </row>
    <row r="3624" spans="1:6" ht="13.9">
      <c r="A3624" s="6"/>
      <c r="B3624" s="7"/>
      <c r="C3624" s="6"/>
      <c r="D3624" s="8"/>
      <c r="E3624" s="6"/>
      <c r="F3624" s="6"/>
    </row>
    <row r="3625" spans="1:6" ht="13.9">
      <c r="A3625" s="6"/>
      <c r="B3625" s="7"/>
      <c r="C3625" s="6"/>
      <c r="D3625" s="8"/>
      <c r="E3625" s="6"/>
      <c r="F3625" s="6"/>
    </row>
    <row r="3626" spans="1:6" ht="13.9">
      <c r="A3626" s="6"/>
      <c r="B3626" s="7"/>
      <c r="C3626" s="6"/>
      <c r="D3626" s="8"/>
      <c r="E3626" s="6"/>
      <c r="F3626" s="6"/>
    </row>
    <row r="3627" spans="1:6" ht="13.9">
      <c r="A3627" s="6"/>
      <c r="B3627" s="7"/>
      <c r="C3627" s="6"/>
      <c r="D3627" s="8"/>
      <c r="E3627" s="6"/>
      <c r="F3627" s="6"/>
    </row>
    <row r="3628" spans="1:6" ht="13.9">
      <c r="A3628" s="6"/>
      <c r="B3628" s="7"/>
      <c r="C3628" s="6"/>
      <c r="D3628" s="8"/>
      <c r="E3628" s="6"/>
      <c r="F3628" s="6"/>
    </row>
    <row r="3629" spans="1:6" ht="13.9">
      <c r="A3629" s="6"/>
      <c r="B3629" s="7"/>
      <c r="C3629" s="6"/>
      <c r="D3629" s="8"/>
      <c r="E3629" s="6"/>
      <c r="F3629" s="6"/>
    </row>
    <row r="3630" spans="1:6" ht="13.9">
      <c r="A3630" s="6"/>
      <c r="B3630" s="7"/>
      <c r="C3630" s="6"/>
      <c r="D3630" s="8"/>
      <c r="E3630" s="6"/>
      <c r="F3630" s="6"/>
    </row>
    <row r="3631" spans="1:6" ht="13.9">
      <c r="A3631" s="6"/>
      <c r="B3631" s="7"/>
      <c r="C3631" s="6"/>
      <c r="D3631" s="8"/>
      <c r="E3631" s="6"/>
      <c r="F3631" s="6"/>
    </row>
    <row r="3632" spans="1:6" ht="13.9">
      <c r="A3632" s="6"/>
      <c r="B3632" s="7"/>
      <c r="C3632" s="6"/>
      <c r="D3632" s="8"/>
      <c r="E3632" s="6"/>
      <c r="F3632" s="6"/>
    </row>
    <row r="3633" spans="1:6" ht="13.9">
      <c r="A3633" s="6"/>
      <c r="B3633" s="7"/>
      <c r="C3633" s="6"/>
      <c r="D3633" s="8"/>
      <c r="E3633" s="6"/>
      <c r="F3633" s="6"/>
    </row>
    <row r="3634" spans="1:6" ht="13.9">
      <c r="A3634" s="6"/>
      <c r="B3634" s="7"/>
      <c r="C3634" s="6"/>
      <c r="D3634" s="8"/>
      <c r="E3634" s="6"/>
      <c r="F3634" s="6"/>
    </row>
    <row r="3635" spans="1:6" ht="13.9">
      <c r="A3635" s="6"/>
      <c r="B3635" s="7"/>
      <c r="C3635" s="6"/>
      <c r="D3635" s="8"/>
      <c r="E3635" s="6"/>
      <c r="F3635" s="6"/>
    </row>
    <row r="3636" spans="1:6" ht="13.9">
      <c r="A3636" s="6"/>
      <c r="B3636" s="7"/>
      <c r="C3636" s="6"/>
      <c r="D3636" s="8"/>
      <c r="E3636" s="6"/>
      <c r="F3636" s="6"/>
    </row>
    <row r="3637" spans="1:6" ht="13.9">
      <c r="A3637" s="6"/>
      <c r="B3637" s="7"/>
      <c r="C3637" s="6"/>
      <c r="D3637" s="8"/>
      <c r="E3637" s="6"/>
      <c r="F3637" s="6"/>
    </row>
    <row r="3638" spans="1:6" ht="13.9">
      <c r="A3638" s="6"/>
      <c r="B3638" s="7"/>
      <c r="C3638" s="6"/>
      <c r="D3638" s="8"/>
      <c r="E3638" s="6"/>
      <c r="F3638" s="6"/>
    </row>
    <row r="3639" spans="1:6" ht="13.9">
      <c r="A3639" s="6"/>
      <c r="B3639" s="7"/>
      <c r="C3639" s="6"/>
      <c r="D3639" s="8"/>
      <c r="E3639" s="6"/>
      <c r="F3639" s="6"/>
    </row>
    <row r="3640" spans="1:6" ht="13.9">
      <c r="A3640" s="6"/>
      <c r="B3640" s="7"/>
      <c r="C3640" s="6"/>
      <c r="D3640" s="8"/>
      <c r="E3640" s="6"/>
      <c r="F3640" s="6"/>
    </row>
    <row r="3641" spans="1:6" ht="13.9">
      <c r="A3641" s="6"/>
      <c r="B3641" s="7"/>
      <c r="C3641" s="6"/>
      <c r="D3641" s="8"/>
      <c r="E3641" s="6"/>
      <c r="F3641" s="6"/>
    </row>
    <row r="3642" spans="1:6" ht="13.9">
      <c r="A3642" s="6"/>
      <c r="B3642" s="7"/>
      <c r="C3642" s="6"/>
      <c r="D3642" s="8"/>
      <c r="E3642" s="6"/>
      <c r="F3642" s="6"/>
    </row>
    <row r="3643" spans="1:6" ht="13.9">
      <c r="A3643" s="6"/>
      <c r="B3643" s="7"/>
      <c r="C3643" s="6"/>
      <c r="D3643" s="8"/>
      <c r="E3643" s="6"/>
      <c r="F3643" s="6"/>
    </row>
    <row r="3644" spans="1:6" ht="13.9">
      <c r="A3644" s="6"/>
      <c r="B3644" s="7"/>
      <c r="C3644" s="6"/>
      <c r="D3644" s="8"/>
      <c r="E3644" s="6"/>
      <c r="F3644" s="6"/>
    </row>
    <row r="3645" spans="1:6" ht="13.9">
      <c r="A3645" s="6"/>
      <c r="B3645" s="7"/>
      <c r="C3645" s="6"/>
      <c r="D3645" s="8"/>
      <c r="E3645" s="6"/>
      <c r="F3645" s="6"/>
    </row>
    <row r="3646" spans="1:6" ht="13.9">
      <c r="A3646" s="6"/>
      <c r="B3646" s="7"/>
      <c r="C3646" s="6"/>
      <c r="D3646" s="8"/>
      <c r="E3646" s="6"/>
      <c r="F3646" s="6"/>
    </row>
    <row r="3647" spans="1:6" ht="13.9">
      <c r="A3647" s="6"/>
      <c r="B3647" s="7"/>
      <c r="C3647" s="6"/>
      <c r="D3647" s="8"/>
      <c r="E3647" s="6"/>
      <c r="F3647" s="6"/>
    </row>
    <row r="3648" spans="1:6" ht="13.9">
      <c r="A3648" s="6"/>
      <c r="B3648" s="7"/>
      <c r="C3648" s="6"/>
      <c r="D3648" s="8"/>
      <c r="E3648" s="6"/>
      <c r="F3648" s="6"/>
    </row>
    <row r="3649" spans="1:6" ht="13.9">
      <c r="A3649" s="6"/>
      <c r="B3649" s="7"/>
      <c r="C3649" s="6"/>
      <c r="D3649" s="8"/>
      <c r="E3649" s="6"/>
      <c r="F3649" s="6"/>
    </row>
    <row r="3650" spans="1:6" ht="13.9">
      <c r="A3650" s="6"/>
      <c r="B3650" s="7"/>
      <c r="C3650" s="6"/>
      <c r="D3650" s="8"/>
      <c r="E3650" s="6"/>
      <c r="F3650" s="6"/>
    </row>
    <row r="3651" spans="1:6" ht="13.9">
      <c r="A3651" s="6"/>
      <c r="B3651" s="7"/>
      <c r="C3651" s="6"/>
      <c r="D3651" s="8"/>
      <c r="E3651" s="6"/>
      <c r="F3651" s="6"/>
    </row>
    <row r="3652" spans="1:6" ht="13.9">
      <c r="A3652" s="6"/>
      <c r="B3652" s="7"/>
      <c r="C3652" s="6"/>
      <c r="D3652" s="8"/>
      <c r="E3652" s="6"/>
      <c r="F3652" s="6"/>
    </row>
    <row r="3653" spans="1:6" ht="13.9">
      <c r="A3653" s="6"/>
      <c r="B3653" s="7"/>
      <c r="C3653" s="6"/>
      <c r="D3653" s="8"/>
      <c r="E3653" s="6"/>
      <c r="F3653" s="6"/>
    </row>
    <row r="3654" spans="1:6" ht="13.9">
      <c r="A3654" s="6"/>
      <c r="B3654" s="7"/>
      <c r="C3654" s="6"/>
      <c r="D3654" s="8"/>
      <c r="E3654" s="6"/>
      <c r="F3654" s="6"/>
    </row>
    <row r="3655" spans="1:6" ht="13.9">
      <c r="A3655" s="6"/>
      <c r="B3655" s="7"/>
      <c r="C3655" s="6"/>
      <c r="D3655" s="8"/>
      <c r="E3655" s="6"/>
      <c r="F3655" s="6"/>
    </row>
    <row r="3656" spans="1:6" ht="13.9">
      <c r="A3656" s="6"/>
      <c r="B3656" s="7"/>
      <c r="C3656" s="6"/>
      <c r="D3656" s="8"/>
      <c r="E3656" s="6"/>
      <c r="F3656" s="6"/>
    </row>
    <row r="3657" spans="1:6" ht="13.9">
      <c r="A3657" s="6"/>
      <c r="B3657" s="7"/>
      <c r="C3657" s="6"/>
      <c r="D3657" s="8"/>
      <c r="E3657" s="6"/>
      <c r="F3657" s="6"/>
    </row>
    <row r="3658" spans="1:6" ht="13.9">
      <c r="A3658" s="6"/>
      <c r="B3658" s="7"/>
      <c r="C3658" s="6"/>
      <c r="D3658" s="8"/>
      <c r="E3658" s="6"/>
      <c r="F3658" s="6"/>
    </row>
    <row r="3659" spans="1:6" ht="13.9">
      <c r="A3659" s="6"/>
      <c r="B3659" s="7"/>
      <c r="C3659" s="6"/>
      <c r="D3659" s="8"/>
      <c r="E3659" s="6"/>
      <c r="F3659" s="6"/>
    </row>
    <row r="3660" spans="1:6" ht="13.9">
      <c r="A3660" s="6"/>
      <c r="B3660" s="7"/>
      <c r="C3660" s="6"/>
      <c r="D3660" s="8"/>
      <c r="E3660" s="6"/>
      <c r="F3660" s="6"/>
    </row>
    <row r="3661" spans="1:6" ht="13.9">
      <c r="A3661" s="6"/>
      <c r="B3661" s="7"/>
      <c r="C3661" s="6"/>
      <c r="D3661" s="8"/>
      <c r="E3661" s="6"/>
      <c r="F3661" s="6"/>
    </row>
    <row r="3662" spans="1:6" ht="13.9">
      <c r="A3662" s="6"/>
      <c r="B3662" s="7"/>
      <c r="C3662" s="6"/>
      <c r="D3662" s="8"/>
      <c r="E3662" s="6"/>
      <c r="F3662" s="6"/>
    </row>
    <row r="3663" spans="1:6" ht="13.9">
      <c r="A3663" s="6"/>
      <c r="B3663" s="7"/>
      <c r="C3663" s="6"/>
      <c r="D3663" s="8"/>
      <c r="E3663" s="6"/>
      <c r="F3663" s="6"/>
    </row>
    <row r="3664" spans="1:6" ht="13.9">
      <c r="A3664" s="6"/>
      <c r="B3664" s="7"/>
      <c r="C3664" s="6"/>
      <c r="D3664" s="8"/>
      <c r="E3664" s="6"/>
      <c r="F3664" s="6"/>
    </row>
    <row r="3665" spans="1:6" ht="13.9">
      <c r="A3665" s="6"/>
      <c r="B3665" s="7"/>
      <c r="C3665" s="6"/>
      <c r="D3665" s="8"/>
      <c r="E3665" s="6"/>
      <c r="F3665" s="6"/>
    </row>
    <row r="3666" spans="1:6" ht="13.9">
      <c r="A3666" s="6"/>
      <c r="B3666" s="7"/>
      <c r="C3666" s="6"/>
      <c r="D3666" s="8"/>
      <c r="E3666" s="6"/>
      <c r="F3666" s="6"/>
    </row>
    <row r="3667" spans="1:6" ht="13.9">
      <c r="A3667" s="6"/>
      <c r="B3667" s="7"/>
      <c r="C3667" s="6"/>
      <c r="D3667" s="8"/>
      <c r="E3667" s="6"/>
      <c r="F3667" s="6"/>
    </row>
    <row r="3668" spans="1:6" ht="13.9">
      <c r="A3668" s="6"/>
      <c r="B3668" s="7"/>
      <c r="C3668" s="6"/>
      <c r="D3668" s="8"/>
      <c r="E3668" s="6"/>
      <c r="F3668" s="6"/>
    </row>
    <row r="3669" spans="1:6" ht="13.9">
      <c r="A3669" s="6"/>
      <c r="B3669" s="7"/>
      <c r="C3669" s="6"/>
      <c r="D3669" s="8"/>
      <c r="E3669" s="6"/>
      <c r="F3669" s="6"/>
    </row>
    <row r="3670" spans="1:6" ht="13.9">
      <c r="A3670" s="6"/>
      <c r="B3670" s="7"/>
      <c r="C3670" s="6"/>
      <c r="D3670" s="8"/>
      <c r="E3670" s="6"/>
      <c r="F3670" s="6"/>
    </row>
    <row r="3671" spans="1:6" ht="13.9">
      <c r="A3671" s="6"/>
      <c r="B3671" s="7"/>
      <c r="C3671" s="6"/>
      <c r="D3671" s="8"/>
      <c r="E3671" s="6"/>
      <c r="F3671" s="6"/>
    </row>
    <row r="3672" spans="1:6" ht="13.9">
      <c r="A3672" s="6"/>
      <c r="B3672" s="7"/>
      <c r="C3672" s="6"/>
      <c r="D3672" s="8"/>
      <c r="E3672" s="6"/>
      <c r="F3672" s="6"/>
    </row>
    <row r="3673" spans="1:6" ht="13.9">
      <c r="A3673" s="6"/>
      <c r="B3673" s="7"/>
      <c r="C3673" s="6"/>
      <c r="D3673" s="8"/>
      <c r="E3673" s="6"/>
      <c r="F3673" s="6"/>
    </row>
    <row r="3674" spans="1:6" ht="13.9">
      <c r="A3674" s="6"/>
      <c r="B3674" s="7"/>
      <c r="C3674" s="6"/>
      <c r="D3674" s="8"/>
      <c r="E3674" s="6"/>
      <c r="F3674" s="6"/>
    </row>
    <row r="3675" spans="1:6" ht="13.9">
      <c r="A3675" s="6"/>
      <c r="B3675" s="7"/>
      <c r="C3675" s="6"/>
      <c r="D3675" s="8"/>
      <c r="E3675" s="6"/>
      <c r="F3675" s="6"/>
    </row>
    <row r="3676" spans="1:6" ht="13.9">
      <c r="A3676" s="6"/>
      <c r="B3676" s="7"/>
      <c r="C3676" s="6"/>
      <c r="D3676" s="8"/>
      <c r="E3676" s="6"/>
      <c r="F3676" s="6"/>
    </row>
    <row r="3677" spans="1:6" ht="13.9">
      <c r="A3677" s="6"/>
      <c r="B3677" s="7"/>
      <c r="C3677" s="6"/>
      <c r="D3677" s="8"/>
      <c r="E3677" s="6"/>
      <c r="F3677" s="6"/>
    </row>
    <row r="3678" spans="1:6" ht="13.9">
      <c r="A3678" s="6"/>
      <c r="B3678" s="7"/>
      <c r="C3678" s="6"/>
      <c r="D3678" s="8"/>
      <c r="E3678" s="6"/>
      <c r="F3678" s="6"/>
    </row>
    <row r="3679" spans="1:6" ht="13.9">
      <c r="A3679" s="6"/>
      <c r="B3679" s="7"/>
      <c r="C3679" s="6"/>
      <c r="D3679" s="8"/>
      <c r="E3679" s="6"/>
      <c r="F3679" s="6"/>
    </row>
    <row r="3680" spans="1:6" ht="13.9">
      <c r="A3680" s="6"/>
      <c r="B3680" s="7"/>
      <c r="C3680" s="6"/>
      <c r="D3680" s="8"/>
      <c r="E3680" s="6"/>
      <c r="F3680" s="6"/>
    </row>
    <row r="3681" spans="1:6" ht="13.9">
      <c r="A3681" s="6"/>
      <c r="B3681" s="7"/>
      <c r="C3681" s="6"/>
      <c r="D3681" s="8"/>
      <c r="E3681" s="6"/>
      <c r="F3681" s="6"/>
    </row>
    <row r="3682" spans="1:6" ht="13.9">
      <c r="A3682" s="6"/>
      <c r="B3682" s="7"/>
      <c r="C3682" s="6"/>
      <c r="D3682" s="8"/>
      <c r="E3682" s="6"/>
      <c r="F3682" s="6"/>
    </row>
    <row r="3683" spans="1:6" ht="13.9">
      <c r="A3683" s="6"/>
      <c r="B3683" s="7"/>
      <c r="C3683" s="6"/>
      <c r="D3683" s="8"/>
      <c r="E3683" s="6"/>
      <c r="F3683" s="6"/>
    </row>
    <row r="3684" spans="1:6" ht="13.9">
      <c r="A3684" s="6"/>
      <c r="B3684" s="7"/>
      <c r="C3684" s="6"/>
      <c r="D3684" s="8"/>
      <c r="E3684" s="6"/>
      <c r="F3684" s="6"/>
    </row>
    <row r="3685" spans="1:6" ht="13.9">
      <c r="A3685" s="6"/>
      <c r="B3685" s="7"/>
      <c r="C3685" s="6"/>
      <c r="D3685" s="8"/>
      <c r="E3685" s="6"/>
      <c r="F3685" s="6"/>
    </row>
    <row r="3686" spans="1:6" ht="13.9">
      <c r="A3686" s="6"/>
      <c r="B3686" s="7"/>
      <c r="C3686" s="6"/>
      <c r="D3686" s="8"/>
      <c r="E3686" s="6"/>
      <c r="F3686" s="6"/>
    </row>
    <row r="3687" spans="1:6" ht="13.9">
      <c r="A3687" s="6"/>
      <c r="B3687" s="7"/>
      <c r="C3687" s="6"/>
      <c r="D3687" s="8"/>
      <c r="E3687" s="6"/>
      <c r="F3687" s="6"/>
    </row>
    <row r="3688" spans="1:6" ht="13.9">
      <c r="A3688" s="6"/>
      <c r="B3688" s="7"/>
      <c r="C3688" s="6"/>
      <c r="D3688" s="8"/>
      <c r="E3688" s="6"/>
      <c r="F3688" s="6"/>
    </row>
    <row r="3689" spans="1:6" ht="13.9">
      <c r="A3689" s="6"/>
      <c r="B3689" s="7"/>
      <c r="C3689" s="6"/>
      <c r="D3689" s="8"/>
      <c r="E3689" s="6"/>
      <c r="F3689" s="6"/>
    </row>
    <row r="3690" spans="1:6" ht="13.9">
      <c r="A3690" s="6"/>
      <c r="B3690" s="7"/>
      <c r="C3690" s="6"/>
      <c r="D3690" s="8"/>
      <c r="E3690" s="6"/>
      <c r="F3690" s="6"/>
    </row>
    <row r="3691" spans="1:6" ht="13.9">
      <c r="A3691" s="6"/>
      <c r="B3691" s="7"/>
      <c r="C3691" s="6"/>
      <c r="D3691" s="8"/>
      <c r="E3691" s="6"/>
      <c r="F3691" s="6"/>
    </row>
    <row r="3692" spans="1:6" ht="13.9">
      <c r="A3692" s="6"/>
      <c r="B3692" s="7"/>
      <c r="C3692" s="6"/>
      <c r="D3692" s="8"/>
      <c r="E3692" s="6"/>
      <c r="F3692" s="6"/>
    </row>
    <row r="3693" spans="1:6" ht="13.9">
      <c r="A3693" s="6"/>
      <c r="B3693" s="7"/>
      <c r="C3693" s="6"/>
      <c r="D3693" s="8"/>
      <c r="E3693" s="6"/>
      <c r="F3693" s="6"/>
    </row>
    <row r="3694" spans="1:6" ht="13.9">
      <c r="A3694" s="6"/>
      <c r="B3694" s="7"/>
      <c r="C3694" s="6"/>
      <c r="D3694" s="8"/>
      <c r="E3694" s="6"/>
      <c r="F3694" s="6"/>
    </row>
    <row r="3695" spans="1:6" ht="13.9">
      <c r="A3695" s="6"/>
      <c r="B3695" s="7"/>
      <c r="C3695" s="6"/>
      <c r="D3695" s="8"/>
      <c r="E3695" s="6"/>
      <c r="F3695" s="6"/>
    </row>
    <row r="3696" spans="1:6" ht="13.9">
      <c r="A3696" s="6"/>
      <c r="B3696" s="7"/>
      <c r="C3696" s="6"/>
      <c r="D3696" s="8"/>
      <c r="E3696" s="6"/>
      <c r="F3696" s="6"/>
    </row>
    <row r="3697" spans="1:6" ht="13.9">
      <c r="A3697" s="6"/>
      <c r="B3697" s="7"/>
      <c r="C3697" s="6"/>
      <c r="D3697" s="8"/>
      <c r="E3697" s="6"/>
      <c r="F3697" s="6"/>
    </row>
    <row r="3698" spans="1:6" ht="13.9">
      <c r="A3698" s="6"/>
      <c r="B3698" s="7"/>
      <c r="C3698" s="6"/>
      <c r="D3698" s="8"/>
      <c r="E3698" s="6"/>
      <c r="F3698" s="6"/>
    </row>
    <row r="3699" spans="1:6" ht="13.9">
      <c r="A3699" s="6"/>
      <c r="B3699" s="7"/>
      <c r="C3699" s="6"/>
      <c r="D3699" s="8"/>
      <c r="E3699" s="6"/>
      <c r="F3699" s="6"/>
    </row>
    <row r="3700" spans="1:6" ht="13.9">
      <c r="A3700" s="6"/>
      <c r="B3700" s="7"/>
      <c r="C3700" s="6"/>
      <c r="D3700" s="8"/>
      <c r="E3700" s="6"/>
      <c r="F3700" s="6"/>
    </row>
    <row r="3701" spans="1:6" ht="13.9">
      <c r="A3701" s="6"/>
      <c r="B3701" s="7"/>
      <c r="C3701" s="6"/>
      <c r="D3701" s="8"/>
      <c r="E3701" s="6"/>
      <c r="F3701" s="6"/>
    </row>
    <row r="3702" spans="1:6" ht="13.9">
      <c r="A3702" s="6"/>
      <c r="B3702" s="7"/>
      <c r="C3702" s="6"/>
      <c r="D3702" s="8"/>
      <c r="E3702" s="6"/>
      <c r="F3702" s="6"/>
    </row>
    <row r="3703" spans="1:6" ht="13.9">
      <c r="A3703" s="6"/>
      <c r="B3703" s="7"/>
      <c r="C3703" s="6"/>
      <c r="D3703" s="8"/>
      <c r="E3703" s="6"/>
      <c r="F3703" s="6"/>
    </row>
    <row r="3704" spans="1:6" ht="13.9">
      <c r="A3704" s="6"/>
      <c r="B3704" s="7"/>
      <c r="C3704" s="6"/>
      <c r="D3704" s="8"/>
      <c r="E3704" s="6"/>
      <c r="F3704" s="6"/>
    </row>
    <row r="3705" spans="1:6" ht="13.9">
      <c r="A3705" s="6"/>
      <c r="B3705" s="7"/>
      <c r="C3705" s="6"/>
      <c r="D3705" s="8"/>
      <c r="E3705" s="6"/>
      <c r="F3705" s="6"/>
    </row>
    <row r="3706" spans="1:6" ht="13.9">
      <c r="A3706" s="6"/>
      <c r="B3706" s="7"/>
      <c r="C3706" s="6"/>
      <c r="D3706" s="8"/>
      <c r="E3706" s="6"/>
      <c r="F3706" s="6"/>
    </row>
    <row r="3707" spans="1:6" ht="13.9">
      <c r="A3707" s="6"/>
      <c r="B3707" s="7"/>
      <c r="C3707" s="6"/>
      <c r="D3707" s="8"/>
      <c r="E3707" s="6"/>
      <c r="F3707" s="6"/>
    </row>
    <row r="3708" spans="1:6" ht="13.9">
      <c r="A3708" s="6"/>
      <c r="B3708" s="7"/>
      <c r="C3708" s="6"/>
      <c r="D3708" s="8"/>
      <c r="E3708" s="6"/>
      <c r="F3708" s="6"/>
    </row>
    <row r="3709" spans="1:6" ht="13.9">
      <c r="A3709" s="6"/>
      <c r="B3709" s="7"/>
      <c r="C3709" s="6"/>
      <c r="D3709" s="8"/>
      <c r="E3709" s="6"/>
      <c r="F3709" s="6"/>
    </row>
    <row r="3710" spans="1:6" ht="13.9">
      <c r="A3710" s="6"/>
      <c r="B3710" s="7"/>
      <c r="C3710" s="6"/>
      <c r="D3710" s="8"/>
      <c r="E3710" s="6"/>
      <c r="F3710" s="6"/>
    </row>
    <row r="3711" spans="1:6" ht="13.9">
      <c r="A3711" s="6"/>
      <c r="B3711" s="7"/>
      <c r="C3711" s="6"/>
      <c r="D3711" s="8"/>
      <c r="E3711" s="6"/>
      <c r="F3711" s="6"/>
    </row>
    <row r="3712" spans="1:6" ht="13.9">
      <c r="A3712" s="6"/>
      <c r="B3712" s="7"/>
      <c r="C3712" s="6"/>
      <c r="D3712" s="8"/>
      <c r="E3712" s="6"/>
      <c r="F3712" s="6"/>
    </row>
    <row r="3713" spans="1:6" ht="13.9">
      <c r="A3713" s="6"/>
      <c r="B3713" s="7"/>
      <c r="C3713" s="6"/>
      <c r="D3713" s="8"/>
      <c r="E3713" s="6"/>
      <c r="F3713" s="6"/>
    </row>
    <row r="3714" spans="1:6" ht="13.9">
      <c r="A3714" s="6"/>
      <c r="B3714" s="7"/>
      <c r="C3714" s="6"/>
      <c r="D3714" s="8"/>
      <c r="E3714" s="6"/>
      <c r="F3714" s="6"/>
    </row>
    <row r="3715" spans="1:6" ht="13.9">
      <c r="A3715" s="6"/>
      <c r="B3715" s="7"/>
      <c r="C3715" s="6"/>
      <c r="D3715" s="8"/>
      <c r="E3715" s="6"/>
      <c r="F3715" s="6"/>
    </row>
    <row r="3716" spans="1:6" ht="13.9">
      <c r="A3716" s="6"/>
      <c r="B3716" s="7"/>
      <c r="C3716" s="6"/>
      <c r="D3716" s="8"/>
      <c r="E3716" s="6"/>
      <c r="F3716" s="6"/>
    </row>
    <row r="3717" spans="1:6" ht="13.9">
      <c r="A3717" s="6"/>
      <c r="B3717" s="7"/>
      <c r="C3717" s="6"/>
      <c r="D3717" s="8"/>
      <c r="E3717" s="6"/>
      <c r="F3717" s="6"/>
    </row>
    <row r="3718" spans="1:6" ht="13.9">
      <c r="A3718" s="6"/>
      <c r="B3718" s="7"/>
      <c r="C3718" s="6"/>
      <c r="D3718" s="8"/>
      <c r="E3718" s="6"/>
      <c r="F3718" s="6"/>
    </row>
    <row r="3719" spans="1:6" ht="13.9">
      <c r="A3719" s="6"/>
      <c r="B3719" s="7"/>
      <c r="C3719" s="6"/>
      <c r="D3719" s="8"/>
      <c r="E3719" s="6"/>
      <c r="F3719" s="6"/>
    </row>
    <row r="3720" spans="1:6" ht="13.9">
      <c r="A3720" s="6"/>
      <c r="B3720" s="7"/>
      <c r="C3720" s="6"/>
      <c r="D3720" s="8"/>
      <c r="E3720" s="6"/>
      <c r="F3720" s="6"/>
    </row>
    <row r="3721" spans="1:6" ht="13.9">
      <c r="A3721" s="6"/>
      <c r="B3721" s="7"/>
      <c r="C3721" s="6"/>
      <c r="D3721" s="8"/>
      <c r="E3721" s="6"/>
      <c r="F3721" s="6"/>
    </row>
    <row r="3722" spans="1:6" ht="13.9">
      <c r="A3722" s="6"/>
      <c r="B3722" s="7"/>
      <c r="C3722" s="6"/>
      <c r="D3722" s="8"/>
      <c r="E3722" s="6"/>
      <c r="F3722" s="6"/>
    </row>
    <row r="3723" spans="1:6" ht="13.9">
      <c r="A3723" s="6"/>
      <c r="B3723" s="7"/>
      <c r="C3723" s="6"/>
      <c r="D3723" s="8"/>
      <c r="E3723" s="6"/>
      <c r="F3723" s="6"/>
    </row>
    <row r="3724" spans="1:6" ht="13.9">
      <c r="A3724" s="6"/>
      <c r="B3724" s="7"/>
      <c r="C3724" s="6"/>
      <c r="D3724" s="8"/>
      <c r="E3724" s="6"/>
      <c r="F3724" s="6"/>
    </row>
    <row r="3725" spans="1:6" ht="13.9">
      <c r="A3725" s="6"/>
      <c r="B3725" s="7"/>
      <c r="C3725" s="6"/>
      <c r="D3725" s="8"/>
      <c r="E3725" s="6"/>
      <c r="F3725" s="6"/>
    </row>
    <row r="3726" spans="1:6" ht="13.9">
      <c r="A3726" s="6"/>
      <c r="B3726" s="7"/>
      <c r="C3726" s="6"/>
      <c r="D3726" s="8"/>
      <c r="E3726" s="6"/>
      <c r="F3726" s="6"/>
    </row>
    <row r="3727" spans="1:6" ht="13.9">
      <c r="A3727" s="6"/>
      <c r="B3727" s="7"/>
      <c r="C3727" s="6"/>
      <c r="D3727" s="8"/>
      <c r="E3727" s="6"/>
      <c r="F3727" s="6"/>
    </row>
    <row r="3728" spans="1:6" ht="13.9">
      <c r="A3728" s="6"/>
      <c r="B3728" s="7"/>
      <c r="C3728" s="6"/>
      <c r="D3728" s="8"/>
      <c r="E3728" s="6"/>
      <c r="F3728" s="6"/>
    </row>
    <row r="3729" spans="1:6" ht="13.9">
      <c r="A3729" s="6"/>
      <c r="B3729" s="7"/>
      <c r="C3729" s="6"/>
      <c r="D3729" s="8"/>
      <c r="E3729" s="6"/>
      <c r="F3729" s="6"/>
    </row>
    <row r="3730" spans="1:6" ht="13.9">
      <c r="A3730" s="6"/>
      <c r="B3730" s="7"/>
      <c r="C3730" s="6"/>
      <c r="D3730" s="8"/>
      <c r="E3730" s="6"/>
      <c r="F3730" s="6"/>
    </row>
    <row r="3731" spans="1:6" ht="13.9">
      <c r="A3731" s="6"/>
      <c r="B3731" s="7"/>
      <c r="C3731" s="6"/>
      <c r="D3731" s="8"/>
      <c r="E3731" s="6"/>
      <c r="F3731" s="6"/>
    </row>
    <row r="3732" spans="1:6" ht="13.9">
      <c r="A3732" s="6"/>
      <c r="B3732" s="7"/>
      <c r="C3732" s="6"/>
      <c r="D3732" s="8"/>
      <c r="E3732" s="6"/>
      <c r="F3732" s="6"/>
    </row>
    <row r="3733" spans="1:6" ht="13.9">
      <c r="A3733" s="6"/>
      <c r="B3733" s="7"/>
      <c r="C3733" s="6"/>
      <c r="D3733" s="8"/>
      <c r="E3733" s="6"/>
      <c r="F3733" s="6"/>
    </row>
    <row r="3734" spans="1:6" ht="13.9">
      <c r="A3734" s="6"/>
      <c r="B3734" s="7"/>
      <c r="C3734" s="6"/>
      <c r="D3734" s="8"/>
      <c r="E3734" s="6"/>
      <c r="F3734" s="6"/>
    </row>
    <row r="3735" spans="1:6" ht="13.9">
      <c r="A3735" s="6"/>
      <c r="B3735" s="7"/>
      <c r="C3735" s="6"/>
      <c r="D3735" s="8"/>
      <c r="E3735" s="6"/>
      <c r="F3735" s="6"/>
    </row>
    <row r="3736" spans="1:6" ht="13.9">
      <c r="A3736" s="6"/>
      <c r="B3736" s="7"/>
      <c r="C3736" s="6"/>
      <c r="D3736" s="8"/>
      <c r="E3736" s="6"/>
      <c r="F3736" s="6"/>
    </row>
    <row r="3737" spans="1:6" ht="13.9">
      <c r="A3737" s="6"/>
      <c r="B3737" s="7"/>
      <c r="C3737" s="6"/>
      <c r="D3737" s="8"/>
      <c r="E3737" s="6"/>
      <c r="F3737" s="6"/>
    </row>
    <row r="3738" spans="1:6" ht="13.9">
      <c r="A3738" s="6"/>
      <c r="B3738" s="7"/>
      <c r="C3738" s="6"/>
      <c r="D3738" s="8"/>
      <c r="E3738" s="6"/>
      <c r="F3738" s="6"/>
    </row>
    <row r="3739" spans="1:6" ht="13.9">
      <c r="A3739" s="6"/>
      <c r="B3739" s="7"/>
      <c r="C3739" s="6"/>
      <c r="D3739" s="8"/>
      <c r="E3739" s="6"/>
      <c r="F3739" s="6"/>
    </row>
    <row r="3740" spans="1:6" ht="13.9">
      <c r="A3740" s="6"/>
      <c r="B3740" s="7"/>
      <c r="C3740" s="6"/>
      <c r="D3740" s="8"/>
      <c r="E3740" s="6"/>
      <c r="F3740" s="6"/>
    </row>
    <row r="3741" spans="1:6" ht="13.9">
      <c r="A3741" s="6"/>
      <c r="B3741" s="7"/>
      <c r="C3741" s="6"/>
      <c r="D3741" s="8"/>
      <c r="E3741" s="6"/>
      <c r="F3741" s="6"/>
    </row>
    <row r="3742" spans="1:6" ht="13.9">
      <c r="A3742" s="6"/>
      <c r="B3742" s="7"/>
      <c r="C3742" s="6"/>
      <c r="D3742" s="8"/>
      <c r="E3742" s="6"/>
      <c r="F3742" s="6"/>
    </row>
    <row r="3743" spans="1:6" ht="13.9">
      <c r="A3743" s="6"/>
      <c r="B3743" s="7"/>
      <c r="C3743" s="6"/>
      <c r="D3743" s="8"/>
      <c r="E3743" s="6"/>
      <c r="F3743" s="6"/>
    </row>
    <row r="3744" spans="1:6" ht="13.9">
      <c r="A3744" s="6"/>
      <c r="B3744" s="7"/>
      <c r="C3744" s="6"/>
      <c r="D3744" s="8"/>
      <c r="E3744" s="6"/>
      <c r="F3744" s="6"/>
    </row>
    <row r="3745" spans="1:6" ht="13.9">
      <c r="A3745" s="6"/>
      <c r="B3745" s="7"/>
      <c r="C3745" s="6"/>
      <c r="D3745" s="8"/>
      <c r="E3745" s="6"/>
      <c r="F3745" s="6"/>
    </row>
    <row r="3746" spans="1:6" ht="13.9">
      <c r="A3746" s="6"/>
      <c r="B3746" s="7"/>
      <c r="C3746" s="6"/>
      <c r="D3746" s="8"/>
      <c r="E3746" s="6"/>
      <c r="F3746" s="6"/>
    </row>
    <row r="3747" spans="1:6" ht="13.9">
      <c r="A3747" s="6"/>
      <c r="B3747" s="7"/>
      <c r="C3747" s="6"/>
      <c r="D3747" s="8"/>
      <c r="E3747" s="6"/>
      <c r="F3747" s="6"/>
    </row>
    <row r="3748" spans="1:6" ht="13.9">
      <c r="A3748" s="6"/>
      <c r="B3748" s="7"/>
      <c r="C3748" s="6"/>
      <c r="D3748" s="8"/>
      <c r="E3748" s="6"/>
      <c r="F3748" s="6"/>
    </row>
    <row r="3749" spans="1:6" ht="13.9">
      <c r="A3749" s="6"/>
      <c r="B3749" s="7"/>
      <c r="C3749" s="6"/>
      <c r="D3749" s="8"/>
      <c r="E3749" s="6"/>
      <c r="F3749" s="6"/>
    </row>
    <row r="3750" spans="1:6" ht="13.9">
      <c r="A3750" s="6"/>
      <c r="B3750" s="7"/>
      <c r="C3750" s="6"/>
      <c r="D3750" s="8"/>
      <c r="E3750" s="6"/>
      <c r="F3750" s="6"/>
    </row>
    <row r="3751" spans="1:6" ht="13.9">
      <c r="A3751" s="6"/>
      <c r="B3751" s="7"/>
      <c r="C3751" s="6"/>
      <c r="D3751" s="8"/>
      <c r="E3751" s="6"/>
      <c r="F3751" s="6"/>
    </row>
    <row r="3752" spans="1:6" ht="13.9">
      <c r="A3752" s="6"/>
      <c r="B3752" s="7"/>
      <c r="C3752" s="6"/>
      <c r="D3752" s="8"/>
      <c r="E3752" s="6"/>
      <c r="F3752" s="6"/>
    </row>
    <row r="3753" spans="1:6" ht="13.9">
      <c r="A3753" s="6"/>
      <c r="B3753" s="7"/>
      <c r="C3753" s="6"/>
      <c r="D3753" s="8"/>
      <c r="E3753" s="6"/>
      <c r="F3753" s="6"/>
    </row>
    <row r="3754" spans="1:6" ht="13.9">
      <c r="A3754" s="6"/>
      <c r="B3754" s="7"/>
      <c r="C3754" s="6"/>
      <c r="D3754" s="8"/>
      <c r="E3754" s="6"/>
      <c r="F3754" s="6"/>
    </row>
    <row r="3755" spans="1:6" ht="13.9">
      <c r="A3755" s="6"/>
      <c r="B3755" s="7"/>
      <c r="C3755" s="6"/>
      <c r="D3755" s="8"/>
      <c r="E3755" s="6"/>
      <c r="F3755" s="6"/>
    </row>
    <row r="3756" spans="1:6" ht="13.9">
      <c r="A3756" s="6"/>
      <c r="B3756" s="7"/>
      <c r="C3756" s="6"/>
      <c r="D3756" s="8"/>
      <c r="E3756" s="6"/>
      <c r="F3756" s="6"/>
    </row>
    <row r="3757" spans="1:6" ht="13.9">
      <c r="A3757" s="6"/>
      <c r="B3757" s="7"/>
      <c r="C3757" s="6"/>
      <c r="D3757" s="8"/>
      <c r="E3757" s="6"/>
      <c r="F3757" s="6"/>
    </row>
    <row r="3758" spans="1:6" ht="13.9">
      <c r="A3758" s="6"/>
      <c r="B3758" s="7"/>
      <c r="C3758" s="6"/>
      <c r="D3758" s="8"/>
      <c r="E3758" s="6"/>
      <c r="F3758" s="6"/>
    </row>
    <row r="3759" spans="1:6" ht="13.9">
      <c r="A3759" s="6"/>
      <c r="B3759" s="7"/>
      <c r="C3759" s="6"/>
      <c r="D3759" s="8"/>
      <c r="E3759" s="6"/>
      <c r="F3759" s="6"/>
    </row>
    <row r="3760" spans="1:6" ht="13.9">
      <c r="A3760" s="6"/>
      <c r="B3760" s="7"/>
      <c r="C3760" s="6"/>
      <c r="D3760" s="8"/>
      <c r="E3760" s="6"/>
      <c r="F3760" s="6"/>
    </row>
    <row r="3761" spans="1:6" ht="13.9">
      <c r="A3761" s="6"/>
      <c r="B3761" s="7"/>
      <c r="C3761" s="6"/>
      <c r="D3761" s="8"/>
      <c r="E3761" s="6"/>
      <c r="F3761" s="6"/>
    </row>
    <row r="3762" spans="1:6" ht="13.9">
      <c r="A3762" s="6"/>
      <c r="B3762" s="7"/>
      <c r="C3762" s="6"/>
      <c r="D3762" s="8"/>
      <c r="E3762" s="6"/>
      <c r="F3762" s="6"/>
    </row>
    <row r="3763" spans="1:6" ht="13.9">
      <c r="A3763" s="6"/>
      <c r="B3763" s="7"/>
      <c r="C3763" s="6"/>
      <c r="D3763" s="8"/>
      <c r="E3763" s="6"/>
      <c r="F3763" s="6"/>
    </row>
    <row r="3764" spans="1:6" ht="13.9">
      <c r="A3764" s="6"/>
      <c r="B3764" s="7"/>
      <c r="C3764" s="6"/>
      <c r="D3764" s="8"/>
      <c r="E3764" s="6"/>
      <c r="F3764" s="6"/>
    </row>
    <row r="3765" spans="1:6" ht="13.9">
      <c r="A3765" s="6"/>
      <c r="B3765" s="7"/>
      <c r="C3765" s="6"/>
      <c r="D3765" s="8"/>
      <c r="E3765" s="6"/>
      <c r="F3765" s="6"/>
    </row>
    <row r="3766" spans="1:6" ht="13.9">
      <c r="A3766" s="6"/>
      <c r="B3766" s="7"/>
      <c r="C3766" s="6"/>
      <c r="D3766" s="8"/>
      <c r="E3766" s="6"/>
      <c r="F3766" s="6"/>
    </row>
    <row r="3767" spans="1:6" ht="13.9">
      <c r="A3767" s="6"/>
      <c r="B3767" s="7"/>
      <c r="C3767" s="6"/>
      <c r="D3767" s="8"/>
      <c r="E3767" s="6"/>
      <c r="F3767" s="6"/>
    </row>
    <row r="3768" spans="1:6" ht="13.9">
      <c r="A3768" s="6"/>
      <c r="B3768" s="7"/>
      <c r="C3768" s="6"/>
      <c r="D3768" s="8"/>
      <c r="E3768" s="6"/>
      <c r="F3768" s="6"/>
    </row>
    <row r="3769" spans="1:6" ht="13.9">
      <c r="A3769" s="6"/>
      <c r="B3769" s="7"/>
      <c r="C3769" s="6"/>
      <c r="D3769" s="8"/>
      <c r="E3769" s="6"/>
      <c r="F3769" s="6"/>
    </row>
    <row r="3770" spans="1:6" ht="13.9">
      <c r="A3770" s="6"/>
      <c r="B3770" s="7"/>
      <c r="C3770" s="6"/>
      <c r="D3770" s="8"/>
      <c r="E3770" s="6"/>
      <c r="F3770" s="6"/>
    </row>
    <row r="3771" spans="1:6" ht="13.9">
      <c r="A3771" s="6"/>
      <c r="B3771" s="7"/>
      <c r="C3771" s="6"/>
      <c r="D3771" s="8"/>
      <c r="E3771" s="6"/>
      <c r="F3771" s="6"/>
    </row>
    <row r="3772" spans="1:6" ht="13.9">
      <c r="A3772" s="6"/>
      <c r="B3772" s="7"/>
      <c r="C3772" s="6"/>
      <c r="D3772" s="8"/>
      <c r="E3772" s="6"/>
      <c r="F3772" s="6"/>
    </row>
    <row r="3773" spans="1:6" ht="13.9">
      <c r="A3773" s="6"/>
      <c r="B3773" s="7"/>
      <c r="C3773" s="6"/>
      <c r="D3773" s="8"/>
      <c r="E3773" s="6"/>
      <c r="F3773" s="6"/>
    </row>
    <row r="3774" spans="1:6" ht="13.9">
      <c r="A3774" s="6"/>
      <c r="B3774" s="7"/>
      <c r="C3774" s="6"/>
      <c r="D3774" s="8"/>
      <c r="E3774" s="6"/>
      <c r="F3774" s="6"/>
    </row>
    <row r="3775" spans="1:6" ht="13.9">
      <c r="A3775" s="6"/>
      <c r="B3775" s="7"/>
      <c r="C3775" s="6"/>
      <c r="D3775" s="8"/>
      <c r="E3775" s="6"/>
      <c r="F3775" s="6"/>
    </row>
    <row r="3776" spans="1:6" ht="13.9">
      <c r="A3776" s="6"/>
      <c r="B3776" s="7"/>
      <c r="C3776" s="6"/>
      <c r="D3776" s="8"/>
      <c r="E3776" s="6"/>
      <c r="F3776" s="6"/>
    </row>
    <row r="3777" spans="1:6" ht="13.9">
      <c r="A3777" s="6"/>
      <c r="B3777" s="7"/>
      <c r="C3777" s="6"/>
      <c r="D3777" s="8"/>
      <c r="E3777" s="6"/>
      <c r="F3777" s="6"/>
    </row>
    <row r="3778" spans="1:6" ht="13.9">
      <c r="A3778" s="6"/>
      <c r="B3778" s="7"/>
      <c r="C3778" s="6"/>
      <c r="D3778" s="8"/>
      <c r="E3778" s="6"/>
      <c r="F3778" s="6"/>
    </row>
    <row r="3779" spans="1:6" ht="13.9">
      <c r="A3779" s="6"/>
      <c r="B3779" s="7"/>
      <c r="C3779" s="6"/>
      <c r="D3779" s="8"/>
      <c r="E3779" s="6"/>
      <c r="F3779" s="6"/>
    </row>
    <row r="3780" spans="1:6" ht="13.9">
      <c r="A3780" s="6"/>
      <c r="B3780" s="7"/>
      <c r="C3780" s="6"/>
      <c r="D3780" s="8"/>
      <c r="E3780" s="6"/>
      <c r="F3780" s="6"/>
    </row>
    <row r="3781" spans="1:6" ht="13.9">
      <c r="A3781" s="6"/>
      <c r="B3781" s="7"/>
      <c r="C3781" s="6"/>
      <c r="D3781" s="8"/>
      <c r="E3781" s="6"/>
      <c r="F3781" s="6"/>
    </row>
    <row r="3782" spans="1:6" ht="13.9">
      <c r="A3782" s="6"/>
      <c r="B3782" s="7"/>
      <c r="C3782" s="6"/>
      <c r="D3782" s="8"/>
      <c r="E3782" s="6"/>
      <c r="F3782" s="6"/>
    </row>
    <row r="3783" spans="1:6" ht="13.9">
      <c r="A3783" s="6"/>
      <c r="B3783" s="7"/>
      <c r="C3783" s="6"/>
      <c r="D3783" s="8"/>
      <c r="E3783" s="6"/>
      <c r="F3783" s="6"/>
    </row>
    <row r="3784" spans="1:6" ht="13.9">
      <c r="A3784" s="6"/>
      <c r="B3784" s="7"/>
      <c r="C3784" s="6"/>
      <c r="D3784" s="8"/>
      <c r="E3784" s="6"/>
      <c r="F3784" s="6"/>
    </row>
    <row r="3785" spans="1:6" ht="13.9">
      <c r="A3785" s="6"/>
      <c r="B3785" s="7"/>
      <c r="C3785" s="6"/>
      <c r="D3785" s="8"/>
      <c r="E3785" s="6"/>
      <c r="F3785" s="6"/>
    </row>
    <row r="3786" spans="1:6" ht="13.9">
      <c r="A3786" s="6"/>
      <c r="B3786" s="7"/>
      <c r="C3786" s="6"/>
      <c r="D3786" s="8"/>
      <c r="E3786" s="6"/>
      <c r="F3786" s="6"/>
    </row>
    <row r="3787" spans="1:6" ht="13.9">
      <c r="A3787" s="6"/>
      <c r="B3787" s="7"/>
      <c r="C3787" s="6"/>
      <c r="D3787" s="8"/>
      <c r="E3787" s="6"/>
      <c r="F3787" s="6"/>
    </row>
    <row r="3788" spans="1:6" ht="13.9">
      <c r="A3788" s="6"/>
      <c r="B3788" s="7"/>
      <c r="C3788" s="6"/>
      <c r="D3788" s="8"/>
      <c r="E3788" s="6"/>
      <c r="F3788" s="6"/>
    </row>
    <row r="3789" spans="1:6" ht="13.9">
      <c r="A3789" s="6"/>
      <c r="B3789" s="7"/>
      <c r="C3789" s="6"/>
      <c r="D3789" s="8"/>
      <c r="E3789" s="6"/>
      <c r="F3789" s="6"/>
    </row>
    <row r="3790" spans="1:6" ht="13.9">
      <c r="A3790" s="6"/>
      <c r="B3790" s="7"/>
      <c r="C3790" s="6"/>
      <c r="D3790" s="8"/>
      <c r="E3790" s="6"/>
      <c r="F3790" s="6"/>
    </row>
    <row r="3791" spans="1:6" ht="13.9">
      <c r="A3791" s="6"/>
      <c r="B3791" s="7"/>
      <c r="C3791" s="6"/>
      <c r="D3791" s="8"/>
      <c r="E3791" s="6"/>
      <c r="F3791" s="6"/>
    </row>
    <row r="3792" spans="1:6" ht="13.9">
      <c r="A3792" s="6"/>
      <c r="B3792" s="7"/>
      <c r="C3792" s="6"/>
      <c r="D3792" s="8"/>
      <c r="E3792" s="6"/>
      <c r="F3792" s="6"/>
    </row>
    <row r="3793" spans="1:6" ht="13.9">
      <c r="A3793" s="6"/>
      <c r="B3793" s="7"/>
      <c r="C3793" s="6"/>
      <c r="D3793" s="8"/>
      <c r="E3793" s="6"/>
      <c r="F3793" s="6"/>
    </row>
    <row r="3794" spans="1:6" ht="13.9">
      <c r="A3794" s="6"/>
      <c r="B3794" s="7"/>
      <c r="C3794" s="6"/>
      <c r="D3794" s="8"/>
      <c r="E3794" s="6"/>
      <c r="F3794" s="6"/>
    </row>
    <row r="3795" spans="1:6" ht="13.9">
      <c r="A3795" s="6"/>
      <c r="B3795" s="7"/>
      <c r="C3795" s="6"/>
      <c r="D3795" s="8"/>
      <c r="E3795" s="6"/>
      <c r="F3795" s="6"/>
    </row>
    <row r="3796" spans="1:6" ht="13.9">
      <c r="A3796" s="6"/>
      <c r="B3796" s="7"/>
      <c r="C3796" s="6"/>
      <c r="D3796" s="8"/>
      <c r="E3796" s="6"/>
      <c r="F3796" s="6"/>
    </row>
    <row r="3797" spans="1:6" ht="13.9">
      <c r="A3797" s="6"/>
      <c r="B3797" s="7"/>
      <c r="C3797" s="6"/>
      <c r="D3797" s="8"/>
      <c r="E3797" s="6"/>
      <c r="F3797" s="6"/>
    </row>
    <row r="3798" spans="1:6" ht="13.9">
      <c r="A3798" s="6"/>
      <c r="B3798" s="7"/>
      <c r="C3798" s="6"/>
      <c r="D3798" s="8"/>
      <c r="E3798" s="6"/>
      <c r="F3798" s="6"/>
    </row>
    <row r="3799" spans="1:6" ht="13.9">
      <c r="A3799" s="6"/>
      <c r="B3799" s="7"/>
      <c r="C3799" s="6"/>
      <c r="D3799" s="8"/>
      <c r="E3799" s="6"/>
      <c r="F3799" s="6"/>
    </row>
    <row r="3800" spans="1:6" ht="13.9">
      <c r="A3800" s="6"/>
      <c r="B3800" s="7"/>
      <c r="C3800" s="6"/>
      <c r="D3800" s="8"/>
      <c r="E3800" s="6"/>
      <c r="F3800" s="6"/>
    </row>
    <row r="3801" spans="1:6" ht="13.9">
      <c r="A3801" s="6"/>
      <c r="B3801" s="7"/>
      <c r="C3801" s="6"/>
      <c r="D3801" s="8"/>
      <c r="E3801" s="6"/>
      <c r="F3801" s="6"/>
    </row>
    <row r="3802" spans="1:6" ht="13.9">
      <c r="A3802" s="6"/>
      <c r="B3802" s="7"/>
      <c r="C3802" s="6"/>
      <c r="D3802" s="8"/>
      <c r="E3802" s="6"/>
      <c r="F3802" s="6"/>
    </row>
    <row r="3803" spans="1:6" ht="13.9">
      <c r="A3803" s="6"/>
      <c r="B3803" s="7"/>
      <c r="C3803" s="6"/>
      <c r="D3803" s="8"/>
      <c r="E3803" s="6"/>
      <c r="F3803" s="6"/>
    </row>
    <row r="3804" spans="1:6" ht="13.9">
      <c r="A3804" s="6"/>
      <c r="B3804" s="7"/>
      <c r="C3804" s="6"/>
      <c r="D3804" s="8"/>
      <c r="E3804" s="6"/>
      <c r="F3804" s="6"/>
    </row>
    <row r="3805" spans="1:6" ht="13.9">
      <c r="A3805" s="6"/>
      <c r="B3805" s="7"/>
      <c r="C3805" s="6"/>
      <c r="D3805" s="8"/>
      <c r="E3805" s="6"/>
      <c r="F3805" s="6"/>
    </row>
    <row r="3806" spans="1:6" ht="13.9">
      <c r="A3806" s="6"/>
      <c r="B3806" s="7"/>
      <c r="C3806" s="6"/>
      <c r="D3806" s="8"/>
      <c r="E3806" s="6"/>
      <c r="F3806" s="6"/>
    </row>
    <row r="3807" spans="1:6" ht="13.9">
      <c r="A3807" s="6"/>
      <c r="B3807" s="7"/>
      <c r="C3807" s="6"/>
      <c r="D3807" s="8"/>
      <c r="E3807" s="6"/>
      <c r="F3807" s="6"/>
    </row>
    <row r="3808" spans="1:6" ht="13.9">
      <c r="A3808" s="6"/>
      <c r="B3808" s="7"/>
      <c r="C3808" s="6"/>
      <c r="D3808" s="8"/>
      <c r="E3808" s="6"/>
      <c r="F3808" s="6"/>
    </row>
    <row r="3809" spans="1:6" ht="13.9">
      <c r="A3809" s="6"/>
      <c r="B3809" s="7"/>
      <c r="C3809" s="6"/>
      <c r="D3809" s="8"/>
      <c r="E3809" s="6"/>
      <c r="F3809" s="6"/>
    </row>
    <row r="3810" spans="1:6" ht="13.9">
      <c r="A3810" s="6"/>
      <c r="B3810" s="7"/>
      <c r="C3810" s="6"/>
      <c r="D3810" s="8"/>
      <c r="E3810" s="6"/>
      <c r="F3810" s="6"/>
    </row>
    <row r="3811" spans="1:6" ht="13.9">
      <c r="A3811" s="6"/>
      <c r="B3811" s="7"/>
      <c r="C3811" s="6"/>
      <c r="D3811" s="8"/>
      <c r="E3811" s="6"/>
      <c r="F3811" s="6"/>
    </row>
    <row r="3812" spans="1:6" ht="13.9">
      <c r="A3812" s="6"/>
      <c r="B3812" s="7"/>
      <c r="C3812" s="6"/>
      <c r="D3812" s="8"/>
      <c r="E3812" s="6"/>
      <c r="F3812" s="6"/>
    </row>
    <row r="3813" spans="1:6" ht="13.9">
      <c r="A3813" s="6"/>
      <c r="B3813" s="7"/>
      <c r="C3813" s="6"/>
      <c r="D3813" s="8"/>
      <c r="E3813" s="6"/>
      <c r="F3813" s="6"/>
    </row>
    <row r="3814" spans="1:6" ht="13.9">
      <c r="A3814" s="6"/>
      <c r="B3814" s="7"/>
      <c r="C3814" s="6"/>
      <c r="D3814" s="8"/>
      <c r="E3814" s="6"/>
      <c r="F3814" s="6"/>
    </row>
    <row r="3815" spans="1:6" ht="13.9">
      <c r="A3815" s="6"/>
      <c r="B3815" s="7"/>
      <c r="C3815" s="6"/>
      <c r="D3815" s="8"/>
      <c r="E3815" s="6"/>
      <c r="F3815" s="6"/>
    </row>
    <row r="3816" spans="1:6" ht="13.9">
      <c r="A3816" s="6"/>
      <c r="B3816" s="7"/>
      <c r="C3816" s="6"/>
      <c r="D3816" s="8"/>
      <c r="E3816" s="6"/>
      <c r="F3816" s="6"/>
    </row>
    <row r="3817" spans="1:6" ht="13.9">
      <c r="A3817" s="6"/>
      <c r="B3817" s="7"/>
      <c r="C3817" s="6"/>
      <c r="D3817" s="8"/>
      <c r="E3817" s="6"/>
      <c r="F3817" s="6"/>
    </row>
    <row r="3818" spans="1:6" ht="13.9">
      <c r="A3818" s="6"/>
      <c r="B3818" s="7"/>
      <c r="C3818" s="6"/>
      <c r="D3818" s="8"/>
      <c r="E3818" s="6"/>
      <c r="F3818" s="6"/>
    </row>
    <row r="3819" spans="1:6" ht="13.9">
      <c r="A3819" s="6"/>
      <c r="B3819" s="7"/>
      <c r="C3819" s="6"/>
      <c r="D3819" s="8"/>
      <c r="E3819" s="6"/>
      <c r="F3819" s="6"/>
    </row>
    <row r="3820" spans="1:6" ht="13.9">
      <c r="A3820" s="6"/>
      <c r="B3820" s="7"/>
      <c r="C3820" s="6"/>
      <c r="D3820" s="8"/>
      <c r="E3820" s="6"/>
      <c r="F3820" s="6"/>
    </row>
    <row r="3821" spans="1:6" ht="13.9">
      <c r="A3821" s="6"/>
      <c r="B3821" s="7"/>
      <c r="C3821" s="6"/>
      <c r="D3821" s="8"/>
      <c r="E3821" s="6"/>
      <c r="F3821" s="6"/>
    </row>
    <row r="3822" spans="1:6" ht="13.9">
      <c r="A3822" s="6"/>
      <c r="B3822" s="7"/>
      <c r="C3822" s="6"/>
      <c r="D3822" s="8"/>
      <c r="E3822" s="6"/>
      <c r="F3822" s="6"/>
    </row>
    <row r="3823" spans="1:6" ht="13.9">
      <c r="A3823" s="6"/>
      <c r="B3823" s="7"/>
      <c r="C3823" s="6"/>
      <c r="D3823" s="8"/>
      <c r="E3823" s="6"/>
      <c r="F3823" s="6"/>
    </row>
    <row r="3824" spans="1:6" ht="13.9">
      <c r="A3824" s="6"/>
      <c r="B3824" s="7"/>
      <c r="C3824" s="6"/>
      <c r="D3824" s="8"/>
      <c r="E3824" s="6"/>
      <c r="F3824" s="6"/>
    </row>
    <row r="3825" spans="1:6" ht="13.9">
      <c r="A3825" s="6"/>
      <c r="B3825" s="7"/>
      <c r="C3825" s="6"/>
      <c r="D3825" s="8"/>
      <c r="E3825" s="6"/>
      <c r="F3825" s="6"/>
    </row>
    <row r="3826" spans="1:6" ht="13.9">
      <c r="A3826" s="6"/>
      <c r="B3826" s="7"/>
      <c r="C3826" s="6"/>
      <c r="D3826" s="8"/>
      <c r="E3826" s="6"/>
      <c r="F3826" s="6"/>
    </row>
    <row r="3827" spans="1:6" ht="13.9">
      <c r="A3827" s="6"/>
      <c r="B3827" s="7"/>
      <c r="C3827" s="6"/>
      <c r="D3827" s="8"/>
      <c r="E3827" s="6"/>
      <c r="F3827" s="6"/>
    </row>
    <row r="3828" spans="1:6" ht="13.9">
      <c r="A3828" s="6"/>
      <c r="B3828" s="7"/>
      <c r="C3828" s="6"/>
      <c r="D3828" s="8"/>
      <c r="E3828" s="6"/>
      <c r="F3828" s="6"/>
    </row>
    <row r="3829" spans="1:6" ht="13.9">
      <c r="A3829" s="6"/>
      <c r="B3829" s="7"/>
      <c r="C3829" s="6"/>
      <c r="D3829" s="8"/>
      <c r="E3829" s="6"/>
      <c r="F3829" s="6"/>
    </row>
    <row r="3830" spans="1:6" ht="13.9">
      <c r="A3830" s="6"/>
      <c r="B3830" s="7"/>
      <c r="C3830" s="6"/>
      <c r="D3830" s="8"/>
      <c r="E3830" s="6"/>
      <c r="F3830" s="6"/>
    </row>
    <row r="3831" spans="1:6" ht="13.9">
      <c r="A3831" s="6"/>
      <c r="B3831" s="7"/>
      <c r="C3831" s="6"/>
      <c r="D3831" s="8"/>
      <c r="E3831" s="6"/>
      <c r="F3831" s="6"/>
    </row>
    <row r="3832" spans="1:6" ht="13.9">
      <c r="A3832" s="6"/>
      <c r="B3832" s="7"/>
      <c r="C3832" s="6"/>
      <c r="D3832" s="8"/>
      <c r="E3832" s="6"/>
      <c r="F3832" s="6"/>
    </row>
    <row r="3833" spans="1:6" ht="13.9">
      <c r="A3833" s="6"/>
      <c r="B3833" s="7"/>
      <c r="C3833" s="6"/>
      <c r="D3833" s="8"/>
      <c r="E3833" s="6"/>
      <c r="F3833" s="6"/>
    </row>
    <row r="3834" spans="1:6" ht="13.9">
      <c r="A3834" s="6"/>
      <c r="B3834" s="7"/>
      <c r="C3834" s="6"/>
      <c r="D3834" s="8"/>
      <c r="E3834" s="6"/>
      <c r="F3834" s="6"/>
    </row>
    <row r="3835" spans="1:6" ht="13.9">
      <c r="A3835" s="6"/>
      <c r="B3835" s="7"/>
      <c r="C3835" s="6"/>
      <c r="D3835" s="8"/>
      <c r="E3835" s="6"/>
      <c r="F3835" s="6"/>
    </row>
    <row r="3836" spans="1:6" ht="13.9">
      <c r="A3836" s="6"/>
      <c r="B3836" s="7"/>
      <c r="C3836" s="6"/>
      <c r="D3836" s="8"/>
      <c r="E3836" s="6"/>
      <c r="F3836" s="6"/>
    </row>
    <row r="3837" spans="1:6" ht="13.9">
      <c r="A3837" s="6"/>
      <c r="B3837" s="7"/>
      <c r="C3837" s="6"/>
      <c r="D3837" s="8"/>
      <c r="E3837" s="6"/>
      <c r="F3837" s="6"/>
    </row>
    <row r="3838" spans="1:6" ht="13.9">
      <c r="A3838" s="6"/>
      <c r="B3838" s="7"/>
      <c r="C3838" s="6"/>
      <c r="D3838" s="8"/>
      <c r="E3838" s="6"/>
      <c r="F3838" s="6"/>
    </row>
    <row r="3839" spans="1:6" ht="13.9">
      <c r="A3839" s="6"/>
      <c r="B3839" s="7"/>
      <c r="C3839" s="6"/>
      <c r="D3839" s="8"/>
      <c r="E3839" s="6"/>
      <c r="F3839" s="6"/>
    </row>
    <row r="3840" spans="1:6" ht="13.9">
      <c r="A3840" s="6"/>
      <c r="B3840" s="7"/>
      <c r="C3840" s="6"/>
      <c r="D3840" s="8"/>
      <c r="E3840" s="6"/>
      <c r="F3840" s="6"/>
    </row>
    <row r="3841" spans="1:6" ht="13.9">
      <c r="A3841" s="6"/>
      <c r="B3841" s="7"/>
      <c r="C3841" s="6"/>
      <c r="D3841" s="8"/>
      <c r="E3841" s="6"/>
      <c r="F3841" s="6"/>
    </row>
    <row r="3842" spans="1:6" ht="13.9">
      <c r="A3842" s="6"/>
      <c r="B3842" s="7"/>
      <c r="C3842" s="6"/>
      <c r="D3842" s="8"/>
      <c r="E3842" s="6"/>
      <c r="F3842" s="6"/>
    </row>
    <row r="3843" spans="1:6" ht="13.9">
      <c r="A3843" s="6"/>
      <c r="B3843" s="7"/>
      <c r="C3843" s="6"/>
      <c r="D3843" s="8"/>
      <c r="E3843" s="6"/>
      <c r="F3843" s="6"/>
    </row>
    <row r="3844" spans="1:6" ht="13.9">
      <c r="A3844" s="6"/>
      <c r="B3844" s="7"/>
      <c r="C3844" s="6"/>
      <c r="D3844" s="8"/>
      <c r="E3844" s="6"/>
      <c r="F3844" s="6"/>
    </row>
    <row r="3845" spans="1:6" ht="13.9">
      <c r="A3845" s="6"/>
      <c r="B3845" s="7"/>
      <c r="C3845" s="6"/>
      <c r="D3845" s="8"/>
      <c r="E3845" s="6"/>
      <c r="F3845" s="6"/>
    </row>
    <row r="3846" spans="1:6" ht="13.9">
      <c r="A3846" s="6"/>
      <c r="B3846" s="7"/>
      <c r="C3846" s="6"/>
      <c r="D3846" s="8"/>
      <c r="E3846" s="6"/>
      <c r="F3846" s="6"/>
    </row>
    <row r="3847" spans="1:6" ht="13.9">
      <c r="A3847" s="6"/>
      <c r="B3847" s="7"/>
      <c r="C3847" s="6"/>
      <c r="D3847" s="8"/>
      <c r="E3847" s="6"/>
      <c r="F3847" s="6"/>
    </row>
    <row r="3848" spans="1:6" ht="13.9">
      <c r="A3848" s="6"/>
      <c r="B3848" s="7"/>
      <c r="C3848" s="6"/>
      <c r="D3848" s="8"/>
      <c r="E3848" s="6"/>
      <c r="F3848" s="6"/>
    </row>
    <row r="3849" spans="1:6" ht="13.9">
      <c r="A3849" s="6"/>
      <c r="B3849" s="7"/>
      <c r="C3849" s="6"/>
      <c r="D3849" s="8"/>
      <c r="E3849" s="6"/>
      <c r="F3849" s="6"/>
    </row>
    <row r="3850" spans="1:6" ht="13.9">
      <c r="A3850" s="6"/>
      <c r="B3850" s="7"/>
      <c r="C3850" s="6"/>
      <c r="D3850" s="8"/>
      <c r="E3850" s="6"/>
      <c r="F3850" s="6"/>
    </row>
    <row r="3851" spans="1:6" ht="13.9">
      <c r="A3851" s="6"/>
      <c r="B3851" s="7"/>
      <c r="C3851" s="6"/>
      <c r="D3851" s="8"/>
      <c r="E3851" s="6"/>
      <c r="F3851" s="6"/>
    </row>
    <row r="3852" spans="1:6" ht="13.9">
      <c r="A3852" s="6"/>
      <c r="B3852" s="7"/>
      <c r="C3852" s="6"/>
      <c r="D3852" s="8"/>
      <c r="E3852" s="6"/>
      <c r="F3852" s="6"/>
    </row>
    <row r="3853" spans="1:6" ht="13.9">
      <c r="A3853" s="6"/>
      <c r="B3853" s="7"/>
      <c r="C3853" s="6"/>
      <c r="D3853" s="8"/>
      <c r="E3853" s="6"/>
      <c r="F3853" s="6"/>
    </row>
    <row r="3854" spans="1:6" ht="13.9">
      <c r="A3854" s="6"/>
      <c r="B3854" s="7"/>
      <c r="C3854" s="6"/>
      <c r="D3854" s="8"/>
      <c r="E3854" s="6"/>
      <c r="F3854" s="6"/>
    </row>
    <row r="3855" spans="1:6" ht="13.9">
      <c r="A3855" s="6"/>
      <c r="B3855" s="7"/>
      <c r="C3855" s="6"/>
      <c r="D3855" s="8"/>
      <c r="E3855" s="6"/>
      <c r="F3855" s="6"/>
    </row>
    <row r="3856" spans="1:6" ht="13.9">
      <c r="A3856" s="6"/>
      <c r="B3856" s="7"/>
      <c r="C3856" s="6"/>
      <c r="D3856" s="8"/>
      <c r="E3856" s="6"/>
      <c r="F3856" s="6"/>
    </row>
    <row r="3857" spans="1:6" ht="13.9">
      <c r="A3857" s="6"/>
      <c r="B3857" s="7"/>
      <c r="C3857" s="6"/>
      <c r="D3857" s="8"/>
      <c r="E3857" s="6"/>
      <c r="F3857" s="6"/>
    </row>
    <row r="3858" spans="1:6" ht="13.9">
      <c r="A3858" s="6"/>
      <c r="B3858" s="7"/>
      <c r="C3858" s="6"/>
      <c r="D3858" s="8"/>
      <c r="E3858" s="6"/>
      <c r="F3858" s="6"/>
    </row>
    <row r="3859" spans="1:6" ht="13.9">
      <c r="A3859" s="6"/>
      <c r="B3859" s="7"/>
      <c r="C3859" s="6"/>
      <c r="D3859" s="8"/>
      <c r="E3859" s="6"/>
      <c r="F3859" s="6"/>
    </row>
    <row r="3860" spans="1:6" ht="13.9">
      <c r="A3860" s="6"/>
      <c r="B3860" s="7"/>
      <c r="C3860" s="6"/>
      <c r="D3860" s="8"/>
      <c r="E3860" s="6"/>
      <c r="F3860" s="6"/>
    </row>
    <row r="3861" spans="1:6" ht="13.9">
      <c r="A3861" s="6"/>
      <c r="B3861" s="7"/>
      <c r="C3861" s="6"/>
      <c r="D3861" s="8"/>
      <c r="E3861" s="6"/>
      <c r="F3861" s="6"/>
    </row>
    <row r="3862" spans="1:6" ht="13.9">
      <c r="A3862" s="6"/>
      <c r="B3862" s="7"/>
      <c r="C3862" s="6"/>
      <c r="D3862" s="8"/>
      <c r="E3862" s="6"/>
      <c r="F3862" s="6"/>
    </row>
    <row r="3863" spans="1:6" ht="13.9">
      <c r="A3863" s="6"/>
      <c r="B3863" s="7"/>
      <c r="C3863" s="6"/>
      <c r="D3863" s="8"/>
      <c r="E3863" s="6"/>
      <c r="F3863" s="6"/>
    </row>
    <row r="3864" spans="1:6" ht="13.9">
      <c r="A3864" s="6"/>
      <c r="B3864" s="7"/>
      <c r="C3864" s="6"/>
      <c r="D3864" s="8"/>
      <c r="E3864" s="6"/>
      <c r="F3864" s="6"/>
    </row>
    <row r="3865" spans="1:6" ht="13.9">
      <c r="A3865" s="6"/>
      <c r="B3865" s="7"/>
      <c r="C3865" s="6"/>
      <c r="D3865" s="8"/>
      <c r="E3865" s="6"/>
      <c r="F3865" s="6"/>
    </row>
    <row r="3866" spans="1:6" ht="13.9">
      <c r="A3866" s="6"/>
      <c r="B3866" s="7"/>
      <c r="C3866" s="6"/>
      <c r="D3866" s="8"/>
      <c r="E3866" s="6"/>
      <c r="F3866" s="6"/>
    </row>
    <row r="3867" spans="1:6" ht="13.9">
      <c r="A3867" s="6"/>
      <c r="B3867" s="7"/>
      <c r="C3867" s="6"/>
      <c r="D3867" s="8"/>
      <c r="E3867" s="6"/>
      <c r="F3867" s="6"/>
    </row>
    <row r="3868" spans="1:6" ht="13.9">
      <c r="A3868" s="6"/>
      <c r="B3868" s="7"/>
      <c r="C3868" s="6"/>
      <c r="D3868" s="8"/>
      <c r="E3868" s="6"/>
      <c r="F3868" s="6"/>
    </row>
    <row r="3869" spans="1:6" ht="13.9">
      <c r="A3869" s="6"/>
      <c r="B3869" s="7"/>
      <c r="C3869" s="6"/>
      <c r="D3869" s="8"/>
      <c r="E3869" s="6"/>
      <c r="F3869" s="6"/>
    </row>
    <row r="3870" spans="1:6" ht="13.9">
      <c r="A3870" s="6"/>
      <c r="B3870" s="7"/>
      <c r="C3870" s="6"/>
      <c r="D3870" s="8"/>
      <c r="E3870" s="6"/>
      <c r="F3870" s="6"/>
    </row>
    <row r="3871" spans="1:6" ht="13.9">
      <c r="A3871" s="6"/>
      <c r="B3871" s="7"/>
      <c r="C3871" s="6"/>
      <c r="D3871" s="8"/>
      <c r="E3871" s="6"/>
      <c r="F3871" s="6"/>
    </row>
    <row r="3872" spans="1:6" ht="13.9">
      <c r="A3872" s="6"/>
      <c r="B3872" s="7"/>
      <c r="C3872" s="6"/>
      <c r="D3872" s="8"/>
      <c r="E3872" s="6"/>
      <c r="F3872" s="6"/>
    </row>
    <row r="3873" spans="1:6" ht="13.9">
      <c r="A3873" s="6"/>
      <c r="B3873" s="7"/>
      <c r="C3873" s="6"/>
      <c r="D3873" s="8"/>
      <c r="E3873" s="6"/>
      <c r="F3873" s="6"/>
    </row>
    <row r="3874" spans="1:6" ht="13.9">
      <c r="A3874" s="6"/>
      <c r="B3874" s="7"/>
      <c r="C3874" s="6"/>
      <c r="D3874" s="8"/>
      <c r="E3874" s="6"/>
      <c r="F3874" s="6"/>
    </row>
    <row r="3875" spans="1:6" ht="13.9">
      <c r="A3875" s="6"/>
      <c r="B3875" s="7"/>
      <c r="C3875" s="6"/>
      <c r="D3875" s="8"/>
      <c r="E3875" s="6"/>
      <c r="F3875" s="6"/>
    </row>
    <row r="3876" spans="1:6" ht="13.9">
      <c r="A3876" s="6"/>
      <c r="B3876" s="7"/>
      <c r="C3876" s="6"/>
      <c r="D3876" s="8"/>
      <c r="E3876" s="6"/>
      <c r="F3876" s="6"/>
    </row>
    <row r="3877" spans="1:6" ht="13.9">
      <c r="A3877" s="6"/>
      <c r="B3877" s="7"/>
      <c r="C3877" s="6"/>
      <c r="D3877" s="8"/>
      <c r="E3877" s="6"/>
      <c r="F3877" s="6"/>
    </row>
    <row r="3878" spans="1:6" ht="13.9">
      <c r="A3878" s="6"/>
      <c r="B3878" s="7"/>
      <c r="C3878" s="6"/>
      <c r="D3878" s="8"/>
      <c r="E3878" s="6"/>
      <c r="F3878" s="6"/>
    </row>
    <row r="3879" spans="1:6" ht="13.9">
      <c r="A3879" s="6"/>
      <c r="B3879" s="7"/>
      <c r="C3879" s="6"/>
      <c r="D3879" s="8"/>
      <c r="E3879" s="6"/>
      <c r="F3879" s="6"/>
    </row>
    <row r="3880" spans="1:6" ht="13.9">
      <c r="A3880" s="6"/>
      <c r="B3880" s="7"/>
      <c r="C3880" s="6"/>
      <c r="D3880" s="8"/>
      <c r="E3880" s="6"/>
      <c r="F3880" s="6"/>
    </row>
    <row r="3881" spans="1:6" ht="13.9">
      <c r="A3881" s="6"/>
      <c r="B3881" s="7"/>
      <c r="C3881" s="6"/>
      <c r="D3881" s="8"/>
      <c r="E3881" s="6"/>
      <c r="F3881" s="6"/>
    </row>
    <row r="3882" spans="1:6" ht="13.9">
      <c r="A3882" s="6"/>
      <c r="B3882" s="7"/>
      <c r="C3882" s="6"/>
      <c r="D3882" s="8"/>
      <c r="E3882" s="6"/>
      <c r="F3882" s="6"/>
    </row>
    <row r="3883" spans="1:6" ht="13.9">
      <c r="A3883" s="6"/>
      <c r="B3883" s="7"/>
      <c r="C3883" s="6"/>
      <c r="D3883" s="8"/>
      <c r="E3883" s="6"/>
      <c r="F3883" s="6"/>
    </row>
    <row r="3884" spans="1:6" ht="13.9">
      <c r="A3884" s="6"/>
      <c r="B3884" s="7"/>
      <c r="C3884" s="6"/>
      <c r="D3884" s="8"/>
      <c r="E3884" s="6"/>
      <c r="F3884" s="6"/>
    </row>
    <row r="3885" spans="1:6" ht="13.9">
      <c r="A3885" s="6"/>
      <c r="B3885" s="7"/>
      <c r="C3885" s="6"/>
      <c r="D3885" s="8"/>
      <c r="E3885" s="6"/>
      <c r="F3885" s="6"/>
    </row>
    <row r="3886" spans="1:6" ht="13.9">
      <c r="A3886" s="6"/>
      <c r="B3886" s="7"/>
      <c r="C3886" s="6"/>
      <c r="D3886" s="8"/>
      <c r="E3886" s="6"/>
      <c r="F3886" s="6"/>
    </row>
    <row r="3887" spans="1:6" ht="13.9">
      <c r="A3887" s="6"/>
      <c r="B3887" s="7"/>
      <c r="C3887" s="6"/>
      <c r="D3887" s="8"/>
      <c r="E3887" s="6"/>
      <c r="F3887" s="6"/>
    </row>
    <row r="3888" spans="1:6" ht="13.9">
      <c r="A3888" s="6"/>
      <c r="B3888" s="7"/>
      <c r="C3888" s="6"/>
      <c r="D3888" s="8"/>
      <c r="E3888" s="6"/>
      <c r="F3888" s="6"/>
    </row>
    <row r="3889" spans="1:6" ht="13.9">
      <c r="A3889" s="6"/>
      <c r="B3889" s="7"/>
      <c r="C3889" s="6"/>
      <c r="D3889" s="8"/>
      <c r="E3889" s="6"/>
      <c r="F3889" s="6"/>
    </row>
    <row r="3890" spans="1:6" ht="13.9">
      <c r="A3890" s="6"/>
      <c r="B3890" s="7"/>
      <c r="C3890" s="6"/>
      <c r="D3890" s="8"/>
      <c r="E3890" s="6"/>
      <c r="F3890" s="6"/>
    </row>
    <row r="3891" spans="1:6" ht="13.9">
      <c r="A3891" s="6"/>
      <c r="B3891" s="7"/>
      <c r="C3891" s="6"/>
      <c r="D3891" s="8"/>
      <c r="E3891" s="6"/>
      <c r="F3891" s="6"/>
    </row>
    <row r="3892" spans="1:6" ht="13.9">
      <c r="A3892" s="6"/>
      <c r="B3892" s="7"/>
      <c r="C3892" s="6"/>
      <c r="D3892" s="8"/>
      <c r="E3892" s="6"/>
      <c r="F3892" s="6"/>
    </row>
    <row r="3893" spans="1:6" ht="13.9">
      <c r="A3893" s="6"/>
      <c r="B3893" s="7"/>
      <c r="C3893" s="6"/>
      <c r="D3893" s="8"/>
      <c r="E3893" s="6"/>
      <c r="F3893" s="6"/>
    </row>
    <row r="3894" spans="1:6" ht="13.9">
      <c r="A3894" s="6"/>
      <c r="B3894" s="7"/>
      <c r="C3894" s="6"/>
      <c r="D3894" s="8"/>
      <c r="E3894" s="6"/>
      <c r="F3894" s="6"/>
    </row>
    <row r="3895" spans="1:6" ht="13.9">
      <c r="A3895" s="6"/>
      <c r="B3895" s="7"/>
      <c r="C3895" s="6"/>
      <c r="D3895" s="8"/>
      <c r="E3895" s="6"/>
      <c r="F3895" s="6"/>
    </row>
    <row r="3896" spans="1:6" ht="13.9">
      <c r="A3896" s="6"/>
      <c r="B3896" s="7"/>
      <c r="C3896" s="6"/>
      <c r="D3896" s="8"/>
      <c r="E3896" s="6"/>
      <c r="F3896" s="6"/>
    </row>
    <row r="3897" spans="1:6" ht="13.9">
      <c r="A3897" s="6"/>
      <c r="B3897" s="7"/>
      <c r="C3897" s="6"/>
      <c r="D3897" s="8"/>
      <c r="E3897" s="6"/>
      <c r="F3897" s="6"/>
    </row>
    <row r="3898" spans="1:6" ht="13.9">
      <c r="A3898" s="6"/>
      <c r="B3898" s="7"/>
      <c r="C3898" s="6"/>
      <c r="D3898" s="8"/>
      <c r="E3898" s="6"/>
      <c r="F3898" s="6"/>
    </row>
    <row r="3899" spans="1:6" ht="13.9">
      <c r="A3899" s="6"/>
      <c r="B3899" s="7"/>
      <c r="C3899" s="6"/>
      <c r="D3899" s="8"/>
      <c r="E3899" s="6"/>
      <c r="F3899" s="6"/>
    </row>
    <row r="3900" spans="1:6" ht="13.9">
      <c r="A3900" s="6"/>
      <c r="B3900" s="7"/>
      <c r="C3900" s="6"/>
      <c r="D3900" s="8"/>
      <c r="E3900" s="6"/>
      <c r="F3900" s="6"/>
    </row>
    <row r="3901" spans="1:6" ht="13.9">
      <c r="A3901" s="6"/>
      <c r="B3901" s="7"/>
      <c r="C3901" s="6"/>
      <c r="D3901" s="8"/>
      <c r="E3901" s="6"/>
      <c r="F3901" s="6"/>
    </row>
    <row r="3902" spans="1:6" ht="13.9">
      <c r="A3902" s="6"/>
      <c r="B3902" s="7"/>
      <c r="C3902" s="6"/>
      <c r="D3902" s="8"/>
      <c r="E3902" s="6"/>
      <c r="F3902" s="6"/>
    </row>
    <row r="3903" spans="1:6" ht="13.9">
      <c r="A3903" s="6"/>
      <c r="B3903" s="7"/>
      <c r="C3903" s="6"/>
      <c r="D3903" s="8"/>
      <c r="E3903" s="6"/>
      <c r="F3903" s="6"/>
    </row>
    <row r="3904" spans="1:6" ht="13.9">
      <c r="A3904" s="6"/>
      <c r="B3904" s="7"/>
      <c r="C3904" s="6"/>
      <c r="D3904" s="8"/>
      <c r="E3904" s="6"/>
      <c r="F3904" s="6"/>
    </row>
    <row r="3905" spans="1:6" ht="13.9">
      <c r="A3905" s="6"/>
      <c r="B3905" s="7"/>
      <c r="C3905" s="6"/>
      <c r="D3905" s="8"/>
      <c r="E3905" s="6"/>
      <c r="F3905" s="6"/>
    </row>
    <row r="3906" spans="1:6" ht="13.9">
      <c r="A3906" s="6"/>
      <c r="B3906" s="7"/>
      <c r="C3906" s="6"/>
      <c r="D3906" s="8"/>
      <c r="E3906" s="6"/>
      <c r="F3906" s="6"/>
    </row>
    <row r="3907" spans="1:6" ht="13.9">
      <c r="A3907" s="6"/>
      <c r="B3907" s="7"/>
      <c r="C3907" s="6"/>
      <c r="D3907" s="8"/>
      <c r="E3907" s="6"/>
      <c r="F3907" s="6"/>
    </row>
    <row r="3908" spans="1:6" ht="13.9">
      <c r="A3908" s="6"/>
      <c r="B3908" s="7"/>
      <c r="C3908" s="6"/>
      <c r="D3908" s="8"/>
      <c r="E3908" s="6"/>
      <c r="F3908" s="6"/>
    </row>
    <row r="3909" spans="1:6" ht="13.9">
      <c r="A3909" s="6"/>
      <c r="B3909" s="7"/>
      <c r="C3909" s="6"/>
      <c r="D3909" s="8"/>
      <c r="E3909" s="6"/>
      <c r="F3909" s="6"/>
    </row>
    <row r="3910" spans="1:6" ht="13.9">
      <c r="A3910" s="6"/>
      <c r="B3910" s="7"/>
      <c r="C3910" s="6"/>
      <c r="D3910" s="8"/>
      <c r="E3910" s="6"/>
      <c r="F3910" s="6"/>
    </row>
    <row r="3911" spans="1:6" ht="13.9">
      <c r="A3911" s="6"/>
      <c r="B3911" s="7"/>
      <c r="C3911" s="6"/>
      <c r="D3911" s="8"/>
      <c r="E3911" s="6"/>
      <c r="F3911" s="6"/>
    </row>
    <row r="3912" spans="1:6" ht="13.9">
      <c r="A3912" s="6"/>
      <c r="B3912" s="7"/>
      <c r="C3912" s="6"/>
      <c r="D3912" s="8"/>
      <c r="E3912" s="6"/>
      <c r="F3912" s="6"/>
    </row>
    <row r="3913" spans="1:6" ht="13.9">
      <c r="A3913" s="6"/>
      <c r="B3913" s="7"/>
      <c r="C3913" s="6"/>
      <c r="D3913" s="8"/>
      <c r="E3913" s="6"/>
      <c r="F3913" s="6"/>
    </row>
    <row r="3914" spans="1:6" ht="13.9">
      <c r="A3914" s="6"/>
      <c r="B3914" s="7"/>
      <c r="C3914" s="6"/>
      <c r="D3914" s="8"/>
      <c r="E3914" s="6"/>
      <c r="F3914" s="6"/>
    </row>
    <row r="3915" spans="1:6" ht="13.9">
      <c r="A3915" s="6"/>
      <c r="B3915" s="7"/>
      <c r="C3915" s="6"/>
      <c r="D3915" s="8"/>
      <c r="E3915" s="6"/>
      <c r="F3915" s="6"/>
    </row>
    <row r="3916" spans="1:6" ht="13.9">
      <c r="A3916" s="6"/>
      <c r="B3916" s="7"/>
      <c r="C3916" s="6"/>
      <c r="D3916" s="8"/>
      <c r="E3916" s="6"/>
      <c r="F3916" s="6"/>
    </row>
    <row r="3917" spans="1:6" ht="13.9">
      <c r="A3917" s="6"/>
      <c r="B3917" s="7"/>
      <c r="C3917" s="6"/>
      <c r="D3917" s="8"/>
      <c r="E3917" s="6"/>
      <c r="F3917" s="6"/>
    </row>
    <row r="3918" spans="1:6" ht="13.9">
      <c r="A3918" s="6"/>
      <c r="B3918" s="7"/>
      <c r="C3918" s="6"/>
      <c r="D3918" s="8"/>
      <c r="E3918" s="6"/>
      <c r="F3918" s="6"/>
    </row>
    <row r="3919" spans="1:6" ht="13.9">
      <c r="A3919" s="6"/>
      <c r="B3919" s="7"/>
      <c r="C3919" s="6"/>
      <c r="D3919" s="8"/>
      <c r="E3919" s="6"/>
      <c r="F3919" s="6"/>
    </row>
    <row r="3920" spans="1:6" ht="13.9">
      <c r="A3920" s="6"/>
      <c r="B3920" s="7"/>
      <c r="C3920" s="6"/>
      <c r="D3920" s="8"/>
      <c r="E3920" s="6"/>
      <c r="F3920" s="6"/>
    </row>
    <row r="3921" spans="1:6" ht="13.9">
      <c r="A3921" s="6"/>
      <c r="B3921" s="7"/>
      <c r="C3921" s="6"/>
      <c r="D3921" s="8"/>
      <c r="E3921" s="6"/>
      <c r="F3921" s="6"/>
    </row>
    <row r="3922" spans="1:6" ht="13.9">
      <c r="A3922" s="6"/>
      <c r="B3922" s="7"/>
      <c r="C3922" s="6"/>
      <c r="D3922" s="8"/>
      <c r="E3922" s="6"/>
      <c r="F3922" s="6"/>
    </row>
    <row r="3923" spans="1:6" ht="13.9">
      <c r="A3923" s="6"/>
      <c r="B3923" s="7"/>
      <c r="C3923" s="6"/>
      <c r="D3923" s="8"/>
      <c r="E3923" s="6"/>
      <c r="F3923" s="6"/>
    </row>
    <row r="3924" spans="1:6" ht="13.9">
      <c r="A3924" s="6"/>
      <c r="B3924" s="7"/>
      <c r="C3924" s="6"/>
      <c r="D3924" s="8"/>
      <c r="E3924" s="6"/>
      <c r="F3924" s="6"/>
    </row>
    <row r="3925" spans="1:6" ht="13.9">
      <c r="A3925" s="6"/>
      <c r="B3925" s="7"/>
      <c r="C3925" s="6"/>
      <c r="D3925" s="8"/>
      <c r="E3925" s="6"/>
      <c r="F3925" s="6"/>
    </row>
    <row r="3926" spans="1:6" ht="13.9">
      <c r="A3926" s="6"/>
      <c r="B3926" s="7"/>
      <c r="C3926" s="6"/>
      <c r="D3926" s="8"/>
      <c r="E3926" s="6"/>
      <c r="F3926" s="6"/>
    </row>
    <row r="3927" spans="1:6" ht="13.9">
      <c r="A3927" s="6"/>
      <c r="B3927" s="7"/>
      <c r="C3927" s="6"/>
      <c r="D3927" s="8"/>
      <c r="E3927" s="6"/>
      <c r="F3927" s="6"/>
    </row>
    <row r="3928" spans="1:6" ht="13.9">
      <c r="A3928" s="6"/>
      <c r="B3928" s="7"/>
      <c r="C3928" s="6"/>
      <c r="D3928" s="8"/>
      <c r="E3928" s="6"/>
      <c r="F3928" s="6"/>
    </row>
    <row r="3929" spans="1:6" ht="13.9">
      <c r="A3929" s="6"/>
      <c r="B3929" s="7"/>
      <c r="C3929" s="6"/>
      <c r="D3929" s="8"/>
      <c r="E3929" s="6"/>
      <c r="F3929" s="6"/>
    </row>
    <row r="3930" spans="1:6" ht="13.9">
      <c r="A3930" s="6"/>
      <c r="B3930" s="7"/>
      <c r="C3930" s="6"/>
      <c r="D3930" s="8"/>
      <c r="E3930" s="6"/>
      <c r="F3930" s="6"/>
    </row>
    <row r="3931" spans="1:6" ht="13.9">
      <c r="A3931" s="6"/>
      <c r="B3931" s="7"/>
      <c r="C3931" s="6"/>
      <c r="D3931" s="8"/>
      <c r="E3931" s="6"/>
      <c r="F3931" s="6"/>
    </row>
    <row r="3932" spans="1:6" ht="13.9">
      <c r="A3932" s="6"/>
      <c r="B3932" s="7"/>
      <c r="C3932" s="6"/>
      <c r="D3932" s="8"/>
      <c r="E3932" s="6"/>
      <c r="F3932" s="6"/>
    </row>
    <row r="3933" spans="1:6" ht="13.9">
      <c r="A3933" s="6"/>
      <c r="B3933" s="7"/>
      <c r="C3933" s="6"/>
      <c r="D3933" s="8"/>
      <c r="E3933" s="6"/>
      <c r="F3933" s="6"/>
    </row>
    <row r="3934" spans="1:6" ht="13.9">
      <c r="A3934" s="6"/>
      <c r="B3934" s="7"/>
      <c r="C3934" s="6"/>
      <c r="D3934" s="8"/>
      <c r="E3934" s="6"/>
      <c r="F3934" s="6"/>
    </row>
    <row r="3935" spans="1:6" ht="13.9">
      <c r="A3935" s="6"/>
      <c r="B3935" s="7"/>
      <c r="C3935" s="6"/>
      <c r="D3935" s="8"/>
      <c r="E3935" s="6"/>
      <c r="F3935" s="6"/>
    </row>
    <row r="3936" spans="1:6" ht="13.9">
      <c r="A3936" s="6"/>
      <c r="B3936" s="7"/>
      <c r="C3936" s="6"/>
      <c r="D3936" s="8"/>
      <c r="E3936" s="6"/>
      <c r="F3936" s="6"/>
    </row>
    <row r="3937" spans="1:6" ht="13.9">
      <c r="A3937" s="6"/>
      <c r="B3937" s="7"/>
      <c r="C3937" s="6"/>
      <c r="D3937" s="8"/>
      <c r="E3937" s="6"/>
      <c r="F3937" s="6"/>
    </row>
    <row r="3938" spans="1:6" ht="13.9">
      <c r="A3938" s="6"/>
      <c r="B3938" s="7"/>
      <c r="C3938" s="6"/>
      <c r="D3938" s="8"/>
      <c r="E3938" s="6"/>
      <c r="F3938" s="6"/>
    </row>
    <row r="3939" spans="1:6" ht="13.9">
      <c r="A3939" s="6"/>
      <c r="B3939" s="7"/>
      <c r="C3939" s="6"/>
      <c r="D3939" s="8"/>
      <c r="E3939" s="6"/>
      <c r="F3939" s="6"/>
    </row>
    <row r="3940" spans="1:6" ht="13.9">
      <c r="A3940" s="6"/>
      <c r="B3940" s="7"/>
      <c r="C3940" s="6"/>
      <c r="D3940" s="8"/>
      <c r="E3940" s="6"/>
      <c r="F3940" s="6"/>
    </row>
    <row r="3941" spans="1:6" ht="13.9">
      <c r="A3941" s="6"/>
      <c r="B3941" s="7"/>
      <c r="C3941" s="6"/>
      <c r="D3941" s="8"/>
      <c r="E3941" s="6"/>
      <c r="F3941" s="6"/>
    </row>
    <row r="3942" spans="1:6" ht="13.9">
      <c r="A3942" s="6"/>
      <c r="B3942" s="7"/>
      <c r="C3942" s="6"/>
      <c r="D3942" s="8"/>
      <c r="E3942" s="6"/>
      <c r="F3942" s="6"/>
    </row>
    <row r="3943" spans="1:6" ht="13.9">
      <c r="A3943" s="6"/>
      <c r="B3943" s="7"/>
      <c r="C3943" s="6"/>
      <c r="D3943" s="8"/>
      <c r="E3943" s="6"/>
      <c r="F3943" s="6"/>
    </row>
    <row r="3944" spans="1:6" ht="13.9">
      <c r="A3944" s="6"/>
      <c r="B3944" s="7"/>
      <c r="C3944" s="6"/>
      <c r="D3944" s="8"/>
      <c r="E3944" s="6"/>
      <c r="F3944" s="6"/>
    </row>
    <row r="3945" spans="1:6" ht="13.9">
      <c r="A3945" s="6"/>
      <c r="B3945" s="7"/>
      <c r="C3945" s="6"/>
      <c r="D3945" s="8"/>
      <c r="E3945" s="6"/>
      <c r="F3945" s="6"/>
    </row>
    <row r="3946" spans="1:6" ht="13.9">
      <c r="A3946" s="6"/>
      <c r="B3946" s="7"/>
      <c r="C3946" s="6"/>
      <c r="D3946" s="8"/>
      <c r="E3946" s="6"/>
      <c r="F3946" s="6"/>
    </row>
    <row r="3947" spans="1:6" ht="13.9">
      <c r="A3947" s="6"/>
      <c r="B3947" s="7"/>
      <c r="C3947" s="6"/>
      <c r="D3947" s="8"/>
      <c r="E3947" s="6"/>
      <c r="F3947" s="6"/>
    </row>
    <row r="3948" spans="1:6" ht="13.9">
      <c r="A3948" s="6"/>
      <c r="B3948" s="7"/>
      <c r="C3948" s="6"/>
      <c r="D3948" s="8"/>
      <c r="E3948" s="6"/>
      <c r="F3948" s="6"/>
    </row>
    <row r="3949" spans="1:6" ht="13.9">
      <c r="A3949" s="6"/>
      <c r="B3949" s="7"/>
      <c r="C3949" s="6"/>
      <c r="D3949" s="8"/>
      <c r="E3949" s="6"/>
      <c r="F3949" s="6"/>
    </row>
    <row r="3950" spans="1:6" ht="13.9">
      <c r="A3950" s="6"/>
      <c r="B3950" s="7"/>
      <c r="C3950" s="6"/>
      <c r="D3950" s="8"/>
      <c r="E3950" s="6"/>
      <c r="F3950" s="6"/>
    </row>
    <row r="3951" spans="1:6" ht="13.9">
      <c r="A3951" s="6"/>
      <c r="B3951" s="7"/>
      <c r="C3951" s="6"/>
      <c r="D3951" s="8"/>
      <c r="E3951" s="6"/>
      <c r="F3951" s="6"/>
    </row>
    <row r="3952" spans="1:6" ht="13.9">
      <c r="A3952" s="6"/>
      <c r="B3952" s="7"/>
      <c r="C3952" s="6"/>
      <c r="D3952" s="8"/>
      <c r="E3952" s="6"/>
      <c r="F3952" s="6"/>
    </row>
    <row r="3953" spans="1:6" ht="13.9">
      <c r="A3953" s="6"/>
      <c r="B3953" s="7"/>
      <c r="C3953" s="6"/>
      <c r="D3953" s="8"/>
      <c r="E3953" s="6"/>
      <c r="F3953" s="6"/>
    </row>
    <row r="3954" spans="1:6" ht="13.9">
      <c r="A3954" s="6"/>
      <c r="B3954" s="7"/>
      <c r="C3954" s="6"/>
      <c r="D3954" s="8"/>
      <c r="E3954" s="6"/>
      <c r="F3954" s="6"/>
    </row>
    <row r="3955" spans="1:6" ht="13.9">
      <c r="A3955" s="6"/>
      <c r="B3955" s="7"/>
      <c r="C3955" s="6"/>
      <c r="D3955" s="8"/>
      <c r="E3955" s="6"/>
      <c r="F3955" s="6"/>
    </row>
    <row r="3956" spans="1:6" ht="13.9">
      <c r="A3956" s="6"/>
      <c r="B3956" s="7"/>
      <c r="C3956" s="6"/>
      <c r="D3956" s="8"/>
      <c r="E3956" s="6"/>
      <c r="F3956" s="6"/>
    </row>
    <row r="3957" spans="1:6" ht="13.9">
      <c r="A3957" s="6"/>
      <c r="B3957" s="7"/>
      <c r="C3957" s="6"/>
      <c r="D3957" s="8"/>
      <c r="E3957" s="6"/>
      <c r="F3957" s="6"/>
    </row>
    <row r="3958" spans="1:6" ht="13.9">
      <c r="A3958" s="6"/>
      <c r="B3958" s="7"/>
      <c r="C3958" s="6"/>
      <c r="D3958" s="8"/>
      <c r="E3958" s="6"/>
      <c r="F3958" s="6"/>
    </row>
    <row r="3959" spans="1:6" ht="13.9">
      <c r="A3959" s="6"/>
      <c r="B3959" s="7"/>
      <c r="C3959" s="6"/>
      <c r="D3959" s="8"/>
      <c r="E3959" s="6"/>
      <c r="F3959" s="6"/>
    </row>
    <row r="3960" spans="1:6" ht="13.9">
      <c r="A3960" s="6"/>
      <c r="B3960" s="7"/>
      <c r="C3960" s="6"/>
      <c r="D3960" s="8"/>
      <c r="E3960" s="6"/>
      <c r="F3960" s="6"/>
    </row>
    <row r="3961" spans="1:6" ht="13.9">
      <c r="A3961" s="6"/>
      <c r="B3961" s="7"/>
      <c r="C3961" s="6"/>
      <c r="D3961" s="8"/>
      <c r="E3961" s="6"/>
      <c r="F3961" s="6"/>
    </row>
    <row r="3962" spans="1:6" ht="13.9">
      <c r="A3962" s="6"/>
      <c r="B3962" s="7"/>
      <c r="C3962" s="6"/>
      <c r="D3962" s="8"/>
      <c r="E3962" s="6"/>
      <c r="F3962" s="6"/>
    </row>
    <row r="3963" spans="1:6" ht="13.9">
      <c r="A3963" s="6"/>
      <c r="B3963" s="7"/>
      <c r="C3963" s="6"/>
      <c r="D3963" s="8"/>
      <c r="E3963" s="6"/>
      <c r="F3963" s="6"/>
    </row>
    <row r="3964" spans="1:6" ht="13.9">
      <c r="A3964" s="6"/>
      <c r="B3964" s="7"/>
      <c r="C3964" s="6"/>
      <c r="D3964" s="8"/>
      <c r="E3964" s="6"/>
      <c r="F3964" s="6"/>
    </row>
    <row r="3965" spans="1:6" ht="13.9">
      <c r="A3965" s="6"/>
      <c r="B3965" s="7"/>
      <c r="C3965" s="6"/>
      <c r="D3965" s="8"/>
      <c r="E3965" s="6"/>
      <c r="F3965" s="6"/>
    </row>
    <row r="3966" spans="1:6" ht="13.9">
      <c r="A3966" s="6"/>
      <c r="B3966" s="7"/>
      <c r="C3966" s="6"/>
      <c r="D3966" s="8"/>
      <c r="E3966" s="6"/>
      <c r="F3966" s="6"/>
    </row>
    <row r="3967" spans="1:6" ht="13.9">
      <c r="A3967" s="6"/>
      <c r="B3967" s="7"/>
      <c r="C3967" s="6"/>
      <c r="D3967" s="8"/>
      <c r="E3967" s="6"/>
      <c r="F3967" s="6"/>
    </row>
    <row r="3968" spans="1:6" ht="13.9">
      <c r="A3968" s="6"/>
      <c r="B3968" s="7"/>
      <c r="C3968" s="6"/>
      <c r="D3968" s="8"/>
      <c r="E3968" s="6"/>
      <c r="F3968" s="6"/>
    </row>
    <row r="3969" spans="1:6" ht="13.9">
      <c r="A3969" s="6"/>
      <c r="B3969" s="7"/>
      <c r="C3969" s="6"/>
      <c r="D3969" s="8"/>
      <c r="E3969" s="6"/>
      <c r="F3969" s="6"/>
    </row>
    <row r="3970" spans="1:6" ht="13.9">
      <c r="A3970" s="6"/>
      <c r="B3970" s="7"/>
      <c r="C3970" s="6"/>
      <c r="D3970" s="8"/>
      <c r="E3970" s="6"/>
      <c r="F3970" s="6"/>
    </row>
    <row r="3971" spans="1:6" ht="13.9">
      <c r="A3971" s="6"/>
      <c r="B3971" s="7"/>
      <c r="C3971" s="6"/>
      <c r="D3971" s="8"/>
      <c r="E3971" s="6"/>
      <c r="F3971" s="6"/>
    </row>
    <row r="3972" spans="1:6" ht="13.9">
      <c r="A3972" s="6"/>
      <c r="B3972" s="7"/>
      <c r="C3972" s="6"/>
      <c r="D3972" s="8"/>
      <c r="E3972" s="6"/>
      <c r="F3972" s="6"/>
    </row>
    <row r="3973" spans="1:6" ht="13.9">
      <c r="A3973" s="6"/>
      <c r="B3973" s="7"/>
      <c r="C3973" s="6"/>
      <c r="D3973" s="8"/>
      <c r="E3973" s="6"/>
      <c r="F3973" s="6"/>
    </row>
    <row r="3974" spans="1:6" ht="13.9">
      <c r="A3974" s="6"/>
      <c r="B3974" s="7"/>
      <c r="C3974" s="6"/>
      <c r="D3974" s="8"/>
      <c r="E3974" s="6"/>
      <c r="F3974" s="6"/>
    </row>
    <row r="3975" spans="1:6" ht="13.9">
      <c r="A3975" s="6"/>
      <c r="B3975" s="7"/>
      <c r="C3975" s="6"/>
      <c r="D3975" s="8"/>
      <c r="E3975" s="6"/>
      <c r="F3975" s="6"/>
    </row>
    <row r="3976" spans="1:6" ht="13.9">
      <c r="A3976" s="6"/>
      <c r="B3976" s="7"/>
      <c r="C3976" s="6"/>
      <c r="D3976" s="8"/>
      <c r="E3976" s="6"/>
      <c r="F3976" s="6"/>
    </row>
    <row r="3977" spans="1:6" ht="13.9">
      <c r="A3977" s="6"/>
      <c r="B3977" s="7"/>
      <c r="C3977" s="6"/>
      <c r="D3977" s="8"/>
      <c r="E3977" s="6"/>
      <c r="F3977" s="6"/>
    </row>
    <row r="3978" spans="1:6" ht="13.9">
      <c r="A3978" s="6"/>
      <c r="B3978" s="7"/>
      <c r="C3978" s="6"/>
      <c r="D3978" s="8"/>
      <c r="E3978" s="6"/>
      <c r="F3978" s="6"/>
    </row>
    <row r="3979" spans="1:6" ht="13.9">
      <c r="A3979" s="6"/>
      <c r="B3979" s="7"/>
      <c r="C3979" s="6"/>
      <c r="D3979" s="8"/>
      <c r="E3979" s="6"/>
      <c r="F3979" s="6"/>
    </row>
    <row r="3980" spans="1:6" ht="13.9">
      <c r="A3980" s="6"/>
      <c r="B3980" s="7"/>
      <c r="C3980" s="6"/>
      <c r="D3980" s="8"/>
      <c r="E3980" s="6"/>
      <c r="F3980" s="6"/>
    </row>
    <row r="3981" spans="1:6" ht="13.9">
      <c r="A3981" s="6"/>
      <c r="B3981" s="7"/>
      <c r="C3981" s="6"/>
      <c r="D3981" s="8"/>
      <c r="E3981" s="6"/>
      <c r="F3981" s="6"/>
    </row>
    <row r="3982" spans="1:6" ht="13.9">
      <c r="A3982" s="6"/>
      <c r="B3982" s="7"/>
      <c r="C3982" s="6"/>
      <c r="D3982" s="8"/>
      <c r="E3982" s="6"/>
      <c r="F3982" s="6"/>
    </row>
    <row r="3983" spans="1:6" ht="13.9">
      <c r="A3983" s="6"/>
      <c r="B3983" s="7"/>
      <c r="C3983" s="6"/>
      <c r="D3983" s="8"/>
      <c r="E3983" s="6"/>
      <c r="F3983" s="6"/>
    </row>
    <row r="3984" spans="1:6" ht="13.9">
      <c r="A3984" s="6"/>
      <c r="B3984" s="7"/>
      <c r="C3984" s="6"/>
      <c r="D3984" s="8"/>
      <c r="E3984" s="6"/>
      <c r="F3984" s="6"/>
    </row>
    <row r="3985" spans="1:6" ht="13.9">
      <c r="A3985" s="6"/>
      <c r="B3985" s="7"/>
      <c r="C3985" s="6"/>
      <c r="D3985" s="8"/>
      <c r="E3985" s="6"/>
      <c r="F3985" s="6"/>
    </row>
    <row r="3986" spans="1:6" ht="13.9">
      <c r="A3986" s="6"/>
      <c r="B3986" s="7"/>
      <c r="C3986" s="6"/>
      <c r="D3986" s="8"/>
      <c r="E3986" s="6"/>
      <c r="F3986" s="6"/>
    </row>
    <row r="3987" spans="1:6" ht="13.9">
      <c r="A3987" s="6"/>
      <c r="B3987" s="7"/>
      <c r="C3987" s="6"/>
      <c r="D3987" s="8"/>
      <c r="E3987" s="6"/>
      <c r="F3987" s="6"/>
    </row>
    <row r="3988" spans="1:6" ht="13.9">
      <c r="A3988" s="6"/>
      <c r="B3988" s="7"/>
      <c r="C3988" s="6"/>
      <c r="D3988" s="8"/>
      <c r="E3988" s="6"/>
      <c r="F3988" s="6"/>
    </row>
    <row r="3989" spans="1:6" ht="13.9">
      <c r="A3989" s="6"/>
      <c r="B3989" s="7"/>
      <c r="C3989" s="6"/>
      <c r="D3989" s="8"/>
      <c r="E3989" s="6"/>
      <c r="F3989" s="6"/>
    </row>
    <row r="3990" spans="1:6" ht="13.9">
      <c r="A3990" s="6"/>
      <c r="B3990" s="7"/>
      <c r="C3990" s="6"/>
      <c r="D3990" s="8"/>
      <c r="E3990" s="6"/>
      <c r="F3990" s="6"/>
    </row>
    <row r="3991" spans="1:6" ht="13.9">
      <c r="A3991" s="6"/>
      <c r="B3991" s="7"/>
      <c r="C3991" s="6"/>
      <c r="D3991" s="8"/>
      <c r="E3991" s="6"/>
      <c r="F3991" s="6"/>
    </row>
    <row r="3992" spans="1:6" ht="13.9">
      <c r="A3992" s="6"/>
      <c r="B3992" s="7"/>
      <c r="C3992" s="6"/>
      <c r="D3992" s="8"/>
      <c r="E3992" s="6"/>
      <c r="F3992" s="6"/>
    </row>
    <row r="3993" spans="1:6" ht="13.9">
      <c r="A3993" s="6"/>
      <c r="B3993" s="7"/>
      <c r="C3993" s="6"/>
      <c r="D3993" s="8"/>
      <c r="E3993" s="6"/>
      <c r="F3993" s="6"/>
    </row>
    <row r="3994" spans="1:6" ht="13.9">
      <c r="A3994" s="6"/>
      <c r="B3994" s="7"/>
      <c r="C3994" s="6"/>
      <c r="D3994" s="8"/>
      <c r="E3994" s="6"/>
      <c r="F3994" s="6"/>
    </row>
    <row r="3995" spans="1:6" ht="13.9">
      <c r="A3995" s="6"/>
      <c r="B3995" s="7"/>
      <c r="C3995" s="6"/>
      <c r="D3995" s="8"/>
      <c r="E3995" s="6"/>
      <c r="F3995" s="6"/>
    </row>
    <row r="3996" spans="1:6" ht="13.9">
      <c r="A3996" s="6"/>
      <c r="B3996" s="7"/>
      <c r="C3996" s="6"/>
      <c r="D3996" s="8"/>
      <c r="E3996" s="6"/>
      <c r="F3996" s="6"/>
    </row>
    <row r="3997" spans="1:6" ht="13.9">
      <c r="A3997" s="6"/>
      <c r="B3997" s="7"/>
      <c r="C3997" s="6"/>
      <c r="D3997" s="8"/>
      <c r="E3997" s="6"/>
      <c r="F3997" s="6"/>
    </row>
    <row r="3998" spans="1:6" ht="13.9">
      <c r="A3998" s="6"/>
      <c r="B3998" s="7"/>
      <c r="C3998" s="6"/>
      <c r="D3998" s="8"/>
      <c r="E3998" s="6"/>
      <c r="F3998" s="6"/>
    </row>
    <row r="3999" spans="1:6" ht="13.9">
      <c r="A3999" s="6"/>
      <c r="B3999" s="7"/>
      <c r="C3999" s="6"/>
      <c r="D3999" s="8"/>
      <c r="E3999" s="6"/>
      <c r="F3999" s="6"/>
    </row>
    <row r="4000" spans="1:6" ht="13.9">
      <c r="A4000" s="6"/>
      <c r="B4000" s="7"/>
      <c r="C4000" s="6"/>
      <c r="D4000" s="8"/>
      <c r="E4000" s="6"/>
      <c r="F4000" s="6"/>
    </row>
    <row r="4001" spans="1:6" ht="13.9">
      <c r="A4001" s="6"/>
      <c r="B4001" s="7"/>
      <c r="C4001" s="6"/>
      <c r="D4001" s="8"/>
      <c r="E4001" s="6"/>
      <c r="F4001" s="6"/>
    </row>
    <row r="4002" spans="1:6" ht="13.9">
      <c r="A4002" s="6"/>
      <c r="B4002" s="7"/>
      <c r="C4002" s="6"/>
      <c r="D4002" s="8"/>
      <c r="E4002" s="6"/>
      <c r="F4002" s="6"/>
    </row>
    <row r="4003" spans="1:6" ht="13.9">
      <c r="A4003" s="6"/>
      <c r="B4003" s="7"/>
      <c r="C4003" s="6"/>
      <c r="D4003" s="8"/>
      <c r="E4003" s="6"/>
      <c r="F4003" s="6"/>
    </row>
    <row r="4004" spans="1:6" ht="13.9">
      <c r="A4004" s="6"/>
      <c r="B4004" s="7"/>
      <c r="C4004" s="6"/>
      <c r="D4004" s="8"/>
      <c r="E4004" s="6"/>
      <c r="F4004" s="6"/>
    </row>
    <row r="4005" spans="1:6" ht="13.9">
      <c r="A4005" s="6"/>
      <c r="B4005" s="7"/>
      <c r="C4005" s="6"/>
      <c r="D4005" s="8"/>
      <c r="E4005" s="6"/>
      <c r="F4005" s="6"/>
    </row>
    <row r="4006" spans="1:6" ht="13.9">
      <c r="A4006" s="6"/>
      <c r="B4006" s="7"/>
      <c r="C4006" s="6"/>
      <c r="D4006" s="8"/>
      <c r="E4006" s="6"/>
      <c r="F4006" s="6"/>
    </row>
    <row r="4007" spans="1:6" ht="13.9">
      <c r="A4007" s="6"/>
      <c r="B4007" s="7"/>
      <c r="C4007" s="6"/>
      <c r="D4007" s="8"/>
      <c r="E4007" s="6"/>
      <c r="F4007" s="6"/>
    </row>
    <row r="4008" spans="1:6" ht="13.9">
      <c r="A4008" s="6"/>
      <c r="B4008" s="7"/>
      <c r="C4008" s="6"/>
      <c r="D4008" s="8"/>
      <c r="E4008" s="6"/>
      <c r="F4008" s="6"/>
    </row>
    <row r="4009" spans="1:6" ht="13.9">
      <c r="A4009" s="6"/>
      <c r="B4009" s="7"/>
      <c r="C4009" s="6"/>
      <c r="D4009" s="8"/>
      <c r="E4009" s="6"/>
      <c r="F4009" s="6"/>
    </row>
    <row r="4010" spans="1:6" ht="13.9">
      <c r="A4010" s="6"/>
      <c r="B4010" s="7"/>
      <c r="C4010" s="6"/>
      <c r="D4010" s="8"/>
      <c r="E4010" s="6"/>
      <c r="F4010" s="6"/>
    </row>
    <row r="4011" spans="1:6" ht="13.9">
      <c r="A4011" s="6"/>
      <c r="B4011" s="7"/>
      <c r="C4011" s="6"/>
      <c r="D4011" s="8"/>
      <c r="E4011" s="6"/>
      <c r="F4011" s="6"/>
    </row>
    <row r="4012" spans="1:6" ht="13.9">
      <c r="A4012" s="6"/>
      <c r="B4012" s="7"/>
      <c r="C4012" s="6"/>
      <c r="D4012" s="8"/>
      <c r="E4012" s="6"/>
      <c r="F4012" s="6"/>
    </row>
    <row r="4013" spans="1:6" ht="13.9">
      <c r="A4013" s="6"/>
      <c r="B4013" s="7"/>
      <c r="C4013" s="6"/>
      <c r="D4013" s="8"/>
      <c r="E4013" s="6"/>
      <c r="F4013" s="6"/>
    </row>
    <row r="4014" spans="1:6" ht="13.9">
      <c r="A4014" s="6"/>
      <c r="B4014" s="7"/>
      <c r="C4014" s="6"/>
      <c r="D4014" s="8"/>
      <c r="E4014" s="6"/>
      <c r="F4014" s="6"/>
    </row>
    <row r="4015" spans="1:6" ht="13.9">
      <c r="A4015" s="6"/>
      <c r="B4015" s="7"/>
      <c r="C4015" s="6"/>
      <c r="D4015" s="8"/>
      <c r="E4015" s="6"/>
      <c r="F4015" s="6"/>
    </row>
    <row r="4016" spans="1:6" ht="13.9">
      <c r="A4016" s="6"/>
      <c r="B4016" s="7"/>
      <c r="C4016" s="6"/>
      <c r="D4016" s="8"/>
      <c r="E4016" s="6"/>
      <c r="F4016" s="6"/>
    </row>
    <row r="4017" spans="1:6" ht="13.9">
      <c r="A4017" s="6"/>
      <c r="B4017" s="7"/>
      <c r="C4017" s="6"/>
      <c r="D4017" s="8"/>
      <c r="E4017" s="6"/>
      <c r="F4017" s="6"/>
    </row>
    <row r="4018" spans="1:6" ht="13.9">
      <c r="A4018" s="6"/>
      <c r="B4018" s="7"/>
      <c r="C4018" s="6"/>
      <c r="D4018" s="8"/>
      <c r="E4018" s="6"/>
      <c r="F4018" s="6"/>
    </row>
    <row r="4019" spans="1:6" ht="13.9">
      <c r="A4019" s="6"/>
      <c r="B4019" s="7"/>
      <c r="C4019" s="6"/>
      <c r="D4019" s="8"/>
      <c r="E4019" s="6"/>
      <c r="F4019" s="6"/>
    </row>
    <row r="4020" spans="1:6" ht="13.9">
      <c r="A4020" s="6"/>
      <c r="B4020" s="7"/>
      <c r="C4020" s="6"/>
      <c r="D4020" s="8"/>
      <c r="E4020" s="6"/>
      <c r="F4020" s="6"/>
    </row>
    <row r="4021" spans="1:6" ht="13.9">
      <c r="A4021" s="6"/>
      <c r="B4021" s="7"/>
      <c r="C4021" s="6"/>
      <c r="D4021" s="8"/>
      <c r="E4021" s="6"/>
      <c r="F4021" s="6"/>
    </row>
    <row r="4022" spans="1:6" ht="13.9">
      <c r="A4022" s="6"/>
      <c r="B4022" s="7"/>
      <c r="C4022" s="6"/>
      <c r="D4022" s="8"/>
      <c r="E4022" s="6"/>
      <c r="F4022" s="6"/>
    </row>
    <row r="4023" spans="1:6" ht="13.9">
      <c r="A4023" s="6"/>
      <c r="B4023" s="7"/>
      <c r="C4023" s="6"/>
      <c r="D4023" s="8"/>
      <c r="E4023" s="6"/>
      <c r="F4023" s="6"/>
    </row>
    <row r="4024" spans="1:6" ht="13.9">
      <c r="A4024" s="6"/>
      <c r="B4024" s="7"/>
      <c r="C4024" s="6"/>
      <c r="D4024" s="8"/>
      <c r="E4024" s="6"/>
      <c r="F4024" s="6"/>
    </row>
    <row r="4025" spans="1:6" ht="13.9">
      <c r="A4025" s="6"/>
      <c r="B4025" s="7"/>
      <c r="C4025" s="6"/>
      <c r="D4025" s="8"/>
      <c r="E4025" s="6"/>
      <c r="F4025" s="6"/>
    </row>
    <row r="4026" spans="1:6" ht="13.9">
      <c r="A4026" s="6"/>
      <c r="B4026" s="7"/>
      <c r="C4026" s="6"/>
      <c r="D4026" s="8"/>
      <c r="E4026" s="6"/>
      <c r="F4026" s="6"/>
    </row>
    <row r="4027" spans="1:6" ht="13.9">
      <c r="A4027" s="6"/>
      <c r="B4027" s="7"/>
      <c r="C4027" s="6"/>
      <c r="D4027" s="8"/>
      <c r="E4027" s="6"/>
      <c r="F4027" s="6"/>
    </row>
    <row r="4028" spans="1:6" ht="13.9">
      <c r="A4028" s="6"/>
      <c r="B4028" s="7"/>
      <c r="C4028" s="6"/>
      <c r="D4028" s="8"/>
      <c r="E4028" s="6"/>
      <c r="F4028" s="6"/>
    </row>
    <row r="4029" spans="1:6" ht="13.9">
      <c r="A4029" s="6"/>
      <c r="B4029" s="7"/>
      <c r="C4029" s="6"/>
      <c r="D4029" s="8"/>
      <c r="E4029" s="6"/>
      <c r="F4029" s="6"/>
    </row>
    <row r="4030" spans="1:6" ht="13.9">
      <c r="A4030" s="6"/>
      <c r="B4030" s="7"/>
      <c r="C4030" s="6"/>
      <c r="D4030" s="8"/>
      <c r="E4030" s="6"/>
      <c r="F4030" s="6"/>
    </row>
    <row r="4031" spans="1:6" ht="13.9">
      <c r="A4031" s="6"/>
      <c r="B4031" s="7"/>
      <c r="C4031" s="6"/>
      <c r="D4031" s="8"/>
      <c r="E4031" s="6"/>
      <c r="F4031" s="6"/>
    </row>
    <row r="4032" spans="1:6" ht="13.9">
      <c r="A4032" s="6"/>
      <c r="B4032" s="7"/>
      <c r="C4032" s="6"/>
      <c r="D4032" s="8"/>
      <c r="E4032" s="6"/>
      <c r="F4032" s="6"/>
    </row>
    <row r="4033" spans="1:6" ht="13.9">
      <c r="A4033" s="6"/>
      <c r="B4033" s="7"/>
      <c r="C4033" s="6"/>
      <c r="D4033" s="8"/>
      <c r="E4033" s="6"/>
      <c r="F4033" s="6"/>
    </row>
    <row r="4034" spans="1:6" ht="13.9">
      <c r="A4034" s="6"/>
      <c r="B4034" s="7"/>
      <c r="C4034" s="6"/>
      <c r="D4034" s="8"/>
      <c r="E4034" s="6"/>
      <c r="F4034" s="6"/>
    </row>
    <row r="4035" spans="1:6" ht="13.9">
      <c r="A4035" s="6"/>
      <c r="B4035" s="7"/>
      <c r="C4035" s="6"/>
      <c r="D4035" s="8"/>
      <c r="E4035" s="6"/>
      <c r="F4035" s="6"/>
    </row>
    <row r="4036" spans="1:6" ht="13.9">
      <c r="A4036" s="6"/>
      <c r="B4036" s="7"/>
      <c r="C4036" s="6"/>
      <c r="D4036" s="8"/>
      <c r="E4036" s="6"/>
      <c r="F4036" s="6"/>
    </row>
    <row r="4037" spans="1:6" ht="13.9">
      <c r="A4037" s="6"/>
      <c r="B4037" s="7"/>
      <c r="C4037" s="6"/>
      <c r="D4037" s="8"/>
      <c r="E4037" s="6"/>
      <c r="F4037" s="6"/>
    </row>
    <row r="4038" spans="1:6" ht="13.9">
      <c r="A4038" s="6"/>
      <c r="B4038" s="7"/>
      <c r="C4038" s="6"/>
      <c r="D4038" s="8"/>
      <c r="E4038" s="6"/>
      <c r="F4038" s="6"/>
    </row>
    <row r="4039" spans="1:6" ht="13.9">
      <c r="A4039" s="6"/>
      <c r="B4039" s="7"/>
      <c r="C4039" s="6"/>
      <c r="D4039" s="8"/>
      <c r="E4039" s="6"/>
      <c r="F4039" s="6"/>
    </row>
    <row r="4040" spans="1:6" ht="13.9">
      <c r="A4040" s="6"/>
      <c r="B4040" s="7"/>
      <c r="C4040" s="6"/>
      <c r="D4040" s="8"/>
      <c r="E4040" s="6"/>
      <c r="F4040" s="6"/>
    </row>
    <row r="4041" spans="1:6" ht="13.9">
      <c r="A4041" s="6"/>
      <c r="B4041" s="7"/>
      <c r="C4041" s="6"/>
      <c r="D4041" s="8"/>
      <c r="E4041" s="6"/>
      <c r="F4041" s="6"/>
    </row>
    <row r="4042" spans="1:6" ht="13.9">
      <c r="A4042" s="6"/>
      <c r="B4042" s="7"/>
      <c r="C4042" s="6"/>
      <c r="D4042" s="8"/>
      <c r="E4042" s="6"/>
      <c r="F4042" s="6"/>
    </row>
    <row r="4043" spans="1:6" ht="13.9">
      <c r="A4043" s="6"/>
      <c r="B4043" s="7"/>
      <c r="C4043" s="6"/>
      <c r="D4043" s="8"/>
      <c r="E4043" s="6"/>
      <c r="F4043" s="6"/>
    </row>
    <row r="4044" spans="1:6" ht="13.9">
      <c r="A4044" s="6"/>
      <c r="B4044" s="7"/>
      <c r="C4044" s="6"/>
      <c r="D4044" s="8"/>
      <c r="E4044" s="6"/>
      <c r="F4044" s="6"/>
    </row>
    <row r="4045" spans="1:6" ht="13.9">
      <c r="A4045" s="6"/>
      <c r="B4045" s="7"/>
      <c r="C4045" s="6"/>
      <c r="D4045" s="8"/>
      <c r="E4045" s="6"/>
      <c r="F4045" s="6"/>
    </row>
    <row r="4046" spans="1:6" ht="13.9">
      <c r="A4046" s="6"/>
      <c r="B4046" s="7"/>
      <c r="C4046" s="6"/>
      <c r="D4046" s="8"/>
      <c r="E4046" s="6"/>
      <c r="F4046" s="6"/>
    </row>
    <row r="4047" spans="1:6" ht="13.9">
      <c r="A4047" s="6"/>
      <c r="B4047" s="7"/>
      <c r="C4047" s="6"/>
      <c r="D4047" s="8"/>
      <c r="E4047" s="6"/>
      <c r="F4047" s="6"/>
    </row>
    <row r="4048" spans="1:6" ht="13.9">
      <c r="A4048" s="6"/>
      <c r="B4048" s="7"/>
      <c r="C4048" s="6"/>
      <c r="D4048" s="8"/>
      <c r="E4048" s="6"/>
      <c r="F4048" s="6"/>
    </row>
    <row r="4049" spans="1:6" ht="13.9">
      <c r="A4049" s="6"/>
      <c r="B4049" s="7"/>
      <c r="C4049" s="6"/>
      <c r="D4049" s="8"/>
      <c r="E4049" s="6"/>
      <c r="F4049" s="6"/>
    </row>
    <row r="4050" spans="1:6" ht="13.9">
      <c r="A4050" s="6"/>
      <c r="B4050" s="7"/>
      <c r="C4050" s="6"/>
      <c r="D4050" s="8"/>
      <c r="E4050" s="6"/>
      <c r="F4050" s="6"/>
    </row>
    <row r="4051" spans="1:6" ht="13.9">
      <c r="A4051" s="6"/>
      <c r="B4051" s="7"/>
      <c r="C4051" s="6"/>
      <c r="D4051" s="8"/>
      <c r="E4051" s="6"/>
      <c r="F4051" s="6"/>
    </row>
    <row r="4052" spans="1:6" ht="13.9">
      <c r="A4052" s="6"/>
      <c r="B4052" s="7"/>
      <c r="C4052" s="6"/>
      <c r="D4052" s="8"/>
      <c r="E4052" s="6"/>
      <c r="F4052" s="6"/>
    </row>
    <row r="4053" spans="1:6" ht="13.9">
      <c r="A4053" s="6"/>
      <c r="B4053" s="7"/>
      <c r="C4053" s="6"/>
      <c r="D4053" s="8"/>
      <c r="E4053" s="6"/>
      <c r="F4053" s="6"/>
    </row>
    <row r="4054" spans="1:6" ht="13.9">
      <c r="A4054" s="6"/>
      <c r="B4054" s="7"/>
      <c r="C4054" s="6"/>
      <c r="D4054" s="8"/>
      <c r="E4054" s="6"/>
      <c r="F4054" s="6"/>
    </row>
    <row r="4055" spans="1:6" ht="13.9">
      <c r="A4055" s="6"/>
      <c r="B4055" s="7"/>
      <c r="C4055" s="6"/>
      <c r="D4055" s="8"/>
      <c r="E4055" s="6"/>
      <c r="F4055" s="6"/>
    </row>
    <row r="4056" spans="1:6" ht="13.9">
      <c r="A4056" s="6"/>
      <c r="B4056" s="7"/>
      <c r="C4056" s="6"/>
      <c r="D4056" s="8"/>
      <c r="E4056" s="6"/>
      <c r="F4056" s="6"/>
    </row>
    <row r="4057" spans="1:6" ht="13.9">
      <c r="A4057" s="6"/>
      <c r="B4057" s="7"/>
      <c r="C4057" s="6"/>
      <c r="D4057" s="8"/>
      <c r="E4057" s="6"/>
      <c r="F4057" s="6"/>
    </row>
    <row r="4058" spans="1:6" ht="13.9">
      <c r="A4058" s="6"/>
      <c r="B4058" s="7"/>
      <c r="C4058" s="6"/>
      <c r="D4058" s="8"/>
      <c r="E4058" s="6"/>
      <c r="F4058" s="6"/>
    </row>
    <row r="4059" spans="1:6" ht="13.9">
      <c r="A4059" s="6"/>
      <c r="B4059" s="7"/>
      <c r="C4059" s="6"/>
      <c r="D4059" s="8"/>
      <c r="E4059" s="6"/>
      <c r="F4059" s="6"/>
    </row>
    <row r="4060" spans="1:6" ht="13.9">
      <c r="A4060" s="6"/>
      <c r="B4060" s="7"/>
      <c r="C4060" s="6"/>
      <c r="D4060" s="8"/>
      <c r="E4060" s="6"/>
      <c r="F4060" s="6"/>
    </row>
    <row r="4061" spans="1:6" ht="13.9">
      <c r="A4061" s="6"/>
      <c r="B4061" s="7"/>
      <c r="C4061" s="6"/>
      <c r="D4061" s="8"/>
      <c r="E4061" s="6"/>
      <c r="F4061" s="6"/>
    </row>
    <row r="4062" spans="1:6" ht="13.9">
      <c r="A4062" s="6"/>
      <c r="B4062" s="7"/>
      <c r="C4062" s="6"/>
      <c r="D4062" s="8"/>
      <c r="E4062" s="6"/>
      <c r="F4062" s="6"/>
    </row>
    <row r="4063" spans="1:6" ht="13.9">
      <c r="A4063" s="6"/>
      <c r="B4063" s="7"/>
      <c r="C4063" s="6"/>
      <c r="D4063" s="8"/>
      <c r="E4063" s="6"/>
      <c r="F4063" s="6"/>
    </row>
    <row r="4064" spans="1:6" ht="13.9">
      <c r="A4064" s="6"/>
      <c r="B4064" s="7"/>
      <c r="C4064" s="6"/>
      <c r="D4064" s="8"/>
      <c r="E4064" s="6"/>
      <c r="F4064" s="6"/>
    </row>
    <row r="4065" spans="1:6" ht="13.9">
      <c r="A4065" s="6"/>
      <c r="B4065" s="7"/>
      <c r="C4065" s="6"/>
      <c r="D4065" s="8"/>
      <c r="E4065" s="6"/>
      <c r="F4065" s="6"/>
    </row>
    <row r="4066" spans="1:6" ht="13.9">
      <c r="A4066" s="6"/>
      <c r="B4066" s="7"/>
      <c r="C4066" s="6"/>
      <c r="D4066" s="8"/>
      <c r="E4066" s="6"/>
      <c r="F4066" s="6"/>
    </row>
    <row r="4067" spans="1:6" ht="13.9">
      <c r="A4067" s="6"/>
      <c r="B4067" s="7"/>
      <c r="C4067" s="6"/>
      <c r="D4067" s="8"/>
      <c r="E4067" s="6"/>
      <c r="F4067" s="6"/>
    </row>
    <row r="4068" spans="1:6" ht="13.9">
      <c r="A4068" s="6"/>
      <c r="B4068" s="7"/>
      <c r="C4068" s="6"/>
      <c r="D4068" s="8"/>
      <c r="E4068" s="6"/>
      <c r="F4068" s="6"/>
    </row>
    <row r="4069" spans="1:6" ht="13.9">
      <c r="A4069" s="6"/>
      <c r="B4069" s="7"/>
      <c r="C4069" s="6"/>
      <c r="D4069" s="8"/>
      <c r="E4069" s="6"/>
      <c r="F4069" s="6"/>
    </row>
    <row r="4070" spans="1:6" ht="13.9">
      <c r="A4070" s="6"/>
      <c r="B4070" s="7"/>
      <c r="C4070" s="6"/>
      <c r="D4070" s="8"/>
      <c r="E4070" s="6"/>
      <c r="F4070" s="6"/>
    </row>
    <row r="4071" spans="1:6" ht="13.9">
      <c r="A4071" s="6"/>
      <c r="B4071" s="7"/>
      <c r="C4071" s="6"/>
      <c r="D4071" s="8"/>
      <c r="E4071" s="6"/>
      <c r="F4071" s="6"/>
    </row>
    <row r="4072" spans="1:6" ht="13.9">
      <c r="A4072" s="6"/>
      <c r="B4072" s="7"/>
      <c r="C4072" s="6"/>
      <c r="D4072" s="8"/>
      <c r="E4072" s="6"/>
      <c r="F4072" s="6"/>
    </row>
    <row r="4073" spans="1:6" ht="13.9">
      <c r="A4073" s="6"/>
      <c r="B4073" s="7"/>
      <c r="C4073" s="6"/>
      <c r="D4073" s="8"/>
      <c r="E4073" s="6"/>
      <c r="F4073" s="6"/>
    </row>
    <row r="4074" spans="1:6" ht="13.9">
      <c r="A4074" s="6"/>
      <c r="B4074" s="7"/>
      <c r="C4074" s="6"/>
      <c r="D4074" s="8"/>
      <c r="E4074" s="6"/>
      <c r="F4074" s="6"/>
    </row>
    <row r="4075" spans="1:6" ht="13.9">
      <c r="A4075" s="6"/>
      <c r="B4075" s="7"/>
      <c r="C4075" s="6"/>
      <c r="D4075" s="8"/>
      <c r="E4075" s="6"/>
      <c r="F4075" s="6"/>
    </row>
    <row r="4076" spans="1:6" ht="13.9">
      <c r="A4076" s="6"/>
      <c r="B4076" s="7"/>
      <c r="C4076" s="6"/>
      <c r="D4076" s="8"/>
      <c r="E4076" s="6"/>
      <c r="F4076" s="6"/>
    </row>
    <row r="4077" spans="1:6" ht="13.9">
      <c r="A4077" s="6"/>
      <c r="B4077" s="7"/>
      <c r="C4077" s="6"/>
      <c r="D4077" s="8"/>
      <c r="E4077" s="6"/>
      <c r="F4077" s="6"/>
    </row>
    <row r="4078" spans="1:6" ht="13.9">
      <c r="A4078" s="6"/>
      <c r="B4078" s="7"/>
      <c r="C4078" s="6"/>
      <c r="D4078" s="8"/>
      <c r="E4078" s="6"/>
      <c r="F4078" s="6"/>
    </row>
    <row r="4079" spans="1:6" ht="13.9">
      <c r="A4079" s="6"/>
      <c r="B4079" s="7"/>
      <c r="C4079" s="6"/>
      <c r="D4079" s="8"/>
      <c r="E4079" s="6"/>
      <c r="F4079" s="6"/>
    </row>
    <row r="4080" spans="1:6" ht="13.9">
      <c r="A4080" s="6"/>
      <c r="B4080" s="7"/>
      <c r="C4080" s="6"/>
      <c r="D4080" s="8"/>
      <c r="E4080" s="6"/>
      <c r="F4080" s="6"/>
    </row>
    <row r="4081" spans="1:6" ht="13.9">
      <c r="A4081" s="6"/>
      <c r="B4081" s="7"/>
      <c r="C4081" s="6"/>
      <c r="D4081" s="8"/>
      <c r="E4081" s="6"/>
      <c r="F4081" s="6"/>
    </row>
    <row r="4082" spans="1:6" ht="13.9">
      <c r="A4082" s="6"/>
      <c r="B4082" s="7"/>
      <c r="C4082" s="6"/>
      <c r="D4082" s="8"/>
      <c r="E4082" s="6"/>
      <c r="F4082" s="6"/>
    </row>
    <row r="4083" spans="1:6" ht="13.9">
      <c r="A4083" s="6"/>
      <c r="B4083" s="7"/>
      <c r="C4083" s="6"/>
      <c r="D4083" s="8"/>
      <c r="E4083" s="6"/>
      <c r="F4083" s="6"/>
    </row>
    <row r="4084" spans="1:6" ht="13.9">
      <c r="A4084" s="6"/>
      <c r="B4084" s="7"/>
      <c r="C4084" s="6"/>
      <c r="D4084" s="8"/>
      <c r="E4084" s="6"/>
      <c r="F4084" s="6"/>
    </row>
    <row r="4085" spans="1:6" ht="13.9">
      <c r="A4085" s="6"/>
      <c r="B4085" s="7"/>
      <c r="C4085" s="6"/>
      <c r="D4085" s="8"/>
      <c r="E4085" s="6"/>
      <c r="F4085" s="6"/>
    </row>
    <row r="4086" spans="1:6" ht="13.9">
      <c r="A4086" s="6"/>
      <c r="B4086" s="7"/>
      <c r="C4086" s="6"/>
      <c r="D4086" s="8"/>
      <c r="E4086" s="6"/>
      <c r="F4086" s="6"/>
    </row>
    <row r="4087" spans="1:6" ht="13.9">
      <c r="A4087" s="6"/>
      <c r="B4087" s="7"/>
      <c r="C4087" s="6"/>
      <c r="D4087" s="8"/>
      <c r="E4087" s="6"/>
      <c r="F4087" s="6"/>
    </row>
    <row r="4088" spans="1:6" ht="13.9">
      <c r="A4088" s="6"/>
      <c r="B4088" s="7"/>
      <c r="C4088" s="6"/>
      <c r="D4088" s="8"/>
      <c r="E4088" s="6"/>
      <c r="F4088" s="6"/>
    </row>
    <row r="4089" spans="1:6" ht="13.9">
      <c r="A4089" s="6"/>
      <c r="B4089" s="7"/>
      <c r="C4089" s="6"/>
      <c r="D4089" s="8"/>
      <c r="E4089" s="6"/>
      <c r="F4089" s="6"/>
    </row>
    <row r="4090" spans="1:6" ht="13.9">
      <c r="A4090" s="6"/>
      <c r="B4090" s="7"/>
      <c r="C4090" s="6"/>
      <c r="D4090" s="8"/>
      <c r="E4090" s="6"/>
      <c r="F4090" s="6"/>
    </row>
    <row r="4091" spans="1:6" ht="13.9">
      <c r="A4091" s="6"/>
      <c r="B4091" s="7"/>
      <c r="C4091" s="6"/>
      <c r="D4091" s="8"/>
      <c r="E4091" s="6"/>
      <c r="F4091" s="6"/>
    </row>
    <row r="4092" spans="1:6" ht="13.9">
      <c r="A4092" s="6"/>
      <c r="B4092" s="7"/>
      <c r="C4092" s="6"/>
      <c r="D4092" s="8"/>
      <c r="E4092" s="6"/>
      <c r="F4092" s="6"/>
    </row>
    <row r="4093" spans="1:6" ht="13.9">
      <c r="A4093" s="6"/>
      <c r="B4093" s="7"/>
      <c r="C4093" s="6"/>
      <c r="D4093" s="8"/>
      <c r="E4093" s="6"/>
      <c r="F4093" s="6"/>
    </row>
    <row r="4094" spans="1:6" ht="13.9">
      <c r="A4094" s="6"/>
      <c r="B4094" s="7"/>
      <c r="C4094" s="6"/>
      <c r="D4094" s="8"/>
      <c r="E4094" s="6"/>
      <c r="F4094" s="6"/>
    </row>
    <row r="4095" spans="1:6" ht="13.9">
      <c r="A4095" s="6"/>
      <c r="B4095" s="7"/>
      <c r="C4095" s="6"/>
      <c r="D4095" s="8"/>
      <c r="E4095" s="6"/>
      <c r="F4095" s="6"/>
    </row>
    <row r="4096" spans="1:6" ht="13.9">
      <c r="A4096" s="6"/>
      <c r="B4096" s="7"/>
      <c r="C4096" s="6"/>
      <c r="D4096" s="8"/>
      <c r="E4096" s="6"/>
      <c r="F4096" s="6"/>
    </row>
    <row r="4097" spans="1:6" ht="13.9">
      <c r="A4097" s="6"/>
      <c r="B4097" s="7"/>
      <c r="C4097" s="6"/>
      <c r="D4097" s="8"/>
      <c r="E4097" s="6"/>
      <c r="F4097" s="6"/>
    </row>
    <row r="4098" spans="1:6" ht="13.9">
      <c r="A4098" s="6"/>
      <c r="B4098" s="7"/>
      <c r="C4098" s="6"/>
      <c r="D4098" s="8"/>
      <c r="E4098" s="6"/>
      <c r="F4098" s="6"/>
    </row>
    <row r="4099" spans="1:6" ht="13.9">
      <c r="A4099" s="6"/>
      <c r="B4099" s="7"/>
      <c r="C4099" s="6"/>
      <c r="D4099" s="8"/>
      <c r="E4099" s="6"/>
      <c r="F4099" s="6"/>
    </row>
    <row r="4100" spans="1:6" ht="13.9">
      <c r="A4100" s="6"/>
      <c r="B4100" s="7"/>
      <c r="C4100" s="6"/>
      <c r="D4100" s="8"/>
      <c r="E4100" s="6"/>
      <c r="F4100" s="6"/>
    </row>
    <row r="4101" spans="1:6" ht="13.9">
      <c r="A4101" s="6"/>
      <c r="B4101" s="7"/>
      <c r="C4101" s="6"/>
      <c r="D4101" s="8"/>
      <c r="E4101" s="6"/>
      <c r="F4101" s="6"/>
    </row>
    <row r="4102" spans="1:6" ht="13.9">
      <c r="A4102" s="6"/>
      <c r="B4102" s="7"/>
      <c r="C4102" s="6"/>
      <c r="D4102" s="8"/>
      <c r="E4102" s="6"/>
      <c r="F4102" s="6"/>
    </row>
    <row r="4103" spans="1:6" ht="13.9">
      <c r="A4103" s="6"/>
      <c r="B4103" s="7"/>
      <c r="C4103" s="6"/>
      <c r="D4103" s="8"/>
      <c r="E4103" s="6"/>
      <c r="F4103" s="6"/>
    </row>
    <row r="4104" spans="1:6" ht="13.9">
      <c r="A4104" s="6"/>
      <c r="B4104" s="7"/>
      <c r="C4104" s="6"/>
      <c r="D4104" s="8"/>
      <c r="E4104" s="6"/>
      <c r="F4104" s="6"/>
    </row>
    <row r="4105" spans="1:6" ht="13.9">
      <c r="A4105" s="6"/>
      <c r="B4105" s="7"/>
      <c r="C4105" s="6"/>
      <c r="D4105" s="8"/>
      <c r="E4105" s="6"/>
      <c r="F4105" s="6"/>
    </row>
    <row r="4106" spans="1:6" ht="13.9">
      <c r="A4106" s="6"/>
      <c r="B4106" s="7"/>
      <c r="C4106" s="6"/>
      <c r="D4106" s="8"/>
      <c r="E4106" s="6"/>
      <c r="F4106" s="6"/>
    </row>
    <row r="4107" spans="1:6" ht="13.9">
      <c r="A4107" s="6"/>
      <c r="B4107" s="7"/>
      <c r="C4107" s="6"/>
      <c r="D4107" s="8"/>
      <c r="E4107" s="6"/>
      <c r="F4107" s="6"/>
    </row>
    <row r="4108" spans="1:6" ht="13.9">
      <c r="A4108" s="6"/>
      <c r="B4108" s="7"/>
      <c r="C4108" s="6"/>
      <c r="D4108" s="8"/>
      <c r="E4108" s="6"/>
      <c r="F4108" s="6"/>
    </row>
    <row r="4109" spans="1:6" ht="13.9">
      <c r="A4109" s="6"/>
      <c r="B4109" s="7"/>
      <c r="C4109" s="6"/>
      <c r="D4109" s="8"/>
      <c r="E4109" s="6"/>
      <c r="F4109" s="6"/>
    </row>
    <row r="4110" spans="1:6" ht="13.9">
      <c r="A4110" s="6"/>
      <c r="B4110" s="7"/>
      <c r="C4110" s="6"/>
      <c r="D4110" s="8"/>
      <c r="E4110" s="6"/>
      <c r="F4110" s="6"/>
    </row>
    <row r="4111" spans="1:6" ht="13.9">
      <c r="A4111" s="6"/>
      <c r="B4111" s="7"/>
      <c r="C4111" s="6"/>
      <c r="D4111" s="8"/>
      <c r="E4111" s="6"/>
      <c r="F4111" s="6"/>
    </row>
    <row r="4112" spans="1:6" ht="13.9">
      <c r="A4112" s="6"/>
      <c r="B4112" s="7"/>
      <c r="C4112" s="6"/>
      <c r="D4112" s="8"/>
      <c r="E4112" s="6"/>
      <c r="F4112" s="6"/>
    </row>
    <row r="4113" spans="1:6" ht="13.9">
      <c r="A4113" s="6"/>
      <c r="B4113" s="7"/>
      <c r="C4113" s="6"/>
      <c r="D4113" s="8"/>
      <c r="E4113" s="6"/>
      <c r="F4113" s="6"/>
    </row>
    <row r="4114" spans="1:6" ht="13.9">
      <c r="A4114" s="6"/>
      <c r="B4114" s="7"/>
      <c r="C4114" s="6"/>
      <c r="D4114" s="8"/>
      <c r="E4114" s="6"/>
      <c r="F4114" s="6"/>
    </row>
    <row r="4115" spans="1:6" ht="13.9">
      <c r="A4115" s="6"/>
      <c r="B4115" s="7"/>
      <c r="C4115" s="6"/>
      <c r="D4115" s="8"/>
      <c r="E4115" s="6"/>
      <c r="F4115" s="6"/>
    </row>
    <row r="4116" spans="1:6" ht="13.9">
      <c r="A4116" s="6"/>
      <c r="B4116" s="7"/>
      <c r="C4116" s="6"/>
      <c r="D4116" s="8"/>
      <c r="E4116" s="6"/>
      <c r="F4116" s="6"/>
    </row>
    <row r="4117" spans="1:6" ht="13.9">
      <c r="A4117" s="6"/>
      <c r="B4117" s="7"/>
      <c r="C4117" s="6"/>
      <c r="D4117" s="8"/>
      <c r="E4117" s="6"/>
      <c r="F4117" s="6"/>
    </row>
    <row r="4118" spans="1:6" ht="13.9">
      <c r="A4118" s="6"/>
      <c r="B4118" s="7"/>
      <c r="C4118" s="6"/>
      <c r="D4118" s="8"/>
      <c r="E4118" s="6"/>
      <c r="F4118" s="6"/>
    </row>
    <row r="4119" spans="1:6" ht="13.9">
      <c r="A4119" s="6"/>
      <c r="B4119" s="7"/>
      <c r="C4119" s="6"/>
      <c r="D4119" s="8"/>
      <c r="E4119" s="6"/>
      <c r="F4119" s="6"/>
    </row>
    <row r="4120" spans="1:6" ht="13.9">
      <c r="A4120" s="6"/>
      <c r="B4120" s="7"/>
      <c r="C4120" s="6"/>
      <c r="D4120" s="8"/>
      <c r="E4120" s="6"/>
      <c r="F4120" s="6"/>
    </row>
    <row r="4121" spans="1:6" ht="13.9">
      <c r="A4121" s="6"/>
      <c r="B4121" s="7"/>
      <c r="C4121" s="6"/>
      <c r="D4121" s="8"/>
      <c r="E4121" s="6"/>
      <c r="F4121" s="6"/>
    </row>
    <row r="4122" spans="1:6" ht="13.9">
      <c r="A4122" s="6"/>
      <c r="B4122" s="7"/>
      <c r="C4122" s="6"/>
      <c r="D4122" s="8"/>
      <c r="E4122" s="6"/>
      <c r="F4122" s="6"/>
    </row>
    <row r="4123" spans="1:6" ht="13.9">
      <c r="A4123" s="6"/>
      <c r="B4123" s="7"/>
      <c r="C4123" s="6"/>
      <c r="D4123" s="8"/>
      <c r="E4123" s="6"/>
      <c r="F4123" s="6"/>
    </row>
    <row r="4124" spans="1:6" ht="13.9">
      <c r="A4124" s="6"/>
      <c r="B4124" s="7"/>
      <c r="C4124" s="6"/>
      <c r="D4124" s="8"/>
      <c r="E4124" s="6"/>
      <c r="F4124" s="6"/>
    </row>
    <row r="4125" spans="1:6" ht="13.9">
      <c r="A4125" s="6"/>
      <c r="B4125" s="7"/>
      <c r="C4125" s="6"/>
      <c r="D4125" s="8"/>
      <c r="E4125" s="6"/>
      <c r="F4125" s="6"/>
    </row>
    <row r="4126" spans="1:6" ht="13.9">
      <c r="A4126" s="6"/>
      <c r="B4126" s="7"/>
      <c r="C4126" s="6"/>
      <c r="D4126" s="8"/>
      <c r="E4126" s="6"/>
      <c r="F4126" s="6"/>
    </row>
    <row r="4127" spans="1:6" ht="13.9">
      <c r="A4127" s="6"/>
      <c r="B4127" s="7"/>
      <c r="C4127" s="6"/>
      <c r="D4127" s="8"/>
      <c r="E4127" s="6"/>
      <c r="F4127" s="6"/>
    </row>
    <row r="4128" spans="1:6" ht="13.9">
      <c r="A4128" s="6"/>
      <c r="B4128" s="7"/>
      <c r="C4128" s="6"/>
      <c r="D4128" s="8"/>
      <c r="E4128" s="6"/>
      <c r="F4128" s="6"/>
    </row>
    <row r="4129" spans="1:6" ht="13.9">
      <c r="A4129" s="6"/>
      <c r="B4129" s="7"/>
      <c r="C4129" s="6"/>
      <c r="D4129" s="8"/>
      <c r="E4129" s="6"/>
      <c r="F4129" s="6"/>
    </row>
    <row r="4130" spans="1:6" ht="13.9">
      <c r="A4130" s="6"/>
      <c r="B4130" s="7"/>
      <c r="C4130" s="6"/>
      <c r="D4130" s="8"/>
      <c r="E4130" s="6"/>
      <c r="F4130" s="6"/>
    </row>
    <row r="4131" spans="1:6" ht="13.9">
      <c r="A4131" s="6"/>
      <c r="B4131" s="7"/>
      <c r="C4131" s="6"/>
      <c r="D4131" s="8"/>
      <c r="E4131" s="6"/>
      <c r="F4131" s="6"/>
    </row>
    <row r="4132" spans="1:6" ht="13.9">
      <c r="A4132" s="6"/>
      <c r="B4132" s="7"/>
      <c r="C4132" s="6"/>
      <c r="D4132" s="8"/>
      <c r="E4132" s="6"/>
      <c r="F4132" s="6"/>
    </row>
    <row r="4133" spans="1:6" ht="13.9">
      <c r="A4133" s="6"/>
      <c r="B4133" s="7"/>
      <c r="C4133" s="6"/>
      <c r="D4133" s="8"/>
      <c r="E4133" s="6"/>
      <c r="F4133" s="6"/>
    </row>
    <row r="4134" spans="1:6" ht="13.9">
      <c r="A4134" s="6"/>
      <c r="B4134" s="7"/>
      <c r="C4134" s="6"/>
      <c r="D4134" s="8"/>
      <c r="E4134" s="6"/>
      <c r="F4134" s="6"/>
    </row>
    <row r="4135" spans="1:6" ht="13.9">
      <c r="A4135" s="6"/>
      <c r="B4135" s="7"/>
      <c r="C4135" s="6"/>
      <c r="D4135" s="8"/>
      <c r="E4135" s="6"/>
      <c r="F4135" s="6"/>
    </row>
    <row r="4136" spans="1:6" ht="13.9">
      <c r="A4136" s="6"/>
      <c r="B4136" s="7"/>
      <c r="C4136" s="6"/>
      <c r="D4136" s="8"/>
      <c r="E4136" s="6"/>
      <c r="F4136" s="6"/>
    </row>
    <row r="4137" spans="1:6" ht="13.9">
      <c r="A4137" s="6"/>
      <c r="B4137" s="7"/>
      <c r="C4137" s="6"/>
      <c r="D4137" s="8"/>
      <c r="E4137" s="6"/>
      <c r="F4137" s="6"/>
    </row>
    <row r="4138" spans="1:6" ht="13.9">
      <c r="A4138" s="6"/>
      <c r="B4138" s="7"/>
      <c r="C4138" s="6"/>
      <c r="D4138" s="8"/>
      <c r="E4138" s="6"/>
      <c r="F4138" s="6"/>
    </row>
    <row r="4139" spans="1:6" ht="13.9">
      <c r="A4139" s="6"/>
      <c r="B4139" s="7"/>
      <c r="C4139" s="6"/>
      <c r="D4139" s="8"/>
      <c r="E4139" s="6"/>
      <c r="F4139" s="6"/>
    </row>
    <row r="4140" spans="1:6" ht="13.9">
      <c r="A4140" s="6"/>
      <c r="B4140" s="7"/>
      <c r="C4140" s="6"/>
      <c r="D4140" s="8"/>
      <c r="E4140" s="6"/>
      <c r="F4140" s="6"/>
    </row>
    <row r="4141" spans="1:6" ht="13.9">
      <c r="A4141" s="6"/>
      <c r="B4141" s="7"/>
      <c r="C4141" s="6"/>
      <c r="D4141" s="8"/>
      <c r="E4141" s="6"/>
      <c r="F4141" s="6"/>
    </row>
    <row r="4142" spans="1:6" ht="13.9">
      <c r="A4142" s="6"/>
      <c r="B4142" s="7"/>
      <c r="C4142" s="6"/>
      <c r="D4142" s="8"/>
      <c r="E4142" s="6"/>
      <c r="F4142" s="6"/>
    </row>
    <row r="4143" spans="1:6" ht="13.9">
      <c r="A4143" s="6"/>
      <c r="B4143" s="7"/>
      <c r="C4143" s="6"/>
      <c r="D4143" s="8"/>
      <c r="E4143" s="6"/>
      <c r="F4143" s="6"/>
    </row>
    <row r="4144" spans="1:6" ht="13.9">
      <c r="A4144" s="6"/>
      <c r="B4144" s="7"/>
      <c r="C4144" s="6"/>
      <c r="D4144" s="8"/>
      <c r="E4144" s="6"/>
      <c r="F4144" s="6"/>
    </row>
    <row r="4145" spans="1:6" ht="13.9">
      <c r="A4145" s="6"/>
      <c r="B4145" s="7"/>
      <c r="C4145" s="6"/>
      <c r="D4145" s="8"/>
      <c r="E4145" s="6"/>
      <c r="F4145" s="6"/>
    </row>
    <row r="4146" spans="1:6" ht="13.9">
      <c r="A4146" s="6"/>
      <c r="B4146" s="7"/>
      <c r="C4146" s="6"/>
      <c r="D4146" s="8"/>
      <c r="E4146" s="6"/>
      <c r="F4146" s="6"/>
    </row>
    <row r="4147" spans="1:6" ht="13.9">
      <c r="A4147" s="6"/>
      <c r="B4147" s="7"/>
      <c r="C4147" s="6"/>
      <c r="D4147" s="8"/>
      <c r="E4147" s="6"/>
      <c r="F4147" s="6"/>
    </row>
    <row r="4148" spans="1:6" ht="13.9">
      <c r="A4148" s="6"/>
      <c r="B4148" s="7"/>
      <c r="C4148" s="6"/>
      <c r="D4148" s="8"/>
      <c r="E4148" s="6"/>
      <c r="F4148" s="6"/>
    </row>
    <row r="4149" spans="1:6" ht="13.9">
      <c r="A4149" s="6"/>
      <c r="B4149" s="7"/>
      <c r="C4149" s="6"/>
      <c r="D4149" s="8"/>
      <c r="E4149" s="6"/>
      <c r="F4149" s="6"/>
    </row>
    <row r="4150" spans="1:6" ht="13.9">
      <c r="A4150" s="6"/>
      <c r="B4150" s="7"/>
      <c r="C4150" s="6"/>
      <c r="D4150" s="8"/>
      <c r="E4150" s="6"/>
      <c r="F4150" s="6"/>
    </row>
    <row r="4151" spans="1:6" ht="13.9">
      <c r="A4151" s="6"/>
      <c r="B4151" s="7"/>
      <c r="C4151" s="6"/>
      <c r="D4151" s="8"/>
      <c r="E4151" s="6"/>
      <c r="F4151" s="6"/>
    </row>
    <row r="4152" spans="1:6" ht="13.9">
      <c r="A4152" s="6"/>
      <c r="B4152" s="7"/>
      <c r="C4152" s="6"/>
      <c r="D4152" s="8"/>
      <c r="E4152" s="6"/>
      <c r="F4152" s="6"/>
    </row>
    <row r="4153" spans="1:6" ht="13.9">
      <c r="A4153" s="6"/>
      <c r="B4153" s="7"/>
      <c r="C4153" s="6"/>
      <c r="D4153" s="8"/>
      <c r="E4153" s="6"/>
      <c r="F4153" s="6"/>
    </row>
    <row r="4154" spans="1:6" ht="13.9">
      <c r="A4154" s="6"/>
      <c r="B4154" s="7"/>
      <c r="C4154" s="6"/>
      <c r="D4154" s="8"/>
      <c r="E4154" s="6"/>
      <c r="F4154" s="6"/>
    </row>
    <row r="4155" spans="1:6" ht="13.9">
      <c r="A4155" s="6"/>
      <c r="B4155" s="7"/>
      <c r="C4155" s="6"/>
      <c r="D4155" s="8"/>
      <c r="E4155" s="6"/>
      <c r="F4155" s="6"/>
    </row>
    <row r="4156" spans="1:6" ht="13.9">
      <c r="A4156" s="6"/>
      <c r="B4156" s="7"/>
      <c r="C4156" s="6"/>
      <c r="D4156" s="8"/>
      <c r="E4156" s="6"/>
      <c r="F4156" s="6"/>
    </row>
    <row r="4157" spans="1:6" ht="13.9">
      <c r="A4157" s="6"/>
      <c r="B4157" s="7"/>
      <c r="C4157" s="6"/>
      <c r="D4157" s="8"/>
      <c r="E4157" s="6"/>
      <c r="F4157" s="6"/>
    </row>
    <row r="4158" spans="1:6" ht="13.9">
      <c r="A4158" s="6"/>
      <c r="B4158" s="7"/>
      <c r="C4158" s="6"/>
      <c r="D4158" s="8"/>
      <c r="E4158" s="6"/>
      <c r="F4158" s="6"/>
    </row>
    <row r="4159" spans="1:6" ht="13.9">
      <c r="A4159" s="6"/>
      <c r="B4159" s="7"/>
      <c r="C4159" s="6"/>
      <c r="D4159" s="8"/>
      <c r="E4159" s="6"/>
      <c r="F4159" s="6"/>
    </row>
    <row r="4160" spans="1:6" ht="13.9">
      <c r="A4160" s="6"/>
      <c r="B4160" s="7"/>
      <c r="C4160" s="6"/>
      <c r="D4160" s="8"/>
      <c r="E4160" s="6"/>
      <c r="F4160" s="6"/>
    </row>
    <row r="4161" spans="1:6" ht="13.9">
      <c r="A4161" s="6"/>
      <c r="B4161" s="7"/>
      <c r="C4161" s="6"/>
      <c r="D4161" s="8"/>
      <c r="E4161" s="6"/>
      <c r="F4161" s="6"/>
    </row>
    <row r="4162" spans="1:6" ht="13.9">
      <c r="A4162" s="6"/>
      <c r="B4162" s="7"/>
      <c r="C4162" s="6"/>
      <c r="D4162" s="8"/>
      <c r="E4162" s="6"/>
      <c r="F4162" s="6"/>
    </row>
    <row r="4163" spans="1:6" ht="13.9">
      <c r="A4163" s="6"/>
      <c r="B4163" s="7"/>
      <c r="C4163" s="6"/>
      <c r="D4163" s="8"/>
      <c r="E4163" s="6"/>
      <c r="F4163" s="6"/>
    </row>
    <row r="4164" spans="1:6" ht="13.9">
      <c r="A4164" s="6"/>
      <c r="B4164" s="7"/>
      <c r="C4164" s="6"/>
      <c r="D4164" s="8"/>
      <c r="E4164" s="6"/>
      <c r="F4164" s="6"/>
    </row>
    <row r="4165" spans="1:6" ht="13.9">
      <c r="A4165" s="6"/>
      <c r="B4165" s="7"/>
      <c r="C4165" s="6"/>
      <c r="D4165" s="8"/>
      <c r="E4165" s="6"/>
      <c r="F4165" s="6"/>
    </row>
    <row r="4166" spans="1:6" ht="13.9">
      <c r="A4166" s="6"/>
      <c r="B4166" s="7"/>
      <c r="C4166" s="6"/>
      <c r="D4166" s="8"/>
      <c r="E4166" s="6"/>
      <c r="F4166" s="6"/>
    </row>
    <row r="4167" spans="1:6" ht="13.9">
      <c r="A4167" s="6"/>
      <c r="B4167" s="7"/>
      <c r="C4167" s="6"/>
      <c r="D4167" s="8"/>
      <c r="E4167" s="6"/>
      <c r="F4167" s="6"/>
    </row>
    <row r="4168" spans="1:6" ht="13.9">
      <c r="A4168" s="6"/>
      <c r="B4168" s="7"/>
      <c r="C4168" s="6"/>
      <c r="D4168" s="8"/>
      <c r="E4168" s="6"/>
      <c r="F4168" s="6"/>
    </row>
    <row r="4169" spans="1:6" ht="13.9">
      <c r="A4169" s="6"/>
      <c r="B4169" s="7"/>
      <c r="C4169" s="6"/>
      <c r="D4169" s="8"/>
      <c r="E4169" s="6"/>
      <c r="F4169" s="6"/>
    </row>
    <row r="4170" spans="1:6" ht="13.9">
      <c r="A4170" s="6"/>
      <c r="B4170" s="7"/>
      <c r="C4170" s="6"/>
      <c r="D4170" s="8"/>
      <c r="E4170" s="6"/>
      <c r="F4170" s="6"/>
    </row>
    <row r="4171" spans="1:6" ht="13.9">
      <c r="A4171" s="6"/>
      <c r="B4171" s="7"/>
      <c r="C4171" s="6"/>
      <c r="D4171" s="8"/>
      <c r="E4171" s="6"/>
      <c r="F4171" s="6"/>
    </row>
    <row r="4172" spans="1:6" ht="13.9">
      <c r="A4172" s="6"/>
      <c r="B4172" s="7"/>
      <c r="C4172" s="6"/>
      <c r="D4172" s="8"/>
      <c r="E4172" s="6"/>
      <c r="F4172" s="6"/>
    </row>
    <row r="4173" spans="1:6" ht="13.9">
      <c r="A4173" s="6"/>
      <c r="B4173" s="7"/>
      <c r="C4173" s="6"/>
      <c r="D4173" s="8"/>
      <c r="E4173" s="6"/>
      <c r="F4173" s="6"/>
    </row>
    <row r="4174" spans="1:6" ht="13.9">
      <c r="A4174" s="6"/>
      <c r="B4174" s="7"/>
      <c r="C4174" s="6"/>
      <c r="D4174" s="8"/>
      <c r="E4174" s="6"/>
      <c r="F4174" s="6"/>
    </row>
    <row r="4175" spans="1:6" ht="13.9">
      <c r="A4175" s="6"/>
      <c r="B4175" s="7"/>
      <c r="C4175" s="6"/>
      <c r="D4175" s="8"/>
      <c r="E4175" s="6"/>
      <c r="F4175" s="6"/>
    </row>
    <row r="4176" spans="1:6" ht="13.9">
      <c r="A4176" s="6"/>
      <c r="B4176" s="7"/>
      <c r="C4176" s="6"/>
      <c r="D4176" s="8"/>
      <c r="E4176" s="6"/>
      <c r="F4176" s="6"/>
    </row>
    <row r="4177" spans="1:6" ht="13.9">
      <c r="A4177" s="6"/>
      <c r="B4177" s="7"/>
      <c r="C4177" s="6"/>
      <c r="D4177" s="8"/>
      <c r="E4177" s="6"/>
      <c r="F4177" s="6"/>
    </row>
    <row r="4178" spans="1:6" ht="13.9">
      <c r="A4178" s="6"/>
      <c r="B4178" s="7"/>
      <c r="C4178" s="6"/>
      <c r="D4178" s="8"/>
      <c r="E4178" s="6"/>
      <c r="F4178" s="6"/>
    </row>
    <row r="4179" spans="1:6" ht="13.9">
      <c r="A4179" s="6"/>
      <c r="B4179" s="7"/>
      <c r="C4179" s="6"/>
      <c r="D4179" s="8"/>
      <c r="E4179" s="6"/>
      <c r="F4179" s="6"/>
    </row>
    <row r="4180" spans="1:6" ht="13.9">
      <c r="A4180" s="6"/>
      <c r="B4180" s="7"/>
      <c r="C4180" s="6"/>
      <c r="D4180" s="8"/>
      <c r="E4180" s="6"/>
      <c r="F4180" s="6"/>
    </row>
    <row r="4181" spans="1:6" ht="13.9">
      <c r="A4181" s="6"/>
      <c r="B4181" s="7"/>
      <c r="C4181" s="6"/>
      <c r="D4181" s="8"/>
      <c r="E4181" s="6"/>
      <c r="F4181" s="6"/>
    </row>
    <row r="4182" spans="1:6" ht="13.9">
      <c r="A4182" s="6"/>
      <c r="B4182" s="7"/>
      <c r="C4182" s="6"/>
      <c r="D4182" s="8"/>
      <c r="E4182" s="6"/>
      <c r="F4182" s="6"/>
    </row>
    <row r="4183" spans="1:6" ht="13.9">
      <c r="A4183" s="6"/>
      <c r="B4183" s="7"/>
      <c r="C4183" s="6"/>
      <c r="D4183" s="8"/>
      <c r="E4183" s="6"/>
      <c r="F4183" s="6"/>
    </row>
    <row r="4184" spans="1:6" ht="13.9">
      <c r="A4184" s="6"/>
      <c r="B4184" s="7"/>
      <c r="C4184" s="6"/>
      <c r="D4184" s="8"/>
      <c r="E4184" s="6"/>
      <c r="F4184" s="6"/>
    </row>
    <row r="4185" spans="1:6" ht="13.9">
      <c r="A4185" s="6"/>
      <c r="B4185" s="7"/>
      <c r="C4185" s="6"/>
      <c r="D4185" s="8"/>
      <c r="E4185" s="6"/>
      <c r="F4185" s="6"/>
    </row>
    <row r="4186" spans="1:6" ht="13.9">
      <c r="A4186" s="6"/>
      <c r="B4186" s="7"/>
      <c r="C4186" s="6"/>
      <c r="D4186" s="8"/>
      <c r="E4186" s="6"/>
      <c r="F4186" s="6"/>
    </row>
    <row r="4187" spans="1:6" ht="13.9">
      <c r="A4187" s="6"/>
      <c r="B4187" s="7"/>
      <c r="C4187" s="6"/>
      <c r="D4187" s="8"/>
      <c r="E4187" s="6"/>
      <c r="F4187" s="6"/>
    </row>
    <row r="4188" spans="1:6" ht="13.9">
      <c r="A4188" s="6"/>
      <c r="B4188" s="7"/>
      <c r="C4188" s="6"/>
      <c r="D4188" s="8"/>
      <c r="E4188" s="6"/>
      <c r="F4188" s="6"/>
    </row>
    <row r="4189" spans="1:6" ht="13.9">
      <c r="A4189" s="6"/>
      <c r="B4189" s="7"/>
      <c r="C4189" s="6"/>
      <c r="D4189" s="8"/>
      <c r="E4189" s="6"/>
      <c r="F4189" s="6"/>
    </row>
    <row r="4190" spans="1:6" ht="13.9">
      <c r="A4190" s="6"/>
      <c r="B4190" s="7"/>
      <c r="C4190" s="6"/>
      <c r="D4190" s="8"/>
      <c r="E4190" s="6"/>
      <c r="F4190" s="6"/>
    </row>
    <row r="4191" spans="1:6" ht="13.9">
      <c r="A4191" s="6"/>
      <c r="B4191" s="7"/>
      <c r="C4191" s="6"/>
      <c r="D4191" s="8"/>
      <c r="E4191" s="6"/>
      <c r="F4191" s="6"/>
    </row>
    <row r="4192" spans="1:6" ht="13.9">
      <c r="A4192" s="6"/>
      <c r="B4192" s="7"/>
      <c r="C4192" s="6"/>
      <c r="D4192" s="8"/>
      <c r="E4192" s="6"/>
      <c r="F4192" s="6"/>
    </row>
    <row r="4193" spans="1:6" ht="13.9">
      <c r="A4193" s="6"/>
      <c r="B4193" s="7"/>
      <c r="C4193" s="6"/>
      <c r="D4193" s="8"/>
      <c r="E4193" s="6"/>
      <c r="F4193" s="6"/>
    </row>
    <row r="4194" spans="1:6" ht="13.9">
      <c r="A4194" s="6"/>
      <c r="B4194" s="7"/>
      <c r="C4194" s="6"/>
      <c r="D4194" s="8"/>
      <c r="E4194" s="6"/>
      <c r="F4194" s="6"/>
    </row>
    <row r="4195" spans="1:6" ht="13.9">
      <c r="A4195" s="6"/>
      <c r="B4195" s="7"/>
      <c r="C4195" s="6"/>
      <c r="D4195" s="8"/>
      <c r="E4195" s="6"/>
      <c r="F4195" s="6"/>
    </row>
    <row r="4196" spans="1:6" ht="13.9">
      <c r="A4196" s="6"/>
      <c r="B4196" s="7"/>
      <c r="C4196" s="6"/>
      <c r="D4196" s="8"/>
      <c r="E4196" s="6"/>
      <c r="F4196" s="6"/>
    </row>
    <row r="4197" spans="1:6" ht="13.9">
      <c r="A4197" s="6"/>
      <c r="B4197" s="7"/>
      <c r="C4197" s="6"/>
      <c r="D4197" s="8"/>
      <c r="E4197" s="6"/>
      <c r="F4197" s="6"/>
    </row>
    <row r="4198" spans="1:6" ht="13.9">
      <c r="A4198" s="6"/>
      <c r="B4198" s="7"/>
      <c r="C4198" s="6"/>
      <c r="D4198" s="8"/>
      <c r="E4198" s="6"/>
      <c r="F4198" s="6"/>
    </row>
    <row r="4199" spans="1:6" ht="13.9">
      <c r="A4199" s="6"/>
      <c r="B4199" s="7"/>
      <c r="C4199" s="6"/>
      <c r="D4199" s="8"/>
      <c r="E4199" s="6"/>
      <c r="F4199" s="6"/>
    </row>
    <row r="4200" spans="1:6" ht="13.9">
      <c r="A4200" s="6"/>
      <c r="B4200" s="7"/>
      <c r="C4200" s="6"/>
      <c r="D4200" s="8"/>
      <c r="E4200" s="6"/>
      <c r="F4200" s="6"/>
    </row>
    <row r="4201" spans="1:6" ht="13.9">
      <c r="A4201" s="6"/>
      <c r="B4201" s="7"/>
      <c r="C4201" s="6"/>
      <c r="D4201" s="8"/>
      <c r="E4201" s="6"/>
      <c r="F4201" s="6"/>
    </row>
    <row r="4202" spans="1:6" ht="13.9">
      <c r="A4202" s="6"/>
      <c r="B4202" s="7"/>
      <c r="C4202" s="6"/>
      <c r="D4202" s="8"/>
      <c r="E4202" s="6"/>
      <c r="F4202" s="6"/>
    </row>
    <row r="4203" spans="1:6" ht="13.9">
      <c r="A4203" s="6"/>
      <c r="B4203" s="7"/>
      <c r="C4203" s="6"/>
      <c r="D4203" s="8"/>
      <c r="E4203" s="6"/>
      <c r="F4203" s="6"/>
    </row>
    <row r="4204" spans="1:6" ht="13.9">
      <c r="A4204" s="6"/>
      <c r="B4204" s="7"/>
      <c r="C4204" s="6"/>
      <c r="D4204" s="8"/>
      <c r="E4204" s="6"/>
      <c r="F4204" s="6"/>
    </row>
    <row r="4205" spans="1:6" ht="13.9">
      <c r="A4205" s="6"/>
      <c r="B4205" s="7"/>
      <c r="C4205" s="6"/>
      <c r="D4205" s="8"/>
      <c r="E4205" s="6"/>
      <c r="F4205" s="6"/>
    </row>
    <row r="4206" spans="1:6" ht="13.9">
      <c r="A4206" s="6"/>
      <c r="B4206" s="7"/>
      <c r="C4206" s="6"/>
      <c r="D4206" s="8"/>
      <c r="E4206" s="6"/>
      <c r="F4206" s="6"/>
    </row>
    <row r="4207" spans="1:6" ht="13.9">
      <c r="A4207" s="6"/>
      <c r="B4207" s="7"/>
      <c r="C4207" s="6"/>
      <c r="D4207" s="8"/>
      <c r="E4207" s="6"/>
      <c r="F4207" s="6"/>
    </row>
    <row r="4208" spans="1:6" ht="13.9">
      <c r="A4208" s="6"/>
      <c r="B4208" s="7"/>
      <c r="C4208" s="6"/>
      <c r="D4208" s="8"/>
      <c r="E4208" s="6"/>
      <c r="F4208" s="6"/>
    </row>
    <row r="4209" spans="1:6" ht="13.9">
      <c r="A4209" s="6"/>
      <c r="B4209" s="7"/>
      <c r="C4209" s="6"/>
      <c r="D4209" s="8"/>
      <c r="E4209" s="6"/>
      <c r="F4209" s="6"/>
    </row>
    <row r="4210" spans="1:6" ht="13.9">
      <c r="A4210" s="6"/>
      <c r="B4210" s="7"/>
      <c r="C4210" s="6"/>
      <c r="D4210" s="8"/>
      <c r="E4210" s="6"/>
      <c r="F4210" s="6"/>
    </row>
    <row r="4211" spans="1:6" ht="13.9">
      <c r="A4211" s="6"/>
      <c r="B4211" s="7"/>
      <c r="C4211" s="6"/>
      <c r="D4211" s="8"/>
      <c r="E4211" s="6"/>
      <c r="F4211" s="6"/>
    </row>
    <row r="4212" spans="1:6" ht="13.9">
      <c r="A4212" s="6"/>
      <c r="B4212" s="7"/>
      <c r="C4212" s="6"/>
      <c r="D4212" s="8"/>
      <c r="E4212" s="6"/>
      <c r="F4212" s="6"/>
    </row>
    <row r="4213" spans="1:6" ht="13.9">
      <c r="A4213" s="6"/>
      <c r="B4213" s="7"/>
      <c r="C4213" s="6"/>
      <c r="D4213" s="8"/>
      <c r="E4213" s="6"/>
      <c r="F4213" s="6"/>
    </row>
    <row r="4214" spans="1:6" ht="13.9">
      <c r="A4214" s="6"/>
      <c r="B4214" s="7"/>
      <c r="C4214" s="6"/>
      <c r="D4214" s="8"/>
      <c r="E4214" s="6"/>
      <c r="F4214" s="6"/>
    </row>
    <row r="4215" spans="1:6" ht="13.9">
      <c r="A4215" s="6"/>
      <c r="B4215" s="7"/>
      <c r="C4215" s="6"/>
      <c r="D4215" s="8"/>
      <c r="E4215" s="6"/>
      <c r="F4215" s="6"/>
    </row>
    <row r="4216" spans="1:6" ht="13.9">
      <c r="A4216" s="6"/>
      <c r="B4216" s="7"/>
      <c r="C4216" s="6"/>
      <c r="D4216" s="8"/>
      <c r="E4216" s="6"/>
      <c r="F4216" s="6"/>
    </row>
    <row r="4217" spans="1:6" ht="13.9">
      <c r="A4217" s="6"/>
      <c r="B4217" s="7"/>
      <c r="C4217" s="6"/>
      <c r="D4217" s="8"/>
      <c r="E4217" s="6"/>
      <c r="F4217" s="6"/>
    </row>
    <row r="4218" spans="1:6" ht="13.9">
      <c r="A4218" s="6"/>
      <c r="B4218" s="7"/>
      <c r="C4218" s="6"/>
      <c r="D4218" s="8"/>
      <c r="E4218" s="6"/>
      <c r="F4218" s="6"/>
    </row>
    <row r="4219" spans="1:6" ht="13.9">
      <c r="A4219" s="6"/>
      <c r="B4219" s="7"/>
      <c r="C4219" s="6"/>
      <c r="D4219" s="8"/>
      <c r="E4219" s="6"/>
      <c r="F4219" s="6"/>
    </row>
    <row r="4220" spans="1:6" ht="13.9">
      <c r="A4220" s="6"/>
      <c r="B4220" s="7"/>
      <c r="C4220" s="6"/>
      <c r="D4220" s="8"/>
      <c r="E4220" s="6"/>
      <c r="F4220" s="6"/>
    </row>
    <row r="4221" spans="1:6" ht="13.9">
      <c r="A4221" s="6"/>
      <c r="B4221" s="7"/>
      <c r="C4221" s="6"/>
      <c r="D4221" s="8"/>
      <c r="E4221" s="6"/>
      <c r="F4221" s="6"/>
    </row>
    <row r="4222" spans="1:6" ht="13.9">
      <c r="A4222" s="6"/>
      <c r="B4222" s="7"/>
      <c r="C4222" s="6"/>
      <c r="D4222" s="8"/>
      <c r="E4222" s="6"/>
      <c r="F4222" s="6"/>
    </row>
    <row r="4223" spans="1:6" ht="13.9">
      <c r="A4223" s="6"/>
      <c r="B4223" s="7"/>
      <c r="C4223" s="6"/>
      <c r="D4223" s="8"/>
      <c r="E4223" s="6"/>
      <c r="F4223" s="6"/>
    </row>
    <row r="4224" spans="1:6" ht="13.9">
      <c r="A4224" s="6"/>
      <c r="B4224" s="7"/>
      <c r="C4224" s="6"/>
      <c r="D4224" s="8"/>
      <c r="E4224" s="6"/>
      <c r="F4224" s="6"/>
    </row>
    <row r="4225" spans="1:6" ht="13.9">
      <c r="A4225" s="6"/>
      <c r="B4225" s="7"/>
      <c r="C4225" s="6"/>
      <c r="D4225" s="8"/>
      <c r="E4225" s="6"/>
      <c r="F4225" s="6"/>
    </row>
    <row r="4226" spans="1:6" ht="13.9">
      <c r="A4226" s="6"/>
      <c r="B4226" s="7"/>
      <c r="C4226" s="6"/>
      <c r="D4226" s="8"/>
      <c r="E4226" s="6"/>
      <c r="F4226" s="6"/>
    </row>
    <row r="4227" spans="1:6" ht="13.9">
      <c r="A4227" s="6"/>
      <c r="B4227" s="7"/>
      <c r="C4227" s="6"/>
      <c r="D4227" s="8"/>
      <c r="E4227" s="6"/>
      <c r="F4227" s="6"/>
    </row>
    <row r="4228" spans="1:6" ht="13.9">
      <c r="A4228" s="6"/>
      <c r="B4228" s="7"/>
      <c r="C4228" s="6"/>
      <c r="D4228" s="8"/>
      <c r="E4228" s="6"/>
      <c r="F4228" s="6"/>
    </row>
    <row r="4229" spans="1:6" ht="13.9">
      <c r="A4229" s="6"/>
      <c r="B4229" s="7"/>
      <c r="C4229" s="6"/>
      <c r="D4229" s="8"/>
      <c r="E4229" s="6"/>
      <c r="F4229" s="6"/>
    </row>
    <row r="4230" spans="1:6" ht="13.9">
      <c r="A4230" s="6"/>
      <c r="B4230" s="7"/>
      <c r="C4230" s="6"/>
      <c r="D4230" s="8"/>
      <c r="E4230" s="6"/>
      <c r="F4230" s="6"/>
    </row>
    <row r="4231" spans="1:6" ht="13.9">
      <c r="A4231" s="6"/>
      <c r="B4231" s="7"/>
      <c r="C4231" s="6"/>
      <c r="D4231" s="8"/>
      <c r="E4231" s="6"/>
      <c r="F4231" s="6"/>
    </row>
    <row r="4232" spans="1:6" ht="13.9">
      <c r="A4232" s="6"/>
      <c r="B4232" s="7"/>
      <c r="C4232" s="6"/>
      <c r="D4232" s="8"/>
      <c r="E4232" s="6"/>
      <c r="F4232" s="6"/>
    </row>
    <row r="4233" spans="1:6" ht="13.9">
      <c r="A4233" s="6"/>
      <c r="B4233" s="7"/>
      <c r="C4233" s="6"/>
      <c r="D4233" s="8"/>
      <c r="E4233" s="6"/>
      <c r="F4233" s="6"/>
    </row>
    <row r="4234" spans="1:6" ht="13.9">
      <c r="A4234" s="6"/>
      <c r="B4234" s="7"/>
      <c r="C4234" s="6"/>
      <c r="D4234" s="8"/>
      <c r="E4234" s="6"/>
      <c r="F4234" s="6"/>
    </row>
    <row r="4235" spans="1:6" ht="13.9">
      <c r="A4235" s="6"/>
      <c r="B4235" s="7"/>
      <c r="C4235" s="6"/>
      <c r="D4235" s="8"/>
      <c r="E4235" s="6"/>
      <c r="F4235" s="6"/>
    </row>
    <row r="4236" spans="1:6" ht="13.9">
      <c r="A4236" s="6"/>
      <c r="B4236" s="7"/>
      <c r="C4236" s="6"/>
      <c r="D4236" s="8"/>
      <c r="E4236" s="6"/>
      <c r="F4236" s="6"/>
    </row>
    <row r="4237" spans="1:6" ht="13.9">
      <c r="A4237" s="6"/>
      <c r="B4237" s="7"/>
      <c r="C4237" s="6"/>
      <c r="D4237" s="8"/>
      <c r="E4237" s="6"/>
      <c r="F4237" s="6"/>
    </row>
    <row r="4238" spans="1:6" ht="13.9">
      <c r="A4238" s="6"/>
      <c r="B4238" s="7"/>
      <c r="C4238" s="6"/>
      <c r="D4238" s="8"/>
      <c r="E4238" s="6"/>
      <c r="F4238" s="6"/>
    </row>
    <row r="4239" spans="1:6" ht="13.9">
      <c r="A4239" s="6"/>
      <c r="B4239" s="7"/>
      <c r="C4239" s="6"/>
      <c r="D4239" s="8"/>
      <c r="E4239" s="6"/>
      <c r="F4239" s="6"/>
    </row>
    <row r="4240" spans="1:6" ht="13.9">
      <c r="A4240" s="6"/>
      <c r="B4240" s="7"/>
      <c r="C4240" s="6"/>
      <c r="D4240" s="8"/>
      <c r="E4240" s="6"/>
      <c r="F4240" s="6"/>
    </row>
    <row r="4241" spans="1:6" ht="13.9">
      <c r="A4241" s="6"/>
      <c r="B4241" s="7"/>
      <c r="C4241" s="6"/>
      <c r="D4241" s="8"/>
      <c r="E4241" s="6"/>
      <c r="F4241" s="6"/>
    </row>
    <row r="4242" spans="1:6" ht="13.9">
      <c r="A4242" s="6"/>
      <c r="B4242" s="7"/>
      <c r="C4242" s="6"/>
      <c r="D4242" s="8"/>
      <c r="E4242" s="6"/>
      <c r="F4242" s="6"/>
    </row>
    <row r="4243" spans="1:6" ht="13.9">
      <c r="A4243" s="6"/>
      <c r="B4243" s="7"/>
      <c r="C4243" s="6"/>
      <c r="D4243" s="8"/>
      <c r="E4243" s="6"/>
      <c r="F4243" s="6"/>
    </row>
    <row r="4244" spans="1:6" ht="13.9">
      <c r="A4244" s="6"/>
      <c r="B4244" s="7"/>
      <c r="C4244" s="6"/>
      <c r="D4244" s="8"/>
      <c r="E4244" s="6"/>
      <c r="F4244" s="6"/>
    </row>
    <row r="4245" spans="1:6" ht="13.9">
      <c r="A4245" s="6"/>
      <c r="B4245" s="7"/>
      <c r="C4245" s="6"/>
      <c r="D4245" s="8"/>
      <c r="E4245" s="6"/>
      <c r="F4245" s="6"/>
    </row>
    <row r="4246" spans="1:6" ht="13.9">
      <c r="A4246" s="6"/>
      <c r="B4246" s="7"/>
      <c r="C4246" s="6"/>
      <c r="D4246" s="8"/>
      <c r="E4246" s="6"/>
      <c r="F4246" s="6"/>
    </row>
    <row r="4247" spans="1:6" ht="13.9">
      <c r="A4247" s="6"/>
      <c r="B4247" s="7"/>
      <c r="C4247" s="6"/>
      <c r="D4247" s="8"/>
      <c r="E4247" s="6"/>
      <c r="F4247" s="6"/>
    </row>
    <row r="4248" spans="1:6" ht="13.9">
      <c r="A4248" s="6"/>
      <c r="B4248" s="7"/>
      <c r="C4248" s="6"/>
      <c r="D4248" s="8"/>
      <c r="E4248" s="6"/>
      <c r="F4248" s="6"/>
    </row>
    <row r="4249" spans="1:6" ht="13.9">
      <c r="A4249" s="6"/>
      <c r="B4249" s="7"/>
      <c r="C4249" s="6"/>
      <c r="D4249" s="8"/>
      <c r="E4249" s="6"/>
      <c r="F4249" s="6"/>
    </row>
    <row r="4250" spans="1:6" ht="13.9">
      <c r="A4250" s="6"/>
      <c r="B4250" s="7"/>
      <c r="C4250" s="6"/>
      <c r="D4250" s="8"/>
      <c r="E4250" s="6"/>
      <c r="F4250" s="6"/>
    </row>
    <row r="4251" spans="1:6" ht="13.9">
      <c r="A4251" s="6"/>
      <c r="B4251" s="7"/>
      <c r="C4251" s="6"/>
      <c r="D4251" s="8"/>
      <c r="E4251" s="6"/>
      <c r="F4251" s="6"/>
    </row>
    <row r="4252" spans="1:6" ht="13.9">
      <c r="A4252" s="6"/>
      <c r="B4252" s="7"/>
      <c r="C4252" s="6"/>
      <c r="D4252" s="8"/>
      <c r="E4252" s="6"/>
      <c r="F4252" s="6"/>
    </row>
    <row r="4253" spans="1:6" ht="13.9">
      <c r="A4253" s="6"/>
      <c r="B4253" s="7"/>
      <c r="C4253" s="6"/>
      <c r="D4253" s="8"/>
      <c r="E4253" s="6"/>
      <c r="F4253" s="6"/>
    </row>
    <row r="4254" spans="1:6" ht="13.9">
      <c r="A4254" s="6"/>
      <c r="B4254" s="7"/>
      <c r="C4254" s="6"/>
      <c r="D4254" s="8"/>
      <c r="E4254" s="6"/>
      <c r="F4254" s="6"/>
    </row>
    <row r="4255" spans="1:6" ht="13.9">
      <c r="A4255" s="6"/>
      <c r="B4255" s="7"/>
      <c r="C4255" s="6"/>
      <c r="D4255" s="8"/>
      <c r="E4255" s="6"/>
      <c r="F4255" s="6"/>
    </row>
    <row r="4256" spans="1:6" ht="13.9">
      <c r="A4256" s="6"/>
      <c r="B4256" s="7"/>
      <c r="C4256" s="6"/>
      <c r="D4256" s="8"/>
      <c r="E4256" s="6"/>
      <c r="F4256" s="6"/>
    </row>
    <row r="4257" spans="1:6" ht="13.9">
      <c r="A4257" s="6"/>
      <c r="B4257" s="7"/>
      <c r="C4257" s="6"/>
      <c r="D4257" s="8"/>
      <c r="E4257" s="6"/>
      <c r="F4257" s="6"/>
    </row>
    <row r="4258" spans="1:6" ht="13.9">
      <c r="A4258" s="6"/>
      <c r="B4258" s="7"/>
      <c r="C4258" s="6"/>
      <c r="D4258" s="8"/>
      <c r="E4258" s="6"/>
      <c r="F4258" s="6"/>
    </row>
    <row r="4259" spans="1:6" ht="13.9">
      <c r="A4259" s="6"/>
      <c r="B4259" s="7"/>
      <c r="C4259" s="6"/>
      <c r="D4259" s="8"/>
      <c r="E4259" s="6"/>
      <c r="F4259" s="6"/>
    </row>
    <row r="4260" spans="1:6" ht="13.9">
      <c r="A4260" s="6"/>
      <c r="B4260" s="7"/>
      <c r="C4260" s="6"/>
      <c r="D4260" s="8"/>
      <c r="E4260" s="6"/>
      <c r="F4260" s="6"/>
    </row>
    <row r="4261" spans="1:6" ht="13.9">
      <c r="A4261" s="6"/>
      <c r="B4261" s="7"/>
      <c r="C4261" s="6"/>
      <c r="D4261" s="8"/>
      <c r="E4261" s="6"/>
      <c r="F4261" s="6"/>
    </row>
    <row r="4262" spans="1:6" ht="13.9">
      <c r="A4262" s="6"/>
      <c r="B4262" s="7"/>
      <c r="C4262" s="6"/>
      <c r="D4262" s="8"/>
      <c r="E4262" s="6"/>
      <c r="F4262" s="6"/>
    </row>
    <row r="4263" spans="1:6" ht="13.9">
      <c r="A4263" s="6"/>
      <c r="B4263" s="7"/>
      <c r="C4263" s="6"/>
      <c r="D4263" s="8"/>
      <c r="E4263" s="6"/>
      <c r="F4263" s="6"/>
    </row>
    <row r="4264" spans="1:6" ht="13.9">
      <c r="A4264" s="6"/>
      <c r="B4264" s="7"/>
      <c r="C4264" s="6"/>
      <c r="D4264" s="8"/>
      <c r="E4264" s="6"/>
      <c r="F4264" s="6"/>
    </row>
    <row r="4265" spans="1:6" ht="13.9">
      <c r="A4265" s="6"/>
      <c r="B4265" s="7"/>
      <c r="C4265" s="6"/>
      <c r="D4265" s="8"/>
      <c r="E4265" s="6"/>
      <c r="F4265" s="6"/>
    </row>
    <row r="4266" spans="1:6" ht="13.9">
      <c r="A4266" s="6"/>
      <c r="B4266" s="7"/>
      <c r="C4266" s="6"/>
      <c r="D4266" s="8"/>
      <c r="E4266" s="6"/>
      <c r="F4266" s="6"/>
    </row>
    <row r="4267" spans="1:6" ht="13.9">
      <c r="A4267" s="6"/>
      <c r="B4267" s="7"/>
      <c r="C4267" s="6"/>
      <c r="D4267" s="8"/>
      <c r="E4267" s="6"/>
      <c r="F4267" s="6"/>
    </row>
    <row r="4268" spans="1:6" ht="13.9">
      <c r="A4268" s="6"/>
      <c r="B4268" s="7"/>
      <c r="C4268" s="6"/>
      <c r="D4268" s="8"/>
      <c r="E4268" s="6"/>
      <c r="F4268" s="6"/>
    </row>
    <row r="4269" spans="1:6" ht="13.9">
      <c r="A4269" s="6"/>
      <c r="B4269" s="7"/>
      <c r="C4269" s="6"/>
      <c r="D4269" s="8"/>
      <c r="E4269" s="6"/>
      <c r="F4269" s="6"/>
    </row>
    <row r="4270" spans="1:6" ht="13.9">
      <c r="A4270" s="6"/>
      <c r="B4270" s="7"/>
      <c r="C4270" s="6"/>
      <c r="D4270" s="8"/>
      <c r="E4270" s="6"/>
      <c r="F4270" s="6"/>
    </row>
    <row r="4271" spans="1:6" ht="13.9">
      <c r="A4271" s="6"/>
      <c r="B4271" s="7"/>
      <c r="C4271" s="6"/>
      <c r="D4271" s="8"/>
      <c r="E4271" s="6"/>
      <c r="F4271" s="6"/>
    </row>
    <row r="4272" spans="1:6" ht="13.9">
      <c r="A4272" s="6"/>
      <c r="B4272" s="7"/>
      <c r="C4272" s="6"/>
      <c r="D4272" s="8"/>
      <c r="E4272" s="6"/>
      <c r="F4272" s="6"/>
    </row>
    <row r="4273" spans="1:6" ht="13.9">
      <c r="A4273" s="6"/>
      <c r="B4273" s="7"/>
      <c r="C4273" s="6"/>
      <c r="D4273" s="8"/>
      <c r="E4273" s="6"/>
      <c r="F4273" s="6"/>
    </row>
    <row r="4274" spans="1:6" ht="13.9">
      <c r="A4274" s="6"/>
      <c r="B4274" s="7"/>
      <c r="C4274" s="6"/>
      <c r="D4274" s="8"/>
      <c r="E4274" s="6"/>
      <c r="F4274" s="6"/>
    </row>
    <row r="4275" spans="1:6" ht="13.9">
      <c r="A4275" s="6"/>
      <c r="B4275" s="7"/>
      <c r="C4275" s="6"/>
      <c r="D4275" s="8"/>
      <c r="E4275" s="6"/>
      <c r="F4275" s="6"/>
    </row>
    <row r="4276" spans="1:6" ht="13.9">
      <c r="A4276" s="6"/>
      <c r="B4276" s="7"/>
      <c r="C4276" s="6"/>
      <c r="D4276" s="8"/>
      <c r="E4276" s="6"/>
      <c r="F4276" s="6"/>
    </row>
    <row r="4277" spans="1:6" ht="13.9">
      <c r="A4277" s="6"/>
      <c r="B4277" s="7"/>
      <c r="C4277" s="6"/>
      <c r="D4277" s="8"/>
      <c r="E4277" s="6"/>
      <c r="F4277" s="6"/>
    </row>
    <row r="4278" spans="1:6" ht="13.9">
      <c r="A4278" s="6"/>
      <c r="B4278" s="7"/>
      <c r="C4278" s="6"/>
      <c r="D4278" s="8"/>
      <c r="E4278" s="6"/>
      <c r="F4278" s="6"/>
    </row>
    <row r="4279" spans="1:6" ht="13.9">
      <c r="A4279" s="6"/>
      <c r="B4279" s="7"/>
      <c r="C4279" s="6"/>
      <c r="D4279" s="8"/>
      <c r="E4279" s="6"/>
      <c r="F4279" s="6"/>
    </row>
    <row r="4280" spans="1:6" ht="13.9">
      <c r="A4280" s="6"/>
      <c r="B4280" s="7"/>
      <c r="C4280" s="6"/>
      <c r="D4280" s="8"/>
      <c r="E4280" s="6"/>
      <c r="F4280" s="6"/>
    </row>
    <row r="4281" spans="1:6" ht="13.9">
      <c r="A4281" s="6"/>
      <c r="B4281" s="7"/>
      <c r="C4281" s="6"/>
      <c r="D4281" s="8"/>
      <c r="E4281" s="6"/>
      <c r="F4281" s="6"/>
    </row>
    <row r="4282" spans="1:6" ht="13.9">
      <c r="A4282" s="6"/>
      <c r="B4282" s="7"/>
      <c r="C4282" s="6"/>
      <c r="D4282" s="8"/>
      <c r="E4282" s="6"/>
      <c r="F4282" s="6"/>
    </row>
    <row r="4283" spans="1:6" ht="13.9">
      <c r="A4283" s="6"/>
      <c r="B4283" s="7"/>
      <c r="C4283" s="6"/>
      <c r="D4283" s="8"/>
      <c r="E4283" s="6"/>
      <c r="F4283" s="6"/>
    </row>
    <row r="4284" spans="1:6" ht="13.9">
      <c r="A4284" s="6"/>
      <c r="B4284" s="7"/>
      <c r="C4284" s="6"/>
      <c r="D4284" s="8"/>
      <c r="E4284" s="6"/>
      <c r="F4284" s="6"/>
    </row>
    <row r="4285" spans="1:6" ht="13.9">
      <c r="A4285" s="6"/>
      <c r="B4285" s="7"/>
      <c r="C4285" s="6"/>
      <c r="D4285" s="8"/>
      <c r="E4285" s="6"/>
      <c r="F4285" s="6"/>
    </row>
    <row r="4286" spans="1:6" ht="13.9">
      <c r="A4286" s="6"/>
      <c r="B4286" s="7"/>
      <c r="C4286" s="6"/>
      <c r="D4286" s="8"/>
      <c r="E4286" s="6"/>
      <c r="F4286" s="6"/>
    </row>
    <row r="4287" spans="1:6" ht="13.9">
      <c r="A4287" s="6"/>
      <c r="B4287" s="7"/>
      <c r="C4287" s="6"/>
      <c r="D4287" s="8"/>
      <c r="E4287" s="6"/>
      <c r="F4287" s="6"/>
    </row>
    <row r="4288" spans="1:6" ht="13.9">
      <c r="A4288" s="6"/>
      <c r="B4288" s="7"/>
      <c r="C4288" s="6"/>
      <c r="D4288" s="8"/>
      <c r="E4288" s="6"/>
      <c r="F4288" s="6"/>
    </row>
    <row r="4289" spans="1:6" ht="13.9">
      <c r="A4289" s="6"/>
      <c r="B4289" s="7"/>
      <c r="C4289" s="6"/>
      <c r="D4289" s="8"/>
      <c r="E4289" s="6"/>
      <c r="F4289" s="6"/>
    </row>
    <row r="4290" spans="1:6" ht="13.9">
      <c r="A4290" s="6"/>
      <c r="B4290" s="7"/>
      <c r="C4290" s="6"/>
      <c r="D4290" s="8"/>
      <c r="E4290" s="6"/>
      <c r="F4290" s="6"/>
    </row>
    <row r="4291" spans="1:6" ht="13.9">
      <c r="A4291" s="6"/>
      <c r="B4291" s="7"/>
      <c r="C4291" s="6"/>
      <c r="D4291" s="8"/>
      <c r="E4291" s="6"/>
      <c r="F4291" s="6"/>
    </row>
    <row r="4292" spans="1:6" ht="13.9">
      <c r="A4292" s="6"/>
      <c r="B4292" s="7"/>
      <c r="C4292" s="6"/>
      <c r="D4292" s="8"/>
      <c r="E4292" s="6"/>
      <c r="F4292" s="6"/>
    </row>
    <row r="4293" spans="1:6" ht="13.9">
      <c r="A4293" s="6"/>
      <c r="B4293" s="7"/>
      <c r="C4293" s="6"/>
      <c r="D4293" s="8"/>
      <c r="E4293" s="6"/>
      <c r="F4293" s="6"/>
    </row>
    <row r="4294" spans="1:6" ht="13.9">
      <c r="A4294" s="6"/>
      <c r="B4294" s="7"/>
      <c r="C4294" s="6"/>
      <c r="D4294" s="8"/>
      <c r="E4294" s="6"/>
      <c r="F4294" s="6"/>
    </row>
    <row r="4295" spans="1:6" ht="13.9">
      <c r="A4295" s="6"/>
      <c r="B4295" s="7"/>
      <c r="C4295" s="6"/>
      <c r="D4295" s="8"/>
      <c r="E4295" s="6"/>
      <c r="F4295" s="6"/>
    </row>
    <row r="4296" spans="1:6" ht="13.9">
      <c r="A4296" s="6"/>
      <c r="B4296" s="7"/>
      <c r="C4296" s="6"/>
      <c r="D4296" s="8"/>
      <c r="E4296" s="6"/>
      <c r="F4296" s="6"/>
    </row>
    <row r="4297" spans="1:6" ht="13.9">
      <c r="A4297" s="6"/>
      <c r="B4297" s="7"/>
      <c r="C4297" s="6"/>
      <c r="D4297" s="8"/>
      <c r="E4297" s="6"/>
      <c r="F4297" s="6"/>
    </row>
    <row r="4298" spans="1:6" ht="13.9">
      <c r="A4298" s="6"/>
      <c r="B4298" s="7"/>
      <c r="C4298" s="6"/>
      <c r="D4298" s="8"/>
      <c r="E4298" s="6"/>
      <c r="F4298" s="6"/>
    </row>
    <row r="4299" spans="1:6" ht="13.9">
      <c r="A4299" s="6"/>
      <c r="B4299" s="7"/>
      <c r="C4299" s="6"/>
      <c r="D4299" s="8"/>
      <c r="E4299" s="6"/>
      <c r="F4299" s="6"/>
    </row>
    <row r="4300" spans="1:6" ht="13.9">
      <c r="A4300" s="6"/>
      <c r="B4300" s="7"/>
      <c r="C4300" s="6"/>
      <c r="D4300" s="8"/>
      <c r="E4300" s="6"/>
      <c r="F4300" s="6"/>
    </row>
    <row r="4301" spans="1:6" ht="13.9">
      <c r="A4301" s="6"/>
      <c r="B4301" s="7"/>
      <c r="C4301" s="6"/>
      <c r="D4301" s="8"/>
      <c r="E4301" s="6"/>
      <c r="F4301" s="6"/>
    </row>
    <row r="4302" spans="1:6" ht="13.9">
      <c r="A4302" s="6"/>
      <c r="B4302" s="7"/>
      <c r="C4302" s="6"/>
      <c r="D4302" s="8"/>
      <c r="E4302" s="6"/>
      <c r="F4302" s="6"/>
    </row>
    <row r="4303" spans="1:6" ht="13.9">
      <c r="A4303" s="6"/>
      <c r="B4303" s="7"/>
      <c r="C4303" s="6"/>
      <c r="D4303" s="8"/>
      <c r="E4303" s="6"/>
      <c r="F4303" s="6"/>
    </row>
    <row r="4304" spans="1:6" ht="13.9">
      <c r="A4304" s="6"/>
      <c r="B4304" s="7"/>
      <c r="C4304" s="6"/>
      <c r="D4304" s="8"/>
      <c r="E4304" s="6"/>
      <c r="F4304" s="6"/>
    </row>
    <row r="4305" spans="1:6" ht="13.9">
      <c r="A4305" s="6"/>
      <c r="B4305" s="7"/>
      <c r="C4305" s="6"/>
      <c r="D4305" s="8"/>
      <c r="E4305" s="6"/>
      <c r="F4305" s="6"/>
    </row>
    <row r="4306" spans="1:6" ht="13.9">
      <c r="A4306" s="6"/>
      <c r="B4306" s="7"/>
      <c r="C4306" s="6"/>
      <c r="D4306" s="8"/>
      <c r="E4306" s="6"/>
      <c r="F4306" s="6"/>
    </row>
    <row r="4307" spans="1:6" ht="13.9">
      <c r="A4307" s="6"/>
      <c r="B4307" s="7"/>
      <c r="C4307" s="6"/>
      <c r="D4307" s="8"/>
      <c r="E4307" s="6"/>
      <c r="F4307" s="6"/>
    </row>
    <row r="4308" spans="1:6" ht="13.9">
      <c r="A4308" s="6"/>
      <c r="B4308" s="7"/>
      <c r="C4308" s="6"/>
      <c r="D4308" s="8"/>
      <c r="E4308" s="6"/>
      <c r="F4308" s="6"/>
    </row>
    <row r="4309" spans="1:6" ht="13.9">
      <c r="A4309" s="6"/>
      <c r="B4309" s="7"/>
      <c r="C4309" s="6"/>
      <c r="D4309" s="8"/>
      <c r="E4309" s="6"/>
      <c r="F4309" s="6"/>
    </row>
    <row r="4310" spans="1:6" ht="13.9">
      <c r="A4310" s="6"/>
      <c r="B4310" s="7"/>
      <c r="C4310" s="6"/>
      <c r="D4310" s="8"/>
      <c r="E4310" s="6"/>
      <c r="F4310" s="6"/>
    </row>
    <row r="4311" spans="1:6" ht="13.9">
      <c r="A4311" s="6"/>
      <c r="B4311" s="7"/>
      <c r="C4311" s="6"/>
      <c r="D4311" s="8"/>
      <c r="E4311" s="6"/>
      <c r="F4311" s="6"/>
    </row>
    <row r="4312" spans="1:6" ht="13.9">
      <c r="A4312" s="6"/>
      <c r="B4312" s="7"/>
      <c r="C4312" s="6"/>
      <c r="D4312" s="8"/>
      <c r="E4312" s="6"/>
      <c r="F4312" s="6"/>
    </row>
    <row r="4313" spans="1:6" ht="13.9">
      <c r="A4313" s="6"/>
      <c r="B4313" s="7"/>
      <c r="C4313" s="6"/>
      <c r="D4313" s="8"/>
      <c r="E4313" s="6"/>
      <c r="F4313" s="6"/>
    </row>
    <row r="4314" spans="1:6" ht="13.9">
      <c r="A4314" s="6"/>
      <c r="B4314" s="7"/>
      <c r="C4314" s="6"/>
      <c r="D4314" s="8"/>
      <c r="E4314" s="6"/>
      <c r="F4314" s="6"/>
    </row>
    <row r="4315" spans="1:6" ht="13.9">
      <c r="A4315" s="6"/>
      <c r="B4315" s="7"/>
      <c r="C4315" s="6"/>
      <c r="D4315" s="8"/>
      <c r="E4315" s="6"/>
      <c r="F4315" s="6"/>
    </row>
    <row r="4316" spans="1:6" ht="13.9">
      <c r="A4316" s="6"/>
      <c r="B4316" s="7"/>
      <c r="C4316" s="6"/>
      <c r="D4316" s="8"/>
      <c r="E4316" s="6"/>
      <c r="F4316" s="6"/>
    </row>
    <row r="4317" spans="1:6" ht="13.9">
      <c r="A4317" s="6"/>
      <c r="B4317" s="7"/>
      <c r="C4317" s="6"/>
      <c r="D4317" s="8"/>
      <c r="E4317" s="6"/>
      <c r="F4317" s="6"/>
    </row>
    <row r="4318" spans="1:6" ht="13.9">
      <c r="A4318" s="6"/>
      <c r="B4318" s="7"/>
      <c r="C4318" s="6"/>
      <c r="D4318" s="8"/>
      <c r="E4318" s="6"/>
      <c r="F4318" s="6"/>
    </row>
    <row r="4319" spans="1:6" ht="13.9">
      <c r="A4319" s="6"/>
      <c r="B4319" s="7"/>
      <c r="C4319" s="6"/>
      <c r="D4319" s="8"/>
      <c r="E4319" s="6"/>
      <c r="F4319" s="6"/>
    </row>
    <row r="4320" spans="1:6" ht="13.9">
      <c r="A4320" s="6"/>
      <c r="B4320" s="7"/>
      <c r="C4320" s="6"/>
      <c r="D4320" s="8"/>
      <c r="E4320" s="6"/>
      <c r="F4320" s="6"/>
    </row>
    <row r="4321" spans="1:6" ht="13.9">
      <c r="A4321" s="6"/>
      <c r="B4321" s="7"/>
      <c r="C4321" s="6"/>
      <c r="D4321" s="8"/>
      <c r="E4321" s="6"/>
      <c r="F4321" s="6"/>
    </row>
    <row r="4322" spans="1:6" ht="13.9">
      <c r="A4322" s="6"/>
      <c r="B4322" s="7"/>
      <c r="C4322" s="6"/>
      <c r="D4322" s="8"/>
      <c r="E4322" s="6"/>
      <c r="F4322" s="6"/>
    </row>
    <row r="4323" spans="1:6" ht="13.9">
      <c r="A4323" s="6"/>
      <c r="B4323" s="7"/>
      <c r="C4323" s="6"/>
      <c r="D4323" s="8"/>
      <c r="E4323" s="6"/>
      <c r="F4323" s="6"/>
    </row>
    <row r="4324" spans="1:6" ht="13.9">
      <c r="A4324" s="6"/>
      <c r="B4324" s="7"/>
      <c r="C4324" s="6"/>
      <c r="D4324" s="8"/>
      <c r="E4324" s="6"/>
      <c r="F4324" s="6"/>
    </row>
    <row r="4325" spans="1:6" ht="13.9">
      <c r="A4325" s="6"/>
      <c r="B4325" s="7"/>
      <c r="C4325" s="6"/>
      <c r="D4325" s="8"/>
      <c r="E4325" s="6"/>
      <c r="F4325" s="6"/>
    </row>
    <row r="4326" spans="1:6" ht="13.9">
      <c r="A4326" s="6"/>
      <c r="B4326" s="7"/>
      <c r="C4326" s="6"/>
      <c r="D4326" s="8"/>
      <c r="E4326" s="6"/>
      <c r="F4326" s="6"/>
    </row>
    <row r="4327" spans="1:6" ht="13.9">
      <c r="A4327" s="6"/>
      <c r="B4327" s="7"/>
      <c r="C4327" s="6"/>
      <c r="D4327" s="8"/>
      <c r="E4327" s="6"/>
      <c r="F4327" s="6"/>
    </row>
    <row r="4328" spans="1:6" ht="13.9">
      <c r="A4328" s="6"/>
      <c r="B4328" s="7"/>
      <c r="C4328" s="6"/>
      <c r="D4328" s="8"/>
      <c r="E4328" s="6"/>
      <c r="F4328" s="6"/>
    </row>
    <row r="4329" spans="1:6" ht="13.9">
      <c r="A4329" s="6"/>
      <c r="B4329" s="7"/>
      <c r="C4329" s="6"/>
      <c r="D4329" s="8"/>
      <c r="E4329" s="6"/>
      <c r="F4329" s="6"/>
    </row>
    <row r="4330" spans="1:6" ht="13.9">
      <c r="A4330" s="6"/>
      <c r="B4330" s="7"/>
      <c r="C4330" s="6"/>
      <c r="D4330" s="8"/>
      <c r="E4330" s="6"/>
      <c r="F4330" s="6"/>
    </row>
    <row r="4331" spans="1:6" ht="13.9">
      <c r="A4331" s="6"/>
      <c r="B4331" s="7"/>
      <c r="C4331" s="6"/>
      <c r="D4331" s="8"/>
      <c r="E4331" s="6"/>
      <c r="F4331" s="6"/>
    </row>
    <row r="4332" spans="1:6" ht="13.9">
      <c r="A4332" s="6"/>
      <c r="B4332" s="7"/>
      <c r="C4332" s="6"/>
      <c r="D4332" s="8"/>
      <c r="E4332" s="6"/>
      <c r="F4332" s="6"/>
    </row>
    <row r="4333" spans="1:6" ht="13.9">
      <c r="A4333" s="6"/>
      <c r="B4333" s="7"/>
      <c r="C4333" s="6"/>
      <c r="D4333" s="8"/>
      <c r="E4333" s="6"/>
      <c r="F4333" s="6"/>
    </row>
    <row r="4334" spans="1:6" ht="13.9">
      <c r="A4334" s="6"/>
      <c r="B4334" s="7"/>
      <c r="C4334" s="6"/>
      <c r="D4334" s="8"/>
      <c r="E4334" s="6"/>
      <c r="F4334" s="6"/>
    </row>
    <row r="4335" spans="1:6" ht="13.9">
      <c r="A4335" s="6"/>
      <c r="B4335" s="7"/>
      <c r="C4335" s="6"/>
      <c r="D4335" s="8"/>
      <c r="E4335" s="6"/>
      <c r="F4335" s="6"/>
    </row>
    <row r="4336" spans="1:6" ht="13.9">
      <c r="A4336" s="6"/>
      <c r="B4336" s="7"/>
      <c r="C4336" s="6"/>
      <c r="D4336" s="8"/>
      <c r="E4336" s="6"/>
      <c r="F4336" s="6"/>
    </row>
    <row r="4337" spans="1:6" ht="13.9">
      <c r="A4337" s="6"/>
      <c r="B4337" s="7"/>
      <c r="C4337" s="6"/>
      <c r="D4337" s="8"/>
      <c r="E4337" s="6"/>
      <c r="F4337" s="6"/>
    </row>
    <row r="4338" spans="1:6" ht="13.9">
      <c r="A4338" s="6"/>
      <c r="B4338" s="7"/>
      <c r="C4338" s="6"/>
      <c r="D4338" s="8"/>
      <c r="E4338" s="6"/>
      <c r="F4338" s="6"/>
    </row>
    <row r="4339" spans="1:6" ht="13.9">
      <c r="A4339" s="6"/>
      <c r="B4339" s="7"/>
      <c r="C4339" s="6"/>
      <c r="D4339" s="8"/>
      <c r="E4339" s="6"/>
      <c r="F4339" s="6"/>
    </row>
    <row r="4340" spans="1:6" ht="13.9">
      <c r="A4340" s="6"/>
      <c r="B4340" s="7"/>
      <c r="C4340" s="6"/>
      <c r="D4340" s="8"/>
      <c r="E4340" s="6"/>
      <c r="F4340" s="6"/>
    </row>
    <row r="4341" spans="1:6" ht="13.9">
      <c r="A4341" s="6"/>
      <c r="B4341" s="7"/>
      <c r="C4341" s="6"/>
      <c r="D4341" s="8"/>
      <c r="E4341" s="6"/>
      <c r="F4341" s="6"/>
    </row>
    <row r="4342" spans="1:6" ht="13.9">
      <c r="A4342" s="6"/>
      <c r="B4342" s="7"/>
      <c r="C4342" s="6"/>
      <c r="D4342" s="8"/>
      <c r="E4342" s="6"/>
      <c r="F4342" s="6"/>
    </row>
    <row r="4343" spans="1:6" ht="13.9">
      <c r="A4343" s="6"/>
      <c r="B4343" s="7"/>
      <c r="C4343" s="6"/>
      <c r="D4343" s="8"/>
      <c r="E4343" s="6"/>
      <c r="F4343" s="6"/>
    </row>
    <row r="4344" spans="1:6" ht="13.9">
      <c r="A4344" s="6"/>
      <c r="B4344" s="7"/>
      <c r="C4344" s="6"/>
      <c r="D4344" s="8"/>
      <c r="E4344" s="6"/>
      <c r="F4344" s="6"/>
    </row>
    <row r="4345" spans="1:6" ht="13.9">
      <c r="A4345" s="6"/>
      <c r="B4345" s="7"/>
      <c r="C4345" s="6"/>
      <c r="D4345" s="8"/>
      <c r="E4345" s="6"/>
      <c r="F4345" s="6"/>
    </row>
    <row r="4346" spans="1:6" ht="13.9">
      <c r="A4346" s="6"/>
      <c r="B4346" s="7"/>
      <c r="C4346" s="6"/>
      <c r="D4346" s="8"/>
      <c r="E4346" s="6"/>
      <c r="F4346" s="6"/>
    </row>
    <row r="4347" spans="1:6" ht="13.9">
      <c r="A4347" s="6"/>
      <c r="B4347" s="7"/>
      <c r="C4347" s="6"/>
      <c r="D4347" s="8"/>
      <c r="E4347" s="6"/>
      <c r="F4347" s="6"/>
    </row>
    <row r="4348" spans="1:6" ht="13.9">
      <c r="A4348" s="6"/>
      <c r="B4348" s="7"/>
      <c r="C4348" s="6"/>
      <c r="D4348" s="8"/>
      <c r="E4348" s="6"/>
      <c r="F4348" s="6"/>
    </row>
    <row r="4349" spans="1:6" ht="13.9">
      <c r="A4349" s="6"/>
      <c r="B4349" s="7"/>
      <c r="C4349" s="6"/>
      <c r="D4349" s="8"/>
      <c r="E4349" s="6"/>
      <c r="F4349" s="6"/>
    </row>
    <row r="4350" spans="1:6" ht="13.9">
      <c r="A4350" s="6"/>
      <c r="B4350" s="7"/>
      <c r="C4350" s="6"/>
      <c r="D4350" s="8"/>
      <c r="E4350" s="6"/>
      <c r="F4350" s="6"/>
    </row>
    <row r="4351" spans="1:6" ht="13.9">
      <c r="A4351" s="6"/>
      <c r="B4351" s="7"/>
      <c r="C4351" s="6"/>
      <c r="D4351" s="8"/>
      <c r="E4351" s="6"/>
      <c r="F4351" s="6"/>
    </row>
    <row r="4352" spans="1:6" ht="13.9">
      <c r="A4352" s="6"/>
      <c r="B4352" s="7"/>
      <c r="C4352" s="6"/>
      <c r="D4352" s="8"/>
      <c r="E4352" s="6"/>
      <c r="F4352" s="6"/>
    </row>
    <row r="4353" spans="1:6" ht="13.9">
      <c r="A4353" s="6"/>
      <c r="B4353" s="7"/>
      <c r="C4353" s="6"/>
      <c r="D4353" s="8"/>
      <c r="E4353" s="6"/>
      <c r="F4353" s="6"/>
    </row>
    <row r="4354" spans="1:6" ht="13.9">
      <c r="A4354" s="6"/>
      <c r="B4354" s="7"/>
      <c r="C4354" s="6"/>
      <c r="D4354" s="8"/>
      <c r="E4354" s="6"/>
      <c r="F4354" s="6"/>
    </row>
    <row r="4355" spans="1:6" ht="13.9">
      <c r="A4355" s="6"/>
      <c r="B4355" s="7"/>
      <c r="C4355" s="6"/>
      <c r="D4355" s="8"/>
      <c r="E4355" s="6"/>
      <c r="F4355" s="6"/>
    </row>
    <row r="4356" spans="1:6" ht="13.9">
      <c r="A4356" s="6"/>
      <c r="B4356" s="7"/>
      <c r="C4356" s="6"/>
      <c r="D4356" s="8"/>
      <c r="E4356" s="6"/>
      <c r="F4356" s="6"/>
    </row>
    <row r="4357" spans="1:6" ht="13.9">
      <c r="A4357" s="6"/>
      <c r="B4357" s="7"/>
      <c r="C4357" s="6"/>
      <c r="D4357" s="8"/>
      <c r="E4357" s="6"/>
      <c r="F4357" s="6"/>
    </row>
    <row r="4358" spans="1:6" ht="13.9">
      <c r="A4358" s="6"/>
      <c r="B4358" s="7"/>
      <c r="C4358" s="6"/>
      <c r="D4358" s="8"/>
      <c r="E4358" s="6"/>
      <c r="F4358" s="6"/>
    </row>
    <row r="4359" spans="1:6" ht="13.9">
      <c r="A4359" s="6"/>
      <c r="B4359" s="7"/>
      <c r="C4359" s="6"/>
      <c r="D4359" s="8"/>
      <c r="E4359" s="6"/>
      <c r="F4359" s="6"/>
    </row>
    <row r="4360" spans="1:6" ht="13.9">
      <c r="A4360" s="6"/>
      <c r="B4360" s="7"/>
      <c r="C4360" s="6"/>
      <c r="D4360" s="8"/>
      <c r="E4360" s="6"/>
      <c r="F4360" s="6"/>
    </row>
    <row r="4361" spans="1:6" ht="13.9">
      <c r="A4361" s="6"/>
      <c r="B4361" s="7"/>
      <c r="C4361" s="6"/>
      <c r="D4361" s="8"/>
      <c r="E4361" s="6"/>
      <c r="F4361" s="6"/>
    </row>
    <row r="4362" spans="1:6" ht="13.9">
      <c r="A4362" s="6"/>
      <c r="B4362" s="7"/>
      <c r="C4362" s="6"/>
      <c r="D4362" s="8"/>
      <c r="E4362" s="6"/>
      <c r="F4362" s="6"/>
    </row>
    <row r="4363" spans="1:6" ht="13.9">
      <c r="A4363" s="6"/>
      <c r="B4363" s="7"/>
      <c r="C4363" s="6"/>
      <c r="D4363" s="8"/>
      <c r="E4363" s="6"/>
      <c r="F4363" s="6"/>
    </row>
    <row r="4364" spans="1:6" ht="13.9">
      <c r="A4364" s="6"/>
      <c r="B4364" s="7"/>
      <c r="C4364" s="6"/>
      <c r="D4364" s="8"/>
      <c r="E4364" s="6"/>
      <c r="F4364" s="6"/>
    </row>
    <row r="4365" spans="1:6" ht="13.9">
      <c r="A4365" s="6"/>
      <c r="B4365" s="7"/>
      <c r="C4365" s="6"/>
      <c r="D4365" s="8"/>
      <c r="E4365" s="6"/>
      <c r="F4365" s="6"/>
    </row>
    <row r="4366" spans="1:6" ht="13.9">
      <c r="A4366" s="6"/>
      <c r="B4366" s="7"/>
      <c r="C4366" s="6"/>
      <c r="D4366" s="8"/>
      <c r="E4366" s="6"/>
      <c r="F4366" s="6"/>
    </row>
    <row r="4367" spans="1:6" ht="13.9">
      <c r="A4367" s="6"/>
      <c r="B4367" s="7"/>
      <c r="C4367" s="6"/>
      <c r="D4367" s="8"/>
      <c r="E4367" s="6"/>
      <c r="F4367" s="6"/>
    </row>
    <row r="4368" spans="1:6" ht="13.9">
      <c r="A4368" s="6"/>
      <c r="B4368" s="7"/>
      <c r="C4368" s="6"/>
      <c r="D4368" s="8"/>
      <c r="E4368" s="6"/>
      <c r="F4368" s="6"/>
    </row>
    <row r="4369" spans="1:6" ht="13.9">
      <c r="A4369" s="6"/>
      <c r="B4369" s="7"/>
      <c r="C4369" s="6"/>
      <c r="D4369" s="8"/>
      <c r="E4369" s="6"/>
      <c r="F4369" s="6"/>
    </row>
    <row r="4370" spans="1:6" ht="13.9">
      <c r="A4370" s="6"/>
      <c r="B4370" s="7"/>
      <c r="C4370" s="6"/>
      <c r="D4370" s="8"/>
      <c r="E4370" s="6"/>
      <c r="F4370" s="6"/>
    </row>
    <row r="4371" spans="1:6" ht="13.9">
      <c r="A4371" s="6"/>
      <c r="B4371" s="7"/>
      <c r="C4371" s="6"/>
      <c r="D4371" s="8"/>
      <c r="E4371" s="6"/>
      <c r="F4371" s="6"/>
    </row>
    <row r="4372" spans="1:6" ht="13.9">
      <c r="A4372" s="6"/>
      <c r="B4372" s="7"/>
      <c r="C4372" s="6"/>
      <c r="D4372" s="8"/>
      <c r="E4372" s="6"/>
      <c r="F4372" s="6"/>
    </row>
    <row r="4373" spans="1:6" ht="13.9">
      <c r="A4373" s="6"/>
      <c r="B4373" s="7"/>
      <c r="C4373" s="6"/>
      <c r="D4373" s="8"/>
      <c r="E4373" s="6"/>
      <c r="F4373" s="6"/>
    </row>
    <row r="4374" spans="1:6" ht="13.9">
      <c r="A4374" s="6"/>
      <c r="B4374" s="7"/>
      <c r="C4374" s="6"/>
      <c r="D4374" s="8"/>
      <c r="E4374" s="6"/>
      <c r="F4374" s="6"/>
    </row>
    <row r="4375" spans="1:6" ht="13.9">
      <c r="A4375" s="6"/>
      <c r="B4375" s="7"/>
      <c r="C4375" s="6"/>
      <c r="D4375" s="8"/>
      <c r="E4375" s="6"/>
      <c r="F4375" s="6"/>
    </row>
    <row r="4376" spans="1:6" ht="13.9">
      <c r="A4376" s="6"/>
      <c r="B4376" s="7"/>
      <c r="C4376" s="6"/>
      <c r="D4376" s="8"/>
      <c r="E4376" s="6"/>
      <c r="F4376" s="6"/>
    </row>
    <row r="4377" spans="1:6" ht="13.9">
      <c r="A4377" s="6"/>
      <c r="B4377" s="7"/>
      <c r="C4377" s="6"/>
      <c r="D4377" s="8"/>
      <c r="E4377" s="6"/>
      <c r="F4377" s="6"/>
    </row>
    <row r="4378" spans="1:6" ht="13.9">
      <c r="A4378" s="6"/>
      <c r="B4378" s="7"/>
      <c r="C4378" s="6"/>
      <c r="D4378" s="8"/>
      <c r="E4378" s="6"/>
      <c r="F4378" s="6"/>
    </row>
    <row r="4379" spans="1:6" ht="13.9">
      <c r="A4379" s="6"/>
      <c r="B4379" s="7"/>
      <c r="C4379" s="6"/>
      <c r="D4379" s="8"/>
      <c r="E4379" s="6"/>
      <c r="F4379" s="6"/>
    </row>
    <row r="4380" spans="1:6" ht="13.9">
      <c r="A4380" s="6"/>
      <c r="B4380" s="7"/>
      <c r="C4380" s="6"/>
      <c r="D4380" s="8"/>
      <c r="E4380" s="6"/>
      <c r="F4380" s="6"/>
    </row>
    <row r="4381" spans="1:6" ht="13.9">
      <c r="A4381" s="6"/>
      <c r="B4381" s="7"/>
      <c r="C4381" s="6"/>
      <c r="D4381" s="8"/>
      <c r="E4381" s="6"/>
      <c r="F4381" s="6"/>
    </row>
    <row r="4382" spans="1:6" ht="13.9">
      <c r="A4382" s="6"/>
      <c r="B4382" s="7"/>
      <c r="C4382" s="6"/>
      <c r="D4382" s="8"/>
      <c r="E4382" s="6"/>
      <c r="F4382" s="6"/>
    </row>
    <row r="4383" spans="1:6" ht="13.9">
      <c r="A4383" s="6"/>
      <c r="B4383" s="7"/>
      <c r="C4383" s="6"/>
      <c r="D4383" s="8"/>
      <c r="E4383" s="6"/>
      <c r="F4383" s="6"/>
    </row>
    <row r="4384" spans="1:6" ht="13.9">
      <c r="A4384" s="6"/>
      <c r="B4384" s="7"/>
      <c r="C4384" s="6"/>
      <c r="D4384" s="8"/>
      <c r="E4384" s="6"/>
      <c r="F4384" s="6"/>
    </row>
    <row r="4385" spans="1:6" ht="13.9">
      <c r="A4385" s="6"/>
      <c r="B4385" s="7"/>
      <c r="C4385" s="6"/>
      <c r="D4385" s="8"/>
      <c r="E4385" s="6"/>
      <c r="F4385" s="6"/>
    </row>
    <row r="4386" spans="1:6" ht="13.9">
      <c r="A4386" s="6"/>
      <c r="B4386" s="7"/>
      <c r="C4386" s="6"/>
      <c r="D4386" s="8"/>
      <c r="E4386" s="6"/>
      <c r="F4386" s="6"/>
    </row>
    <row r="4387" spans="1:6" ht="13.9">
      <c r="A4387" s="6"/>
      <c r="B4387" s="7"/>
      <c r="C4387" s="6"/>
      <c r="D4387" s="8"/>
      <c r="E4387" s="6"/>
      <c r="F4387" s="6"/>
    </row>
    <row r="4388" spans="1:6" ht="13.9">
      <c r="A4388" s="6"/>
      <c r="B4388" s="7"/>
      <c r="C4388" s="6"/>
      <c r="D4388" s="8"/>
      <c r="E4388" s="6"/>
      <c r="F4388" s="6"/>
    </row>
    <row r="4389" spans="1:6" ht="13.9">
      <c r="A4389" s="6"/>
      <c r="B4389" s="7"/>
      <c r="C4389" s="6"/>
      <c r="D4389" s="8"/>
      <c r="E4389" s="6"/>
      <c r="F4389" s="6"/>
    </row>
    <row r="4390" spans="1:6" ht="13.9">
      <c r="A4390" s="6"/>
      <c r="B4390" s="7"/>
      <c r="C4390" s="6"/>
      <c r="D4390" s="8"/>
      <c r="E4390" s="6"/>
      <c r="F4390" s="6"/>
    </row>
    <row r="4391" spans="1:6" ht="13.9">
      <c r="A4391" s="6"/>
      <c r="B4391" s="7"/>
      <c r="C4391" s="6"/>
      <c r="D4391" s="8"/>
      <c r="E4391" s="6"/>
      <c r="F4391" s="6"/>
    </row>
    <row r="4392" spans="1:6" ht="13.9">
      <c r="A4392" s="6"/>
      <c r="B4392" s="7"/>
      <c r="C4392" s="6"/>
      <c r="D4392" s="8"/>
      <c r="E4392" s="6"/>
      <c r="F4392" s="6"/>
    </row>
    <row r="4393" spans="1:6" ht="13.9">
      <c r="A4393" s="6"/>
      <c r="B4393" s="7"/>
      <c r="C4393" s="6"/>
      <c r="D4393" s="8"/>
      <c r="E4393" s="6"/>
      <c r="F4393" s="6"/>
    </row>
    <row r="4394" spans="1:6" ht="13.9">
      <c r="A4394" s="6"/>
      <c r="B4394" s="7"/>
      <c r="C4394" s="6"/>
      <c r="D4394" s="8"/>
      <c r="E4394" s="6"/>
      <c r="F4394" s="6"/>
    </row>
    <row r="4395" spans="1:6" ht="13.9">
      <c r="A4395" s="6"/>
      <c r="B4395" s="7"/>
      <c r="C4395" s="6"/>
      <c r="D4395" s="8"/>
      <c r="E4395" s="6"/>
      <c r="F4395" s="6"/>
    </row>
    <row r="4396" spans="1:6" ht="13.9">
      <c r="A4396" s="6"/>
      <c r="B4396" s="7"/>
      <c r="C4396" s="6"/>
      <c r="D4396" s="8"/>
      <c r="E4396" s="6"/>
      <c r="F4396" s="6"/>
    </row>
    <row r="4397" spans="1:6" ht="13.9">
      <c r="A4397" s="6"/>
      <c r="B4397" s="7"/>
      <c r="C4397" s="6"/>
      <c r="D4397" s="8"/>
      <c r="E4397" s="6"/>
      <c r="F4397" s="6"/>
    </row>
    <row r="4398" spans="1:6" ht="13.9">
      <c r="A4398" s="6"/>
      <c r="B4398" s="7"/>
      <c r="C4398" s="6"/>
      <c r="D4398" s="8"/>
      <c r="E4398" s="6"/>
      <c r="F4398" s="6"/>
    </row>
    <row r="4399" spans="1:6" ht="13.9">
      <c r="A4399" s="6"/>
      <c r="B4399" s="7"/>
      <c r="C4399" s="6"/>
      <c r="D4399" s="8"/>
      <c r="E4399" s="6"/>
      <c r="F4399" s="6"/>
    </row>
    <row r="4400" spans="1:6" ht="13.9">
      <c r="A4400" s="6"/>
      <c r="B4400" s="7"/>
      <c r="C4400" s="6"/>
      <c r="D4400" s="8"/>
      <c r="E4400" s="6"/>
      <c r="F4400" s="6"/>
    </row>
    <row r="4401" spans="1:6" ht="13.9">
      <c r="A4401" s="6"/>
      <c r="B4401" s="7"/>
      <c r="C4401" s="6"/>
      <c r="D4401" s="8"/>
      <c r="E4401" s="6"/>
      <c r="F4401" s="6"/>
    </row>
    <row r="4402" spans="1:6" ht="13.9">
      <c r="A4402" s="6"/>
      <c r="B4402" s="7"/>
      <c r="C4402" s="6"/>
      <c r="D4402" s="8"/>
      <c r="E4402" s="6"/>
      <c r="F4402" s="6"/>
    </row>
    <row r="4403" spans="1:6" ht="13.9">
      <c r="A4403" s="6"/>
      <c r="B4403" s="7"/>
      <c r="C4403" s="6"/>
      <c r="D4403" s="8"/>
      <c r="E4403" s="6"/>
      <c r="F4403" s="6"/>
    </row>
    <row r="4404" spans="1:6" ht="13.9">
      <c r="A4404" s="6"/>
      <c r="B4404" s="7"/>
      <c r="C4404" s="6"/>
      <c r="D4404" s="8"/>
      <c r="E4404" s="6"/>
      <c r="F4404" s="6"/>
    </row>
    <row r="4405" spans="1:6" ht="13.9">
      <c r="A4405" s="6"/>
      <c r="B4405" s="7"/>
      <c r="C4405" s="6"/>
      <c r="D4405" s="8"/>
      <c r="E4405" s="6"/>
      <c r="F4405" s="6"/>
    </row>
    <row r="4406" spans="1:6" ht="13.9">
      <c r="A4406" s="6"/>
      <c r="B4406" s="7"/>
      <c r="C4406" s="6"/>
      <c r="D4406" s="8"/>
      <c r="E4406" s="6"/>
      <c r="F4406" s="6"/>
    </row>
    <row r="4407" spans="1:6" ht="13.9">
      <c r="A4407" s="6"/>
      <c r="B4407" s="7"/>
      <c r="C4407" s="6"/>
      <c r="D4407" s="8"/>
      <c r="E4407" s="6"/>
      <c r="F4407" s="6"/>
    </row>
    <row r="4408" spans="1:6" ht="13.9">
      <c r="A4408" s="6"/>
      <c r="B4408" s="7"/>
      <c r="C4408" s="6"/>
      <c r="D4408" s="8"/>
      <c r="E4408" s="6"/>
      <c r="F4408" s="6"/>
    </row>
    <row r="4409" spans="1:6" ht="13.9">
      <c r="A4409" s="6"/>
      <c r="B4409" s="7"/>
      <c r="C4409" s="6"/>
      <c r="D4409" s="8"/>
      <c r="E4409" s="6"/>
      <c r="F4409" s="6"/>
    </row>
    <row r="4410" spans="1:6" ht="13.9">
      <c r="A4410" s="6"/>
      <c r="B4410" s="7"/>
      <c r="C4410" s="6"/>
      <c r="D4410" s="8"/>
      <c r="E4410" s="6"/>
      <c r="F4410" s="6"/>
    </row>
    <row r="4411" spans="1:6" ht="13.9">
      <c r="A4411" s="6"/>
      <c r="B4411" s="7"/>
      <c r="C4411" s="6"/>
      <c r="D4411" s="8"/>
      <c r="E4411" s="6"/>
      <c r="F4411" s="6"/>
    </row>
    <row r="4412" spans="1:6" ht="13.9">
      <c r="A4412" s="6"/>
      <c r="B4412" s="7"/>
      <c r="C4412" s="6"/>
      <c r="D4412" s="8"/>
      <c r="E4412" s="6"/>
      <c r="F4412" s="6"/>
    </row>
    <row r="4413" spans="1:6" ht="13.9">
      <c r="A4413" s="6"/>
      <c r="B4413" s="7"/>
      <c r="C4413" s="6"/>
      <c r="D4413" s="8"/>
      <c r="E4413" s="6"/>
      <c r="F4413" s="6"/>
    </row>
    <row r="4414" spans="1:6" ht="13.9">
      <c r="A4414" s="6"/>
      <c r="B4414" s="7"/>
      <c r="C4414" s="6"/>
      <c r="D4414" s="8"/>
      <c r="E4414" s="6"/>
      <c r="F4414" s="6"/>
    </row>
    <row r="4415" spans="1:6" ht="13.9">
      <c r="A4415" s="6"/>
      <c r="B4415" s="7"/>
      <c r="C4415" s="6"/>
      <c r="D4415" s="8"/>
      <c r="E4415" s="6"/>
      <c r="F4415" s="6"/>
    </row>
    <row r="4416" spans="1:6" ht="13.9">
      <c r="A4416" s="6"/>
      <c r="B4416" s="7"/>
      <c r="C4416" s="6"/>
      <c r="D4416" s="8"/>
      <c r="E4416" s="6"/>
      <c r="F4416" s="6"/>
    </row>
    <row r="4417" spans="1:6" ht="13.9">
      <c r="A4417" s="6"/>
      <c r="B4417" s="7"/>
      <c r="C4417" s="6"/>
      <c r="D4417" s="8"/>
      <c r="E4417" s="6"/>
      <c r="F4417" s="6"/>
    </row>
    <row r="4418" spans="1:6" ht="13.9">
      <c r="A4418" s="6"/>
      <c r="B4418" s="7"/>
      <c r="C4418" s="6"/>
      <c r="D4418" s="8"/>
      <c r="E4418" s="6"/>
      <c r="F4418" s="6"/>
    </row>
    <row r="4419" spans="1:6" ht="13.9">
      <c r="A4419" s="6"/>
      <c r="B4419" s="7"/>
      <c r="C4419" s="6"/>
      <c r="D4419" s="8"/>
      <c r="E4419" s="6"/>
      <c r="F4419" s="6"/>
    </row>
    <row r="4420" spans="1:6" ht="13.9">
      <c r="A4420" s="6"/>
      <c r="B4420" s="7"/>
      <c r="C4420" s="6"/>
      <c r="D4420" s="8"/>
      <c r="E4420" s="6"/>
      <c r="F4420" s="6"/>
    </row>
    <row r="4421" spans="1:6" ht="13.9">
      <c r="A4421" s="6"/>
      <c r="B4421" s="7"/>
      <c r="C4421" s="6"/>
      <c r="D4421" s="8"/>
      <c r="E4421" s="6"/>
      <c r="F4421" s="6"/>
    </row>
    <row r="4422" spans="1:6" ht="13.9">
      <c r="A4422" s="6"/>
      <c r="B4422" s="7"/>
      <c r="C4422" s="6"/>
      <c r="D4422" s="8"/>
      <c r="E4422" s="6"/>
      <c r="F4422" s="6"/>
    </row>
    <row r="4423" spans="1:6" ht="13.9">
      <c r="A4423" s="6"/>
      <c r="B4423" s="7"/>
      <c r="C4423" s="6"/>
      <c r="D4423" s="8"/>
      <c r="E4423" s="6"/>
      <c r="F4423" s="6"/>
    </row>
    <row r="4424" spans="1:6" ht="13.9">
      <c r="A4424" s="6"/>
      <c r="B4424" s="7"/>
      <c r="C4424" s="6"/>
      <c r="D4424" s="8"/>
      <c r="E4424" s="6"/>
      <c r="F4424" s="6"/>
    </row>
    <row r="4425" spans="1:6" ht="13.9">
      <c r="A4425" s="6"/>
      <c r="B4425" s="7"/>
      <c r="C4425" s="6"/>
      <c r="D4425" s="8"/>
      <c r="E4425" s="6"/>
      <c r="F4425" s="6"/>
    </row>
    <row r="4426" spans="1:6" ht="13.9">
      <c r="A4426" s="6"/>
      <c r="B4426" s="7"/>
      <c r="C4426" s="6"/>
      <c r="D4426" s="8"/>
      <c r="E4426" s="6"/>
      <c r="F4426" s="6"/>
    </row>
    <row r="4427" spans="1:6" ht="13.9">
      <c r="A4427" s="6"/>
      <c r="B4427" s="7"/>
      <c r="C4427" s="6"/>
      <c r="D4427" s="8"/>
      <c r="E4427" s="6"/>
      <c r="F4427" s="6"/>
    </row>
    <row r="4428" spans="1:6" ht="13.9">
      <c r="A4428" s="6"/>
      <c r="B4428" s="7"/>
      <c r="C4428" s="6"/>
      <c r="D4428" s="8"/>
      <c r="E4428" s="6"/>
      <c r="F4428" s="6"/>
    </row>
    <row r="4429" spans="1:6" ht="13.9">
      <c r="A4429" s="6"/>
      <c r="B4429" s="7"/>
      <c r="C4429" s="6"/>
      <c r="D4429" s="8"/>
      <c r="E4429" s="6"/>
      <c r="F4429" s="6"/>
    </row>
    <row r="4430" spans="1:6" ht="13.9">
      <c r="A4430" s="6"/>
      <c r="B4430" s="7"/>
      <c r="C4430" s="6"/>
      <c r="D4430" s="8"/>
      <c r="E4430" s="6"/>
      <c r="F4430" s="6"/>
    </row>
    <row r="4431" spans="1:6" ht="13.9">
      <c r="A4431" s="6"/>
      <c r="B4431" s="7"/>
      <c r="C4431" s="6"/>
      <c r="D4431" s="8"/>
      <c r="E4431" s="6"/>
      <c r="F4431" s="6"/>
    </row>
    <row r="4432" spans="1:6" ht="13.9">
      <c r="A4432" s="6"/>
      <c r="B4432" s="7"/>
      <c r="C4432" s="6"/>
      <c r="D4432" s="8"/>
      <c r="E4432" s="6"/>
      <c r="F4432" s="6"/>
    </row>
    <row r="4433" spans="1:6" ht="13.9">
      <c r="A4433" s="6"/>
      <c r="B4433" s="7"/>
      <c r="C4433" s="6"/>
      <c r="D4433" s="8"/>
      <c r="E4433" s="6"/>
      <c r="F4433" s="6"/>
    </row>
    <row r="4434" spans="1:6" ht="13.9">
      <c r="A4434" s="6"/>
      <c r="B4434" s="7"/>
      <c r="C4434" s="6"/>
      <c r="D4434" s="8"/>
      <c r="E4434" s="6"/>
      <c r="F4434" s="6"/>
    </row>
    <row r="4435" spans="1:6" ht="13.9">
      <c r="A4435" s="6"/>
      <c r="B4435" s="7"/>
      <c r="C4435" s="6"/>
      <c r="D4435" s="8"/>
      <c r="E4435" s="6"/>
      <c r="F4435" s="6"/>
    </row>
    <row r="4436" spans="1:6" ht="13.9">
      <c r="A4436" s="6"/>
      <c r="B4436" s="7"/>
      <c r="C4436" s="6"/>
      <c r="D4436" s="8"/>
      <c r="E4436" s="6"/>
      <c r="F4436" s="6"/>
    </row>
    <row r="4437" spans="1:6" ht="13.9">
      <c r="A4437" s="6"/>
      <c r="B4437" s="7"/>
      <c r="C4437" s="6"/>
      <c r="D4437" s="8"/>
      <c r="E4437" s="6"/>
      <c r="F4437" s="6"/>
    </row>
    <row r="4438" spans="1:6" ht="13.9">
      <c r="A4438" s="6"/>
      <c r="B4438" s="7"/>
      <c r="C4438" s="6"/>
      <c r="D4438" s="8"/>
      <c r="E4438" s="6"/>
      <c r="F4438" s="6"/>
    </row>
    <row r="4439" spans="1:6" ht="13.9">
      <c r="A4439" s="6"/>
      <c r="B4439" s="7"/>
      <c r="C4439" s="6"/>
      <c r="D4439" s="8"/>
      <c r="E4439" s="6"/>
      <c r="F4439" s="6"/>
    </row>
    <row r="4440" spans="1:6" ht="13.9">
      <c r="A4440" s="6"/>
      <c r="B4440" s="7"/>
      <c r="C4440" s="6"/>
      <c r="D4440" s="8"/>
      <c r="E4440" s="6"/>
      <c r="F4440" s="6"/>
    </row>
    <row r="4441" spans="1:6" ht="13.9">
      <c r="A4441" s="6"/>
      <c r="B4441" s="7"/>
      <c r="C4441" s="6"/>
      <c r="D4441" s="8"/>
      <c r="E4441" s="6"/>
      <c r="F4441" s="6"/>
    </row>
    <row r="4442" spans="1:6" ht="13.9">
      <c r="A4442" s="6"/>
      <c r="B4442" s="7"/>
      <c r="C4442" s="6"/>
      <c r="D4442" s="8"/>
      <c r="E4442" s="6"/>
      <c r="F4442" s="6"/>
    </row>
    <row r="4443" spans="1:6" ht="13.9">
      <c r="A4443" s="6"/>
      <c r="B4443" s="7"/>
      <c r="C4443" s="6"/>
      <c r="D4443" s="8"/>
      <c r="E4443" s="6"/>
      <c r="F4443" s="6"/>
    </row>
    <row r="4444" spans="1:6" ht="13.9">
      <c r="A4444" s="6"/>
      <c r="B4444" s="7"/>
      <c r="C4444" s="6"/>
      <c r="D4444" s="8"/>
      <c r="E4444" s="6"/>
      <c r="F4444" s="6"/>
    </row>
    <row r="4445" spans="1:6" ht="13.9">
      <c r="A4445" s="6"/>
      <c r="B4445" s="7"/>
      <c r="C4445" s="6"/>
      <c r="D4445" s="8"/>
      <c r="E4445" s="6"/>
      <c r="F4445" s="6"/>
    </row>
    <row r="4446" spans="1:6" ht="13.9">
      <c r="A4446" s="6"/>
      <c r="B4446" s="7"/>
      <c r="C4446" s="6"/>
      <c r="D4446" s="8"/>
      <c r="E4446" s="6"/>
      <c r="F4446" s="6"/>
    </row>
    <row r="4447" spans="1:6" ht="13.9">
      <c r="A4447" s="6"/>
      <c r="B4447" s="7"/>
      <c r="C4447" s="6"/>
      <c r="D4447" s="8"/>
      <c r="E4447" s="6"/>
      <c r="F4447" s="6"/>
    </row>
    <row r="4448" spans="1:6" ht="13.9">
      <c r="A4448" s="6"/>
      <c r="B4448" s="7"/>
      <c r="C4448" s="6"/>
      <c r="D4448" s="8"/>
      <c r="E4448" s="6"/>
      <c r="F4448" s="6"/>
    </row>
    <row r="4449" spans="1:6" ht="13.9">
      <c r="A4449" s="6"/>
      <c r="B4449" s="7"/>
      <c r="C4449" s="6"/>
      <c r="D4449" s="8"/>
      <c r="E4449" s="6"/>
      <c r="F4449" s="6"/>
    </row>
    <row r="4450" spans="1:6" ht="13.9">
      <c r="A4450" s="6"/>
      <c r="B4450" s="7"/>
      <c r="C4450" s="6"/>
      <c r="D4450" s="8"/>
      <c r="E4450" s="6"/>
      <c r="F4450" s="6"/>
    </row>
    <row r="4451" spans="1:6" ht="13.9">
      <c r="A4451" s="6"/>
      <c r="B4451" s="7"/>
      <c r="C4451" s="6"/>
      <c r="D4451" s="8"/>
      <c r="E4451" s="6"/>
      <c r="F4451" s="6"/>
    </row>
    <row r="4452" spans="1:6" ht="13.9">
      <c r="A4452" s="6"/>
      <c r="B4452" s="7"/>
      <c r="C4452" s="6"/>
      <c r="D4452" s="8"/>
      <c r="E4452" s="6"/>
      <c r="F4452" s="6"/>
    </row>
    <row r="4453" spans="1:6" ht="13.9">
      <c r="A4453" s="6"/>
      <c r="B4453" s="7"/>
      <c r="C4453" s="6"/>
      <c r="D4453" s="8"/>
      <c r="E4453" s="6"/>
      <c r="F4453" s="6"/>
    </row>
    <row r="4454" spans="1:6" ht="13.9">
      <c r="A4454" s="6"/>
      <c r="B4454" s="7"/>
      <c r="C4454" s="6"/>
      <c r="D4454" s="8"/>
      <c r="E4454" s="6"/>
      <c r="F4454" s="6"/>
    </row>
    <row r="4455" spans="1:6" ht="13.9">
      <c r="A4455" s="6"/>
      <c r="B4455" s="7"/>
      <c r="C4455" s="6"/>
      <c r="D4455" s="8"/>
      <c r="E4455" s="6"/>
      <c r="F4455" s="6"/>
    </row>
    <row r="4456" spans="1:6" ht="13.9">
      <c r="A4456" s="6"/>
      <c r="B4456" s="7"/>
      <c r="C4456" s="6"/>
      <c r="D4456" s="8"/>
      <c r="E4456" s="6"/>
      <c r="F4456" s="6"/>
    </row>
    <row r="4457" spans="1:6" ht="13.9">
      <c r="A4457" s="6"/>
      <c r="B4457" s="7"/>
      <c r="C4457" s="6"/>
      <c r="D4457" s="8"/>
      <c r="E4457" s="6"/>
      <c r="F4457" s="6"/>
    </row>
    <row r="4458" spans="1:6" ht="13.9">
      <c r="A4458" s="6"/>
      <c r="B4458" s="7"/>
      <c r="C4458" s="6"/>
      <c r="D4458" s="8"/>
      <c r="E4458" s="6"/>
      <c r="F4458" s="6"/>
    </row>
    <row r="4459" spans="1:6" ht="13.9">
      <c r="A4459" s="6"/>
      <c r="B4459" s="7"/>
      <c r="C4459" s="6"/>
      <c r="D4459" s="8"/>
      <c r="E4459" s="6"/>
      <c r="F4459" s="6"/>
    </row>
    <row r="4460" spans="1:6" ht="13.9">
      <c r="A4460" s="6"/>
      <c r="B4460" s="7"/>
      <c r="C4460" s="6"/>
      <c r="D4460" s="8"/>
      <c r="E4460" s="6"/>
      <c r="F4460" s="6"/>
    </row>
    <row r="4461" spans="1:6" ht="13.9">
      <c r="A4461" s="6"/>
      <c r="B4461" s="7"/>
      <c r="C4461" s="6"/>
      <c r="D4461" s="8"/>
      <c r="E4461" s="6"/>
      <c r="F4461" s="6"/>
    </row>
    <row r="4462" spans="1:6" ht="13.9">
      <c r="A4462" s="6"/>
      <c r="B4462" s="7"/>
      <c r="C4462" s="6"/>
      <c r="D4462" s="8"/>
      <c r="E4462" s="6"/>
      <c r="F4462" s="6"/>
    </row>
    <row r="4463" spans="1:6" ht="13.9">
      <c r="A4463" s="6"/>
      <c r="B4463" s="7"/>
      <c r="C4463" s="6"/>
      <c r="D4463" s="8"/>
      <c r="E4463" s="6"/>
      <c r="F4463" s="6"/>
    </row>
    <row r="4464" spans="1:6" ht="13.9">
      <c r="A4464" s="6"/>
      <c r="B4464" s="7"/>
      <c r="C4464" s="6"/>
      <c r="D4464" s="8"/>
      <c r="E4464" s="6"/>
      <c r="F4464" s="6"/>
    </row>
    <row r="4465" spans="1:6" ht="13.9">
      <c r="A4465" s="6"/>
      <c r="B4465" s="7"/>
      <c r="C4465" s="6"/>
      <c r="D4465" s="8"/>
      <c r="E4465" s="6"/>
      <c r="F4465" s="6"/>
    </row>
    <row r="4466" spans="1:6" ht="13.9">
      <c r="A4466" s="6"/>
      <c r="B4466" s="7"/>
      <c r="C4466" s="6"/>
      <c r="D4466" s="8"/>
      <c r="E4466" s="6"/>
      <c r="F4466" s="6"/>
    </row>
    <row r="4467" spans="1:6" ht="13.9">
      <c r="A4467" s="6"/>
      <c r="B4467" s="7"/>
      <c r="C4467" s="6"/>
      <c r="D4467" s="8"/>
      <c r="E4467" s="6"/>
      <c r="F4467" s="6"/>
    </row>
    <row r="4468" spans="1:6" ht="13.9">
      <c r="A4468" s="6"/>
      <c r="B4468" s="7"/>
      <c r="C4468" s="6"/>
      <c r="D4468" s="8"/>
      <c r="E4468" s="6"/>
      <c r="F4468" s="6"/>
    </row>
    <row r="4469" spans="1:6" ht="13.9">
      <c r="A4469" s="6"/>
      <c r="B4469" s="7"/>
      <c r="C4469" s="6"/>
      <c r="D4469" s="8"/>
      <c r="E4469" s="6"/>
      <c r="F4469" s="6"/>
    </row>
    <row r="4470" spans="1:6" ht="13.9">
      <c r="A4470" s="6"/>
      <c r="B4470" s="7"/>
      <c r="C4470" s="6"/>
      <c r="D4470" s="8"/>
      <c r="E4470" s="6"/>
      <c r="F4470" s="6"/>
    </row>
    <row r="4471" spans="1:6" ht="13.9">
      <c r="A4471" s="6"/>
      <c r="B4471" s="7"/>
      <c r="C4471" s="6"/>
      <c r="D4471" s="8"/>
      <c r="E4471" s="6"/>
      <c r="F4471" s="6"/>
    </row>
    <row r="4472" spans="1:6" ht="13.9">
      <c r="A4472" s="6"/>
      <c r="B4472" s="7"/>
      <c r="C4472" s="6"/>
      <c r="D4472" s="8"/>
      <c r="E4472" s="6"/>
      <c r="F4472" s="6"/>
    </row>
    <row r="4473" spans="1:6" ht="13.9">
      <c r="A4473" s="6"/>
      <c r="B4473" s="7"/>
      <c r="C4473" s="6"/>
      <c r="D4473" s="8"/>
      <c r="E4473" s="6"/>
      <c r="F4473" s="6"/>
    </row>
    <row r="4474" spans="1:6" ht="13.9">
      <c r="A4474" s="6"/>
      <c r="B4474" s="7"/>
      <c r="C4474" s="6"/>
      <c r="D4474" s="8"/>
      <c r="E4474" s="6"/>
      <c r="F4474" s="6"/>
    </row>
    <row r="4475" spans="1:6" ht="13.9">
      <c r="A4475" s="6"/>
      <c r="B4475" s="7"/>
      <c r="C4475" s="6"/>
      <c r="D4475" s="8"/>
      <c r="E4475" s="6"/>
      <c r="F4475" s="6"/>
    </row>
    <row r="4476" spans="1:6" ht="13.9">
      <c r="A4476" s="6"/>
      <c r="B4476" s="7"/>
      <c r="C4476" s="6"/>
      <c r="D4476" s="8"/>
      <c r="E4476" s="6"/>
      <c r="F4476" s="6"/>
    </row>
    <row r="4477" spans="1:6" ht="13.9">
      <c r="A4477" s="6"/>
      <c r="B4477" s="7"/>
      <c r="C4477" s="6"/>
      <c r="D4477" s="8"/>
      <c r="E4477" s="6"/>
      <c r="F4477" s="6"/>
    </row>
    <row r="4478" spans="1:6" ht="13.9">
      <c r="A4478" s="6"/>
      <c r="B4478" s="7"/>
      <c r="C4478" s="6"/>
      <c r="D4478" s="8"/>
      <c r="E4478" s="6"/>
      <c r="F4478" s="6"/>
    </row>
    <row r="4479" spans="1:6" ht="13.9">
      <c r="A4479" s="6"/>
      <c r="B4479" s="7"/>
      <c r="C4479" s="6"/>
      <c r="D4479" s="8"/>
      <c r="E4479" s="6"/>
      <c r="F4479" s="6"/>
    </row>
    <row r="4480" spans="1:6" ht="13.9">
      <c r="A4480" s="6"/>
      <c r="B4480" s="7"/>
      <c r="C4480" s="6"/>
      <c r="D4480" s="8"/>
      <c r="E4480" s="6"/>
      <c r="F4480" s="6"/>
    </row>
    <row r="4481" spans="1:6" ht="13.9">
      <c r="A4481" s="6"/>
      <c r="B4481" s="7"/>
      <c r="C4481" s="6"/>
      <c r="D4481" s="8"/>
      <c r="E4481" s="6"/>
      <c r="F4481" s="6"/>
    </row>
    <row r="4482" spans="1:6" ht="13.9">
      <c r="A4482" s="6"/>
      <c r="B4482" s="7"/>
      <c r="C4482" s="6"/>
      <c r="D4482" s="8"/>
      <c r="E4482" s="6"/>
      <c r="F4482" s="6"/>
    </row>
    <row r="4483" spans="1:6" ht="13.9">
      <c r="A4483" s="6"/>
      <c r="B4483" s="7"/>
      <c r="C4483" s="6"/>
      <c r="D4483" s="8"/>
      <c r="E4483" s="6"/>
      <c r="F4483" s="6"/>
    </row>
    <row r="4484" spans="1:6" ht="13.9">
      <c r="A4484" s="6"/>
      <c r="B4484" s="7"/>
      <c r="C4484" s="6"/>
      <c r="D4484" s="8"/>
      <c r="E4484" s="6"/>
      <c r="F4484" s="6"/>
    </row>
    <row r="4485" spans="1:6" ht="13.9">
      <c r="A4485" s="6"/>
      <c r="B4485" s="7"/>
      <c r="C4485" s="6"/>
      <c r="D4485" s="8"/>
      <c r="E4485" s="6"/>
      <c r="F4485" s="6"/>
    </row>
    <row r="4486" spans="1:6" ht="13.9">
      <c r="A4486" s="6"/>
      <c r="B4486" s="7"/>
      <c r="C4486" s="6"/>
      <c r="D4486" s="8"/>
      <c r="E4486" s="6"/>
      <c r="F4486" s="6"/>
    </row>
    <row r="4487" spans="1:6" ht="13.9">
      <c r="A4487" s="6"/>
      <c r="B4487" s="7"/>
      <c r="C4487" s="6"/>
      <c r="D4487" s="8"/>
      <c r="E4487" s="6"/>
      <c r="F4487" s="6"/>
    </row>
    <row r="4488" spans="1:6" ht="13.9">
      <c r="A4488" s="6"/>
      <c r="B4488" s="7"/>
      <c r="C4488" s="6"/>
      <c r="D4488" s="8"/>
      <c r="E4488" s="6"/>
      <c r="F4488" s="6"/>
    </row>
    <row r="4489" spans="1:6" ht="13.9">
      <c r="A4489" s="6"/>
      <c r="B4489" s="7"/>
      <c r="C4489" s="6"/>
      <c r="D4489" s="8"/>
      <c r="E4489" s="6"/>
      <c r="F4489" s="6"/>
    </row>
    <row r="4490" spans="1:6" ht="13.9">
      <c r="A4490" s="6"/>
      <c r="B4490" s="7"/>
      <c r="C4490" s="6"/>
      <c r="D4490" s="8"/>
      <c r="E4490" s="6"/>
      <c r="F4490" s="6"/>
    </row>
    <row r="4491" spans="1:6" ht="13.9">
      <c r="A4491" s="6"/>
      <c r="B4491" s="7"/>
      <c r="C4491" s="6"/>
      <c r="D4491" s="8"/>
      <c r="E4491" s="6"/>
      <c r="F4491" s="6"/>
    </row>
    <row r="4492" spans="1:6" ht="13.9">
      <c r="A4492" s="6"/>
      <c r="B4492" s="7"/>
      <c r="C4492" s="6"/>
      <c r="D4492" s="8"/>
      <c r="E4492" s="6"/>
      <c r="F4492" s="6"/>
    </row>
    <row r="4493" spans="1:6" ht="13.9">
      <c r="A4493" s="6"/>
      <c r="B4493" s="7"/>
      <c r="C4493" s="6"/>
      <c r="D4493" s="8"/>
      <c r="E4493" s="6"/>
      <c r="F4493" s="6"/>
    </row>
    <row r="4494" spans="1:6" ht="13.9">
      <c r="A4494" s="6"/>
      <c r="B4494" s="7"/>
      <c r="C4494" s="6"/>
      <c r="D4494" s="8"/>
      <c r="E4494" s="6"/>
      <c r="F4494" s="6"/>
    </row>
    <row r="4495" spans="1:6" ht="13.9">
      <c r="A4495" s="6"/>
      <c r="B4495" s="7"/>
      <c r="C4495" s="6"/>
      <c r="D4495" s="8"/>
      <c r="E4495" s="6"/>
      <c r="F4495" s="6"/>
    </row>
    <row r="4496" spans="1:6" ht="13.9">
      <c r="A4496" s="6"/>
      <c r="B4496" s="7"/>
      <c r="C4496" s="6"/>
      <c r="D4496" s="8"/>
      <c r="E4496" s="6"/>
      <c r="F4496" s="6"/>
    </row>
    <row r="4497" spans="1:6" ht="13.9">
      <c r="A4497" s="6"/>
      <c r="B4497" s="7"/>
      <c r="C4497" s="6"/>
      <c r="D4497" s="8"/>
      <c r="E4497" s="6"/>
      <c r="F4497" s="6"/>
    </row>
    <row r="4498" spans="1:6" ht="13.9">
      <c r="A4498" s="6"/>
      <c r="B4498" s="7"/>
      <c r="C4498" s="6"/>
      <c r="D4498" s="8"/>
      <c r="E4498" s="6"/>
      <c r="F4498" s="6"/>
    </row>
    <row r="4499" spans="1:6" ht="13.9">
      <c r="A4499" s="6"/>
      <c r="B4499" s="7"/>
      <c r="C4499" s="6"/>
      <c r="D4499" s="8"/>
      <c r="E4499" s="6"/>
      <c r="F4499" s="6"/>
    </row>
    <row r="4500" spans="1:6" ht="13.9">
      <c r="A4500" s="6"/>
      <c r="B4500" s="7"/>
      <c r="C4500" s="6"/>
      <c r="D4500" s="8"/>
      <c r="E4500" s="6"/>
      <c r="F4500" s="6"/>
    </row>
    <row r="4501" spans="1:6" ht="13.9">
      <c r="A4501" s="6"/>
      <c r="B4501" s="7"/>
      <c r="C4501" s="6"/>
      <c r="D4501" s="8"/>
      <c r="E4501" s="6"/>
      <c r="F4501" s="6"/>
    </row>
    <row r="4502" spans="1:6" ht="13.9">
      <c r="A4502" s="6"/>
      <c r="B4502" s="7"/>
      <c r="C4502" s="6"/>
      <c r="D4502" s="8"/>
      <c r="E4502" s="6"/>
      <c r="F4502" s="6"/>
    </row>
    <row r="4503" spans="1:6" ht="13.9">
      <c r="A4503" s="6"/>
      <c r="B4503" s="7"/>
      <c r="C4503" s="6"/>
      <c r="D4503" s="8"/>
      <c r="E4503" s="6"/>
      <c r="F4503" s="6"/>
    </row>
    <row r="4504" spans="1:6" ht="13.9">
      <c r="A4504" s="6"/>
      <c r="B4504" s="7"/>
      <c r="C4504" s="6"/>
      <c r="D4504" s="8"/>
      <c r="E4504" s="6"/>
      <c r="F4504" s="6"/>
    </row>
    <row r="4505" spans="1:6" ht="13.9">
      <c r="A4505" s="6"/>
      <c r="B4505" s="7"/>
      <c r="C4505" s="6"/>
      <c r="D4505" s="8"/>
      <c r="E4505" s="6"/>
      <c r="F4505" s="6"/>
    </row>
    <row r="4506" spans="1:6" ht="13.9">
      <c r="A4506" s="6"/>
      <c r="B4506" s="7"/>
      <c r="C4506" s="6"/>
      <c r="D4506" s="8"/>
      <c r="E4506" s="6"/>
      <c r="F4506" s="6"/>
    </row>
    <row r="4507" spans="1:6" ht="13.9">
      <c r="A4507" s="6"/>
      <c r="B4507" s="7"/>
      <c r="C4507" s="6"/>
      <c r="D4507" s="8"/>
      <c r="E4507" s="6"/>
      <c r="F4507" s="6"/>
    </row>
    <row r="4508" spans="1:6" ht="13.9">
      <c r="A4508" s="6"/>
      <c r="B4508" s="7"/>
      <c r="C4508" s="6"/>
      <c r="D4508" s="8"/>
      <c r="E4508" s="6"/>
      <c r="F4508" s="6"/>
    </row>
    <row r="4509" spans="1:6" ht="13.9">
      <c r="A4509" s="6"/>
      <c r="B4509" s="7"/>
      <c r="C4509" s="6"/>
      <c r="D4509" s="8"/>
      <c r="E4509" s="6"/>
      <c r="F4509" s="6"/>
    </row>
    <row r="4510" spans="1:6" ht="13.9">
      <c r="A4510" s="6"/>
      <c r="B4510" s="7"/>
      <c r="C4510" s="6"/>
      <c r="D4510" s="8"/>
      <c r="E4510" s="6"/>
      <c r="F4510" s="6"/>
    </row>
    <row r="4511" spans="1:6" ht="13.9">
      <c r="A4511" s="6"/>
      <c r="B4511" s="7"/>
      <c r="C4511" s="6"/>
      <c r="D4511" s="8"/>
      <c r="E4511" s="6"/>
      <c r="F4511" s="6"/>
    </row>
    <row r="4512" spans="1:6" ht="13.9">
      <c r="A4512" s="6"/>
      <c r="B4512" s="7"/>
      <c r="C4512" s="6"/>
      <c r="D4512" s="8"/>
      <c r="E4512" s="6"/>
      <c r="F4512" s="6"/>
    </row>
    <row r="4513" spans="1:6" ht="13.9">
      <c r="A4513" s="6"/>
      <c r="B4513" s="7"/>
      <c r="C4513" s="6"/>
      <c r="D4513" s="8"/>
      <c r="E4513" s="6"/>
      <c r="F4513" s="6"/>
    </row>
    <row r="4514" spans="1:6" ht="13.9">
      <c r="A4514" s="6"/>
      <c r="B4514" s="7"/>
      <c r="C4514" s="6"/>
      <c r="D4514" s="8"/>
      <c r="E4514" s="6"/>
      <c r="F4514" s="6"/>
    </row>
    <row r="4515" spans="1:6" ht="13.9">
      <c r="A4515" s="6"/>
      <c r="B4515" s="7"/>
      <c r="C4515" s="6"/>
      <c r="D4515" s="8"/>
      <c r="E4515" s="6"/>
      <c r="F4515" s="6"/>
    </row>
    <row r="4516" spans="1:6" ht="13.9">
      <c r="A4516" s="6"/>
      <c r="B4516" s="7"/>
      <c r="C4516" s="6"/>
      <c r="D4516" s="8"/>
      <c r="E4516" s="6"/>
      <c r="F4516" s="6"/>
    </row>
    <row r="4517" spans="1:6" ht="13.9">
      <c r="A4517" s="6"/>
      <c r="B4517" s="7"/>
      <c r="C4517" s="6"/>
      <c r="D4517" s="8"/>
      <c r="E4517" s="6"/>
      <c r="F4517" s="6"/>
    </row>
    <row r="4518" spans="1:6" ht="13.9">
      <c r="A4518" s="6"/>
      <c r="B4518" s="7"/>
      <c r="C4518" s="6"/>
      <c r="D4518" s="8"/>
      <c r="E4518" s="6"/>
      <c r="F4518" s="6"/>
    </row>
    <row r="4519" spans="1:6" ht="13.9">
      <c r="A4519" s="6"/>
      <c r="B4519" s="7"/>
      <c r="C4519" s="6"/>
      <c r="D4519" s="8"/>
      <c r="E4519" s="6"/>
      <c r="F4519" s="6"/>
    </row>
    <row r="4520" spans="1:6" ht="13.9">
      <c r="A4520" s="6"/>
      <c r="B4520" s="7"/>
      <c r="C4520" s="6"/>
      <c r="D4520" s="8"/>
      <c r="E4520" s="6"/>
      <c r="F4520" s="6"/>
    </row>
    <row r="4521" spans="1:6" ht="13.9">
      <c r="A4521" s="6"/>
      <c r="B4521" s="7"/>
      <c r="C4521" s="6"/>
      <c r="D4521" s="8"/>
      <c r="E4521" s="6"/>
      <c r="F4521" s="6"/>
    </row>
    <row r="4522" spans="1:6" ht="13.9">
      <c r="A4522" s="6"/>
      <c r="B4522" s="7"/>
      <c r="C4522" s="6"/>
      <c r="D4522" s="8"/>
      <c r="E4522" s="6"/>
      <c r="F4522" s="6"/>
    </row>
    <row r="4523" spans="1:6" ht="13.9">
      <c r="A4523" s="6"/>
      <c r="B4523" s="7"/>
      <c r="C4523" s="6"/>
      <c r="D4523" s="8"/>
      <c r="E4523" s="6"/>
      <c r="F4523" s="6"/>
    </row>
    <row r="4524" spans="1:6" ht="13.9">
      <c r="A4524" s="6"/>
      <c r="B4524" s="7"/>
      <c r="C4524" s="6"/>
      <c r="D4524" s="8"/>
      <c r="E4524" s="6"/>
      <c r="F4524" s="6"/>
    </row>
    <row r="4525" spans="1:6" ht="13.9">
      <c r="A4525" s="6"/>
      <c r="B4525" s="7"/>
      <c r="C4525" s="6"/>
      <c r="D4525" s="8"/>
      <c r="E4525" s="6"/>
      <c r="F4525" s="6"/>
    </row>
    <row r="4526" spans="1:6" ht="13.9">
      <c r="A4526" s="6"/>
      <c r="B4526" s="7"/>
      <c r="C4526" s="6"/>
      <c r="D4526" s="8"/>
      <c r="E4526" s="6"/>
      <c r="F4526" s="6"/>
    </row>
    <row r="4527" spans="1:6" ht="13.9">
      <c r="A4527" s="6"/>
      <c r="B4527" s="7"/>
      <c r="C4527" s="6"/>
      <c r="D4527" s="8"/>
      <c r="E4527" s="6"/>
      <c r="F4527" s="6"/>
    </row>
    <row r="4528" spans="1:6" ht="13.9">
      <c r="A4528" s="6"/>
      <c r="B4528" s="7"/>
      <c r="C4528" s="6"/>
      <c r="D4528" s="8"/>
      <c r="E4528" s="6"/>
      <c r="F4528" s="6"/>
    </row>
    <row r="4529" spans="1:6" ht="13.9">
      <c r="A4529" s="6"/>
      <c r="B4529" s="7"/>
      <c r="C4529" s="6"/>
      <c r="D4529" s="8"/>
      <c r="E4529" s="6"/>
      <c r="F4529" s="6"/>
    </row>
    <row r="4530" spans="1:6" ht="13.9">
      <c r="A4530" s="6"/>
      <c r="B4530" s="7"/>
      <c r="C4530" s="6"/>
      <c r="D4530" s="8"/>
      <c r="E4530" s="6"/>
      <c r="F4530" s="6"/>
    </row>
    <row r="4531" spans="1:6" ht="13.9">
      <c r="A4531" s="6"/>
      <c r="B4531" s="7"/>
      <c r="C4531" s="6"/>
      <c r="D4531" s="8"/>
      <c r="E4531" s="6"/>
      <c r="F4531" s="6"/>
    </row>
    <row r="4532" spans="1:6" ht="13.9">
      <c r="A4532" s="6"/>
      <c r="B4532" s="7"/>
      <c r="C4532" s="6"/>
      <c r="D4532" s="8"/>
      <c r="E4532" s="6"/>
      <c r="F4532" s="6"/>
    </row>
    <row r="4533" spans="1:6" ht="13.9">
      <c r="A4533" s="6"/>
      <c r="B4533" s="7"/>
      <c r="C4533" s="6"/>
      <c r="D4533" s="8"/>
      <c r="E4533" s="6"/>
      <c r="F4533" s="6"/>
    </row>
    <row r="4534" spans="1:6" ht="13.9">
      <c r="A4534" s="6"/>
      <c r="B4534" s="7"/>
      <c r="C4534" s="6"/>
      <c r="D4534" s="8"/>
      <c r="E4534" s="6"/>
      <c r="F4534" s="6"/>
    </row>
    <row r="4535" spans="1:6" ht="13.9">
      <c r="A4535" s="6"/>
      <c r="B4535" s="7"/>
      <c r="C4535" s="6"/>
      <c r="D4535" s="8"/>
      <c r="E4535" s="6"/>
      <c r="F4535" s="6"/>
    </row>
    <row r="4536" spans="1:6" ht="13.9">
      <c r="A4536" s="6"/>
      <c r="B4536" s="7"/>
      <c r="C4536" s="6"/>
      <c r="D4536" s="8"/>
      <c r="E4536" s="6"/>
      <c r="F4536" s="6"/>
    </row>
    <row r="4537" spans="1:6" ht="13.9">
      <c r="A4537" s="6"/>
      <c r="B4537" s="7"/>
      <c r="C4537" s="6"/>
      <c r="D4537" s="8"/>
      <c r="E4537" s="6"/>
      <c r="F4537" s="6"/>
    </row>
    <row r="4538" spans="1:6" ht="13.9">
      <c r="A4538" s="6"/>
      <c r="B4538" s="7"/>
      <c r="C4538" s="6"/>
      <c r="D4538" s="8"/>
      <c r="E4538" s="6"/>
      <c r="F4538" s="6"/>
    </row>
    <row r="4539" spans="1:6" ht="13.9">
      <c r="A4539" s="6"/>
      <c r="B4539" s="7"/>
      <c r="C4539" s="6"/>
      <c r="D4539" s="8"/>
      <c r="E4539" s="6"/>
      <c r="F4539" s="6"/>
    </row>
    <row r="4540" spans="1:6" ht="13.9">
      <c r="A4540" s="6"/>
      <c r="B4540" s="7"/>
      <c r="C4540" s="6"/>
      <c r="D4540" s="8"/>
      <c r="E4540" s="6"/>
      <c r="F4540" s="6"/>
    </row>
    <row r="4541" spans="1:6" ht="13.9">
      <c r="A4541" s="6"/>
      <c r="B4541" s="7"/>
      <c r="C4541" s="6"/>
      <c r="D4541" s="8"/>
      <c r="E4541" s="6"/>
      <c r="F4541" s="6"/>
    </row>
    <row r="4542" spans="1:6" ht="13.9">
      <c r="A4542" s="6"/>
      <c r="B4542" s="7"/>
      <c r="C4542" s="6"/>
      <c r="D4542" s="8"/>
      <c r="E4542" s="6"/>
      <c r="F4542" s="6"/>
    </row>
    <row r="4543" spans="1:6" ht="13.9">
      <c r="A4543" s="6"/>
      <c r="B4543" s="7"/>
      <c r="C4543" s="6"/>
      <c r="D4543" s="8"/>
      <c r="E4543" s="6"/>
      <c r="F4543" s="6"/>
    </row>
    <row r="4544" spans="1:6" ht="13.9">
      <c r="A4544" s="6"/>
      <c r="B4544" s="7"/>
      <c r="C4544" s="6"/>
      <c r="D4544" s="8"/>
      <c r="E4544" s="6"/>
      <c r="F4544" s="6"/>
    </row>
    <row r="4545" spans="1:6" ht="13.9">
      <c r="A4545" s="6"/>
      <c r="B4545" s="7"/>
      <c r="C4545" s="6"/>
      <c r="D4545" s="8"/>
      <c r="E4545" s="6"/>
      <c r="F4545" s="6"/>
    </row>
    <row r="4546" spans="1:6" ht="13.9">
      <c r="A4546" s="6"/>
      <c r="B4546" s="7"/>
      <c r="C4546" s="6"/>
      <c r="D4546" s="8"/>
      <c r="E4546" s="6"/>
      <c r="F4546" s="6"/>
    </row>
    <row r="4547" spans="1:6" ht="13.9">
      <c r="A4547" s="6"/>
      <c r="B4547" s="7"/>
      <c r="C4547" s="6"/>
      <c r="D4547" s="8"/>
      <c r="E4547" s="6"/>
      <c r="F4547" s="6"/>
    </row>
    <row r="4548" spans="1:6" ht="13.9">
      <c r="A4548" s="6"/>
      <c r="B4548" s="7"/>
      <c r="C4548" s="6"/>
      <c r="D4548" s="8"/>
      <c r="E4548" s="6"/>
      <c r="F4548" s="6"/>
    </row>
    <row r="4549" spans="1:6" ht="13.9">
      <c r="A4549" s="6"/>
      <c r="B4549" s="7"/>
      <c r="C4549" s="6"/>
      <c r="D4549" s="8"/>
      <c r="E4549" s="6"/>
      <c r="F4549" s="6"/>
    </row>
    <row r="4550" spans="1:6" ht="13.9">
      <c r="A4550" s="6"/>
      <c r="B4550" s="7"/>
      <c r="C4550" s="6"/>
      <c r="D4550" s="8"/>
      <c r="E4550" s="6"/>
      <c r="F4550" s="6"/>
    </row>
    <row r="4551" spans="1:6" ht="13.9">
      <c r="A4551" s="6"/>
      <c r="B4551" s="7"/>
      <c r="C4551" s="6"/>
      <c r="D4551" s="8"/>
      <c r="E4551" s="6"/>
      <c r="F4551" s="6"/>
    </row>
    <row r="4552" spans="1:6" ht="13.9">
      <c r="A4552" s="6"/>
      <c r="B4552" s="7"/>
      <c r="C4552" s="6"/>
      <c r="D4552" s="8"/>
      <c r="E4552" s="6"/>
      <c r="F4552" s="6"/>
    </row>
    <row r="4553" spans="1:6" ht="13.9">
      <c r="A4553" s="6"/>
      <c r="B4553" s="7"/>
      <c r="C4553" s="6"/>
      <c r="D4553" s="8"/>
      <c r="E4553" s="6"/>
      <c r="F4553" s="6"/>
    </row>
    <row r="4554" spans="1:6" ht="13.9">
      <c r="A4554" s="6"/>
      <c r="B4554" s="7"/>
      <c r="C4554" s="6"/>
      <c r="D4554" s="8"/>
      <c r="E4554" s="6"/>
      <c r="F4554" s="6"/>
    </row>
    <row r="4555" spans="1:6" ht="13.9">
      <c r="A4555" s="6"/>
      <c r="B4555" s="7"/>
      <c r="C4555" s="6"/>
      <c r="D4555" s="8"/>
      <c r="E4555" s="6"/>
      <c r="F4555" s="6"/>
    </row>
    <row r="4556" spans="1:6" ht="13.9">
      <c r="A4556" s="6"/>
      <c r="B4556" s="7"/>
      <c r="C4556" s="6"/>
      <c r="D4556" s="8"/>
      <c r="E4556" s="6"/>
      <c r="F4556" s="6"/>
    </row>
    <row r="4557" spans="1:6" ht="13.9">
      <c r="A4557" s="6"/>
      <c r="B4557" s="7"/>
      <c r="C4557" s="6"/>
      <c r="D4557" s="8"/>
      <c r="E4557" s="6"/>
      <c r="F4557" s="6"/>
    </row>
    <row r="4558" spans="1:6" ht="13.9">
      <c r="A4558" s="6"/>
      <c r="B4558" s="7"/>
      <c r="C4558" s="6"/>
      <c r="D4558" s="8"/>
      <c r="E4558" s="6"/>
      <c r="F4558" s="6"/>
    </row>
    <row r="4559" spans="1:6" ht="13.9">
      <c r="A4559" s="6"/>
      <c r="B4559" s="7"/>
      <c r="C4559" s="6"/>
      <c r="D4559" s="8"/>
      <c r="E4559" s="6"/>
      <c r="F4559" s="6"/>
    </row>
    <row r="4560" spans="1:6" ht="13.9">
      <c r="A4560" s="6"/>
      <c r="B4560" s="7"/>
      <c r="C4560" s="6"/>
      <c r="D4560" s="8"/>
      <c r="E4560" s="6"/>
      <c r="F4560" s="6"/>
    </row>
    <row r="4561" spans="1:6" ht="13.9">
      <c r="A4561" s="6"/>
      <c r="B4561" s="7"/>
      <c r="C4561" s="6"/>
      <c r="D4561" s="8"/>
      <c r="E4561" s="6"/>
      <c r="F4561" s="6"/>
    </row>
    <row r="4562" spans="1:6" ht="13.9">
      <c r="A4562" s="6"/>
      <c r="B4562" s="7"/>
      <c r="C4562" s="6"/>
      <c r="D4562" s="8"/>
      <c r="E4562" s="6"/>
      <c r="F4562" s="6"/>
    </row>
    <row r="4563" spans="1:6" ht="13.9">
      <c r="A4563" s="6"/>
      <c r="B4563" s="7"/>
      <c r="C4563" s="6"/>
      <c r="D4563" s="8"/>
      <c r="E4563" s="6"/>
      <c r="F4563" s="6"/>
    </row>
    <row r="4564" spans="1:6" ht="13.9">
      <c r="A4564" s="6"/>
      <c r="B4564" s="7"/>
      <c r="C4564" s="6"/>
      <c r="D4564" s="8"/>
      <c r="E4564" s="6"/>
      <c r="F4564" s="6"/>
    </row>
    <row r="4565" spans="1:6" ht="13.9">
      <c r="A4565" s="6"/>
      <c r="B4565" s="7"/>
      <c r="C4565" s="6"/>
      <c r="D4565" s="8"/>
      <c r="E4565" s="6"/>
      <c r="F4565" s="6"/>
    </row>
    <row r="4566" spans="1:6" ht="13.9">
      <c r="A4566" s="6"/>
      <c r="B4566" s="7"/>
      <c r="C4566" s="6"/>
      <c r="D4566" s="8"/>
      <c r="E4566" s="6"/>
      <c r="F4566" s="6"/>
    </row>
    <row r="4567" spans="1:6" ht="13.9">
      <c r="A4567" s="6"/>
      <c r="B4567" s="7"/>
      <c r="C4567" s="6"/>
      <c r="D4567" s="8"/>
      <c r="E4567" s="6"/>
      <c r="F4567" s="6"/>
    </row>
    <row r="4568" spans="1:6" ht="13.9">
      <c r="A4568" s="6"/>
      <c r="B4568" s="7"/>
      <c r="C4568" s="6"/>
      <c r="D4568" s="8"/>
      <c r="E4568" s="6"/>
      <c r="F4568" s="6"/>
    </row>
    <row r="4569" spans="1:6" ht="13.9">
      <c r="A4569" s="6"/>
      <c r="B4569" s="7"/>
      <c r="C4569" s="6"/>
      <c r="D4569" s="8"/>
      <c r="E4569" s="6"/>
      <c r="F4569" s="6"/>
    </row>
    <row r="4570" spans="1:6" ht="13.9">
      <c r="A4570" s="6"/>
      <c r="B4570" s="7"/>
      <c r="C4570" s="6"/>
      <c r="D4570" s="8"/>
      <c r="E4570" s="6"/>
      <c r="F4570" s="6"/>
    </row>
    <row r="4571" spans="1:6" ht="13.9">
      <c r="A4571" s="6"/>
      <c r="B4571" s="7"/>
      <c r="C4571" s="6"/>
      <c r="D4571" s="8"/>
      <c r="E4571" s="6"/>
      <c r="F4571" s="6"/>
    </row>
    <row r="4572" spans="1:6" ht="13.9">
      <c r="A4572" s="6"/>
      <c r="B4572" s="7"/>
      <c r="C4572" s="6"/>
      <c r="D4572" s="8"/>
      <c r="E4572" s="6"/>
      <c r="F4572" s="6"/>
    </row>
    <row r="4573" spans="1:6" ht="13.9">
      <c r="A4573" s="6"/>
      <c r="B4573" s="7"/>
      <c r="C4573" s="6"/>
      <c r="D4573" s="8"/>
      <c r="E4573" s="6"/>
      <c r="F4573" s="6"/>
    </row>
    <row r="4574" spans="1:6" ht="13.9">
      <c r="A4574" s="6"/>
      <c r="B4574" s="7"/>
      <c r="C4574" s="6"/>
      <c r="D4574" s="8"/>
      <c r="E4574" s="6"/>
      <c r="F4574" s="6"/>
    </row>
    <row r="4575" spans="1:6" ht="13.9">
      <c r="A4575" s="6"/>
      <c r="B4575" s="7"/>
      <c r="C4575" s="6"/>
      <c r="D4575" s="8"/>
      <c r="E4575" s="6"/>
      <c r="F4575" s="6"/>
    </row>
    <row r="4576" spans="1:6" ht="13.9">
      <c r="A4576" s="6"/>
      <c r="B4576" s="7"/>
      <c r="C4576" s="6"/>
      <c r="D4576" s="8"/>
      <c r="E4576" s="6"/>
      <c r="F4576" s="6"/>
    </row>
    <row r="4577" spans="1:6" ht="13.9">
      <c r="A4577" s="6"/>
      <c r="B4577" s="7"/>
      <c r="C4577" s="6"/>
      <c r="D4577" s="8"/>
      <c r="E4577" s="6"/>
      <c r="F4577" s="6"/>
    </row>
    <row r="4578" spans="1:6" ht="13.9">
      <c r="A4578" s="6"/>
      <c r="B4578" s="7"/>
      <c r="C4578" s="6"/>
      <c r="D4578" s="8"/>
      <c r="E4578" s="6"/>
      <c r="F4578" s="6"/>
    </row>
    <row r="4579" spans="1:6" ht="13.9">
      <c r="A4579" s="6"/>
      <c r="B4579" s="7"/>
      <c r="C4579" s="6"/>
      <c r="D4579" s="8"/>
      <c r="E4579" s="6"/>
      <c r="F4579" s="6"/>
    </row>
    <row r="4580" spans="1:6" ht="13.9">
      <c r="A4580" s="6"/>
      <c r="B4580" s="7"/>
      <c r="C4580" s="6"/>
      <c r="D4580" s="8"/>
      <c r="E4580" s="6"/>
      <c r="F4580" s="6"/>
    </row>
    <row r="4581" spans="1:6" ht="13.9">
      <c r="A4581" s="6"/>
      <c r="B4581" s="7"/>
      <c r="C4581" s="6"/>
      <c r="D4581" s="8"/>
      <c r="E4581" s="6"/>
      <c r="F4581" s="6"/>
    </row>
    <row r="4582" spans="1:6" ht="13.9">
      <c r="A4582" s="6"/>
      <c r="B4582" s="7"/>
      <c r="C4582" s="6"/>
      <c r="D4582" s="8"/>
      <c r="E4582" s="6"/>
      <c r="F4582" s="6"/>
    </row>
    <row r="4583" spans="1:6" ht="13.9">
      <c r="A4583" s="6"/>
      <c r="B4583" s="7"/>
      <c r="C4583" s="6"/>
      <c r="D4583" s="8"/>
      <c r="E4583" s="6"/>
      <c r="F4583" s="6"/>
    </row>
    <row r="4584" spans="1:6" ht="13.9">
      <c r="A4584" s="6"/>
      <c r="B4584" s="7"/>
      <c r="C4584" s="6"/>
      <c r="D4584" s="8"/>
      <c r="E4584" s="6"/>
      <c r="F4584" s="6"/>
    </row>
    <row r="4585" spans="1:6" ht="13.9">
      <c r="A4585" s="6"/>
      <c r="B4585" s="7"/>
      <c r="C4585" s="6"/>
      <c r="D4585" s="8"/>
      <c r="E4585" s="6"/>
      <c r="F4585" s="6"/>
    </row>
    <row r="4586" spans="1:6" ht="13.9">
      <c r="A4586" s="6"/>
      <c r="B4586" s="7"/>
      <c r="C4586" s="6"/>
      <c r="D4586" s="8"/>
      <c r="E4586" s="6"/>
      <c r="F4586" s="6"/>
    </row>
    <row r="4587" spans="1:6" ht="13.9">
      <c r="A4587" s="6"/>
      <c r="B4587" s="7"/>
      <c r="C4587" s="6"/>
      <c r="D4587" s="8"/>
      <c r="E4587" s="6"/>
      <c r="F4587" s="6"/>
    </row>
    <row r="4588" spans="1:6" ht="13.9">
      <c r="A4588" s="6"/>
      <c r="B4588" s="7"/>
      <c r="C4588" s="6"/>
      <c r="D4588" s="8"/>
      <c r="E4588" s="6"/>
      <c r="F4588" s="6"/>
    </row>
    <row r="4589" spans="1:6" ht="13.9">
      <c r="A4589" s="6"/>
      <c r="B4589" s="7"/>
      <c r="C4589" s="6"/>
      <c r="D4589" s="8"/>
      <c r="E4589" s="6"/>
      <c r="F4589" s="6"/>
    </row>
    <row r="4590" spans="1:6" ht="13.9">
      <c r="A4590" s="6"/>
      <c r="B4590" s="7"/>
      <c r="C4590" s="6"/>
      <c r="D4590" s="8"/>
      <c r="E4590" s="6"/>
      <c r="F4590" s="6"/>
    </row>
    <row r="4591" spans="1:6" ht="13.9">
      <c r="A4591" s="6"/>
      <c r="B4591" s="7"/>
      <c r="C4591" s="6"/>
      <c r="D4591" s="8"/>
      <c r="E4591" s="6"/>
      <c r="F4591" s="6"/>
    </row>
    <row r="4592" spans="1:6" ht="13.9">
      <c r="A4592" s="6"/>
      <c r="B4592" s="7"/>
      <c r="C4592" s="6"/>
      <c r="D4592" s="8"/>
      <c r="E4592" s="6"/>
      <c r="F4592" s="6"/>
    </row>
    <row r="4593" spans="1:6" ht="13.9">
      <c r="A4593" s="6"/>
      <c r="B4593" s="7"/>
      <c r="C4593" s="6"/>
      <c r="D4593" s="8"/>
      <c r="E4593" s="6"/>
      <c r="F4593" s="6"/>
    </row>
    <row r="4594" spans="1:6" ht="13.9">
      <c r="A4594" s="6"/>
      <c r="B4594" s="7"/>
      <c r="C4594" s="6"/>
      <c r="D4594" s="8"/>
      <c r="E4594" s="6"/>
      <c r="F4594" s="6"/>
    </row>
    <row r="4595" spans="1:6" ht="13.9">
      <c r="A4595" s="6"/>
      <c r="B4595" s="7"/>
      <c r="C4595" s="6"/>
      <c r="D4595" s="8"/>
      <c r="E4595" s="6"/>
      <c r="F4595" s="6"/>
    </row>
    <row r="4596" spans="1:6" ht="13.9">
      <c r="A4596" s="6"/>
      <c r="B4596" s="7"/>
      <c r="C4596" s="6"/>
      <c r="D4596" s="8"/>
      <c r="E4596" s="6"/>
      <c r="F4596" s="6"/>
    </row>
    <row r="4597" spans="1:6" ht="13.9">
      <c r="A4597" s="6"/>
      <c r="B4597" s="7"/>
      <c r="C4597" s="6"/>
      <c r="D4597" s="8"/>
      <c r="E4597" s="6"/>
      <c r="F4597" s="6"/>
    </row>
    <row r="4598" spans="1:6" ht="13.9">
      <c r="A4598" s="6"/>
      <c r="B4598" s="7"/>
      <c r="C4598" s="6"/>
      <c r="D4598" s="8"/>
      <c r="E4598" s="6"/>
      <c r="F4598" s="6"/>
    </row>
    <row r="4599" spans="1:6" ht="13.9">
      <c r="A4599" s="6"/>
      <c r="B4599" s="7"/>
      <c r="C4599" s="6"/>
      <c r="D4599" s="8"/>
      <c r="E4599" s="6"/>
      <c r="F4599" s="6"/>
    </row>
    <row r="4600" spans="1:6" ht="13.9">
      <c r="A4600" s="6"/>
      <c r="B4600" s="7"/>
      <c r="C4600" s="6"/>
      <c r="D4600" s="8"/>
      <c r="E4600" s="6"/>
      <c r="F4600" s="6"/>
    </row>
    <row r="4601" spans="1:6" ht="13.9">
      <c r="A4601" s="6"/>
      <c r="B4601" s="7"/>
      <c r="C4601" s="6"/>
      <c r="D4601" s="8"/>
      <c r="E4601" s="6"/>
      <c r="F4601" s="6"/>
    </row>
    <row r="4602" spans="1:6" ht="13.9">
      <c r="A4602" s="6"/>
      <c r="B4602" s="7"/>
      <c r="C4602" s="6"/>
      <c r="D4602" s="8"/>
      <c r="E4602" s="6"/>
      <c r="F4602" s="6"/>
    </row>
    <row r="4603" spans="1:6" ht="13.9">
      <c r="A4603" s="6"/>
      <c r="B4603" s="7"/>
      <c r="C4603" s="6"/>
      <c r="D4603" s="8"/>
      <c r="E4603" s="6"/>
      <c r="F4603" s="6"/>
    </row>
    <row r="4604" spans="1:6" ht="13.9">
      <c r="A4604" s="6"/>
      <c r="B4604" s="7"/>
      <c r="C4604" s="6"/>
      <c r="D4604" s="8"/>
      <c r="E4604" s="6"/>
      <c r="F4604" s="6"/>
    </row>
    <row r="4605" spans="1:6" ht="13.9">
      <c r="A4605" s="6"/>
      <c r="B4605" s="7"/>
      <c r="C4605" s="6"/>
      <c r="D4605" s="8"/>
      <c r="E4605" s="6"/>
      <c r="F4605" s="6"/>
    </row>
    <row r="4606" spans="1:6" ht="13.9">
      <c r="A4606" s="6"/>
      <c r="B4606" s="7"/>
      <c r="C4606" s="6"/>
      <c r="D4606" s="8"/>
      <c r="E4606" s="6"/>
      <c r="F4606" s="6"/>
    </row>
    <row r="4607" spans="1:6" ht="13.9">
      <c r="A4607" s="6"/>
      <c r="B4607" s="7"/>
      <c r="C4607" s="6"/>
      <c r="D4607" s="8"/>
      <c r="E4607" s="6"/>
      <c r="F4607" s="6"/>
    </row>
    <row r="4608" spans="1:6" ht="13.9">
      <c r="A4608" s="6"/>
      <c r="B4608" s="7"/>
      <c r="C4608" s="6"/>
      <c r="D4608" s="8"/>
      <c r="E4608" s="6"/>
      <c r="F4608" s="6"/>
    </row>
    <row r="4609" spans="1:6" ht="13.9">
      <c r="A4609" s="6"/>
      <c r="B4609" s="7"/>
      <c r="C4609" s="6"/>
      <c r="D4609" s="8"/>
      <c r="E4609" s="6"/>
      <c r="F4609" s="6"/>
    </row>
    <row r="4610" spans="1:6" ht="13.9">
      <c r="A4610" s="6"/>
      <c r="B4610" s="7"/>
      <c r="C4610" s="6"/>
      <c r="D4610" s="8"/>
      <c r="E4610" s="6"/>
      <c r="F4610" s="6"/>
    </row>
    <row r="4611" spans="1:6" ht="13.9">
      <c r="A4611" s="6"/>
      <c r="B4611" s="7"/>
      <c r="C4611" s="6"/>
      <c r="D4611" s="8"/>
      <c r="E4611" s="6"/>
      <c r="F4611" s="6"/>
    </row>
    <row r="4612" spans="1:6" ht="13.9">
      <c r="A4612" s="6"/>
      <c r="B4612" s="7"/>
      <c r="C4612" s="6"/>
      <c r="D4612" s="8"/>
      <c r="E4612" s="6"/>
      <c r="F4612" s="6"/>
    </row>
    <row r="4613" spans="1:6" ht="13.9">
      <c r="A4613" s="6"/>
      <c r="B4613" s="7"/>
      <c r="C4613" s="6"/>
      <c r="D4613" s="8"/>
      <c r="E4613" s="6"/>
      <c r="F4613" s="6"/>
    </row>
    <row r="4614" spans="1:6" ht="13.9">
      <c r="A4614" s="6"/>
      <c r="B4614" s="7"/>
      <c r="C4614" s="6"/>
      <c r="D4614" s="8"/>
      <c r="E4614" s="6"/>
      <c r="F4614" s="6"/>
    </row>
    <row r="4615" spans="1:6" ht="13.9">
      <c r="A4615" s="6"/>
      <c r="B4615" s="7"/>
      <c r="C4615" s="6"/>
      <c r="D4615" s="8"/>
      <c r="E4615" s="6"/>
      <c r="F4615" s="6"/>
    </row>
    <row r="4616" spans="1:6" ht="13.9">
      <c r="A4616" s="6"/>
      <c r="B4616" s="7"/>
      <c r="C4616" s="6"/>
      <c r="D4616" s="8"/>
      <c r="E4616" s="6"/>
      <c r="F4616" s="6"/>
    </row>
    <row r="4617" spans="1:6" ht="13.9">
      <c r="A4617" s="6"/>
      <c r="B4617" s="7"/>
      <c r="C4617" s="6"/>
      <c r="D4617" s="8"/>
      <c r="E4617" s="6"/>
      <c r="F4617" s="6"/>
    </row>
    <row r="4618" spans="1:6" ht="13.9">
      <c r="A4618" s="6"/>
      <c r="B4618" s="7"/>
      <c r="C4618" s="6"/>
      <c r="D4618" s="8"/>
      <c r="E4618" s="6"/>
      <c r="F4618" s="6"/>
    </row>
    <row r="4619" spans="1:6" ht="13.9">
      <c r="A4619" s="6"/>
      <c r="B4619" s="7"/>
      <c r="C4619" s="6"/>
      <c r="D4619" s="8"/>
      <c r="E4619" s="6"/>
      <c r="F4619" s="6"/>
    </row>
    <row r="4620" spans="1:6" ht="13.9">
      <c r="A4620" s="6"/>
      <c r="B4620" s="7"/>
      <c r="C4620" s="6"/>
      <c r="D4620" s="8"/>
      <c r="E4620" s="6"/>
      <c r="F4620" s="6"/>
    </row>
    <row r="4621" spans="1:6" ht="13.9">
      <c r="A4621" s="6"/>
      <c r="B4621" s="7"/>
      <c r="C4621" s="6"/>
      <c r="D4621" s="8"/>
      <c r="E4621" s="6"/>
      <c r="F4621" s="6"/>
    </row>
    <row r="4622" spans="1:6" ht="13.9">
      <c r="A4622" s="6"/>
      <c r="B4622" s="7"/>
      <c r="C4622" s="6"/>
      <c r="D4622" s="8"/>
      <c r="E4622" s="6"/>
      <c r="F4622" s="6"/>
    </row>
    <row r="4623" spans="1:6" ht="13.9">
      <c r="A4623" s="6"/>
      <c r="B4623" s="7"/>
      <c r="C4623" s="6"/>
      <c r="D4623" s="8"/>
      <c r="E4623" s="6"/>
      <c r="F4623" s="6"/>
    </row>
    <row r="4624" spans="1:6" ht="13.9">
      <c r="A4624" s="6"/>
      <c r="B4624" s="7"/>
      <c r="C4624" s="6"/>
      <c r="D4624" s="8"/>
      <c r="E4624" s="6"/>
      <c r="F4624" s="6"/>
    </row>
    <row r="4625" spans="1:6" ht="13.9">
      <c r="A4625" s="6"/>
      <c r="B4625" s="7"/>
      <c r="C4625" s="6"/>
      <c r="D4625" s="8"/>
      <c r="E4625" s="6"/>
      <c r="F4625" s="6"/>
    </row>
    <row r="4626" spans="1:6" ht="13.9">
      <c r="A4626" s="6"/>
      <c r="B4626" s="7"/>
      <c r="C4626" s="6"/>
      <c r="D4626" s="8"/>
      <c r="E4626" s="6"/>
      <c r="F4626" s="6"/>
    </row>
    <row r="4627" spans="1:6" ht="13.9">
      <c r="A4627" s="6"/>
      <c r="B4627" s="7"/>
      <c r="C4627" s="6"/>
      <c r="D4627" s="8"/>
      <c r="E4627" s="6"/>
      <c r="F4627" s="6"/>
    </row>
    <row r="4628" spans="1:6" ht="13.9">
      <c r="A4628" s="6"/>
      <c r="B4628" s="7"/>
      <c r="C4628" s="6"/>
      <c r="D4628" s="8"/>
      <c r="E4628" s="6"/>
      <c r="F4628" s="6"/>
    </row>
    <row r="4629" spans="1:6" ht="13.9">
      <c r="A4629" s="6"/>
      <c r="B4629" s="7"/>
      <c r="C4629" s="6"/>
      <c r="D4629" s="8"/>
      <c r="E4629" s="6"/>
      <c r="F4629" s="6"/>
    </row>
    <row r="4630" spans="1:6" ht="13.9">
      <c r="A4630" s="6"/>
      <c r="B4630" s="7"/>
      <c r="C4630" s="6"/>
      <c r="D4630" s="8"/>
      <c r="E4630" s="6"/>
      <c r="F4630" s="6"/>
    </row>
    <row r="4631" spans="1:6" ht="13.9">
      <c r="A4631" s="6"/>
      <c r="B4631" s="7"/>
      <c r="C4631" s="6"/>
      <c r="D4631" s="8"/>
      <c r="E4631" s="6"/>
      <c r="F4631" s="6"/>
    </row>
    <row r="4632" spans="1:6" ht="13.9">
      <c r="A4632" s="6"/>
      <c r="B4632" s="7"/>
      <c r="C4632" s="6"/>
      <c r="D4632" s="8"/>
      <c r="E4632" s="6"/>
      <c r="F4632" s="6"/>
    </row>
    <row r="4633" spans="1:6" ht="13.9">
      <c r="A4633" s="6"/>
      <c r="B4633" s="7"/>
      <c r="C4633" s="6"/>
      <c r="D4633" s="8"/>
      <c r="E4633" s="6"/>
      <c r="F4633" s="6"/>
    </row>
    <row r="4634" spans="1:6" ht="13.9">
      <c r="A4634" s="6"/>
      <c r="B4634" s="7"/>
      <c r="C4634" s="6"/>
      <c r="D4634" s="8"/>
      <c r="E4634" s="6"/>
      <c r="F4634" s="6"/>
    </row>
    <row r="4635" spans="1:6" ht="13.9">
      <c r="A4635" s="6"/>
      <c r="B4635" s="7"/>
      <c r="C4635" s="6"/>
      <c r="D4635" s="8"/>
      <c r="E4635" s="6"/>
      <c r="F4635" s="6"/>
    </row>
    <row r="4636" spans="1:6" ht="13.9">
      <c r="A4636" s="6"/>
      <c r="B4636" s="7"/>
      <c r="C4636" s="6"/>
      <c r="D4636" s="8"/>
      <c r="E4636" s="6"/>
      <c r="F4636" s="6"/>
    </row>
    <row r="4637" spans="1:6" ht="13.9">
      <c r="A4637" s="6"/>
      <c r="B4637" s="7"/>
      <c r="C4637" s="6"/>
      <c r="D4637" s="8"/>
      <c r="E4637" s="6"/>
      <c r="F4637" s="6"/>
    </row>
    <row r="4638" spans="1:6" ht="13.9">
      <c r="A4638" s="6"/>
      <c r="B4638" s="7"/>
      <c r="C4638" s="6"/>
      <c r="D4638" s="8"/>
      <c r="E4638" s="6"/>
      <c r="F4638" s="6"/>
    </row>
    <row r="4639" spans="1:6" ht="13.9">
      <c r="A4639" s="6"/>
      <c r="B4639" s="7"/>
      <c r="C4639" s="6"/>
      <c r="D4639" s="8"/>
      <c r="E4639" s="6"/>
      <c r="F4639" s="6"/>
    </row>
    <row r="4640" spans="1:6" ht="13.9">
      <c r="A4640" s="6"/>
      <c r="B4640" s="7"/>
      <c r="C4640" s="6"/>
      <c r="D4640" s="8"/>
      <c r="E4640" s="6"/>
      <c r="F4640" s="6"/>
    </row>
    <row r="4641" spans="1:6" ht="13.9">
      <c r="A4641" s="6"/>
      <c r="B4641" s="7"/>
      <c r="C4641" s="6"/>
      <c r="D4641" s="8"/>
      <c r="E4641" s="6"/>
      <c r="F4641" s="6"/>
    </row>
    <row r="4642" spans="1:6" ht="13.9">
      <c r="A4642" s="6"/>
      <c r="B4642" s="7"/>
      <c r="C4642" s="6"/>
      <c r="D4642" s="8"/>
      <c r="E4642" s="6"/>
      <c r="F4642" s="6"/>
    </row>
    <row r="4643" spans="1:6" ht="13.9">
      <c r="A4643" s="6"/>
      <c r="B4643" s="7"/>
      <c r="C4643" s="6"/>
      <c r="D4643" s="8"/>
      <c r="E4643" s="6"/>
      <c r="F4643" s="6"/>
    </row>
    <row r="4644" spans="1:6" ht="13.9">
      <c r="A4644" s="6"/>
      <c r="B4644" s="7"/>
      <c r="C4644" s="6"/>
      <c r="D4644" s="8"/>
      <c r="E4644" s="6"/>
      <c r="F4644" s="6"/>
    </row>
    <row r="4645" spans="1:6" ht="13.9">
      <c r="A4645" s="6"/>
      <c r="B4645" s="7"/>
      <c r="C4645" s="6"/>
      <c r="D4645" s="8"/>
      <c r="E4645" s="6"/>
      <c r="F4645" s="6"/>
    </row>
    <row r="4646" spans="1:6" ht="13.9">
      <c r="A4646" s="6"/>
      <c r="B4646" s="7"/>
      <c r="C4646" s="6"/>
      <c r="D4646" s="8"/>
      <c r="E4646" s="6"/>
      <c r="F4646" s="6"/>
    </row>
    <row r="4647" spans="1:6" ht="13.9">
      <c r="A4647" s="6"/>
      <c r="B4647" s="7"/>
      <c r="C4647" s="6"/>
      <c r="D4647" s="8"/>
      <c r="E4647" s="6"/>
      <c r="F4647" s="6"/>
    </row>
    <row r="4648" spans="1:6" ht="13.9">
      <c r="A4648" s="6"/>
      <c r="B4648" s="7"/>
      <c r="C4648" s="6"/>
      <c r="D4648" s="8"/>
      <c r="E4648" s="6"/>
      <c r="F4648" s="6"/>
    </row>
    <row r="4649" spans="1:6" ht="13.9">
      <c r="A4649" s="6"/>
      <c r="B4649" s="7"/>
      <c r="C4649" s="6"/>
      <c r="D4649" s="8"/>
      <c r="E4649" s="6"/>
      <c r="F4649" s="6"/>
    </row>
    <row r="4650" spans="1:6" ht="13.9">
      <c r="A4650" s="6"/>
      <c r="B4650" s="7"/>
      <c r="C4650" s="6"/>
      <c r="D4650" s="8"/>
      <c r="E4650" s="6"/>
      <c r="F4650" s="6"/>
    </row>
    <row r="4651" spans="1:6" ht="13.9">
      <c r="A4651" s="6"/>
      <c r="B4651" s="7"/>
      <c r="C4651" s="6"/>
      <c r="D4651" s="8"/>
      <c r="E4651" s="6"/>
      <c r="F4651" s="6"/>
    </row>
    <row r="4652" spans="1:6" ht="13.9">
      <c r="A4652" s="6"/>
      <c r="B4652" s="7"/>
      <c r="C4652" s="6"/>
      <c r="D4652" s="8"/>
      <c r="E4652" s="6"/>
      <c r="F4652" s="6"/>
    </row>
    <row r="4653" spans="1:6" ht="13.9">
      <c r="A4653" s="6"/>
      <c r="B4653" s="7"/>
      <c r="C4653" s="6"/>
      <c r="D4653" s="8"/>
      <c r="E4653" s="6"/>
      <c r="F4653" s="6"/>
    </row>
    <row r="4654" spans="1:6" ht="13.9">
      <c r="A4654" s="6"/>
      <c r="B4654" s="7"/>
      <c r="C4654" s="6"/>
      <c r="D4654" s="8"/>
      <c r="E4654" s="6"/>
      <c r="F4654" s="6"/>
    </row>
    <row r="4655" spans="1:6" ht="13.9">
      <c r="A4655" s="6"/>
      <c r="B4655" s="7"/>
      <c r="C4655" s="6"/>
      <c r="D4655" s="8"/>
      <c r="E4655" s="6"/>
      <c r="F4655" s="6"/>
    </row>
    <row r="4656" spans="1:6" ht="13.9">
      <c r="A4656" s="6"/>
      <c r="B4656" s="7"/>
      <c r="C4656" s="6"/>
      <c r="D4656" s="8"/>
      <c r="E4656" s="6"/>
      <c r="F4656" s="6"/>
    </row>
    <row r="4657" spans="1:6" ht="13.9">
      <c r="A4657" s="6"/>
      <c r="B4657" s="7"/>
      <c r="C4657" s="6"/>
      <c r="D4657" s="8"/>
      <c r="E4657" s="6"/>
      <c r="F4657" s="6"/>
    </row>
    <row r="4658" spans="1:6" ht="13.9">
      <c r="A4658" s="6"/>
      <c r="B4658" s="7"/>
      <c r="C4658" s="6"/>
      <c r="D4658" s="8"/>
      <c r="E4658" s="6"/>
      <c r="F4658" s="6"/>
    </row>
    <row r="4659" spans="1:6" ht="13.9">
      <c r="A4659" s="6"/>
      <c r="B4659" s="7"/>
      <c r="C4659" s="6"/>
      <c r="D4659" s="8"/>
      <c r="E4659" s="6"/>
      <c r="F4659" s="6"/>
    </row>
    <row r="4660" spans="1:6" ht="13.9">
      <c r="A4660" s="6"/>
      <c r="B4660" s="7"/>
      <c r="C4660" s="6"/>
      <c r="D4660" s="8"/>
      <c r="E4660" s="6"/>
      <c r="F4660" s="6"/>
    </row>
    <row r="4661" spans="1:6" ht="13.9">
      <c r="A4661" s="6"/>
      <c r="B4661" s="7"/>
      <c r="C4661" s="6"/>
      <c r="D4661" s="8"/>
      <c r="E4661" s="6"/>
      <c r="F4661" s="6"/>
    </row>
    <row r="4662" spans="1:6" ht="13.9">
      <c r="A4662" s="6"/>
      <c r="B4662" s="7"/>
      <c r="C4662" s="6"/>
      <c r="D4662" s="8"/>
      <c r="E4662" s="6"/>
      <c r="F4662" s="6"/>
    </row>
    <row r="4663" spans="1:6" ht="13.9">
      <c r="A4663" s="6"/>
      <c r="B4663" s="7"/>
      <c r="C4663" s="6"/>
      <c r="D4663" s="8"/>
      <c r="E4663" s="6"/>
      <c r="F4663" s="6"/>
    </row>
    <row r="4664" spans="1:6" ht="13.9">
      <c r="A4664" s="6"/>
      <c r="B4664" s="7"/>
      <c r="C4664" s="6"/>
      <c r="D4664" s="8"/>
      <c r="E4664" s="6"/>
      <c r="F4664" s="6"/>
    </row>
    <row r="4665" spans="1:6" ht="13.9">
      <c r="A4665" s="6"/>
      <c r="B4665" s="7"/>
      <c r="C4665" s="6"/>
      <c r="D4665" s="8"/>
      <c r="E4665" s="6"/>
      <c r="F4665" s="6"/>
    </row>
    <row r="4666" spans="1:6" ht="13.9">
      <c r="A4666" s="6"/>
      <c r="B4666" s="7"/>
      <c r="C4666" s="6"/>
      <c r="D4666" s="8"/>
      <c r="E4666" s="6"/>
      <c r="F4666" s="6"/>
    </row>
    <row r="4667" spans="1:6" ht="13.9">
      <c r="A4667" s="6"/>
      <c r="B4667" s="7"/>
      <c r="C4667" s="6"/>
      <c r="D4667" s="8"/>
      <c r="E4667" s="6"/>
      <c r="F4667" s="6"/>
    </row>
    <row r="4668" spans="1:6" ht="13.9">
      <c r="A4668" s="6"/>
      <c r="B4668" s="7"/>
      <c r="C4668" s="6"/>
      <c r="D4668" s="8"/>
      <c r="E4668" s="6"/>
      <c r="F4668" s="6"/>
    </row>
    <row r="4669" spans="1:6" ht="13.9">
      <c r="A4669" s="6"/>
      <c r="B4669" s="7"/>
      <c r="C4669" s="6"/>
      <c r="D4669" s="8"/>
      <c r="E4669" s="6"/>
      <c r="F4669" s="6"/>
    </row>
    <row r="4670" spans="1:6" ht="13.9">
      <c r="A4670" s="6"/>
      <c r="B4670" s="7"/>
      <c r="C4670" s="6"/>
      <c r="D4670" s="8"/>
      <c r="E4670" s="6"/>
      <c r="F4670" s="6"/>
    </row>
    <row r="4671" spans="1:6" ht="13.9">
      <c r="A4671" s="6"/>
      <c r="B4671" s="7"/>
      <c r="C4671" s="6"/>
      <c r="D4671" s="8"/>
      <c r="E4671" s="6"/>
      <c r="F4671" s="6"/>
    </row>
    <row r="4672" spans="1:6" ht="13.9">
      <c r="A4672" s="6"/>
      <c r="B4672" s="7"/>
      <c r="C4672" s="6"/>
      <c r="D4672" s="8"/>
      <c r="E4672" s="6"/>
      <c r="F4672" s="6"/>
    </row>
    <row r="4673" spans="1:6" ht="13.9">
      <c r="A4673" s="6"/>
      <c r="B4673" s="7"/>
      <c r="C4673" s="6"/>
      <c r="D4673" s="8"/>
      <c r="E4673" s="6"/>
      <c r="F4673" s="6"/>
    </row>
    <row r="4674" spans="1:6" ht="13.9">
      <c r="A4674" s="6"/>
      <c r="B4674" s="7"/>
      <c r="C4674" s="6"/>
      <c r="D4674" s="8"/>
      <c r="E4674" s="6"/>
      <c r="F4674" s="6"/>
    </row>
    <row r="4675" spans="1:6" ht="13.9">
      <c r="A4675" s="6"/>
      <c r="B4675" s="7"/>
      <c r="C4675" s="6"/>
      <c r="D4675" s="8"/>
      <c r="E4675" s="6"/>
      <c r="F4675" s="6"/>
    </row>
    <row r="4676" spans="1:6" ht="13.9">
      <c r="A4676" s="6"/>
      <c r="B4676" s="7"/>
      <c r="C4676" s="6"/>
      <c r="D4676" s="8"/>
      <c r="E4676" s="6"/>
      <c r="F4676" s="6"/>
    </row>
    <row r="4677" spans="1:6" ht="13.9">
      <c r="A4677" s="6"/>
      <c r="B4677" s="7"/>
      <c r="C4677" s="6"/>
      <c r="D4677" s="8"/>
      <c r="E4677" s="6"/>
      <c r="F4677" s="6"/>
    </row>
    <row r="4678" spans="1:6" ht="13.9">
      <c r="A4678" s="6"/>
      <c r="B4678" s="7"/>
      <c r="C4678" s="6"/>
      <c r="D4678" s="8"/>
      <c r="E4678" s="6"/>
      <c r="F4678" s="6"/>
    </row>
    <row r="4679" spans="1:6" ht="13.9">
      <c r="A4679" s="6"/>
      <c r="B4679" s="7"/>
      <c r="C4679" s="6"/>
      <c r="D4679" s="8"/>
      <c r="E4679" s="6"/>
      <c r="F4679" s="6"/>
    </row>
    <row r="4680" spans="1:6" ht="13.9">
      <c r="A4680" s="6"/>
      <c r="B4680" s="7"/>
      <c r="C4680" s="6"/>
      <c r="D4680" s="8"/>
      <c r="E4680" s="6"/>
      <c r="F4680" s="6"/>
    </row>
    <row r="4681" spans="1:6" ht="13.9">
      <c r="A4681" s="6"/>
      <c r="B4681" s="7"/>
      <c r="C4681" s="6"/>
      <c r="D4681" s="8"/>
      <c r="E4681" s="6"/>
      <c r="F4681" s="6"/>
    </row>
    <row r="4682" spans="1:6" ht="13.9">
      <c r="A4682" s="6"/>
      <c r="B4682" s="7"/>
      <c r="C4682" s="6"/>
      <c r="D4682" s="8"/>
      <c r="E4682" s="6"/>
      <c r="F4682" s="6"/>
    </row>
    <row r="4683" spans="1:6" ht="13.9">
      <c r="A4683" s="6"/>
      <c r="B4683" s="7"/>
      <c r="C4683" s="6"/>
      <c r="D4683" s="8"/>
      <c r="E4683" s="6"/>
      <c r="F4683" s="6"/>
    </row>
    <row r="4684" spans="1:6" ht="13.9">
      <c r="A4684" s="6"/>
      <c r="B4684" s="7"/>
      <c r="C4684" s="6"/>
      <c r="D4684" s="8"/>
      <c r="E4684" s="6"/>
      <c r="F4684" s="6"/>
    </row>
    <row r="4685" spans="1:6" ht="13.9">
      <c r="A4685" s="6"/>
      <c r="B4685" s="7"/>
      <c r="C4685" s="6"/>
      <c r="D4685" s="8"/>
      <c r="E4685" s="6"/>
      <c r="F4685" s="6"/>
    </row>
    <row r="4686" spans="1:6" ht="13.9">
      <c r="A4686" s="6"/>
      <c r="B4686" s="7"/>
      <c r="C4686" s="6"/>
      <c r="D4686" s="8"/>
      <c r="E4686" s="6"/>
      <c r="F4686" s="6"/>
    </row>
    <row r="4687" spans="1:6" ht="13.9">
      <c r="A4687" s="6"/>
      <c r="B4687" s="7"/>
      <c r="C4687" s="6"/>
      <c r="D4687" s="8"/>
      <c r="E4687" s="6"/>
      <c r="F4687" s="6"/>
    </row>
    <row r="4688" spans="1:6" ht="13.9">
      <c r="A4688" s="6"/>
      <c r="B4688" s="7"/>
      <c r="C4688" s="6"/>
      <c r="D4688" s="8"/>
      <c r="E4688" s="6"/>
      <c r="F4688" s="6"/>
    </row>
    <row r="4689" spans="1:6" ht="13.9">
      <c r="A4689" s="6"/>
      <c r="B4689" s="7"/>
      <c r="C4689" s="6"/>
      <c r="D4689" s="8"/>
      <c r="E4689" s="6"/>
      <c r="F4689" s="6"/>
    </row>
    <row r="4690" spans="1:6" ht="13.9">
      <c r="A4690" s="6"/>
      <c r="B4690" s="7"/>
      <c r="C4690" s="6"/>
      <c r="D4690" s="8"/>
      <c r="E4690" s="6"/>
      <c r="F4690" s="6"/>
    </row>
    <row r="4691" spans="1:6" ht="13.9">
      <c r="A4691" s="6"/>
      <c r="B4691" s="7"/>
      <c r="C4691" s="6"/>
      <c r="D4691" s="8"/>
      <c r="E4691" s="6"/>
      <c r="F4691" s="6"/>
    </row>
    <row r="4692" spans="1:6" ht="13.9">
      <c r="A4692" s="6"/>
      <c r="B4692" s="7"/>
      <c r="C4692" s="6"/>
      <c r="D4692" s="8"/>
      <c r="E4692" s="6"/>
      <c r="F4692" s="6"/>
    </row>
    <row r="4693" spans="1:6" ht="13.9">
      <c r="A4693" s="6"/>
      <c r="B4693" s="7"/>
      <c r="C4693" s="6"/>
      <c r="D4693" s="8"/>
      <c r="E4693" s="6"/>
      <c r="F4693" s="6"/>
    </row>
    <row r="4694" spans="1:6" ht="13.9">
      <c r="A4694" s="6"/>
      <c r="B4694" s="7"/>
      <c r="C4694" s="6"/>
      <c r="D4694" s="8"/>
      <c r="E4694" s="6"/>
      <c r="F4694" s="6"/>
    </row>
    <row r="4695" spans="1:6" ht="13.9">
      <c r="A4695" s="6"/>
      <c r="B4695" s="7"/>
      <c r="C4695" s="6"/>
      <c r="D4695" s="8"/>
      <c r="E4695" s="6"/>
      <c r="F4695" s="6"/>
    </row>
    <row r="4696" spans="1:6" ht="13.9">
      <c r="A4696" s="6"/>
      <c r="B4696" s="7"/>
      <c r="C4696" s="6"/>
      <c r="D4696" s="8"/>
      <c r="E4696" s="6"/>
      <c r="F4696" s="6"/>
    </row>
    <row r="4697" spans="1:6" ht="13.9">
      <c r="A4697" s="6"/>
      <c r="B4697" s="7"/>
      <c r="C4697" s="6"/>
      <c r="D4697" s="8"/>
      <c r="E4697" s="6"/>
      <c r="F4697" s="6"/>
    </row>
    <row r="4698" spans="1:6" ht="13.9">
      <c r="A4698" s="6"/>
      <c r="B4698" s="7"/>
      <c r="C4698" s="6"/>
      <c r="D4698" s="8"/>
      <c r="E4698" s="6"/>
      <c r="F4698" s="6"/>
    </row>
    <row r="4699" spans="1:6" ht="13.9">
      <c r="A4699" s="6"/>
      <c r="B4699" s="7"/>
      <c r="C4699" s="6"/>
      <c r="D4699" s="8"/>
      <c r="E4699" s="6"/>
      <c r="F4699" s="6"/>
    </row>
    <row r="4700" spans="1:6" ht="13.9">
      <c r="A4700" s="6"/>
      <c r="B4700" s="7"/>
      <c r="C4700" s="6"/>
      <c r="D4700" s="8"/>
      <c r="E4700" s="6"/>
      <c r="F4700" s="6"/>
    </row>
    <row r="4701" spans="1:6" ht="13.9">
      <c r="A4701" s="6"/>
      <c r="B4701" s="7"/>
      <c r="C4701" s="6"/>
      <c r="D4701" s="8"/>
      <c r="E4701" s="6"/>
      <c r="F4701" s="6"/>
    </row>
    <row r="4702" spans="1:6" ht="13.9">
      <c r="A4702" s="6"/>
      <c r="B4702" s="7"/>
      <c r="C4702" s="6"/>
      <c r="D4702" s="8"/>
      <c r="E4702" s="6"/>
      <c r="F4702" s="6"/>
    </row>
    <row r="4703" spans="1:6" ht="13.9">
      <c r="A4703" s="6"/>
      <c r="B4703" s="7"/>
      <c r="C4703" s="6"/>
      <c r="D4703" s="8"/>
      <c r="E4703" s="6"/>
      <c r="F4703" s="6"/>
    </row>
    <row r="4704" spans="1:6" ht="13.9">
      <c r="A4704" s="6"/>
      <c r="B4704" s="7"/>
      <c r="C4704" s="6"/>
      <c r="D4704" s="8"/>
      <c r="E4704" s="6"/>
      <c r="F4704" s="6"/>
    </row>
    <row r="4705" spans="1:6" ht="13.9">
      <c r="A4705" s="6"/>
      <c r="B4705" s="7"/>
      <c r="C4705" s="6"/>
      <c r="D4705" s="8"/>
      <c r="E4705" s="6"/>
      <c r="F4705" s="6"/>
    </row>
    <row r="4706" spans="1:6" ht="13.9">
      <c r="A4706" s="6"/>
      <c r="B4706" s="7"/>
      <c r="C4706" s="6"/>
      <c r="D4706" s="8"/>
      <c r="E4706" s="6"/>
      <c r="F4706" s="6"/>
    </row>
    <row r="4707" spans="1:6" ht="13.9">
      <c r="A4707" s="6"/>
      <c r="B4707" s="7"/>
      <c r="C4707" s="6"/>
      <c r="D4707" s="8"/>
      <c r="E4707" s="6"/>
      <c r="F4707" s="6"/>
    </row>
    <row r="4708" spans="1:6" ht="13.9">
      <c r="A4708" s="6"/>
      <c r="B4708" s="7"/>
      <c r="C4708" s="6"/>
      <c r="D4708" s="8"/>
      <c r="E4708" s="6"/>
      <c r="F4708" s="6"/>
    </row>
    <row r="4709" spans="1:6" ht="13.9">
      <c r="A4709" s="6"/>
      <c r="B4709" s="7"/>
      <c r="C4709" s="6"/>
      <c r="D4709" s="8"/>
      <c r="E4709" s="6"/>
      <c r="F4709" s="6"/>
    </row>
    <row r="4710" spans="1:6" ht="13.9">
      <c r="A4710" s="6"/>
      <c r="B4710" s="7"/>
      <c r="C4710" s="6"/>
      <c r="D4710" s="8"/>
      <c r="E4710" s="6"/>
      <c r="F4710" s="6"/>
    </row>
    <row r="4711" spans="1:6" ht="13.9">
      <c r="A4711" s="6"/>
      <c r="B4711" s="7"/>
      <c r="C4711" s="6"/>
      <c r="D4711" s="8"/>
      <c r="E4711" s="6"/>
      <c r="F4711" s="6"/>
    </row>
    <row r="4712" spans="1:6" ht="13.9">
      <c r="A4712" s="6"/>
      <c r="B4712" s="7"/>
      <c r="C4712" s="6"/>
      <c r="D4712" s="8"/>
      <c r="E4712" s="6"/>
      <c r="F4712" s="6"/>
    </row>
    <row r="4713" spans="1:6" ht="13.9">
      <c r="A4713" s="6"/>
      <c r="B4713" s="7"/>
      <c r="C4713" s="6"/>
      <c r="D4713" s="8"/>
      <c r="E4713" s="6"/>
      <c r="F4713" s="6"/>
    </row>
    <row r="4714" spans="1:6" ht="13.9">
      <c r="A4714" s="6"/>
      <c r="B4714" s="7"/>
      <c r="C4714" s="6"/>
      <c r="D4714" s="8"/>
      <c r="E4714" s="6"/>
      <c r="F4714" s="6"/>
    </row>
    <row r="4715" spans="1:6" ht="13.9">
      <c r="A4715" s="6"/>
      <c r="B4715" s="7"/>
      <c r="C4715" s="6"/>
      <c r="D4715" s="8"/>
      <c r="E4715" s="6"/>
      <c r="F4715" s="6"/>
    </row>
    <row r="4716" spans="1:6" ht="13.9">
      <c r="A4716" s="6"/>
      <c r="B4716" s="7"/>
      <c r="C4716" s="6"/>
      <c r="D4716" s="8"/>
      <c r="E4716" s="6"/>
      <c r="F4716" s="6"/>
    </row>
    <row r="4717" spans="1:6" ht="13.9">
      <c r="A4717" s="6"/>
      <c r="B4717" s="7"/>
      <c r="C4717" s="6"/>
      <c r="D4717" s="8"/>
      <c r="E4717" s="6"/>
      <c r="F4717" s="6"/>
    </row>
    <row r="4718" spans="1:6" ht="13.9">
      <c r="A4718" s="6"/>
      <c r="B4718" s="7"/>
      <c r="C4718" s="6"/>
      <c r="D4718" s="8"/>
      <c r="E4718" s="6"/>
      <c r="F4718" s="6"/>
    </row>
    <row r="4719" spans="1:6" ht="13.9">
      <c r="A4719" s="6"/>
      <c r="B4719" s="7"/>
      <c r="C4719" s="6"/>
      <c r="D4719" s="8"/>
      <c r="E4719" s="6"/>
      <c r="F4719" s="6"/>
    </row>
    <row r="4720" spans="1:6" ht="13.9">
      <c r="A4720" s="6"/>
      <c r="B4720" s="7"/>
      <c r="C4720" s="6"/>
      <c r="D4720" s="8"/>
      <c r="E4720" s="6"/>
      <c r="F4720" s="6"/>
    </row>
    <row r="4721" spans="1:6" ht="13.9">
      <c r="A4721" s="6"/>
      <c r="B4721" s="7"/>
      <c r="C4721" s="6"/>
      <c r="D4721" s="8"/>
      <c r="E4721" s="6"/>
      <c r="F4721" s="6"/>
    </row>
    <row r="4722" spans="1:6" ht="13.9">
      <c r="A4722" s="6"/>
      <c r="B4722" s="7"/>
      <c r="C4722" s="6"/>
      <c r="D4722" s="8"/>
      <c r="E4722" s="6"/>
      <c r="F4722" s="6"/>
    </row>
    <row r="4723" spans="1:6" ht="13.9">
      <c r="A4723" s="6"/>
      <c r="B4723" s="7"/>
      <c r="C4723" s="6"/>
      <c r="D4723" s="8"/>
      <c r="E4723" s="6"/>
      <c r="F4723" s="6"/>
    </row>
    <row r="4724" spans="1:6" ht="13.9">
      <c r="A4724" s="6"/>
      <c r="B4724" s="7"/>
      <c r="C4724" s="6"/>
      <c r="D4724" s="8"/>
      <c r="E4724" s="6"/>
      <c r="F4724" s="6"/>
    </row>
    <row r="4725" spans="1:6" ht="13.9">
      <c r="A4725" s="6"/>
      <c r="B4725" s="7"/>
      <c r="C4725" s="6"/>
      <c r="D4725" s="8"/>
      <c r="E4725" s="6"/>
      <c r="F4725" s="6"/>
    </row>
    <row r="4726" spans="1:6" ht="13.9">
      <c r="A4726" s="6"/>
      <c r="B4726" s="7"/>
      <c r="C4726" s="6"/>
      <c r="D4726" s="8"/>
      <c r="E4726" s="6"/>
      <c r="F4726" s="6"/>
    </row>
    <row r="4727" spans="1:6" ht="13.9">
      <c r="A4727" s="6"/>
      <c r="B4727" s="7"/>
      <c r="C4727" s="6"/>
      <c r="D4727" s="8"/>
      <c r="E4727" s="6"/>
      <c r="F4727" s="6"/>
    </row>
    <row r="4728" spans="1:6" ht="13.9">
      <c r="A4728" s="6"/>
      <c r="B4728" s="7"/>
      <c r="C4728" s="6"/>
      <c r="D4728" s="8"/>
      <c r="E4728" s="6"/>
      <c r="F4728" s="6"/>
    </row>
    <row r="4729" spans="1:6" ht="13.9">
      <c r="A4729" s="6"/>
      <c r="B4729" s="7"/>
      <c r="C4729" s="6"/>
      <c r="D4729" s="8"/>
      <c r="E4729" s="6"/>
      <c r="F4729" s="6"/>
    </row>
    <row r="4730" spans="1:6" ht="13.9">
      <c r="A4730" s="6"/>
      <c r="B4730" s="7"/>
      <c r="C4730" s="6"/>
      <c r="D4730" s="8"/>
      <c r="E4730" s="6"/>
      <c r="F4730" s="6"/>
    </row>
    <row r="4731" spans="1:6" ht="13.9">
      <c r="A4731" s="6"/>
      <c r="B4731" s="7"/>
      <c r="C4731" s="6"/>
      <c r="D4731" s="8"/>
      <c r="E4731" s="6"/>
      <c r="F4731" s="6"/>
    </row>
    <row r="4732" spans="1:6" ht="13.9">
      <c r="A4732" s="6"/>
      <c r="B4732" s="7"/>
      <c r="C4732" s="6"/>
      <c r="D4732" s="8"/>
      <c r="E4732" s="6"/>
      <c r="F4732" s="6"/>
    </row>
    <row r="4733" spans="1:6" ht="13.9">
      <c r="A4733" s="6"/>
      <c r="B4733" s="7"/>
      <c r="C4733" s="6"/>
      <c r="D4733" s="8"/>
      <c r="E4733" s="6"/>
      <c r="F4733" s="6"/>
    </row>
    <row r="4734" spans="1:6" ht="13.9">
      <c r="A4734" s="6"/>
      <c r="B4734" s="7"/>
      <c r="C4734" s="6"/>
      <c r="D4734" s="8"/>
      <c r="E4734" s="6"/>
      <c r="F4734" s="6"/>
    </row>
    <row r="4735" spans="1:6" ht="13.9">
      <c r="A4735" s="6"/>
      <c r="B4735" s="7"/>
      <c r="C4735" s="6"/>
      <c r="D4735" s="8"/>
      <c r="E4735" s="6"/>
      <c r="F4735" s="6"/>
    </row>
    <row r="4736" spans="1:6" ht="13.9">
      <c r="A4736" s="6"/>
      <c r="B4736" s="7"/>
      <c r="C4736" s="6"/>
      <c r="D4736" s="8"/>
      <c r="E4736" s="6"/>
      <c r="F4736" s="6"/>
    </row>
    <row r="4737" spans="1:6" ht="13.9">
      <c r="A4737" s="6"/>
      <c r="B4737" s="7"/>
      <c r="C4737" s="6"/>
      <c r="D4737" s="8"/>
      <c r="E4737" s="6"/>
      <c r="F4737" s="6"/>
    </row>
    <row r="4738" spans="1:6" ht="13.9">
      <c r="A4738" s="6"/>
      <c r="B4738" s="7"/>
      <c r="C4738" s="6"/>
      <c r="D4738" s="8"/>
      <c r="E4738" s="6"/>
      <c r="F4738" s="6"/>
    </row>
    <row r="4739" spans="1:6" ht="13.9">
      <c r="A4739" s="6"/>
      <c r="B4739" s="7"/>
      <c r="C4739" s="6"/>
      <c r="D4739" s="8"/>
      <c r="E4739" s="6"/>
      <c r="F4739" s="6"/>
    </row>
    <row r="4740" spans="1:6" ht="13.9">
      <c r="A4740" s="6"/>
      <c r="B4740" s="7"/>
      <c r="C4740" s="6"/>
      <c r="D4740" s="8"/>
      <c r="E4740" s="6"/>
      <c r="F4740" s="6"/>
    </row>
    <row r="4741" spans="1:6" ht="13.9">
      <c r="A4741" s="6"/>
      <c r="B4741" s="7"/>
      <c r="C4741" s="6"/>
      <c r="D4741" s="8"/>
      <c r="E4741" s="6"/>
      <c r="F4741" s="6"/>
    </row>
    <row r="4742" spans="1:6" ht="13.9">
      <c r="A4742" s="6"/>
      <c r="B4742" s="7"/>
      <c r="C4742" s="6"/>
      <c r="D4742" s="8"/>
      <c r="E4742" s="6"/>
      <c r="F4742" s="6"/>
    </row>
    <row r="4743" spans="1:6" ht="13.9">
      <c r="A4743" s="6"/>
      <c r="B4743" s="7"/>
      <c r="C4743" s="6"/>
      <c r="D4743" s="8"/>
      <c r="E4743" s="6"/>
      <c r="F4743" s="6"/>
    </row>
    <row r="4744" spans="1:6" ht="13.9">
      <c r="A4744" s="6"/>
      <c r="B4744" s="7"/>
      <c r="C4744" s="6"/>
      <c r="D4744" s="8"/>
      <c r="E4744" s="6"/>
      <c r="F4744" s="6"/>
    </row>
    <row r="4745" spans="1:6" ht="13.9">
      <c r="A4745" s="6"/>
      <c r="B4745" s="7"/>
      <c r="C4745" s="6"/>
      <c r="D4745" s="8"/>
      <c r="E4745" s="6"/>
      <c r="F4745" s="6"/>
    </row>
    <row r="4746" spans="1:6" ht="13.9">
      <c r="A4746" s="6"/>
      <c r="B4746" s="7"/>
      <c r="C4746" s="6"/>
      <c r="D4746" s="8"/>
      <c r="E4746" s="6"/>
      <c r="F4746" s="6"/>
    </row>
    <row r="4747" spans="1:6" ht="13.9">
      <c r="A4747" s="6"/>
      <c r="B4747" s="7"/>
      <c r="C4747" s="6"/>
      <c r="D4747" s="8"/>
      <c r="E4747" s="6"/>
      <c r="F4747" s="6"/>
    </row>
    <row r="4748" spans="1:6" ht="13.9">
      <c r="A4748" s="6"/>
      <c r="B4748" s="7"/>
      <c r="C4748" s="6"/>
      <c r="D4748" s="8"/>
      <c r="E4748" s="6"/>
      <c r="F4748" s="6"/>
    </row>
    <row r="4749" spans="1:6" ht="13.9">
      <c r="A4749" s="6"/>
      <c r="B4749" s="7"/>
      <c r="C4749" s="6"/>
      <c r="D4749" s="8"/>
      <c r="E4749" s="6"/>
      <c r="F4749" s="6"/>
    </row>
    <row r="4750" spans="1:6" ht="13.9">
      <c r="A4750" s="6"/>
      <c r="B4750" s="7"/>
      <c r="C4750" s="6"/>
      <c r="D4750" s="8"/>
      <c r="E4750" s="6"/>
      <c r="F4750" s="6"/>
    </row>
    <row r="4751" spans="1:6" ht="13.9">
      <c r="A4751" s="6"/>
      <c r="B4751" s="7"/>
      <c r="C4751" s="6"/>
      <c r="D4751" s="8"/>
      <c r="E4751" s="6"/>
      <c r="F4751" s="6"/>
    </row>
    <row r="4752" spans="1:6" ht="13.9">
      <c r="A4752" s="6"/>
      <c r="B4752" s="7"/>
      <c r="C4752" s="6"/>
      <c r="D4752" s="8"/>
      <c r="E4752" s="6"/>
      <c r="F4752" s="6"/>
    </row>
    <row r="4753" spans="1:6" ht="13.9">
      <c r="A4753" s="6"/>
      <c r="B4753" s="7"/>
      <c r="C4753" s="6"/>
      <c r="D4753" s="8"/>
      <c r="E4753" s="6"/>
      <c r="F4753" s="6"/>
    </row>
    <row r="4754" spans="1:6" ht="13.9">
      <c r="A4754" s="6"/>
      <c r="B4754" s="7"/>
      <c r="C4754" s="6"/>
      <c r="D4754" s="8"/>
      <c r="E4754" s="6"/>
      <c r="F4754" s="6"/>
    </row>
    <row r="4755" spans="1:6" ht="13.9">
      <c r="A4755" s="6"/>
      <c r="B4755" s="7"/>
      <c r="C4755" s="6"/>
      <c r="D4755" s="8"/>
      <c r="E4755" s="6"/>
      <c r="F4755" s="6"/>
    </row>
    <row r="4756" spans="1:6" ht="13.9">
      <c r="A4756" s="6"/>
      <c r="B4756" s="7"/>
      <c r="C4756" s="6"/>
      <c r="D4756" s="8"/>
      <c r="E4756" s="6"/>
      <c r="F4756" s="6"/>
    </row>
    <row r="4757" spans="1:6" ht="13.9">
      <c r="A4757" s="6"/>
      <c r="B4757" s="7"/>
      <c r="C4757" s="6"/>
      <c r="D4757" s="8"/>
      <c r="E4757" s="6"/>
      <c r="F4757" s="6"/>
    </row>
    <row r="4758" spans="1:6" ht="13.9">
      <c r="A4758" s="6"/>
      <c r="B4758" s="7"/>
      <c r="C4758" s="6"/>
      <c r="D4758" s="8"/>
      <c r="E4758" s="6"/>
      <c r="F4758" s="6"/>
    </row>
    <row r="4759" spans="1:6" ht="13.9">
      <c r="A4759" s="6"/>
      <c r="B4759" s="7"/>
      <c r="C4759" s="6"/>
      <c r="D4759" s="8"/>
      <c r="E4759" s="6"/>
      <c r="F4759" s="6"/>
    </row>
    <row r="4760" spans="1:6" ht="13.9">
      <c r="A4760" s="6"/>
      <c r="B4760" s="7"/>
      <c r="C4760" s="6"/>
      <c r="D4760" s="8"/>
      <c r="E4760" s="6"/>
      <c r="F4760" s="6"/>
    </row>
    <row r="4761" spans="1:6" ht="13.9">
      <c r="A4761" s="6"/>
      <c r="B4761" s="7"/>
      <c r="C4761" s="6"/>
      <c r="D4761" s="8"/>
      <c r="E4761" s="6"/>
      <c r="F4761" s="6"/>
    </row>
    <row r="4762" spans="1:6" ht="13.9">
      <c r="A4762" s="6"/>
      <c r="B4762" s="7"/>
      <c r="C4762" s="6"/>
      <c r="D4762" s="8"/>
      <c r="E4762" s="6"/>
      <c r="F4762" s="6"/>
    </row>
    <row r="4763" spans="1:6" ht="13.9">
      <c r="A4763" s="6"/>
      <c r="B4763" s="7"/>
      <c r="C4763" s="6"/>
      <c r="D4763" s="8"/>
      <c r="E4763" s="6"/>
      <c r="F4763" s="6"/>
    </row>
    <row r="4764" spans="1:6" ht="13.9">
      <c r="A4764" s="6"/>
      <c r="B4764" s="7"/>
      <c r="C4764" s="6"/>
      <c r="D4764" s="8"/>
      <c r="E4764" s="6"/>
      <c r="F4764" s="6"/>
    </row>
    <row r="4765" spans="1:6" ht="13.9">
      <c r="A4765" s="6"/>
      <c r="B4765" s="7"/>
      <c r="C4765" s="6"/>
      <c r="D4765" s="8"/>
      <c r="E4765" s="6"/>
      <c r="F4765" s="6"/>
    </row>
    <row r="4766" spans="1:6" ht="13.9">
      <c r="A4766" s="6"/>
      <c r="B4766" s="7"/>
      <c r="C4766" s="6"/>
      <c r="D4766" s="8"/>
      <c r="E4766" s="6"/>
      <c r="F4766" s="6"/>
    </row>
    <row r="4767" spans="1:6" ht="13.9">
      <c r="A4767" s="6"/>
      <c r="B4767" s="7"/>
      <c r="C4767" s="6"/>
      <c r="D4767" s="8"/>
      <c r="E4767" s="6"/>
      <c r="F4767" s="6"/>
    </row>
    <row r="4768" spans="1:6" ht="13.9">
      <c r="A4768" s="6"/>
      <c r="B4768" s="7"/>
      <c r="C4768" s="6"/>
      <c r="D4768" s="8"/>
      <c r="E4768" s="6"/>
      <c r="F4768" s="6"/>
    </row>
    <row r="4769" spans="1:6" ht="13.9">
      <c r="A4769" s="6"/>
      <c r="B4769" s="7"/>
      <c r="C4769" s="6"/>
      <c r="D4769" s="8"/>
      <c r="E4769" s="6"/>
      <c r="F4769" s="6"/>
    </row>
    <row r="4770" spans="1:6" ht="13.9">
      <c r="A4770" s="6"/>
      <c r="B4770" s="7"/>
      <c r="C4770" s="6"/>
      <c r="D4770" s="8"/>
      <c r="E4770" s="6"/>
      <c r="F4770" s="6"/>
    </row>
    <row r="4771" spans="1:6" ht="13.9">
      <c r="A4771" s="6"/>
      <c r="B4771" s="7"/>
      <c r="C4771" s="6"/>
      <c r="D4771" s="8"/>
      <c r="E4771" s="6"/>
      <c r="F4771" s="6"/>
    </row>
    <row r="4772" spans="1:6" ht="13.9">
      <c r="A4772" s="6"/>
      <c r="B4772" s="7"/>
      <c r="C4772" s="6"/>
      <c r="D4772" s="8"/>
      <c r="E4772" s="6"/>
      <c r="F4772" s="6"/>
    </row>
    <row r="4773" spans="1:6" ht="13.9">
      <c r="A4773" s="6"/>
      <c r="B4773" s="7"/>
      <c r="C4773" s="6"/>
      <c r="D4773" s="8"/>
      <c r="E4773" s="6"/>
      <c r="F4773" s="6"/>
    </row>
    <row r="4774" spans="1:6" ht="13.9">
      <c r="A4774" s="6"/>
      <c r="B4774" s="7"/>
      <c r="C4774" s="6"/>
      <c r="D4774" s="8"/>
      <c r="E4774" s="6"/>
      <c r="F4774" s="6"/>
    </row>
    <row r="4775" spans="1:6" ht="13.9">
      <c r="A4775" s="6"/>
      <c r="B4775" s="7"/>
      <c r="C4775" s="6"/>
      <c r="D4775" s="8"/>
      <c r="E4775" s="6"/>
      <c r="F4775" s="6"/>
    </row>
    <row r="4776" spans="1:6" ht="13.9">
      <c r="A4776" s="6"/>
      <c r="B4776" s="7"/>
      <c r="C4776" s="6"/>
      <c r="D4776" s="8"/>
      <c r="E4776" s="6"/>
      <c r="F4776" s="6"/>
    </row>
    <row r="4777" spans="1:6" ht="13.9">
      <c r="A4777" s="6"/>
      <c r="B4777" s="7"/>
      <c r="C4777" s="6"/>
      <c r="D4777" s="8"/>
      <c r="E4777" s="6"/>
      <c r="F4777" s="6"/>
    </row>
    <row r="4778" spans="1:6" ht="13.9">
      <c r="A4778" s="6"/>
      <c r="B4778" s="7"/>
      <c r="C4778" s="6"/>
      <c r="D4778" s="8"/>
      <c r="E4778" s="6"/>
      <c r="F4778" s="6"/>
    </row>
    <row r="4779" spans="1:6" ht="13.9">
      <c r="A4779" s="6"/>
      <c r="B4779" s="7"/>
      <c r="C4779" s="6"/>
      <c r="D4779" s="8"/>
      <c r="E4779" s="6"/>
      <c r="F4779" s="6"/>
    </row>
    <row r="4780" spans="1:6" ht="13.9">
      <c r="A4780" s="6"/>
      <c r="B4780" s="7"/>
      <c r="C4780" s="6"/>
      <c r="D4780" s="8"/>
      <c r="E4780" s="6"/>
      <c r="F4780" s="6"/>
    </row>
    <row r="4781" spans="1:6" ht="13.9">
      <c r="A4781" s="6"/>
      <c r="B4781" s="7"/>
      <c r="C4781" s="6"/>
      <c r="D4781" s="8"/>
      <c r="E4781" s="6"/>
      <c r="F4781" s="6"/>
    </row>
    <row r="4782" spans="1:6" ht="13.9">
      <c r="A4782" s="6"/>
      <c r="B4782" s="7"/>
      <c r="C4782" s="6"/>
      <c r="D4782" s="8"/>
      <c r="E4782" s="6"/>
      <c r="F4782" s="6"/>
    </row>
    <row r="4783" spans="1:6" ht="13.9">
      <c r="A4783" s="6"/>
      <c r="B4783" s="7"/>
      <c r="C4783" s="6"/>
      <c r="D4783" s="8"/>
      <c r="E4783" s="6"/>
      <c r="F4783" s="6"/>
    </row>
    <row r="4784" spans="1:6" ht="13.9">
      <c r="A4784" s="6"/>
      <c r="B4784" s="7"/>
      <c r="C4784" s="6"/>
      <c r="D4784" s="8"/>
      <c r="E4784" s="6"/>
      <c r="F4784" s="6"/>
    </row>
    <row r="4785" spans="1:6" ht="13.9">
      <c r="A4785" s="6"/>
      <c r="B4785" s="7"/>
      <c r="C4785" s="6"/>
      <c r="D4785" s="8"/>
      <c r="E4785" s="6"/>
      <c r="F4785" s="6"/>
    </row>
    <row r="4786" spans="1:6" ht="13.9">
      <c r="A4786" s="6"/>
      <c r="B4786" s="7"/>
      <c r="C4786" s="6"/>
      <c r="D4786" s="8"/>
      <c r="E4786" s="6"/>
      <c r="F4786" s="6"/>
    </row>
    <row r="4787" spans="1:6" ht="13.9">
      <c r="A4787" s="6"/>
      <c r="B4787" s="7"/>
      <c r="C4787" s="6"/>
      <c r="D4787" s="8"/>
      <c r="E4787" s="6"/>
      <c r="F4787" s="6"/>
    </row>
    <row r="4788" spans="1:6" ht="13.9">
      <c r="A4788" s="6"/>
      <c r="B4788" s="7"/>
      <c r="C4788" s="6"/>
      <c r="D4788" s="8"/>
      <c r="E4788" s="6"/>
      <c r="F4788" s="6"/>
    </row>
    <row r="4789" spans="1:6" ht="13.9">
      <c r="A4789" s="6"/>
      <c r="B4789" s="7"/>
      <c r="C4789" s="6"/>
      <c r="D4789" s="8"/>
      <c r="E4789" s="6"/>
      <c r="F4789" s="6"/>
    </row>
    <row r="4790" spans="1:6" ht="13.9">
      <c r="A4790" s="6"/>
      <c r="B4790" s="7"/>
      <c r="C4790" s="6"/>
      <c r="D4790" s="8"/>
      <c r="E4790" s="6"/>
      <c r="F4790" s="6"/>
    </row>
    <row r="4791" spans="1:6" ht="13.9">
      <c r="A4791" s="6"/>
      <c r="B4791" s="7"/>
      <c r="C4791" s="6"/>
      <c r="D4791" s="8"/>
      <c r="E4791" s="6"/>
      <c r="F4791" s="6"/>
    </row>
    <row r="4792" spans="1:6" ht="13.9">
      <c r="A4792" s="6"/>
      <c r="B4792" s="7"/>
      <c r="C4792" s="6"/>
      <c r="D4792" s="8"/>
      <c r="E4792" s="6"/>
      <c r="F4792" s="6"/>
    </row>
    <row r="4793" spans="1:6" ht="13.9">
      <c r="A4793" s="6"/>
      <c r="B4793" s="7"/>
      <c r="C4793" s="6"/>
      <c r="D4793" s="8"/>
      <c r="E4793" s="6"/>
      <c r="F4793" s="6"/>
    </row>
    <row r="4794" spans="1:6" ht="13.9">
      <c r="A4794" s="6"/>
      <c r="B4794" s="7"/>
      <c r="C4794" s="6"/>
      <c r="D4794" s="8"/>
      <c r="E4794" s="6"/>
      <c r="F4794" s="6"/>
    </row>
    <row r="4795" spans="1:6" ht="13.9">
      <c r="A4795" s="6"/>
      <c r="B4795" s="7"/>
      <c r="C4795" s="6"/>
      <c r="D4795" s="8"/>
      <c r="E4795" s="6"/>
      <c r="F4795" s="6"/>
    </row>
    <row r="4796" spans="1:6" ht="13.9">
      <c r="A4796" s="6"/>
      <c r="B4796" s="7"/>
      <c r="C4796" s="6"/>
      <c r="D4796" s="8"/>
      <c r="E4796" s="6"/>
      <c r="F4796" s="6"/>
    </row>
    <row r="4797" spans="1:6" ht="13.9">
      <c r="A4797" s="6"/>
      <c r="B4797" s="7"/>
      <c r="C4797" s="6"/>
      <c r="D4797" s="8"/>
      <c r="E4797" s="6"/>
      <c r="F4797" s="6"/>
    </row>
    <row r="4798" spans="1:6" ht="13.9">
      <c r="A4798" s="6"/>
      <c r="B4798" s="7"/>
      <c r="C4798" s="6"/>
      <c r="D4798" s="8"/>
      <c r="E4798" s="6"/>
      <c r="F4798" s="6"/>
    </row>
    <row r="4799" spans="1:6" ht="13.9">
      <c r="A4799" s="6"/>
      <c r="B4799" s="7"/>
      <c r="C4799" s="6"/>
      <c r="D4799" s="8"/>
      <c r="E4799" s="6"/>
      <c r="F4799" s="6"/>
    </row>
    <row r="4800" spans="1:6" ht="13.9">
      <c r="A4800" s="6"/>
      <c r="B4800" s="7"/>
      <c r="C4800" s="6"/>
      <c r="D4800" s="8"/>
      <c r="E4800" s="6"/>
      <c r="F4800" s="6"/>
    </row>
    <row r="4801" spans="1:6" ht="13.9">
      <c r="A4801" s="6"/>
      <c r="B4801" s="7"/>
      <c r="C4801" s="6"/>
      <c r="D4801" s="8"/>
      <c r="E4801" s="6"/>
      <c r="F4801" s="6"/>
    </row>
    <row r="4802" spans="1:6" ht="13.9">
      <c r="A4802" s="6"/>
      <c r="B4802" s="7"/>
      <c r="C4802" s="6"/>
      <c r="D4802" s="8"/>
      <c r="E4802" s="6"/>
      <c r="F4802" s="6"/>
    </row>
    <row r="4803" spans="1:6" ht="13.9">
      <c r="A4803" s="6"/>
      <c r="B4803" s="7"/>
      <c r="C4803" s="6"/>
      <c r="D4803" s="8"/>
      <c r="E4803" s="6"/>
      <c r="F4803" s="6"/>
    </row>
    <row r="4804" spans="1:6" ht="13.9">
      <c r="A4804" s="6"/>
      <c r="B4804" s="7"/>
      <c r="C4804" s="6"/>
      <c r="D4804" s="8"/>
      <c r="E4804" s="6"/>
      <c r="F4804" s="6"/>
    </row>
    <row r="4805" spans="1:6" ht="13.9">
      <c r="A4805" s="6"/>
      <c r="B4805" s="7"/>
      <c r="C4805" s="6"/>
      <c r="D4805" s="8"/>
      <c r="E4805" s="6"/>
      <c r="F4805" s="6"/>
    </row>
    <row r="4806" spans="1:6" ht="13.9">
      <c r="A4806" s="6"/>
      <c r="B4806" s="7"/>
      <c r="C4806" s="6"/>
      <c r="D4806" s="8"/>
      <c r="E4806" s="6"/>
      <c r="F4806" s="6"/>
    </row>
    <row r="4807" spans="1:6" ht="13.9">
      <c r="A4807" s="6"/>
      <c r="B4807" s="7"/>
      <c r="C4807" s="6"/>
      <c r="D4807" s="8"/>
      <c r="E4807" s="6"/>
      <c r="F4807" s="6"/>
    </row>
    <row r="4808" spans="1:6" ht="13.9">
      <c r="A4808" s="6"/>
      <c r="B4808" s="7"/>
      <c r="C4808" s="6"/>
      <c r="D4808" s="8"/>
      <c r="E4808" s="6"/>
      <c r="F4808" s="6"/>
    </row>
    <row r="4809" spans="1:6" ht="13.9">
      <c r="A4809" s="6"/>
      <c r="B4809" s="7"/>
      <c r="C4809" s="6"/>
      <c r="D4809" s="8"/>
      <c r="E4809" s="6"/>
      <c r="F4809" s="6"/>
    </row>
    <row r="4810" spans="1:6" ht="13.9">
      <c r="A4810" s="6"/>
      <c r="B4810" s="7"/>
      <c r="C4810" s="6"/>
      <c r="D4810" s="8"/>
      <c r="E4810" s="6"/>
      <c r="F4810" s="6"/>
    </row>
    <row r="4811" spans="1:6" ht="13.9">
      <c r="A4811" s="6"/>
      <c r="B4811" s="7"/>
      <c r="C4811" s="6"/>
      <c r="D4811" s="8"/>
      <c r="E4811" s="6"/>
      <c r="F4811" s="6"/>
    </row>
    <row r="4812" spans="1:6" ht="13.9">
      <c r="A4812" s="6"/>
      <c r="B4812" s="7"/>
      <c r="C4812" s="6"/>
      <c r="D4812" s="8"/>
      <c r="E4812" s="6"/>
      <c r="F4812" s="6"/>
    </row>
    <row r="4813" spans="1:6" ht="13.9">
      <c r="A4813" s="6"/>
      <c r="B4813" s="7"/>
      <c r="C4813" s="6"/>
      <c r="D4813" s="8"/>
      <c r="E4813" s="6"/>
      <c r="F4813" s="6"/>
    </row>
    <row r="4814" spans="1:6" ht="13.9">
      <c r="A4814" s="6"/>
      <c r="B4814" s="7"/>
      <c r="C4814" s="6"/>
      <c r="D4814" s="8"/>
      <c r="E4814" s="6"/>
      <c r="F4814" s="6"/>
    </row>
    <row r="4815" spans="1:6" ht="13.9">
      <c r="A4815" s="6"/>
      <c r="B4815" s="7"/>
      <c r="C4815" s="6"/>
      <c r="D4815" s="8"/>
      <c r="E4815" s="6"/>
      <c r="F4815" s="6"/>
    </row>
    <row r="4816" spans="1:6" ht="13.9">
      <c r="A4816" s="6"/>
      <c r="B4816" s="7"/>
      <c r="C4816" s="6"/>
      <c r="D4816" s="8"/>
      <c r="E4816" s="6"/>
      <c r="F4816" s="6"/>
    </row>
    <row r="4817" spans="1:6" ht="13.9">
      <c r="A4817" s="6"/>
      <c r="B4817" s="7"/>
      <c r="C4817" s="6"/>
      <c r="D4817" s="8"/>
      <c r="E4817" s="6"/>
      <c r="F4817" s="6"/>
    </row>
    <row r="4818" spans="1:6" ht="13.9">
      <c r="A4818" s="6"/>
      <c r="B4818" s="7"/>
      <c r="C4818" s="6"/>
      <c r="D4818" s="8"/>
      <c r="E4818" s="6"/>
      <c r="F4818" s="6"/>
    </row>
    <row r="4819" spans="1:6" ht="13.9">
      <c r="A4819" s="6"/>
      <c r="B4819" s="7"/>
      <c r="C4819" s="6"/>
      <c r="D4819" s="8"/>
      <c r="E4819" s="6"/>
      <c r="F4819" s="6"/>
    </row>
    <row r="4820" spans="1:6" ht="13.9">
      <c r="A4820" s="6"/>
      <c r="B4820" s="7"/>
      <c r="C4820" s="6"/>
      <c r="D4820" s="8"/>
      <c r="E4820" s="6"/>
      <c r="F4820" s="6"/>
    </row>
    <row r="4821" spans="1:6" ht="13.9">
      <c r="A4821" s="6"/>
      <c r="B4821" s="7"/>
      <c r="C4821" s="6"/>
      <c r="D4821" s="8"/>
      <c r="E4821" s="6"/>
      <c r="F4821" s="6"/>
    </row>
    <row r="4822" spans="1:6" ht="13.9">
      <c r="A4822" s="6"/>
      <c r="B4822" s="7"/>
      <c r="C4822" s="6"/>
      <c r="D4822" s="8"/>
      <c r="E4822" s="6"/>
      <c r="F4822" s="6"/>
    </row>
    <row r="4823" spans="1:6" ht="13.9">
      <c r="A4823" s="6"/>
      <c r="B4823" s="7"/>
      <c r="C4823" s="6"/>
      <c r="D4823" s="8"/>
      <c r="E4823" s="6"/>
      <c r="F4823" s="6"/>
    </row>
    <row r="4824" spans="1:6" ht="13.9">
      <c r="A4824" s="6"/>
      <c r="B4824" s="7"/>
      <c r="C4824" s="6"/>
      <c r="D4824" s="8"/>
      <c r="E4824" s="6"/>
      <c r="F4824" s="6"/>
    </row>
    <row r="4825" spans="1:6" ht="13.9">
      <c r="A4825" s="6"/>
      <c r="B4825" s="7"/>
      <c r="C4825" s="6"/>
      <c r="D4825" s="8"/>
      <c r="E4825" s="6"/>
      <c r="F4825" s="6"/>
    </row>
    <row r="4826" spans="1:6" ht="13.9">
      <c r="A4826" s="6"/>
      <c r="B4826" s="7"/>
      <c r="C4826" s="6"/>
      <c r="D4826" s="8"/>
      <c r="E4826" s="6"/>
      <c r="F4826" s="6"/>
    </row>
    <row r="4827" spans="1:6" ht="13.9">
      <c r="A4827" s="6"/>
      <c r="B4827" s="7"/>
      <c r="C4827" s="6"/>
      <c r="D4827" s="8"/>
      <c r="E4827" s="6"/>
      <c r="F4827" s="6"/>
    </row>
    <row r="4828" spans="1:6" ht="13.9">
      <c r="A4828" s="6"/>
      <c r="B4828" s="7"/>
      <c r="C4828" s="6"/>
      <c r="D4828" s="8"/>
      <c r="E4828" s="6"/>
      <c r="F4828" s="6"/>
    </row>
    <row r="4829" spans="1:6" ht="13.9">
      <c r="A4829" s="6"/>
      <c r="B4829" s="7"/>
      <c r="C4829" s="6"/>
      <c r="D4829" s="8"/>
      <c r="E4829" s="6"/>
      <c r="F4829" s="6"/>
    </row>
    <row r="4830" spans="1:6" ht="13.9">
      <c r="A4830" s="6"/>
      <c r="B4830" s="7"/>
      <c r="C4830" s="6"/>
      <c r="D4830" s="8"/>
      <c r="E4830" s="6"/>
      <c r="F4830" s="6"/>
    </row>
    <row r="4831" spans="1:6" ht="13.9">
      <c r="A4831" s="6"/>
      <c r="B4831" s="7"/>
      <c r="C4831" s="6"/>
      <c r="D4831" s="8"/>
      <c r="E4831" s="6"/>
      <c r="F4831" s="6"/>
    </row>
    <row r="4832" spans="1:6" ht="13.9">
      <c r="A4832" s="6"/>
      <c r="B4832" s="7"/>
      <c r="C4832" s="6"/>
      <c r="D4832" s="8"/>
      <c r="E4832" s="6"/>
      <c r="F4832" s="6"/>
    </row>
    <row r="4833" spans="1:6" ht="13.9">
      <c r="A4833" s="6"/>
      <c r="B4833" s="7"/>
      <c r="C4833" s="6"/>
      <c r="D4833" s="8"/>
      <c r="E4833" s="6"/>
      <c r="F4833" s="6"/>
    </row>
    <row r="4834" spans="1:6" ht="13.9">
      <c r="A4834" s="6"/>
      <c r="B4834" s="7"/>
      <c r="C4834" s="6"/>
      <c r="D4834" s="8"/>
      <c r="E4834" s="6"/>
      <c r="F4834" s="6"/>
    </row>
    <row r="4835" spans="1:6" ht="13.9">
      <c r="A4835" s="6"/>
      <c r="B4835" s="7"/>
      <c r="C4835" s="6"/>
      <c r="D4835" s="8"/>
      <c r="E4835" s="6"/>
      <c r="F4835" s="6"/>
    </row>
    <row r="4836" spans="1:6" ht="13.9">
      <c r="A4836" s="6"/>
      <c r="B4836" s="7"/>
      <c r="C4836" s="6"/>
      <c r="D4836" s="8"/>
      <c r="E4836" s="6"/>
      <c r="F4836" s="6"/>
    </row>
    <row r="4837" spans="1:6" ht="13.9">
      <c r="A4837" s="6"/>
      <c r="B4837" s="7"/>
      <c r="C4837" s="6"/>
      <c r="D4837" s="8"/>
      <c r="E4837" s="6"/>
      <c r="F4837" s="6"/>
    </row>
    <row r="4838" spans="1:6" ht="13.9">
      <c r="A4838" s="6"/>
      <c r="B4838" s="7"/>
      <c r="C4838" s="6"/>
      <c r="D4838" s="8"/>
      <c r="E4838" s="6"/>
      <c r="F4838" s="6"/>
    </row>
    <row r="4839" spans="1:6" ht="13.9">
      <c r="A4839" s="6"/>
      <c r="B4839" s="7"/>
      <c r="C4839" s="6"/>
      <c r="D4839" s="8"/>
      <c r="E4839" s="6"/>
      <c r="F4839" s="6"/>
    </row>
    <row r="4840" spans="1:6" ht="13.9">
      <c r="A4840" s="6"/>
      <c r="B4840" s="7"/>
      <c r="C4840" s="6"/>
      <c r="D4840" s="8"/>
      <c r="E4840" s="6"/>
      <c r="F4840" s="6"/>
    </row>
    <row r="4841" spans="1:6" ht="13.9">
      <c r="A4841" s="6"/>
      <c r="B4841" s="7"/>
      <c r="C4841" s="6"/>
      <c r="D4841" s="8"/>
      <c r="E4841" s="6"/>
      <c r="F4841" s="6"/>
    </row>
    <row r="4842" spans="1:6" ht="13.9">
      <c r="A4842" s="6"/>
      <c r="B4842" s="7"/>
      <c r="C4842" s="6"/>
      <c r="D4842" s="8"/>
      <c r="E4842" s="6"/>
      <c r="F4842" s="6"/>
    </row>
    <row r="4843" spans="1:6" ht="13.9">
      <c r="A4843" s="6"/>
      <c r="B4843" s="7"/>
      <c r="C4843" s="6"/>
      <c r="D4843" s="8"/>
      <c r="E4843" s="6"/>
      <c r="F4843" s="6"/>
    </row>
    <row r="4844" spans="1:6" ht="13.9">
      <c r="A4844" s="6"/>
      <c r="B4844" s="7"/>
      <c r="C4844" s="6"/>
      <c r="D4844" s="8"/>
      <c r="E4844" s="6"/>
      <c r="F4844" s="6"/>
    </row>
    <row r="4845" spans="1:6" ht="13.9">
      <c r="A4845" s="6"/>
      <c r="B4845" s="7"/>
      <c r="C4845" s="6"/>
      <c r="D4845" s="8"/>
      <c r="E4845" s="6"/>
      <c r="F4845" s="6"/>
    </row>
    <row r="4846" spans="1:6" ht="13.9">
      <c r="A4846" s="6"/>
      <c r="B4846" s="7"/>
      <c r="C4846" s="6"/>
      <c r="D4846" s="8"/>
      <c r="E4846" s="6"/>
      <c r="F4846" s="6"/>
    </row>
    <row r="4847" spans="1:6" ht="13.9">
      <c r="A4847" s="6"/>
      <c r="B4847" s="7"/>
      <c r="C4847" s="6"/>
      <c r="D4847" s="8"/>
      <c r="E4847" s="6"/>
      <c r="F4847" s="6"/>
    </row>
    <row r="4848" spans="1:6" ht="13.9">
      <c r="A4848" s="6"/>
      <c r="B4848" s="7"/>
      <c r="C4848" s="6"/>
      <c r="D4848" s="8"/>
      <c r="E4848" s="6"/>
      <c r="F4848" s="6"/>
    </row>
    <row r="4849" spans="1:6" ht="13.9">
      <c r="A4849" s="6"/>
      <c r="B4849" s="7"/>
      <c r="C4849" s="6"/>
      <c r="D4849" s="8"/>
      <c r="E4849" s="6"/>
      <c r="F4849" s="6"/>
    </row>
    <row r="4850" spans="1:6" ht="13.9">
      <c r="A4850" s="6"/>
      <c r="B4850" s="7"/>
      <c r="C4850" s="6"/>
      <c r="D4850" s="8"/>
      <c r="E4850" s="6"/>
      <c r="F4850" s="6"/>
    </row>
    <row r="4851" spans="1:6" ht="13.9">
      <c r="A4851" s="6"/>
      <c r="B4851" s="7"/>
      <c r="C4851" s="6"/>
      <c r="D4851" s="8"/>
      <c r="E4851" s="6"/>
      <c r="F4851" s="6"/>
    </row>
    <row r="4852" spans="1:6" ht="13.9">
      <c r="A4852" s="6"/>
      <c r="B4852" s="7"/>
      <c r="C4852" s="6"/>
      <c r="D4852" s="8"/>
      <c r="E4852" s="6"/>
      <c r="F4852" s="6"/>
    </row>
    <row r="4853" spans="1:6" ht="13.9">
      <c r="A4853" s="6"/>
      <c r="B4853" s="7"/>
      <c r="C4853" s="6"/>
      <c r="D4853" s="8"/>
      <c r="E4853" s="6"/>
      <c r="F4853" s="6"/>
    </row>
    <row r="4854" spans="1:6" ht="13.9">
      <c r="A4854" s="6"/>
      <c r="B4854" s="7"/>
      <c r="C4854" s="6"/>
      <c r="D4854" s="8"/>
      <c r="E4854" s="6"/>
      <c r="F4854" s="6"/>
    </row>
    <row r="4855" spans="1:6" ht="13.9">
      <c r="A4855" s="6"/>
      <c r="B4855" s="7"/>
      <c r="C4855" s="6"/>
      <c r="D4855" s="8"/>
      <c r="E4855" s="6"/>
      <c r="F4855" s="6"/>
    </row>
    <row r="4856" spans="1:6" ht="13.9">
      <c r="A4856" s="6"/>
      <c r="B4856" s="7"/>
      <c r="C4856" s="6"/>
      <c r="D4856" s="8"/>
      <c r="E4856" s="6"/>
      <c r="F4856" s="6"/>
    </row>
    <row r="4857" spans="1:6" ht="13.9">
      <c r="A4857" s="6"/>
      <c r="B4857" s="7"/>
      <c r="C4857" s="6"/>
      <c r="D4857" s="8"/>
      <c r="E4857" s="6"/>
      <c r="F4857" s="6"/>
    </row>
    <row r="4858" spans="1:6" ht="13.9">
      <c r="A4858" s="6"/>
      <c r="B4858" s="7"/>
      <c r="C4858" s="6"/>
      <c r="D4858" s="8"/>
      <c r="E4858" s="6"/>
      <c r="F4858" s="6"/>
    </row>
    <row r="4859" spans="1:6" ht="13.9">
      <c r="A4859" s="6"/>
      <c r="B4859" s="7"/>
      <c r="C4859" s="6"/>
      <c r="D4859" s="8"/>
      <c r="E4859" s="6"/>
      <c r="F4859" s="6"/>
    </row>
    <row r="4860" spans="1:6" ht="13.9">
      <c r="A4860" s="6"/>
      <c r="B4860" s="7"/>
      <c r="C4860" s="6"/>
      <c r="D4860" s="8"/>
      <c r="E4860" s="6"/>
      <c r="F4860" s="6"/>
    </row>
    <row r="4861" spans="1:6" ht="13.9">
      <c r="A4861" s="6"/>
      <c r="B4861" s="7"/>
      <c r="C4861" s="6"/>
      <c r="D4861" s="8"/>
      <c r="E4861" s="6"/>
      <c r="F4861" s="6"/>
    </row>
    <row r="4862" spans="1:6" ht="13.9">
      <c r="A4862" s="6"/>
      <c r="B4862" s="7"/>
      <c r="C4862" s="6"/>
      <c r="D4862" s="8"/>
      <c r="E4862" s="6"/>
      <c r="F4862" s="6"/>
    </row>
    <row r="4863" spans="1:6" ht="13.9">
      <c r="A4863" s="6"/>
      <c r="B4863" s="7"/>
      <c r="C4863" s="6"/>
      <c r="D4863" s="8"/>
      <c r="E4863" s="6"/>
      <c r="F4863" s="6"/>
    </row>
    <row r="4864" spans="1:6" ht="13.9">
      <c r="A4864" s="6"/>
      <c r="B4864" s="7"/>
      <c r="C4864" s="6"/>
      <c r="D4864" s="8"/>
      <c r="E4864" s="6"/>
      <c r="F4864" s="6"/>
    </row>
    <row r="4865" spans="1:6" ht="13.9">
      <c r="A4865" s="6"/>
      <c r="B4865" s="7"/>
      <c r="C4865" s="6"/>
      <c r="D4865" s="8"/>
      <c r="E4865" s="6"/>
      <c r="F4865" s="6"/>
    </row>
    <row r="4866" spans="1:6" ht="13.9">
      <c r="A4866" s="6"/>
      <c r="B4866" s="7"/>
      <c r="C4866" s="6"/>
      <c r="D4866" s="8"/>
      <c r="E4866" s="6"/>
      <c r="F4866" s="6"/>
    </row>
    <row r="4867" spans="1:6" ht="13.9">
      <c r="A4867" s="6"/>
      <c r="B4867" s="7"/>
      <c r="C4867" s="6"/>
      <c r="D4867" s="8"/>
      <c r="E4867" s="6"/>
      <c r="F4867" s="6"/>
    </row>
    <row r="4868" spans="1:6" ht="13.9">
      <c r="A4868" s="6"/>
      <c r="B4868" s="7"/>
      <c r="C4868" s="6"/>
      <c r="D4868" s="8"/>
      <c r="E4868" s="6"/>
      <c r="F4868" s="6"/>
    </row>
    <row r="4869" spans="1:6" ht="13.9">
      <c r="A4869" s="6"/>
      <c r="B4869" s="7"/>
      <c r="C4869" s="6"/>
      <c r="D4869" s="8"/>
      <c r="E4869" s="6"/>
      <c r="F4869" s="6"/>
    </row>
    <row r="4870" spans="1:6" ht="13.9">
      <c r="A4870" s="6"/>
      <c r="B4870" s="7"/>
      <c r="C4870" s="6"/>
      <c r="D4870" s="8"/>
      <c r="E4870" s="6"/>
      <c r="F4870" s="6"/>
    </row>
    <row r="4871" spans="1:6" ht="13.9">
      <c r="A4871" s="6"/>
      <c r="B4871" s="7"/>
      <c r="C4871" s="6"/>
      <c r="D4871" s="8"/>
      <c r="E4871" s="6"/>
      <c r="F4871" s="6"/>
    </row>
    <row r="4872" spans="1:6" ht="13.9">
      <c r="A4872" s="6"/>
      <c r="B4872" s="7"/>
      <c r="C4872" s="6"/>
      <c r="D4872" s="8"/>
      <c r="E4872" s="6"/>
      <c r="F4872" s="6"/>
    </row>
    <row r="4873" spans="1:6" ht="13.9">
      <c r="A4873" s="6"/>
      <c r="B4873" s="7"/>
      <c r="C4873" s="6"/>
      <c r="D4873" s="8"/>
      <c r="E4873" s="6"/>
      <c r="F4873" s="6"/>
    </row>
    <row r="4874" spans="1:6" ht="13.9">
      <c r="A4874" s="6"/>
      <c r="B4874" s="7"/>
      <c r="C4874" s="6"/>
      <c r="D4874" s="8"/>
      <c r="E4874" s="6"/>
      <c r="F4874" s="6"/>
    </row>
    <row r="4875" spans="1:6" ht="13.9">
      <c r="A4875" s="6"/>
      <c r="B4875" s="7"/>
      <c r="C4875" s="6"/>
      <c r="D4875" s="8"/>
      <c r="E4875" s="6"/>
      <c r="F4875" s="6"/>
    </row>
    <row r="4876" spans="1:6" ht="13.9">
      <c r="A4876" s="6"/>
      <c r="B4876" s="7"/>
      <c r="C4876" s="6"/>
      <c r="D4876" s="8"/>
      <c r="E4876" s="6"/>
      <c r="F4876" s="6"/>
    </row>
    <row r="4877" spans="1:6" ht="13.9">
      <c r="A4877" s="6"/>
      <c r="B4877" s="7"/>
      <c r="C4877" s="6"/>
      <c r="D4877" s="8"/>
      <c r="E4877" s="6"/>
      <c r="F4877" s="6"/>
    </row>
    <row r="4878" spans="1:6" ht="13.9">
      <c r="A4878" s="6"/>
      <c r="B4878" s="7"/>
      <c r="C4878" s="6"/>
      <c r="D4878" s="8"/>
      <c r="E4878" s="6"/>
      <c r="F4878" s="6"/>
    </row>
    <row r="4879" spans="1:6" ht="13.9">
      <c r="A4879" s="6"/>
      <c r="B4879" s="7"/>
      <c r="C4879" s="6"/>
      <c r="D4879" s="8"/>
      <c r="E4879" s="6"/>
      <c r="F4879" s="6"/>
    </row>
    <row r="4880" spans="1:6" ht="13.9">
      <c r="A4880" s="6"/>
      <c r="B4880" s="7"/>
      <c r="C4880" s="6"/>
      <c r="D4880" s="8"/>
      <c r="E4880" s="6"/>
      <c r="F4880" s="6"/>
    </row>
    <row r="4881" spans="1:6" ht="13.9">
      <c r="A4881" s="6"/>
      <c r="B4881" s="7"/>
      <c r="C4881" s="6"/>
      <c r="D4881" s="8"/>
      <c r="E4881" s="6"/>
      <c r="F4881" s="6"/>
    </row>
    <row r="4882" spans="1:6" ht="13.9">
      <c r="A4882" s="6"/>
      <c r="B4882" s="7"/>
      <c r="C4882" s="6"/>
      <c r="D4882" s="8"/>
      <c r="E4882" s="6"/>
      <c r="F4882" s="6"/>
    </row>
    <row r="4883" spans="1:6" ht="13.9">
      <c r="A4883" s="6"/>
      <c r="B4883" s="7"/>
      <c r="C4883" s="6"/>
      <c r="D4883" s="8"/>
      <c r="E4883" s="6"/>
      <c r="F4883" s="6"/>
    </row>
    <row r="4884" spans="1:6" ht="13.9">
      <c r="A4884" s="6"/>
      <c r="B4884" s="7"/>
      <c r="C4884" s="6"/>
      <c r="D4884" s="8"/>
      <c r="E4884" s="6"/>
      <c r="F4884" s="6"/>
    </row>
    <row r="4885" spans="1:6" ht="13.9">
      <c r="A4885" s="6"/>
      <c r="B4885" s="7"/>
      <c r="C4885" s="6"/>
      <c r="D4885" s="8"/>
      <c r="E4885" s="6"/>
      <c r="F4885" s="6"/>
    </row>
    <row r="4886" spans="1:6" ht="13.9">
      <c r="A4886" s="6"/>
      <c r="B4886" s="7"/>
      <c r="C4886" s="6"/>
      <c r="D4886" s="8"/>
      <c r="E4886" s="6"/>
      <c r="F4886" s="6"/>
    </row>
    <row r="4887" spans="1:6" ht="13.9">
      <c r="A4887" s="6"/>
      <c r="B4887" s="7"/>
      <c r="C4887" s="6"/>
      <c r="D4887" s="8"/>
      <c r="E4887" s="6"/>
      <c r="F4887" s="6"/>
    </row>
    <row r="4888" spans="1:6" ht="13.9">
      <c r="A4888" s="6"/>
      <c r="B4888" s="7"/>
      <c r="C4888" s="6"/>
      <c r="D4888" s="8"/>
      <c r="E4888" s="6"/>
      <c r="F4888" s="6"/>
    </row>
    <row r="4889" spans="1:6" ht="13.9">
      <c r="A4889" s="6"/>
      <c r="B4889" s="7"/>
      <c r="C4889" s="6"/>
      <c r="D4889" s="8"/>
      <c r="E4889" s="6"/>
      <c r="F4889" s="6"/>
    </row>
    <row r="4890" spans="1:6" ht="13.9">
      <c r="A4890" s="6"/>
      <c r="B4890" s="7"/>
      <c r="C4890" s="6"/>
      <c r="D4890" s="8"/>
      <c r="E4890" s="6"/>
      <c r="F4890" s="6"/>
    </row>
    <row r="4891" spans="1:6" ht="13.9">
      <c r="A4891" s="6"/>
      <c r="B4891" s="7"/>
      <c r="C4891" s="6"/>
      <c r="D4891" s="8"/>
      <c r="E4891" s="6"/>
      <c r="F4891" s="6"/>
    </row>
    <row r="4892" spans="1:6" ht="13.9">
      <c r="A4892" s="6"/>
      <c r="B4892" s="7"/>
      <c r="C4892" s="6"/>
      <c r="D4892" s="8"/>
      <c r="E4892" s="6"/>
      <c r="F4892" s="6"/>
    </row>
    <row r="4893" spans="1:6" ht="13.9">
      <c r="A4893" s="6"/>
      <c r="B4893" s="7"/>
      <c r="C4893" s="6"/>
      <c r="D4893" s="8"/>
      <c r="E4893" s="6"/>
      <c r="F4893" s="6"/>
    </row>
    <row r="4894" spans="1:6" ht="13.9">
      <c r="A4894" s="6"/>
      <c r="B4894" s="7"/>
      <c r="C4894" s="6"/>
      <c r="D4894" s="8"/>
      <c r="E4894" s="6"/>
      <c r="F4894" s="6"/>
    </row>
    <row r="4895" spans="1:6" ht="13.9">
      <c r="A4895" s="6"/>
      <c r="B4895" s="7"/>
      <c r="C4895" s="6"/>
      <c r="D4895" s="8"/>
      <c r="E4895" s="6"/>
      <c r="F4895" s="6"/>
    </row>
    <row r="4896" spans="1:6" ht="13.9">
      <c r="A4896" s="6"/>
      <c r="B4896" s="7"/>
      <c r="C4896" s="6"/>
      <c r="D4896" s="8"/>
      <c r="E4896" s="6"/>
      <c r="F4896" s="6"/>
    </row>
    <row r="4897" spans="1:6" ht="13.9">
      <c r="A4897" s="6"/>
      <c r="B4897" s="7"/>
      <c r="C4897" s="6"/>
      <c r="D4897" s="8"/>
      <c r="E4897" s="6"/>
      <c r="F4897" s="6"/>
    </row>
    <row r="4898" spans="1:6" ht="13.9">
      <c r="A4898" s="6"/>
      <c r="B4898" s="7"/>
      <c r="C4898" s="6"/>
      <c r="D4898" s="8"/>
      <c r="E4898" s="6"/>
      <c r="F4898" s="6"/>
    </row>
    <row r="4899" spans="1:6" ht="13.9">
      <c r="A4899" s="6"/>
      <c r="B4899" s="7"/>
      <c r="C4899" s="6"/>
      <c r="D4899" s="8"/>
      <c r="E4899" s="6"/>
      <c r="F4899" s="6"/>
    </row>
    <row r="4900" spans="1:6" ht="13.9">
      <c r="A4900" s="6"/>
      <c r="B4900" s="7"/>
      <c r="C4900" s="6"/>
      <c r="D4900" s="8"/>
      <c r="E4900" s="6"/>
      <c r="F4900" s="6"/>
    </row>
    <row r="4901" spans="1:6" ht="13.9">
      <c r="A4901" s="6"/>
      <c r="B4901" s="7"/>
      <c r="C4901" s="6"/>
      <c r="D4901" s="8"/>
      <c r="E4901" s="6"/>
      <c r="F4901" s="6"/>
    </row>
    <row r="4902" spans="1:6" ht="13.9">
      <c r="A4902" s="6"/>
      <c r="B4902" s="7"/>
      <c r="C4902" s="6"/>
      <c r="D4902" s="8"/>
      <c r="E4902" s="6"/>
      <c r="F4902" s="6"/>
    </row>
    <row r="4903" spans="1:6" ht="13.9">
      <c r="A4903" s="6"/>
      <c r="B4903" s="7"/>
      <c r="C4903" s="6"/>
      <c r="D4903" s="8"/>
      <c r="E4903" s="6"/>
      <c r="F4903" s="6"/>
    </row>
    <row r="4904" spans="1:6" ht="13.9">
      <c r="A4904" s="6"/>
      <c r="B4904" s="7"/>
      <c r="C4904" s="6"/>
      <c r="D4904" s="8"/>
      <c r="E4904" s="6"/>
      <c r="F4904" s="6"/>
    </row>
    <row r="4905" spans="1:6" ht="13.9">
      <c r="A4905" s="6"/>
      <c r="B4905" s="7"/>
      <c r="C4905" s="6"/>
      <c r="D4905" s="8"/>
      <c r="E4905" s="6"/>
      <c r="F4905" s="6"/>
    </row>
    <row r="4906" spans="1:6" ht="13.9">
      <c r="A4906" s="6"/>
      <c r="B4906" s="7"/>
      <c r="C4906" s="6"/>
      <c r="D4906" s="8"/>
      <c r="E4906" s="6"/>
      <c r="F4906" s="6"/>
    </row>
    <row r="4907" spans="1:6" ht="13.9">
      <c r="A4907" s="6"/>
      <c r="B4907" s="7"/>
      <c r="C4907" s="6"/>
      <c r="D4907" s="8"/>
      <c r="E4907" s="6"/>
      <c r="F4907" s="6"/>
    </row>
    <row r="4908" spans="1:6" ht="13.9">
      <c r="A4908" s="6"/>
      <c r="B4908" s="7"/>
      <c r="C4908" s="6"/>
      <c r="D4908" s="8"/>
      <c r="E4908" s="6"/>
      <c r="F4908" s="6"/>
    </row>
    <row r="4909" spans="1:6" ht="13.9">
      <c r="A4909" s="6"/>
      <c r="B4909" s="7"/>
      <c r="C4909" s="6"/>
      <c r="D4909" s="8"/>
      <c r="E4909" s="6"/>
      <c r="F4909" s="6"/>
    </row>
    <row r="4910" spans="1:6" ht="13.9">
      <c r="A4910" s="6"/>
      <c r="B4910" s="7"/>
      <c r="C4910" s="6"/>
      <c r="D4910" s="8"/>
      <c r="E4910" s="6"/>
      <c r="F4910" s="6"/>
    </row>
    <row r="4911" spans="1:6" ht="13.9">
      <c r="A4911" s="6"/>
      <c r="B4911" s="7"/>
      <c r="C4911" s="6"/>
      <c r="D4911" s="8"/>
      <c r="E4911" s="6"/>
      <c r="F4911" s="6"/>
    </row>
    <row r="4912" spans="1:6" ht="13.9">
      <c r="A4912" s="6"/>
      <c r="B4912" s="7"/>
      <c r="C4912" s="6"/>
      <c r="D4912" s="8"/>
      <c r="E4912" s="6"/>
      <c r="F4912" s="6"/>
    </row>
    <row r="4913" spans="1:6" ht="13.9">
      <c r="A4913" s="6"/>
      <c r="B4913" s="7"/>
      <c r="C4913" s="6"/>
      <c r="D4913" s="8"/>
      <c r="E4913" s="6"/>
      <c r="F4913" s="6"/>
    </row>
    <row r="4914" spans="1:6" ht="13.9">
      <c r="A4914" s="6"/>
      <c r="B4914" s="7"/>
      <c r="C4914" s="6"/>
      <c r="D4914" s="8"/>
      <c r="E4914" s="6"/>
      <c r="F4914" s="6"/>
    </row>
    <row r="4915" spans="1:6" ht="13.9">
      <c r="A4915" s="6"/>
      <c r="B4915" s="7"/>
      <c r="C4915" s="6"/>
      <c r="D4915" s="8"/>
      <c r="E4915" s="6"/>
      <c r="F4915" s="6"/>
    </row>
    <row r="4916" spans="1:6" ht="13.9">
      <c r="A4916" s="6"/>
      <c r="B4916" s="7"/>
      <c r="C4916" s="6"/>
      <c r="D4916" s="8"/>
      <c r="E4916" s="6"/>
      <c r="F4916" s="6"/>
    </row>
    <row r="4917" spans="1:6" ht="13.9">
      <c r="A4917" s="6"/>
      <c r="B4917" s="7"/>
      <c r="C4917" s="6"/>
      <c r="D4917" s="8"/>
      <c r="E4917" s="6"/>
      <c r="F4917" s="6"/>
    </row>
    <row r="4918" spans="1:6" ht="13.9">
      <c r="A4918" s="6"/>
      <c r="B4918" s="7"/>
      <c r="C4918" s="6"/>
      <c r="D4918" s="8"/>
      <c r="E4918" s="6"/>
      <c r="F4918" s="6"/>
    </row>
    <row r="4919" spans="1:6" ht="13.9">
      <c r="A4919" s="6"/>
      <c r="B4919" s="7"/>
      <c r="C4919" s="6"/>
      <c r="D4919" s="8"/>
      <c r="E4919" s="6"/>
      <c r="F4919" s="6"/>
    </row>
    <row r="4920" spans="1:6" ht="13.9">
      <c r="A4920" s="6"/>
      <c r="B4920" s="7"/>
      <c r="C4920" s="6"/>
      <c r="D4920" s="8"/>
      <c r="E4920" s="6"/>
      <c r="F4920" s="6"/>
    </row>
    <row r="4921" spans="1:6" ht="13.9">
      <c r="A4921" s="6"/>
      <c r="B4921" s="7"/>
      <c r="C4921" s="6"/>
      <c r="D4921" s="8"/>
      <c r="E4921" s="6"/>
      <c r="F4921" s="6"/>
    </row>
    <row r="4922" spans="1:6" ht="13.9">
      <c r="A4922" s="6"/>
      <c r="B4922" s="7"/>
      <c r="C4922" s="6"/>
      <c r="D4922" s="8"/>
      <c r="E4922" s="6"/>
      <c r="F4922" s="6"/>
    </row>
    <row r="4923" spans="1:6" ht="13.9">
      <c r="A4923" s="6"/>
      <c r="B4923" s="7"/>
      <c r="C4923" s="6"/>
      <c r="D4923" s="8"/>
      <c r="E4923" s="6"/>
      <c r="F4923" s="6"/>
    </row>
    <row r="4924" spans="1:6" ht="13.9">
      <c r="A4924" s="6"/>
      <c r="B4924" s="7"/>
      <c r="C4924" s="6"/>
      <c r="D4924" s="8"/>
      <c r="E4924" s="6"/>
      <c r="F4924" s="6"/>
    </row>
    <row r="4925" spans="1:6" ht="13.9">
      <c r="A4925" s="6"/>
      <c r="B4925" s="7"/>
      <c r="C4925" s="6"/>
      <c r="D4925" s="8"/>
      <c r="E4925" s="6"/>
      <c r="F4925" s="6"/>
    </row>
    <row r="4926" spans="1:6" ht="13.9">
      <c r="A4926" s="6"/>
      <c r="B4926" s="7"/>
      <c r="C4926" s="6"/>
      <c r="D4926" s="8"/>
      <c r="E4926" s="6"/>
      <c r="F4926" s="6"/>
    </row>
    <row r="4927" spans="1:6" ht="13.9">
      <c r="A4927" s="6"/>
      <c r="B4927" s="7"/>
      <c r="C4927" s="6"/>
      <c r="D4927" s="8"/>
      <c r="E4927" s="6"/>
      <c r="F4927" s="6"/>
    </row>
    <row r="4928" spans="1:6" ht="13.9">
      <c r="A4928" s="6"/>
      <c r="B4928" s="7"/>
      <c r="C4928" s="6"/>
      <c r="D4928" s="8"/>
      <c r="E4928" s="6"/>
      <c r="F4928" s="6"/>
    </row>
    <row r="4929" spans="1:6" ht="13.9">
      <c r="A4929" s="6"/>
      <c r="B4929" s="7"/>
      <c r="C4929" s="6"/>
      <c r="D4929" s="8"/>
      <c r="E4929" s="6"/>
      <c r="F4929" s="6"/>
    </row>
    <row r="4930" spans="1:6" ht="13.9">
      <c r="A4930" s="6"/>
      <c r="B4930" s="7"/>
      <c r="C4930" s="6"/>
      <c r="D4930" s="8"/>
      <c r="E4930" s="6"/>
      <c r="F4930" s="6"/>
    </row>
    <row r="4931" spans="1:6" ht="13.9">
      <c r="A4931" s="6"/>
      <c r="B4931" s="7"/>
      <c r="C4931" s="6"/>
      <c r="D4931" s="8"/>
      <c r="E4931" s="6"/>
      <c r="F4931" s="6"/>
    </row>
    <row r="4932" spans="1:6" ht="13.9">
      <c r="A4932" s="6"/>
      <c r="B4932" s="7"/>
      <c r="C4932" s="6"/>
      <c r="D4932" s="8"/>
      <c r="E4932" s="6"/>
      <c r="F4932" s="6"/>
    </row>
    <row r="4933" spans="1:6" ht="13.9">
      <c r="A4933" s="6"/>
      <c r="B4933" s="7"/>
      <c r="C4933" s="6"/>
      <c r="D4933" s="8"/>
      <c r="E4933" s="6"/>
      <c r="F4933" s="6"/>
    </row>
    <row r="4934" spans="1:6" ht="13.9">
      <c r="A4934" s="6"/>
      <c r="B4934" s="7"/>
      <c r="C4934" s="6"/>
      <c r="D4934" s="8"/>
      <c r="E4934" s="6"/>
      <c r="F4934" s="6"/>
    </row>
    <row r="4935" spans="1:6" ht="13.9">
      <c r="A4935" s="6"/>
      <c r="B4935" s="7"/>
      <c r="C4935" s="6"/>
      <c r="D4935" s="8"/>
      <c r="E4935" s="6"/>
      <c r="F4935" s="6"/>
    </row>
    <row r="4936" spans="1:6" ht="13.9">
      <c r="A4936" s="6"/>
      <c r="B4936" s="7"/>
      <c r="C4936" s="6"/>
      <c r="D4936" s="8"/>
      <c r="E4936" s="6"/>
      <c r="F4936" s="6"/>
    </row>
    <row r="4937" spans="1:6" ht="13.9">
      <c r="A4937" s="6"/>
      <c r="B4937" s="7"/>
      <c r="C4937" s="6"/>
      <c r="D4937" s="8"/>
      <c r="E4937" s="6"/>
      <c r="F4937" s="6"/>
    </row>
    <row r="4938" spans="1:6" ht="13.9">
      <c r="A4938" s="6"/>
      <c r="B4938" s="7"/>
      <c r="C4938" s="6"/>
      <c r="D4938" s="8"/>
      <c r="E4938" s="6"/>
      <c r="F4938" s="6"/>
    </row>
    <row r="4939" spans="1:6" ht="13.9">
      <c r="A4939" s="6"/>
      <c r="B4939" s="7"/>
      <c r="C4939" s="6"/>
      <c r="D4939" s="8"/>
      <c r="E4939" s="6"/>
      <c r="F4939" s="6"/>
    </row>
    <row r="4940" spans="1:6" ht="13.9">
      <c r="A4940" s="6"/>
      <c r="B4940" s="7"/>
      <c r="C4940" s="6"/>
      <c r="D4940" s="8"/>
      <c r="E4940" s="6"/>
      <c r="F4940" s="6"/>
    </row>
    <row r="4941" spans="1:6" ht="13.9">
      <c r="A4941" s="6"/>
      <c r="B4941" s="7"/>
      <c r="C4941" s="6"/>
      <c r="D4941" s="8"/>
      <c r="E4941" s="6"/>
      <c r="F4941" s="6"/>
    </row>
    <row r="4942" spans="1:6" ht="13.9">
      <c r="A4942" s="6"/>
      <c r="B4942" s="7"/>
      <c r="C4942" s="6"/>
      <c r="D4942" s="8"/>
      <c r="E4942" s="6"/>
      <c r="F4942" s="6"/>
    </row>
    <row r="4943" spans="1:6" ht="13.9">
      <c r="A4943" s="6"/>
      <c r="B4943" s="7"/>
      <c r="C4943" s="6"/>
      <c r="D4943" s="8"/>
      <c r="E4943" s="6"/>
      <c r="F4943" s="6"/>
    </row>
    <row r="4944" spans="1:6" ht="13.9">
      <c r="A4944" s="6"/>
      <c r="B4944" s="7"/>
      <c r="C4944" s="6"/>
      <c r="D4944" s="8"/>
      <c r="E4944" s="6"/>
      <c r="F4944" s="6"/>
    </row>
    <row r="4945" spans="1:6" ht="13.9">
      <c r="A4945" s="6"/>
      <c r="B4945" s="7"/>
      <c r="C4945" s="6"/>
      <c r="D4945" s="8"/>
      <c r="E4945" s="6"/>
      <c r="F4945" s="6"/>
    </row>
    <row r="4946" spans="1:6" ht="13.9">
      <c r="A4946" s="6"/>
      <c r="B4946" s="7"/>
      <c r="C4946" s="6"/>
      <c r="D4946" s="8"/>
      <c r="E4946" s="6"/>
      <c r="F4946" s="6"/>
    </row>
    <row r="4947" spans="1:6" ht="13.9">
      <c r="A4947" s="6"/>
      <c r="B4947" s="7"/>
      <c r="C4947" s="6"/>
      <c r="D4947" s="8"/>
      <c r="E4947" s="6"/>
      <c r="F4947" s="6"/>
    </row>
    <row r="4948" spans="1:6" ht="13.9">
      <c r="A4948" s="6"/>
      <c r="B4948" s="7"/>
      <c r="C4948" s="6"/>
      <c r="D4948" s="8"/>
      <c r="E4948" s="6"/>
      <c r="F4948" s="6"/>
    </row>
    <row r="4949" spans="1:6" ht="13.9">
      <c r="A4949" s="6"/>
      <c r="B4949" s="7"/>
      <c r="C4949" s="6"/>
      <c r="D4949" s="8"/>
      <c r="E4949" s="6"/>
      <c r="F4949" s="6"/>
    </row>
    <row r="4950" spans="1:6" ht="13.9">
      <c r="A4950" s="6"/>
      <c r="B4950" s="7"/>
      <c r="C4950" s="6"/>
      <c r="D4950" s="8"/>
      <c r="E4950" s="6"/>
      <c r="F4950" s="6"/>
    </row>
    <row r="4951" spans="1:6" ht="13.9">
      <c r="A4951" s="6"/>
      <c r="B4951" s="7"/>
      <c r="C4951" s="6"/>
      <c r="D4951" s="8"/>
      <c r="E4951" s="6"/>
      <c r="F4951" s="6"/>
    </row>
    <row r="4952" spans="1:6" ht="13.9">
      <c r="A4952" s="6"/>
      <c r="B4952" s="7"/>
      <c r="C4952" s="6"/>
      <c r="D4952" s="8"/>
      <c r="E4952" s="6"/>
      <c r="F4952" s="6"/>
    </row>
    <row r="4953" spans="1:6" ht="13.9">
      <c r="A4953" s="6"/>
      <c r="B4953" s="7"/>
      <c r="C4953" s="6"/>
      <c r="D4953" s="8"/>
      <c r="E4953" s="6"/>
      <c r="F4953" s="6"/>
    </row>
    <row r="4954" spans="1:6" ht="13.9">
      <c r="A4954" s="6"/>
      <c r="B4954" s="7"/>
      <c r="C4954" s="6"/>
      <c r="D4954" s="8"/>
      <c r="E4954" s="6"/>
      <c r="F4954" s="6"/>
    </row>
    <row r="4955" spans="1:6" ht="13.9">
      <c r="A4955" s="6"/>
      <c r="B4955" s="7"/>
      <c r="C4955" s="6"/>
      <c r="D4955" s="8"/>
      <c r="E4955" s="6"/>
      <c r="F4955" s="6"/>
    </row>
    <row r="4956" spans="1:6" ht="13.9">
      <c r="A4956" s="6"/>
      <c r="B4956" s="7"/>
      <c r="C4956" s="6"/>
      <c r="D4956" s="8"/>
      <c r="E4956" s="6"/>
      <c r="F4956" s="6"/>
    </row>
    <row r="4957" spans="1:6" ht="13.9">
      <c r="A4957" s="6"/>
      <c r="B4957" s="7"/>
      <c r="C4957" s="6"/>
      <c r="D4957" s="8"/>
      <c r="E4957" s="6"/>
      <c r="F4957" s="6"/>
    </row>
    <row r="4958" spans="1:6" ht="13.9">
      <c r="A4958" s="6"/>
      <c r="B4958" s="7"/>
      <c r="C4958" s="6"/>
      <c r="D4958" s="8"/>
      <c r="E4958" s="6"/>
      <c r="F4958" s="6"/>
    </row>
    <row r="4959" spans="1:6" ht="13.9">
      <c r="A4959" s="6"/>
      <c r="B4959" s="7"/>
      <c r="C4959" s="6"/>
      <c r="D4959" s="8"/>
      <c r="E4959" s="6"/>
      <c r="F4959" s="6"/>
    </row>
    <row r="4960" spans="1:6" ht="13.9">
      <c r="A4960" s="6"/>
      <c r="B4960" s="7"/>
      <c r="C4960" s="6"/>
      <c r="D4960" s="8"/>
      <c r="E4960" s="6"/>
      <c r="F4960" s="6"/>
    </row>
    <row r="4961" spans="1:6" ht="13.9">
      <c r="A4961" s="6"/>
      <c r="B4961" s="7"/>
      <c r="C4961" s="6"/>
      <c r="D4961" s="8"/>
      <c r="E4961" s="6"/>
      <c r="F4961" s="6"/>
    </row>
    <row r="4962" spans="1:6" ht="13.9">
      <c r="A4962" s="6"/>
      <c r="B4962" s="7"/>
      <c r="C4962" s="6"/>
      <c r="D4962" s="8"/>
      <c r="E4962" s="6"/>
      <c r="F4962" s="6"/>
    </row>
    <row r="4963" spans="1:6" ht="13.9">
      <c r="A4963" s="6"/>
      <c r="B4963" s="7"/>
      <c r="C4963" s="6"/>
      <c r="D4963" s="8"/>
      <c r="E4963" s="6"/>
      <c r="F4963" s="6"/>
    </row>
    <row r="4964" spans="1:6" ht="13.9">
      <c r="A4964" s="6"/>
      <c r="B4964" s="7"/>
      <c r="C4964" s="6"/>
      <c r="D4964" s="8"/>
      <c r="E4964" s="6"/>
      <c r="F4964" s="6"/>
    </row>
    <row r="4965" spans="1:6" ht="13.9">
      <c r="A4965" s="6"/>
      <c r="B4965" s="7"/>
      <c r="C4965" s="6"/>
      <c r="D4965" s="8"/>
      <c r="E4965" s="6"/>
      <c r="F4965" s="6"/>
    </row>
    <row r="4966" spans="1:6" ht="13.9">
      <c r="A4966" s="6"/>
      <c r="B4966" s="7"/>
      <c r="C4966" s="6"/>
      <c r="D4966" s="8"/>
      <c r="E4966" s="6"/>
      <c r="F4966" s="6"/>
    </row>
    <row r="4967" spans="1:6" ht="13.9">
      <c r="A4967" s="6"/>
      <c r="B4967" s="7"/>
      <c r="C4967" s="6"/>
      <c r="D4967" s="8"/>
      <c r="E4967" s="6"/>
      <c r="F4967" s="6"/>
    </row>
    <row r="4968" spans="1:6" ht="13.9">
      <c r="A4968" s="6"/>
      <c r="B4968" s="7"/>
      <c r="C4968" s="6"/>
      <c r="D4968" s="8"/>
      <c r="E4968" s="6"/>
      <c r="F4968" s="6"/>
    </row>
    <row r="4969" spans="1:6" ht="13.9">
      <c r="A4969" s="6"/>
      <c r="B4969" s="7"/>
      <c r="C4969" s="6"/>
      <c r="D4969" s="8"/>
      <c r="E4969" s="6"/>
      <c r="F4969" s="6"/>
    </row>
    <row r="4970" spans="1:6" ht="13.9">
      <c r="A4970" s="6"/>
      <c r="B4970" s="7"/>
      <c r="C4970" s="6"/>
      <c r="D4970" s="8"/>
      <c r="E4970" s="6"/>
      <c r="F4970" s="6"/>
    </row>
    <row r="4971" spans="1:6" ht="13.9">
      <c r="A4971" s="6"/>
      <c r="B4971" s="7"/>
      <c r="C4971" s="6"/>
      <c r="D4971" s="8"/>
      <c r="E4971" s="6"/>
      <c r="F4971" s="6"/>
    </row>
    <row r="4972" spans="1:6" ht="13.9">
      <c r="A4972" s="6"/>
      <c r="B4972" s="7"/>
      <c r="C4972" s="6"/>
      <c r="D4972" s="8"/>
      <c r="E4972" s="6"/>
      <c r="F4972" s="6"/>
    </row>
    <row r="4973" spans="1:6" ht="13.9">
      <c r="A4973" s="6"/>
      <c r="B4973" s="7"/>
      <c r="C4973" s="6"/>
      <c r="D4973" s="8"/>
      <c r="E4973" s="6"/>
      <c r="F4973" s="6"/>
    </row>
    <row r="4974" spans="1:6" ht="13.9">
      <c r="A4974" s="6"/>
      <c r="B4974" s="7"/>
      <c r="C4974" s="6"/>
      <c r="D4974" s="8"/>
      <c r="E4974" s="6"/>
      <c r="F4974" s="6"/>
    </row>
    <row r="4975" spans="1:6" ht="13.9">
      <c r="A4975" s="6"/>
      <c r="B4975" s="7"/>
      <c r="C4975" s="6"/>
      <c r="D4975" s="8"/>
      <c r="E4975" s="6"/>
      <c r="F4975" s="6"/>
    </row>
    <row r="4976" spans="1:6" ht="13.9">
      <c r="A4976" s="6"/>
      <c r="B4976" s="7"/>
      <c r="C4976" s="6"/>
      <c r="D4976" s="8"/>
      <c r="E4976" s="6"/>
      <c r="F4976" s="6"/>
    </row>
    <row r="4977" spans="1:6" ht="13.9">
      <c r="A4977" s="6"/>
      <c r="B4977" s="7"/>
      <c r="C4977" s="6"/>
      <c r="D4977" s="8"/>
      <c r="E4977" s="6"/>
      <c r="F4977" s="6"/>
    </row>
    <row r="4978" spans="1:6" ht="13.9">
      <c r="A4978" s="6"/>
      <c r="B4978" s="7"/>
      <c r="C4978" s="6"/>
      <c r="D4978" s="8"/>
      <c r="E4978" s="6"/>
      <c r="F4978" s="6"/>
    </row>
    <row r="4979" spans="1:6" ht="13.9">
      <c r="A4979" s="6"/>
      <c r="B4979" s="7"/>
      <c r="C4979" s="6"/>
      <c r="D4979" s="8"/>
      <c r="E4979" s="6"/>
      <c r="F4979" s="6"/>
    </row>
    <row r="4980" spans="1:6" ht="13.9">
      <c r="A4980" s="6"/>
      <c r="B4980" s="7"/>
      <c r="C4980" s="6"/>
      <c r="D4980" s="8"/>
      <c r="E4980" s="6"/>
      <c r="F4980" s="6"/>
    </row>
    <row r="4981" spans="1:6" ht="13.9">
      <c r="A4981" s="6"/>
      <c r="B4981" s="7"/>
      <c r="C4981" s="6"/>
      <c r="D4981" s="8"/>
      <c r="E4981" s="6"/>
      <c r="F4981" s="6"/>
    </row>
    <row r="4982" spans="1:6" ht="13.9">
      <c r="A4982" s="6"/>
      <c r="B4982" s="7"/>
      <c r="C4982" s="6"/>
      <c r="D4982" s="8"/>
      <c r="E4982" s="6"/>
      <c r="F4982" s="6"/>
    </row>
    <row r="4983" spans="1:6" ht="13.9">
      <c r="A4983" s="6"/>
      <c r="B4983" s="7"/>
      <c r="C4983" s="6"/>
      <c r="D4983" s="8"/>
      <c r="E4983" s="6"/>
      <c r="F4983" s="6"/>
    </row>
    <row r="4984" spans="1:6" ht="13.9">
      <c r="A4984" s="6"/>
      <c r="B4984" s="7"/>
      <c r="C4984" s="6"/>
      <c r="D4984" s="8"/>
      <c r="E4984" s="6"/>
      <c r="F4984" s="6"/>
    </row>
    <row r="4985" spans="1:6" ht="13.9">
      <c r="A4985" s="6"/>
      <c r="B4985" s="7"/>
      <c r="C4985" s="6"/>
      <c r="D4985" s="8"/>
      <c r="E4985" s="6"/>
      <c r="F4985" s="6"/>
    </row>
    <row r="4986" spans="1:6" ht="13.9">
      <c r="A4986" s="6"/>
      <c r="B4986" s="7"/>
      <c r="C4986" s="6"/>
      <c r="D4986" s="8"/>
      <c r="E4986" s="6"/>
      <c r="F4986" s="6"/>
    </row>
    <row r="4987" spans="1:6" ht="13.9">
      <c r="A4987" s="6"/>
      <c r="B4987" s="7"/>
      <c r="C4987" s="6"/>
      <c r="D4987" s="8"/>
      <c r="E4987" s="6"/>
      <c r="F4987" s="6"/>
    </row>
    <row r="4988" spans="1:6" ht="13.9">
      <c r="A4988" s="6"/>
      <c r="B4988" s="7"/>
      <c r="C4988" s="6"/>
      <c r="D4988" s="8"/>
      <c r="E4988" s="6"/>
      <c r="F4988" s="6"/>
    </row>
    <row r="4989" spans="1:6" ht="13.9">
      <c r="A4989" s="6"/>
      <c r="B4989" s="7"/>
      <c r="C4989" s="6"/>
      <c r="D4989" s="8"/>
      <c r="E4989" s="6"/>
      <c r="F4989" s="6"/>
    </row>
    <row r="4990" spans="1:6" ht="13.9">
      <c r="A4990" s="6"/>
      <c r="B4990" s="7"/>
      <c r="C4990" s="6"/>
      <c r="D4990" s="8"/>
      <c r="E4990" s="6"/>
      <c r="F4990" s="6"/>
    </row>
    <row r="4991" spans="1:6" ht="13.9">
      <c r="A4991" s="6"/>
      <c r="B4991" s="7"/>
      <c r="C4991" s="6"/>
      <c r="D4991" s="8"/>
      <c r="E4991" s="6"/>
      <c r="F4991" s="6"/>
    </row>
    <row r="4992" spans="1:6" ht="13.9">
      <c r="A4992" s="6"/>
      <c r="B4992" s="7"/>
      <c r="C4992" s="6"/>
      <c r="D4992" s="8"/>
      <c r="E4992" s="6"/>
      <c r="F4992" s="6"/>
    </row>
    <row r="4993" spans="1:6" ht="13.9">
      <c r="A4993" s="6"/>
      <c r="B4993" s="7"/>
      <c r="C4993" s="6"/>
      <c r="D4993" s="8"/>
      <c r="E4993" s="6"/>
      <c r="F4993" s="6"/>
    </row>
    <row r="4994" spans="1:6" ht="13.9">
      <c r="A4994" s="6"/>
      <c r="B4994" s="7"/>
      <c r="C4994" s="6"/>
      <c r="D4994" s="8"/>
      <c r="E4994" s="6"/>
      <c r="F4994" s="6"/>
    </row>
    <row r="4995" spans="1:6" ht="13.9">
      <c r="A4995" s="6"/>
      <c r="B4995" s="7"/>
      <c r="C4995" s="6"/>
      <c r="D4995" s="8"/>
      <c r="E4995" s="6"/>
      <c r="F4995" s="6"/>
    </row>
    <row r="4996" spans="1:6" ht="13.9">
      <c r="A4996" s="6"/>
      <c r="B4996" s="7"/>
      <c r="C4996" s="6"/>
      <c r="D4996" s="8"/>
      <c r="E4996" s="6"/>
      <c r="F4996" s="6"/>
    </row>
    <row r="4997" spans="1:6" ht="13.9">
      <c r="A4997" s="6"/>
      <c r="B4997" s="7"/>
      <c r="C4997" s="6"/>
      <c r="D4997" s="8"/>
      <c r="E4997" s="6"/>
      <c r="F4997" s="6"/>
    </row>
    <row r="4998" spans="1:6" ht="13.9">
      <c r="A4998" s="6"/>
      <c r="B4998" s="7"/>
      <c r="C4998" s="6"/>
      <c r="D4998" s="8"/>
      <c r="E4998" s="6"/>
      <c r="F4998" s="6"/>
    </row>
    <row r="4999" spans="1:6" ht="13.9">
      <c r="A4999" s="6"/>
      <c r="B4999" s="7"/>
      <c r="C4999" s="6"/>
      <c r="D4999" s="8"/>
      <c r="E4999" s="6"/>
      <c r="F4999" s="6"/>
    </row>
    <row r="5000" spans="1:6" ht="13.9">
      <c r="A5000" s="6"/>
      <c r="B5000" s="7"/>
      <c r="C5000" s="6"/>
      <c r="D5000" s="8"/>
      <c r="E5000" s="6"/>
      <c r="F5000" s="6"/>
    </row>
  </sheetData>
  <mergeCells count="2">
    <mergeCell ref="A2:F2"/>
    <mergeCell ref="A1:F1"/>
  </mergeCells>
  <phoneticPr fontId="7" type="noConversion"/>
  <conditionalFormatting sqref="D4:D5000">
    <cfRule type="cellIs" dxfId="2" priority="1" operator="lessThan">
      <formula>0</formula>
    </cfRule>
  </conditionalFormatting>
  <dataValidations count="1">
    <dataValidation type="list" allowBlank="1" showInputMessage="1" promptTitle="请选择" prompt="选择收入类型。" sqref="E4:E5000" xr:uid="{00000000-0002-0000-0200-000000000000}">
      <formula1>"工资,奖学金,政府补助,投资收益,退款,房租收入,其他"</formula1>
    </dataValidation>
  </dataValidation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4"/>
  <sheetViews>
    <sheetView showGridLines="0" workbookViewId="0">
      <pane ySplit="3" topLeftCell="A4" activePane="bottomLeft" state="frozen"/>
      <selection pane="bottomLeft" activeCell="C8" sqref="C8"/>
    </sheetView>
  </sheetViews>
  <sheetFormatPr defaultRowHeight="13.5"/>
  <cols>
    <col min="1" max="1" width="24" customWidth="1"/>
    <col min="2" max="2" width="12" customWidth="1"/>
    <col min="3" max="3" width="12.1328125" bestFit="1" customWidth="1"/>
    <col min="4" max="13" width="12" customWidth="1"/>
  </cols>
  <sheetData>
    <row r="1" spans="1:13" ht="26" customHeight="1">
      <c r="A1" s="30" t="s">
        <v>119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</row>
    <row r="2" spans="1:13" ht="34.049999999999997" customHeight="1">
      <c r="A2" s="28" t="s">
        <v>120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</row>
    <row r="4" spans="1:13" ht="28.05" customHeight="1">
      <c r="A4" s="9" t="s">
        <v>121</v>
      </c>
      <c r="B4" s="9" t="s">
        <v>122</v>
      </c>
      <c r="C4" s="9" t="s">
        <v>123</v>
      </c>
    </row>
    <row r="5" spans="1:13" ht="41.65">
      <c r="A5" s="4" t="s">
        <v>124</v>
      </c>
      <c r="B5" s="5">
        <v>30000</v>
      </c>
      <c r="C5" s="4" t="s">
        <v>125</v>
      </c>
    </row>
    <row r="6" spans="1:13" ht="41.65">
      <c r="A6" s="4" t="s">
        <v>126</v>
      </c>
      <c r="B6" s="5">
        <v>1000</v>
      </c>
      <c r="C6" s="4" t="s">
        <v>127</v>
      </c>
    </row>
    <row r="7" spans="1:13" ht="41.65">
      <c r="A7" s="4" t="s">
        <v>128</v>
      </c>
      <c r="B7" s="4" t="s">
        <v>129</v>
      </c>
      <c r="C7" s="4" t="s">
        <v>130</v>
      </c>
    </row>
    <row r="8" spans="1:13" ht="69.400000000000006">
      <c r="A8" s="4" t="s">
        <v>131</v>
      </c>
      <c r="B8" s="10">
        <v>12</v>
      </c>
      <c r="C8" s="4" t="s">
        <v>132</v>
      </c>
    </row>
    <row r="9" spans="1:13" ht="41.65">
      <c r="A9" s="4" t="s">
        <v>133</v>
      </c>
      <c r="B9" s="5">
        <v>15000</v>
      </c>
      <c r="C9" s="4" t="s">
        <v>134</v>
      </c>
    </row>
    <row r="12" spans="1:13" ht="16.899999999999999">
      <c r="A12" s="1" t="s">
        <v>135</v>
      </c>
    </row>
    <row r="13" spans="1:13" ht="28.05" customHeight="1">
      <c r="B13" s="3" t="s">
        <v>136</v>
      </c>
      <c r="C13" s="3" t="s">
        <v>137</v>
      </c>
      <c r="D13" s="3" t="s">
        <v>138</v>
      </c>
      <c r="E13" s="3" t="s">
        <v>139</v>
      </c>
      <c r="F13" s="3" t="s">
        <v>140</v>
      </c>
      <c r="G13" s="3" t="s">
        <v>141</v>
      </c>
      <c r="H13" s="3" t="s">
        <v>142</v>
      </c>
      <c r="I13" s="3" t="s">
        <v>143</v>
      </c>
      <c r="J13" s="3" t="s">
        <v>144</v>
      </c>
      <c r="K13" s="3" t="s">
        <v>145</v>
      </c>
      <c r="L13" s="3" t="s">
        <v>146</v>
      </c>
      <c r="M13" s="3" t="s">
        <v>147</v>
      </c>
    </row>
    <row r="14" spans="1:13" ht="13.9">
      <c r="A14" s="11" t="s">
        <v>148</v>
      </c>
      <c r="B14" s="5">
        <v>3000</v>
      </c>
      <c r="C14" s="5">
        <v>3000</v>
      </c>
      <c r="D14" s="5">
        <v>3000</v>
      </c>
      <c r="E14" s="5">
        <v>3000</v>
      </c>
      <c r="F14" s="5">
        <v>3000</v>
      </c>
      <c r="G14" s="5">
        <v>3000</v>
      </c>
      <c r="H14" s="5">
        <v>3000</v>
      </c>
      <c r="I14" s="5">
        <v>3000</v>
      </c>
      <c r="J14" s="5">
        <v>3000</v>
      </c>
      <c r="K14" s="5">
        <v>3000</v>
      </c>
      <c r="L14" s="5">
        <v>3000</v>
      </c>
      <c r="M14" s="5">
        <v>3000</v>
      </c>
    </row>
  </sheetData>
  <mergeCells count="2">
    <mergeCell ref="A2:M2"/>
    <mergeCell ref="A1:M1"/>
  </mergeCells>
  <phoneticPr fontId="7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5"/>
  <sheetViews>
    <sheetView showGridLines="0" workbookViewId="0">
      <pane ySplit="3" topLeftCell="A4" activePane="bottomLeft" state="frozen"/>
      <selection pane="bottomLeft" activeCell="B29" sqref="B29"/>
    </sheetView>
  </sheetViews>
  <sheetFormatPr defaultRowHeight="13.5"/>
  <cols>
    <col min="1" max="1" width="26" customWidth="1"/>
    <col min="2" max="2" width="90" customWidth="1"/>
    <col min="3" max="3" width="72" customWidth="1"/>
  </cols>
  <sheetData>
    <row r="1" spans="1:7" ht="26" customHeight="1">
      <c r="A1" s="30" t="s">
        <v>149</v>
      </c>
      <c r="B1" s="27"/>
      <c r="C1" s="27"/>
      <c r="D1" s="27"/>
      <c r="E1" s="27"/>
      <c r="F1" s="27"/>
      <c r="G1" s="27"/>
    </row>
    <row r="2" spans="1:7" ht="34.049999999999997" customHeight="1">
      <c r="A2" s="28" t="s">
        <v>150</v>
      </c>
      <c r="B2" s="27"/>
      <c r="C2" s="27"/>
      <c r="D2" s="27"/>
      <c r="E2" s="27"/>
      <c r="F2" s="27"/>
      <c r="G2" s="27"/>
    </row>
    <row r="4" spans="1:7" ht="28.05" customHeight="1">
      <c r="A4" s="9" t="s">
        <v>121</v>
      </c>
      <c r="B4" s="9" t="s">
        <v>122</v>
      </c>
      <c r="C4" s="9" t="s">
        <v>123</v>
      </c>
    </row>
    <row r="5" spans="1:7" ht="13.9">
      <c r="A5" s="4" t="s">
        <v>151</v>
      </c>
      <c r="B5" s="4" t="s">
        <v>152</v>
      </c>
      <c r="C5" s="4" t="s">
        <v>153</v>
      </c>
    </row>
    <row r="6" spans="1:7" ht="13.9">
      <c r="A6" s="4" t="s">
        <v>154</v>
      </c>
      <c r="B6" s="4" t="s">
        <v>152</v>
      </c>
      <c r="C6" s="4" t="s">
        <v>155</v>
      </c>
    </row>
    <row r="7" spans="1:7" ht="13.9">
      <c r="A7" s="4" t="s">
        <v>156</v>
      </c>
      <c r="B7" s="4" t="s">
        <v>157</v>
      </c>
      <c r="C7" s="4" t="s">
        <v>158</v>
      </c>
    </row>
    <row r="8" spans="1:7" ht="13.9">
      <c r="A8" s="4" t="s">
        <v>159</v>
      </c>
      <c r="B8" s="12">
        <v>0.05</v>
      </c>
      <c r="C8" s="4" t="s">
        <v>160</v>
      </c>
    </row>
    <row r="9" spans="1:7" ht="13.9">
      <c r="A9" s="4" t="s">
        <v>161</v>
      </c>
      <c r="B9" s="12">
        <v>9.9750000000000005E-2</v>
      </c>
      <c r="C9" s="4" t="s">
        <v>162</v>
      </c>
    </row>
    <row r="10" spans="1:7" ht="13.9">
      <c r="A10" s="4" t="s">
        <v>163</v>
      </c>
      <c r="B10" s="12">
        <f>B8+B9</f>
        <v>0.14974999999999999</v>
      </c>
      <c r="C10" s="4" t="s">
        <v>164</v>
      </c>
    </row>
    <row r="13" spans="1:7" ht="16.899999999999999">
      <c r="A13" s="1" t="s">
        <v>165</v>
      </c>
    </row>
    <row r="14" spans="1:7" ht="28.05" customHeight="1">
      <c r="A14" s="3" t="s">
        <v>19</v>
      </c>
      <c r="B14" s="3" t="s">
        <v>166</v>
      </c>
      <c r="C14" s="3" t="s">
        <v>123</v>
      </c>
    </row>
    <row r="15" spans="1:7" ht="13.9">
      <c r="A15" s="6" t="s">
        <v>27</v>
      </c>
      <c r="B15" s="13" t="s">
        <v>31</v>
      </c>
      <c r="C15" s="6" t="s">
        <v>167</v>
      </c>
    </row>
    <row r="16" spans="1:7" ht="13.9">
      <c r="A16" s="6" t="s">
        <v>35</v>
      </c>
      <c r="B16" s="13" t="s">
        <v>42</v>
      </c>
      <c r="C16" s="6" t="s">
        <v>168</v>
      </c>
    </row>
    <row r="17" spans="1:3" ht="13.9">
      <c r="A17" s="6" t="s">
        <v>46</v>
      </c>
      <c r="B17" s="13" t="s">
        <v>42</v>
      </c>
      <c r="C17" s="6" t="s">
        <v>169</v>
      </c>
    </row>
    <row r="18" spans="1:3" ht="13.9">
      <c r="A18" s="6" t="s">
        <v>50</v>
      </c>
      <c r="B18" s="13" t="s">
        <v>42</v>
      </c>
      <c r="C18" s="6" t="s">
        <v>170</v>
      </c>
    </row>
    <row r="19" spans="1:3" ht="13.9">
      <c r="A19" s="6" t="s">
        <v>53</v>
      </c>
      <c r="B19" s="13" t="s">
        <v>42</v>
      </c>
      <c r="C19" s="6" t="s">
        <v>171</v>
      </c>
    </row>
    <row r="20" spans="1:3" ht="13.9">
      <c r="A20" s="6" t="s">
        <v>56</v>
      </c>
      <c r="B20" s="13" t="s">
        <v>42</v>
      </c>
      <c r="C20" s="6" t="s">
        <v>172</v>
      </c>
    </row>
    <row r="21" spans="1:3" ht="13.9">
      <c r="A21" s="6" t="s">
        <v>59</v>
      </c>
      <c r="B21" s="13" t="s">
        <v>31</v>
      </c>
      <c r="C21" s="6" t="s">
        <v>173</v>
      </c>
    </row>
    <row r="22" spans="1:3" ht="13.9">
      <c r="A22" s="6" t="s">
        <v>63</v>
      </c>
      <c r="B22" s="13" t="s">
        <v>42</v>
      </c>
      <c r="C22" s="6" t="s">
        <v>174</v>
      </c>
    </row>
    <row r="23" spans="1:3" ht="13.9">
      <c r="A23" s="6" t="s">
        <v>66</v>
      </c>
      <c r="B23" s="2" t="s">
        <v>68</v>
      </c>
      <c r="C23" s="6" t="s">
        <v>175</v>
      </c>
    </row>
    <row r="24" spans="1:3" ht="13.9">
      <c r="A24" s="6" t="s">
        <v>72</v>
      </c>
      <c r="B24" s="13" t="s">
        <v>42</v>
      </c>
      <c r="C24" s="6" t="s">
        <v>176</v>
      </c>
    </row>
    <row r="25" spans="1:3" ht="13.9">
      <c r="A25" s="6" t="s">
        <v>75</v>
      </c>
      <c r="B25" s="13" t="s">
        <v>42</v>
      </c>
      <c r="C25" s="6" t="s">
        <v>177</v>
      </c>
    </row>
    <row r="26" spans="1:3" ht="13.9">
      <c r="A26" s="6" t="s">
        <v>78</v>
      </c>
      <c r="B26" s="13" t="s">
        <v>79</v>
      </c>
      <c r="C26" s="6" t="s">
        <v>178</v>
      </c>
    </row>
    <row r="27" spans="1:3" ht="13.9">
      <c r="A27" s="6" t="s">
        <v>83</v>
      </c>
      <c r="B27" s="2" t="s">
        <v>68</v>
      </c>
      <c r="C27" s="6" t="s">
        <v>179</v>
      </c>
    </row>
    <row r="30" spans="1:3" ht="16.899999999999999">
      <c r="A30" s="1" t="s">
        <v>180</v>
      </c>
    </row>
    <row r="31" spans="1:3" ht="28.05" customHeight="1">
      <c r="A31" s="3" t="s">
        <v>181</v>
      </c>
      <c r="B31" s="3" t="s">
        <v>182</v>
      </c>
    </row>
    <row r="32" spans="1:3" ht="27.75">
      <c r="A32" s="6" t="s">
        <v>183</v>
      </c>
      <c r="B32" s="6" t="s">
        <v>184</v>
      </c>
    </row>
    <row r="33" spans="1:2" ht="27.75">
      <c r="A33" s="6" t="s">
        <v>185</v>
      </c>
      <c r="B33" s="6" t="s">
        <v>186</v>
      </c>
    </row>
    <row r="34" spans="1:2" ht="27.75">
      <c r="A34" s="6" t="s">
        <v>187</v>
      </c>
      <c r="B34" s="6" t="s">
        <v>188</v>
      </c>
    </row>
    <row r="35" spans="1:2" ht="13.9">
      <c r="A35" s="6" t="s">
        <v>189</v>
      </c>
      <c r="B35" s="6" t="s">
        <v>190</v>
      </c>
    </row>
  </sheetData>
  <mergeCells count="2">
    <mergeCell ref="A2:G2"/>
    <mergeCell ref="A1:G1"/>
  </mergeCells>
  <phoneticPr fontId="7" type="noConversion"/>
  <dataValidations count="2">
    <dataValidation type="list" allowBlank="1" sqref="B5:B6" xr:uid="{00000000-0002-0000-0400-000000000000}">
      <formula1>"是,否"</formula1>
    </dataValidation>
    <dataValidation type="list" allowBlank="1" sqref="B7" xr:uid="{00000000-0002-0000-0400-000002000000}">
      <formula1>"魁北克,安大略,不列颠哥伦比亚,阿尔伯塔,自定义"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5"/>
  <sheetViews>
    <sheetView showGridLines="0" workbookViewId="0">
      <pane ySplit="3" topLeftCell="A4" activePane="bottomLeft" state="frozen"/>
      <selection pane="bottomLeft" activeCell="O5" sqref="O5"/>
    </sheetView>
  </sheetViews>
  <sheetFormatPr defaultRowHeight="13.5"/>
  <cols>
    <col min="1" max="15" width="14" customWidth="1"/>
  </cols>
  <sheetData>
    <row r="1" spans="1:15" ht="26" customHeight="1">
      <c r="A1" s="30" t="s">
        <v>252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</row>
    <row r="2" spans="1:15" ht="34.049999999999997" customHeight="1">
      <c r="A2" s="28" t="s">
        <v>253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</row>
    <row r="3" spans="1:15" ht="28.05" customHeight="1">
      <c r="A3" s="3" t="s">
        <v>193</v>
      </c>
      <c r="B3" s="3" t="s">
        <v>108</v>
      </c>
      <c r="C3" s="3" t="s">
        <v>30</v>
      </c>
      <c r="D3" s="3" t="s">
        <v>228</v>
      </c>
      <c r="E3" s="3" t="s">
        <v>229</v>
      </c>
      <c r="F3" s="3" t="s">
        <v>230</v>
      </c>
      <c r="G3" s="3" t="s">
        <v>231</v>
      </c>
      <c r="H3" s="3" t="s">
        <v>232</v>
      </c>
      <c r="I3" s="3" t="s">
        <v>233</v>
      </c>
      <c r="J3" s="3" t="s">
        <v>234</v>
      </c>
      <c r="K3" s="3" t="s">
        <v>235</v>
      </c>
      <c r="L3" s="3" t="s">
        <v>236</v>
      </c>
      <c r="M3" s="3" t="s">
        <v>237</v>
      </c>
      <c r="N3" s="3" t="s">
        <v>238</v>
      </c>
      <c r="O3" s="3" t="s">
        <v>239</v>
      </c>
    </row>
    <row r="4" spans="1:15" ht="13.9">
      <c r="A4" s="6" t="str">
        <f>公式枢纽!A28</f>
        <v>2026-01</v>
      </c>
      <c r="B4" s="8">
        <f>公式枢纽!B28</f>
        <v>6000</v>
      </c>
      <c r="C4" s="8">
        <f>公式枢纽!C28</f>
        <v>5000</v>
      </c>
      <c r="D4" s="8">
        <f>公式枢纽!D28</f>
        <v>3910</v>
      </c>
      <c r="E4" s="8">
        <f>公式枢纽!E28</f>
        <v>1090</v>
      </c>
      <c r="F4" s="8">
        <f>公式枢纽!F28</f>
        <v>3160</v>
      </c>
      <c r="G4" s="8">
        <f>公式枢纽!G28</f>
        <v>1620</v>
      </c>
      <c r="H4" s="8">
        <f>公式枢纽!H28</f>
        <v>220</v>
      </c>
      <c r="I4" s="8">
        <f>公式枢纽!I28</f>
        <v>3000</v>
      </c>
      <c r="J4" s="8">
        <f>公式枢纽!J28</f>
        <v>1000</v>
      </c>
      <c r="K4" s="22">
        <f>公式枢纽!K28</f>
        <v>1</v>
      </c>
      <c r="L4" s="8">
        <f>公式枢纽!L28</f>
        <v>0</v>
      </c>
      <c r="M4" s="8">
        <f>公式枢纽!M28</f>
        <v>0</v>
      </c>
      <c r="N4" s="8">
        <f>公式枢纽!N28</f>
        <v>0</v>
      </c>
      <c r="O4" s="8">
        <f>公式枢纽!O28</f>
        <v>148.48010437051533</v>
      </c>
    </row>
    <row r="5" spans="1:15" ht="13.9">
      <c r="A5" s="6" t="str">
        <f>公式枢纽!A29</f>
        <v>2026-02</v>
      </c>
      <c r="B5" s="8">
        <f>公式枢纽!B29</f>
        <v>6900</v>
      </c>
      <c r="C5" s="8">
        <f>公式枢纽!C29</f>
        <v>5300</v>
      </c>
      <c r="D5" s="8">
        <f>公式枢纽!D29</f>
        <v>4090</v>
      </c>
      <c r="E5" s="8">
        <f>公式枢纽!E29</f>
        <v>1210</v>
      </c>
      <c r="F5" s="8">
        <f>公式枢纽!F29</f>
        <v>3175</v>
      </c>
      <c r="G5" s="8">
        <f>公式枢纽!G29</f>
        <v>1835</v>
      </c>
      <c r="H5" s="8">
        <f>公式枢纽!H29</f>
        <v>290</v>
      </c>
      <c r="I5" s="8">
        <f>公式枢纽!I29</f>
        <v>3000</v>
      </c>
      <c r="J5" s="8">
        <f>公式枢纽!J29</f>
        <v>1600</v>
      </c>
      <c r="K5" s="22">
        <f>公式枢纽!K29</f>
        <v>1</v>
      </c>
      <c r="L5" s="8">
        <f>公式枢纽!L29</f>
        <v>0</v>
      </c>
      <c r="M5" s="8">
        <f>公式枢纽!M29</f>
        <v>0</v>
      </c>
      <c r="N5" s="8">
        <f>公式枢纽!N29</f>
        <v>0</v>
      </c>
      <c r="O5" s="8">
        <f>公式枢纽!O29</f>
        <v>169.9706457925636</v>
      </c>
    </row>
    <row r="6" spans="1:15" ht="13.9">
      <c r="A6" s="6" t="str">
        <f>公式枢纽!A30</f>
        <v>2026-03</v>
      </c>
      <c r="B6" s="8">
        <f>公式枢纽!B30</f>
        <v>0</v>
      </c>
      <c r="C6" s="8">
        <f>公式枢纽!C30</f>
        <v>0</v>
      </c>
      <c r="D6" s="8">
        <f>公式枢纽!D30</f>
        <v>0</v>
      </c>
      <c r="E6" s="8">
        <f>公式枢纽!E30</f>
        <v>0</v>
      </c>
      <c r="F6" s="8">
        <f>公式枢纽!F30</f>
        <v>0</v>
      </c>
      <c r="G6" s="8">
        <f>公式枢纽!G30</f>
        <v>0</v>
      </c>
      <c r="H6" s="8">
        <f>公式枢纽!H30</f>
        <v>0</v>
      </c>
      <c r="I6" s="8">
        <f>公式枢纽!I30</f>
        <v>0</v>
      </c>
      <c r="J6" s="8">
        <f>公式枢纽!J30</f>
        <v>0</v>
      </c>
      <c r="K6" s="22">
        <f>公式枢纽!K30</f>
        <v>0</v>
      </c>
      <c r="L6" s="8">
        <f>公式枢纽!L30</f>
        <v>0</v>
      </c>
      <c r="M6" s="8">
        <f>公式枢纽!M30</f>
        <v>0</v>
      </c>
      <c r="N6" s="8">
        <f>公式枢纽!N30</f>
        <v>0</v>
      </c>
      <c r="O6" s="8">
        <f>公式枢纽!O30</f>
        <v>0</v>
      </c>
    </row>
    <row r="7" spans="1:15" ht="13.9">
      <c r="A7" s="6" t="str">
        <f>公式枢纽!A31</f>
        <v>2026-04</v>
      </c>
      <c r="B7" s="8">
        <f>公式枢纽!B31</f>
        <v>0</v>
      </c>
      <c r="C7" s="8">
        <f>公式枢纽!C31</f>
        <v>0</v>
      </c>
      <c r="D7" s="8">
        <f>公式枢纽!D31</f>
        <v>0</v>
      </c>
      <c r="E7" s="8">
        <f>公式枢纽!E31</f>
        <v>0</v>
      </c>
      <c r="F7" s="8">
        <f>公式枢纽!F31</f>
        <v>0</v>
      </c>
      <c r="G7" s="8">
        <f>公式枢纽!G31</f>
        <v>0</v>
      </c>
      <c r="H7" s="8">
        <f>公式枢纽!H31</f>
        <v>0</v>
      </c>
      <c r="I7" s="8">
        <f>公式枢纽!I31</f>
        <v>0</v>
      </c>
      <c r="J7" s="8">
        <f>公式枢纽!J31</f>
        <v>0</v>
      </c>
      <c r="K7" s="22">
        <f>公式枢纽!K31</f>
        <v>0</v>
      </c>
      <c r="L7" s="8">
        <f>公式枢纽!L31</f>
        <v>0</v>
      </c>
      <c r="M7" s="8">
        <f>公式枢纽!M31</f>
        <v>0</v>
      </c>
      <c r="N7" s="8">
        <f>公式枢纽!N31</f>
        <v>0</v>
      </c>
      <c r="O7" s="8">
        <f>公式枢纽!O31</f>
        <v>0</v>
      </c>
    </row>
    <row r="8" spans="1:15" ht="13.9">
      <c r="A8" s="6" t="str">
        <f>公式枢纽!A32</f>
        <v>2026-05</v>
      </c>
      <c r="B8" s="8">
        <f>公式枢纽!B32</f>
        <v>0</v>
      </c>
      <c r="C8" s="8">
        <f>公式枢纽!C32</f>
        <v>0</v>
      </c>
      <c r="D8" s="8">
        <f>公式枢纽!D32</f>
        <v>0</v>
      </c>
      <c r="E8" s="8">
        <f>公式枢纽!E32</f>
        <v>0</v>
      </c>
      <c r="F8" s="8">
        <f>公式枢纽!F32</f>
        <v>0</v>
      </c>
      <c r="G8" s="8">
        <f>公式枢纽!G32</f>
        <v>0</v>
      </c>
      <c r="H8" s="8">
        <f>公式枢纽!H32</f>
        <v>0</v>
      </c>
      <c r="I8" s="8">
        <f>公式枢纽!I32</f>
        <v>0</v>
      </c>
      <c r="J8" s="8">
        <f>公式枢纽!J32</f>
        <v>0</v>
      </c>
      <c r="K8" s="22">
        <f>公式枢纽!K32</f>
        <v>0</v>
      </c>
      <c r="L8" s="8">
        <f>公式枢纽!L32</f>
        <v>0</v>
      </c>
      <c r="M8" s="8">
        <f>公式枢纽!M32</f>
        <v>0</v>
      </c>
      <c r="N8" s="8">
        <f>公式枢纽!N32</f>
        <v>0</v>
      </c>
      <c r="O8" s="8">
        <f>公式枢纽!O32</f>
        <v>0</v>
      </c>
    </row>
    <row r="9" spans="1:15" ht="13.9">
      <c r="A9" s="6" t="str">
        <f>公式枢纽!A33</f>
        <v>2026-06</v>
      </c>
      <c r="B9" s="8">
        <f>公式枢纽!B33</f>
        <v>0</v>
      </c>
      <c r="C9" s="8">
        <f>公式枢纽!C33</f>
        <v>0</v>
      </c>
      <c r="D9" s="8">
        <f>公式枢纽!D33</f>
        <v>0</v>
      </c>
      <c r="E9" s="8">
        <f>公式枢纽!E33</f>
        <v>0</v>
      </c>
      <c r="F9" s="8">
        <f>公式枢纽!F33</f>
        <v>0</v>
      </c>
      <c r="G9" s="8">
        <f>公式枢纽!G33</f>
        <v>0</v>
      </c>
      <c r="H9" s="8">
        <f>公式枢纽!H33</f>
        <v>0</v>
      </c>
      <c r="I9" s="8">
        <f>公式枢纽!I33</f>
        <v>0</v>
      </c>
      <c r="J9" s="8">
        <f>公式枢纽!J33</f>
        <v>0</v>
      </c>
      <c r="K9" s="22">
        <f>公式枢纽!K33</f>
        <v>0</v>
      </c>
      <c r="L9" s="8">
        <f>公式枢纽!L33</f>
        <v>0</v>
      </c>
      <c r="M9" s="8">
        <f>公式枢纽!M33</f>
        <v>0</v>
      </c>
      <c r="N9" s="8">
        <f>公式枢纽!N33</f>
        <v>0</v>
      </c>
      <c r="O9" s="8">
        <f>公式枢纽!O33</f>
        <v>0</v>
      </c>
    </row>
    <row r="10" spans="1:15" ht="13.9">
      <c r="A10" s="6" t="str">
        <f>公式枢纽!A34</f>
        <v>2026-07</v>
      </c>
      <c r="B10" s="8">
        <f>公式枢纽!B34</f>
        <v>0</v>
      </c>
      <c r="C10" s="8">
        <f>公式枢纽!C34</f>
        <v>0</v>
      </c>
      <c r="D10" s="8">
        <f>公式枢纽!D34</f>
        <v>0</v>
      </c>
      <c r="E10" s="8">
        <f>公式枢纽!E34</f>
        <v>0</v>
      </c>
      <c r="F10" s="8">
        <f>公式枢纽!F34</f>
        <v>0</v>
      </c>
      <c r="G10" s="8">
        <f>公式枢纽!G34</f>
        <v>0</v>
      </c>
      <c r="H10" s="8">
        <f>公式枢纽!H34</f>
        <v>0</v>
      </c>
      <c r="I10" s="8">
        <f>公式枢纽!I34</f>
        <v>0</v>
      </c>
      <c r="J10" s="8">
        <f>公式枢纽!J34</f>
        <v>0</v>
      </c>
      <c r="K10" s="22">
        <f>公式枢纽!K34</f>
        <v>0</v>
      </c>
      <c r="L10" s="8">
        <f>公式枢纽!L34</f>
        <v>0</v>
      </c>
      <c r="M10" s="8">
        <f>公式枢纽!M34</f>
        <v>0</v>
      </c>
      <c r="N10" s="8">
        <f>公式枢纽!N34</f>
        <v>0</v>
      </c>
      <c r="O10" s="8">
        <f>公式枢纽!O34</f>
        <v>0</v>
      </c>
    </row>
    <row r="11" spans="1:15" ht="13.9">
      <c r="A11" s="6" t="str">
        <f>公式枢纽!A35</f>
        <v>2026-08</v>
      </c>
      <c r="B11" s="8">
        <f>公式枢纽!B35</f>
        <v>0</v>
      </c>
      <c r="C11" s="8">
        <f>公式枢纽!C35</f>
        <v>0</v>
      </c>
      <c r="D11" s="8">
        <f>公式枢纽!D35</f>
        <v>0</v>
      </c>
      <c r="E11" s="8">
        <f>公式枢纽!E35</f>
        <v>0</v>
      </c>
      <c r="F11" s="8">
        <f>公式枢纽!F35</f>
        <v>0</v>
      </c>
      <c r="G11" s="8">
        <f>公式枢纽!G35</f>
        <v>0</v>
      </c>
      <c r="H11" s="8">
        <f>公式枢纽!H35</f>
        <v>0</v>
      </c>
      <c r="I11" s="8">
        <f>公式枢纽!I35</f>
        <v>0</v>
      </c>
      <c r="J11" s="8">
        <f>公式枢纽!J35</f>
        <v>0</v>
      </c>
      <c r="K11" s="22">
        <f>公式枢纽!K35</f>
        <v>0</v>
      </c>
      <c r="L11" s="8">
        <f>公式枢纽!L35</f>
        <v>0</v>
      </c>
      <c r="M11" s="8">
        <f>公式枢纽!M35</f>
        <v>0</v>
      </c>
      <c r="N11" s="8">
        <f>公式枢纽!N35</f>
        <v>0</v>
      </c>
      <c r="O11" s="8">
        <f>公式枢纽!O35</f>
        <v>0</v>
      </c>
    </row>
    <row r="12" spans="1:15" ht="13.9">
      <c r="A12" s="6" t="str">
        <f>公式枢纽!A36</f>
        <v>2026-09</v>
      </c>
      <c r="B12" s="8">
        <f>公式枢纽!B36</f>
        <v>0</v>
      </c>
      <c r="C12" s="8">
        <f>公式枢纽!C36</f>
        <v>0</v>
      </c>
      <c r="D12" s="8">
        <f>公式枢纽!D36</f>
        <v>0</v>
      </c>
      <c r="E12" s="8">
        <f>公式枢纽!E36</f>
        <v>0</v>
      </c>
      <c r="F12" s="8">
        <f>公式枢纽!F36</f>
        <v>0</v>
      </c>
      <c r="G12" s="8">
        <f>公式枢纽!G36</f>
        <v>0</v>
      </c>
      <c r="H12" s="8">
        <f>公式枢纽!H36</f>
        <v>0</v>
      </c>
      <c r="I12" s="8">
        <f>公式枢纽!I36</f>
        <v>0</v>
      </c>
      <c r="J12" s="8">
        <f>公式枢纽!J36</f>
        <v>0</v>
      </c>
      <c r="K12" s="22">
        <f>公式枢纽!K36</f>
        <v>0</v>
      </c>
      <c r="L12" s="8">
        <f>公式枢纽!L36</f>
        <v>0</v>
      </c>
      <c r="M12" s="8">
        <f>公式枢纽!M36</f>
        <v>0</v>
      </c>
      <c r="N12" s="8">
        <f>公式枢纽!N36</f>
        <v>0</v>
      </c>
      <c r="O12" s="8">
        <f>公式枢纽!O36</f>
        <v>0</v>
      </c>
    </row>
    <row r="13" spans="1:15" ht="13.9">
      <c r="A13" s="6" t="str">
        <f>公式枢纽!A37</f>
        <v>2026-10</v>
      </c>
      <c r="B13" s="8">
        <f>公式枢纽!B37</f>
        <v>0</v>
      </c>
      <c r="C13" s="8">
        <f>公式枢纽!C37</f>
        <v>0</v>
      </c>
      <c r="D13" s="8">
        <f>公式枢纽!D37</f>
        <v>0</v>
      </c>
      <c r="E13" s="8">
        <f>公式枢纽!E37</f>
        <v>0</v>
      </c>
      <c r="F13" s="8">
        <f>公式枢纽!F37</f>
        <v>0</v>
      </c>
      <c r="G13" s="8">
        <f>公式枢纽!G37</f>
        <v>0</v>
      </c>
      <c r="H13" s="8">
        <f>公式枢纽!H37</f>
        <v>0</v>
      </c>
      <c r="I13" s="8">
        <f>公式枢纽!I37</f>
        <v>0</v>
      </c>
      <c r="J13" s="8">
        <f>公式枢纽!J37</f>
        <v>0</v>
      </c>
      <c r="K13" s="22">
        <f>公式枢纽!K37</f>
        <v>0</v>
      </c>
      <c r="L13" s="8">
        <f>公式枢纽!L37</f>
        <v>0</v>
      </c>
      <c r="M13" s="8">
        <f>公式枢纽!M37</f>
        <v>0</v>
      </c>
      <c r="N13" s="8">
        <f>公式枢纽!N37</f>
        <v>0</v>
      </c>
      <c r="O13" s="8">
        <f>公式枢纽!O37</f>
        <v>0</v>
      </c>
    </row>
    <row r="14" spans="1:15" ht="13.9">
      <c r="A14" s="6" t="str">
        <f>公式枢纽!A38</f>
        <v>2026-11</v>
      </c>
      <c r="B14" s="8">
        <f>公式枢纽!B38</f>
        <v>0</v>
      </c>
      <c r="C14" s="8">
        <f>公式枢纽!C38</f>
        <v>0</v>
      </c>
      <c r="D14" s="8">
        <f>公式枢纽!D38</f>
        <v>0</v>
      </c>
      <c r="E14" s="8">
        <f>公式枢纽!E38</f>
        <v>0</v>
      </c>
      <c r="F14" s="8">
        <f>公式枢纽!F38</f>
        <v>0</v>
      </c>
      <c r="G14" s="8">
        <f>公式枢纽!G38</f>
        <v>0</v>
      </c>
      <c r="H14" s="8">
        <f>公式枢纽!H38</f>
        <v>0</v>
      </c>
      <c r="I14" s="8">
        <f>公式枢纽!I38</f>
        <v>0</v>
      </c>
      <c r="J14" s="8">
        <f>公式枢纽!J38</f>
        <v>0</v>
      </c>
      <c r="K14" s="22">
        <f>公式枢纽!K38</f>
        <v>0</v>
      </c>
      <c r="L14" s="8">
        <f>公式枢纽!L38</f>
        <v>0</v>
      </c>
      <c r="M14" s="8">
        <f>公式枢纽!M38</f>
        <v>0</v>
      </c>
      <c r="N14" s="8">
        <f>公式枢纽!N38</f>
        <v>0</v>
      </c>
      <c r="O14" s="8">
        <f>公式枢纽!O38</f>
        <v>0</v>
      </c>
    </row>
    <row r="15" spans="1:15" ht="13.9">
      <c r="A15" s="6" t="str">
        <f>公式枢纽!A39</f>
        <v>2026-12</v>
      </c>
      <c r="B15" s="8">
        <f>公式枢纽!B39</f>
        <v>0</v>
      </c>
      <c r="C15" s="8">
        <f>公式枢纽!C39</f>
        <v>0</v>
      </c>
      <c r="D15" s="8">
        <f>公式枢纽!D39</f>
        <v>0</v>
      </c>
      <c r="E15" s="8">
        <f>公式枢纽!E39</f>
        <v>0</v>
      </c>
      <c r="F15" s="8">
        <f>公式枢纽!F39</f>
        <v>0</v>
      </c>
      <c r="G15" s="8">
        <f>公式枢纽!G39</f>
        <v>0</v>
      </c>
      <c r="H15" s="8">
        <f>公式枢纽!H39</f>
        <v>0</v>
      </c>
      <c r="I15" s="8">
        <f>公式枢纽!I39</f>
        <v>0</v>
      </c>
      <c r="J15" s="8">
        <f>公式枢纽!J39</f>
        <v>0</v>
      </c>
      <c r="K15" s="22">
        <f>公式枢纽!K39</f>
        <v>0</v>
      </c>
      <c r="L15" s="8">
        <f>公式枢纽!L39</f>
        <v>0</v>
      </c>
      <c r="M15" s="8">
        <f>公式枢纽!M39</f>
        <v>0</v>
      </c>
      <c r="N15" s="8">
        <f>公式枢纽!N39</f>
        <v>0</v>
      </c>
      <c r="O15" s="8">
        <f>公式枢纽!O39</f>
        <v>0</v>
      </c>
    </row>
  </sheetData>
  <mergeCells count="2">
    <mergeCell ref="A1:O1"/>
    <mergeCell ref="A2:O2"/>
  </mergeCells>
  <phoneticPr fontId="7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1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4" sqref="A4"/>
    </sheetView>
  </sheetViews>
  <sheetFormatPr defaultRowHeight="13.5"/>
  <cols>
    <col min="1" max="1" width="14" customWidth="1"/>
    <col min="2" max="16" width="13" customWidth="1"/>
  </cols>
  <sheetData>
    <row r="1" spans="1:16" ht="26" customHeight="1">
      <c r="A1" s="30" t="s">
        <v>254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</row>
    <row r="2" spans="1:16" ht="34.049999999999997" customHeight="1">
      <c r="A2" s="28" t="s">
        <v>255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</row>
    <row r="3" spans="1:16" ht="28.05" customHeight="1">
      <c r="A3" s="9" t="s">
        <v>19</v>
      </c>
      <c r="B3" s="9" t="s">
        <v>136</v>
      </c>
      <c r="C3" s="9" t="s">
        <v>137</v>
      </c>
      <c r="D3" s="9" t="s">
        <v>138</v>
      </c>
      <c r="E3" s="9" t="s">
        <v>139</v>
      </c>
      <c r="F3" s="9" t="s">
        <v>140</v>
      </c>
      <c r="G3" s="9" t="s">
        <v>141</v>
      </c>
      <c r="H3" s="9" t="s">
        <v>142</v>
      </c>
      <c r="I3" s="9" t="s">
        <v>143</v>
      </c>
      <c r="J3" s="9" t="s">
        <v>144</v>
      </c>
      <c r="K3" s="9" t="s">
        <v>145</v>
      </c>
      <c r="L3" s="9" t="s">
        <v>146</v>
      </c>
      <c r="M3" s="9" t="s">
        <v>147</v>
      </c>
      <c r="N3" s="9" t="s">
        <v>240</v>
      </c>
      <c r="O3" s="9" t="s">
        <v>241</v>
      </c>
      <c r="P3" s="9" t="s">
        <v>242</v>
      </c>
    </row>
    <row r="4" spans="1:16" ht="13.9">
      <c r="A4" s="6" t="str">
        <f>公式枢纽!A45</f>
        <v>住房</v>
      </c>
      <c r="B4" s="8">
        <f>公式枢纽!B45</f>
        <v>3000</v>
      </c>
      <c r="C4" s="8">
        <f>公式枢纽!C45</f>
        <v>3000</v>
      </c>
      <c r="D4" s="8">
        <f>公式枢纽!D45</f>
        <v>0</v>
      </c>
      <c r="E4" s="8">
        <f>公式枢纽!E45</f>
        <v>0</v>
      </c>
      <c r="F4" s="8">
        <f>公式枢纽!F45</f>
        <v>0</v>
      </c>
      <c r="G4" s="8">
        <f>公式枢纽!G45</f>
        <v>0</v>
      </c>
      <c r="H4" s="8">
        <f>公式枢纽!H45</f>
        <v>0</v>
      </c>
      <c r="I4" s="8">
        <f>公式枢纽!I45</f>
        <v>0</v>
      </c>
      <c r="J4" s="8">
        <f>公式枢纽!J45</f>
        <v>0</v>
      </c>
      <c r="K4" s="8">
        <f>公式枢纽!K45</f>
        <v>0</v>
      </c>
      <c r="L4" s="8">
        <f>公式枢纽!L45</f>
        <v>0</v>
      </c>
      <c r="M4" s="8">
        <f>公式枢纽!M45</f>
        <v>0</v>
      </c>
      <c r="N4" s="8">
        <f>公式枢纽!N45</f>
        <v>3000</v>
      </c>
      <c r="O4" s="8">
        <f>公式枢纽!O45</f>
        <v>36000</v>
      </c>
      <c r="P4" s="23">
        <f>公式枢纽!P45</f>
        <v>0.58252427184466016</v>
      </c>
    </row>
    <row r="5" spans="1:16" ht="13.9">
      <c r="A5" s="6" t="str">
        <f>公式枢纽!A46</f>
        <v>餐饮</v>
      </c>
      <c r="B5" s="8">
        <f>公式枢纽!B46</f>
        <v>770</v>
      </c>
      <c r="C5" s="8">
        <f>公式枢纽!C46</f>
        <v>870</v>
      </c>
      <c r="D5" s="8">
        <f>公式枢纽!D46</f>
        <v>0</v>
      </c>
      <c r="E5" s="8">
        <f>公式枢纽!E46</f>
        <v>0</v>
      </c>
      <c r="F5" s="8">
        <f>公式枢纽!F46</f>
        <v>0</v>
      </c>
      <c r="G5" s="8">
        <f>公式枢纽!G46</f>
        <v>0</v>
      </c>
      <c r="H5" s="8">
        <f>公式枢纽!H46</f>
        <v>0</v>
      </c>
      <c r="I5" s="8">
        <f>公式枢纽!I46</f>
        <v>0</v>
      </c>
      <c r="J5" s="8">
        <f>公式枢纽!J46</f>
        <v>0</v>
      </c>
      <c r="K5" s="8">
        <f>公式枢纽!K46</f>
        <v>0</v>
      </c>
      <c r="L5" s="8">
        <f>公式枢纽!L46</f>
        <v>0</v>
      </c>
      <c r="M5" s="8">
        <f>公式枢纽!M46</f>
        <v>0</v>
      </c>
      <c r="N5" s="8">
        <f>公式枢纽!N46</f>
        <v>820</v>
      </c>
      <c r="O5" s="8">
        <f>公式枢纽!O46</f>
        <v>9840</v>
      </c>
      <c r="P5" s="23">
        <f>公式枢纽!P46</f>
        <v>0.15922330097087378</v>
      </c>
    </row>
    <row r="6" spans="1:16" ht="13.9">
      <c r="A6" s="6" t="str">
        <f>公式枢纽!A47</f>
        <v>交通</v>
      </c>
      <c r="B6" s="8">
        <f>公式枢纽!B47</f>
        <v>220</v>
      </c>
      <c r="C6" s="8">
        <f>公式枢纽!C47</f>
        <v>260</v>
      </c>
      <c r="D6" s="8">
        <f>公式枢纽!D47</f>
        <v>0</v>
      </c>
      <c r="E6" s="8">
        <f>公式枢纽!E47</f>
        <v>0</v>
      </c>
      <c r="F6" s="8">
        <f>公式枢纽!F47</f>
        <v>0</v>
      </c>
      <c r="G6" s="8">
        <f>公式枢纽!G47</f>
        <v>0</v>
      </c>
      <c r="H6" s="8">
        <f>公式枢纽!H47</f>
        <v>0</v>
      </c>
      <c r="I6" s="8">
        <f>公式枢纽!I47</f>
        <v>0</v>
      </c>
      <c r="J6" s="8">
        <f>公式枢纽!J47</f>
        <v>0</v>
      </c>
      <c r="K6" s="8">
        <f>公式枢纽!K47</f>
        <v>0</v>
      </c>
      <c r="L6" s="8">
        <f>公式枢纽!L47</f>
        <v>0</v>
      </c>
      <c r="M6" s="8">
        <f>公式枢纽!M47</f>
        <v>0</v>
      </c>
      <c r="N6" s="8">
        <f>公式枢纽!N47</f>
        <v>240</v>
      </c>
      <c r="O6" s="8">
        <f>公式枢纽!O47</f>
        <v>2880</v>
      </c>
      <c r="P6" s="23">
        <f>公式枢纽!P47</f>
        <v>4.6601941747572817E-2</v>
      </c>
    </row>
    <row r="7" spans="1:16" ht="13.9">
      <c r="A7" s="6" t="str">
        <f>公式枢纽!A48</f>
        <v>通讯</v>
      </c>
      <c r="B7" s="8">
        <f>公式枢纽!B48</f>
        <v>60</v>
      </c>
      <c r="C7" s="8">
        <f>公式枢纽!C48</f>
        <v>60</v>
      </c>
      <c r="D7" s="8">
        <f>公式枢纽!D48</f>
        <v>0</v>
      </c>
      <c r="E7" s="8">
        <f>公式枢纽!E48</f>
        <v>0</v>
      </c>
      <c r="F7" s="8">
        <f>公式枢纽!F48</f>
        <v>0</v>
      </c>
      <c r="G7" s="8">
        <f>公式枢纽!G48</f>
        <v>0</v>
      </c>
      <c r="H7" s="8">
        <f>公式枢纽!H48</f>
        <v>0</v>
      </c>
      <c r="I7" s="8">
        <f>公式枢纽!I48</f>
        <v>0</v>
      </c>
      <c r="J7" s="8">
        <f>公式枢纽!J48</f>
        <v>0</v>
      </c>
      <c r="K7" s="8">
        <f>公式枢纽!K48</f>
        <v>0</v>
      </c>
      <c r="L7" s="8">
        <f>公式枢纽!L48</f>
        <v>0</v>
      </c>
      <c r="M7" s="8">
        <f>公式枢纽!M48</f>
        <v>0</v>
      </c>
      <c r="N7" s="8">
        <f>公式枢纽!N48</f>
        <v>60</v>
      </c>
      <c r="O7" s="8">
        <f>公式枢纽!O48</f>
        <v>720</v>
      </c>
      <c r="P7" s="23">
        <f>公式枢纽!P48</f>
        <v>1.1650485436893204E-2</v>
      </c>
    </row>
    <row r="8" spans="1:16" ht="13.9">
      <c r="A8" s="6" t="str">
        <f>公式枢纽!A49</f>
        <v>订阅</v>
      </c>
      <c r="B8" s="8">
        <f>公式枢纽!B49</f>
        <v>30</v>
      </c>
      <c r="C8" s="8">
        <f>公式枢纽!C49</f>
        <v>45</v>
      </c>
      <c r="D8" s="8">
        <f>公式枢纽!D49</f>
        <v>0</v>
      </c>
      <c r="E8" s="8">
        <f>公式枢纽!E49</f>
        <v>0</v>
      </c>
      <c r="F8" s="8">
        <f>公式枢纽!F49</f>
        <v>0</v>
      </c>
      <c r="G8" s="8">
        <f>公式枢纽!G49</f>
        <v>0</v>
      </c>
      <c r="H8" s="8">
        <f>公式枢纽!H49</f>
        <v>0</v>
      </c>
      <c r="I8" s="8">
        <f>公式枢纽!I49</f>
        <v>0</v>
      </c>
      <c r="J8" s="8">
        <f>公式枢纽!J49</f>
        <v>0</v>
      </c>
      <c r="K8" s="8">
        <f>公式枢纽!K49</f>
        <v>0</v>
      </c>
      <c r="L8" s="8">
        <f>公式枢纽!L49</f>
        <v>0</v>
      </c>
      <c r="M8" s="8">
        <f>公式枢纽!M49</f>
        <v>0</v>
      </c>
      <c r="N8" s="8">
        <f>公式枢纽!N49</f>
        <v>37.5</v>
      </c>
      <c r="O8" s="8">
        <f>公式枢纽!O49</f>
        <v>450</v>
      </c>
      <c r="P8" s="23">
        <f>公式枢纽!P49</f>
        <v>7.2815533980582527E-3</v>
      </c>
    </row>
    <row r="9" spans="1:16" ht="13.9">
      <c r="A9" s="6" t="str">
        <f>公式枢纽!A50</f>
        <v>购物</v>
      </c>
      <c r="B9" s="8">
        <f>公式枢纽!B50</f>
        <v>250</v>
      </c>
      <c r="C9" s="8">
        <f>公式枢纽!C50</f>
        <v>300</v>
      </c>
      <c r="D9" s="8">
        <f>公式枢纽!D50</f>
        <v>0</v>
      </c>
      <c r="E9" s="8">
        <f>公式枢纽!E50</f>
        <v>0</v>
      </c>
      <c r="F9" s="8">
        <f>公式枢纽!F50</f>
        <v>0</v>
      </c>
      <c r="G9" s="8">
        <f>公式枢纽!G50</f>
        <v>0</v>
      </c>
      <c r="H9" s="8">
        <f>公式枢纽!H50</f>
        <v>0</v>
      </c>
      <c r="I9" s="8">
        <f>公式枢纽!I50</f>
        <v>0</v>
      </c>
      <c r="J9" s="8">
        <f>公式枢纽!J50</f>
        <v>0</v>
      </c>
      <c r="K9" s="8">
        <f>公式枢纽!K50</f>
        <v>0</v>
      </c>
      <c r="L9" s="8">
        <f>公式枢纽!L50</f>
        <v>0</v>
      </c>
      <c r="M9" s="8">
        <f>公式枢纽!M50</f>
        <v>0</v>
      </c>
      <c r="N9" s="8">
        <f>公式枢纽!N50</f>
        <v>275</v>
      </c>
      <c r="O9" s="8">
        <f>公式枢纽!O50</f>
        <v>3300</v>
      </c>
      <c r="P9" s="23">
        <f>公式枢纽!P50</f>
        <v>5.3398058252427182E-2</v>
      </c>
    </row>
    <row r="10" spans="1:16" ht="13.9">
      <c r="A10" s="6" t="str">
        <f>公式枢纽!A51</f>
        <v>医疗</v>
      </c>
      <c r="B10" s="8">
        <f>公式枢纽!B51</f>
        <v>80</v>
      </c>
      <c r="C10" s="8">
        <f>公式枢纽!C51</f>
        <v>100</v>
      </c>
      <c r="D10" s="8">
        <f>公式枢纽!D51</f>
        <v>0</v>
      </c>
      <c r="E10" s="8">
        <f>公式枢纽!E51</f>
        <v>0</v>
      </c>
      <c r="F10" s="8">
        <f>公式枢纽!F51</f>
        <v>0</v>
      </c>
      <c r="G10" s="8">
        <f>公式枢纽!G51</f>
        <v>0</v>
      </c>
      <c r="H10" s="8">
        <f>公式枢纽!H51</f>
        <v>0</v>
      </c>
      <c r="I10" s="8">
        <f>公式枢纽!I51</f>
        <v>0</v>
      </c>
      <c r="J10" s="8">
        <f>公式枢纽!J51</f>
        <v>0</v>
      </c>
      <c r="K10" s="8">
        <f>公式枢纽!K51</f>
        <v>0</v>
      </c>
      <c r="L10" s="8">
        <f>公式枢纽!L51</f>
        <v>0</v>
      </c>
      <c r="M10" s="8">
        <f>公式枢纽!M51</f>
        <v>0</v>
      </c>
      <c r="N10" s="8">
        <f>公式枢纽!N51</f>
        <v>90</v>
      </c>
      <c r="O10" s="8">
        <f>公式枢纽!O51</f>
        <v>1080</v>
      </c>
      <c r="P10" s="23">
        <f>公式枢纽!P51</f>
        <v>1.7475728155339806E-2</v>
      </c>
    </row>
    <row r="11" spans="1:16" ht="13.9">
      <c r="A11" s="6" t="str">
        <f>公式枢纽!A52</f>
        <v>运动</v>
      </c>
      <c r="B11" s="8">
        <f>公式枢纽!B52</f>
        <v>70</v>
      </c>
      <c r="C11" s="8">
        <f>公式枢纽!C52</f>
        <v>70</v>
      </c>
      <c r="D11" s="8">
        <f>公式枢纽!D52</f>
        <v>0</v>
      </c>
      <c r="E11" s="8">
        <f>公式枢纽!E52</f>
        <v>0</v>
      </c>
      <c r="F11" s="8">
        <f>公式枢纽!F52</f>
        <v>0</v>
      </c>
      <c r="G11" s="8">
        <f>公式枢纽!G52</f>
        <v>0</v>
      </c>
      <c r="H11" s="8">
        <f>公式枢纽!H52</f>
        <v>0</v>
      </c>
      <c r="I11" s="8">
        <f>公式枢纽!I52</f>
        <v>0</v>
      </c>
      <c r="J11" s="8">
        <f>公式枢纽!J52</f>
        <v>0</v>
      </c>
      <c r="K11" s="8">
        <f>公式枢纽!K52</f>
        <v>0</v>
      </c>
      <c r="L11" s="8">
        <f>公式枢纽!L52</f>
        <v>0</v>
      </c>
      <c r="M11" s="8">
        <f>公式枢纽!M52</f>
        <v>0</v>
      </c>
      <c r="N11" s="8">
        <f>公式枢纽!N52</f>
        <v>70</v>
      </c>
      <c r="O11" s="8">
        <f>公式枢纽!O52</f>
        <v>840</v>
      </c>
      <c r="P11" s="23">
        <f>公式枢纽!P52</f>
        <v>1.3592233009708738E-2</v>
      </c>
    </row>
    <row r="12" spans="1:16" ht="13.9">
      <c r="A12" s="6" t="str">
        <f>公式枢纽!A53</f>
        <v>学习</v>
      </c>
      <c r="B12" s="8">
        <f>公式枢纽!B53</f>
        <v>120</v>
      </c>
      <c r="C12" s="8">
        <f>公式枢纽!C53</f>
        <v>140</v>
      </c>
      <c r="D12" s="8">
        <f>公式枢纽!D53</f>
        <v>0</v>
      </c>
      <c r="E12" s="8">
        <f>公式枢纽!E53</f>
        <v>0</v>
      </c>
      <c r="F12" s="8">
        <f>公式枢纽!F53</f>
        <v>0</v>
      </c>
      <c r="G12" s="8">
        <f>公式枢纽!G53</f>
        <v>0</v>
      </c>
      <c r="H12" s="8">
        <f>公式枢纽!H53</f>
        <v>0</v>
      </c>
      <c r="I12" s="8">
        <f>公式枢纽!I53</f>
        <v>0</v>
      </c>
      <c r="J12" s="8">
        <f>公式枢纽!J53</f>
        <v>0</v>
      </c>
      <c r="K12" s="8">
        <f>公式枢纽!K53</f>
        <v>0</v>
      </c>
      <c r="L12" s="8">
        <f>公式枢纽!L53</f>
        <v>0</v>
      </c>
      <c r="M12" s="8">
        <f>公式枢纽!M53</f>
        <v>0</v>
      </c>
      <c r="N12" s="8">
        <f>公式枢纽!N53</f>
        <v>130</v>
      </c>
      <c r="O12" s="8">
        <f>公式枢纽!O53</f>
        <v>1560</v>
      </c>
      <c r="P12" s="23">
        <f>公式枢纽!P53</f>
        <v>2.524271844660194E-2</v>
      </c>
    </row>
    <row r="13" spans="1:16" ht="13.9">
      <c r="A13" s="6" t="str">
        <f>公式枢纽!A54</f>
        <v>宠物</v>
      </c>
      <c r="B13" s="8">
        <f>公式枢纽!B54</f>
        <v>90</v>
      </c>
      <c r="C13" s="8">
        <f>公式枢纽!C54</f>
        <v>100</v>
      </c>
      <c r="D13" s="8">
        <f>公式枢纽!D54</f>
        <v>0</v>
      </c>
      <c r="E13" s="8">
        <f>公式枢纽!E54</f>
        <v>0</v>
      </c>
      <c r="F13" s="8">
        <f>公式枢纽!F54</f>
        <v>0</v>
      </c>
      <c r="G13" s="8">
        <f>公式枢纽!G54</f>
        <v>0</v>
      </c>
      <c r="H13" s="8">
        <f>公式枢纽!H54</f>
        <v>0</v>
      </c>
      <c r="I13" s="8">
        <f>公式枢纽!I54</f>
        <v>0</v>
      </c>
      <c r="J13" s="8">
        <f>公式枢纽!J54</f>
        <v>0</v>
      </c>
      <c r="K13" s="8">
        <f>公式枢纽!K54</f>
        <v>0</v>
      </c>
      <c r="L13" s="8">
        <f>公式枢纽!L54</f>
        <v>0</v>
      </c>
      <c r="M13" s="8">
        <f>公式枢纽!M54</f>
        <v>0</v>
      </c>
      <c r="N13" s="8">
        <f>公式枢纽!N54</f>
        <v>95</v>
      </c>
      <c r="O13" s="8">
        <f>公式枢纽!O54</f>
        <v>1140</v>
      </c>
      <c r="P13" s="23">
        <f>公式枢纽!P54</f>
        <v>1.8446601941747572E-2</v>
      </c>
    </row>
    <row r="14" spans="1:16" ht="13.9">
      <c r="A14" s="6" t="str">
        <f>公式枢纽!A55</f>
        <v>娱乐</v>
      </c>
      <c r="B14" s="8">
        <f>公式枢纽!B55</f>
        <v>100</v>
      </c>
      <c r="C14" s="8">
        <f>公式枢纽!C55</f>
        <v>120</v>
      </c>
      <c r="D14" s="8">
        <f>公式枢纽!D55</f>
        <v>0</v>
      </c>
      <c r="E14" s="8">
        <f>公式枢纽!E55</f>
        <v>0</v>
      </c>
      <c r="F14" s="8">
        <f>公式枢纽!F55</f>
        <v>0</v>
      </c>
      <c r="G14" s="8">
        <f>公式枢纽!G55</f>
        <v>0</v>
      </c>
      <c r="H14" s="8">
        <f>公式枢纽!H55</f>
        <v>0</v>
      </c>
      <c r="I14" s="8">
        <f>公式枢纽!I55</f>
        <v>0</v>
      </c>
      <c r="J14" s="8">
        <f>公式枢纽!J55</f>
        <v>0</v>
      </c>
      <c r="K14" s="8">
        <f>公式枢纽!K55</f>
        <v>0</v>
      </c>
      <c r="L14" s="8">
        <f>公式枢纽!L55</f>
        <v>0</v>
      </c>
      <c r="M14" s="8">
        <f>公式枢纽!M55</f>
        <v>0</v>
      </c>
      <c r="N14" s="8">
        <f>公式枢纽!N55</f>
        <v>110</v>
      </c>
      <c r="O14" s="8">
        <f>公式枢纽!O55</f>
        <v>1320</v>
      </c>
      <c r="P14" s="23">
        <f>公式枢纽!P55</f>
        <v>2.1359223300970873E-2</v>
      </c>
    </row>
    <row r="15" spans="1:16" ht="13.9">
      <c r="A15" s="6" t="str">
        <f>公式枢纽!A56</f>
        <v>税费</v>
      </c>
      <c r="B15" s="8">
        <f>公式枢纽!B56</f>
        <v>100</v>
      </c>
      <c r="C15" s="8">
        <f>公式枢纽!C56</f>
        <v>150</v>
      </c>
      <c r="D15" s="8">
        <f>公式枢纽!D56</f>
        <v>0</v>
      </c>
      <c r="E15" s="8">
        <f>公式枢纽!E56</f>
        <v>0</v>
      </c>
      <c r="F15" s="8">
        <f>公式枢纽!F56</f>
        <v>0</v>
      </c>
      <c r="G15" s="8">
        <f>公式枢纽!G56</f>
        <v>0</v>
      </c>
      <c r="H15" s="8">
        <f>公式枢纽!H56</f>
        <v>0</v>
      </c>
      <c r="I15" s="8">
        <f>公式枢纽!I56</f>
        <v>0</v>
      </c>
      <c r="J15" s="8">
        <f>公式枢纽!J56</f>
        <v>0</v>
      </c>
      <c r="K15" s="8">
        <f>公式枢纽!K56</f>
        <v>0</v>
      </c>
      <c r="L15" s="8">
        <f>公式枢纽!L56</f>
        <v>0</v>
      </c>
      <c r="M15" s="8">
        <f>公式枢纽!M56</f>
        <v>0</v>
      </c>
      <c r="N15" s="8">
        <f>公式枢纽!N56</f>
        <v>125</v>
      </c>
      <c r="O15" s="8">
        <f>公式枢纽!O56</f>
        <v>1500</v>
      </c>
      <c r="P15" s="23">
        <f>公式枢纽!P56</f>
        <v>2.4271844660194174E-2</v>
      </c>
    </row>
    <row r="16" spans="1:16" ht="13.9">
      <c r="A16" s="6" t="str">
        <f>公式枢纽!A57</f>
        <v>其他</v>
      </c>
      <c r="B16" s="8">
        <f>公式枢纽!B57</f>
        <v>110</v>
      </c>
      <c r="C16" s="8">
        <f>公式枢纽!C57</f>
        <v>85</v>
      </c>
      <c r="D16" s="8">
        <f>公式枢纽!D57</f>
        <v>0</v>
      </c>
      <c r="E16" s="8">
        <f>公式枢纽!E57</f>
        <v>0</v>
      </c>
      <c r="F16" s="8">
        <f>公式枢纽!F57</f>
        <v>0</v>
      </c>
      <c r="G16" s="8">
        <f>公式枢纽!G57</f>
        <v>0</v>
      </c>
      <c r="H16" s="8">
        <f>公式枢纽!H57</f>
        <v>0</v>
      </c>
      <c r="I16" s="8">
        <f>公式枢纽!I57</f>
        <v>0</v>
      </c>
      <c r="J16" s="8">
        <f>公式枢纽!J57</f>
        <v>0</v>
      </c>
      <c r="K16" s="8">
        <f>公式枢纽!K57</f>
        <v>0</v>
      </c>
      <c r="L16" s="8">
        <f>公式枢纽!L57</f>
        <v>0</v>
      </c>
      <c r="M16" s="8">
        <f>公式枢纽!M57</f>
        <v>0</v>
      </c>
      <c r="N16" s="8">
        <f>公式枢纽!N57</f>
        <v>97.5</v>
      </c>
      <c r="O16" s="8">
        <f>公式枢纽!O57</f>
        <v>1170</v>
      </c>
      <c r="P16" s="23">
        <f>公式枢纽!P57</f>
        <v>1.8932038834951457E-2</v>
      </c>
    </row>
  </sheetData>
  <mergeCells count="2">
    <mergeCell ref="A1:P1"/>
    <mergeCell ref="A2:P2"/>
  </mergeCells>
  <phoneticPr fontId="7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8"/>
  <sheetViews>
    <sheetView showGridLines="0" workbookViewId="0">
      <pane ySplit="3" topLeftCell="A4" activePane="bottomLeft" state="frozen"/>
      <selection pane="bottomLeft" sqref="A1:J1"/>
    </sheetView>
  </sheetViews>
  <sheetFormatPr defaultRowHeight="13.5"/>
  <cols>
    <col min="1" max="1" width="11" customWidth="1"/>
    <col min="2" max="2" width="12" customWidth="1"/>
    <col min="3" max="3" width="13" customWidth="1"/>
    <col min="4" max="4" width="12" customWidth="1"/>
    <col min="5" max="5" width="14" customWidth="1"/>
    <col min="6" max="8" width="12" customWidth="1"/>
    <col min="9" max="9" width="13" customWidth="1"/>
    <col min="10" max="10" width="16" customWidth="1"/>
  </cols>
  <sheetData>
    <row r="1" spans="1:10" ht="26" customHeight="1">
      <c r="A1" s="30" t="s">
        <v>205</v>
      </c>
      <c r="B1" s="27"/>
      <c r="C1" s="27"/>
      <c r="D1" s="27"/>
      <c r="E1" s="27"/>
      <c r="F1" s="27"/>
      <c r="G1" s="27"/>
      <c r="H1" s="27"/>
      <c r="I1" s="27"/>
      <c r="J1" s="27"/>
    </row>
    <row r="2" spans="1:10" ht="34.049999999999997" customHeight="1">
      <c r="A2" s="28" t="s">
        <v>206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ht="28.05" customHeight="1">
      <c r="A3" s="9" t="s">
        <v>193</v>
      </c>
      <c r="B3" s="9" t="s">
        <v>197</v>
      </c>
      <c r="C3" s="9" t="s">
        <v>198</v>
      </c>
      <c r="D3" s="9" t="s">
        <v>199</v>
      </c>
      <c r="E3" s="9" t="s">
        <v>200</v>
      </c>
      <c r="F3" s="9" t="s">
        <v>201</v>
      </c>
      <c r="G3" s="9" t="s">
        <v>202</v>
      </c>
      <c r="H3" s="9" t="s">
        <v>203</v>
      </c>
      <c r="I3" s="9" t="s">
        <v>204</v>
      </c>
      <c r="J3" s="9" t="s">
        <v>123</v>
      </c>
    </row>
    <row r="4" spans="1:10" ht="13.9">
      <c r="A4" s="6" t="s">
        <v>136</v>
      </c>
      <c r="B4" s="8">
        <f>SUMIFS(税费计算明细!$L$4:$L$5000,税费计算明细!$C$4:$C$5000,$A4)</f>
        <v>1140</v>
      </c>
      <c r="C4" s="8">
        <f>SUMIFS(税费计算明细!$M$4:$M$5000,税费计算明细!$C$4:$C$5000,$A4)</f>
        <v>450</v>
      </c>
      <c r="D4" s="8">
        <f>SUMIFS(税费计算明细!$N$4:$N$5000,税费计算明细!$C$4:$C$5000,$A4)</f>
        <v>3080</v>
      </c>
      <c r="E4" s="8">
        <f>SUMIFS(税费计算明细!$O$4:$O$5000,税费计算明细!$C$4:$C$5000,$A4)</f>
        <v>330</v>
      </c>
      <c r="F4" s="8">
        <f>SUMIFS(税费计算明细!$P$4:$P$5000,税费计算明细!$C$4:$C$5000,$A4)</f>
        <v>991.51989562948472</v>
      </c>
      <c r="G4" s="8">
        <f>SUMIFS(税费计算明细!$Q$4:$Q$5000,税费计算明细!$C$4:$C$5000,$A4)</f>
        <v>49.575994781474236</v>
      </c>
      <c r="H4" s="8">
        <f>SUMIFS(税费计算明细!$R$4:$R$5000,税费计算明细!$C$4:$C$5000,$A4)</f>
        <v>98.904109589041113</v>
      </c>
      <c r="I4" s="8">
        <f>SUMIFS(税费计算明细!$S$4:$S$5000,税费计算明细!$C$4:$C$5000,$A4)</f>
        <v>148.48010437051533</v>
      </c>
      <c r="J4" s="6" t="str">
        <f t="shared" ref="J4:J15" si="0">IF($I4=0,"无估算税额","已估算")</f>
        <v>已估算</v>
      </c>
    </row>
    <row r="5" spans="1:10" ht="13.9">
      <c r="A5" s="6" t="s">
        <v>137</v>
      </c>
      <c r="B5" s="8">
        <f>SUMIFS(税费计算明细!$L$4:$L$5000,税费计算明细!$C$4:$C$5000,$A5)</f>
        <v>1305</v>
      </c>
      <c r="C5" s="8">
        <f>SUMIFS(税费计算明细!$M$4:$M$5000,税费计算明细!$C$4:$C$5000,$A5)</f>
        <v>520</v>
      </c>
      <c r="D5" s="8">
        <f>SUMIFS(税费计算明细!$N$4:$N$5000,税费计算明细!$C$4:$C$5000,$A5)</f>
        <v>3100</v>
      </c>
      <c r="E5" s="8">
        <f>SUMIFS(税费计算明细!$O$4:$O$5000,税费计算明细!$C$4:$C$5000,$A5)</f>
        <v>375</v>
      </c>
      <c r="F5" s="8">
        <f>SUMIFS(税费计算明细!$P$4:$P$5000,税费计算明细!$C$4:$C$5000,$A5)</f>
        <v>1135.0293542074364</v>
      </c>
      <c r="G5" s="8">
        <f>SUMIFS(税费计算明细!$Q$4:$Q$5000,税费计算明细!$C$4:$C$5000,$A5)</f>
        <v>56.751467710371813</v>
      </c>
      <c r="H5" s="8">
        <f>SUMIFS(税费计算明细!$R$4:$R$5000,税费计算明细!$C$4:$C$5000,$A5)</f>
        <v>113.2191780821918</v>
      </c>
      <c r="I5" s="8">
        <f>SUMIFS(税费计算明细!$S$4:$S$5000,税费计算明细!$C$4:$C$5000,$A5)</f>
        <v>169.9706457925636</v>
      </c>
      <c r="J5" s="6" t="str">
        <f t="shared" si="0"/>
        <v>已估算</v>
      </c>
    </row>
    <row r="6" spans="1:10" ht="13.9">
      <c r="A6" s="6" t="s">
        <v>138</v>
      </c>
      <c r="B6" s="8">
        <f>SUMIFS(税费计算明细!$L$4:$L$5000,税费计算明细!$C$4:$C$5000,$A6)</f>
        <v>0</v>
      </c>
      <c r="C6" s="8">
        <f>SUMIFS(税费计算明细!$M$4:$M$5000,税费计算明细!$C$4:$C$5000,$A6)</f>
        <v>0</v>
      </c>
      <c r="D6" s="8">
        <f>SUMIFS(税费计算明细!$N$4:$N$5000,税费计算明细!$C$4:$C$5000,$A6)</f>
        <v>0</v>
      </c>
      <c r="E6" s="8">
        <f>SUMIFS(税费计算明细!$O$4:$O$5000,税费计算明细!$C$4:$C$5000,$A6)</f>
        <v>0</v>
      </c>
      <c r="F6" s="8">
        <f>SUMIFS(税费计算明细!$P$4:$P$5000,税费计算明细!$C$4:$C$5000,$A6)</f>
        <v>0</v>
      </c>
      <c r="G6" s="8">
        <f>SUMIFS(税费计算明细!$Q$4:$Q$5000,税费计算明细!$C$4:$C$5000,$A6)</f>
        <v>0</v>
      </c>
      <c r="H6" s="8">
        <f>SUMIFS(税费计算明细!$R$4:$R$5000,税费计算明细!$C$4:$C$5000,$A6)</f>
        <v>0</v>
      </c>
      <c r="I6" s="8">
        <f>SUMIFS(税费计算明细!$S$4:$S$5000,税费计算明细!$C$4:$C$5000,$A6)</f>
        <v>0</v>
      </c>
      <c r="J6" s="6" t="str">
        <f t="shared" si="0"/>
        <v>无估算税额</v>
      </c>
    </row>
    <row r="7" spans="1:10" ht="13.9">
      <c r="A7" s="6" t="s">
        <v>139</v>
      </c>
      <c r="B7" s="8">
        <f>SUMIFS(税费计算明细!$L$4:$L$5000,税费计算明细!$C$4:$C$5000,$A7)</f>
        <v>0</v>
      </c>
      <c r="C7" s="8">
        <f>SUMIFS(税费计算明细!$M$4:$M$5000,税费计算明细!$C$4:$C$5000,$A7)</f>
        <v>0</v>
      </c>
      <c r="D7" s="8">
        <f>SUMIFS(税费计算明细!$N$4:$N$5000,税费计算明细!$C$4:$C$5000,$A7)</f>
        <v>0</v>
      </c>
      <c r="E7" s="8">
        <f>SUMIFS(税费计算明细!$O$4:$O$5000,税费计算明细!$C$4:$C$5000,$A7)</f>
        <v>0</v>
      </c>
      <c r="F7" s="8">
        <f>SUMIFS(税费计算明细!$P$4:$P$5000,税费计算明细!$C$4:$C$5000,$A7)</f>
        <v>0</v>
      </c>
      <c r="G7" s="8">
        <f>SUMIFS(税费计算明细!$Q$4:$Q$5000,税费计算明细!$C$4:$C$5000,$A7)</f>
        <v>0</v>
      </c>
      <c r="H7" s="8">
        <f>SUMIFS(税费计算明细!$R$4:$R$5000,税费计算明细!$C$4:$C$5000,$A7)</f>
        <v>0</v>
      </c>
      <c r="I7" s="8">
        <f>SUMIFS(税费计算明细!$S$4:$S$5000,税费计算明细!$C$4:$C$5000,$A7)</f>
        <v>0</v>
      </c>
      <c r="J7" s="6" t="str">
        <f t="shared" si="0"/>
        <v>无估算税额</v>
      </c>
    </row>
    <row r="8" spans="1:10" ht="13.9">
      <c r="A8" s="6" t="s">
        <v>140</v>
      </c>
      <c r="B8" s="8">
        <f>SUMIFS(税费计算明细!$L$4:$L$5000,税费计算明细!$C$4:$C$5000,$A8)</f>
        <v>0</v>
      </c>
      <c r="C8" s="8">
        <f>SUMIFS(税费计算明细!$M$4:$M$5000,税费计算明细!$C$4:$C$5000,$A8)</f>
        <v>0</v>
      </c>
      <c r="D8" s="8">
        <f>SUMIFS(税费计算明细!$N$4:$N$5000,税费计算明细!$C$4:$C$5000,$A8)</f>
        <v>0</v>
      </c>
      <c r="E8" s="8">
        <f>SUMIFS(税费计算明细!$O$4:$O$5000,税费计算明细!$C$4:$C$5000,$A8)</f>
        <v>0</v>
      </c>
      <c r="F8" s="8">
        <f>SUMIFS(税费计算明细!$P$4:$P$5000,税费计算明细!$C$4:$C$5000,$A8)</f>
        <v>0</v>
      </c>
      <c r="G8" s="8">
        <f>SUMIFS(税费计算明细!$Q$4:$Q$5000,税费计算明细!$C$4:$C$5000,$A8)</f>
        <v>0</v>
      </c>
      <c r="H8" s="8">
        <f>SUMIFS(税费计算明细!$R$4:$R$5000,税费计算明细!$C$4:$C$5000,$A8)</f>
        <v>0</v>
      </c>
      <c r="I8" s="8">
        <f>SUMIFS(税费计算明细!$S$4:$S$5000,税费计算明细!$C$4:$C$5000,$A8)</f>
        <v>0</v>
      </c>
      <c r="J8" s="6" t="str">
        <f t="shared" si="0"/>
        <v>无估算税额</v>
      </c>
    </row>
    <row r="9" spans="1:10" ht="13.9">
      <c r="A9" s="6" t="s">
        <v>141</v>
      </c>
      <c r="B9" s="8">
        <f>SUMIFS(税费计算明细!$L$4:$L$5000,税费计算明细!$C$4:$C$5000,$A9)</f>
        <v>0</v>
      </c>
      <c r="C9" s="8">
        <f>SUMIFS(税费计算明细!$M$4:$M$5000,税费计算明细!$C$4:$C$5000,$A9)</f>
        <v>0</v>
      </c>
      <c r="D9" s="8">
        <f>SUMIFS(税费计算明细!$N$4:$N$5000,税费计算明细!$C$4:$C$5000,$A9)</f>
        <v>0</v>
      </c>
      <c r="E9" s="8">
        <f>SUMIFS(税费计算明细!$O$4:$O$5000,税费计算明细!$C$4:$C$5000,$A9)</f>
        <v>0</v>
      </c>
      <c r="F9" s="8">
        <f>SUMIFS(税费计算明细!$P$4:$P$5000,税费计算明细!$C$4:$C$5000,$A9)</f>
        <v>0</v>
      </c>
      <c r="G9" s="8">
        <f>SUMIFS(税费计算明细!$Q$4:$Q$5000,税费计算明细!$C$4:$C$5000,$A9)</f>
        <v>0</v>
      </c>
      <c r="H9" s="8">
        <f>SUMIFS(税费计算明细!$R$4:$R$5000,税费计算明细!$C$4:$C$5000,$A9)</f>
        <v>0</v>
      </c>
      <c r="I9" s="8">
        <f>SUMIFS(税费计算明细!$S$4:$S$5000,税费计算明细!$C$4:$C$5000,$A9)</f>
        <v>0</v>
      </c>
      <c r="J9" s="6" t="str">
        <f t="shared" si="0"/>
        <v>无估算税额</v>
      </c>
    </row>
    <row r="10" spans="1:10" ht="13.9">
      <c r="A10" s="6" t="s">
        <v>142</v>
      </c>
      <c r="B10" s="8">
        <f>SUMIFS(税费计算明细!$L$4:$L$5000,税费计算明细!$C$4:$C$5000,$A10)</f>
        <v>0</v>
      </c>
      <c r="C10" s="8">
        <f>SUMIFS(税费计算明细!$M$4:$M$5000,税费计算明细!$C$4:$C$5000,$A10)</f>
        <v>0</v>
      </c>
      <c r="D10" s="8">
        <f>SUMIFS(税费计算明细!$N$4:$N$5000,税费计算明细!$C$4:$C$5000,$A10)</f>
        <v>0</v>
      </c>
      <c r="E10" s="8">
        <f>SUMIFS(税费计算明细!$O$4:$O$5000,税费计算明细!$C$4:$C$5000,$A10)</f>
        <v>0</v>
      </c>
      <c r="F10" s="8">
        <f>SUMIFS(税费计算明细!$P$4:$P$5000,税费计算明细!$C$4:$C$5000,$A10)</f>
        <v>0</v>
      </c>
      <c r="G10" s="8">
        <f>SUMIFS(税费计算明细!$Q$4:$Q$5000,税费计算明细!$C$4:$C$5000,$A10)</f>
        <v>0</v>
      </c>
      <c r="H10" s="8">
        <f>SUMIFS(税费计算明细!$R$4:$R$5000,税费计算明细!$C$4:$C$5000,$A10)</f>
        <v>0</v>
      </c>
      <c r="I10" s="8">
        <f>SUMIFS(税费计算明细!$S$4:$S$5000,税费计算明细!$C$4:$C$5000,$A10)</f>
        <v>0</v>
      </c>
      <c r="J10" s="6" t="str">
        <f t="shared" si="0"/>
        <v>无估算税额</v>
      </c>
    </row>
    <row r="11" spans="1:10" ht="13.9">
      <c r="A11" s="6" t="s">
        <v>143</v>
      </c>
      <c r="B11" s="8">
        <f>SUMIFS(税费计算明细!$L$4:$L$5000,税费计算明细!$C$4:$C$5000,$A11)</f>
        <v>0</v>
      </c>
      <c r="C11" s="8">
        <f>SUMIFS(税费计算明细!$M$4:$M$5000,税费计算明细!$C$4:$C$5000,$A11)</f>
        <v>0</v>
      </c>
      <c r="D11" s="8">
        <f>SUMIFS(税费计算明细!$N$4:$N$5000,税费计算明细!$C$4:$C$5000,$A11)</f>
        <v>0</v>
      </c>
      <c r="E11" s="8">
        <f>SUMIFS(税费计算明细!$O$4:$O$5000,税费计算明细!$C$4:$C$5000,$A11)</f>
        <v>0</v>
      </c>
      <c r="F11" s="8">
        <f>SUMIFS(税费计算明细!$P$4:$P$5000,税费计算明细!$C$4:$C$5000,$A11)</f>
        <v>0</v>
      </c>
      <c r="G11" s="8">
        <f>SUMIFS(税费计算明细!$Q$4:$Q$5000,税费计算明细!$C$4:$C$5000,$A11)</f>
        <v>0</v>
      </c>
      <c r="H11" s="8">
        <f>SUMIFS(税费计算明细!$R$4:$R$5000,税费计算明细!$C$4:$C$5000,$A11)</f>
        <v>0</v>
      </c>
      <c r="I11" s="8">
        <f>SUMIFS(税费计算明细!$S$4:$S$5000,税费计算明细!$C$4:$C$5000,$A11)</f>
        <v>0</v>
      </c>
      <c r="J11" s="6" t="str">
        <f t="shared" si="0"/>
        <v>无估算税额</v>
      </c>
    </row>
    <row r="12" spans="1:10" ht="13.9">
      <c r="A12" s="6" t="s">
        <v>144</v>
      </c>
      <c r="B12" s="8">
        <f>SUMIFS(税费计算明细!$L$4:$L$5000,税费计算明细!$C$4:$C$5000,$A12)</f>
        <v>0</v>
      </c>
      <c r="C12" s="8">
        <f>SUMIFS(税费计算明细!$M$4:$M$5000,税费计算明细!$C$4:$C$5000,$A12)</f>
        <v>0</v>
      </c>
      <c r="D12" s="8">
        <f>SUMIFS(税费计算明细!$N$4:$N$5000,税费计算明细!$C$4:$C$5000,$A12)</f>
        <v>0</v>
      </c>
      <c r="E12" s="8">
        <f>SUMIFS(税费计算明细!$O$4:$O$5000,税费计算明细!$C$4:$C$5000,$A12)</f>
        <v>0</v>
      </c>
      <c r="F12" s="8">
        <f>SUMIFS(税费计算明细!$P$4:$P$5000,税费计算明细!$C$4:$C$5000,$A12)</f>
        <v>0</v>
      </c>
      <c r="G12" s="8">
        <f>SUMIFS(税费计算明细!$Q$4:$Q$5000,税费计算明细!$C$4:$C$5000,$A12)</f>
        <v>0</v>
      </c>
      <c r="H12" s="8">
        <f>SUMIFS(税费计算明细!$R$4:$R$5000,税费计算明细!$C$4:$C$5000,$A12)</f>
        <v>0</v>
      </c>
      <c r="I12" s="8">
        <f>SUMIFS(税费计算明细!$S$4:$S$5000,税费计算明细!$C$4:$C$5000,$A12)</f>
        <v>0</v>
      </c>
      <c r="J12" s="6" t="str">
        <f t="shared" si="0"/>
        <v>无估算税额</v>
      </c>
    </row>
    <row r="13" spans="1:10" ht="13.9">
      <c r="A13" s="6" t="s">
        <v>145</v>
      </c>
      <c r="B13" s="8">
        <f>SUMIFS(税费计算明细!$L$4:$L$5000,税费计算明细!$C$4:$C$5000,$A13)</f>
        <v>0</v>
      </c>
      <c r="C13" s="8">
        <f>SUMIFS(税费计算明细!$M$4:$M$5000,税费计算明细!$C$4:$C$5000,$A13)</f>
        <v>0</v>
      </c>
      <c r="D13" s="8">
        <f>SUMIFS(税费计算明细!$N$4:$N$5000,税费计算明细!$C$4:$C$5000,$A13)</f>
        <v>0</v>
      </c>
      <c r="E13" s="8">
        <f>SUMIFS(税费计算明细!$O$4:$O$5000,税费计算明细!$C$4:$C$5000,$A13)</f>
        <v>0</v>
      </c>
      <c r="F13" s="8">
        <f>SUMIFS(税费计算明细!$P$4:$P$5000,税费计算明细!$C$4:$C$5000,$A13)</f>
        <v>0</v>
      </c>
      <c r="G13" s="8">
        <f>SUMIFS(税费计算明细!$Q$4:$Q$5000,税费计算明细!$C$4:$C$5000,$A13)</f>
        <v>0</v>
      </c>
      <c r="H13" s="8">
        <f>SUMIFS(税费计算明细!$R$4:$R$5000,税费计算明细!$C$4:$C$5000,$A13)</f>
        <v>0</v>
      </c>
      <c r="I13" s="8">
        <f>SUMIFS(税费计算明细!$S$4:$S$5000,税费计算明细!$C$4:$C$5000,$A13)</f>
        <v>0</v>
      </c>
      <c r="J13" s="6" t="str">
        <f t="shared" si="0"/>
        <v>无估算税额</v>
      </c>
    </row>
    <row r="14" spans="1:10" ht="13.9">
      <c r="A14" s="6" t="s">
        <v>146</v>
      </c>
      <c r="B14" s="8">
        <f>SUMIFS(税费计算明细!$L$4:$L$5000,税费计算明细!$C$4:$C$5000,$A14)</f>
        <v>0</v>
      </c>
      <c r="C14" s="8">
        <f>SUMIFS(税费计算明细!$M$4:$M$5000,税费计算明细!$C$4:$C$5000,$A14)</f>
        <v>0</v>
      </c>
      <c r="D14" s="8">
        <f>SUMIFS(税费计算明细!$N$4:$N$5000,税费计算明细!$C$4:$C$5000,$A14)</f>
        <v>0</v>
      </c>
      <c r="E14" s="8">
        <f>SUMIFS(税费计算明细!$O$4:$O$5000,税费计算明细!$C$4:$C$5000,$A14)</f>
        <v>0</v>
      </c>
      <c r="F14" s="8">
        <f>SUMIFS(税费计算明细!$P$4:$P$5000,税费计算明细!$C$4:$C$5000,$A14)</f>
        <v>0</v>
      </c>
      <c r="G14" s="8">
        <f>SUMIFS(税费计算明细!$Q$4:$Q$5000,税费计算明细!$C$4:$C$5000,$A14)</f>
        <v>0</v>
      </c>
      <c r="H14" s="8">
        <f>SUMIFS(税费计算明细!$R$4:$R$5000,税费计算明细!$C$4:$C$5000,$A14)</f>
        <v>0</v>
      </c>
      <c r="I14" s="8">
        <f>SUMIFS(税费计算明细!$S$4:$S$5000,税费计算明细!$C$4:$C$5000,$A14)</f>
        <v>0</v>
      </c>
      <c r="J14" s="6" t="str">
        <f t="shared" si="0"/>
        <v>无估算税额</v>
      </c>
    </row>
    <row r="15" spans="1:10" ht="13.9">
      <c r="A15" s="6" t="s">
        <v>147</v>
      </c>
      <c r="B15" s="8">
        <f>SUMIFS(税费计算明细!$L$4:$L$5000,税费计算明细!$C$4:$C$5000,$A15)</f>
        <v>0</v>
      </c>
      <c r="C15" s="8">
        <f>SUMIFS(税费计算明细!$M$4:$M$5000,税费计算明细!$C$4:$C$5000,$A15)</f>
        <v>0</v>
      </c>
      <c r="D15" s="8">
        <f>SUMIFS(税费计算明细!$N$4:$N$5000,税费计算明细!$C$4:$C$5000,$A15)</f>
        <v>0</v>
      </c>
      <c r="E15" s="8">
        <f>SUMIFS(税费计算明细!$O$4:$O$5000,税费计算明细!$C$4:$C$5000,$A15)</f>
        <v>0</v>
      </c>
      <c r="F15" s="8">
        <f>SUMIFS(税费计算明细!$P$4:$P$5000,税费计算明细!$C$4:$C$5000,$A15)</f>
        <v>0</v>
      </c>
      <c r="G15" s="8">
        <f>SUMIFS(税费计算明细!$Q$4:$Q$5000,税费计算明细!$C$4:$C$5000,$A15)</f>
        <v>0</v>
      </c>
      <c r="H15" s="8">
        <f>SUMIFS(税费计算明细!$R$4:$R$5000,税费计算明细!$C$4:$C$5000,$A15)</f>
        <v>0</v>
      </c>
      <c r="I15" s="8">
        <f>SUMIFS(税费计算明细!$S$4:$S$5000,税费计算明细!$C$4:$C$5000,$A15)</f>
        <v>0</v>
      </c>
      <c r="J15" s="6" t="str">
        <f t="shared" si="0"/>
        <v>无估算税额</v>
      </c>
    </row>
    <row r="17" spans="1:10" ht="13.9">
      <c r="A17" s="14" t="s">
        <v>207</v>
      </c>
      <c r="B17" s="15">
        <f t="shared" ref="B17:I17" si="1">SUM(B4:B15)</f>
        <v>2445</v>
      </c>
      <c r="C17" s="15">
        <f t="shared" si="1"/>
        <v>970</v>
      </c>
      <c r="D17" s="15">
        <f t="shared" si="1"/>
        <v>6180</v>
      </c>
      <c r="E17" s="15">
        <f t="shared" si="1"/>
        <v>705</v>
      </c>
      <c r="F17" s="15">
        <f t="shared" si="1"/>
        <v>2126.5492498369213</v>
      </c>
      <c r="G17" s="15">
        <f t="shared" si="1"/>
        <v>106.32746249184605</v>
      </c>
      <c r="H17" s="15">
        <f t="shared" si="1"/>
        <v>212.1232876712329</v>
      </c>
      <c r="I17" s="15">
        <f t="shared" si="1"/>
        <v>318.45075016307896</v>
      </c>
      <c r="J17" s="14"/>
    </row>
    <row r="18" spans="1:10" ht="27.75">
      <c r="A18" s="2" t="s">
        <v>208</v>
      </c>
      <c r="B18" s="16">
        <f>IFERROR(I17/公式枢纽!$B$6,0)</f>
        <v>3.091754855952223E-2</v>
      </c>
    </row>
  </sheetData>
  <mergeCells count="2">
    <mergeCell ref="A1:J1"/>
    <mergeCell ref="A2:J2"/>
  </mergeCells>
  <phoneticPr fontId="7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66"/>
  <sheetViews>
    <sheetView showGridLines="0" workbookViewId="0">
      <pane ySplit="3" topLeftCell="A9" activePane="bottomLeft" state="frozen"/>
      <selection pane="bottomLeft" activeCell="J28" sqref="J28"/>
    </sheetView>
  </sheetViews>
  <sheetFormatPr defaultRowHeight="13.5"/>
  <cols>
    <col min="1" max="1" width="24" customWidth="1"/>
    <col min="2" max="16" width="14" customWidth="1"/>
  </cols>
  <sheetData>
    <row r="1" spans="1:16" ht="26" customHeight="1">
      <c r="A1" s="30" t="s">
        <v>209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</row>
    <row r="2" spans="1:16" ht="34.049999999999997" customHeight="1">
      <c r="A2" s="28" t="s">
        <v>210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</row>
    <row r="4" spans="1:16" ht="13.9">
      <c r="A4" s="17" t="s">
        <v>211</v>
      </c>
      <c r="B4" s="18">
        <f>SUM($K$28:$K$39)</f>
        <v>2</v>
      </c>
    </row>
    <row r="5" spans="1:16" ht="13.9">
      <c r="A5" s="17" t="s">
        <v>108</v>
      </c>
      <c r="B5" s="19">
        <f>SUM($B$28:$B$39)</f>
        <v>12900</v>
      </c>
    </row>
    <row r="6" spans="1:16" ht="13.9">
      <c r="A6" s="17" t="s">
        <v>212</v>
      </c>
      <c r="B6" s="19">
        <f>SUM($C$28:$C$39)</f>
        <v>10300</v>
      </c>
    </row>
    <row r="7" spans="1:16" ht="13.9">
      <c r="A7" s="17" t="s">
        <v>213</v>
      </c>
      <c r="B7" s="19">
        <f>IF($B$4=0,0,$B$6/$B$4)</f>
        <v>5150</v>
      </c>
    </row>
    <row r="8" spans="1:16" ht="13.9">
      <c r="A8" s="17" t="s">
        <v>214</v>
      </c>
      <c r="B8" s="19">
        <f>IF($B$4=0,0,SUM($D$28:$D$39)/$B$4)</f>
        <v>4000</v>
      </c>
    </row>
    <row r="9" spans="1:16" ht="13.9">
      <c r="A9" s="17" t="s">
        <v>215</v>
      </c>
      <c r="B9" s="19">
        <f>IF($B$4=0,0,SUM($E$28:$E$39)/$B$4)</f>
        <v>1150</v>
      </c>
    </row>
    <row r="10" spans="1:16" ht="13.9">
      <c r="A10" s="17" t="s">
        <v>216</v>
      </c>
      <c r="B10" s="19">
        <f>IF($B$4=0,0,SUM($F$28:$F$39)/$B$4)</f>
        <v>3167.5</v>
      </c>
    </row>
    <row r="11" spans="1:16" ht="13.9">
      <c r="A11" s="17" t="s">
        <v>217</v>
      </c>
      <c r="B11" s="19">
        <f>IF($B$4=0,0,SUM($G$28:$G$39)/$B$4)</f>
        <v>1727.5</v>
      </c>
    </row>
    <row r="12" spans="1:16" ht="13.9">
      <c r="A12" s="17" t="s">
        <v>218</v>
      </c>
      <c r="B12" s="19">
        <f>IF($B$4=0,0,SUM($H$28:$H$39)/$B$4)</f>
        <v>255</v>
      </c>
    </row>
    <row r="13" spans="1:16" ht="13.9">
      <c r="A13" s="17" t="s">
        <v>219</v>
      </c>
      <c r="B13" s="19">
        <f>IF($B$4=0,0,SUM($I$28:$I$39)/$B$4)</f>
        <v>3000</v>
      </c>
    </row>
    <row r="14" spans="1:16" ht="13.9">
      <c r="A14" s="17" t="s">
        <v>220</v>
      </c>
      <c r="B14" s="20">
        <f>IFERROR($B$13/$B$7,0)</f>
        <v>0.58252427184466016</v>
      </c>
    </row>
    <row r="15" spans="1:16" ht="13.9">
      <c r="A15" s="17" t="s">
        <v>221</v>
      </c>
      <c r="B15" s="20">
        <f>IFERROR(($B$5-$B$6)/$B$5,0)</f>
        <v>0.20155038759689922</v>
      </c>
    </row>
    <row r="16" spans="1:16" ht="13.9">
      <c r="A16" s="17" t="s">
        <v>222</v>
      </c>
      <c r="B16" s="18">
        <f>IFERROR(输入设置!$B$5/$B$7,0)</f>
        <v>5.825242718446602</v>
      </c>
    </row>
    <row r="17" spans="1:15" ht="13.9">
      <c r="A17" s="17" t="s">
        <v>223</v>
      </c>
      <c r="B17" s="19">
        <f>$B$7*12</f>
        <v>61800</v>
      </c>
    </row>
    <row r="18" spans="1:15" ht="13.9">
      <c r="A18" s="17" t="s">
        <v>224</v>
      </c>
      <c r="B18" s="19">
        <f>$B$8*12</f>
        <v>48000</v>
      </c>
    </row>
    <row r="19" spans="1:15" ht="13.9">
      <c r="A19" s="17" t="s">
        <v>225</v>
      </c>
      <c r="B19" s="19">
        <f>MAX($C$28:$C$39)*12</f>
        <v>63600</v>
      </c>
    </row>
    <row r="20" spans="1:15" ht="13.9">
      <c r="A20" s="17" t="s">
        <v>226</v>
      </c>
      <c r="B20" s="19">
        <f>MAX($B$7*输入设置!$B$8,输入设置!$B$9)+输入设置!$B$6</f>
        <v>62800</v>
      </c>
    </row>
    <row r="21" spans="1:15" ht="13.9">
      <c r="A21" s="17" t="s">
        <v>7</v>
      </c>
      <c r="B21" s="19">
        <f>MAX(0,输入设置!$B$5-$B$20)</f>
        <v>0</v>
      </c>
    </row>
    <row r="22" spans="1:15" ht="13.9">
      <c r="A22" s="17" t="s">
        <v>227</v>
      </c>
      <c r="B22" s="19">
        <f>MAX(0,$B$20-输入设置!$B$5)</f>
        <v>32800</v>
      </c>
    </row>
    <row r="23" spans="1:15" ht="13.9">
      <c r="A23" s="17" t="s">
        <v>11</v>
      </c>
      <c r="B23" s="21" t="str">
        <f>IF($B$16&gt;=12,"较安全",IF($B$16&gt;=6,"中等安全","偏紧张"))</f>
        <v>偏紧张</v>
      </c>
    </row>
    <row r="24" spans="1:15" ht="13.9">
      <c r="A24" s="17" t="s">
        <v>8</v>
      </c>
      <c r="B24" s="19">
        <f>消费税分析!$I$17</f>
        <v>318.45075016307896</v>
      </c>
    </row>
    <row r="25" spans="1:15" ht="13.9">
      <c r="A25" s="17" t="s">
        <v>9</v>
      </c>
      <c r="B25" s="21" t="str">
        <f>IF(税费设置!$B$5="是","已启用","未启用")</f>
        <v>已启用</v>
      </c>
    </row>
    <row r="27" spans="1:15" ht="28.05" customHeight="1">
      <c r="A27" s="3" t="s">
        <v>193</v>
      </c>
      <c r="B27" s="3" t="s">
        <v>108</v>
      </c>
      <c r="C27" s="3" t="s">
        <v>30</v>
      </c>
      <c r="D27" s="3" t="s">
        <v>228</v>
      </c>
      <c r="E27" s="3" t="s">
        <v>229</v>
      </c>
      <c r="F27" s="3" t="s">
        <v>230</v>
      </c>
      <c r="G27" s="3" t="s">
        <v>231</v>
      </c>
      <c r="H27" s="3" t="s">
        <v>232</v>
      </c>
      <c r="I27" s="3" t="s">
        <v>233</v>
      </c>
      <c r="J27" s="3" t="s">
        <v>234</v>
      </c>
      <c r="K27" s="3" t="s">
        <v>235</v>
      </c>
      <c r="L27" s="3" t="s">
        <v>236</v>
      </c>
      <c r="M27" s="3" t="s">
        <v>237</v>
      </c>
      <c r="N27" s="3" t="s">
        <v>238</v>
      </c>
      <c r="O27" s="3" t="s">
        <v>239</v>
      </c>
    </row>
    <row r="28" spans="1:15" ht="13.9">
      <c r="A28" s="6" t="s">
        <v>136</v>
      </c>
      <c r="B28" s="8">
        <f>SUMIFS(总收入!$D$4:$D$5000,总收入!$B$4:$B$5000,"&gt;="&amp;DATE(VALUE(LEFT($A28,4)),VALUE(RIGHT($A28,2)),1),总收入!$B$4:$B$5000,"&lt;"&amp;DATE(VALUE(LEFT($A28,4)),VALUE(RIGHT($A28,2))+1,1))</f>
        <v>6000</v>
      </c>
      <c r="C28" s="8">
        <f>SUMIFS(总支出!$D$4:$D$5000,总支出!$B$4:$B$5000,"&gt;="&amp;DATE(VALUE(LEFT($A28,4)),VALUE(RIGHT($A28,2)),1),总支出!$B$4:$B$5000,"&lt;"&amp;DATE(VALUE(LEFT($A28,4)),VALUE(RIGHT($A28,2))+1,1),总支出!$H$4:$H$5000,"个人支出")</f>
        <v>5000</v>
      </c>
      <c r="D28" s="8">
        <f>SUMIFS(总支出!$D$4:$D$5000,总支出!$B$4:$B$5000,"&gt;="&amp;DATE(VALUE(LEFT($A28,4)),VALUE(RIGHT($A28,2)),1),总支出!$B$4:$B$5000,"&lt;"&amp;DATE(VALUE(LEFT($A28,4)),VALUE(RIGHT($A28,2))+1,1),总支出!$H$4:$H$5000,"个人支出",总支出!$G$4:$G$5000,"必要")</f>
        <v>3910</v>
      </c>
      <c r="E28" s="8">
        <f>SUMIFS(总支出!$D$4:$D$5000,总支出!$B$4:$B$5000,"&gt;="&amp;DATE(VALUE(LEFT($A28,4)),VALUE(RIGHT($A28,2)),1),总支出!$B$4:$B$5000,"&lt;"&amp;DATE(VALUE(LEFT($A28,4)),VALUE(RIGHT($A28,2))+1,1),总支出!$H$4:$H$5000,"个人支出",总支出!$G$4:$G$5000,"弹性")</f>
        <v>1090</v>
      </c>
      <c r="F28" s="8">
        <f>SUMIFS(总支出!$D$4:$D$5000,总支出!$B$4:$B$5000,"&gt;="&amp;DATE(VALUE(LEFT($A28,4)),VALUE(RIGHT($A28,2)),1),总支出!$B$4:$B$5000,"&lt;"&amp;DATE(VALUE(LEFT($A28,4)),VALUE(RIGHT($A28,2))+1,1),总支出!$H$4:$H$5000,"个人支出",总支出!$F$4:$F$5000,"固定")</f>
        <v>3160</v>
      </c>
      <c r="G28" s="8">
        <f>SUMIFS(总支出!$D$4:$D$5000,总支出!$B$4:$B$5000,"&gt;="&amp;DATE(VALUE(LEFT($A28,4)),VALUE(RIGHT($A28,2)),1),总支出!$B$4:$B$5000,"&lt;"&amp;DATE(VALUE(LEFT($A28,4)),VALUE(RIGHT($A28,2))+1,1),总支出!$H$4:$H$5000,"个人支出",总支出!$F$4:$F$5000,"可变")</f>
        <v>1620</v>
      </c>
      <c r="H28" s="8">
        <f>SUMIFS(总支出!$D$4:$D$5000,总支出!$B$4:$B$5000,"&gt;="&amp;DATE(VALUE(LEFT($A28,4)),VALUE(RIGHT($A28,2)),1),总支出!$B$4:$B$5000,"&lt;"&amp;DATE(VALUE(LEFT($A28,4)),VALUE(RIGHT($A28,2))+1,1),总支出!$H$4:$H$5000,"个人支出",总支出!$F$4:$F$5000,"一次性")</f>
        <v>220</v>
      </c>
      <c r="I28" s="8">
        <f>SUMIFS(总支出!$D$4:$D$5000,总支出!$B$4:$B$5000,"&gt;="&amp;DATE(VALUE(LEFT($A28,4)),VALUE(RIGHT($A28,2)),1),总支出!$B$4:$B$5000,"&lt;"&amp;DATE(VALUE(LEFT($A28,4)),VALUE(RIGHT($A28,2))+1,1),总支出!$H$4:$H$5000,"个人支出",总支出!$E$4:$E$5000,"住房")</f>
        <v>3000</v>
      </c>
      <c r="J28" s="8">
        <f t="shared" ref="J28:J39" si="0">B28-C28</f>
        <v>1000</v>
      </c>
      <c r="K28" s="22">
        <f t="shared" ref="K28:K39" si="1">IF(OR(B28&gt;0,C28&gt;0),1,0)</f>
        <v>1</v>
      </c>
      <c r="L28" s="8">
        <f>SUMIFS(总支出!$D$4:$D$5000,总支出!$B$4:$B$5000,"&gt;="&amp;DATE(VALUE(LEFT($A28,4)),VALUE(RIGHT($A28,2)),1),总支出!$B$4:$B$5000,"&lt;"&amp;DATE(VALUE(LEFT($A28,4)),VALUE(RIGHT($A28,2))+1,1),总支出!$H$4:$H$5000,"房产支出")</f>
        <v>0</v>
      </c>
      <c r="M28" s="8">
        <f>SUMIFS(总支出!$D$4:$D$5000,总支出!$B$4:$B$5000,"&gt;="&amp;DATE(VALUE(LEFT($A28,4)),VALUE(RIGHT($A28,2)),1),总支出!$B$4:$B$5000,"&lt;"&amp;DATE(VALUE(LEFT($A28,4)),VALUE(RIGHT($A28,2))+1,1),总支出!$H$4:$H$5000,"投资转账")</f>
        <v>0</v>
      </c>
      <c r="N28" s="8">
        <f>SUMIFS(总支出!$D$4:$D$5000,总支出!$B$4:$B$5000,"&gt;="&amp;DATE(VALUE(LEFT($A28,4)),VALUE(RIGHT($A28,2)),1),总支出!$B$4:$B$5000,"&lt;"&amp;DATE(VALUE(LEFT($A28,4)),VALUE(RIGHT($A28,2))+1,1),总支出!$H$4:$H$5000,"内部转账")</f>
        <v>0</v>
      </c>
      <c r="O28" s="8">
        <f>SUMIFS(税费计算明细!$S$4:$S$5000,税费计算明细!$C$4:$C$5000,$A28)</f>
        <v>148.48010437051533</v>
      </c>
    </row>
    <row r="29" spans="1:15" ht="13.9">
      <c r="A29" s="6" t="s">
        <v>137</v>
      </c>
      <c r="B29" s="8">
        <f>SUMIFS(总收入!$D$4:$D$5000,总收入!$B$4:$B$5000,"&gt;="&amp;DATE(VALUE(LEFT($A29,4)),VALUE(RIGHT($A29,2)),1),总收入!$B$4:$B$5000,"&lt;"&amp;DATE(VALUE(LEFT($A29,4)),VALUE(RIGHT($A29,2))+1,1))</f>
        <v>6900</v>
      </c>
      <c r="C29" s="8">
        <f>SUMIFS(总支出!$D$4:$D$5000,总支出!$B$4:$B$5000,"&gt;="&amp;DATE(VALUE(LEFT($A29,4)),VALUE(RIGHT($A29,2)),1),总支出!$B$4:$B$5000,"&lt;"&amp;DATE(VALUE(LEFT($A29,4)),VALUE(RIGHT($A29,2))+1,1),总支出!$H$4:$H$5000,"个人支出")</f>
        <v>5300</v>
      </c>
      <c r="D29" s="8">
        <f>SUMIFS(总支出!$D$4:$D$5000,总支出!$B$4:$B$5000,"&gt;="&amp;DATE(VALUE(LEFT($A29,4)),VALUE(RIGHT($A29,2)),1),总支出!$B$4:$B$5000,"&lt;"&amp;DATE(VALUE(LEFT($A29,4)),VALUE(RIGHT($A29,2))+1,1),总支出!$H$4:$H$5000,"个人支出",总支出!$G$4:$G$5000,"必要")</f>
        <v>4090</v>
      </c>
      <c r="E29" s="8">
        <f>SUMIFS(总支出!$D$4:$D$5000,总支出!$B$4:$B$5000,"&gt;="&amp;DATE(VALUE(LEFT($A29,4)),VALUE(RIGHT($A29,2)),1),总支出!$B$4:$B$5000,"&lt;"&amp;DATE(VALUE(LEFT($A29,4)),VALUE(RIGHT($A29,2))+1,1),总支出!$H$4:$H$5000,"个人支出",总支出!$G$4:$G$5000,"弹性")</f>
        <v>1210</v>
      </c>
      <c r="F29" s="8">
        <f>SUMIFS(总支出!$D$4:$D$5000,总支出!$B$4:$B$5000,"&gt;="&amp;DATE(VALUE(LEFT($A29,4)),VALUE(RIGHT($A29,2)),1),总支出!$B$4:$B$5000,"&lt;"&amp;DATE(VALUE(LEFT($A29,4)),VALUE(RIGHT($A29,2))+1,1),总支出!$H$4:$H$5000,"个人支出",总支出!$F$4:$F$5000,"固定")</f>
        <v>3175</v>
      </c>
      <c r="G29" s="8">
        <f>SUMIFS(总支出!$D$4:$D$5000,总支出!$B$4:$B$5000,"&gt;="&amp;DATE(VALUE(LEFT($A29,4)),VALUE(RIGHT($A29,2)),1),总支出!$B$4:$B$5000,"&lt;"&amp;DATE(VALUE(LEFT($A29,4)),VALUE(RIGHT($A29,2))+1,1),总支出!$H$4:$H$5000,"个人支出",总支出!$F$4:$F$5000,"可变")</f>
        <v>1835</v>
      </c>
      <c r="H29" s="8">
        <f>SUMIFS(总支出!$D$4:$D$5000,总支出!$B$4:$B$5000,"&gt;="&amp;DATE(VALUE(LEFT($A29,4)),VALUE(RIGHT($A29,2)),1),总支出!$B$4:$B$5000,"&lt;"&amp;DATE(VALUE(LEFT($A29,4)),VALUE(RIGHT($A29,2))+1,1),总支出!$H$4:$H$5000,"个人支出",总支出!$F$4:$F$5000,"一次性")</f>
        <v>290</v>
      </c>
      <c r="I29" s="8">
        <f>SUMIFS(总支出!$D$4:$D$5000,总支出!$B$4:$B$5000,"&gt;="&amp;DATE(VALUE(LEFT($A29,4)),VALUE(RIGHT($A29,2)),1),总支出!$B$4:$B$5000,"&lt;"&amp;DATE(VALUE(LEFT($A29,4)),VALUE(RIGHT($A29,2))+1,1),总支出!$H$4:$H$5000,"个人支出",总支出!$E$4:$E$5000,"住房")</f>
        <v>3000</v>
      </c>
      <c r="J29" s="8">
        <f t="shared" si="0"/>
        <v>1600</v>
      </c>
      <c r="K29" s="22">
        <f t="shared" si="1"/>
        <v>1</v>
      </c>
      <c r="L29" s="8">
        <f>SUMIFS(总支出!$D$4:$D$5000,总支出!$B$4:$B$5000,"&gt;="&amp;DATE(VALUE(LEFT($A29,4)),VALUE(RIGHT($A29,2)),1),总支出!$B$4:$B$5000,"&lt;"&amp;DATE(VALUE(LEFT($A29,4)),VALUE(RIGHT($A29,2))+1,1),总支出!$H$4:$H$5000,"房产支出")</f>
        <v>0</v>
      </c>
      <c r="M29" s="8">
        <f>SUMIFS(总支出!$D$4:$D$5000,总支出!$B$4:$B$5000,"&gt;="&amp;DATE(VALUE(LEFT($A29,4)),VALUE(RIGHT($A29,2)),1),总支出!$B$4:$B$5000,"&lt;"&amp;DATE(VALUE(LEFT($A29,4)),VALUE(RIGHT($A29,2))+1,1),总支出!$H$4:$H$5000,"投资转账")</f>
        <v>0</v>
      </c>
      <c r="N29" s="8">
        <f>SUMIFS(总支出!$D$4:$D$5000,总支出!$B$4:$B$5000,"&gt;="&amp;DATE(VALUE(LEFT($A29,4)),VALUE(RIGHT($A29,2)),1),总支出!$B$4:$B$5000,"&lt;"&amp;DATE(VALUE(LEFT($A29,4)),VALUE(RIGHT($A29,2))+1,1),总支出!$H$4:$H$5000,"内部转账")</f>
        <v>0</v>
      </c>
      <c r="O29" s="8">
        <f>SUMIFS(税费计算明细!$S$4:$S$5000,税费计算明细!$C$4:$C$5000,$A29)</f>
        <v>169.9706457925636</v>
      </c>
    </row>
    <row r="30" spans="1:15" ht="13.9">
      <c r="A30" s="6" t="s">
        <v>138</v>
      </c>
      <c r="B30" s="8">
        <f>SUMIFS(总收入!$D$4:$D$5000,总收入!$B$4:$B$5000,"&gt;="&amp;DATE(VALUE(LEFT($A30,4)),VALUE(RIGHT($A30,2)),1),总收入!$B$4:$B$5000,"&lt;"&amp;DATE(VALUE(LEFT($A30,4)),VALUE(RIGHT($A30,2))+1,1))</f>
        <v>0</v>
      </c>
      <c r="C30" s="8">
        <f>SUMIFS(总支出!$D$4:$D$5000,总支出!$B$4:$B$5000,"&gt;="&amp;DATE(VALUE(LEFT($A30,4)),VALUE(RIGHT($A30,2)),1),总支出!$B$4:$B$5000,"&lt;"&amp;DATE(VALUE(LEFT($A30,4)),VALUE(RIGHT($A30,2))+1,1),总支出!$H$4:$H$5000,"个人支出")</f>
        <v>0</v>
      </c>
      <c r="D30" s="8">
        <f>SUMIFS(总支出!$D$4:$D$5000,总支出!$B$4:$B$5000,"&gt;="&amp;DATE(VALUE(LEFT($A30,4)),VALUE(RIGHT($A30,2)),1),总支出!$B$4:$B$5000,"&lt;"&amp;DATE(VALUE(LEFT($A30,4)),VALUE(RIGHT($A30,2))+1,1),总支出!$H$4:$H$5000,"个人支出",总支出!$G$4:$G$5000,"必要")</f>
        <v>0</v>
      </c>
      <c r="E30" s="8">
        <f>SUMIFS(总支出!$D$4:$D$5000,总支出!$B$4:$B$5000,"&gt;="&amp;DATE(VALUE(LEFT($A30,4)),VALUE(RIGHT($A30,2)),1),总支出!$B$4:$B$5000,"&lt;"&amp;DATE(VALUE(LEFT($A30,4)),VALUE(RIGHT($A30,2))+1,1),总支出!$H$4:$H$5000,"个人支出",总支出!$G$4:$G$5000,"弹性")</f>
        <v>0</v>
      </c>
      <c r="F30" s="8">
        <f>SUMIFS(总支出!$D$4:$D$5000,总支出!$B$4:$B$5000,"&gt;="&amp;DATE(VALUE(LEFT($A30,4)),VALUE(RIGHT($A30,2)),1),总支出!$B$4:$B$5000,"&lt;"&amp;DATE(VALUE(LEFT($A30,4)),VALUE(RIGHT($A30,2))+1,1),总支出!$H$4:$H$5000,"个人支出",总支出!$F$4:$F$5000,"固定")</f>
        <v>0</v>
      </c>
      <c r="G30" s="8">
        <f>SUMIFS(总支出!$D$4:$D$5000,总支出!$B$4:$B$5000,"&gt;="&amp;DATE(VALUE(LEFT($A30,4)),VALUE(RIGHT($A30,2)),1),总支出!$B$4:$B$5000,"&lt;"&amp;DATE(VALUE(LEFT($A30,4)),VALUE(RIGHT($A30,2))+1,1),总支出!$H$4:$H$5000,"个人支出",总支出!$F$4:$F$5000,"可变")</f>
        <v>0</v>
      </c>
      <c r="H30" s="8">
        <f>SUMIFS(总支出!$D$4:$D$5000,总支出!$B$4:$B$5000,"&gt;="&amp;DATE(VALUE(LEFT($A30,4)),VALUE(RIGHT($A30,2)),1),总支出!$B$4:$B$5000,"&lt;"&amp;DATE(VALUE(LEFT($A30,4)),VALUE(RIGHT($A30,2))+1,1),总支出!$H$4:$H$5000,"个人支出",总支出!$F$4:$F$5000,"一次性")</f>
        <v>0</v>
      </c>
      <c r="I30" s="8">
        <f>SUMIFS(总支出!$D$4:$D$5000,总支出!$B$4:$B$5000,"&gt;="&amp;DATE(VALUE(LEFT($A30,4)),VALUE(RIGHT($A30,2)),1),总支出!$B$4:$B$5000,"&lt;"&amp;DATE(VALUE(LEFT($A30,4)),VALUE(RIGHT($A30,2))+1,1),总支出!$H$4:$H$5000,"个人支出",总支出!$E$4:$E$5000,"住房")</f>
        <v>0</v>
      </c>
      <c r="J30" s="8">
        <f t="shared" si="0"/>
        <v>0</v>
      </c>
      <c r="K30" s="22">
        <f t="shared" si="1"/>
        <v>0</v>
      </c>
      <c r="L30" s="8">
        <f>SUMIFS(总支出!$D$4:$D$5000,总支出!$B$4:$B$5000,"&gt;="&amp;DATE(VALUE(LEFT($A30,4)),VALUE(RIGHT($A30,2)),1),总支出!$B$4:$B$5000,"&lt;"&amp;DATE(VALUE(LEFT($A30,4)),VALUE(RIGHT($A30,2))+1,1),总支出!$H$4:$H$5000,"房产支出")</f>
        <v>0</v>
      </c>
      <c r="M30" s="8">
        <f>SUMIFS(总支出!$D$4:$D$5000,总支出!$B$4:$B$5000,"&gt;="&amp;DATE(VALUE(LEFT($A30,4)),VALUE(RIGHT($A30,2)),1),总支出!$B$4:$B$5000,"&lt;"&amp;DATE(VALUE(LEFT($A30,4)),VALUE(RIGHT($A30,2))+1,1),总支出!$H$4:$H$5000,"投资转账")</f>
        <v>0</v>
      </c>
      <c r="N30" s="8">
        <f>SUMIFS(总支出!$D$4:$D$5000,总支出!$B$4:$B$5000,"&gt;="&amp;DATE(VALUE(LEFT($A30,4)),VALUE(RIGHT($A30,2)),1),总支出!$B$4:$B$5000,"&lt;"&amp;DATE(VALUE(LEFT($A30,4)),VALUE(RIGHT($A30,2))+1,1),总支出!$H$4:$H$5000,"内部转账")</f>
        <v>0</v>
      </c>
      <c r="O30" s="8">
        <f>SUMIFS(税费计算明细!$S$4:$S$5000,税费计算明细!$C$4:$C$5000,$A30)</f>
        <v>0</v>
      </c>
    </row>
    <row r="31" spans="1:15" ht="13.9">
      <c r="A31" s="6" t="s">
        <v>139</v>
      </c>
      <c r="B31" s="8">
        <f>SUMIFS(总收入!$D$4:$D$5000,总收入!$B$4:$B$5000,"&gt;="&amp;DATE(VALUE(LEFT($A31,4)),VALUE(RIGHT($A31,2)),1),总收入!$B$4:$B$5000,"&lt;"&amp;DATE(VALUE(LEFT($A31,4)),VALUE(RIGHT($A31,2))+1,1))</f>
        <v>0</v>
      </c>
      <c r="C31" s="8">
        <f>SUMIFS(总支出!$D$4:$D$5000,总支出!$B$4:$B$5000,"&gt;="&amp;DATE(VALUE(LEFT($A31,4)),VALUE(RIGHT($A31,2)),1),总支出!$B$4:$B$5000,"&lt;"&amp;DATE(VALUE(LEFT($A31,4)),VALUE(RIGHT($A31,2))+1,1),总支出!$H$4:$H$5000,"个人支出")</f>
        <v>0</v>
      </c>
      <c r="D31" s="8">
        <f>SUMIFS(总支出!$D$4:$D$5000,总支出!$B$4:$B$5000,"&gt;="&amp;DATE(VALUE(LEFT($A31,4)),VALUE(RIGHT($A31,2)),1),总支出!$B$4:$B$5000,"&lt;"&amp;DATE(VALUE(LEFT($A31,4)),VALUE(RIGHT($A31,2))+1,1),总支出!$H$4:$H$5000,"个人支出",总支出!$G$4:$G$5000,"必要")</f>
        <v>0</v>
      </c>
      <c r="E31" s="8">
        <f>SUMIFS(总支出!$D$4:$D$5000,总支出!$B$4:$B$5000,"&gt;="&amp;DATE(VALUE(LEFT($A31,4)),VALUE(RIGHT($A31,2)),1),总支出!$B$4:$B$5000,"&lt;"&amp;DATE(VALUE(LEFT($A31,4)),VALUE(RIGHT($A31,2))+1,1),总支出!$H$4:$H$5000,"个人支出",总支出!$G$4:$G$5000,"弹性")</f>
        <v>0</v>
      </c>
      <c r="F31" s="8">
        <f>SUMIFS(总支出!$D$4:$D$5000,总支出!$B$4:$B$5000,"&gt;="&amp;DATE(VALUE(LEFT($A31,4)),VALUE(RIGHT($A31,2)),1),总支出!$B$4:$B$5000,"&lt;"&amp;DATE(VALUE(LEFT($A31,4)),VALUE(RIGHT($A31,2))+1,1),总支出!$H$4:$H$5000,"个人支出",总支出!$F$4:$F$5000,"固定")</f>
        <v>0</v>
      </c>
      <c r="G31" s="8">
        <f>SUMIFS(总支出!$D$4:$D$5000,总支出!$B$4:$B$5000,"&gt;="&amp;DATE(VALUE(LEFT($A31,4)),VALUE(RIGHT($A31,2)),1),总支出!$B$4:$B$5000,"&lt;"&amp;DATE(VALUE(LEFT($A31,4)),VALUE(RIGHT($A31,2))+1,1),总支出!$H$4:$H$5000,"个人支出",总支出!$F$4:$F$5000,"可变")</f>
        <v>0</v>
      </c>
      <c r="H31" s="8">
        <f>SUMIFS(总支出!$D$4:$D$5000,总支出!$B$4:$B$5000,"&gt;="&amp;DATE(VALUE(LEFT($A31,4)),VALUE(RIGHT($A31,2)),1),总支出!$B$4:$B$5000,"&lt;"&amp;DATE(VALUE(LEFT($A31,4)),VALUE(RIGHT($A31,2))+1,1),总支出!$H$4:$H$5000,"个人支出",总支出!$F$4:$F$5000,"一次性")</f>
        <v>0</v>
      </c>
      <c r="I31" s="8">
        <f>SUMIFS(总支出!$D$4:$D$5000,总支出!$B$4:$B$5000,"&gt;="&amp;DATE(VALUE(LEFT($A31,4)),VALUE(RIGHT($A31,2)),1),总支出!$B$4:$B$5000,"&lt;"&amp;DATE(VALUE(LEFT($A31,4)),VALUE(RIGHT($A31,2))+1,1),总支出!$H$4:$H$5000,"个人支出",总支出!$E$4:$E$5000,"住房")</f>
        <v>0</v>
      </c>
      <c r="J31" s="8">
        <f t="shared" si="0"/>
        <v>0</v>
      </c>
      <c r="K31" s="22">
        <f t="shared" si="1"/>
        <v>0</v>
      </c>
      <c r="L31" s="8">
        <f>SUMIFS(总支出!$D$4:$D$5000,总支出!$B$4:$B$5000,"&gt;="&amp;DATE(VALUE(LEFT($A31,4)),VALUE(RIGHT($A31,2)),1),总支出!$B$4:$B$5000,"&lt;"&amp;DATE(VALUE(LEFT($A31,4)),VALUE(RIGHT($A31,2))+1,1),总支出!$H$4:$H$5000,"房产支出")</f>
        <v>0</v>
      </c>
      <c r="M31" s="8">
        <f>SUMIFS(总支出!$D$4:$D$5000,总支出!$B$4:$B$5000,"&gt;="&amp;DATE(VALUE(LEFT($A31,4)),VALUE(RIGHT($A31,2)),1),总支出!$B$4:$B$5000,"&lt;"&amp;DATE(VALUE(LEFT($A31,4)),VALUE(RIGHT($A31,2))+1,1),总支出!$H$4:$H$5000,"投资转账")</f>
        <v>0</v>
      </c>
      <c r="N31" s="8">
        <f>SUMIFS(总支出!$D$4:$D$5000,总支出!$B$4:$B$5000,"&gt;="&amp;DATE(VALUE(LEFT($A31,4)),VALUE(RIGHT($A31,2)),1),总支出!$B$4:$B$5000,"&lt;"&amp;DATE(VALUE(LEFT($A31,4)),VALUE(RIGHT($A31,2))+1,1),总支出!$H$4:$H$5000,"内部转账")</f>
        <v>0</v>
      </c>
      <c r="O31" s="8">
        <f>SUMIFS(税费计算明细!$S$4:$S$5000,税费计算明细!$C$4:$C$5000,$A31)</f>
        <v>0</v>
      </c>
    </row>
    <row r="32" spans="1:15" ht="13.9">
      <c r="A32" s="6" t="s">
        <v>140</v>
      </c>
      <c r="B32" s="8">
        <f>SUMIFS(总收入!$D$4:$D$5000,总收入!$B$4:$B$5000,"&gt;="&amp;DATE(VALUE(LEFT($A32,4)),VALUE(RIGHT($A32,2)),1),总收入!$B$4:$B$5000,"&lt;"&amp;DATE(VALUE(LEFT($A32,4)),VALUE(RIGHT($A32,2))+1,1))</f>
        <v>0</v>
      </c>
      <c r="C32" s="8">
        <f>SUMIFS(总支出!$D$4:$D$5000,总支出!$B$4:$B$5000,"&gt;="&amp;DATE(VALUE(LEFT($A32,4)),VALUE(RIGHT($A32,2)),1),总支出!$B$4:$B$5000,"&lt;"&amp;DATE(VALUE(LEFT($A32,4)),VALUE(RIGHT($A32,2))+1,1),总支出!$H$4:$H$5000,"个人支出")</f>
        <v>0</v>
      </c>
      <c r="D32" s="8">
        <f>SUMIFS(总支出!$D$4:$D$5000,总支出!$B$4:$B$5000,"&gt;="&amp;DATE(VALUE(LEFT($A32,4)),VALUE(RIGHT($A32,2)),1),总支出!$B$4:$B$5000,"&lt;"&amp;DATE(VALUE(LEFT($A32,4)),VALUE(RIGHT($A32,2))+1,1),总支出!$H$4:$H$5000,"个人支出",总支出!$G$4:$G$5000,"必要")</f>
        <v>0</v>
      </c>
      <c r="E32" s="8">
        <f>SUMIFS(总支出!$D$4:$D$5000,总支出!$B$4:$B$5000,"&gt;="&amp;DATE(VALUE(LEFT($A32,4)),VALUE(RIGHT($A32,2)),1),总支出!$B$4:$B$5000,"&lt;"&amp;DATE(VALUE(LEFT($A32,4)),VALUE(RIGHT($A32,2))+1,1),总支出!$H$4:$H$5000,"个人支出",总支出!$G$4:$G$5000,"弹性")</f>
        <v>0</v>
      </c>
      <c r="F32" s="8">
        <f>SUMIFS(总支出!$D$4:$D$5000,总支出!$B$4:$B$5000,"&gt;="&amp;DATE(VALUE(LEFT($A32,4)),VALUE(RIGHT($A32,2)),1),总支出!$B$4:$B$5000,"&lt;"&amp;DATE(VALUE(LEFT($A32,4)),VALUE(RIGHT($A32,2))+1,1),总支出!$H$4:$H$5000,"个人支出",总支出!$F$4:$F$5000,"固定")</f>
        <v>0</v>
      </c>
      <c r="G32" s="8">
        <f>SUMIFS(总支出!$D$4:$D$5000,总支出!$B$4:$B$5000,"&gt;="&amp;DATE(VALUE(LEFT($A32,4)),VALUE(RIGHT($A32,2)),1),总支出!$B$4:$B$5000,"&lt;"&amp;DATE(VALUE(LEFT($A32,4)),VALUE(RIGHT($A32,2))+1,1),总支出!$H$4:$H$5000,"个人支出",总支出!$F$4:$F$5000,"可变")</f>
        <v>0</v>
      </c>
      <c r="H32" s="8">
        <f>SUMIFS(总支出!$D$4:$D$5000,总支出!$B$4:$B$5000,"&gt;="&amp;DATE(VALUE(LEFT($A32,4)),VALUE(RIGHT($A32,2)),1),总支出!$B$4:$B$5000,"&lt;"&amp;DATE(VALUE(LEFT($A32,4)),VALUE(RIGHT($A32,2))+1,1),总支出!$H$4:$H$5000,"个人支出",总支出!$F$4:$F$5000,"一次性")</f>
        <v>0</v>
      </c>
      <c r="I32" s="8">
        <f>SUMIFS(总支出!$D$4:$D$5000,总支出!$B$4:$B$5000,"&gt;="&amp;DATE(VALUE(LEFT($A32,4)),VALUE(RIGHT($A32,2)),1),总支出!$B$4:$B$5000,"&lt;"&amp;DATE(VALUE(LEFT($A32,4)),VALUE(RIGHT($A32,2))+1,1),总支出!$H$4:$H$5000,"个人支出",总支出!$E$4:$E$5000,"住房")</f>
        <v>0</v>
      </c>
      <c r="J32" s="8">
        <f t="shared" si="0"/>
        <v>0</v>
      </c>
      <c r="K32" s="22">
        <f t="shared" si="1"/>
        <v>0</v>
      </c>
      <c r="L32" s="8">
        <f>SUMIFS(总支出!$D$4:$D$5000,总支出!$B$4:$B$5000,"&gt;="&amp;DATE(VALUE(LEFT($A32,4)),VALUE(RIGHT($A32,2)),1),总支出!$B$4:$B$5000,"&lt;"&amp;DATE(VALUE(LEFT($A32,4)),VALUE(RIGHT($A32,2))+1,1),总支出!$H$4:$H$5000,"房产支出")</f>
        <v>0</v>
      </c>
      <c r="M32" s="8">
        <f>SUMIFS(总支出!$D$4:$D$5000,总支出!$B$4:$B$5000,"&gt;="&amp;DATE(VALUE(LEFT($A32,4)),VALUE(RIGHT($A32,2)),1),总支出!$B$4:$B$5000,"&lt;"&amp;DATE(VALUE(LEFT($A32,4)),VALUE(RIGHT($A32,2))+1,1),总支出!$H$4:$H$5000,"投资转账")</f>
        <v>0</v>
      </c>
      <c r="N32" s="8">
        <f>SUMIFS(总支出!$D$4:$D$5000,总支出!$B$4:$B$5000,"&gt;="&amp;DATE(VALUE(LEFT($A32,4)),VALUE(RIGHT($A32,2)),1),总支出!$B$4:$B$5000,"&lt;"&amp;DATE(VALUE(LEFT($A32,4)),VALUE(RIGHT($A32,2))+1,1),总支出!$H$4:$H$5000,"内部转账")</f>
        <v>0</v>
      </c>
      <c r="O32" s="8">
        <f>SUMIFS(税费计算明细!$S$4:$S$5000,税费计算明细!$C$4:$C$5000,$A32)</f>
        <v>0</v>
      </c>
    </row>
    <row r="33" spans="1:16" ht="13.9">
      <c r="A33" s="6" t="s">
        <v>141</v>
      </c>
      <c r="B33" s="8">
        <f>SUMIFS(总收入!$D$4:$D$5000,总收入!$B$4:$B$5000,"&gt;="&amp;DATE(VALUE(LEFT($A33,4)),VALUE(RIGHT($A33,2)),1),总收入!$B$4:$B$5000,"&lt;"&amp;DATE(VALUE(LEFT($A33,4)),VALUE(RIGHT($A33,2))+1,1))</f>
        <v>0</v>
      </c>
      <c r="C33" s="8">
        <f>SUMIFS(总支出!$D$4:$D$5000,总支出!$B$4:$B$5000,"&gt;="&amp;DATE(VALUE(LEFT($A33,4)),VALUE(RIGHT($A33,2)),1),总支出!$B$4:$B$5000,"&lt;"&amp;DATE(VALUE(LEFT($A33,4)),VALUE(RIGHT($A33,2))+1,1),总支出!$H$4:$H$5000,"个人支出")</f>
        <v>0</v>
      </c>
      <c r="D33" s="8">
        <f>SUMIFS(总支出!$D$4:$D$5000,总支出!$B$4:$B$5000,"&gt;="&amp;DATE(VALUE(LEFT($A33,4)),VALUE(RIGHT($A33,2)),1),总支出!$B$4:$B$5000,"&lt;"&amp;DATE(VALUE(LEFT($A33,4)),VALUE(RIGHT($A33,2))+1,1),总支出!$H$4:$H$5000,"个人支出",总支出!$G$4:$G$5000,"必要")</f>
        <v>0</v>
      </c>
      <c r="E33" s="8">
        <f>SUMIFS(总支出!$D$4:$D$5000,总支出!$B$4:$B$5000,"&gt;="&amp;DATE(VALUE(LEFT($A33,4)),VALUE(RIGHT($A33,2)),1),总支出!$B$4:$B$5000,"&lt;"&amp;DATE(VALUE(LEFT($A33,4)),VALUE(RIGHT($A33,2))+1,1),总支出!$H$4:$H$5000,"个人支出",总支出!$G$4:$G$5000,"弹性")</f>
        <v>0</v>
      </c>
      <c r="F33" s="8">
        <f>SUMIFS(总支出!$D$4:$D$5000,总支出!$B$4:$B$5000,"&gt;="&amp;DATE(VALUE(LEFT($A33,4)),VALUE(RIGHT($A33,2)),1),总支出!$B$4:$B$5000,"&lt;"&amp;DATE(VALUE(LEFT($A33,4)),VALUE(RIGHT($A33,2))+1,1),总支出!$H$4:$H$5000,"个人支出",总支出!$F$4:$F$5000,"固定")</f>
        <v>0</v>
      </c>
      <c r="G33" s="8">
        <f>SUMIFS(总支出!$D$4:$D$5000,总支出!$B$4:$B$5000,"&gt;="&amp;DATE(VALUE(LEFT($A33,4)),VALUE(RIGHT($A33,2)),1),总支出!$B$4:$B$5000,"&lt;"&amp;DATE(VALUE(LEFT($A33,4)),VALUE(RIGHT($A33,2))+1,1),总支出!$H$4:$H$5000,"个人支出",总支出!$F$4:$F$5000,"可变")</f>
        <v>0</v>
      </c>
      <c r="H33" s="8">
        <f>SUMIFS(总支出!$D$4:$D$5000,总支出!$B$4:$B$5000,"&gt;="&amp;DATE(VALUE(LEFT($A33,4)),VALUE(RIGHT($A33,2)),1),总支出!$B$4:$B$5000,"&lt;"&amp;DATE(VALUE(LEFT($A33,4)),VALUE(RIGHT($A33,2))+1,1),总支出!$H$4:$H$5000,"个人支出",总支出!$F$4:$F$5000,"一次性")</f>
        <v>0</v>
      </c>
      <c r="I33" s="8">
        <f>SUMIFS(总支出!$D$4:$D$5000,总支出!$B$4:$B$5000,"&gt;="&amp;DATE(VALUE(LEFT($A33,4)),VALUE(RIGHT($A33,2)),1),总支出!$B$4:$B$5000,"&lt;"&amp;DATE(VALUE(LEFT($A33,4)),VALUE(RIGHT($A33,2))+1,1),总支出!$H$4:$H$5000,"个人支出",总支出!$E$4:$E$5000,"住房")</f>
        <v>0</v>
      </c>
      <c r="J33" s="8">
        <f t="shared" si="0"/>
        <v>0</v>
      </c>
      <c r="K33" s="22">
        <f t="shared" si="1"/>
        <v>0</v>
      </c>
      <c r="L33" s="8">
        <f>SUMIFS(总支出!$D$4:$D$5000,总支出!$B$4:$B$5000,"&gt;="&amp;DATE(VALUE(LEFT($A33,4)),VALUE(RIGHT($A33,2)),1),总支出!$B$4:$B$5000,"&lt;"&amp;DATE(VALUE(LEFT($A33,4)),VALUE(RIGHT($A33,2))+1,1),总支出!$H$4:$H$5000,"房产支出")</f>
        <v>0</v>
      </c>
      <c r="M33" s="8">
        <f>SUMIFS(总支出!$D$4:$D$5000,总支出!$B$4:$B$5000,"&gt;="&amp;DATE(VALUE(LEFT($A33,4)),VALUE(RIGHT($A33,2)),1),总支出!$B$4:$B$5000,"&lt;"&amp;DATE(VALUE(LEFT($A33,4)),VALUE(RIGHT($A33,2))+1,1),总支出!$H$4:$H$5000,"投资转账")</f>
        <v>0</v>
      </c>
      <c r="N33" s="8">
        <f>SUMIFS(总支出!$D$4:$D$5000,总支出!$B$4:$B$5000,"&gt;="&amp;DATE(VALUE(LEFT($A33,4)),VALUE(RIGHT($A33,2)),1),总支出!$B$4:$B$5000,"&lt;"&amp;DATE(VALUE(LEFT($A33,4)),VALUE(RIGHT($A33,2))+1,1),总支出!$H$4:$H$5000,"内部转账")</f>
        <v>0</v>
      </c>
      <c r="O33" s="8">
        <f>SUMIFS(税费计算明细!$S$4:$S$5000,税费计算明细!$C$4:$C$5000,$A33)</f>
        <v>0</v>
      </c>
    </row>
    <row r="34" spans="1:16" ht="13.9">
      <c r="A34" s="6" t="s">
        <v>142</v>
      </c>
      <c r="B34" s="8">
        <f>SUMIFS(总收入!$D$4:$D$5000,总收入!$B$4:$B$5000,"&gt;="&amp;DATE(VALUE(LEFT($A34,4)),VALUE(RIGHT($A34,2)),1),总收入!$B$4:$B$5000,"&lt;"&amp;DATE(VALUE(LEFT($A34,4)),VALUE(RIGHT($A34,2))+1,1))</f>
        <v>0</v>
      </c>
      <c r="C34" s="8">
        <f>SUMIFS(总支出!$D$4:$D$5000,总支出!$B$4:$B$5000,"&gt;="&amp;DATE(VALUE(LEFT($A34,4)),VALUE(RIGHT($A34,2)),1),总支出!$B$4:$B$5000,"&lt;"&amp;DATE(VALUE(LEFT($A34,4)),VALUE(RIGHT($A34,2))+1,1),总支出!$H$4:$H$5000,"个人支出")</f>
        <v>0</v>
      </c>
      <c r="D34" s="8">
        <f>SUMIFS(总支出!$D$4:$D$5000,总支出!$B$4:$B$5000,"&gt;="&amp;DATE(VALUE(LEFT($A34,4)),VALUE(RIGHT($A34,2)),1),总支出!$B$4:$B$5000,"&lt;"&amp;DATE(VALUE(LEFT($A34,4)),VALUE(RIGHT($A34,2))+1,1),总支出!$H$4:$H$5000,"个人支出",总支出!$G$4:$G$5000,"必要")</f>
        <v>0</v>
      </c>
      <c r="E34" s="8">
        <f>SUMIFS(总支出!$D$4:$D$5000,总支出!$B$4:$B$5000,"&gt;="&amp;DATE(VALUE(LEFT($A34,4)),VALUE(RIGHT($A34,2)),1),总支出!$B$4:$B$5000,"&lt;"&amp;DATE(VALUE(LEFT($A34,4)),VALUE(RIGHT($A34,2))+1,1),总支出!$H$4:$H$5000,"个人支出",总支出!$G$4:$G$5000,"弹性")</f>
        <v>0</v>
      </c>
      <c r="F34" s="8">
        <f>SUMIFS(总支出!$D$4:$D$5000,总支出!$B$4:$B$5000,"&gt;="&amp;DATE(VALUE(LEFT($A34,4)),VALUE(RIGHT($A34,2)),1),总支出!$B$4:$B$5000,"&lt;"&amp;DATE(VALUE(LEFT($A34,4)),VALUE(RIGHT($A34,2))+1,1),总支出!$H$4:$H$5000,"个人支出",总支出!$F$4:$F$5000,"固定")</f>
        <v>0</v>
      </c>
      <c r="G34" s="8">
        <f>SUMIFS(总支出!$D$4:$D$5000,总支出!$B$4:$B$5000,"&gt;="&amp;DATE(VALUE(LEFT($A34,4)),VALUE(RIGHT($A34,2)),1),总支出!$B$4:$B$5000,"&lt;"&amp;DATE(VALUE(LEFT($A34,4)),VALUE(RIGHT($A34,2))+1,1),总支出!$H$4:$H$5000,"个人支出",总支出!$F$4:$F$5000,"可变")</f>
        <v>0</v>
      </c>
      <c r="H34" s="8">
        <f>SUMIFS(总支出!$D$4:$D$5000,总支出!$B$4:$B$5000,"&gt;="&amp;DATE(VALUE(LEFT($A34,4)),VALUE(RIGHT($A34,2)),1),总支出!$B$4:$B$5000,"&lt;"&amp;DATE(VALUE(LEFT($A34,4)),VALUE(RIGHT($A34,2))+1,1),总支出!$H$4:$H$5000,"个人支出",总支出!$F$4:$F$5000,"一次性")</f>
        <v>0</v>
      </c>
      <c r="I34" s="8">
        <f>SUMIFS(总支出!$D$4:$D$5000,总支出!$B$4:$B$5000,"&gt;="&amp;DATE(VALUE(LEFT($A34,4)),VALUE(RIGHT($A34,2)),1),总支出!$B$4:$B$5000,"&lt;"&amp;DATE(VALUE(LEFT($A34,4)),VALUE(RIGHT($A34,2))+1,1),总支出!$H$4:$H$5000,"个人支出",总支出!$E$4:$E$5000,"住房")</f>
        <v>0</v>
      </c>
      <c r="J34" s="8">
        <f t="shared" si="0"/>
        <v>0</v>
      </c>
      <c r="K34" s="22">
        <f t="shared" si="1"/>
        <v>0</v>
      </c>
      <c r="L34" s="8">
        <f>SUMIFS(总支出!$D$4:$D$5000,总支出!$B$4:$B$5000,"&gt;="&amp;DATE(VALUE(LEFT($A34,4)),VALUE(RIGHT($A34,2)),1),总支出!$B$4:$B$5000,"&lt;"&amp;DATE(VALUE(LEFT($A34,4)),VALUE(RIGHT($A34,2))+1,1),总支出!$H$4:$H$5000,"房产支出")</f>
        <v>0</v>
      </c>
      <c r="M34" s="8">
        <f>SUMIFS(总支出!$D$4:$D$5000,总支出!$B$4:$B$5000,"&gt;="&amp;DATE(VALUE(LEFT($A34,4)),VALUE(RIGHT($A34,2)),1),总支出!$B$4:$B$5000,"&lt;"&amp;DATE(VALUE(LEFT($A34,4)),VALUE(RIGHT($A34,2))+1,1),总支出!$H$4:$H$5000,"投资转账")</f>
        <v>0</v>
      </c>
      <c r="N34" s="8">
        <f>SUMIFS(总支出!$D$4:$D$5000,总支出!$B$4:$B$5000,"&gt;="&amp;DATE(VALUE(LEFT($A34,4)),VALUE(RIGHT($A34,2)),1),总支出!$B$4:$B$5000,"&lt;"&amp;DATE(VALUE(LEFT($A34,4)),VALUE(RIGHT($A34,2))+1,1),总支出!$H$4:$H$5000,"内部转账")</f>
        <v>0</v>
      </c>
      <c r="O34" s="8">
        <f>SUMIFS(税费计算明细!$S$4:$S$5000,税费计算明细!$C$4:$C$5000,$A34)</f>
        <v>0</v>
      </c>
    </row>
    <row r="35" spans="1:16" ht="13.9">
      <c r="A35" s="6" t="s">
        <v>143</v>
      </c>
      <c r="B35" s="8">
        <f>SUMIFS(总收入!$D$4:$D$5000,总收入!$B$4:$B$5000,"&gt;="&amp;DATE(VALUE(LEFT($A35,4)),VALUE(RIGHT($A35,2)),1),总收入!$B$4:$B$5000,"&lt;"&amp;DATE(VALUE(LEFT($A35,4)),VALUE(RIGHT($A35,2))+1,1))</f>
        <v>0</v>
      </c>
      <c r="C35" s="8">
        <f>SUMIFS(总支出!$D$4:$D$5000,总支出!$B$4:$B$5000,"&gt;="&amp;DATE(VALUE(LEFT($A35,4)),VALUE(RIGHT($A35,2)),1),总支出!$B$4:$B$5000,"&lt;"&amp;DATE(VALUE(LEFT($A35,4)),VALUE(RIGHT($A35,2))+1,1),总支出!$H$4:$H$5000,"个人支出")</f>
        <v>0</v>
      </c>
      <c r="D35" s="8">
        <f>SUMIFS(总支出!$D$4:$D$5000,总支出!$B$4:$B$5000,"&gt;="&amp;DATE(VALUE(LEFT($A35,4)),VALUE(RIGHT($A35,2)),1),总支出!$B$4:$B$5000,"&lt;"&amp;DATE(VALUE(LEFT($A35,4)),VALUE(RIGHT($A35,2))+1,1),总支出!$H$4:$H$5000,"个人支出",总支出!$G$4:$G$5000,"必要")</f>
        <v>0</v>
      </c>
      <c r="E35" s="8">
        <f>SUMIFS(总支出!$D$4:$D$5000,总支出!$B$4:$B$5000,"&gt;="&amp;DATE(VALUE(LEFT($A35,4)),VALUE(RIGHT($A35,2)),1),总支出!$B$4:$B$5000,"&lt;"&amp;DATE(VALUE(LEFT($A35,4)),VALUE(RIGHT($A35,2))+1,1),总支出!$H$4:$H$5000,"个人支出",总支出!$G$4:$G$5000,"弹性")</f>
        <v>0</v>
      </c>
      <c r="F35" s="8">
        <f>SUMIFS(总支出!$D$4:$D$5000,总支出!$B$4:$B$5000,"&gt;="&amp;DATE(VALUE(LEFT($A35,4)),VALUE(RIGHT($A35,2)),1),总支出!$B$4:$B$5000,"&lt;"&amp;DATE(VALUE(LEFT($A35,4)),VALUE(RIGHT($A35,2))+1,1),总支出!$H$4:$H$5000,"个人支出",总支出!$F$4:$F$5000,"固定")</f>
        <v>0</v>
      </c>
      <c r="G35" s="8">
        <f>SUMIFS(总支出!$D$4:$D$5000,总支出!$B$4:$B$5000,"&gt;="&amp;DATE(VALUE(LEFT($A35,4)),VALUE(RIGHT($A35,2)),1),总支出!$B$4:$B$5000,"&lt;"&amp;DATE(VALUE(LEFT($A35,4)),VALUE(RIGHT($A35,2))+1,1),总支出!$H$4:$H$5000,"个人支出",总支出!$F$4:$F$5000,"可变")</f>
        <v>0</v>
      </c>
      <c r="H35" s="8">
        <f>SUMIFS(总支出!$D$4:$D$5000,总支出!$B$4:$B$5000,"&gt;="&amp;DATE(VALUE(LEFT($A35,4)),VALUE(RIGHT($A35,2)),1),总支出!$B$4:$B$5000,"&lt;"&amp;DATE(VALUE(LEFT($A35,4)),VALUE(RIGHT($A35,2))+1,1),总支出!$H$4:$H$5000,"个人支出",总支出!$F$4:$F$5000,"一次性")</f>
        <v>0</v>
      </c>
      <c r="I35" s="8">
        <f>SUMIFS(总支出!$D$4:$D$5000,总支出!$B$4:$B$5000,"&gt;="&amp;DATE(VALUE(LEFT($A35,4)),VALUE(RIGHT($A35,2)),1),总支出!$B$4:$B$5000,"&lt;"&amp;DATE(VALUE(LEFT($A35,4)),VALUE(RIGHT($A35,2))+1,1),总支出!$H$4:$H$5000,"个人支出",总支出!$E$4:$E$5000,"住房")</f>
        <v>0</v>
      </c>
      <c r="J35" s="8">
        <f t="shared" si="0"/>
        <v>0</v>
      </c>
      <c r="K35" s="22">
        <f t="shared" si="1"/>
        <v>0</v>
      </c>
      <c r="L35" s="8">
        <f>SUMIFS(总支出!$D$4:$D$5000,总支出!$B$4:$B$5000,"&gt;="&amp;DATE(VALUE(LEFT($A35,4)),VALUE(RIGHT($A35,2)),1),总支出!$B$4:$B$5000,"&lt;"&amp;DATE(VALUE(LEFT($A35,4)),VALUE(RIGHT($A35,2))+1,1),总支出!$H$4:$H$5000,"房产支出")</f>
        <v>0</v>
      </c>
      <c r="M35" s="8">
        <f>SUMIFS(总支出!$D$4:$D$5000,总支出!$B$4:$B$5000,"&gt;="&amp;DATE(VALUE(LEFT($A35,4)),VALUE(RIGHT($A35,2)),1),总支出!$B$4:$B$5000,"&lt;"&amp;DATE(VALUE(LEFT($A35,4)),VALUE(RIGHT($A35,2))+1,1),总支出!$H$4:$H$5000,"投资转账")</f>
        <v>0</v>
      </c>
      <c r="N35" s="8">
        <f>SUMIFS(总支出!$D$4:$D$5000,总支出!$B$4:$B$5000,"&gt;="&amp;DATE(VALUE(LEFT($A35,4)),VALUE(RIGHT($A35,2)),1),总支出!$B$4:$B$5000,"&lt;"&amp;DATE(VALUE(LEFT($A35,4)),VALUE(RIGHT($A35,2))+1,1),总支出!$H$4:$H$5000,"内部转账")</f>
        <v>0</v>
      </c>
      <c r="O35" s="8">
        <f>SUMIFS(税费计算明细!$S$4:$S$5000,税费计算明细!$C$4:$C$5000,$A35)</f>
        <v>0</v>
      </c>
    </row>
    <row r="36" spans="1:16" ht="13.9">
      <c r="A36" s="6" t="s">
        <v>144</v>
      </c>
      <c r="B36" s="8">
        <f>SUMIFS(总收入!$D$4:$D$5000,总收入!$B$4:$B$5000,"&gt;="&amp;DATE(VALUE(LEFT($A36,4)),VALUE(RIGHT($A36,2)),1),总收入!$B$4:$B$5000,"&lt;"&amp;DATE(VALUE(LEFT($A36,4)),VALUE(RIGHT($A36,2))+1,1))</f>
        <v>0</v>
      </c>
      <c r="C36" s="8">
        <f>SUMIFS(总支出!$D$4:$D$5000,总支出!$B$4:$B$5000,"&gt;="&amp;DATE(VALUE(LEFT($A36,4)),VALUE(RIGHT($A36,2)),1),总支出!$B$4:$B$5000,"&lt;"&amp;DATE(VALUE(LEFT($A36,4)),VALUE(RIGHT($A36,2))+1,1),总支出!$H$4:$H$5000,"个人支出")</f>
        <v>0</v>
      </c>
      <c r="D36" s="8">
        <f>SUMIFS(总支出!$D$4:$D$5000,总支出!$B$4:$B$5000,"&gt;="&amp;DATE(VALUE(LEFT($A36,4)),VALUE(RIGHT($A36,2)),1),总支出!$B$4:$B$5000,"&lt;"&amp;DATE(VALUE(LEFT($A36,4)),VALUE(RIGHT($A36,2))+1,1),总支出!$H$4:$H$5000,"个人支出",总支出!$G$4:$G$5000,"必要")</f>
        <v>0</v>
      </c>
      <c r="E36" s="8">
        <f>SUMIFS(总支出!$D$4:$D$5000,总支出!$B$4:$B$5000,"&gt;="&amp;DATE(VALUE(LEFT($A36,4)),VALUE(RIGHT($A36,2)),1),总支出!$B$4:$B$5000,"&lt;"&amp;DATE(VALUE(LEFT($A36,4)),VALUE(RIGHT($A36,2))+1,1),总支出!$H$4:$H$5000,"个人支出",总支出!$G$4:$G$5000,"弹性")</f>
        <v>0</v>
      </c>
      <c r="F36" s="8">
        <f>SUMIFS(总支出!$D$4:$D$5000,总支出!$B$4:$B$5000,"&gt;="&amp;DATE(VALUE(LEFT($A36,4)),VALUE(RIGHT($A36,2)),1),总支出!$B$4:$B$5000,"&lt;"&amp;DATE(VALUE(LEFT($A36,4)),VALUE(RIGHT($A36,2))+1,1),总支出!$H$4:$H$5000,"个人支出",总支出!$F$4:$F$5000,"固定")</f>
        <v>0</v>
      </c>
      <c r="G36" s="8">
        <f>SUMIFS(总支出!$D$4:$D$5000,总支出!$B$4:$B$5000,"&gt;="&amp;DATE(VALUE(LEFT($A36,4)),VALUE(RIGHT($A36,2)),1),总支出!$B$4:$B$5000,"&lt;"&amp;DATE(VALUE(LEFT($A36,4)),VALUE(RIGHT($A36,2))+1,1),总支出!$H$4:$H$5000,"个人支出",总支出!$F$4:$F$5000,"可变")</f>
        <v>0</v>
      </c>
      <c r="H36" s="8">
        <f>SUMIFS(总支出!$D$4:$D$5000,总支出!$B$4:$B$5000,"&gt;="&amp;DATE(VALUE(LEFT($A36,4)),VALUE(RIGHT($A36,2)),1),总支出!$B$4:$B$5000,"&lt;"&amp;DATE(VALUE(LEFT($A36,4)),VALUE(RIGHT($A36,2))+1,1),总支出!$H$4:$H$5000,"个人支出",总支出!$F$4:$F$5000,"一次性")</f>
        <v>0</v>
      </c>
      <c r="I36" s="8">
        <f>SUMIFS(总支出!$D$4:$D$5000,总支出!$B$4:$B$5000,"&gt;="&amp;DATE(VALUE(LEFT($A36,4)),VALUE(RIGHT($A36,2)),1),总支出!$B$4:$B$5000,"&lt;"&amp;DATE(VALUE(LEFT($A36,4)),VALUE(RIGHT($A36,2))+1,1),总支出!$H$4:$H$5000,"个人支出",总支出!$E$4:$E$5000,"住房")</f>
        <v>0</v>
      </c>
      <c r="J36" s="8">
        <f t="shared" si="0"/>
        <v>0</v>
      </c>
      <c r="K36" s="22">
        <f t="shared" si="1"/>
        <v>0</v>
      </c>
      <c r="L36" s="8">
        <f>SUMIFS(总支出!$D$4:$D$5000,总支出!$B$4:$B$5000,"&gt;="&amp;DATE(VALUE(LEFT($A36,4)),VALUE(RIGHT($A36,2)),1),总支出!$B$4:$B$5000,"&lt;"&amp;DATE(VALUE(LEFT($A36,4)),VALUE(RIGHT($A36,2))+1,1),总支出!$H$4:$H$5000,"房产支出")</f>
        <v>0</v>
      </c>
      <c r="M36" s="8">
        <f>SUMIFS(总支出!$D$4:$D$5000,总支出!$B$4:$B$5000,"&gt;="&amp;DATE(VALUE(LEFT($A36,4)),VALUE(RIGHT($A36,2)),1),总支出!$B$4:$B$5000,"&lt;"&amp;DATE(VALUE(LEFT($A36,4)),VALUE(RIGHT($A36,2))+1,1),总支出!$H$4:$H$5000,"投资转账")</f>
        <v>0</v>
      </c>
      <c r="N36" s="8">
        <f>SUMIFS(总支出!$D$4:$D$5000,总支出!$B$4:$B$5000,"&gt;="&amp;DATE(VALUE(LEFT($A36,4)),VALUE(RIGHT($A36,2)),1),总支出!$B$4:$B$5000,"&lt;"&amp;DATE(VALUE(LEFT($A36,4)),VALUE(RIGHT($A36,2))+1,1),总支出!$H$4:$H$5000,"内部转账")</f>
        <v>0</v>
      </c>
      <c r="O36" s="8">
        <f>SUMIFS(税费计算明细!$S$4:$S$5000,税费计算明细!$C$4:$C$5000,$A36)</f>
        <v>0</v>
      </c>
    </row>
    <row r="37" spans="1:16" ht="13.9">
      <c r="A37" s="6" t="s">
        <v>145</v>
      </c>
      <c r="B37" s="8">
        <f>SUMIFS(总收入!$D$4:$D$5000,总收入!$B$4:$B$5000,"&gt;="&amp;DATE(VALUE(LEFT($A37,4)),VALUE(RIGHT($A37,2)),1),总收入!$B$4:$B$5000,"&lt;"&amp;DATE(VALUE(LEFT($A37,4)),VALUE(RIGHT($A37,2))+1,1))</f>
        <v>0</v>
      </c>
      <c r="C37" s="8">
        <f>SUMIFS(总支出!$D$4:$D$5000,总支出!$B$4:$B$5000,"&gt;="&amp;DATE(VALUE(LEFT($A37,4)),VALUE(RIGHT($A37,2)),1),总支出!$B$4:$B$5000,"&lt;"&amp;DATE(VALUE(LEFT($A37,4)),VALUE(RIGHT($A37,2))+1,1),总支出!$H$4:$H$5000,"个人支出")</f>
        <v>0</v>
      </c>
      <c r="D37" s="8">
        <f>SUMIFS(总支出!$D$4:$D$5000,总支出!$B$4:$B$5000,"&gt;="&amp;DATE(VALUE(LEFT($A37,4)),VALUE(RIGHT($A37,2)),1),总支出!$B$4:$B$5000,"&lt;"&amp;DATE(VALUE(LEFT($A37,4)),VALUE(RIGHT($A37,2))+1,1),总支出!$H$4:$H$5000,"个人支出",总支出!$G$4:$G$5000,"必要")</f>
        <v>0</v>
      </c>
      <c r="E37" s="8">
        <f>SUMIFS(总支出!$D$4:$D$5000,总支出!$B$4:$B$5000,"&gt;="&amp;DATE(VALUE(LEFT($A37,4)),VALUE(RIGHT($A37,2)),1),总支出!$B$4:$B$5000,"&lt;"&amp;DATE(VALUE(LEFT($A37,4)),VALUE(RIGHT($A37,2))+1,1),总支出!$H$4:$H$5000,"个人支出",总支出!$G$4:$G$5000,"弹性")</f>
        <v>0</v>
      </c>
      <c r="F37" s="8">
        <f>SUMIFS(总支出!$D$4:$D$5000,总支出!$B$4:$B$5000,"&gt;="&amp;DATE(VALUE(LEFT($A37,4)),VALUE(RIGHT($A37,2)),1),总支出!$B$4:$B$5000,"&lt;"&amp;DATE(VALUE(LEFT($A37,4)),VALUE(RIGHT($A37,2))+1,1),总支出!$H$4:$H$5000,"个人支出",总支出!$F$4:$F$5000,"固定")</f>
        <v>0</v>
      </c>
      <c r="G37" s="8">
        <f>SUMIFS(总支出!$D$4:$D$5000,总支出!$B$4:$B$5000,"&gt;="&amp;DATE(VALUE(LEFT($A37,4)),VALUE(RIGHT($A37,2)),1),总支出!$B$4:$B$5000,"&lt;"&amp;DATE(VALUE(LEFT($A37,4)),VALUE(RIGHT($A37,2))+1,1),总支出!$H$4:$H$5000,"个人支出",总支出!$F$4:$F$5000,"可变")</f>
        <v>0</v>
      </c>
      <c r="H37" s="8">
        <f>SUMIFS(总支出!$D$4:$D$5000,总支出!$B$4:$B$5000,"&gt;="&amp;DATE(VALUE(LEFT($A37,4)),VALUE(RIGHT($A37,2)),1),总支出!$B$4:$B$5000,"&lt;"&amp;DATE(VALUE(LEFT($A37,4)),VALUE(RIGHT($A37,2))+1,1),总支出!$H$4:$H$5000,"个人支出",总支出!$F$4:$F$5000,"一次性")</f>
        <v>0</v>
      </c>
      <c r="I37" s="8">
        <f>SUMIFS(总支出!$D$4:$D$5000,总支出!$B$4:$B$5000,"&gt;="&amp;DATE(VALUE(LEFT($A37,4)),VALUE(RIGHT($A37,2)),1),总支出!$B$4:$B$5000,"&lt;"&amp;DATE(VALUE(LEFT($A37,4)),VALUE(RIGHT($A37,2))+1,1),总支出!$H$4:$H$5000,"个人支出",总支出!$E$4:$E$5000,"住房")</f>
        <v>0</v>
      </c>
      <c r="J37" s="8">
        <f t="shared" si="0"/>
        <v>0</v>
      </c>
      <c r="K37" s="22">
        <f t="shared" si="1"/>
        <v>0</v>
      </c>
      <c r="L37" s="8">
        <f>SUMIFS(总支出!$D$4:$D$5000,总支出!$B$4:$B$5000,"&gt;="&amp;DATE(VALUE(LEFT($A37,4)),VALUE(RIGHT($A37,2)),1),总支出!$B$4:$B$5000,"&lt;"&amp;DATE(VALUE(LEFT($A37,4)),VALUE(RIGHT($A37,2))+1,1),总支出!$H$4:$H$5000,"房产支出")</f>
        <v>0</v>
      </c>
      <c r="M37" s="8">
        <f>SUMIFS(总支出!$D$4:$D$5000,总支出!$B$4:$B$5000,"&gt;="&amp;DATE(VALUE(LEFT($A37,4)),VALUE(RIGHT($A37,2)),1),总支出!$B$4:$B$5000,"&lt;"&amp;DATE(VALUE(LEFT($A37,4)),VALUE(RIGHT($A37,2))+1,1),总支出!$H$4:$H$5000,"投资转账")</f>
        <v>0</v>
      </c>
      <c r="N37" s="8">
        <f>SUMIFS(总支出!$D$4:$D$5000,总支出!$B$4:$B$5000,"&gt;="&amp;DATE(VALUE(LEFT($A37,4)),VALUE(RIGHT($A37,2)),1),总支出!$B$4:$B$5000,"&lt;"&amp;DATE(VALUE(LEFT($A37,4)),VALUE(RIGHT($A37,2))+1,1),总支出!$H$4:$H$5000,"内部转账")</f>
        <v>0</v>
      </c>
      <c r="O37" s="8">
        <f>SUMIFS(税费计算明细!$S$4:$S$5000,税费计算明细!$C$4:$C$5000,$A37)</f>
        <v>0</v>
      </c>
    </row>
    <row r="38" spans="1:16" ht="13.9">
      <c r="A38" s="6" t="s">
        <v>146</v>
      </c>
      <c r="B38" s="8">
        <f>SUMIFS(总收入!$D$4:$D$5000,总收入!$B$4:$B$5000,"&gt;="&amp;DATE(VALUE(LEFT($A38,4)),VALUE(RIGHT($A38,2)),1),总收入!$B$4:$B$5000,"&lt;"&amp;DATE(VALUE(LEFT($A38,4)),VALUE(RIGHT($A38,2))+1,1))</f>
        <v>0</v>
      </c>
      <c r="C38" s="8">
        <f>SUMIFS(总支出!$D$4:$D$5000,总支出!$B$4:$B$5000,"&gt;="&amp;DATE(VALUE(LEFT($A38,4)),VALUE(RIGHT($A38,2)),1),总支出!$B$4:$B$5000,"&lt;"&amp;DATE(VALUE(LEFT($A38,4)),VALUE(RIGHT($A38,2))+1,1),总支出!$H$4:$H$5000,"个人支出")</f>
        <v>0</v>
      </c>
      <c r="D38" s="8">
        <f>SUMIFS(总支出!$D$4:$D$5000,总支出!$B$4:$B$5000,"&gt;="&amp;DATE(VALUE(LEFT($A38,4)),VALUE(RIGHT($A38,2)),1),总支出!$B$4:$B$5000,"&lt;"&amp;DATE(VALUE(LEFT($A38,4)),VALUE(RIGHT($A38,2))+1,1),总支出!$H$4:$H$5000,"个人支出",总支出!$G$4:$G$5000,"必要")</f>
        <v>0</v>
      </c>
      <c r="E38" s="8">
        <f>SUMIFS(总支出!$D$4:$D$5000,总支出!$B$4:$B$5000,"&gt;="&amp;DATE(VALUE(LEFT($A38,4)),VALUE(RIGHT($A38,2)),1),总支出!$B$4:$B$5000,"&lt;"&amp;DATE(VALUE(LEFT($A38,4)),VALUE(RIGHT($A38,2))+1,1),总支出!$H$4:$H$5000,"个人支出",总支出!$G$4:$G$5000,"弹性")</f>
        <v>0</v>
      </c>
      <c r="F38" s="8">
        <f>SUMIFS(总支出!$D$4:$D$5000,总支出!$B$4:$B$5000,"&gt;="&amp;DATE(VALUE(LEFT($A38,4)),VALUE(RIGHT($A38,2)),1),总支出!$B$4:$B$5000,"&lt;"&amp;DATE(VALUE(LEFT($A38,4)),VALUE(RIGHT($A38,2))+1,1),总支出!$H$4:$H$5000,"个人支出",总支出!$F$4:$F$5000,"固定")</f>
        <v>0</v>
      </c>
      <c r="G38" s="8">
        <f>SUMIFS(总支出!$D$4:$D$5000,总支出!$B$4:$B$5000,"&gt;="&amp;DATE(VALUE(LEFT($A38,4)),VALUE(RIGHT($A38,2)),1),总支出!$B$4:$B$5000,"&lt;"&amp;DATE(VALUE(LEFT($A38,4)),VALUE(RIGHT($A38,2))+1,1),总支出!$H$4:$H$5000,"个人支出",总支出!$F$4:$F$5000,"可变")</f>
        <v>0</v>
      </c>
      <c r="H38" s="8">
        <f>SUMIFS(总支出!$D$4:$D$5000,总支出!$B$4:$B$5000,"&gt;="&amp;DATE(VALUE(LEFT($A38,4)),VALUE(RIGHT($A38,2)),1),总支出!$B$4:$B$5000,"&lt;"&amp;DATE(VALUE(LEFT($A38,4)),VALUE(RIGHT($A38,2))+1,1),总支出!$H$4:$H$5000,"个人支出",总支出!$F$4:$F$5000,"一次性")</f>
        <v>0</v>
      </c>
      <c r="I38" s="8">
        <f>SUMIFS(总支出!$D$4:$D$5000,总支出!$B$4:$B$5000,"&gt;="&amp;DATE(VALUE(LEFT($A38,4)),VALUE(RIGHT($A38,2)),1),总支出!$B$4:$B$5000,"&lt;"&amp;DATE(VALUE(LEFT($A38,4)),VALUE(RIGHT($A38,2))+1,1),总支出!$H$4:$H$5000,"个人支出",总支出!$E$4:$E$5000,"住房")</f>
        <v>0</v>
      </c>
      <c r="J38" s="8">
        <f t="shared" si="0"/>
        <v>0</v>
      </c>
      <c r="K38" s="22">
        <f t="shared" si="1"/>
        <v>0</v>
      </c>
      <c r="L38" s="8">
        <f>SUMIFS(总支出!$D$4:$D$5000,总支出!$B$4:$B$5000,"&gt;="&amp;DATE(VALUE(LEFT($A38,4)),VALUE(RIGHT($A38,2)),1),总支出!$B$4:$B$5000,"&lt;"&amp;DATE(VALUE(LEFT($A38,4)),VALUE(RIGHT($A38,2))+1,1),总支出!$H$4:$H$5000,"房产支出")</f>
        <v>0</v>
      </c>
      <c r="M38" s="8">
        <f>SUMIFS(总支出!$D$4:$D$5000,总支出!$B$4:$B$5000,"&gt;="&amp;DATE(VALUE(LEFT($A38,4)),VALUE(RIGHT($A38,2)),1),总支出!$B$4:$B$5000,"&lt;"&amp;DATE(VALUE(LEFT($A38,4)),VALUE(RIGHT($A38,2))+1,1),总支出!$H$4:$H$5000,"投资转账")</f>
        <v>0</v>
      </c>
      <c r="N38" s="8">
        <f>SUMIFS(总支出!$D$4:$D$5000,总支出!$B$4:$B$5000,"&gt;="&amp;DATE(VALUE(LEFT($A38,4)),VALUE(RIGHT($A38,2)),1),总支出!$B$4:$B$5000,"&lt;"&amp;DATE(VALUE(LEFT($A38,4)),VALUE(RIGHT($A38,2))+1,1),总支出!$H$4:$H$5000,"内部转账")</f>
        <v>0</v>
      </c>
      <c r="O38" s="8">
        <f>SUMIFS(税费计算明细!$S$4:$S$5000,税费计算明细!$C$4:$C$5000,$A38)</f>
        <v>0</v>
      </c>
    </row>
    <row r="39" spans="1:16" ht="13.9">
      <c r="A39" s="6" t="s">
        <v>147</v>
      </c>
      <c r="B39" s="8">
        <f>SUMIFS(总收入!$D$4:$D$5000,总收入!$B$4:$B$5000,"&gt;="&amp;DATE(VALUE(LEFT($A39,4)),VALUE(RIGHT($A39,2)),1),总收入!$B$4:$B$5000,"&lt;"&amp;DATE(VALUE(LEFT($A39,4)),VALUE(RIGHT($A39,2))+1,1))</f>
        <v>0</v>
      </c>
      <c r="C39" s="8">
        <f>SUMIFS(总支出!$D$4:$D$5000,总支出!$B$4:$B$5000,"&gt;="&amp;DATE(VALUE(LEFT($A39,4)),VALUE(RIGHT($A39,2)),1),总支出!$B$4:$B$5000,"&lt;"&amp;DATE(VALUE(LEFT($A39,4)),VALUE(RIGHT($A39,2))+1,1),总支出!$H$4:$H$5000,"个人支出")</f>
        <v>0</v>
      </c>
      <c r="D39" s="8">
        <f>SUMIFS(总支出!$D$4:$D$5000,总支出!$B$4:$B$5000,"&gt;="&amp;DATE(VALUE(LEFT($A39,4)),VALUE(RIGHT($A39,2)),1),总支出!$B$4:$B$5000,"&lt;"&amp;DATE(VALUE(LEFT($A39,4)),VALUE(RIGHT($A39,2))+1,1),总支出!$H$4:$H$5000,"个人支出",总支出!$G$4:$G$5000,"必要")</f>
        <v>0</v>
      </c>
      <c r="E39" s="8">
        <f>SUMIFS(总支出!$D$4:$D$5000,总支出!$B$4:$B$5000,"&gt;="&amp;DATE(VALUE(LEFT($A39,4)),VALUE(RIGHT($A39,2)),1),总支出!$B$4:$B$5000,"&lt;"&amp;DATE(VALUE(LEFT($A39,4)),VALUE(RIGHT($A39,2))+1,1),总支出!$H$4:$H$5000,"个人支出",总支出!$G$4:$G$5000,"弹性")</f>
        <v>0</v>
      </c>
      <c r="F39" s="8">
        <f>SUMIFS(总支出!$D$4:$D$5000,总支出!$B$4:$B$5000,"&gt;="&amp;DATE(VALUE(LEFT($A39,4)),VALUE(RIGHT($A39,2)),1),总支出!$B$4:$B$5000,"&lt;"&amp;DATE(VALUE(LEFT($A39,4)),VALUE(RIGHT($A39,2))+1,1),总支出!$H$4:$H$5000,"个人支出",总支出!$F$4:$F$5000,"固定")</f>
        <v>0</v>
      </c>
      <c r="G39" s="8">
        <f>SUMIFS(总支出!$D$4:$D$5000,总支出!$B$4:$B$5000,"&gt;="&amp;DATE(VALUE(LEFT($A39,4)),VALUE(RIGHT($A39,2)),1),总支出!$B$4:$B$5000,"&lt;"&amp;DATE(VALUE(LEFT($A39,4)),VALUE(RIGHT($A39,2))+1,1),总支出!$H$4:$H$5000,"个人支出",总支出!$F$4:$F$5000,"可变")</f>
        <v>0</v>
      </c>
      <c r="H39" s="8">
        <f>SUMIFS(总支出!$D$4:$D$5000,总支出!$B$4:$B$5000,"&gt;="&amp;DATE(VALUE(LEFT($A39,4)),VALUE(RIGHT($A39,2)),1),总支出!$B$4:$B$5000,"&lt;"&amp;DATE(VALUE(LEFT($A39,4)),VALUE(RIGHT($A39,2))+1,1),总支出!$H$4:$H$5000,"个人支出",总支出!$F$4:$F$5000,"一次性")</f>
        <v>0</v>
      </c>
      <c r="I39" s="8">
        <f>SUMIFS(总支出!$D$4:$D$5000,总支出!$B$4:$B$5000,"&gt;="&amp;DATE(VALUE(LEFT($A39,4)),VALUE(RIGHT($A39,2)),1),总支出!$B$4:$B$5000,"&lt;"&amp;DATE(VALUE(LEFT($A39,4)),VALUE(RIGHT($A39,2))+1,1),总支出!$H$4:$H$5000,"个人支出",总支出!$E$4:$E$5000,"住房")</f>
        <v>0</v>
      </c>
      <c r="J39" s="8">
        <f t="shared" si="0"/>
        <v>0</v>
      </c>
      <c r="K39" s="22">
        <f t="shared" si="1"/>
        <v>0</v>
      </c>
      <c r="L39" s="8">
        <f>SUMIFS(总支出!$D$4:$D$5000,总支出!$B$4:$B$5000,"&gt;="&amp;DATE(VALUE(LEFT($A39,4)),VALUE(RIGHT($A39,2)),1),总支出!$B$4:$B$5000,"&lt;"&amp;DATE(VALUE(LEFT($A39,4)),VALUE(RIGHT($A39,2))+1,1),总支出!$H$4:$H$5000,"房产支出")</f>
        <v>0</v>
      </c>
      <c r="M39" s="8">
        <f>SUMIFS(总支出!$D$4:$D$5000,总支出!$B$4:$B$5000,"&gt;="&amp;DATE(VALUE(LEFT($A39,4)),VALUE(RIGHT($A39,2)),1),总支出!$B$4:$B$5000,"&lt;"&amp;DATE(VALUE(LEFT($A39,4)),VALUE(RIGHT($A39,2))+1,1),总支出!$H$4:$H$5000,"投资转账")</f>
        <v>0</v>
      </c>
      <c r="N39" s="8">
        <f>SUMIFS(总支出!$D$4:$D$5000,总支出!$B$4:$B$5000,"&gt;="&amp;DATE(VALUE(LEFT($A39,4)),VALUE(RIGHT($A39,2)),1),总支出!$B$4:$B$5000,"&lt;"&amp;DATE(VALUE(LEFT($A39,4)),VALUE(RIGHT($A39,2))+1,1),总支出!$H$4:$H$5000,"内部转账")</f>
        <v>0</v>
      </c>
      <c r="O39" s="8">
        <f>SUMIFS(税费计算明细!$S$4:$S$5000,税费计算明细!$C$4:$C$5000,$A39)</f>
        <v>0</v>
      </c>
    </row>
    <row r="44" spans="1:16" ht="28.05" customHeight="1">
      <c r="A44" s="9" t="s">
        <v>19</v>
      </c>
      <c r="B44" s="9" t="s">
        <v>136</v>
      </c>
      <c r="C44" s="9" t="s">
        <v>137</v>
      </c>
      <c r="D44" s="9" t="s">
        <v>138</v>
      </c>
      <c r="E44" s="9" t="s">
        <v>139</v>
      </c>
      <c r="F44" s="9" t="s">
        <v>140</v>
      </c>
      <c r="G44" s="9" t="s">
        <v>141</v>
      </c>
      <c r="H44" s="9" t="s">
        <v>142</v>
      </c>
      <c r="I44" s="9" t="s">
        <v>143</v>
      </c>
      <c r="J44" s="9" t="s">
        <v>144</v>
      </c>
      <c r="K44" s="9" t="s">
        <v>145</v>
      </c>
      <c r="L44" s="9" t="s">
        <v>146</v>
      </c>
      <c r="M44" s="9" t="s">
        <v>147</v>
      </c>
      <c r="N44" s="9" t="s">
        <v>240</v>
      </c>
      <c r="O44" s="9" t="s">
        <v>241</v>
      </c>
      <c r="P44" s="9" t="s">
        <v>242</v>
      </c>
    </row>
    <row r="45" spans="1:16" ht="13.9">
      <c r="A45" s="6" t="s">
        <v>27</v>
      </c>
      <c r="B45" s="8">
        <f>SUMIFS(总支出!$D$4:$D$5000,总支出!$B$4:$B$5000,"&gt;="&amp;DATE(VALUE(LEFT(B$44,4)),VALUE(RIGHT(B$44,2)),1),总支出!$B$4:$B$5000,"&lt;"&amp;DATE(VALUE(LEFT(B$44,4)),VALUE(RIGHT(B$44,2))+1,1),总支出!$H$4:$H$5000,"个人支出",总支出!$E$4:$E$5000,$A45)</f>
        <v>3000</v>
      </c>
      <c r="C45" s="8">
        <f>SUMIFS(总支出!$D$4:$D$5000,总支出!$B$4:$B$5000,"&gt;="&amp;DATE(VALUE(LEFT(C$44,4)),VALUE(RIGHT(C$44,2)),1),总支出!$B$4:$B$5000,"&lt;"&amp;DATE(VALUE(LEFT(C$44,4)),VALUE(RIGHT(C$44,2))+1,1),总支出!$H$4:$H$5000,"个人支出",总支出!$E$4:$E$5000,$A45)</f>
        <v>3000</v>
      </c>
      <c r="D45" s="8">
        <f>SUMIFS(总支出!$D$4:$D$5000,总支出!$B$4:$B$5000,"&gt;="&amp;DATE(VALUE(LEFT(D$44,4)),VALUE(RIGHT(D$44,2)),1),总支出!$B$4:$B$5000,"&lt;"&amp;DATE(VALUE(LEFT(D$44,4)),VALUE(RIGHT(D$44,2))+1,1),总支出!$H$4:$H$5000,"个人支出",总支出!$E$4:$E$5000,$A45)</f>
        <v>0</v>
      </c>
      <c r="E45" s="8">
        <f>SUMIFS(总支出!$D$4:$D$5000,总支出!$B$4:$B$5000,"&gt;="&amp;DATE(VALUE(LEFT(E$44,4)),VALUE(RIGHT(E$44,2)),1),总支出!$B$4:$B$5000,"&lt;"&amp;DATE(VALUE(LEFT(E$44,4)),VALUE(RIGHT(E$44,2))+1,1),总支出!$H$4:$H$5000,"个人支出",总支出!$E$4:$E$5000,$A45)</f>
        <v>0</v>
      </c>
      <c r="F45" s="8">
        <f>SUMIFS(总支出!$D$4:$D$5000,总支出!$B$4:$B$5000,"&gt;="&amp;DATE(VALUE(LEFT(F$44,4)),VALUE(RIGHT(F$44,2)),1),总支出!$B$4:$B$5000,"&lt;"&amp;DATE(VALUE(LEFT(F$44,4)),VALUE(RIGHT(F$44,2))+1,1),总支出!$H$4:$H$5000,"个人支出",总支出!$E$4:$E$5000,$A45)</f>
        <v>0</v>
      </c>
      <c r="G45" s="8">
        <f>SUMIFS(总支出!$D$4:$D$5000,总支出!$B$4:$B$5000,"&gt;="&amp;DATE(VALUE(LEFT(G$44,4)),VALUE(RIGHT(G$44,2)),1),总支出!$B$4:$B$5000,"&lt;"&amp;DATE(VALUE(LEFT(G$44,4)),VALUE(RIGHT(G$44,2))+1,1),总支出!$H$4:$H$5000,"个人支出",总支出!$E$4:$E$5000,$A45)</f>
        <v>0</v>
      </c>
      <c r="H45" s="8">
        <f>SUMIFS(总支出!$D$4:$D$5000,总支出!$B$4:$B$5000,"&gt;="&amp;DATE(VALUE(LEFT(H$44,4)),VALUE(RIGHT(H$44,2)),1),总支出!$B$4:$B$5000,"&lt;"&amp;DATE(VALUE(LEFT(H$44,4)),VALUE(RIGHT(H$44,2))+1,1),总支出!$H$4:$H$5000,"个人支出",总支出!$E$4:$E$5000,$A45)</f>
        <v>0</v>
      </c>
      <c r="I45" s="8">
        <f>SUMIFS(总支出!$D$4:$D$5000,总支出!$B$4:$B$5000,"&gt;="&amp;DATE(VALUE(LEFT(I$44,4)),VALUE(RIGHT(I$44,2)),1),总支出!$B$4:$B$5000,"&lt;"&amp;DATE(VALUE(LEFT(I$44,4)),VALUE(RIGHT(I$44,2))+1,1),总支出!$H$4:$H$5000,"个人支出",总支出!$E$4:$E$5000,$A45)</f>
        <v>0</v>
      </c>
      <c r="J45" s="8">
        <f>SUMIFS(总支出!$D$4:$D$5000,总支出!$B$4:$B$5000,"&gt;="&amp;DATE(VALUE(LEFT(J$44,4)),VALUE(RIGHT(J$44,2)),1),总支出!$B$4:$B$5000,"&lt;"&amp;DATE(VALUE(LEFT(J$44,4)),VALUE(RIGHT(J$44,2))+1,1),总支出!$H$4:$H$5000,"个人支出",总支出!$E$4:$E$5000,$A45)</f>
        <v>0</v>
      </c>
      <c r="K45" s="8">
        <f>SUMIFS(总支出!$D$4:$D$5000,总支出!$B$4:$B$5000,"&gt;="&amp;DATE(VALUE(LEFT(K$44,4)),VALUE(RIGHT(K$44,2)),1),总支出!$B$4:$B$5000,"&lt;"&amp;DATE(VALUE(LEFT(K$44,4)),VALUE(RIGHT(K$44,2))+1,1),总支出!$H$4:$H$5000,"个人支出",总支出!$E$4:$E$5000,$A45)</f>
        <v>0</v>
      </c>
      <c r="L45" s="8">
        <f>SUMIFS(总支出!$D$4:$D$5000,总支出!$B$4:$B$5000,"&gt;="&amp;DATE(VALUE(LEFT(L$44,4)),VALUE(RIGHT(L$44,2)),1),总支出!$B$4:$B$5000,"&lt;"&amp;DATE(VALUE(LEFT(L$44,4)),VALUE(RIGHT(L$44,2))+1,1),总支出!$H$4:$H$5000,"个人支出",总支出!$E$4:$E$5000,$A45)</f>
        <v>0</v>
      </c>
      <c r="M45" s="8">
        <f>SUMIFS(总支出!$D$4:$D$5000,总支出!$B$4:$B$5000,"&gt;="&amp;DATE(VALUE(LEFT(M$44,4)),VALUE(RIGHT(M$44,2)),1),总支出!$B$4:$B$5000,"&lt;"&amp;DATE(VALUE(LEFT(M$44,4)),VALUE(RIGHT(M$44,2))+1,1),总支出!$H$4:$H$5000,"个人支出",总支出!$E$4:$E$5000,$A45)</f>
        <v>0</v>
      </c>
      <c r="N45" s="8">
        <f t="shared" ref="N45:N57" si="2">IF($B$4=0,0,SUM(B45:M45)/$B$4)</f>
        <v>3000</v>
      </c>
      <c r="O45" s="8">
        <f t="shared" ref="O45:O57" si="3">N45*12</f>
        <v>36000</v>
      </c>
      <c r="P45" s="23">
        <f t="shared" ref="P45:P57" si="4">IFERROR(N45/$B$7,0)</f>
        <v>0.58252427184466016</v>
      </c>
    </row>
    <row r="46" spans="1:16" ht="13.9">
      <c r="A46" s="6" t="s">
        <v>35</v>
      </c>
      <c r="B46" s="8">
        <f>SUMIFS(总支出!$D$4:$D$5000,总支出!$B$4:$B$5000,"&gt;="&amp;DATE(VALUE(LEFT(B$44,4)),VALUE(RIGHT(B$44,2)),1),总支出!$B$4:$B$5000,"&lt;"&amp;DATE(VALUE(LEFT(B$44,4)),VALUE(RIGHT(B$44,2))+1,1),总支出!$H$4:$H$5000,"个人支出",总支出!$E$4:$E$5000,$A46)</f>
        <v>770</v>
      </c>
      <c r="C46" s="8">
        <f>SUMIFS(总支出!$D$4:$D$5000,总支出!$B$4:$B$5000,"&gt;="&amp;DATE(VALUE(LEFT(C$44,4)),VALUE(RIGHT(C$44,2)),1),总支出!$B$4:$B$5000,"&lt;"&amp;DATE(VALUE(LEFT(C$44,4)),VALUE(RIGHT(C$44,2))+1,1),总支出!$H$4:$H$5000,"个人支出",总支出!$E$4:$E$5000,$A46)</f>
        <v>870</v>
      </c>
      <c r="D46" s="8">
        <f>SUMIFS(总支出!$D$4:$D$5000,总支出!$B$4:$B$5000,"&gt;="&amp;DATE(VALUE(LEFT(D$44,4)),VALUE(RIGHT(D$44,2)),1),总支出!$B$4:$B$5000,"&lt;"&amp;DATE(VALUE(LEFT(D$44,4)),VALUE(RIGHT(D$44,2))+1,1),总支出!$H$4:$H$5000,"个人支出",总支出!$E$4:$E$5000,$A46)</f>
        <v>0</v>
      </c>
      <c r="E46" s="8">
        <f>SUMIFS(总支出!$D$4:$D$5000,总支出!$B$4:$B$5000,"&gt;="&amp;DATE(VALUE(LEFT(E$44,4)),VALUE(RIGHT(E$44,2)),1),总支出!$B$4:$B$5000,"&lt;"&amp;DATE(VALUE(LEFT(E$44,4)),VALUE(RIGHT(E$44,2))+1,1),总支出!$H$4:$H$5000,"个人支出",总支出!$E$4:$E$5000,$A46)</f>
        <v>0</v>
      </c>
      <c r="F46" s="8">
        <f>SUMIFS(总支出!$D$4:$D$5000,总支出!$B$4:$B$5000,"&gt;="&amp;DATE(VALUE(LEFT(F$44,4)),VALUE(RIGHT(F$44,2)),1),总支出!$B$4:$B$5000,"&lt;"&amp;DATE(VALUE(LEFT(F$44,4)),VALUE(RIGHT(F$44,2))+1,1),总支出!$H$4:$H$5000,"个人支出",总支出!$E$4:$E$5000,$A46)</f>
        <v>0</v>
      </c>
      <c r="G46" s="8">
        <f>SUMIFS(总支出!$D$4:$D$5000,总支出!$B$4:$B$5000,"&gt;="&amp;DATE(VALUE(LEFT(G$44,4)),VALUE(RIGHT(G$44,2)),1),总支出!$B$4:$B$5000,"&lt;"&amp;DATE(VALUE(LEFT(G$44,4)),VALUE(RIGHT(G$44,2))+1,1),总支出!$H$4:$H$5000,"个人支出",总支出!$E$4:$E$5000,$A46)</f>
        <v>0</v>
      </c>
      <c r="H46" s="8">
        <f>SUMIFS(总支出!$D$4:$D$5000,总支出!$B$4:$B$5000,"&gt;="&amp;DATE(VALUE(LEFT(H$44,4)),VALUE(RIGHT(H$44,2)),1),总支出!$B$4:$B$5000,"&lt;"&amp;DATE(VALUE(LEFT(H$44,4)),VALUE(RIGHT(H$44,2))+1,1),总支出!$H$4:$H$5000,"个人支出",总支出!$E$4:$E$5000,$A46)</f>
        <v>0</v>
      </c>
      <c r="I46" s="8">
        <f>SUMIFS(总支出!$D$4:$D$5000,总支出!$B$4:$B$5000,"&gt;="&amp;DATE(VALUE(LEFT(I$44,4)),VALUE(RIGHT(I$44,2)),1),总支出!$B$4:$B$5000,"&lt;"&amp;DATE(VALUE(LEFT(I$44,4)),VALUE(RIGHT(I$44,2))+1,1),总支出!$H$4:$H$5000,"个人支出",总支出!$E$4:$E$5000,$A46)</f>
        <v>0</v>
      </c>
      <c r="J46" s="8">
        <f>SUMIFS(总支出!$D$4:$D$5000,总支出!$B$4:$B$5000,"&gt;="&amp;DATE(VALUE(LEFT(J$44,4)),VALUE(RIGHT(J$44,2)),1),总支出!$B$4:$B$5000,"&lt;"&amp;DATE(VALUE(LEFT(J$44,4)),VALUE(RIGHT(J$44,2))+1,1),总支出!$H$4:$H$5000,"个人支出",总支出!$E$4:$E$5000,$A46)</f>
        <v>0</v>
      </c>
      <c r="K46" s="8">
        <f>SUMIFS(总支出!$D$4:$D$5000,总支出!$B$4:$B$5000,"&gt;="&amp;DATE(VALUE(LEFT(K$44,4)),VALUE(RIGHT(K$44,2)),1),总支出!$B$4:$B$5000,"&lt;"&amp;DATE(VALUE(LEFT(K$44,4)),VALUE(RIGHT(K$44,2))+1,1),总支出!$H$4:$H$5000,"个人支出",总支出!$E$4:$E$5000,$A46)</f>
        <v>0</v>
      </c>
      <c r="L46" s="8">
        <f>SUMIFS(总支出!$D$4:$D$5000,总支出!$B$4:$B$5000,"&gt;="&amp;DATE(VALUE(LEFT(L$44,4)),VALUE(RIGHT(L$44,2)),1),总支出!$B$4:$B$5000,"&lt;"&amp;DATE(VALUE(LEFT(L$44,4)),VALUE(RIGHT(L$44,2))+1,1),总支出!$H$4:$H$5000,"个人支出",总支出!$E$4:$E$5000,$A46)</f>
        <v>0</v>
      </c>
      <c r="M46" s="8">
        <f>SUMIFS(总支出!$D$4:$D$5000,总支出!$B$4:$B$5000,"&gt;="&amp;DATE(VALUE(LEFT(M$44,4)),VALUE(RIGHT(M$44,2)),1),总支出!$B$4:$B$5000,"&lt;"&amp;DATE(VALUE(LEFT(M$44,4)),VALUE(RIGHT(M$44,2))+1,1),总支出!$H$4:$H$5000,"个人支出",总支出!$E$4:$E$5000,$A46)</f>
        <v>0</v>
      </c>
      <c r="N46" s="8">
        <f t="shared" si="2"/>
        <v>820</v>
      </c>
      <c r="O46" s="8">
        <f t="shared" si="3"/>
        <v>9840</v>
      </c>
      <c r="P46" s="23">
        <f t="shared" si="4"/>
        <v>0.15922330097087378</v>
      </c>
    </row>
    <row r="47" spans="1:16" ht="13.9">
      <c r="A47" s="6" t="s">
        <v>46</v>
      </c>
      <c r="B47" s="8">
        <f>SUMIFS(总支出!$D$4:$D$5000,总支出!$B$4:$B$5000,"&gt;="&amp;DATE(VALUE(LEFT(B$44,4)),VALUE(RIGHT(B$44,2)),1),总支出!$B$4:$B$5000,"&lt;"&amp;DATE(VALUE(LEFT(B$44,4)),VALUE(RIGHT(B$44,2))+1,1),总支出!$H$4:$H$5000,"个人支出",总支出!$E$4:$E$5000,$A47)</f>
        <v>220</v>
      </c>
      <c r="C47" s="8">
        <f>SUMIFS(总支出!$D$4:$D$5000,总支出!$B$4:$B$5000,"&gt;="&amp;DATE(VALUE(LEFT(C$44,4)),VALUE(RIGHT(C$44,2)),1),总支出!$B$4:$B$5000,"&lt;"&amp;DATE(VALUE(LEFT(C$44,4)),VALUE(RIGHT(C$44,2))+1,1),总支出!$H$4:$H$5000,"个人支出",总支出!$E$4:$E$5000,$A47)</f>
        <v>260</v>
      </c>
      <c r="D47" s="8">
        <f>SUMIFS(总支出!$D$4:$D$5000,总支出!$B$4:$B$5000,"&gt;="&amp;DATE(VALUE(LEFT(D$44,4)),VALUE(RIGHT(D$44,2)),1),总支出!$B$4:$B$5000,"&lt;"&amp;DATE(VALUE(LEFT(D$44,4)),VALUE(RIGHT(D$44,2))+1,1),总支出!$H$4:$H$5000,"个人支出",总支出!$E$4:$E$5000,$A47)</f>
        <v>0</v>
      </c>
      <c r="E47" s="8">
        <f>SUMIFS(总支出!$D$4:$D$5000,总支出!$B$4:$B$5000,"&gt;="&amp;DATE(VALUE(LEFT(E$44,4)),VALUE(RIGHT(E$44,2)),1),总支出!$B$4:$B$5000,"&lt;"&amp;DATE(VALUE(LEFT(E$44,4)),VALUE(RIGHT(E$44,2))+1,1),总支出!$H$4:$H$5000,"个人支出",总支出!$E$4:$E$5000,$A47)</f>
        <v>0</v>
      </c>
      <c r="F47" s="8">
        <f>SUMIFS(总支出!$D$4:$D$5000,总支出!$B$4:$B$5000,"&gt;="&amp;DATE(VALUE(LEFT(F$44,4)),VALUE(RIGHT(F$44,2)),1),总支出!$B$4:$B$5000,"&lt;"&amp;DATE(VALUE(LEFT(F$44,4)),VALUE(RIGHT(F$44,2))+1,1),总支出!$H$4:$H$5000,"个人支出",总支出!$E$4:$E$5000,$A47)</f>
        <v>0</v>
      </c>
      <c r="G47" s="8">
        <f>SUMIFS(总支出!$D$4:$D$5000,总支出!$B$4:$B$5000,"&gt;="&amp;DATE(VALUE(LEFT(G$44,4)),VALUE(RIGHT(G$44,2)),1),总支出!$B$4:$B$5000,"&lt;"&amp;DATE(VALUE(LEFT(G$44,4)),VALUE(RIGHT(G$44,2))+1,1),总支出!$H$4:$H$5000,"个人支出",总支出!$E$4:$E$5000,$A47)</f>
        <v>0</v>
      </c>
      <c r="H47" s="8">
        <f>SUMIFS(总支出!$D$4:$D$5000,总支出!$B$4:$B$5000,"&gt;="&amp;DATE(VALUE(LEFT(H$44,4)),VALUE(RIGHT(H$44,2)),1),总支出!$B$4:$B$5000,"&lt;"&amp;DATE(VALUE(LEFT(H$44,4)),VALUE(RIGHT(H$44,2))+1,1),总支出!$H$4:$H$5000,"个人支出",总支出!$E$4:$E$5000,$A47)</f>
        <v>0</v>
      </c>
      <c r="I47" s="8">
        <f>SUMIFS(总支出!$D$4:$D$5000,总支出!$B$4:$B$5000,"&gt;="&amp;DATE(VALUE(LEFT(I$44,4)),VALUE(RIGHT(I$44,2)),1),总支出!$B$4:$B$5000,"&lt;"&amp;DATE(VALUE(LEFT(I$44,4)),VALUE(RIGHT(I$44,2))+1,1),总支出!$H$4:$H$5000,"个人支出",总支出!$E$4:$E$5000,$A47)</f>
        <v>0</v>
      </c>
      <c r="J47" s="8">
        <f>SUMIFS(总支出!$D$4:$D$5000,总支出!$B$4:$B$5000,"&gt;="&amp;DATE(VALUE(LEFT(J$44,4)),VALUE(RIGHT(J$44,2)),1),总支出!$B$4:$B$5000,"&lt;"&amp;DATE(VALUE(LEFT(J$44,4)),VALUE(RIGHT(J$44,2))+1,1),总支出!$H$4:$H$5000,"个人支出",总支出!$E$4:$E$5000,$A47)</f>
        <v>0</v>
      </c>
      <c r="K47" s="8">
        <f>SUMIFS(总支出!$D$4:$D$5000,总支出!$B$4:$B$5000,"&gt;="&amp;DATE(VALUE(LEFT(K$44,4)),VALUE(RIGHT(K$44,2)),1),总支出!$B$4:$B$5000,"&lt;"&amp;DATE(VALUE(LEFT(K$44,4)),VALUE(RIGHT(K$44,2))+1,1),总支出!$H$4:$H$5000,"个人支出",总支出!$E$4:$E$5000,$A47)</f>
        <v>0</v>
      </c>
      <c r="L47" s="8">
        <f>SUMIFS(总支出!$D$4:$D$5000,总支出!$B$4:$B$5000,"&gt;="&amp;DATE(VALUE(LEFT(L$44,4)),VALUE(RIGHT(L$44,2)),1),总支出!$B$4:$B$5000,"&lt;"&amp;DATE(VALUE(LEFT(L$44,4)),VALUE(RIGHT(L$44,2))+1,1),总支出!$H$4:$H$5000,"个人支出",总支出!$E$4:$E$5000,$A47)</f>
        <v>0</v>
      </c>
      <c r="M47" s="8">
        <f>SUMIFS(总支出!$D$4:$D$5000,总支出!$B$4:$B$5000,"&gt;="&amp;DATE(VALUE(LEFT(M$44,4)),VALUE(RIGHT(M$44,2)),1),总支出!$B$4:$B$5000,"&lt;"&amp;DATE(VALUE(LEFT(M$44,4)),VALUE(RIGHT(M$44,2))+1,1),总支出!$H$4:$H$5000,"个人支出",总支出!$E$4:$E$5000,$A47)</f>
        <v>0</v>
      </c>
      <c r="N47" s="8">
        <f t="shared" si="2"/>
        <v>240</v>
      </c>
      <c r="O47" s="8">
        <f t="shared" si="3"/>
        <v>2880</v>
      </c>
      <c r="P47" s="23">
        <f t="shared" si="4"/>
        <v>4.6601941747572817E-2</v>
      </c>
    </row>
    <row r="48" spans="1:16" ht="13.9">
      <c r="A48" s="6" t="s">
        <v>50</v>
      </c>
      <c r="B48" s="8">
        <f>SUMIFS(总支出!$D$4:$D$5000,总支出!$B$4:$B$5000,"&gt;="&amp;DATE(VALUE(LEFT(B$44,4)),VALUE(RIGHT(B$44,2)),1),总支出!$B$4:$B$5000,"&lt;"&amp;DATE(VALUE(LEFT(B$44,4)),VALUE(RIGHT(B$44,2))+1,1),总支出!$H$4:$H$5000,"个人支出",总支出!$E$4:$E$5000,$A48)</f>
        <v>60</v>
      </c>
      <c r="C48" s="8">
        <f>SUMIFS(总支出!$D$4:$D$5000,总支出!$B$4:$B$5000,"&gt;="&amp;DATE(VALUE(LEFT(C$44,4)),VALUE(RIGHT(C$44,2)),1),总支出!$B$4:$B$5000,"&lt;"&amp;DATE(VALUE(LEFT(C$44,4)),VALUE(RIGHT(C$44,2))+1,1),总支出!$H$4:$H$5000,"个人支出",总支出!$E$4:$E$5000,$A48)</f>
        <v>60</v>
      </c>
      <c r="D48" s="8">
        <f>SUMIFS(总支出!$D$4:$D$5000,总支出!$B$4:$B$5000,"&gt;="&amp;DATE(VALUE(LEFT(D$44,4)),VALUE(RIGHT(D$44,2)),1),总支出!$B$4:$B$5000,"&lt;"&amp;DATE(VALUE(LEFT(D$44,4)),VALUE(RIGHT(D$44,2))+1,1),总支出!$H$4:$H$5000,"个人支出",总支出!$E$4:$E$5000,$A48)</f>
        <v>0</v>
      </c>
      <c r="E48" s="8">
        <f>SUMIFS(总支出!$D$4:$D$5000,总支出!$B$4:$B$5000,"&gt;="&amp;DATE(VALUE(LEFT(E$44,4)),VALUE(RIGHT(E$44,2)),1),总支出!$B$4:$B$5000,"&lt;"&amp;DATE(VALUE(LEFT(E$44,4)),VALUE(RIGHT(E$44,2))+1,1),总支出!$H$4:$H$5000,"个人支出",总支出!$E$4:$E$5000,$A48)</f>
        <v>0</v>
      </c>
      <c r="F48" s="8">
        <f>SUMIFS(总支出!$D$4:$D$5000,总支出!$B$4:$B$5000,"&gt;="&amp;DATE(VALUE(LEFT(F$44,4)),VALUE(RIGHT(F$44,2)),1),总支出!$B$4:$B$5000,"&lt;"&amp;DATE(VALUE(LEFT(F$44,4)),VALUE(RIGHT(F$44,2))+1,1),总支出!$H$4:$H$5000,"个人支出",总支出!$E$4:$E$5000,$A48)</f>
        <v>0</v>
      </c>
      <c r="G48" s="8">
        <f>SUMIFS(总支出!$D$4:$D$5000,总支出!$B$4:$B$5000,"&gt;="&amp;DATE(VALUE(LEFT(G$44,4)),VALUE(RIGHT(G$44,2)),1),总支出!$B$4:$B$5000,"&lt;"&amp;DATE(VALUE(LEFT(G$44,4)),VALUE(RIGHT(G$44,2))+1,1),总支出!$H$4:$H$5000,"个人支出",总支出!$E$4:$E$5000,$A48)</f>
        <v>0</v>
      </c>
      <c r="H48" s="8">
        <f>SUMIFS(总支出!$D$4:$D$5000,总支出!$B$4:$B$5000,"&gt;="&amp;DATE(VALUE(LEFT(H$44,4)),VALUE(RIGHT(H$44,2)),1),总支出!$B$4:$B$5000,"&lt;"&amp;DATE(VALUE(LEFT(H$44,4)),VALUE(RIGHT(H$44,2))+1,1),总支出!$H$4:$H$5000,"个人支出",总支出!$E$4:$E$5000,$A48)</f>
        <v>0</v>
      </c>
      <c r="I48" s="8">
        <f>SUMIFS(总支出!$D$4:$D$5000,总支出!$B$4:$B$5000,"&gt;="&amp;DATE(VALUE(LEFT(I$44,4)),VALUE(RIGHT(I$44,2)),1),总支出!$B$4:$B$5000,"&lt;"&amp;DATE(VALUE(LEFT(I$44,4)),VALUE(RIGHT(I$44,2))+1,1),总支出!$H$4:$H$5000,"个人支出",总支出!$E$4:$E$5000,$A48)</f>
        <v>0</v>
      </c>
      <c r="J48" s="8">
        <f>SUMIFS(总支出!$D$4:$D$5000,总支出!$B$4:$B$5000,"&gt;="&amp;DATE(VALUE(LEFT(J$44,4)),VALUE(RIGHT(J$44,2)),1),总支出!$B$4:$B$5000,"&lt;"&amp;DATE(VALUE(LEFT(J$44,4)),VALUE(RIGHT(J$44,2))+1,1),总支出!$H$4:$H$5000,"个人支出",总支出!$E$4:$E$5000,$A48)</f>
        <v>0</v>
      </c>
      <c r="K48" s="8">
        <f>SUMIFS(总支出!$D$4:$D$5000,总支出!$B$4:$B$5000,"&gt;="&amp;DATE(VALUE(LEFT(K$44,4)),VALUE(RIGHT(K$44,2)),1),总支出!$B$4:$B$5000,"&lt;"&amp;DATE(VALUE(LEFT(K$44,4)),VALUE(RIGHT(K$44,2))+1,1),总支出!$H$4:$H$5000,"个人支出",总支出!$E$4:$E$5000,$A48)</f>
        <v>0</v>
      </c>
      <c r="L48" s="8">
        <f>SUMIFS(总支出!$D$4:$D$5000,总支出!$B$4:$B$5000,"&gt;="&amp;DATE(VALUE(LEFT(L$44,4)),VALUE(RIGHT(L$44,2)),1),总支出!$B$4:$B$5000,"&lt;"&amp;DATE(VALUE(LEFT(L$44,4)),VALUE(RIGHT(L$44,2))+1,1),总支出!$H$4:$H$5000,"个人支出",总支出!$E$4:$E$5000,$A48)</f>
        <v>0</v>
      </c>
      <c r="M48" s="8">
        <f>SUMIFS(总支出!$D$4:$D$5000,总支出!$B$4:$B$5000,"&gt;="&amp;DATE(VALUE(LEFT(M$44,4)),VALUE(RIGHT(M$44,2)),1),总支出!$B$4:$B$5000,"&lt;"&amp;DATE(VALUE(LEFT(M$44,4)),VALUE(RIGHT(M$44,2))+1,1),总支出!$H$4:$H$5000,"个人支出",总支出!$E$4:$E$5000,$A48)</f>
        <v>0</v>
      </c>
      <c r="N48" s="8">
        <f t="shared" si="2"/>
        <v>60</v>
      </c>
      <c r="O48" s="8">
        <f t="shared" si="3"/>
        <v>720</v>
      </c>
      <c r="P48" s="23">
        <f t="shared" si="4"/>
        <v>1.1650485436893204E-2</v>
      </c>
    </row>
    <row r="49" spans="1:16" ht="13.9">
      <c r="A49" s="6" t="s">
        <v>53</v>
      </c>
      <c r="B49" s="8">
        <f>SUMIFS(总支出!$D$4:$D$5000,总支出!$B$4:$B$5000,"&gt;="&amp;DATE(VALUE(LEFT(B$44,4)),VALUE(RIGHT(B$44,2)),1),总支出!$B$4:$B$5000,"&lt;"&amp;DATE(VALUE(LEFT(B$44,4)),VALUE(RIGHT(B$44,2))+1,1),总支出!$H$4:$H$5000,"个人支出",总支出!$E$4:$E$5000,$A49)</f>
        <v>30</v>
      </c>
      <c r="C49" s="8">
        <f>SUMIFS(总支出!$D$4:$D$5000,总支出!$B$4:$B$5000,"&gt;="&amp;DATE(VALUE(LEFT(C$44,4)),VALUE(RIGHT(C$44,2)),1),总支出!$B$4:$B$5000,"&lt;"&amp;DATE(VALUE(LEFT(C$44,4)),VALUE(RIGHT(C$44,2))+1,1),总支出!$H$4:$H$5000,"个人支出",总支出!$E$4:$E$5000,$A49)</f>
        <v>45</v>
      </c>
      <c r="D49" s="8">
        <f>SUMIFS(总支出!$D$4:$D$5000,总支出!$B$4:$B$5000,"&gt;="&amp;DATE(VALUE(LEFT(D$44,4)),VALUE(RIGHT(D$44,2)),1),总支出!$B$4:$B$5000,"&lt;"&amp;DATE(VALUE(LEFT(D$44,4)),VALUE(RIGHT(D$44,2))+1,1),总支出!$H$4:$H$5000,"个人支出",总支出!$E$4:$E$5000,$A49)</f>
        <v>0</v>
      </c>
      <c r="E49" s="8">
        <f>SUMIFS(总支出!$D$4:$D$5000,总支出!$B$4:$B$5000,"&gt;="&amp;DATE(VALUE(LEFT(E$44,4)),VALUE(RIGHT(E$44,2)),1),总支出!$B$4:$B$5000,"&lt;"&amp;DATE(VALUE(LEFT(E$44,4)),VALUE(RIGHT(E$44,2))+1,1),总支出!$H$4:$H$5000,"个人支出",总支出!$E$4:$E$5000,$A49)</f>
        <v>0</v>
      </c>
      <c r="F49" s="8">
        <f>SUMIFS(总支出!$D$4:$D$5000,总支出!$B$4:$B$5000,"&gt;="&amp;DATE(VALUE(LEFT(F$44,4)),VALUE(RIGHT(F$44,2)),1),总支出!$B$4:$B$5000,"&lt;"&amp;DATE(VALUE(LEFT(F$44,4)),VALUE(RIGHT(F$44,2))+1,1),总支出!$H$4:$H$5000,"个人支出",总支出!$E$4:$E$5000,$A49)</f>
        <v>0</v>
      </c>
      <c r="G49" s="8">
        <f>SUMIFS(总支出!$D$4:$D$5000,总支出!$B$4:$B$5000,"&gt;="&amp;DATE(VALUE(LEFT(G$44,4)),VALUE(RIGHT(G$44,2)),1),总支出!$B$4:$B$5000,"&lt;"&amp;DATE(VALUE(LEFT(G$44,4)),VALUE(RIGHT(G$44,2))+1,1),总支出!$H$4:$H$5000,"个人支出",总支出!$E$4:$E$5000,$A49)</f>
        <v>0</v>
      </c>
      <c r="H49" s="8">
        <f>SUMIFS(总支出!$D$4:$D$5000,总支出!$B$4:$B$5000,"&gt;="&amp;DATE(VALUE(LEFT(H$44,4)),VALUE(RIGHT(H$44,2)),1),总支出!$B$4:$B$5000,"&lt;"&amp;DATE(VALUE(LEFT(H$44,4)),VALUE(RIGHT(H$44,2))+1,1),总支出!$H$4:$H$5000,"个人支出",总支出!$E$4:$E$5000,$A49)</f>
        <v>0</v>
      </c>
      <c r="I49" s="8">
        <f>SUMIFS(总支出!$D$4:$D$5000,总支出!$B$4:$B$5000,"&gt;="&amp;DATE(VALUE(LEFT(I$44,4)),VALUE(RIGHT(I$44,2)),1),总支出!$B$4:$B$5000,"&lt;"&amp;DATE(VALUE(LEFT(I$44,4)),VALUE(RIGHT(I$44,2))+1,1),总支出!$H$4:$H$5000,"个人支出",总支出!$E$4:$E$5000,$A49)</f>
        <v>0</v>
      </c>
      <c r="J49" s="8">
        <f>SUMIFS(总支出!$D$4:$D$5000,总支出!$B$4:$B$5000,"&gt;="&amp;DATE(VALUE(LEFT(J$44,4)),VALUE(RIGHT(J$44,2)),1),总支出!$B$4:$B$5000,"&lt;"&amp;DATE(VALUE(LEFT(J$44,4)),VALUE(RIGHT(J$44,2))+1,1),总支出!$H$4:$H$5000,"个人支出",总支出!$E$4:$E$5000,$A49)</f>
        <v>0</v>
      </c>
      <c r="K49" s="8">
        <f>SUMIFS(总支出!$D$4:$D$5000,总支出!$B$4:$B$5000,"&gt;="&amp;DATE(VALUE(LEFT(K$44,4)),VALUE(RIGHT(K$44,2)),1),总支出!$B$4:$B$5000,"&lt;"&amp;DATE(VALUE(LEFT(K$44,4)),VALUE(RIGHT(K$44,2))+1,1),总支出!$H$4:$H$5000,"个人支出",总支出!$E$4:$E$5000,$A49)</f>
        <v>0</v>
      </c>
      <c r="L49" s="8">
        <f>SUMIFS(总支出!$D$4:$D$5000,总支出!$B$4:$B$5000,"&gt;="&amp;DATE(VALUE(LEFT(L$44,4)),VALUE(RIGHT(L$44,2)),1),总支出!$B$4:$B$5000,"&lt;"&amp;DATE(VALUE(LEFT(L$44,4)),VALUE(RIGHT(L$44,2))+1,1),总支出!$H$4:$H$5000,"个人支出",总支出!$E$4:$E$5000,$A49)</f>
        <v>0</v>
      </c>
      <c r="M49" s="8">
        <f>SUMIFS(总支出!$D$4:$D$5000,总支出!$B$4:$B$5000,"&gt;="&amp;DATE(VALUE(LEFT(M$44,4)),VALUE(RIGHT(M$44,2)),1),总支出!$B$4:$B$5000,"&lt;"&amp;DATE(VALUE(LEFT(M$44,4)),VALUE(RIGHT(M$44,2))+1,1),总支出!$H$4:$H$5000,"个人支出",总支出!$E$4:$E$5000,$A49)</f>
        <v>0</v>
      </c>
      <c r="N49" s="8">
        <f t="shared" si="2"/>
        <v>37.5</v>
      </c>
      <c r="O49" s="8">
        <f t="shared" si="3"/>
        <v>450</v>
      </c>
      <c r="P49" s="23">
        <f t="shared" si="4"/>
        <v>7.2815533980582527E-3</v>
      </c>
    </row>
    <row r="50" spans="1:16" ht="13.9">
      <c r="A50" s="6" t="s">
        <v>56</v>
      </c>
      <c r="B50" s="8">
        <f>SUMIFS(总支出!$D$4:$D$5000,总支出!$B$4:$B$5000,"&gt;="&amp;DATE(VALUE(LEFT(B$44,4)),VALUE(RIGHT(B$44,2)),1),总支出!$B$4:$B$5000,"&lt;"&amp;DATE(VALUE(LEFT(B$44,4)),VALUE(RIGHT(B$44,2))+1,1),总支出!$H$4:$H$5000,"个人支出",总支出!$E$4:$E$5000,$A50)</f>
        <v>250</v>
      </c>
      <c r="C50" s="8">
        <f>SUMIFS(总支出!$D$4:$D$5000,总支出!$B$4:$B$5000,"&gt;="&amp;DATE(VALUE(LEFT(C$44,4)),VALUE(RIGHT(C$44,2)),1),总支出!$B$4:$B$5000,"&lt;"&amp;DATE(VALUE(LEFT(C$44,4)),VALUE(RIGHT(C$44,2))+1,1),总支出!$H$4:$H$5000,"个人支出",总支出!$E$4:$E$5000,$A50)</f>
        <v>300</v>
      </c>
      <c r="D50" s="8">
        <f>SUMIFS(总支出!$D$4:$D$5000,总支出!$B$4:$B$5000,"&gt;="&amp;DATE(VALUE(LEFT(D$44,4)),VALUE(RIGHT(D$44,2)),1),总支出!$B$4:$B$5000,"&lt;"&amp;DATE(VALUE(LEFT(D$44,4)),VALUE(RIGHT(D$44,2))+1,1),总支出!$H$4:$H$5000,"个人支出",总支出!$E$4:$E$5000,$A50)</f>
        <v>0</v>
      </c>
      <c r="E50" s="8">
        <f>SUMIFS(总支出!$D$4:$D$5000,总支出!$B$4:$B$5000,"&gt;="&amp;DATE(VALUE(LEFT(E$44,4)),VALUE(RIGHT(E$44,2)),1),总支出!$B$4:$B$5000,"&lt;"&amp;DATE(VALUE(LEFT(E$44,4)),VALUE(RIGHT(E$44,2))+1,1),总支出!$H$4:$H$5000,"个人支出",总支出!$E$4:$E$5000,$A50)</f>
        <v>0</v>
      </c>
      <c r="F50" s="8">
        <f>SUMIFS(总支出!$D$4:$D$5000,总支出!$B$4:$B$5000,"&gt;="&amp;DATE(VALUE(LEFT(F$44,4)),VALUE(RIGHT(F$44,2)),1),总支出!$B$4:$B$5000,"&lt;"&amp;DATE(VALUE(LEFT(F$44,4)),VALUE(RIGHT(F$44,2))+1,1),总支出!$H$4:$H$5000,"个人支出",总支出!$E$4:$E$5000,$A50)</f>
        <v>0</v>
      </c>
      <c r="G50" s="8">
        <f>SUMIFS(总支出!$D$4:$D$5000,总支出!$B$4:$B$5000,"&gt;="&amp;DATE(VALUE(LEFT(G$44,4)),VALUE(RIGHT(G$44,2)),1),总支出!$B$4:$B$5000,"&lt;"&amp;DATE(VALUE(LEFT(G$44,4)),VALUE(RIGHT(G$44,2))+1,1),总支出!$H$4:$H$5000,"个人支出",总支出!$E$4:$E$5000,$A50)</f>
        <v>0</v>
      </c>
      <c r="H50" s="8">
        <f>SUMIFS(总支出!$D$4:$D$5000,总支出!$B$4:$B$5000,"&gt;="&amp;DATE(VALUE(LEFT(H$44,4)),VALUE(RIGHT(H$44,2)),1),总支出!$B$4:$B$5000,"&lt;"&amp;DATE(VALUE(LEFT(H$44,4)),VALUE(RIGHT(H$44,2))+1,1),总支出!$H$4:$H$5000,"个人支出",总支出!$E$4:$E$5000,$A50)</f>
        <v>0</v>
      </c>
      <c r="I50" s="8">
        <f>SUMIFS(总支出!$D$4:$D$5000,总支出!$B$4:$B$5000,"&gt;="&amp;DATE(VALUE(LEFT(I$44,4)),VALUE(RIGHT(I$44,2)),1),总支出!$B$4:$B$5000,"&lt;"&amp;DATE(VALUE(LEFT(I$44,4)),VALUE(RIGHT(I$44,2))+1,1),总支出!$H$4:$H$5000,"个人支出",总支出!$E$4:$E$5000,$A50)</f>
        <v>0</v>
      </c>
      <c r="J50" s="8">
        <f>SUMIFS(总支出!$D$4:$D$5000,总支出!$B$4:$B$5000,"&gt;="&amp;DATE(VALUE(LEFT(J$44,4)),VALUE(RIGHT(J$44,2)),1),总支出!$B$4:$B$5000,"&lt;"&amp;DATE(VALUE(LEFT(J$44,4)),VALUE(RIGHT(J$44,2))+1,1),总支出!$H$4:$H$5000,"个人支出",总支出!$E$4:$E$5000,$A50)</f>
        <v>0</v>
      </c>
      <c r="K50" s="8">
        <f>SUMIFS(总支出!$D$4:$D$5000,总支出!$B$4:$B$5000,"&gt;="&amp;DATE(VALUE(LEFT(K$44,4)),VALUE(RIGHT(K$44,2)),1),总支出!$B$4:$B$5000,"&lt;"&amp;DATE(VALUE(LEFT(K$44,4)),VALUE(RIGHT(K$44,2))+1,1),总支出!$H$4:$H$5000,"个人支出",总支出!$E$4:$E$5000,$A50)</f>
        <v>0</v>
      </c>
      <c r="L50" s="8">
        <f>SUMIFS(总支出!$D$4:$D$5000,总支出!$B$4:$B$5000,"&gt;="&amp;DATE(VALUE(LEFT(L$44,4)),VALUE(RIGHT(L$44,2)),1),总支出!$B$4:$B$5000,"&lt;"&amp;DATE(VALUE(LEFT(L$44,4)),VALUE(RIGHT(L$44,2))+1,1),总支出!$H$4:$H$5000,"个人支出",总支出!$E$4:$E$5000,$A50)</f>
        <v>0</v>
      </c>
      <c r="M50" s="8">
        <f>SUMIFS(总支出!$D$4:$D$5000,总支出!$B$4:$B$5000,"&gt;="&amp;DATE(VALUE(LEFT(M$44,4)),VALUE(RIGHT(M$44,2)),1),总支出!$B$4:$B$5000,"&lt;"&amp;DATE(VALUE(LEFT(M$44,4)),VALUE(RIGHT(M$44,2))+1,1),总支出!$H$4:$H$5000,"个人支出",总支出!$E$4:$E$5000,$A50)</f>
        <v>0</v>
      </c>
      <c r="N50" s="8">
        <f t="shared" si="2"/>
        <v>275</v>
      </c>
      <c r="O50" s="8">
        <f t="shared" si="3"/>
        <v>3300</v>
      </c>
      <c r="P50" s="23">
        <f t="shared" si="4"/>
        <v>5.3398058252427182E-2</v>
      </c>
    </row>
    <row r="51" spans="1:16" ht="13.9">
      <c r="A51" s="6" t="s">
        <v>59</v>
      </c>
      <c r="B51" s="8">
        <f>SUMIFS(总支出!$D$4:$D$5000,总支出!$B$4:$B$5000,"&gt;="&amp;DATE(VALUE(LEFT(B$44,4)),VALUE(RIGHT(B$44,2)),1),总支出!$B$4:$B$5000,"&lt;"&amp;DATE(VALUE(LEFT(B$44,4)),VALUE(RIGHT(B$44,2))+1,1),总支出!$H$4:$H$5000,"个人支出",总支出!$E$4:$E$5000,$A51)</f>
        <v>80</v>
      </c>
      <c r="C51" s="8">
        <f>SUMIFS(总支出!$D$4:$D$5000,总支出!$B$4:$B$5000,"&gt;="&amp;DATE(VALUE(LEFT(C$44,4)),VALUE(RIGHT(C$44,2)),1),总支出!$B$4:$B$5000,"&lt;"&amp;DATE(VALUE(LEFT(C$44,4)),VALUE(RIGHT(C$44,2))+1,1),总支出!$H$4:$H$5000,"个人支出",总支出!$E$4:$E$5000,$A51)</f>
        <v>100</v>
      </c>
      <c r="D51" s="8">
        <f>SUMIFS(总支出!$D$4:$D$5000,总支出!$B$4:$B$5000,"&gt;="&amp;DATE(VALUE(LEFT(D$44,4)),VALUE(RIGHT(D$44,2)),1),总支出!$B$4:$B$5000,"&lt;"&amp;DATE(VALUE(LEFT(D$44,4)),VALUE(RIGHT(D$44,2))+1,1),总支出!$H$4:$H$5000,"个人支出",总支出!$E$4:$E$5000,$A51)</f>
        <v>0</v>
      </c>
      <c r="E51" s="8">
        <f>SUMIFS(总支出!$D$4:$D$5000,总支出!$B$4:$B$5000,"&gt;="&amp;DATE(VALUE(LEFT(E$44,4)),VALUE(RIGHT(E$44,2)),1),总支出!$B$4:$B$5000,"&lt;"&amp;DATE(VALUE(LEFT(E$44,4)),VALUE(RIGHT(E$44,2))+1,1),总支出!$H$4:$H$5000,"个人支出",总支出!$E$4:$E$5000,$A51)</f>
        <v>0</v>
      </c>
      <c r="F51" s="8">
        <f>SUMIFS(总支出!$D$4:$D$5000,总支出!$B$4:$B$5000,"&gt;="&amp;DATE(VALUE(LEFT(F$44,4)),VALUE(RIGHT(F$44,2)),1),总支出!$B$4:$B$5000,"&lt;"&amp;DATE(VALUE(LEFT(F$44,4)),VALUE(RIGHT(F$44,2))+1,1),总支出!$H$4:$H$5000,"个人支出",总支出!$E$4:$E$5000,$A51)</f>
        <v>0</v>
      </c>
      <c r="G51" s="8">
        <f>SUMIFS(总支出!$D$4:$D$5000,总支出!$B$4:$B$5000,"&gt;="&amp;DATE(VALUE(LEFT(G$44,4)),VALUE(RIGHT(G$44,2)),1),总支出!$B$4:$B$5000,"&lt;"&amp;DATE(VALUE(LEFT(G$44,4)),VALUE(RIGHT(G$44,2))+1,1),总支出!$H$4:$H$5000,"个人支出",总支出!$E$4:$E$5000,$A51)</f>
        <v>0</v>
      </c>
      <c r="H51" s="8">
        <f>SUMIFS(总支出!$D$4:$D$5000,总支出!$B$4:$B$5000,"&gt;="&amp;DATE(VALUE(LEFT(H$44,4)),VALUE(RIGHT(H$44,2)),1),总支出!$B$4:$B$5000,"&lt;"&amp;DATE(VALUE(LEFT(H$44,4)),VALUE(RIGHT(H$44,2))+1,1),总支出!$H$4:$H$5000,"个人支出",总支出!$E$4:$E$5000,$A51)</f>
        <v>0</v>
      </c>
      <c r="I51" s="8">
        <f>SUMIFS(总支出!$D$4:$D$5000,总支出!$B$4:$B$5000,"&gt;="&amp;DATE(VALUE(LEFT(I$44,4)),VALUE(RIGHT(I$44,2)),1),总支出!$B$4:$B$5000,"&lt;"&amp;DATE(VALUE(LEFT(I$44,4)),VALUE(RIGHT(I$44,2))+1,1),总支出!$H$4:$H$5000,"个人支出",总支出!$E$4:$E$5000,$A51)</f>
        <v>0</v>
      </c>
      <c r="J51" s="8">
        <f>SUMIFS(总支出!$D$4:$D$5000,总支出!$B$4:$B$5000,"&gt;="&amp;DATE(VALUE(LEFT(J$44,4)),VALUE(RIGHT(J$44,2)),1),总支出!$B$4:$B$5000,"&lt;"&amp;DATE(VALUE(LEFT(J$44,4)),VALUE(RIGHT(J$44,2))+1,1),总支出!$H$4:$H$5000,"个人支出",总支出!$E$4:$E$5000,$A51)</f>
        <v>0</v>
      </c>
      <c r="K51" s="8">
        <f>SUMIFS(总支出!$D$4:$D$5000,总支出!$B$4:$B$5000,"&gt;="&amp;DATE(VALUE(LEFT(K$44,4)),VALUE(RIGHT(K$44,2)),1),总支出!$B$4:$B$5000,"&lt;"&amp;DATE(VALUE(LEFT(K$44,4)),VALUE(RIGHT(K$44,2))+1,1),总支出!$H$4:$H$5000,"个人支出",总支出!$E$4:$E$5000,$A51)</f>
        <v>0</v>
      </c>
      <c r="L51" s="8">
        <f>SUMIFS(总支出!$D$4:$D$5000,总支出!$B$4:$B$5000,"&gt;="&amp;DATE(VALUE(LEFT(L$44,4)),VALUE(RIGHT(L$44,2)),1),总支出!$B$4:$B$5000,"&lt;"&amp;DATE(VALUE(LEFT(L$44,4)),VALUE(RIGHT(L$44,2))+1,1),总支出!$H$4:$H$5000,"个人支出",总支出!$E$4:$E$5000,$A51)</f>
        <v>0</v>
      </c>
      <c r="M51" s="8">
        <f>SUMIFS(总支出!$D$4:$D$5000,总支出!$B$4:$B$5000,"&gt;="&amp;DATE(VALUE(LEFT(M$44,4)),VALUE(RIGHT(M$44,2)),1),总支出!$B$4:$B$5000,"&lt;"&amp;DATE(VALUE(LEFT(M$44,4)),VALUE(RIGHT(M$44,2))+1,1),总支出!$H$4:$H$5000,"个人支出",总支出!$E$4:$E$5000,$A51)</f>
        <v>0</v>
      </c>
      <c r="N51" s="8">
        <f t="shared" si="2"/>
        <v>90</v>
      </c>
      <c r="O51" s="8">
        <f t="shared" si="3"/>
        <v>1080</v>
      </c>
      <c r="P51" s="23">
        <f t="shared" si="4"/>
        <v>1.7475728155339806E-2</v>
      </c>
    </row>
    <row r="52" spans="1:16" ht="13.9">
      <c r="A52" s="6" t="s">
        <v>63</v>
      </c>
      <c r="B52" s="8">
        <f>SUMIFS(总支出!$D$4:$D$5000,总支出!$B$4:$B$5000,"&gt;="&amp;DATE(VALUE(LEFT(B$44,4)),VALUE(RIGHT(B$44,2)),1),总支出!$B$4:$B$5000,"&lt;"&amp;DATE(VALUE(LEFT(B$44,4)),VALUE(RIGHT(B$44,2))+1,1),总支出!$H$4:$H$5000,"个人支出",总支出!$E$4:$E$5000,$A52)</f>
        <v>70</v>
      </c>
      <c r="C52" s="8">
        <f>SUMIFS(总支出!$D$4:$D$5000,总支出!$B$4:$B$5000,"&gt;="&amp;DATE(VALUE(LEFT(C$44,4)),VALUE(RIGHT(C$44,2)),1),总支出!$B$4:$B$5000,"&lt;"&amp;DATE(VALUE(LEFT(C$44,4)),VALUE(RIGHT(C$44,2))+1,1),总支出!$H$4:$H$5000,"个人支出",总支出!$E$4:$E$5000,$A52)</f>
        <v>70</v>
      </c>
      <c r="D52" s="8">
        <f>SUMIFS(总支出!$D$4:$D$5000,总支出!$B$4:$B$5000,"&gt;="&amp;DATE(VALUE(LEFT(D$44,4)),VALUE(RIGHT(D$44,2)),1),总支出!$B$4:$B$5000,"&lt;"&amp;DATE(VALUE(LEFT(D$44,4)),VALUE(RIGHT(D$44,2))+1,1),总支出!$H$4:$H$5000,"个人支出",总支出!$E$4:$E$5000,$A52)</f>
        <v>0</v>
      </c>
      <c r="E52" s="8">
        <f>SUMIFS(总支出!$D$4:$D$5000,总支出!$B$4:$B$5000,"&gt;="&amp;DATE(VALUE(LEFT(E$44,4)),VALUE(RIGHT(E$44,2)),1),总支出!$B$4:$B$5000,"&lt;"&amp;DATE(VALUE(LEFT(E$44,4)),VALUE(RIGHT(E$44,2))+1,1),总支出!$H$4:$H$5000,"个人支出",总支出!$E$4:$E$5000,$A52)</f>
        <v>0</v>
      </c>
      <c r="F52" s="8">
        <f>SUMIFS(总支出!$D$4:$D$5000,总支出!$B$4:$B$5000,"&gt;="&amp;DATE(VALUE(LEFT(F$44,4)),VALUE(RIGHT(F$44,2)),1),总支出!$B$4:$B$5000,"&lt;"&amp;DATE(VALUE(LEFT(F$44,4)),VALUE(RIGHT(F$44,2))+1,1),总支出!$H$4:$H$5000,"个人支出",总支出!$E$4:$E$5000,$A52)</f>
        <v>0</v>
      </c>
      <c r="G52" s="8">
        <f>SUMIFS(总支出!$D$4:$D$5000,总支出!$B$4:$B$5000,"&gt;="&amp;DATE(VALUE(LEFT(G$44,4)),VALUE(RIGHT(G$44,2)),1),总支出!$B$4:$B$5000,"&lt;"&amp;DATE(VALUE(LEFT(G$44,4)),VALUE(RIGHT(G$44,2))+1,1),总支出!$H$4:$H$5000,"个人支出",总支出!$E$4:$E$5000,$A52)</f>
        <v>0</v>
      </c>
      <c r="H52" s="8">
        <f>SUMIFS(总支出!$D$4:$D$5000,总支出!$B$4:$B$5000,"&gt;="&amp;DATE(VALUE(LEFT(H$44,4)),VALUE(RIGHT(H$44,2)),1),总支出!$B$4:$B$5000,"&lt;"&amp;DATE(VALUE(LEFT(H$44,4)),VALUE(RIGHT(H$44,2))+1,1),总支出!$H$4:$H$5000,"个人支出",总支出!$E$4:$E$5000,$A52)</f>
        <v>0</v>
      </c>
      <c r="I52" s="8">
        <f>SUMIFS(总支出!$D$4:$D$5000,总支出!$B$4:$B$5000,"&gt;="&amp;DATE(VALUE(LEFT(I$44,4)),VALUE(RIGHT(I$44,2)),1),总支出!$B$4:$B$5000,"&lt;"&amp;DATE(VALUE(LEFT(I$44,4)),VALUE(RIGHT(I$44,2))+1,1),总支出!$H$4:$H$5000,"个人支出",总支出!$E$4:$E$5000,$A52)</f>
        <v>0</v>
      </c>
      <c r="J52" s="8">
        <f>SUMIFS(总支出!$D$4:$D$5000,总支出!$B$4:$B$5000,"&gt;="&amp;DATE(VALUE(LEFT(J$44,4)),VALUE(RIGHT(J$44,2)),1),总支出!$B$4:$B$5000,"&lt;"&amp;DATE(VALUE(LEFT(J$44,4)),VALUE(RIGHT(J$44,2))+1,1),总支出!$H$4:$H$5000,"个人支出",总支出!$E$4:$E$5000,$A52)</f>
        <v>0</v>
      </c>
      <c r="K52" s="8">
        <f>SUMIFS(总支出!$D$4:$D$5000,总支出!$B$4:$B$5000,"&gt;="&amp;DATE(VALUE(LEFT(K$44,4)),VALUE(RIGHT(K$44,2)),1),总支出!$B$4:$B$5000,"&lt;"&amp;DATE(VALUE(LEFT(K$44,4)),VALUE(RIGHT(K$44,2))+1,1),总支出!$H$4:$H$5000,"个人支出",总支出!$E$4:$E$5000,$A52)</f>
        <v>0</v>
      </c>
      <c r="L52" s="8">
        <f>SUMIFS(总支出!$D$4:$D$5000,总支出!$B$4:$B$5000,"&gt;="&amp;DATE(VALUE(LEFT(L$44,4)),VALUE(RIGHT(L$44,2)),1),总支出!$B$4:$B$5000,"&lt;"&amp;DATE(VALUE(LEFT(L$44,4)),VALUE(RIGHT(L$44,2))+1,1),总支出!$H$4:$H$5000,"个人支出",总支出!$E$4:$E$5000,$A52)</f>
        <v>0</v>
      </c>
      <c r="M52" s="8">
        <f>SUMIFS(总支出!$D$4:$D$5000,总支出!$B$4:$B$5000,"&gt;="&amp;DATE(VALUE(LEFT(M$44,4)),VALUE(RIGHT(M$44,2)),1),总支出!$B$4:$B$5000,"&lt;"&amp;DATE(VALUE(LEFT(M$44,4)),VALUE(RIGHT(M$44,2))+1,1),总支出!$H$4:$H$5000,"个人支出",总支出!$E$4:$E$5000,$A52)</f>
        <v>0</v>
      </c>
      <c r="N52" s="8">
        <f t="shared" si="2"/>
        <v>70</v>
      </c>
      <c r="O52" s="8">
        <f t="shared" si="3"/>
        <v>840</v>
      </c>
      <c r="P52" s="23">
        <f t="shared" si="4"/>
        <v>1.3592233009708738E-2</v>
      </c>
    </row>
    <row r="53" spans="1:16" ht="13.9">
      <c r="A53" s="6" t="s">
        <v>66</v>
      </c>
      <c r="B53" s="8">
        <f>SUMIFS(总支出!$D$4:$D$5000,总支出!$B$4:$B$5000,"&gt;="&amp;DATE(VALUE(LEFT(B$44,4)),VALUE(RIGHT(B$44,2)),1),总支出!$B$4:$B$5000,"&lt;"&amp;DATE(VALUE(LEFT(B$44,4)),VALUE(RIGHT(B$44,2))+1,1),总支出!$H$4:$H$5000,"个人支出",总支出!$E$4:$E$5000,$A53)</f>
        <v>120</v>
      </c>
      <c r="C53" s="8">
        <f>SUMIFS(总支出!$D$4:$D$5000,总支出!$B$4:$B$5000,"&gt;="&amp;DATE(VALUE(LEFT(C$44,4)),VALUE(RIGHT(C$44,2)),1),总支出!$B$4:$B$5000,"&lt;"&amp;DATE(VALUE(LEFT(C$44,4)),VALUE(RIGHT(C$44,2))+1,1),总支出!$H$4:$H$5000,"个人支出",总支出!$E$4:$E$5000,$A53)</f>
        <v>140</v>
      </c>
      <c r="D53" s="8">
        <f>SUMIFS(总支出!$D$4:$D$5000,总支出!$B$4:$B$5000,"&gt;="&amp;DATE(VALUE(LEFT(D$44,4)),VALUE(RIGHT(D$44,2)),1),总支出!$B$4:$B$5000,"&lt;"&amp;DATE(VALUE(LEFT(D$44,4)),VALUE(RIGHT(D$44,2))+1,1),总支出!$H$4:$H$5000,"个人支出",总支出!$E$4:$E$5000,$A53)</f>
        <v>0</v>
      </c>
      <c r="E53" s="8">
        <f>SUMIFS(总支出!$D$4:$D$5000,总支出!$B$4:$B$5000,"&gt;="&amp;DATE(VALUE(LEFT(E$44,4)),VALUE(RIGHT(E$44,2)),1),总支出!$B$4:$B$5000,"&lt;"&amp;DATE(VALUE(LEFT(E$44,4)),VALUE(RIGHT(E$44,2))+1,1),总支出!$H$4:$H$5000,"个人支出",总支出!$E$4:$E$5000,$A53)</f>
        <v>0</v>
      </c>
      <c r="F53" s="8">
        <f>SUMIFS(总支出!$D$4:$D$5000,总支出!$B$4:$B$5000,"&gt;="&amp;DATE(VALUE(LEFT(F$44,4)),VALUE(RIGHT(F$44,2)),1),总支出!$B$4:$B$5000,"&lt;"&amp;DATE(VALUE(LEFT(F$44,4)),VALUE(RIGHT(F$44,2))+1,1),总支出!$H$4:$H$5000,"个人支出",总支出!$E$4:$E$5000,$A53)</f>
        <v>0</v>
      </c>
      <c r="G53" s="8">
        <f>SUMIFS(总支出!$D$4:$D$5000,总支出!$B$4:$B$5000,"&gt;="&amp;DATE(VALUE(LEFT(G$44,4)),VALUE(RIGHT(G$44,2)),1),总支出!$B$4:$B$5000,"&lt;"&amp;DATE(VALUE(LEFT(G$44,4)),VALUE(RIGHT(G$44,2))+1,1),总支出!$H$4:$H$5000,"个人支出",总支出!$E$4:$E$5000,$A53)</f>
        <v>0</v>
      </c>
      <c r="H53" s="8">
        <f>SUMIFS(总支出!$D$4:$D$5000,总支出!$B$4:$B$5000,"&gt;="&amp;DATE(VALUE(LEFT(H$44,4)),VALUE(RIGHT(H$44,2)),1),总支出!$B$4:$B$5000,"&lt;"&amp;DATE(VALUE(LEFT(H$44,4)),VALUE(RIGHT(H$44,2))+1,1),总支出!$H$4:$H$5000,"个人支出",总支出!$E$4:$E$5000,$A53)</f>
        <v>0</v>
      </c>
      <c r="I53" s="8">
        <f>SUMIFS(总支出!$D$4:$D$5000,总支出!$B$4:$B$5000,"&gt;="&amp;DATE(VALUE(LEFT(I$44,4)),VALUE(RIGHT(I$44,2)),1),总支出!$B$4:$B$5000,"&lt;"&amp;DATE(VALUE(LEFT(I$44,4)),VALUE(RIGHT(I$44,2))+1,1),总支出!$H$4:$H$5000,"个人支出",总支出!$E$4:$E$5000,$A53)</f>
        <v>0</v>
      </c>
      <c r="J53" s="8">
        <f>SUMIFS(总支出!$D$4:$D$5000,总支出!$B$4:$B$5000,"&gt;="&amp;DATE(VALUE(LEFT(J$44,4)),VALUE(RIGHT(J$44,2)),1),总支出!$B$4:$B$5000,"&lt;"&amp;DATE(VALUE(LEFT(J$44,4)),VALUE(RIGHT(J$44,2))+1,1),总支出!$H$4:$H$5000,"个人支出",总支出!$E$4:$E$5000,$A53)</f>
        <v>0</v>
      </c>
      <c r="K53" s="8">
        <f>SUMIFS(总支出!$D$4:$D$5000,总支出!$B$4:$B$5000,"&gt;="&amp;DATE(VALUE(LEFT(K$44,4)),VALUE(RIGHT(K$44,2)),1),总支出!$B$4:$B$5000,"&lt;"&amp;DATE(VALUE(LEFT(K$44,4)),VALUE(RIGHT(K$44,2))+1,1),总支出!$H$4:$H$5000,"个人支出",总支出!$E$4:$E$5000,$A53)</f>
        <v>0</v>
      </c>
      <c r="L53" s="8">
        <f>SUMIFS(总支出!$D$4:$D$5000,总支出!$B$4:$B$5000,"&gt;="&amp;DATE(VALUE(LEFT(L$44,4)),VALUE(RIGHT(L$44,2)),1),总支出!$B$4:$B$5000,"&lt;"&amp;DATE(VALUE(LEFT(L$44,4)),VALUE(RIGHT(L$44,2))+1,1),总支出!$H$4:$H$5000,"个人支出",总支出!$E$4:$E$5000,$A53)</f>
        <v>0</v>
      </c>
      <c r="M53" s="8">
        <f>SUMIFS(总支出!$D$4:$D$5000,总支出!$B$4:$B$5000,"&gt;="&amp;DATE(VALUE(LEFT(M$44,4)),VALUE(RIGHT(M$44,2)),1),总支出!$B$4:$B$5000,"&lt;"&amp;DATE(VALUE(LEFT(M$44,4)),VALUE(RIGHT(M$44,2))+1,1),总支出!$H$4:$H$5000,"个人支出",总支出!$E$4:$E$5000,$A53)</f>
        <v>0</v>
      </c>
      <c r="N53" s="8">
        <f t="shared" si="2"/>
        <v>130</v>
      </c>
      <c r="O53" s="8">
        <f t="shared" si="3"/>
        <v>1560</v>
      </c>
      <c r="P53" s="23">
        <f t="shared" si="4"/>
        <v>2.524271844660194E-2</v>
      </c>
    </row>
    <row r="54" spans="1:16" ht="13.9">
      <c r="A54" s="6" t="s">
        <v>72</v>
      </c>
      <c r="B54" s="8">
        <f>SUMIFS(总支出!$D$4:$D$5000,总支出!$B$4:$B$5000,"&gt;="&amp;DATE(VALUE(LEFT(B$44,4)),VALUE(RIGHT(B$44,2)),1),总支出!$B$4:$B$5000,"&lt;"&amp;DATE(VALUE(LEFT(B$44,4)),VALUE(RIGHT(B$44,2))+1,1),总支出!$H$4:$H$5000,"个人支出",总支出!$E$4:$E$5000,$A54)</f>
        <v>90</v>
      </c>
      <c r="C54" s="8">
        <f>SUMIFS(总支出!$D$4:$D$5000,总支出!$B$4:$B$5000,"&gt;="&amp;DATE(VALUE(LEFT(C$44,4)),VALUE(RIGHT(C$44,2)),1),总支出!$B$4:$B$5000,"&lt;"&amp;DATE(VALUE(LEFT(C$44,4)),VALUE(RIGHT(C$44,2))+1,1),总支出!$H$4:$H$5000,"个人支出",总支出!$E$4:$E$5000,$A54)</f>
        <v>100</v>
      </c>
      <c r="D54" s="8">
        <f>SUMIFS(总支出!$D$4:$D$5000,总支出!$B$4:$B$5000,"&gt;="&amp;DATE(VALUE(LEFT(D$44,4)),VALUE(RIGHT(D$44,2)),1),总支出!$B$4:$B$5000,"&lt;"&amp;DATE(VALUE(LEFT(D$44,4)),VALUE(RIGHT(D$44,2))+1,1),总支出!$H$4:$H$5000,"个人支出",总支出!$E$4:$E$5000,$A54)</f>
        <v>0</v>
      </c>
      <c r="E54" s="8">
        <f>SUMIFS(总支出!$D$4:$D$5000,总支出!$B$4:$B$5000,"&gt;="&amp;DATE(VALUE(LEFT(E$44,4)),VALUE(RIGHT(E$44,2)),1),总支出!$B$4:$B$5000,"&lt;"&amp;DATE(VALUE(LEFT(E$44,4)),VALUE(RIGHT(E$44,2))+1,1),总支出!$H$4:$H$5000,"个人支出",总支出!$E$4:$E$5000,$A54)</f>
        <v>0</v>
      </c>
      <c r="F54" s="8">
        <f>SUMIFS(总支出!$D$4:$D$5000,总支出!$B$4:$B$5000,"&gt;="&amp;DATE(VALUE(LEFT(F$44,4)),VALUE(RIGHT(F$44,2)),1),总支出!$B$4:$B$5000,"&lt;"&amp;DATE(VALUE(LEFT(F$44,4)),VALUE(RIGHT(F$44,2))+1,1),总支出!$H$4:$H$5000,"个人支出",总支出!$E$4:$E$5000,$A54)</f>
        <v>0</v>
      </c>
      <c r="G54" s="8">
        <f>SUMIFS(总支出!$D$4:$D$5000,总支出!$B$4:$B$5000,"&gt;="&amp;DATE(VALUE(LEFT(G$44,4)),VALUE(RIGHT(G$44,2)),1),总支出!$B$4:$B$5000,"&lt;"&amp;DATE(VALUE(LEFT(G$44,4)),VALUE(RIGHT(G$44,2))+1,1),总支出!$H$4:$H$5000,"个人支出",总支出!$E$4:$E$5000,$A54)</f>
        <v>0</v>
      </c>
      <c r="H54" s="8">
        <f>SUMIFS(总支出!$D$4:$D$5000,总支出!$B$4:$B$5000,"&gt;="&amp;DATE(VALUE(LEFT(H$44,4)),VALUE(RIGHT(H$44,2)),1),总支出!$B$4:$B$5000,"&lt;"&amp;DATE(VALUE(LEFT(H$44,4)),VALUE(RIGHT(H$44,2))+1,1),总支出!$H$4:$H$5000,"个人支出",总支出!$E$4:$E$5000,$A54)</f>
        <v>0</v>
      </c>
      <c r="I54" s="8">
        <f>SUMIFS(总支出!$D$4:$D$5000,总支出!$B$4:$B$5000,"&gt;="&amp;DATE(VALUE(LEFT(I$44,4)),VALUE(RIGHT(I$44,2)),1),总支出!$B$4:$B$5000,"&lt;"&amp;DATE(VALUE(LEFT(I$44,4)),VALUE(RIGHT(I$44,2))+1,1),总支出!$H$4:$H$5000,"个人支出",总支出!$E$4:$E$5000,$A54)</f>
        <v>0</v>
      </c>
      <c r="J54" s="8">
        <f>SUMIFS(总支出!$D$4:$D$5000,总支出!$B$4:$B$5000,"&gt;="&amp;DATE(VALUE(LEFT(J$44,4)),VALUE(RIGHT(J$44,2)),1),总支出!$B$4:$B$5000,"&lt;"&amp;DATE(VALUE(LEFT(J$44,4)),VALUE(RIGHT(J$44,2))+1,1),总支出!$H$4:$H$5000,"个人支出",总支出!$E$4:$E$5000,$A54)</f>
        <v>0</v>
      </c>
      <c r="K54" s="8">
        <f>SUMIFS(总支出!$D$4:$D$5000,总支出!$B$4:$B$5000,"&gt;="&amp;DATE(VALUE(LEFT(K$44,4)),VALUE(RIGHT(K$44,2)),1),总支出!$B$4:$B$5000,"&lt;"&amp;DATE(VALUE(LEFT(K$44,4)),VALUE(RIGHT(K$44,2))+1,1),总支出!$H$4:$H$5000,"个人支出",总支出!$E$4:$E$5000,$A54)</f>
        <v>0</v>
      </c>
      <c r="L54" s="8">
        <f>SUMIFS(总支出!$D$4:$D$5000,总支出!$B$4:$B$5000,"&gt;="&amp;DATE(VALUE(LEFT(L$44,4)),VALUE(RIGHT(L$44,2)),1),总支出!$B$4:$B$5000,"&lt;"&amp;DATE(VALUE(LEFT(L$44,4)),VALUE(RIGHT(L$44,2))+1,1),总支出!$H$4:$H$5000,"个人支出",总支出!$E$4:$E$5000,$A54)</f>
        <v>0</v>
      </c>
      <c r="M54" s="8">
        <f>SUMIFS(总支出!$D$4:$D$5000,总支出!$B$4:$B$5000,"&gt;="&amp;DATE(VALUE(LEFT(M$44,4)),VALUE(RIGHT(M$44,2)),1),总支出!$B$4:$B$5000,"&lt;"&amp;DATE(VALUE(LEFT(M$44,4)),VALUE(RIGHT(M$44,2))+1,1),总支出!$H$4:$H$5000,"个人支出",总支出!$E$4:$E$5000,$A54)</f>
        <v>0</v>
      </c>
      <c r="N54" s="8">
        <f t="shared" si="2"/>
        <v>95</v>
      </c>
      <c r="O54" s="8">
        <f t="shared" si="3"/>
        <v>1140</v>
      </c>
      <c r="P54" s="23">
        <f t="shared" si="4"/>
        <v>1.8446601941747572E-2</v>
      </c>
    </row>
    <row r="55" spans="1:16" ht="13.9">
      <c r="A55" s="6" t="s">
        <v>75</v>
      </c>
      <c r="B55" s="8">
        <f>SUMIFS(总支出!$D$4:$D$5000,总支出!$B$4:$B$5000,"&gt;="&amp;DATE(VALUE(LEFT(B$44,4)),VALUE(RIGHT(B$44,2)),1),总支出!$B$4:$B$5000,"&lt;"&amp;DATE(VALUE(LEFT(B$44,4)),VALUE(RIGHT(B$44,2))+1,1),总支出!$H$4:$H$5000,"个人支出",总支出!$E$4:$E$5000,$A55)</f>
        <v>100</v>
      </c>
      <c r="C55" s="8">
        <f>SUMIFS(总支出!$D$4:$D$5000,总支出!$B$4:$B$5000,"&gt;="&amp;DATE(VALUE(LEFT(C$44,4)),VALUE(RIGHT(C$44,2)),1),总支出!$B$4:$B$5000,"&lt;"&amp;DATE(VALUE(LEFT(C$44,4)),VALUE(RIGHT(C$44,2))+1,1),总支出!$H$4:$H$5000,"个人支出",总支出!$E$4:$E$5000,$A55)</f>
        <v>120</v>
      </c>
      <c r="D55" s="8">
        <f>SUMIFS(总支出!$D$4:$D$5000,总支出!$B$4:$B$5000,"&gt;="&amp;DATE(VALUE(LEFT(D$44,4)),VALUE(RIGHT(D$44,2)),1),总支出!$B$4:$B$5000,"&lt;"&amp;DATE(VALUE(LEFT(D$44,4)),VALUE(RIGHT(D$44,2))+1,1),总支出!$H$4:$H$5000,"个人支出",总支出!$E$4:$E$5000,$A55)</f>
        <v>0</v>
      </c>
      <c r="E55" s="8">
        <f>SUMIFS(总支出!$D$4:$D$5000,总支出!$B$4:$B$5000,"&gt;="&amp;DATE(VALUE(LEFT(E$44,4)),VALUE(RIGHT(E$44,2)),1),总支出!$B$4:$B$5000,"&lt;"&amp;DATE(VALUE(LEFT(E$44,4)),VALUE(RIGHT(E$44,2))+1,1),总支出!$H$4:$H$5000,"个人支出",总支出!$E$4:$E$5000,$A55)</f>
        <v>0</v>
      </c>
      <c r="F55" s="8">
        <f>SUMIFS(总支出!$D$4:$D$5000,总支出!$B$4:$B$5000,"&gt;="&amp;DATE(VALUE(LEFT(F$44,4)),VALUE(RIGHT(F$44,2)),1),总支出!$B$4:$B$5000,"&lt;"&amp;DATE(VALUE(LEFT(F$44,4)),VALUE(RIGHT(F$44,2))+1,1),总支出!$H$4:$H$5000,"个人支出",总支出!$E$4:$E$5000,$A55)</f>
        <v>0</v>
      </c>
      <c r="G55" s="8">
        <f>SUMIFS(总支出!$D$4:$D$5000,总支出!$B$4:$B$5000,"&gt;="&amp;DATE(VALUE(LEFT(G$44,4)),VALUE(RIGHT(G$44,2)),1),总支出!$B$4:$B$5000,"&lt;"&amp;DATE(VALUE(LEFT(G$44,4)),VALUE(RIGHT(G$44,2))+1,1),总支出!$H$4:$H$5000,"个人支出",总支出!$E$4:$E$5000,$A55)</f>
        <v>0</v>
      </c>
      <c r="H55" s="8">
        <f>SUMIFS(总支出!$D$4:$D$5000,总支出!$B$4:$B$5000,"&gt;="&amp;DATE(VALUE(LEFT(H$44,4)),VALUE(RIGHT(H$44,2)),1),总支出!$B$4:$B$5000,"&lt;"&amp;DATE(VALUE(LEFT(H$44,4)),VALUE(RIGHT(H$44,2))+1,1),总支出!$H$4:$H$5000,"个人支出",总支出!$E$4:$E$5000,$A55)</f>
        <v>0</v>
      </c>
      <c r="I55" s="8">
        <f>SUMIFS(总支出!$D$4:$D$5000,总支出!$B$4:$B$5000,"&gt;="&amp;DATE(VALUE(LEFT(I$44,4)),VALUE(RIGHT(I$44,2)),1),总支出!$B$4:$B$5000,"&lt;"&amp;DATE(VALUE(LEFT(I$44,4)),VALUE(RIGHT(I$44,2))+1,1),总支出!$H$4:$H$5000,"个人支出",总支出!$E$4:$E$5000,$A55)</f>
        <v>0</v>
      </c>
      <c r="J55" s="8">
        <f>SUMIFS(总支出!$D$4:$D$5000,总支出!$B$4:$B$5000,"&gt;="&amp;DATE(VALUE(LEFT(J$44,4)),VALUE(RIGHT(J$44,2)),1),总支出!$B$4:$B$5000,"&lt;"&amp;DATE(VALUE(LEFT(J$44,4)),VALUE(RIGHT(J$44,2))+1,1),总支出!$H$4:$H$5000,"个人支出",总支出!$E$4:$E$5000,$A55)</f>
        <v>0</v>
      </c>
      <c r="K55" s="8">
        <f>SUMIFS(总支出!$D$4:$D$5000,总支出!$B$4:$B$5000,"&gt;="&amp;DATE(VALUE(LEFT(K$44,4)),VALUE(RIGHT(K$44,2)),1),总支出!$B$4:$B$5000,"&lt;"&amp;DATE(VALUE(LEFT(K$44,4)),VALUE(RIGHT(K$44,2))+1,1),总支出!$H$4:$H$5000,"个人支出",总支出!$E$4:$E$5000,$A55)</f>
        <v>0</v>
      </c>
      <c r="L55" s="8">
        <f>SUMIFS(总支出!$D$4:$D$5000,总支出!$B$4:$B$5000,"&gt;="&amp;DATE(VALUE(LEFT(L$44,4)),VALUE(RIGHT(L$44,2)),1),总支出!$B$4:$B$5000,"&lt;"&amp;DATE(VALUE(LEFT(L$44,4)),VALUE(RIGHT(L$44,2))+1,1),总支出!$H$4:$H$5000,"个人支出",总支出!$E$4:$E$5000,$A55)</f>
        <v>0</v>
      </c>
      <c r="M55" s="8">
        <f>SUMIFS(总支出!$D$4:$D$5000,总支出!$B$4:$B$5000,"&gt;="&amp;DATE(VALUE(LEFT(M$44,4)),VALUE(RIGHT(M$44,2)),1),总支出!$B$4:$B$5000,"&lt;"&amp;DATE(VALUE(LEFT(M$44,4)),VALUE(RIGHT(M$44,2))+1,1),总支出!$H$4:$H$5000,"个人支出",总支出!$E$4:$E$5000,$A55)</f>
        <v>0</v>
      </c>
      <c r="N55" s="8">
        <f t="shared" si="2"/>
        <v>110</v>
      </c>
      <c r="O55" s="8">
        <f t="shared" si="3"/>
        <v>1320</v>
      </c>
      <c r="P55" s="23">
        <f t="shared" si="4"/>
        <v>2.1359223300970873E-2</v>
      </c>
    </row>
    <row r="56" spans="1:16" ht="13.9">
      <c r="A56" s="6" t="s">
        <v>78</v>
      </c>
      <c r="B56" s="8">
        <f>SUMIFS(总支出!$D$4:$D$5000,总支出!$B$4:$B$5000,"&gt;="&amp;DATE(VALUE(LEFT(B$44,4)),VALUE(RIGHT(B$44,2)),1),总支出!$B$4:$B$5000,"&lt;"&amp;DATE(VALUE(LEFT(B$44,4)),VALUE(RIGHT(B$44,2))+1,1),总支出!$H$4:$H$5000,"个人支出",总支出!$E$4:$E$5000,$A56)</f>
        <v>100</v>
      </c>
      <c r="C56" s="8">
        <f>SUMIFS(总支出!$D$4:$D$5000,总支出!$B$4:$B$5000,"&gt;="&amp;DATE(VALUE(LEFT(C$44,4)),VALUE(RIGHT(C$44,2)),1),总支出!$B$4:$B$5000,"&lt;"&amp;DATE(VALUE(LEFT(C$44,4)),VALUE(RIGHT(C$44,2))+1,1),总支出!$H$4:$H$5000,"个人支出",总支出!$E$4:$E$5000,$A56)</f>
        <v>150</v>
      </c>
      <c r="D56" s="8">
        <f>SUMIFS(总支出!$D$4:$D$5000,总支出!$B$4:$B$5000,"&gt;="&amp;DATE(VALUE(LEFT(D$44,4)),VALUE(RIGHT(D$44,2)),1),总支出!$B$4:$B$5000,"&lt;"&amp;DATE(VALUE(LEFT(D$44,4)),VALUE(RIGHT(D$44,2))+1,1),总支出!$H$4:$H$5000,"个人支出",总支出!$E$4:$E$5000,$A56)</f>
        <v>0</v>
      </c>
      <c r="E56" s="8">
        <f>SUMIFS(总支出!$D$4:$D$5000,总支出!$B$4:$B$5000,"&gt;="&amp;DATE(VALUE(LEFT(E$44,4)),VALUE(RIGHT(E$44,2)),1),总支出!$B$4:$B$5000,"&lt;"&amp;DATE(VALUE(LEFT(E$44,4)),VALUE(RIGHT(E$44,2))+1,1),总支出!$H$4:$H$5000,"个人支出",总支出!$E$4:$E$5000,$A56)</f>
        <v>0</v>
      </c>
      <c r="F56" s="8">
        <f>SUMIFS(总支出!$D$4:$D$5000,总支出!$B$4:$B$5000,"&gt;="&amp;DATE(VALUE(LEFT(F$44,4)),VALUE(RIGHT(F$44,2)),1),总支出!$B$4:$B$5000,"&lt;"&amp;DATE(VALUE(LEFT(F$44,4)),VALUE(RIGHT(F$44,2))+1,1),总支出!$H$4:$H$5000,"个人支出",总支出!$E$4:$E$5000,$A56)</f>
        <v>0</v>
      </c>
      <c r="G56" s="8">
        <f>SUMIFS(总支出!$D$4:$D$5000,总支出!$B$4:$B$5000,"&gt;="&amp;DATE(VALUE(LEFT(G$44,4)),VALUE(RIGHT(G$44,2)),1),总支出!$B$4:$B$5000,"&lt;"&amp;DATE(VALUE(LEFT(G$44,4)),VALUE(RIGHT(G$44,2))+1,1),总支出!$H$4:$H$5000,"个人支出",总支出!$E$4:$E$5000,$A56)</f>
        <v>0</v>
      </c>
      <c r="H56" s="8">
        <f>SUMIFS(总支出!$D$4:$D$5000,总支出!$B$4:$B$5000,"&gt;="&amp;DATE(VALUE(LEFT(H$44,4)),VALUE(RIGHT(H$44,2)),1),总支出!$B$4:$B$5000,"&lt;"&amp;DATE(VALUE(LEFT(H$44,4)),VALUE(RIGHT(H$44,2))+1,1),总支出!$H$4:$H$5000,"个人支出",总支出!$E$4:$E$5000,$A56)</f>
        <v>0</v>
      </c>
      <c r="I56" s="8">
        <f>SUMIFS(总支出!$D$4:$D$5000,总支出!$B$4:$B$5000,"&gt;="&amp;DATE(VALUE(LEFT(I$44,4)),VALUE(RIGHT(I$44,2)),1),总支出!$B$4:$B$5000,"&lt;"&amp;DATE(VALUE(LEFT(I$44,4)),VALUE(RIGHT(I$44,2))+1,1),总支出!$H$4:$H$5000,"个人支出",总支出!$E$4:$E$5000,$A56)</f>
        <v>0</v>
      </c>
      <c r="J56" s="8">
        <f>SUMIFS(总支出!$D$4:$D$5000,总支出!$B$4:$B$5000,"&gt;="&amp;DATE(VALUE(LEFT(J$44,4)),VALUE(RIGHT(J$44,2)),1),总支出!$B$4:$B$5000,"&lt;"&amp;DATE(VALUE(LEFT(J$44,4)),VALUE(RIGHT(J$44,2))+1,1),总支出!$H$4:$H$5000,"个人支出",总支出!$E$4:$E$5000,$A56)</f>
        <v>0</v>
      </c>
      <c r="K56" s="8">
        <f>SUMIFS(总支出!$D$4:$D$5000,总支出!$B$4:$B$5000,"&gt;="&amp;DATE(VALUE(LEFT(K$44,4)),VALUE(RIGHT(K$44,2)),1),总支出!$B$4:$B$5000,"&lt;"&amp;DATE(VALUE(LEFT(K$44,4)),VALUE(RIGHT(K$44,2))+1,1),总支出!$H$4:$H$5000,"个人支出",总支出!$E$4:$E$5000,$A56)</f>
        <v>0</v>
      </c>
      <c r="L56" s="8">
        <f>SUMIFS(总支出!$D$4:$D$5000,总支出!$B$4:$B$5000,"&gt;="&amp;DATE(VALUE(LEFT(L$44,4)),VALUE(RIGHT(L$44,2)),1),总支出!$B$4:$B$5000,"&lt;"&amp;DATE(VALUE(LEFT(L$44,4)),VALUE(RIGHT(L$44,2))+1,1),总支出!$H$4:$H$5000,"个人支出",总支出!$E$4:$E$5000,$A56)</f>
        <v>0</v>
      </c>
      <c r="M56" s="8">
        <f>SUMIFS(总支出!$D$4:$D$5000,总支出!$B$4:$B$5000,"&gt;="&amp;DATE(VALUE(LEFT(M$44,4)),VALUE(RIGHT(M$44,2)),1),总支出!$B$4:$B$5000,"&lt;"&amp;DATE(VALUE(LEFT(M$44,4)),VALUE(RIGHT(M$44,2))+1,1),总支出!$H$4:$H$5000,"个人支出",总支出!$E$4:$E$5000,$A56)</f>
        <v>0</v>
      </c>
      <c r="N56" s="8">
        <f t="shared" si="2"/>
        <v>125</v>
      </c>
      <c r="O56" s="8">
        <f t="shared" si="3"/>
        <v>1500</v>
      </c>
      <c r="P56" s="23">
        <f t="shared" si="4"/>
        <v>2.4271844660194174E-2</v>
      </c>
    </row>
    <row r="57" spans="1:16" ht="13.9">
      <c r="A57" s="6" t="s">
        <v>83</v>
      </c>
      <c r="B57" s="8">
        <f>SUMIFS(总支出!$D$4:$D$5000,总支出!$B$4:$B$5000,"&gt;="&amp;DATE(VALUE(LEFT(B$44,4)),VALUE(RIGHT(B$44,2)),1),总支出!$B$4:$B$5000,"&lt;"&amp;DATE(VALUE(LEFT(B$44,4)),VALUE(RIGHT(B$44,2))+1,1),总支出!$H$4:$H$5000,"个人支出",总支出!$E$4:$E$5000,$A57)</f>
        <v>110</v>
      </c>
      <c r="C57" s="8">
        <f>SUMIFS(总支出!$D$4:$D$5000,总支出!$B$4:$B$5000,"&gt;="&amp;DATE(VALUE(LEFT(C$44,4)),VALUE(RIGHT(C$44,2)),1),总支出!$B$4:$B$5000,"&lt;"&amp;DATE(VALUE(LEFT(C$44,4)),VALUE(RIGHT(C$44,2))+1,1),总支出!$H$4:$H$5000,"个人支出",总支出!$E$4:$E$5000,$A57)</f>
        <v>85</v>
      </c>
      <c r="D57" s="8">
        <f>SUMIFS(总支出!$D$4:$D$5000,总支出!$B$4:$B$5000,"&gt;="&amp;DATE(VALUE(LEFT(D$44,4)),VALUE(RIGHT(D$44,2)),1),总支出!$B$4:$B$5000,"&lt;"&amp;DATE(VALUE(LEFT(D$44,4)),VALUE(RIGHT(D$44,2))+1,1),总支出!$H$4:$H$5000,"个人支出",总支出!$E$4:$E$5000,$A57)</f>
        <v>0</v>
      </c>
      <c r="E57" s="8">
        <f>SUMIFS(总支出!$D$4:$D$5000,总支出!$B$4:$B$5000,"&gt;="&amp;DATE(VALUE(LEFT(E$44,4)),VALUE(RIGHT(E$44,2)),1),总支出!$B$4:$B$5000,"&lt;"&amp;DATE(VALUE(LEFT(E$44,4)),VALUE(RIGHT(E$44,2))+1,1),总支出!$H$4:$H$5000,"个人支出",总支出!$E$4:$E$5000,$A57)</f>
        <v>0</v>
      </c>
      <c r="F57" s="8">
        <f>SUMIFS(总支出!$D$4:$D$5000,总支出!$B$4:$B$5000,"&gt;="&amp;DATE(VALUE(LEFT(F$44,4)),VALUE(RIGHT(F$44,2)),1),总支出!$B$4:$B$5000,"&lt;"&amp;DATE(VALUE(LEFT(F$44,4)),VALUE(RIGHT(F$44,2))+1,1),总支出!$H$4:$H$5000,"个人支出",总支出!$E$4:$E$5000,$A57)</f>
        <v>0</v>
      </c>
      <c r="G57" s="8">
        <f>SUMIFS(总支出!$D$4:$D$5000,总支出!$B$4:$B$5000,"&gt;="&amp;DATE(VALUE(LEFT(G$44,4)),VALUE(RIGHT(G$44,2)),1),总支出!$B$4:$B$5000,"&lt;"&amp;DATE(VALUE(LEFT(G$44,4)),VALUE(RIGHT(G$44,2))+1,1),总支出!$H$4:$H$5000,"个人支出",总支出!$E$4:$E$5000,$A57)</f>
        <v>0</v>
      </c>
      <c r="H57" s="8">
        <f>SUMIFS(总支出!$D$4:$D$5000,总支出!$B$4:$B$5000,"&gt;="&amp;DATE(VALUE(LEFT(H$44,4)),VALUE(RIGHT(H$44,2)),1),总支出!$B$4:$B$5000,"&lt;"&amp;DATE(VALUE(LEFT(H$44,4)),VALUE(RIGHT(H$44,2))+1,1),总支出!$H$4:$H$5000,"个人支出",总支出!$E$4:$E$5000,$A57)</f>
        <v>0</v>
      </c>
      <c r="I57" s="8">
        <f>SUMIFS(总支出!$D$4:$D$5000,总支出!$B$4:$B$5000,"&gt;="&amp;DATE(VALUE(LEFT(I$44,4)),VALUE(RIGHT(I$44,2)),1),总支出!$B$4:$B$5000,"&lt;"&amp;DATE(VALUE(LEFT(I$44,4)),VALUE(RIGHT(I$44,2))+1,1),总支出!$H$4:$H$5000,"个人支出",总支出!$E$4:$E$5000,$A57)</f>
        <v>0</v>
      </c>
      <c r="J57" s="8">
        <f>SUMIFS(总支出!$D$4:$D$5000,总支出!$B$4:$B$5000,"&gt;="&amp;DATE(VALUE(LEFT(J$44,4)),VALUE(RIGHT(J$44,2)),1),总支出!$B$4:$B$5000,"&lt;"&amp;DATE(VALUE(LEFT(J$44,4)),VALUE(RIGHT(J$44,2))+1,1),总支出!$H$4:$H$5000,"个人支出",总支出!$E$4:$E$5000,$A57)</f>
        <v>0</v>
      </c>
      <c r="K57" s="8">
        <f>SUMIFS(总支出!$D$4:$D$5000,总支出!$B$4:$B$5000,"&gt;="&amp;DATE(VALUE(LEFT(K$44,4)),VALUE(RIGHT(K$44,2)),1),总支出!$B$4:$B$5000,"&lt;"&amp;DATE(VALUE(LEFT(K$44,4)),VALUE(RIGHT(K$44,2))+1,1),总支出!$H$4:$H$5000,"个人支出",总支出!$E$4:$E$5000,$A57)</f>
        <v>0</v>
      </c>
      <c r="L57" s="8">
        <f>SUMIFS(总支出!$D$4:$D$5000,总支出!$B$4:$B$5000,"&gt;="&amp;DATE(VALUE(LEFT(L$44,4)),VALUE(RIGHT(L$44,2)),1),总支出!$B$4:$B$5000,"&lt;"&amp;DATE(VALUE(LEFT(L$44,4)),VALUE(RIGHT(L$44,2))+1,1),总支出!$H$4:$H$5000,"个人支出",总支出!$E$4:$E$5000,$A57)</f>
        <v>0</v>
      </c>
      <c r="M57" s="8">
        <f>SUMIFS(总支出!$D$4:$D$5000,总支出!$B$4:$B$5000,"&gt;="&amp;DATE(VALUE(LEFT(M$44,4)),VALUE(RIGHT(M$44,2)),1),总支出!$B$4:$B$5000,"&lt;"&amp;DATE(VALUE(LEFT(M$44,4)),VALUE(RIGHT(M$44,2))+1,1),总支出!$H$4:$H$5000,"个人支出",总支出!$E$4:$E$5000,$A57)</f>
        <v>0</v>
      </c>
      <c r="N57" s="8">
        <f t="shared" si="2"/>
        <v>97.5</v>
      </c>
      <c r="O57" s="8">
        <f t="shared" si="3"/>
        <v>1170</v>
      </c>
      <c r="P57" s="23">
        <f t="shared" si="4"/>
        <v>1.8932038834951457E-2</v>
      </c>
    </row>
    <row r="63" spans="1:16" ht="28.05" customHeight="1">
      <c r="A63" s="3" t="s">
        <v>243</v>
      </c>
      <c r="B63" s="3" t="s">
        <v>244</v>
      </c>
      <c r="C63" s="3" t="s">
        <v>245</v>
      </c>
      <c r="D63" s="3" t="s">
        <v>123</v>
      </c>
    </row>
    <row r="64" spans="1:16" ht="27.75">
      <c r="A64" s="6" t="s">
        <v>246</v>
      </c>
      <c r="B64" s="8">
        <f>$B$8</f>
        <v>4000</v>
      </c>
      <c r="C64" s="8">
        <f>B64*12</f>
        <v>48000</v>
      </c>
      <c r="D64" s="6" t="s">
        <v>247</v>
      </c>
    </row>
    <row r="65" spans="1:4" ht="27.75">
      <c r="A65" s="6" t="s">
        <v>248</v>
      </c>
      <c r="B65" s="8">
        <f>$B$7</f>
        <v>5150</v>
      </c>
      <c r="C65" s="8">
        <f>B65*12</f>
        <v>61800</v>
      </c>
      <c r="D65" s="6" t="s">
        <v>249</v>
      </c>
    </row>
    <row r="66" spans="1:4" ht="27.75">
      <c r="A66" s="6" t="s">
        <v>250</v>
      </c>
      <c r="B66" s="8">
        <f>MAX($C$28:$C$39)</f>
        <v>5300</v>
      </c>
      <c r="C66" s="8">
        <f>B66*12</f>
        <v>63600</v>
      </c>
      <c r="D66" s="6" t="s">
        <v>251</v>
      </c>
    </row>
  </sheetData>
  <mergeCells count="2">
    <mergeCell ref="A1:P1"/>
    <mergeCell ref="A2:P2"/>
  </mergeCells>
  <phoneticPr fontId="7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5000"/>
  <sheetViews>
    <sheetView showGridLines="0" workbookViewId="0">
      <pane ySplit="3" topLeftCell="A4" activePane="bottomLeft" state="frozen"/>
      <selection pane="bottomLeft" sqref="A1:S1"/>
    </sheetView>
  </sheetViews>
  <sheetFormatPr defaultRowHeight="13.5"/>
  <cols>
    <col min="1" max="1" width="14" customWidth="1"/>
    <col min="2" max="2" width="13" customWidth="1"/>
    <col min="3" max="3" width="11" customWidth="1"/>
    <col min="4" max="4" width="26" customWidth="1"/>
    <col min="5" max="6" width="12" customWidth="1"/>
    <col min="7" max="10" width="14" customWidth="1"/>
    <col min="11" max="12" width="12" customWidth="1"/>
    <col min="13" max="13" width="13" customWidth="1"/>
    <col min="14" max="14" width="12" customWidth="1"/>
    <col min="15" max="15" width="14" customWidth="1"/>
    <col min="16" max="18" width="12" customWidth="1"/>
    <col min="19" max="19" width="13" customWidth="1"/>
  </cols>
  <sheetData>
    <row r="1" spans="1:19" ht="26" customHeight="1">
      <c r="A1" s="30" t="s">
        <v>191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19" ht="34.049999999999997" customHeight="1">
      <c r="A2" s="28" t="s">
        <v>192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19" ht="28.05" customHeight="1">
      <c r="A3" s="9" t="s">
        <v>15</v>
      </c>
      <c r="B3" s="9" t="s">
        <v>16</v>
      </c>
      <c r="C3" s="9" t="s">
        <v>193</v>
      </c>
      <c r="D3" s="9" t="s">
        <v>17</v>
      </c>
      <c r="E3" s="9" t="s">
        <v>18</v>
      </c>
      <c r="F3" s="9" t="s">
        <v>19</v>
      </c>
      <c r="G3" s="9" t="s">
        <v>22</v>
      </c>
      <c r="H3" s="9" t="s">
        <v>194</v>
      </c>
      <c r="I3" s="9" t="s">
        <v>166</v>
      </c>
      <c r="J3" s="9" t="s">
        <v>195</v>
      </c>
      <c r="K3" s="9" t="s">
        <v>196</v>
      </c>
      <c r="L3" s="9" t="s">
        <v>197</v>
      </c>
      <c r="M3" s="9" t="s">
        <v>198</v>
      </c>
      <c r="N3" s="9" t="s">
        <v>199</v>
      </c>
      <c r="O3" s="9" t="s">
        <v>200</v>
      </c>
      <c r="P3" s="9" t="s">
        <v>201</v>
      </c>
      <c r="Q3" s="9" t="s">
        <v>202</v>
      </c>
      <c r="R3" s="9" t="s">
        <v>203</v>
      </c>
      <c r="S3" s="9" t="s">
        <v>204</v>
      </c>
    </row>
    <row r="4" spans="1:19" ht="13.9">
      <c r="A4" s="6" t="str">
        <f>IF(总支出!A4="","",总支出!A4)</f>
        <v>支出-0001</v>
      </c>
      <c r="B4" s="7">
        <f>IF(总支出!B4="","",总支出!B4)</f>
        <v>46023</v>
      </c>
      <c r="C4" s="6" t="str">
        <f t="shared" ref="C4:C67" si="0">IF(B4="","",TEXT(B4,"yyyy-mm"))</f>
        <v>2026-01</v>
      </c>
      <c r="D4" s="6" t="str">
        <f>IF(总支出!C4="","",总支出!C4)</f>
        <v>房租</v>
      </c>
      <c r="E4" s="8">
        <f>IF(总支出!D4="","",总支出!D4)</f>
        <v>3000</v>
      </c>
      <c r="F4" s="6" t="str">
        <f>IF(总支出!E4="","",总支出!E4)</f>
        <v>住房</v>
      </c>
      <c r="G4" s="6" t="str">
        <f>IF(总支出!H4="","",总支出!H4)</f>
        <v>个人支出</v>
      </c>
      <c r="H4" s="6" t="str">
        <f>IF(总支出!I4="","自动",总支出!I4)</f>
        <v>免税</v>
      </c>
      <c r="I4" s="6" t="str">
        <f>IF(F4="","",IFERROR(VLOOKUP(F4,税费设置!$A$15:$B$27,2,FALSE),"含税不明"))</f>
        <v>免税</v>
      </c>
      <c r="J4" s="6" t="str">
        <f t="shared" ref="J4:J67" si="1">IF(D4="","",IF(H4="自动",I4,H4))</f>
        <v>免税</v>
      </c>
      <c r="K4" s="6" t="str">
        <f>IF(AND(税费设置!$B$5="是",G4="个人支出",J4="应税"),"是","否")</f>
        <v>否</v>
      </c>
      <c r="L4" s="8">
        <f t="shared" ref="L4:L67" si="2">IF(K4="是",E4,0)</f>
        <v>0</v>
      </c>
      <c r="M4" s="8">
        <f t="shared" ref="M4:M67" si="3">IF(AND(G4="个人支出",J4="零税率"),E4,0)</f>
        <v>0</v>
      </c>
      <c r="N4" s="8">
        <f t="shared" ref="N4:N67" si="4">IF(AND(G4="个人支出",J4="免税"),E4,0)</f>
        <v>3000</v>
      </c>
      <c r="O4" s="8">
        <f t="shared" ref="O4:O67" si="5">IF(AND(G4="个人支出",OR(J4="含税不明",J4="不适用")),E4,0)</f>
        <v>0</v>
      </c>
      <c r="P4" s="8">
        <f>IF(K4&lt;&gt;"是",0,IF(税费设置!$B$6="是",E4/(1+税费设置!$B$10),E4))</f>
        <v>0</v>
      </c>
      <c r="Q4" s="8">
        <f>IF(K4&lt;&gt;"是",0,P4*税费设置!$B$8)</f>
        <v>0</v>
      </c>
      <c r="R4" s="8">
        <f>IF(K4&lt;&gt;"是",0,P4*税费设置!$B$9)</f>
        <v>0</v>
      </c>
      <c r="S4" s="8">
        <f t="shared" ref="S4:S67" si="6">Q4+R4</f>
        <v>0</v>
      </c>
    </row>
    <row r="5" spans="1:19" ht="13.9">
      <c r="A5" s="6" t="str">
        <f>IF(总支出!A5="","",总支出!A5)</f>
        <v>支出-0002</v>
      </c>
      <c r="B5" s="7">
        <f>IF(总支出!B5="","",总支出!B5)</f>
        <v>46025</v>
      </c>
      <c r="C5" s="6" t="str">
        <f t="shared" si="0"/>
        <v>2026-01</v>
      </c>
      <c r="D5" s="6" t="str">
        <f>IF(总支出!C5="","",总支出!C5)</f>
        <v>超市基础食品：鸡蛋、蔬菜、牛奶</v>
      </c>
      <c r="E5" s="8">
        <f>IF(总支出!D5="","",总支出!D5)</f>
        <v>450</v>
      </c>
      <c r="F5" s="6" t="str">
        <f>IF(总支出!E5="","",总支出!E5)</f>
        <v>餐饮</v>
      </c>
      <c r="G5" s="6" t="str">
        <f>IF(总支出!H5="","",总支出!H5)</f>
        <v>个人支出</v>
      </c>
      <c r="H5" s="6" t="str">
        <f>IF(总支出!I5="","自动",总支出!I5)</f>
        <v>零税率</v>
      </c>
      <c r="I5" s="6" t="str">
        <f>IF(F5="","",IFERROR(VLOOKUP(F5,税费设置!$A$15:$B$27,2,FALSE),"含税不明"))</f>
        <v>应税</v>
      </c>
      <c r="J5" s="6" t="str">
        <f t="shared" si="1"/>
        <v>零税率</v>
      </c>
      <c r="K5" s="6" t="str">
        <f>IF(AND(税费设置!$B$5="是",G5="个人支出",J5="应税"),"是","否")</f>
        <v>否</v>
      </c>
      <c r="L5" s="8">
        <f t="shared" si="2"/>
        <v>0</v>
      </c>
      <c r="M5" s="8">
        <f t="shared" si="3"/>
        <v>450</v>
      </c>
      <c r="N5" s="8">
        <f t="shared" si="4"/>
        <v>0</v>
      </c>
      <c r="O5" s="8">
        <f t="shared" si="5"/>
        <v>0</v>
      </c>
      <c r="P5" s="8">
        <f>IF(K5&lt;&gt;"是",0,IF(税费设置!$B$6="是",E5/(1+税费设置!$B$10),E5))</f>
        <v>0</v>
      </c>
      <c r="Q5" s="8">
        <f>IF(K5&lt;&gt;"是",0,P5*税费设置!$B$8)</f>
        <v>0</v>
      </c>
      <c r="R5" s="8">
        <f>IF(K5&lt;&gt;"是",0,P5*税费设置!$B$9)</f>
        <v>0</v>
      </c>
      <c r="S5" s="8">
        <f t="shared" si="6"/>
        <v>0</v>
      </c>
    </row>
    <row r="6" spans="1:19" ht="13.9">
      <c r="A6" s="6" t="str">
        <f>IF(总支出!A6="","",总支出!A6)</f>
        <v>支出-0003</v>
      </c>
      <c r="B6" s="7">
        <f>IF(总支出!B6="","",总支出!B6)</f>
        <v>46027</v>
      </c>
      <c r="C6" s="6" t="str">
        <f t="shared" si="0"/>
        <v>2026-01</v>
      </c>
      <c r="D6" s="6" t="str">
        <f>IF(总支出!C6="","",总支出!C6)</f>
        <v>餐厅外食</v>
      </c>
      <c r="E6" s="8">
        <f>IF(总支出!D6="","",总支出!D6)</f>
        <v>320</v>
      </c>
      <c r="F6" s="6" t="str">
        <f>IF(总支出!E6="","",总支出!E6)</f>
        <v>餐饮</v>
      </c>
      <c r="G6" s="6" t="str">
        <f>IF(总支出!H6="","",总支出!H6)</f>
        <v>个人支出</v>
      </c>
      <c r="H6" s="6" t="str">
        <f>IF(总支出!I6="","自动",总支出!I6)</f>
        <v>应税</v>
      </c>
      <c r="I6" s="6" t="str">
        <f>IF(F6="","",IFERROR(VLOOKUP(F6,税费设置!$A$15:$B$27,2,FALSE),"含税不明"))</f>
        <v>应税</v>
      </c>
      <c r="J6" s="6" t="str">
        <f t="shared" si="1"/>
        <v>应税</v>
      </c>
      <c r="K6" s="6" t="str">
        <f>IF(AND(税费设置!$B$5="是",G6="个人支出",J6="应税"),"是","否")</f>
        <v>是</v>
      </c>
      <c r="L6" s="8">
        <f t="shared" si="2"/>
        <v>320</v>
      </c>
      <c r="M6" s="8">
        <f t="shared" si="3"/>
        <v>0</v>
      </c>
      <c r="N6" s="8">
        <f t="shared" si="4"/>
        <v>0</v>
      </c>
      <c r="O6" s="8">
        <f t="shared" si="5"/>
        <v>0</v>
      </c>
      <c r="P6" s="8">
        <f>IF(K6&lt;&gt;"是",0,IF(税费设置!$B$6="是",E6/(1+税费设置!$B$10),E6))</f>
        <v>278.32137421178516</v>
      </c>
      <c r="Q6" s="8">
        <f>IF(K6&lt;&gt;"是",0,P6*税费设置!$B$8)</f>
        <v>13.916068710589258</v>
      </c>
      <c r="R6" s="8">
        <f>IF(K6&lt;&gt;"是",0,P6*税费设置!$B$9)</f>
        <v>27.762557077625569</v>
      </c>
      <c r="S6" s="8">
        <f t="shared" si="6"/>
        <v>41.678625788214831</v>
      </c>
    </row>
    <row r="7" spans="1:19" ht="13.9">
      <c r="A7" s="6" t="str">
        <f>IF(总支出!A7="","",总支出!A7)</f>
        <v>支出-0004</v>
      </c>
      <c r="B7" s="7">
        <f>IF(总支出!B7="","",总支出!B7)</f>
        <v>46029</v>
      </c>
      <c r="C7" s="6" t="str">
        <f t="shared" si="0"/>
        <v>2026-01</v>
      </c>
      <c r="D7" s="6" t="str">
        <f>IF(总支出!C7="","",总支出!C7)</f>
        <v>加油</v>
      </c>
      <c r="E7" s="8">
        <f>IF(总支出!D7="","",总支出!D7)</f>
        <v>220</v>
      </c>
      <c r="F7" s="6" t="str">
        <f>IF(总支出!E7="","",总支出!E7)</f>
        <v>交通</v>
      </c>
      <c r="G7" s="6" t="str">
        <f>IF(总支出!H7="","",总支出!H7)</f>
        <v>个人支出</v>
      </c>
      <c r="H7" s="6" t="str">
        <f>IF(总支出!I7="","自动",总支出!I7)</f>
        <v>应税</v>
      </c>
      <c r="I7" s="6" t="str">
        <f>IF(F7="","",IFERROR(VLOOKUP(F7,税费设置!$A$15:$B$27,2,FALSE),"含税不明"))</f>
        <v>应税</v>
      </c>
      <c r="J7" s="6" t="str">
        <f t="shared" si="1"/>
        <v>应税</v>
      </c>
      <c r="K7" s="6" t="str">
        <f>IF(AND(税费设置!$B$5="是",G7="个人支出",J7="应税"),"是","否")</f>
        <v>是</v>
      </c>
      <c r="L7" s="8">
        <f t="shared" si="2"/>
        <v>220</v>
      </c>
      <c r="M7" s="8">
        <f t="shared" si="3"/>
        <v>0</v>
      </c>
      <c r="N7" s="8">
        <f t="shared" si="4"/>
        <v>0</v>
      </c>
      <c r="O7" s="8">
        <f t="shared" si="5"/>
        <v>0</v>
      </c>
      <c r="P7" s="8">
        <f>IF(K7&lt;&gt;"是",0,IF(税费设置!$B$6="是",E7/(1+税费设置!$B$10),E7))</f>
        <v>191.3459447706023</v>
      </c>
      <c r="Q7" s="8">
        <f>IF(K7&lt;&gt;"是",0,P7*税费设置!$B$8)</f>
        <v>9.5672972385301147</v>
      </c>
      <c r="R7" s="8">
        <f>IF(K7&lt;&gt;"是",0,P7*税费设置!$B$9)</f>
        <v>19.086757990867582</v>
      </c>
      <c r="S7" s="8">
        <f t="shared" si="6"/>
        <v>28.654055229397699</v>
      </c>
    </row>
    <row r="8" spans="1:19" ht="13.9">
      <c r="A8" s="6" t="str">
        <f>IF(总支出!A8="","",总支出!A8)</f>
        <v>支出-0005</v>
      </c>
      <c r="B8" s="7">
        <f>IF(总支出!B8="","",总支出!B8)</f>
        <v>46030</v>
      </c>
      <c r="C8" s="6" t="str">
        <f t="shared" si="0"/>
        <v>2026-01</v>
      </c>
      <c r="D8" s="6" t="str">
        <f>IF(总支出!C8="","",总支出!C8)</f>
        <v>手机通讯费</v>
      </c>
      <c r="E8" s="8">
        <f>IF(总支出!D8="","",总支出!D8)</f>
        <v>60</v>
      </c>
      <c r="F8" s="6" t="str">
        <f>IF(总支出!E8="","",总支出!E8)</f>
        <v>通讯</v>
      </c>
      <c r="G8" s="6" t="str">
        <f>IF(总支出!H8="","",总支出!H8)</f>
        <v>个人支出</v>
      </c>
      <c r="H8" s="6" t="str">
        <f>IF(总支出!I8="","自动",总支出!I8)</f>
        <v>应税</v>
      </c>
      <c r="I8" s="6" t="str">
        <f>IF(F8="","",IFERROR(VLOOKUP(F8,税费设置!$A$15:$B$27,2,FALSE),"含税不明"))</f>
        <v>应税</v>
      </c>
      <c r="J8" s="6" t="str">
        <f t="shared" si="1"/>
        <v>应税</v>
      </c>
      <c r="K8" s="6" t="str">
        <f>IF(AND(税费设置!$B$5="是",G8="个人支出",J8="应税"),"是","否")</f>
        <v>是</v>
      </c>
      <c r="L8" s="8">
        <f t="shared" si="2"/>
        <v>60</v>
      </c>
      <c r="M8" s="8">
        <f t="shared" si="3"/>
        <v>0</v>
      </c>
      <c r="N8" s="8">
        <f t="shared" si="4"/>
        <v>0</v>
      </c>
      <c r="O8" s="8">
        <f t="shared" si="5"/>
        <v>0</v>
      </c>
      <c r="P8" s="8">
        <f>IF(K8&lt;&gt;"是",0,IF(税费设置!$B$6="是",E8/(1+税费设置!$B$10),E8))</f>
        <v>52.185257664709717</v>
      </c>
      <c r="Q8" s="8">
        <f>IF(K8&lt;&gt;"是",0,P8*税费设置!$B$8)</f>
        <v>2.6092628832354858</v>
      </c>
      <c r="R8" s="8">
        <f>IF(K8&lt;&gt;"是",0,P8*税费设置!$B$9)</f>
        <v>5.2054794520547949</v>
      </c>
      <c r="S8" s="8">
        <f t="shared" si="6"/>
        <v>7.8147423352902807</v>
      </c>
    </row>
    <row r="9" spans="1:19" ht="13.9">
      <c r="A9" s="6" t="str">
        <f>IF(总支出!A9="","",总支出!A9)</f>
        <v>支出-0006</v>
      </c>
      <c r="B9" s="7">
        <f>IF(总支出!B9="","",总支出!B9)</f>
        <v>46031</v>
      </c>
      <c r="C9" s="6" t="str">
        <f t="shared" si="0"/>
        <v>2026-01</v>
      </c>
      <c r="D9" s="6" t="str">
        <f>IF(总支出!C9="","",总支出!C9)</f>
        <v>云服务订阅</v>
      </c>
      <c r="E9" s="8">
        <f>IF(总支出!D9="","",总支出!D9)</f>
        <v>30</v>
      </c>
      <c r="F9" s="6" t="str">
        <f>IF(总支出!E9="","",总支出!E9)</f>
        <v>订阅</v>
      </c>
      <c r="G9" s="6" t="str">
        <f>IF(总支出!H9="","",总支出!H9)</f>
        <v>个人支出</v>
      </c>
      <c r="H9" s="6" t="str">
        <f>IF(总支出!I9="","自动",总支出!I9)</f>
        <v>应税</v>
      </c>
      <c r="I9" s="6" t="str">
        <f>IF(F9="","",IFERROR(VLOOKUP(F9,税费设置!$A$15:$B$27,2,FALSE),"含税不明"))</f>
        <v>应税</v>
      </c>
      <c r="J9" s="6" t="str">
        <f t="shared" si="1"/>
        <v>应税</v>
      </c>
      <c r="K9" s="6" t="str">
        <f>IF(AND(税费设置!$B$5="是",G9="个人支出",J9="应税"),"是","否")</f>
        <v>是</v>
      </c>
      <c r="L9" s="8">
        <f t="shared" si="2"/>
        <v>30</v>
      </c>
      <c r="M9" s="8">
        <f t="shared" si="3"/>
        <v>0</v>
      </c>
      <c r="N9" s="8">
        <f t="shared" si="4"/>
        <v>0</v>
      </c>
      <c r="O9" s="8">
        <f t="shared" si="5"/>
        <v>0</v>
      </c>
      <c r="P9" s="8">
        <f>IF(K9&lt;&gt;"是",0,IF(税费设置!$B$6="是",E9/(1+税费设置!$B$10),E9))</f>
        <v>26.092628832354858</v>
      </c>
      <c r="Q9" s="8">
        <f>IF(K9&lt;&gt;"是",0,P9*税费设置!$B$8)</f>
        <v>1.3046314416177429</v>
      </c>
      <c r="R9" s="8">
        <f>IF(K9&lt;&gt;"是",0,P9*税费设置!$B$9)</f>
        <v>2.6027397260273974</v>
      </c>
      <c r="S9" s="8">
        <f t="shared" si="6"/>
        <v>3.9073711676451404</v>
      </c>
    </row>
    <row r="10" spans="1:19" ht="13.9">
      <c r="A10" s="6" t="str">
        <f>IF(总支出!A10="","",总支出!A10)</f>
        <v>支出-0007</v>
      </c>
      <c r="B10" s="7">
        <f>IF(总支出!B10="","",总支出!B10)</f>
        <v>46032</v>
      </c>
      <c r="C10" s="6" t="str">
        <f t="shared" si="0"/>
        <v>2026-01</v>
      </c>
      <c r="D10" s="6" t="str">
        <f>IF(总支出!C10="","",总支出!C10)</f>
        <v>衣物与日用品购物</v>
      </c>
      <c r="E10" s="8">
        <f>IF(总支出!D10="","",总支出!D10)</f>
        <v>250</v>
      </c>
      <c r="F10" s="6" t="str">
        <f>IF(总支出!E10="","",总支出!E10)</f>
        <v>购物</v>
      </c>
      <c r="G10" s="6" t="str">
        <f>IF(总支出!H10="","",总支出!H10)</f>
        <v>个人支出</v>
      </c>
      <c r="H10" s="6" t="str">
        <f>IF(总支出!I10="","自动",总支出!I10)</f>
        <v>应税</v>
      </c>
      <c r="I10" s="6" t="str">
        <f>IF(F10="","",IFERROR(VLOOKUP(F10,税费设置!$A$15:$B$27,2,FALSE),"含税不明"))</f>
        <v>应税</v>
      </c>
      <c r="J10" s="6" t="str">
        <f t="shared" si="1"/>
        <v>应税</v>
      </c>
      <c r="K10" s="6" t="str">
        <f>IF(AND(税费设置!$B$5="是",G10="个人支出",J10="应税"),"是","否")</f>
        <v>是</v>
      </c>
      <c r="L10" s="8">
        <f t="shared" si="2"/>
        <v>250</v>
      </c>
      <c r="M10" s="8">
        <f t="shared" si="3"/>
        <v>0</v>
      </c>
      <c r="N10" s="8">
        <f t="shared" si="4"/>
        <v>0</v>
      </c>
      <c r="O10" s="8">
        <f t="shared" si="5"/>
        <v>0</v>
      </c>
      <c r="P10" s="8">
        <f>IF(K10&lt;&gt;"是",0,IF(税费设置!$B$6="是",E10/(1+税费设置!$B$10),E10))</f>
        <v>217.43857360295715</v>
      </c>
      <c r="Q10" s="8">
        <f>IF(K10&lt;&gt;"是",0,P10*税费设置!$B$8)</f>
        <v>10.871928680147859</v>
      </c>
      <c r="R10" s="8">
        <f>IF(K10&lt;&gt;"是",0,P10*税费设置!$B$9)</f>
        <v>21.689497716894977</v>
      </c>
      <c r="S10" s="8">
        <f t="shared" si="6"/>
        <v>32.561426397042837</v>
      </c>
    </row>
    <row r="11" spans="1:19" ht="13.9">
      <c r="A11" s="6" t="str">
        <f>IF(总支出!A11="","",总支出!A11)</f>
        <v>支出-0008</v>
      </c>
      <c r="B11" s="7">
        <f>IF(总支出!B11="","",总支出!B11)</f>
        <v>46034</v>
      </c>
      <c r="C11" s="6" t="str">
        <f t="shared" si="0"/>
        <v>2026-01</v>
      </c>
      <c r="D11" s="6" t="str">
        <f>IF(总支出!C11="","",总支出!C11)</f>
        <v>药品和医疗用品</v>
      </c>
      <c r="E11" s="8">
        <f>IF(总支出!D11="","",总支出!D11)</f>
        <v>80</v>
      </c>
      <c r="F11" s="6" t="str">
        <f>IF(总支出!E11="","",总支出!E11)</f>
        <v>医疗</v>
      </c>
      <c r="G11" s="6" t="str">
        <f>IF(总支出!H11="","",总支出!H11)</f>
        <v>个人支出</v>
      </c>
      <c r="H11" s="6" t="str">
        <f>IF(总支出!I11="","自动",总支出!I11)</f>
        <v>免税</v>
      </c>
      <c r="I11" s="6" t="str">
        <f>IF(F11="","",IFERROR(VLOOKUP(F11,税费设置!$A$15:$B$27,2,FALSE),"含税不明"))</f>
        <v>免税</v>
      </c>
      <c r="J11" s="6" t="str">
        <f t="shared" si="1"/>
        <v>免税</v>
      </c>
      <c r="K11" s="6" t="str">
        <f>IF(AND(税费设置!$B$5="是",G11="个人支出",J11="应税"),"是","否")</f>
        <v>否</v>
      </c>
      <c r="L11" s="8">
        <f t="shared" si="2"/>
        <v>0</v>
      </c>
      <c r="M11" s="8">
        <f t="shared" si="3"/>
        <v>0</v>
      </c>
      <c r="N11" s="8">
        <f t="shared" si="4"/>
        <v>80</v>
      </c>
      <c r="O11" s="8">
        <f t="shared" si="5"/>
        <v>0</v>
      </c>
      <c r="P11" s="8">
        <f>IF(K11&lt;&gt;"是",0,IF(税费设置!$B$6="是",E11/(1+税费设置!$B$10),E11))</f>
        <v>0</v>
      </c>
      <c r="Q11" s="8">
        <f>IF(K11&lt;&gt;"是",0,P11*税费设置!$B$8)</f>
        <v>0</v>
      </c>
      <c r="R11" s="8">
        <f>IF(K11&lt;&gt;"是",0,P11*税费设置!$B$9)</f>
        <v>0</v>
      </c>
      <c r="S11" s="8">
        <f t="shared" si="6"/>
        <v>0</v>
      </c>
    </row>
    <row r="12" spans="1:19" ht="13.9">
      <c r="A12" s="6" t="str">
        <f>IF(总支出!A12="","",总支出!A12)</f>
        <v>支出-0009</v>
      </c>
      <c r="B12" s="7">
        <f>IF(总支出!B12="","",总支出!B12)</f>
        <v>46037</v>
      </c>
      <c r="C12" s="6" t="str">
        <f t="shared" si="0"/>
        <v>2026-01</v>
      </c>
      <c r="D12" s="6" t="str">
        <f>IF(总支出!C12="","",总支出!C12)</f>
        <v>健身房月费</v>
      </c>
      <c r="E12" s="8">
        <f>IF(总支出!D12="","",总支出!D12)</f>
        <v>70</v>
      </c>
      <c r="F12" s="6" t="str">
        <f>IF(总支出!E12="","",总支出!E12)</f>
        <v>运动</v>
      </c>
      <c r="G12" s="6" t="str">
        <f>IF(总支出!H12="","",总支出!H12)</f>
        <v>个人支出</v>
      </c>
      <c r="H12" s="6" t="str">
        <f>IF(总支出!I12="","自动",总支出!I12)</f>
        <v>应税</v>
      </c>
      <c r="I12" s="6" t="str">
        <f>IF(F12="","",IFERROR(VLOOKUP(F12,税费设置!$A$15:$B$27,2,FALSE),"含税不明"))</f>
        <v>应税</v>
      </c>
      <c r="J12" s="6" t="str">
        <f t="shared" si="1"/>
        <v>应税</v>
      </c>
      <c r="K12" s="6" t="str">
        <f>IF(AND(税费设置!$B$5="是",G12="个人支出",J12="应税"),"是","否")</f>
        <v>是</v>
      </c>
      <c r="L12" s="8">
        <f t="shared" si="2"/>
        <v>70</v>
      </c>
      <c r="M12" s="8">
        <f t="shared" si="3"/>
        <v>0</v>
      </c>
      <c r="N12" s="8">
        <f t="shared" si="4"/>
        <v>0</v>
      </c>
      <c r="O12" s="8">
        <f t="shared" si="5"/>
        <v>0</v>
      </c>
      <c r="P12" s="8">
        <f>IF(K12&lt;&gt;"是",0,IF(税费设置!$B$6="是",E12/(1+税费设置!$B$10),E12))</f>
        <v>60.882800608828006</v>
      </c>
      <c r="Q12" s="8">
        <f>IF(K12&lt;&gt;"是",0,P12*税费设置!$B$8)</f>
        <v>3.0441400304414006</v>
      </c>
      <c r="R12" s="8">
        <f>IF(K12&lt;&gt;"是",0,P12*税费设置!$B$9)</f>
        <v>6.0730593607305936</v>
      </c>
      <c r="S12" s="8">
        <f t="shared" si="6"/>
        <v>9.1171993911719937</v>
      </c>
    </row>
    <row r="13" spans="1:19" ht="13.9">
      <c r="A13" s="6" t="str">
        <f>IF(总支出!A13="","",总支出!A13)</f>
        <v>支出-0010</v>
      </c>
      <c r="B13" s="7">
        <f>IF(总支出!B13="","",总支出!B13)</f>
        <v>46038</v>
      </c>
      <c r="C13" s="6" t="str">
        <f t="shared" si="0"/>
        <v>2026-01</v>
      </c>
      <c r="D13" s="6" t="str">
        <f>IF(总支出!C13="","",总支出!C13)</f>
        <v>课程与书籍</v>
      </c>
      <c r="E13" s="8">
        <f>IF(总支出!D13="","",总支出!D13)</f>
        <v>120</v>
      </c>
      <c r="F13" s="6" t="str">
        <f>IF(总支出!E13="","",总支出!E13)</f>
        <v>学习</v>
      </c>
      <c r="G13" s="6" t="str">
        <f>IF(总支出!H13="","",总支出!H13)</f>
        <v>个人支出</v>
      </c>
      <c r="H13" s="6" t="str">
        <f>IF(总支出!I13="","自动",总支出!I13)</f>
        <v>含税不明</v>
      </c>
      <c r="I13" s="6" t="str">
        <f>IF(F13="","",IFERROR(VLOOKUP(F13,税费设置!$A$15:$B$27,2,FALSE),"含税不明"))</f>
        <v>含税不明</v>
      </c>
      <c r="J13" s="6" t="str">
        <f t="shared" si="1"/>
        <v>含税不明</v>
      </c>
      <c r="K13" s="6" t="str">
        <f>IF(AND(税费设置!$B$5="是",G13="个人支出",J13="应税"),"是","否")</f>
        <v>否</v>
      </c>
      <c r="L13" s="8">
        <f t="shared" si="2"/>
        <v>0</v>
      </c>
      <c r="M13" s="8">
        <f t="shared" si="3"/>
        <v>0</v>
      </c>
      <c r="N13" s="8">
        <f t="shared" si="4"/>
        <v>0</v>
      </c>
      <c r="O13" s="8">
        <f t="shared" si="5"/>
        <v>120</v>
      </c>
      <c r="P13" s="8">
        <f>IF(K13&lt;&gt;"是",0,IF(税费设置!$B$6="是",E13/(1+税费设置!$B$10),E13))</f>
        <v>0</v>
      </c>
      <c r="Q13" s="8">
        <f>IF(K13&lt;&gt;"是",0,P13*税费设置!$B$8)</f>
        <v>0</v>
      </c>
      <c r="R13" s="8">
        <f>IF(K13&lt;&gt;"是",0,P13*税费设置!$B$9)</f>
        <v>0</v>
      </c>
      <c r="S13" s="8">
        <f t="shared" si="6"/>
        <v>0</v>
      </c>
    </row>
    <row r="14" spans="1:19" ht="13.9">
      <c r="A14" s="6" t="str">
        <f>IF(总支出!A14="","",总支出!A14)</f>
        <v>支出-0011</v>
      </c>
      <c r="B14" s="7">
        <f>IF(总支出!B14="","",总支出!B14)</f>
        <v>46040</v>
      </c>
      <c r="C14" s="6" t="str">
        <f t="shared" si="0"/>
        <v>2026-01</v>
      </c>
      <c r="D14" s="6" t="str">
        <f>IF(总支出!C14="","",总支出!C14)</f>
        <v>宠物食品和用品</v>
      </c>
      <c r="E14" s="8">
        <f>IF(总支出!D14="","",总支出!D14)</f>
        <v>90</v>
      </c>
      <c r="F14" s="6" t="str">
        <f>IF(总支出!E14="","",总支出!E14)</f>
        <v>宠物</v>
      </c>
      <c r="G14" s="6" t="str">
        <f>IF(总支出!H14="","",总支出!H14)</f>
        <v>个人支出</v>
      </c>
      <c r="H14" s="6" t="str">
        <f>IF(总支出!I14="","自动",总支出!I14)</f>
        <v>应税</v>
      </c>
      <c r="I14" s="6" t="str">
        <f>IF(F14="","",IFERROR(VLOOKUP(F14,税费设置!$A$15:$B$27,2,FALSE),"含税不明"))</f>
        <v>应税</v>
      </c>
      <c r="J14" s="6" t="str">
        <f t="shared" si="1"/>
        <v>应税</v>
      </c>
      <c r="K14" s="6" t="str">
        <f>IF(AND(税费设置!$B$5="是",G14="个人支出",J14="应税"),"是","否")</f>
        <v>是</v>
      </c>
      <c r="L14" s="8">
        <f t="shared" si="2"/>
        <v>90</v>
      </c>
      <c r="M14" s="8">
        <f t="shared" si="3"/>
        <v>0</v>
      </c>
      <c r="N14" s="8">
        <f t="shared" si="4"/>
        <v>0</v>
      </c>
      <c r="O14" s="8">
        <f t="shared" si="5"/>
        <v>0</v>
      </c>
      <c r="P14" s="8">
        <f>IF(K14&lt;&gt;"是",0,IF(税费设置!$B$6="是",E14/(1+税费设置!$B$10),E14))</f>
        <v>78.277886497064571</v>
      </c>
      <c r="Q14" s="8">
        <f>IF(K14&lt;&gt;"是",0,P14*税费设置!$B$8)</f>
        <v>3.9138943248532287</v>
      </c>
      <c r="R14" s="8">
        <f>IF(K14&lt;&gt;"是",0,P14*税费设置!$B$9)</f>
        <v>7.808219178082191</v>
      </c>
      <c r="S14" s="8">
        <f t="shared" si="6"/>
        <v>11.72211350293542</v>
      </c>
    </row>
    <row r="15" spans="1:19" ht="13.9">
      <c r="A15" s="6" t="str">
        <f>IF(总支出!A15="","",总支出!A15)</f>
        <v>支出-0012</v>
      </c>
      <c r="B15" s="7">
        <f>IF(总支出!B15="","",总支出!B15)</f>
        <v>46042</v>
      </c>
      <c r="C15" s="6" t="str">
        <f t="shared" si="0"/>
        <v>2026-01</v>
      </c>
      <c r="D15" s="6" t="str">
        <f>IF(总支出!C15="","",总支出!C15)</f>
        <v>电影和游戏娱乐</v>
      </c>
      <c r="E15" s="8">
        <f>IF(总支出!D15="","",总支出!D15)</f>
        <v>100</v>
      </c>
      <c r="F15" s="6" t="str">
        <f>IF(总支出!E15="","",总支出!E15)</f>
        <v>娱乐</v>
      </c>
      <c r="G15" s="6" t="str">
        <f>IF(总支出!H15="","",总支出!H15)</f>
        <v>个人支出</v>
      </c>
      <c r="H15" s="6" t="str">
        <f>IF(总支出!I15="","自动",总支出!I15)</f>
        <v>应税</v>
      </c>
      <c r="I15" s="6" t="str">
        <f>IF(F15="","",IFERROR(VLOOKUP(F15,税费设置!$A$15:$B$27,2,FALSE),"含税不明"))</f>
        <v>应税</v>
      </c>
      <c r="J15" s="6" t="str">
        <f t="shared" si="1"/>
        <v>应税</v>
      </c>
      <c r="K15" s="6" t="str">
        <f>IF(AND(税费设置!$B$5="是",G15="个人支出",J15="应税"),"是","否")</f>
        <v>是</v>
      </c>
      <c r="L15" s="8">
        <f t="shared" si="2"/>
        <v>100</v>
      </c>
      <c r="M15" s="8">
        <f t="shared" si="3"/>
        <v>0</v>
      </c>
      <c r="N15" s="8">
        <f t="shared" si="4"/>
        <v>0</v>
      </c>
      <c r="O15" s="8">
        <f t="shared" si="5"/>
        <v>0</v>
      </c>
      <c r="P15" s="8">
        <f>IF(K15&lt;&gt;"是",0,IF(税费设置!$B$6="是",E15/(1+税费设置!$B$10),E15))</f>
        <v>86.975429441182868</v>
      </c>
      <c r="Q15" s="8">
        <f>IF(K15&lt;&gt;"是",0,P15*税费设置!$B$8)</f>
        <v>4.3487714720591439</v>
      </c>
      <c r="R15" s="8">
        <f>IF(K15&lt;&gt;"是",0,P15*税费设置!$B$9)</f>
        <v>8.6757990867579924</v>
      </c>
      <c r="S15" s="8">
        <f t="shared" si="6"/>
        <v>13.024570558817135</v>
      </c>
    </row>
    <row r="16" spans="1:19" ht="13.9">
      <c r="A16" s="6" t="str">
        <f>IF(总支出!A16="","",总支出!A16)</f>
        <v>支出-0013</v>
      </c>
      <c r="B16" s="7">
        <f>IF(总支出!B16="","",总支出!B16)</f>
        <v>46047</v>
      </c>
      <c r="C16" s="6" t="str">
        <f t="shared" si="0"/>
        <v>2026-01</v>
      </c>
      <c r="D16" s="6" t="str">
        <f>IF(总支出!C16="","",总支出!C16)</f>
        <v>政府费用</v>
      </c>
      <c r="E16" s="8">
        <f>IF(总支出!D16="","",总支出!D16)</f>
        <v>100</v>
      </c>
      <c r="F16" s="6" t="str">
        <f>IF(总支出!E16="","",总支出!E16)</f>
        <v>税费</v>
      </c>
      <c r="G16" s="6" t="str">
        <f>IF(总支出!H16="","",总支出!H16)</f>
        <v>个人支出</v>
      </c>
      <c r="H16" s="6" t="str">
        <f>IF(总支出!I16="","自动",总支出!I16)</f>
        <v>不适用</v>
      </c>
      <c r="I16" s="6" t="str">
        <f>IF(F16="","",IFERROR(VLOOKUP(F16,税费设置!$A$15:$B$27,2,FALSE),"含税不明"))</f>
        <v>不适用</v>
      </c>
      <c r="J16" s="6" t="str">
        <f t="shared" si="1"/>
        <v>不适用</v>
      </c>
      <c r="K16" s="6" t="str">
        <f>IF(AND(税费设置!$B$5="是",G16="个人支出",J16="应税"),"是","否")</f>
        <v>否</v>
      </c>
      <c r="L16" s="8">
        <f t="shared" si="2"/>
        <v>0</v>
      </c>
      <c r="M16" s="8">
        <f t="shared" si="3"/>
        <v>0</v>
      </c>
      <c r="N16" s="8">
        <f t="shared" si="4"/>
        <v>0</v>
      </c>
      <c r="O16" s="8">
        <f t="shared" si="5"/>
        <v>100</v>
      </c>
      <c r="P16" s="8">
        <f>IF(K16&lt;&gt;"是",0,IF(税费设置!$B$6="是",E16/(1+税费设置!$B$10),E16))</f>
        <v>0</v>
      </c>
      <c r="Q16" s="8">
        <f>IF(K16&lt;&gt;"是",0,P16*税费设置!$B$8)</f>
        <v>0</v>
      </c>
      <c r="R16" s="8">
        <f>IF(K16&lt;&gt;"是",0,P16*税费设置!$B$9)</f>
        <v>0</v>
      </c>
      <c r="S16" s="8">
        <f t="shared" si="6"/>
        <v>0</v>
      </c>
    </row>
    <row r="17" spans="1:19" ht="13.9">
      <c r="A17" s="6" t="str">
        <f>IF(总支出!A17="","",总支出!A17)</f>
        <v>支出-0014</v>
      </c>
      <c r="B17" s="7">
        <f>IF(总支出!B17="","",总支出!B17)</f>
        <v>46050</v>
      </c>
      <c r="C17" s="6" t="str">
        <f t="shared" si="0"/>
        <v>2026-01</v>
      </c>
      <c r="D17" s="6" t="str">
        <f>IF(总支出!C17="","",总支出!C17)</f>
        <v>其他杂项</v>
      </c>
      <c r="E17" s="8">
        <f>IF(总支出!D17="","",总支出!D17)</f>
        <v>110</v>
      </c>
      <c r="F17" s="6" t="str">
        <f>IF(总支出!E17="","",总支出!E17)</f>
        <v>其他</v>
      </c>
      <c r="G17" s="6" t="str">
        <f>IF(总支出!H17="","",总支出!H17)</f>
        <v>个人支出</v>
      </c>
      <c r="H17" s="6" t="str">
        <f>IF(总支出!I17="","自动",总支出!I17)</f>
        <v>含税不明</v>
      </c>
      <c r="I17" s="6" t="str">
        <f>IF(F17="","",IFERROR(VLOOKUP(F17,税费设置!$A$15:$B$27,2,FALSE),"含税不明"))</f>
        <v>含税不明</v>
      </c>
      <c r="J17" s="6" t="str">
        <f t="shared" si="1"/>
        <v>含税不明</v>
      </c>
      <c r="K17" s="6" t="str">
        <f>IF(AND(税费设置!$B$5="是",G17="个人支出",J17="应税"),"是","否")</f>
        <v>否</v>
      </c>
      <c r="L17" s="8">
        <f t="shared" si="2"/>
        <v>0</v>
      </c>
      <c r="M17" s="8">
        <f t="shared" si="3"/>
        <v>0</v>
      </c>
      <c r="N17" s="8">
        <f t="shared" si="4"/>
        <v>0</v>
      </c>
      <c r="O17" s="8">
        <f t="shared" si="5"/>
        <v>110</v>
      </c>
      <c r="P17" s="8">
        <f>IF(K17&lt;&gt;"是",0,IF(税费设置!$B$6="是",E17/(1+税费设置!$B$10),E17))</f>
        <v>0</v>
      </c>
      <c r="Q17" s="8">
        <f>IF(K17&lt;&gt;"是",0,P17*税费设置!$B$8)</f>
        <v>0</v>
      </c>
      <c r="R17" s="8">
        <f>IF(K17&lt;&gt;"是",0,P17*税费设置!$B$9)</f>
        <v>0</v>
      </c>
      <c r="S17" s="8">
        <f t="shared" si="6"/>
        <v>0</v>
      </c>
    </row>
    <row r="18" spans="1:19" ht="13.9">
      <c r="A18" s="6" t="str">
        <f>IF(总支出!A18="","",总支出!A18)</f>
        <v>支出-0015</v>
      </c>
      <c r="B18" s="7">
        <f>IF(总支出!B18="","",总支出!B18)</f>
        <v>46054</v>
      </c>
      <c r="C18" s="6" t="str">
        <f t="shared" si="0"/>
        <v>2026-02</v>
      </c>
      <c r="D18" s="6" t="str">
        <f>IF(总支出!C18="","",总支出!C18)</f>
        <v>房租</v>
      </c>
      <c r="E18" s="8">
        <f>IF(总支出!D18="","",总支出!D18)</f>
        <v>3000</v>
      </c>
      <c r="F18" s="6" t="str">
        <f>IF(总支出!E18="","",总支出!E18)</f>
        <v>住房</v>
      </c>
      <c r="G18" s="6" t="str">
        <f>IF(总支出!H18="","",总支出!H18)</f>
        <v>个人支出</v>
      </c>
      <c r="H18" s="6" t="str">
        <f>IF(总支出!I18="","自动",总支出!I18)</f>
        <v>免税</v>
      </c>
      <c r="I18" s="6" t="str">
        <f>IF(F18="","",IFERROR(VLOOKUP(F18,税费设置!$A$15:$B$27,2,FALSE),"含税不明"))</f>
        <v>免税</v>
      </c>
      <c r="J18" s="6" t="str">
        <f t="shared" si="1"/>
        <v>免税</v>
      </c>
      <c r="K18" s="6" t="str">
        <f>IF(AND(税费设置!$B$5="是",G18="个人支出",J18="应税"),"是","否")</f>
        <v>否</v>
      </c>
      <c r="L18" s="8">
        <f t="shared" si="2"/>
        <v>0</v>
      </c>
      <c r="M18" s="8">
        <f t="shared" si="3"/>
        <v>0</v>
      </c>
      <c r="N18" s="8">
        <f t="shared" si="4"/>
        <v>3000</v>
      </c>
      <c r="O18" s="8">
        <f t="shared" si="5"/>
        <v>0</v>
      </c>
      <c r="P18" s="8">
        <f>IF(K18&lt;&gt;"是",0,IF(税费设置!$B$6="是",E18/(1+税费设置!$B$10),E18))</f>
        <v>0</v>
      </c>
      <c r="Q18" s="8">
        <f>IF(K18&lt;&gt;"是",0,P18*税费设置!$B$8)</f>
        <v>0</v>
      </c>
      <c r="R18" s="8">
        <f>IF(K18&lt;&gt;"是",0,P18*税费设置!$B$9)</f>
        <v>0</v>
      </c>
      <c r="S18" s="8">
        <f t="shared" si="6"/>
        <v>0</v>
      </c>
    </row>
    <row r="19" spans="1:19" ht="13.9">
      <c r="A19" s="6" t="str">
        <f>IF(总支出!A19="","",总支出!A19)</f>
        <v>支出-0016</v>
      </c>
      <c r="B19" s="7">
        <f>IF(总支出!B19="","",总支出!B19)</f>
        <v>46056</v>
      </c>
      <c r="C19" s="6" t="str">
        <f t="shared" si="0"/>
        <v>2026-02</v>
      </c>
      <c r="D19" s="6" t="str">
        <f>IF(总支出!C19="","",总支出!C19)</f>
        <v>超市基础食品：水果、蔬菜、面包</v>
      </c>
      <c r="E19" s="8">
        <f>IF(总支出!D19="","",总支出!D19)</f>
        <v>520</v>
      </c>
      <c r="F19" s="6" t="str">
        <f>IF(总支出!E19="","",总支出!E19)</f>
        <v>餐饮</v>
      </c>
      <c r="G19" s="6" t="str">
        <f>IF(总支出!H19="","",总支出!H19)</f>
        <v>个人支出</v>
      </c>
      <c r="H19" s="6" t="str">
        <f>IF(总支出!I19="","自动",总支出!I19)</f>
        <v>零税率</v>
      </c>
      <c r="I19" s="6" t="str">
        <f>IF(F19="","",IFERROR(VLOOKUP(F19,税费设置!$A$15:$B$27,2,FALSE),"含税不明"))</f>
        <v>应税</v>
      </c>
      <c r="J19" s="6" t="str">
        <f t="shared" si="1"/>
        <v>零税率</v>
      </c>
      <c r="K19" s="6" t="str">
        <f>IF(AND(税费设置!$B$5="是",G19="个人支出",J19="应税"),"是","否")</f>
        <v>否</v>
      </c>
      <c r="L19" s="8">
        <f t="shared" si="2"/>
        <v>0</v>
      </c>
      <c r="M19" s="8">
        <f t="shared" si="3"/>
        <v>520</v>
      </c>
      <c r="N19" s="8">
        <f t="shared" si="4"/>
        <v>0</v>
      </c>
      <c r="O19" s="8">
        <f t="shared" si="5"/>
        <v>0</v>
      </c>
      <c r="P19" s="8">
        <f>IF(K19&lt;&gt;"是",0,IF(税费设置!$B$6="是",E19/(1+税费设置!$B$10),E19))</f>
        <v>0</v>
      </c>
      <c r="Q19" s="8">
        <f>IF(K19&lt;&gt;"是",0,P19*税费设置!$B$8)</f>
        <v>0</v>
      </c>
      <c r="R19" s="8">
        <f>IF(K19&lt;&gt;"是",0,P19*税费设置!$B$9)</f>
        <v>0</v>
      </c>
      <c r="S19" s="8">
        <f t="shared" si="6"/>
        <v>0</v>
      </c>
    </row>
    <row r="20" spans="1:19" ht="13.9">
      <c r="A20" s="6" t="str">
        <f>IF(总支出!A20="","",总支出!A20)</f>
        <v>支出-0017</v>
      </c>
      <c r="B20" s="7">
        <f>IF(总支出!B20="","",总支出!B20)</f>
        <v>46058</v>
      </c>
      <c r="C20" s="6" t="str">
        <f t="shared" si="0"/>
        <v>2026-02</v>
      </c>
      <c r="D20" s="6" t="str">
        <f>IF(总支出!C20="","",总支出!C20)</f>
        <v>餐厅聚餐</v>
      </c>
      <c r="E20" s="8">
        <f>IF(总支出!D20="","",总支出!D20)</f>
        <v>350</v>
      </c>
      <c r="F20" s="6" t="str">
        <f>IF(总支出!E20="","",总支出!E20)</f>
        <v>餐饮</v>
      </c>
      <c r="G20" s="6" t="str">
        <f>IF(总支出!H20="","",总支出!H20)</f>
        <v>个人支出</v>
      </c>
      <c r="H20" s="6" t="str">
        <f>IF(总支出!I20="","自动",总支出!I20)</f>
        <v>应税</v>
      </c>
      <c r="I20" s="6" t="str">
        <f>IF(F20="","",IFERROR(VLOOKUP(F20,税费设置!$A$15:$B$27,2,FALSE),"含税不明"))</f>
        <v>应税</v>
      </c>
      <c r="J20" s="6" t="str">
        <f t="shared" si="1"/>
        <v>应税</v>
      </c>
      <c r="K20" s="6" t="str">
        <f>IF(AND(税费设置!$B$5="是",G20="个人支出",J20="应税"),"是","否")</f>
        <v>是</v>
      </c>
      <c r="L20" s="8">
        <f t="shared" si="2"/>
        <v>350</v>
      </c>
      <c r="M20" s="8">
        <f t="shared" si="3"/>
        <v>0</v>
      </c>
      <c r="N20" s="8">
        <f t="shared" si="4"/>
        <v>0</v>
      </c>
      <c r="O20" s="8">
        <f t="shared" si="5"/>
        <v>0</v>
      </c>
      <c r="P20" s="8">
        <f>IF(K20&lt;&gt;"是",0,IF(税费设置!$B$6="是",E20/(1+税费设置!$B$10),E20))</f>
        <v>304.41400304414003</v>
      </c>
      <c r="Q20" s="8">
        <f>IF(K20&lt;&gt;"是",0,P20*税费设置!$B$8)</f>
        <v>15.220700152207002</v>
      </c>
      <c r="R20" s="8">
        <f>IF(K20&lt;&gt;"是",0,P20*税费设置!$B$9)</f>
        <v>30.365296803652971</v>
      </c>
      <c r="S20" s="8">
        <f t="shared" si="6"/>
        <v>45.585996955859969</v>
      </c>
    </row>
    <row r="21" spans="1:19" ht="13.9">
      <c r="A21" s="6" t="str">
        <f>IF(总支出!A21="","",总支出!A21)</f>
        <v>支出-0018</v>
      </c>
      <c r="B21" s="7">
        <f>IF(总支出!B21="","",总支出!B21)</f>
        <v>46059</v>
      </c>
      <c r="C21" s="6" t="str">
        <f t="shared" si="0"/>
        <v>2026-02</v>
      </c>
      <c r="D21" s="6" t="str">
        <f>IF(总支出!C21="","",总支出!C21)</f>
        <v>车辆加油与停车</v>
      </c>
      <c r="E21" s="8">
        <f>IF(总支出!D21="","",总支出!D21)</f>
        <v>260</v>
      </c>
      <c r="F21" s="6" t="str">
        <f>IF(总支出!E21="","",总支出!E21)</f>
        <v>交通</v>
      </c>
      <c r="G21" s="6" t="str">
        <f>IF(总支出!H21="","",总支出!H21)</f>
        <v>个人支出</v>
      </c>
      <c r="H21" s="6" t="str">
        <f>IF(总支出!I21="","自动",总支出!I21)</f>
        <v>应税</v>
      </c>
      <c r="I21" s="6" t="str">
        <f>IF(F21="","",IFERROR(VLOOKUP(F21,税费设置!$A$15:$B$27,2,FALSE),"含税不明"))</f>
        <v>应税</v>
      </c>
      <c r="J21" s="6" t="str">
        <f t="shared" si="1"/>
        <v>应税</v>
      </c>
      <c r="K21" s="6" t="str">
        <f>IF(AND(税费设置!$B$5="是",G21="个人支出",J21="应税"),"是","否")</f>
        <v>是</v>
      </c>
      <c r="L21" s="8">
        <f t="shared" si="2"/>
        <v>260</v>
      </c>
      <c r="M21" s="8">
        <f t="shared" si="3"/>
        <v>0</v>
      </c>
      <c r="N21" s="8">
        <f t="shared" si="4"/>
        <v>0</v>
      </c>
      <c r="O21" s="8">
        <f t="shared" si="5"/>
        <v>0</v>
      </c>
      <c r="P21" s="8">
        <f>IF(K21&lt;&gt;"是",0,IF(税费设置!$B$6="是",E21/(1+税费设置!$B$10),E21))</f>
        <v>226.13611654707543</v>
      </c>
      <c r="Q21" s="8">
        <f>IF(K21&lt;&gt;"是",0,P21*税费设置!$B$8)</f>
        <v>11.306805827353772</v>
      </c>
      <c r="R21" s="8">
        <f>IF(K21&lt;&gt;"是",0,P21*税费设置!$B$9)</f>
        <v>22.557077625570777</v>
      </c>
      <c r="S21" s="8">
        <f t="shared" si="6"/>
        <v>33.863883452924547</v>
      </c>
    </row>
    <row r="22" spans="1:19" ht="13.9">
      <c r="A22" s="6" t="str">
        <f>IF(总支出!A22="","",总支出!A22)</f>
        <v>支出-0019</v>
      </c>
      <c r="B22" s="7">
        <f>IF(总支出!B22="","",总支出!B22)</f>
        <v>46061</v>
      </c>
      <c r="C22" s="6" t="str">
        <f t="shared" si="0"/>
        <v>2026-02</v>
      </c>
      <c r="D22" s="6" t="str">
        <f>IF(总支出!C22="","",总支出!C22)</f>
        <v>手机通讯费</v>
      </c>
      <c r="E22" s="8">
        <f>IF(总支出!D22="","",总支出!D22)</f>
        <v>60</v>
      </c>
      <c r="F22" s="6" t="str">
        <f>IF(总支出!E22="","",总支出!E22)</f>
        <v>通讯</v>
      </c>
      <c r="G22" s="6" t="str">
        <f>IF(总支出!H22="","",总支出!H22)</f>
        <v>个人支出</v>
      </c>
      <c r="H22" s="6" t="str">
        <f>IF(总支出!I22="","自动",总支出!I22)</f>
        <v>应税</v>
      </c>
      <c r="I22" s="6" t="str">
        <f>IF(F22="","",IFERROR(VLOOKUP(F22,税费设置!$A$15:$B$27,2,FALSE),"含税不明"))</f>
        <v>应税</v>
      </c>
      <c r="J22" s="6" t="str">
        <f t="shared" si="1"/>
        <v>应税</v>
      </c>
      <c r="K22" s="6" t="str">
        <f>IF(AND(税费设置!$B$5="是",G22="个人支出",J22="应税"),"是","否")</f>
        <v>是</v>
      </c>
      <c r="L22" s="8">
        <f t="shared" si="2"/>
        <v>60</v>
      </c>
      <c r="M22" s="8">
        <f t="shared" si="3"/>
        <v>0</v>
      </c>
      <c r="N22" s="8">
        <f t="shared" si="4"/>
        <v>0</v>
      </c>
      <c r="O22" s="8">
        <f t="shared" si="5"/>
        <v>0</v>
      </c>
      <c r="P22" s="8">
        <f>IF(K22&lt;&gt;"是",0,IF(税费设置!$B$6="是",E22/(1+税费设置!$B$10),E22))</f>
        <v>52.185257664709717</v>
      </c>
      <c r="Q22" s="8">
        <f>IF(K22&lt;&gt;"是",0,P22*税费设置!$B$8)</f>
        <v>2.6092628832354858</v>
      </c>
      <c r="R22" s="8">
        <f>IF(K22&lt;&gt;"是",0,P22*税费设置!$B$9)</f>
        <v>5.2054794520547949</v>
      </c>
      <c r="S22" s="8">
        <f t="shared" si="6"/>
        <v>7.8147423352902807</v>
      </c>
    </row>
    <row r="23" spans="1:19" ht="13.9">
      <c r="A23" s="6" t="str">
        <f>IF(总支出!A23="","",总支出!A23)</f>
        <v>支出-0020</v>
      </c>
      <c r="B23" s="7">
        <f>IF(总支出!B23="","",总支出!B23)</f>
        <v>46063</v>
      </c>
      <c r="C23" s="6" t="str">
        <f t="shared" si="0"/>
        <v>2026-02</v>
      </c>
      <c r="D23" s="6" t="str">
        <f>IF(总支出!C23="","",总支出!C23)</f>
        <v>软件订阅</v>
      </c>
      <c r="E23" s="8">
        <f>IF(总支出!D23="","",总支出!D23)</f>
        <v>45</v>
      </c>
      <c r="F23" s="6" t="str">
        <f>IF(总支出!E23="","",总支出!E23)</f>
        <v>订阅</v>
      </c>
      <c r="G23" s="6" t="str">
        <f>IF(总支出!H23="","",总支出!H23)</f>
        <v>个人支出</v>
      </c>
      <c r="H23" s="6" t="str">
        <f>IF(总支出!I23="","自动",总支出!I23)</f>
        <v>应税</v>
      </c>
      <c r="I23" s="6" t="str">
        <f>IF(F23="","",IFERROR(VLOOKUP(F23,税费设置!$A$15:$B$27,2,FALSE),"含税不明"))</f>
        <v>应税</v>
      </c>
      <c r="J23" s="6" t="str">
        <f t="shared" si="1"/>
        <v>应税</v>
      </c>
      <c r="K23" s="6" t="str">
        <f>IF(AND(税费设置!$B$5="是",G23="个人支出",J23="应税"),"是","否")</f>
        <v>是</v>
      </c>
      <c r="L23" s="8">
        <f t="shared" si="2"/>
        <v>45</v>
      </c>
      <c r="M23" s="8">
        <f t="shared" si="3"/>
        <v>0</v>
      </c>
      <c r="N23" s="8">
        <f t="shared" si="4"/>
        <v>0</v>
      </c>
      <c r="O23" s="8">
        <f t="shared" si="5"/>
        <v>0</v>
      </c>
      <c r="P23" s="8">
        <f>IF(K23&lt;&gt;"是",0,IF(税费设置!$B$6="是",E23/(1+税费设置!$B$10),E23))</f>
        <v>39.138943248532286</v>
      </c>
      <c r="Q23" s="8">
        <f>IF(K23&lt;&gt;"是",0,P23*税费设置!$B$8)</f>
        <v>1.9569471624266144</v>
      </c>
      <c r="R23" s="8">
        <f>IF(K23&lt;&gt;"是",0,P23*税费设置!$B$9)</f>
        <v>3.9041095890410955</v>
      </c>
      <c r="S23" s="8">
        <f t="shared" si="6"/>
        <v>5.8610567514677099</v>
      </c>
    </row>
    <row r="24" spans="1:19" ht="13.9">
      <c r="A24" s="6" t="str">
        <f>IF(总支出!A24="","",总支出!A24)</f>
        <v>支出-0021</v>
      </c>
      <c r="B24" s="7">
        <f>IF(总支出!B24="","",总支出!B24)</f>
        <v>46064</v>
      </c>
      <c r="C24" s="6" t="str">
        <f t="shared" si="0"/>
        <v>2026-02</v>
      </c>
      <c r="D24" s="6" t="str">
        <f>IF(总支出!C24="","",总支出!C24)</f>
        <v>衣物购物</v>
      </c>
      <c r="E24" s="8">
        <f>IF(总支出!D24="","",总支出!D24)</f>
        <v>300</v>
      </c>
      <c r="F24" s="6" t="str">
        <f>IF(总支出!E24="","",总支出!E24)</f>
        <v>购物</v>
      </c>
      <c r="G24" s="6" t="str">
        <f>IF(总支出!H24="","",总支出!H24)</f>
        <v>个人支出</v>
      </c>
      <c r="H24" s="6" t="str">
        <f>IF(总支出!I24="","自动",总支出!I24)</f>
        <v>应税</v>
      </c>
      <c r="I24" s="6" t="str">
        <f>IF(F24="","",IFERROR(VLOOKUP(F24,税费设置!$A$15:$B$27,2,FALSE),"含税不明"))</f>
        <v>应税</v>
      </c>
      <c r="J24" s="6" t="str">
        <f t="shared" si="1"/>
        <v>应税</v>
      </c>
      <c r="K24" s="6" t="str">
        <f>IF(AND(税费设置!$B$5="是",G24="个人支出",J24="应税"),"是","否")</f>
        <v>是</v>
      </c>
      <c r="L24" s="8">
        <f t="shared" si="2"/>
        <v>300</v>
      </c>
      <c r="M24" s="8">
        <f t="shared" si="3"/>
        <v>0</v>
      </c>
      <c r="N24" s="8">
        <f t="shared" si="4"/>
        <v>0</v>
      </c>
      <c r="O24" s="8">
        <f t="shared" si="5"/>
        <v>0</v>
      </c>
      <c r="P24" s="8">
        <f>IF(K24&lt;&gt;"是",0,IF(税费设置!$B$6="是",E24/(1+税费设置!$B$10),E24))</f>
        <v>260.92628832354859</v>
      </c>
      <c r="Q24" s="8">
        <f>IF(K24&lt;&gt;"是",0,P24*税费设置!$B$8)</f>
        <v>13.046314416177431</v>
      </c>
      <c r="R24" s="8">
        <f>IF(K24&lt;&gt;"是",0,P24*税费设置!$B$9)</f>
        <v>26.027397260273972</v>
      </c>
      <c r="S24" s="8">
        <f t="shared" si="6"/>
        <v>39.073711676451403</v>
      </c>
    </row>
    <row r="25" spans="1:19" ht="13.9">
      <c r="A25" s="6" t="str">
        <f>IF(总支出!A25="","",总支出!A25)</f>
        <v>支出-0022</v>
      </c>
      <c r="B25" s="7">
        <f>IF(总支出!B25="","",总支出!B25)</f>
        <v>46066</v>
      </c>
      <c r="C25" s="6" t="str">
        <f t="shared" si="0"/>
        <v>2026-02</v>
      </c>
      <c r="D25" s="6" t="str">
        <f>IF(总支出!C25="","",总支出!C25)</f>
        <v>医疗用品</v>
      </c>
      <c r="E25" s="8">
        <f>IF(总支出!D25="","",总支出!D25)</f>
        <v>100</v>
      </c>
      <c r="F25" s="6" t="str">
        <f>IF(总支出!E25="","",总支出!E25)</f>
        <v>医疗</v>
      </c>
      <c r="G25" s="6" t="str">
        <f>IF(总支出!H25="","",总支出!H25)</f>
        <v>个人支出</v>
      </c>
      <c r="H25" s="6" t="str">
        <f>IF(总支出!I25="","自动",总支出!I25)</f>
        <v>免税</v>
      </c>
      <c r="I25" s="6" t="str">
        <f>IF(F25="","",IFERROR(VLOOKUP(F25,税费设置!$A$15:$B$27,2,FALSE),"含税不明"))</f>
        <v>免税</v>
      </c>
      <c r="J25" s="6" t="str">
        <f t="shared" si="1"/>
        <v>免税</v>
      </c>
      <c r="K25" s="6" t="str">
        <f>IF(AND(税费设置!$B$5="是",G25="个人支出",J25="应税"),"是","否")</f>
        <v>否</v>
      </c>
      <c r="L25" s="8">
        <f t="shared" si="2"/>
        <v>0</v>
      </c>
      <c r="M25" s="8">
        <f t="shared" si="3"/>
        <v>0</v>
      </c>
      <c r="N25" s="8">
        <f t="shared" si="4"/>
        <v>100</v>
      </c>
      <c r="O25" s="8">
        <f t="shared" si="5"/>
        <v>0</v>
      </c>
      <c r="P25" s="8">
        <f>IF(K25&lt;&gt;"是",0,IF(税费设置!$B$6="是",E25/(1+税费设置!$B$10),E25))</f>
        <v>0</v>
      </c>
      <c r="Q25" s="8">
        <f>IF(K25&lt;&gt;"是",0,P25*税费设置!$B$8)</f>
        <v>0</v>
      </c>
      <c r="R25" s="8">
        <f>IF(K25&lt;&gt;"是",0,P25*税费设置!$B$9)</f>
        <v>0</v>
      </c>
      <c r="S25" s="8">
        <f t="shared" si="6"/>
        <v>0</v>
      </c>
    </row>
    <row r="26" spans="1:19" ht="13.9">
      <c r="A26" s="6" t="str">
        <f>IF(总支出!A26="","",总支出!A26)</f>
        <v>支出-0023</v>
      </c>
      <c r="B26" s="7">
        <f>IF(总支出!B26="","",总支出!B26)</f>
        <v>46068</v>
      </c>
      <c r="C26" s="6" t="str">
        <f t="shared" si="0"/>
        <v>2026-02</v>
      </c>
      <c r="D26" s="6" t="str">
        <f>IF(总支出!C26="","",总支出!C26)</f>
        <v>健身房月费</v>
      </c>
      <c r="E26" s="8">
        <f>IF(总支出!D26="","",总支出!D26)</f>
        <v>70</v>
      </c>
      <c r="F26" s="6" t="str">
        <f>IF(总支出!E26="","",总支出!E26)</f>
        <v>运动</v>
      </c>
      <c r="G26" s="6" t="str">
        <f>IF(总支出!H26="","",总支出!H26)</f>
        <v>个人支出</v>
      </c>
      <c r="H26" s="6" t="str">
        <f>IF(总支出!I26="","自动",总支出!I26)</f>
        <v>应税</v>
      </c>
      <c r="I26" s="6" t="str">
        <f>IF(F26="","",IFERROR(VLOOKUP(F26,税费设置!$A$15:$B$27,2,FALSE),"含税不明"))</f>
        <v>应税</v>
      </c>
      <c r="J26" s="6" t="str">
        <f t="shared" si="1"/>
        <v>应税</v>
      </c>
      <c r="K26" s="6" t="str">
        <f>IF(AND(税费设置!$B$5="是",G26="个人支出",J26="应税"),"是","否")</f>
        <v>是</v>
      </c>
      <c r="L26" s="8">
        <f t="shared" si="2"/>
        <v>70</v>
      </c>
      <c r="M26" s="8">
        <f t="shared" si="3"/>
        <v>0</v>
      </c>
      <c r="N26" s="8">
        <f t="shared" si="4"/>
        <v>0</v>
      </c>
      <c r="O26" s="8">
        <f t="shared" si="5"/>
        <v>0</v>
      </c>
      <c r="P26" s="8">
        <f>IF(K26&lt;&gt;"是",0,IF(税费设置!$B$6="是",E26/(1+税费设置!$B$10),E26))</f>
        <v>60.882800608828006</v>
      </c>
      <c r="Q26" s="8">
        <f>IF(K26&lt;&gt;"是",0,P26*税费设置!$B$8)</f>
        <v>3.0441400304414006</v>
      </c>
      <c r="R26" s="8">
        <f>IF(K26&lt;&gt;"是",0,P26*税费设置!$B$9)</f>
        <v>6.0730593607305936</v>
      </c>
      <c r="S26" s="8">
        <f t="shared" si="6"/>
        <v>9.1171993911719937</v>
      </c>
    </row>
    <row r="27" spans="1:19" ht="13.9">
      <c r="A27" s="6" t="str">
        <f>IF(总支出!A27="","",总支出!A27)</f>
        <v>支出-0024</v>
      </c>
      <c r="B27" s="7">
        <f>IF(总支出!B27="","",总支出!B27)</f>
        <v>46070</v>
      </c>
      <c r="C27" s="6" t="str">
        <f t="shared" si="0"/>
        <v>2026-02</v>
      </c>
      <c r="D27" s="6" t="str">
        <f>IF(总支出!C27="","",总支出!C27)</f>
        <v>线上课程</v>
      </c>
      <c r="E27" s="8">
        <f>IF(总支出!D27="","",总支出!D27)</f>
        <v>140</v>
      </c>
      <c r="F27" s="6" t="str">
        <f>IF(总支出!E27="","",总支出!E27)</f>
        <v>学习</v>
      </c>
      <c r="G27" s="6" t="str">
        <f>IF(总支出!H27="","",总支出!H27)</f>
        <v>个人支出</v>
      </c>
      <c r="H27" s="6" t="str">
        <f>IF(总支出!I27="","自动",总支出!I27)</f>
        <v>含税不明</v>
      </c>
      <c r="I27" s="6" t="str">
        <f>IF(F27="","",IFERROR(VLOOKUP(F27,税费设置!$A$15:$B$27,2,FALSE),"含税不明"))</f>
        <v>含税不明</v>
      </c>
      <c r="J27" s="6" t="str">
        <f t="shared" si="1"/>
        <v>含税不明</v>
      </c>
      <c r="K27" s="6" t="str">
        <f>IF(AND(税费设置!$B$5="是",G27="个人支出",J27="应税"),"是","否")</f>
        <v>否</v>
      </c>
      <c r="L27" s="8">
        <f t="shared" si="2"/>
        <v>0</v>
      </c>
      <c r="M27" s="8">
        <f t="shared" si="3"/>
        <v>0</v>
      </c>
      <c r="N27" s="8">
        <f t="shared" si="4"/>
        <v>0</v>
      </c>
      <c r="O27" s="8">
        <f t="shared" si="5"/>
        <v>140</v>
      </c>
      <c r="P27" s="8">
        <f>IF(K27&lt;&gt;"是",0,IF(税费设置!$B$6="是",E27/(1+税费设置!$B$10),E27))</f>
        <v>0</v>
      </c>
      <c r="Q27" s="8">
        <f>IF(K27&lt;&gt;"是",0,P27*税费设置!$B$8)</f>
        <v>0</v>
      </c>
      <c r="R27" s="8">
        <f>IF(K27&lt;&gt;"是",0,P27*税费设置!$B$9)</f>
        <v>0</v>
      </c>
      <c r="S27" s="8">
        <f t="shared" si="6"/>
        <v>0</v>
      </c>
    </row>
    <row r="28" spans="1:19" ht="13.9">
      <c r="A28" s="6" t="str">
        <f>IF(总支出!A28="","",总支出!A28)</f>
        <v>支出-0025</v>
      </c>
      <c r="B28" s="7">
        <f>IF(总支出!B28="","",总支出!B28)</f>
        <v>46072</v>
      </c>
      <c r="C28" s="6" t="str">
        <f t="shared" si="0"/>
        <v>2026-02</v>
      </c>
      <c r="D28" s="6" t="str">
        <f>IF(总支出!C28="","",总支出!C28)</f>
        <v>宠物用品</v>
      </c>
      <c r="E28" s="8">
        <f>IF(总支出!D28="","",总支出!D28)</f>
        <v>100</v>
      </c>
      <c r="F28" s="6" t="str">
        <f>IF(总支出!E28="","",总支出!E28)</f>
        <v>宠物</v>
      </c>
      <c r="G28" s="6" t="str">
        <f>IF(总支出!H28="","",总支出!H28)</f>
        <v>个人支出</v>
      </c>
      <c r="H28" s="6" t="str">
        <f>IF(总支出!I28="","自动",总支出!I28)</f>
        <v>应税</v>
      </c>
      <c r="I28" s="6" t="str">
        <f>IF(F28="","",IFERROR(VLOOKUP(F28,税费设置!$A$15:$B$27,2,FALSE),"含税不明"))</f>
        <v>应税</v>
      </c>
      <c r="J28" s="6" t="str">
        <f t="shared" si="1"/>
        <v>应税</v>
      </c>
      <c r="K28" s="6" t="str">
        <f>IF(AND(税费设置!$B$5="是",G28="个人支出",J28="应税"),"是","否")</f>
        <v>是</v>
      </c>
      <c r="L28" s="8">
        <f t="shared" si="2"/>
        <v>100</v>
      </c>
      <c r="M28" s="8">
        <f t="shared" si="3"/>
        <v>0</v>
      </c>
      <c r="N28" s="8">
        <f t="shared" si="4"/>
        <v>0</v>
      </c>
      <c r="O28" s="8">
        <f t="shared" si="5"/>
        <v>0</v>
      </c>
      <c r="P28" s="8">
        <f>IF(K28&lt;&gt;"是",0,IF(税费设置!$B$6="是",E28/(1+税费设置!$B$10),E28))</f>
        <v>86.975429441182868</v>
      </c>
      <c r="Q28" s="8">
        <f>IF(K28&lt;&gt;"是",0,P28*税费设置!$B$8)</f>
        <v>4.3487714720591439</v>
      </c>
      <c r="R28" s="8">
        <f>IF(K28&lt;&gt;"是",0,P28*税费设置!$B$9)</f>
        <v>8.6757990867579924</v>
      </c>
      <c r="S28" s="8">
        <f t="shared" si="6"/>
        <v>13.024570558817135</v>
      </c>
    </row>
    <row r="29" spans="1:19" ht="13.9">
      <c r="A29" s="6" t="str">
        <f>IF(总支出!A29="","",总支出!A29)</f>
        <v>支出-0026</v>
      </c>
      <c r="B29" s="7">
        <f>IF(总支出!B29="","",总支出!B29)</f>
        <v>46074</v>
      </c>
      <c r="C29" s="6" t="str">
        <f t="shared" si="0"/>
        <v>2026-02</v>
      </c>
      <c r="D29" s="6" t="str">
        <f>IF(总支出!C29="","",总支出!C29)</f>
        <v>娱乐活动</v>
      </c>
      <c r="E29" s="8">
        <f>IF(总支出!D29="","",总支出!D29)</f>
        <v>120</v>
      </c>
      <c r="F29" s="6" t="str">
        <f>IF(总支出!E29="","",总支出!E29)</f>
        <v>娱乐</v>
      </c>
      <c r="G29" s="6" t="str">
        <f>IF(总支出!H29="","",总支出!H29)</f>
        <v>个人支出</v>
      </c>
      <c r="H29" s="6" t="str">
        <f>IF(总支出!I29="","自动",总支出!I29)</f>
        <v>应税</v>
      </c>
      <c r="I29" s="6" t="str">
        <f>IF(F29="","",IFERROR(VLOOKUP(F29,税费设置!$A$15:$B$27,2,FALSE),"含税不明"))</f>
        <v>应税</v>
      </c>
      <c r="J29" s="6" t="str">
        <f t="shared" si="1"/>
        <v>应税</v>
      </c>
      <c r="K29" s="6" t="str">
        <f>IF(AND(税费设置!$B$5="是",G29="个人支出",J29="应税"),"是","否")</f>
        <v>是</v>
      </c>
      <c r="L29" s="8">
        <f t="shared" si="2"/>
        <v>120</v>
      </c>
      <c r="M29" s="8">
        <f t="shared" si="3"/>
        <v>0</v>
      </c>
      <c r="N29" s="8">
        <f t="shared" si="4"/>
        <v>0</v>
      </c>
      <c r="O29" s="8">
        <f t="shared" si="5"/>
        <v>0</v>
      </c>
      <c r="P29" s="8">
        <f>IF(K29&lt;&gt;"是",0,IF(税费设置!$B$6="是",E29/(1+税费设置!$B$10),E29))</f>
        <v>104.37051532941943</v>
      </c>
      <c r="Q29" s="8">
        <f>IF(K29&lt;&gt;"是",0,P29*税费设置!$B$8)</f>
        <v>5.2185257664709717</v>
      </c>
      <c r="R29" s="8">
        <f>IF(K29&lt;&gt;"是",0,P29*税费设置!$B$9)</f>
        <v>10.41095890410959</v>
      </c>
      <c r="S29" s="8">
        <f t="shared" si="6"/>
        <v>15.629484670580561</v>
      </c>
    </row>
    <row r="30" spans="1:19" ht="13.9">
      <c r="A30" s="6" t="str">
        <f>IF(总支出!A30="","",总支出!A30)</f>
        <v>支出-0027</v>
      </c>
      <c r="B30" s="7">
        <f>IF(总支出!B30="","",总支出!B30)</f>
        <v>46076</v>
      </c>
      <c r="C30" s="6" t="str">
        <f t="shared" si="0"/>
        <v>2026-02</v>
      </c>
      <c r="D30" s="6" t="str">
        <f>IF(总支出!C30="","",总支出!C30)</f>
        <v>政府费用</v>
      </c>
      <c r="E30" s="8">
        <f>IF(总支出!D30="","",总支出!D30)</f>
        <v>150</v>
      </c>
      <c r="F30" s="6" t="str">
        <f>IF(总支出!E30="","",总支出!E30)</f>
        <v>税费</v>
      </c>
      <c r="G30" s="6" t="str">
        <f>IF(总支出!H30="","",总支出!H30)</f>
        <v>个人支出</v>
      </c>
      <c r="H30" s="6" t="str">
        <f>IF(总支出!I30="","自动",总支出!I30)</f>
        <v>不适用</v>
      </c>
      <c r="I30" s="6" t="str">
        <f>IF(F30="","",IFERROR(VLOOKUP(F30,税费设置!$A$15:$B$27,2,FALSE),"含税不明"))</f>
        <v>不适用</v>
      </c>
      <c r="J30" s="6" t="str">
        <f t="shared" si="1"/>
        <v>不适用</v>
      </c>
      <c r="K30" s="6" t="str">
        <f>IF(AND(税费设置!$B$5="是",G30="个人支出",J30="应税"),"是","否")</f>
        <v>否</v>
      </c>
      <c r="L30" s="8">
        <f t="shared" si="2"/>
        <v>0</v>
      </c>
      <c r="M30" s="8">
        <f t="shared" si="3"/>
        <v>0</v>
      </c>
      <c r="N30" s="8">
        <f t="shared" si="4"/>
        <v>0</v>
      </c>
      <c r="O30" s="8">
        <f t="shared" si="5"/>
        <v>150</v>
      </c>
      <c r="P30" s="8">
        <f>IF(K30&lt;&gt;"是",0,IF(税费设置!$B$6="是",E30/(1+税费设置!$B$10),E30))</f>
        <v>0</v>
      </c>
      <c r="Q30" s="8">
        <f>IF(K30&lt;&gt;"是",0,P30*税费设置!$B$8)</f>
        <v>0</v>
      </c>
      <c r="R30" s="8">
        <f>IF(K30&lt;&gt;"是",0,P30*税费设置!$B$9)</f>
        <v>0</v>
      </c>
      <c r="S30" s="8">
        <f t="shared" si="6"/>
        <v>0</v>
      </c>
    </row>
    <row r="31" spans="1:19" ht="13.9">
      <c r="A31" s="6" t="str">
        <f>IF(总支出!A31="","",总支出!A31)</f>
        <v>支出-0028</v>
      </c>
      <c r="B31" s="7">
        <f>IF(总支出!B31="","",总支出!B31)</f>
        <v>46079</v>
      </c>
      <c r="C31" s="6" t="str">
        <f t="shared" si="0"/>
        <v>2026-02</v>
      </c>
      <c r="D31" s="6" t="str">
        <f>IF(总支出!C31="","",总支出!C31)</f>
        <v>其他杂项</v>
      </c>
      <c r="E31" s="8">
        <f>IF(总支出!D31="","",总支出!D31)</f>
        <v>85</v>
      </c>
      <c r="F31" s="6" t="str">
        <f>IF(总支出!E31="","",总支出!E31)</f>
        <v>其他</v>
      </c>
      <c r="G31" s="6" t="str">
        <f>IF(总支出!H31="","",总支出!H31)</f>
        <v>个人支出</v>
      </c>
      <c r="H31" s="6" t="str">
        <f>IF(总支出!I31="","自动",总支出!I31)</f>
        <v>含税不明</v>
      </c>
      <c r="I31" s="6" t="str">
        <f>IF(F31="","",IFERROR(VLOOKUP(F31,税费设置!$A$15:$B$27,2,FALSE),"含税不明"))</f>
        <v>含税不明</v>
      </c>
      <c r="J31" s="6" t="str">
        <f t="shared" si="1"/>
        <v>含税不明</v>
      </c>
      <c r="K31" s="6" t="str">
        <f>IF(AND(税费设置!$B$5="是",G31="个人支出",J31="应税"),"是","否")</f>
        <v>否</v>
      </c>
      <c r="L31" s="8">
        <f t="shared" si="2"/>
        <v>0</v>
      </c>
      <c r="M31" s="8">
        <f t="shared" si="3"/>
        <v>0</v>
      </c>
      <c r="N31" s="8">
        <f t="shared" si="4"/>
        <v>0</v>
      </c>
      <c r="O31" s="8">
        <f t="shared" si="5"/>
        <v>85</v>
      </c>
      <c r="P31" s="8">
        <f>IF(K31&lt;&gt;"是",0,IF(税费设置!$B$6="是",E31/(1+税费设置!$B$10),E31))</f>
        <v>0</v>
      </c>
      <c r="Q31" s="8">
        <f>IF(K31&lt;&gt;"是",0,P31*税费设置!$B$8)</f>
        <v>0</v>
      </c>
      <c r="R31" s="8">
        <f>IF(K31&lt;&gt;"是",0,P31*税费设置!$B$9)</f>
        <v>0</v>
      </c>
      <c r="S31" s="8">
        <f t="shared" si="6"/>
        <v>0</v>
      </c>
    </row>
    <row r="32" spans="1:19" ht="13.9">
      <c r="A32" s="6" t="str">
        <f>IF(总支出!A32="","",总支出!A32)</f>
        <v/>
      </c>
      <c r="B32" s="7" t="str">
        <f>IF(总支出!B32="","",总支出!B32)</f>
        <v/>
      </c>
      <c r="C32" s="6" t="str">
        <f t="shared" si="0"/>
        <v/>
      </c>
      <c r="D32" s="6" t="str">
        <f>IF(总支出!C32="","",总支出!C32)</f>
        <v/>
      </c>
      <c r="E32" s="8" t="str">
        <f>IF(总支出!D32="","",总支出!D32)</f>
        <v/>
      </c>
      <c r="F32" s="6" t="str">
        <f>IF(总支出!E32="","",总支出!E32)</f>
        <v/>
      </c>
      <c r="G32" s="6" t="str">
        <f>IF(总支出!H32="","",总支出!H32)</f>
        <v/>
      </c>
      <c r="H32" s="6" t="str">
        <f>IF(总支出!I32="","自动",总支出!I32)</f>
        <v>自动</v>
      </c>
      <c r="I32" s="6" t="str">
        <f>IF(F32="","",IFERROR(VLOOKUP(F32,税费设置!$A$15:$B$27,2,FALSE),"含税不明"))</f>
        <v/>
      </c>
      <c r="J32" s="6" t="str">
        <f t="shared" si="1"/>
        <v/>
      </c>
      <c r="K32" s="6" t="str">
        <f>IF(AND(税费设置!$B$5="是",G32="个人支出",J32="应税"),"是","否")</f>
        <v>否</v>
      </c>
      <c r="L32" s="8">
        <f t="shared" si="2"/>
        <v>0</v>
      </c>
      <c r="M32" s="8">
        <f t="shared" si="3"/>
        <v>0</v>
      </c>
      <c r="N32" s="8">
        <f t="shared" si="4"/>
        <v>0</v>
      </c>
      <c r="O32" s="8">
        <f t="shared" si="5"/>
        <v>0</v>
      </c>
      <c r="P32" s="8">
        <f>IF(K32&lt;&gt;"是",0,IF(税费设置!$B$6="是",E32/(1+税费设置!$B$10),E32))</f>
        <v>0</v>
      </c>
      <c r="Q32" s="8">
        <f>IF(K32&lt;&gt;"是",0,P32*税费设置!$B$8)</f>
        <v>0</v>
      </c>
      <c r="R32" s="8">
        <f>IF(K32&lt;&gt;"是",0,P32*税费设置!$B$9)</f>
        <v>0</v>
      </c>
      <c r="S32" s="8">
        <f t="shared" si="6"/>
        <v>0</v>
      </c>
    </row>
    <row r="33" spans="1:19" ht="13.9">
      <c r="A33" s="6" t="str">
        <f>IF(总支出!A33="","",总支出!A33)</f>
        <v/>
      </c>
      <c r="B33" s="7" t="str">
        <f>IF(总支出!B33="","",总支出!B33)</f>
        <v/>
      </c>
      <c r="C33" s="6" t="str">
        <f t="shared" si="0"/>
        <v/>
      </c>
      <c r="D33" s="6" t="str">
        <f>IF(总支出!C33="","",总支出!C33)</f>
        <v/>
      </c>
      <c r="E33" s="8" t="str">
        <f>IF(总支出!D33="","",总支出!D33)</f>
        <v/>
      </c>
      <c r="F33" s="6" t="str">
        <f>IF(总支出!E33="","",总支出!E33)</f>
        <v/>
      </c>
      <c r="G33" s="6" t="str">
        <f>IF(总支出!H33="","",总支出!H33)</f>
        <v/>
      </c>
      <c r="H33" s="6" t="str">
        <f>IF(总支出!I33="","自动",总支出!I33)</f>
        <v>自动</v>
      </c>
      <c r="I33" s="6" t="str">
        <f>IF(F33="","",IFERROR(VLOOKUP(F33,税费设置!$A$15:$B$27,2,FALSE),"含税不明"))</f>
        <v/>
      </c>
      <c r="J33" s="6" t="str">
        <f t="shared" si="1"/>
        <v/>
      </c>
      <c r="K33" s="6" t="str">
        <f>IF(AND(税费设置!$B$5="是",G33="个人支出",J33="应税"),"是","否")</f>
        <v>否</v>
      </c>
      <c r="L33" s="8">
        <f t="shared" si="2"/>
        <v>0</v>
      </c>
      <c r="M33" s="8">
        <f t="shared" si="3"/>
        <v>0</v>
      </c>
      <c r="N33" s="8">
        <f t="shared" si="4"/>
        <v>0</v>
      </c>
      <c r="O33" s="8">
        <f t="shared" si="5"/>
        <v>0</v>
      </c>
      <c r="P33" s="8">
        <f>IF(K33&lt;&gt;"是",0,IF(税费设置!$B$6="是",E33/(1+税费设置!$B$10),E33))</f>
        <v>0</v>
      </c>
      <c r="Q33" s="8">
        <f>IF(K33&lt;&gt;"是",0,P33*税费设置!$B$8)</f>
        <v>0</v>
      </c>
      <c r="R33" s="8">
        <f>IF(K33&lt;&gt;"是",0,P33*税费设置!$B$9)</f>
        <v>0</v>
      </c>
      <c r="S33" s="8">
        <f t="shared" si="6"/>
        <v>0</v>
      </c>
    </row>
    <row r="34" spans="1:19" ht="13.9">
      <c r="A34" s="6" t="str">
        <f>IF(总支出!A34="","",总支出!A34)</f>
        <v/>
      </c>
      <c r="B34" s="7" t="str">
        <f>IF(总支出!B34="","",总支出!B34)</f>
        <v/>
      </c>
      <c r="C34" s="6" t="str">
        <f t="shared" si="0"/>
        <v/>
      </c>
      <c r="D34" s="6" t="str">
        <f>IF(总支出!C34="","",总支出!C34)</f>
        <v/>
      </c>
      <c r="E34" s="8" t="str">
        <f>IF(总支出!D34="","",总支出!D34)</f>
        <v/>
      </c>
      <c r="F34" s="6" t="str">
        <f>IF(总支出!E34="","",总支出!E34)</f>
        <v/>
      </c>
      <c r="G34" s="6" t="str">
        <f>IF(总支出!H34="","",总支出!H34)</f>
        <v/>
      </c>
      <c r="H34" s="6" t="str">
        <f>IF(总支出!I34="","自动",总支出!I34)</f>
        <v>自动</v>
      </c>
      <c r="I34" s="6" t="str">
        <f>IF(F34="","",IFERROR(VLOOKUP(F34,税费设置!$A$15:$B$27,2,FALSE),"含税不明"))</f>
        <v/>
      </c>
      <c r="J34" s="6" t="str">
        <f t="shared" si="1"/>
        <v/>
      </c>
      <c r="K34" s="6" t="str">
        <f>IF(AND(税费设置!$B$5="是",G34="个人支出",J34="应税"),"是","否")</f>
        <v>否</v>
      </c>
      <c r="L34" s="8">
        <f t="shared" si="2"/>
        <v>0</v>
      </c>
      <c r="M34" s="8">
        <f t="shared" si="3"/>
        <v>0</v>
      </c>
      <c r="N34" s="8">
        <f t="shared" si="4"/>
        <v>0</v>
      </c>
      <c r="O34" s="8">
        <f t="shared" si="5"/>
        <v>0</v>
      </c>
      <c r="P34" s="8">
        <f>IF(K34&lt;&gt;"是",0,IF(税费设置!$B$6="是",E34/(1+税费设置!$B$10),E34))</f>
        <v>0</v>
      </c>
      <c r="Q34" s="8">
        <f>IF(K34&lt;&gt;"是",0,P34*税费设置!$B$8)</f>
        <v>0</v>
      </c>
      <c r="R34" s="8">
        <f>IF(K34&lt;&gt;"是",0,P34*税费设置!$B$9)</f>
        <v>0</v>
      </c>
      <c r="S34" s="8">
        <f t="shared" si="6"/>
        <v>0</v>
      </c>
    </row>
    <row r="35" spans="1:19" ht="13.9">
      <c r="A35" s="6" t="str">
        <f>IF(总支出!A35="","",总支出!A35)</f>
        <v/>
      </c>
      <c r="B35" s="7" t="str">
        <f>IF(总支出!B35="","",总支出!B35)</f>
        <v/>
      </c>
      <c r="C35" s="6" t="str">
        <f t="shared" si="0"/>
        <v/>
      </c>
      <c r="D35" s="6" t="str">
        <f>IF(总支出!C35="","",总支出!C35)</f>
        <v/>
      </c>
      <c r="E35" s="8" t="str">
        <f>IF(总支出!D35="","",总支出!D35)</f>
        <v/>
      </c>
      <c r="F35" s="6" t="str">
        <f>IF(总支出!E35="","",总支出!E35)</f>
        <v/>
      </c>
      <c r="G35" s="6" t="str">
        <f>IF(总支出!H35="","",总支出!H35)</f>
        <v/>
      </c>
      <c r="H35" s="6" t="str">
        <f>IF(总支出!I35="","自动",总支出!I35)</f>
        <v>自动</v>
      </c>
      <c r="I35" s="6" t="str">
        <f>IF(F35="","",IFERROR(VLOOKUP(F35,税费设置!$A$15:$B$27,2,FALSE),"含税不明"))</f>
        <v/>
      </c>
      <c r="J35" s="6" t="str">
        <f t="shared" si="1"/>
        <v/>
      </c>
      <c r="K35" s="6" t="str">
        <f>IF(AND(税费设置!$B$5="是",G35="个人支出",J35="应税"),"是","否")</f>
        <v>否</v>
      </c>
      <c r="L35" s="8">
        <f t="shared" si="2"/>
        <v>0</v>
      </c>
      <c r="M35" s="8">
        <f t="shared" si="3"/>
        <v>0</v>
      </c>
      <c r="N35" s="8">
        <f t="shared" si="4"/>
        <v>0</v>
      </c>
      <c r="O35" s="8">
        <f t="shared" si="5"/>
        <v>0</v>
      </c>
      <c r="P35" s="8">
        <f>IF(K35&lt;&gt;"是",0,IF(税费设置!$B$6="是",E35/(1+税费设置!$B$10),E35))</f>
        <v>0</v>
      </c>
      <c r="Q35" s="8">
        <f>IF(K35&lt;&gt;"是",0,P35*税费设置!$B$8)</f>
        <v>0</v>
      </c>
      <c r="R35" s="8">
        <f>IF(K35&lt;&gt;"是",0,P35*税费设置!$B$9)</f>
        <v>0</v>
      </c>
      <c r="S35" s="8">
        <f t="shared" si="6"/>
        <v>0</v>
      </c>
    </row>
    <row r="36" spans="1:19" ht="13.9">
      <c r="A36" s="6" t="str">
        <f>IF(总支出!A36="","",总支出!A36)</f>
        <v/>
      </c>
      <c r="B36" s="7" t="str">
        <f>IF(总支出!B36="","",总支出!B36)</f>
        <v/>
      </c>
      <c r="C36" s="6" t="str">
        <f t="shared" si="0"/>
        <v/>
      </c>
      <c r="D36" s="6" t="str">
        <f>IF(总支出!C36="","",总支出!C36)</f>
        <v/>
      </c>
      <c r="E36" s="8" t="str">
        <f>IF(总支出!D36="","",总支出!D36)</f>
        <v/>
      </c>
      <c r="F36" s="6" t="str">
        <f>IF(总支出!E36="","",总支出!E36)</f>
        <v/>
      </c>
      <c r="G36" s="6" t="str">
        <f>IF(总支出!H36="","",总支出!H36)</f>
        <v/>
      </c>
      <c r="H36" s="6" t="str">
        <f>IF(总支出!I36="","自动",总支出!I36)</f>
        <v>自动</v>
      </c>
      <c r="I36" s="6" t="str">
        <f>IF(F36="","",IFERROR(VLOOKUP(F36,税费设置!$A$15:$B$27,2,FALSE),"含税不明"))</f>
        <v/>
      </c>
      <c r="J36" s="6" t="str">
        <f t="shared" si="1"/>
        <v/>
      </c>
      <c r="K36" s="6" t="str">
        <f>IF(AND(税费设置!$B$5="是",G36="个人支出",J36="应税"),"是","否")</f>
        <v>否</v>
      </c>
      <c r="L36" s="8">
        <f t="shared" si="2"/>
        <v>0</v>
      </c>
      <c r="M36" s="8">
        <f t="shared" si="3"/>
        <v>0</v>
      </c>
      <c r="N36" s="8">
        <f t="shared" si="4"/>
        <v>0</v>
      </c>
      <c r="O36" s="8">
        <f t="shared" si="5"/>
        <v>0</v>
      </c>
      <c r="P36" s="8">
        <f>IF(K36&lt;&gt;"是",0,IF(税费设置!$B$6="是",E36/(1+税费设置!$B$10),E36))</f>
        <v>0</v>
      </c>
      <c r="Q36" s="8">
        <f>IF(K36&lt;&gt;"是",0,P36*税费设置!$B$8)</f>
        <v>0</v>
      </c>
      <c r="R36" s="8">
        <f>IF(K36&lt;&gt;"是",0,P36*税费设置!$B$9)</f>
        <v>0</v>
      </c>
      <c r="S36" s="8">
        <f t="shared" si="6"/>
        <v>0</v>
      </c>
    </row>
    <row r="37" spans="1:19" ht="13.9">
      <c r="A37" s="6" t="str">
        <f>IF(总支出!A37="","",总支出!A37)</f>
        <v/>
      </c>
      <c r="B37" s="7" t="str">
        <f>IF(总支出!B37="","",总支出!B37)</f>
        <v/>
      </c>
      <c r="C37" s="6" t="str">
        <f t="shared" si="0"/>
        <v/>
      </c>
      <c r="D37" s="6" t="str">
        <f>IF(总支出!C37="","",总支出!C37)</f>
        <v/>
      </c>
      <c r="E37" s="8" t="str">
        <f>IF(总支出!D37="","",总支出!D37)</f>
        <v/>
      </c>
      <c r="F37" s="6" t="str">
        <f>IF(总支出!E37="","",总支出!E37)</f>
        <v/>
      </c>
      <c r="G37" s="6" t="str">
        <f>IF(总支出!H37="","",总支出!H37)</f>
        <v/>
      </c>
      <c r="H37" s="6" t="str">
        <f>IF(总支出!I37="","自动",总支出!I37)</f>
        <v>自动</v>
      </c>
      <c r="I37" s="6" t="str">
        <f>IF(F37="","",IFERROR(VLOOKUP(F37,税费设置!$A$15:$B$27,2,FALSE),"含税不明"))</f>
        <v/>
      </c>
      <c r="J37" s="6" t="str">
        <f t="shared" si="1"/>
        <v/>
      </c>
      <c r="K37" s="6" t="str">
        <f>IF(AND(税费设置!$B$5="是",G37="个人支出",J37="应税"),"是","否")</f>
        <v>否</v>
      </c>
      <c r="L37" s="8">
        <f t="shared" si="2"/>
        <v>0</v>
      </c>
      <c r="M37" s="8">
        <f t="shared" si="3"/>
        <v>0</v>
      </c>
      <c r="N37" s="8">
        <f t="shared" si="4"/>
        <v>0</v>
      </c>
      <c r="O37" s="8">
        <f t="shared" si="5"/>
        <v>0</v>
      </c>
      <c r="P37" s="8">
        <f>IF(K37&lt;&gt;"是",0,IF(税费设置!$B$6="是",E37/(1+税费设置!$B$10),E37))</f>
        <v>0</v>
      </c>
      <c r="Q37" s="8">
        <f>IF(K37&lt;&gt;"是",0,P37*税费设置!$B$8)</f>
        <v>0</v>
      </c>
      <c r="R37" s="8">
        <f>IF(K37&lt;&gt;"是",0,P37*税费设置!$B$9)</f>
        <v>0</v>
      </c>
      <c r="S37" s="8">
        <f t="shared" si="6"/>
        <v>0</v>
      </c>
    </row>
    <row r="38" spans="1:19" ht="13.9">
      <c r="A38" s="6" t="str">
        <f>IF(总支出!A38="","",总支出!A38)</f>
        <v/>
      </c>
      <c r="B38" s="7" t="str">
        <f>IF(总支出!B38="","",总支出!B38)</f>
        <v/>
      </c>
      <c r="C38" s="6" t="str">
        <f t="shared" si="0"/>
        <v/>
      </c>
      <c r="D38" s="6" t="str">
        <f>IF(总支出!C38="","",总支出!C38)</f>
        <v/>
      </c>
      <c r="E38" s="8" t="str">
        <f>IF(总支出!D38="","",总支出!D38)</f>
        <v/>
      </c>
      <c r="F38" s="6" t="str">
        <f>IF(总支出!E38="","",总支出!E38)</f>
        <v/>
      </c>
      <c r="G38" s="6" t="str">
        <f>IF(总支出!H38="","",总支出!H38)</f>
        <v/>
      </c>
      <c r="H38" s="6" t="str">
        <f>IF(总支出!I38="","自动",总支出!I38)</f>
        <v>自动</v>
      </c>
      <c r="I38" s="6" t="str">
        <f>IF(F38="","",IFERROR(VLOOKUP(F38,税费设置!$A$15:$B$27,2,FALSE),"含税不明"))</f>
        <v/>
      </c>
      <c r="J38" s="6" t="str">
        <f t="shared" si="1"/>
        <v/>
      </c>
      <c r="K38" s="6" t="str">
        <f>IF(AND(税费设置!$B$5="是",G38="个人支出",J38="应税"),"是","否")</f>
        <v>否</v>
      </c>
      <c r="L38" s="8">
        <f t="shared" si="2"/>
        <v>0</v>
      </c>
      <c r="M38" s="8">
        <f t="shared" si="3"/>
        <v>0</v>
      </c>
      <c r="N38" s="8">
        <f t="shared" si="4"/>
        <v>0</v>
      </c>
      <c r="O38" s="8">
        <f t="shared" si="5"/>
        <v>0</v>
      </c>
      <c r="P38" s="8">
        <f>IF(K38&lt;&gt;"是",0,IF(税费设置!$B$6="是",E38/(1+税费设置!$B$10),E38))</f>
        <v>0</v>
      </c>
      <c r="Q38" s="8">
        <f>IF(K38&lt;&gt;"是",0,P38*税费设置!$B$8)</f>
        <v>0</v>
      </c>
      <c r="R38" s="8">
        <f>IF(K38&lt;&gt;"是",0,P38*税费设置!$B$9)</f>
        <v>0</v>
      </c>
      <c r="S38" s="8">
        <f t="shared" si="6"/>
        <v>0</v>
      </c>
    </row>
    <row r="39" spans="1:19" ht="13.9">
      <c r="A39" s="6" t="str">
        <f>IF(总支出!A39="","",总支出!A39)</f>
        <v/>
      </c>
      <c r="B39" s="7" t="str">
        <f>IF(总支出!B39="","",总支出!B39)</f>
        <v/>
      </c>
      <c r="C39" s="6" t="str">
        <f t="shared" si="0"/>
        <v/>
      </c>
      <c r="D39" s="6" t="str">
        <f>IF(总支出!C39="","",总支出!C39)</f>
        <v/>
      </c>
      <c r="E39" s="8" t="str">
        <f>IF(总支出!D39="","",总支出!D39)</f>
        <v/>
      </c>
      <c r="F39" s="6" t="str">
        <f>IF(总支出!E39="","",总支出!E39)</f>
        <v/>
      </c>
      <c r="G39" s="6" t="str">
        <f>IF(总支出!H39="","",总支出!H39)</f>
        <v/>
      </c>
      <c r="H39" s="6" t="str">
        <f>IF(总支出!I39="","自动",总支出!I39)</f>
        <v>自动</v>
      </c>
      <c r="I39" s="6" t="str">
        <f>IF(F39="","",IFERROR(VLOOKUP(F39,税费设置!$A$15:$B$27,2,FALSE),"含税不明"))</f>
        <v/>
      </c>
      <c r="J39" s="6" t="str">
        <f t="shared" si="1"/>
        <v/>
      </c>
      <c r="K39" s="6" t="str">
        <f>IF(AND(税费设置!$B$5="是",G39="个人支出",J39="应税"),"是","否")</f>
        <v>否</v>
      </c>
      <c r="L39" s="8">
        <f t="shared" si="2"/>
        <v>0</v>
      </c>
      <c r="M39" s="8">
        <f t="shared" si="3"/>
        <v>0</v>
      </c>
      <c r="N39" s="8">
        <f t="shared" si="4"/>
        <v>0</v>
      </c>
      <c r="O39" s="8">
        <f t="shared" si="5"/>
        <v>0</v>
      </c>
      <c r="P39" s="8">
        <f>IF(K39&lt;&gt;"是",0,IF(税费设置!$B$6="是",E39/(1+税费设置!$B$10),E39))</f>
        <v>0</v>
      </c>
      <c r="Q39" s="8">
        <f>IF(K39&lt;&gt;"是",0,P39*税费设置!$B$8)</f>
        <v>0</v>
      </c>
      <c r="R39" s="8">
        <f>IF(K39&lt;&gt;"是",0,P39*税费设置!$B$9)</f>
        <v>0</v>
      </c>
      <c r="S39" s="8">
        <f t="shared" si="6"/>
        <v>0</v>
      </c>
    </row>
    <row r="40" spans="1:19" ht="13.9">
      <c r="A40" s="6" t="str">
        <f>IF(总支出!A40="","",总支出!A40)</f>
        <v/>
      </c>
      <c r="B40" s="7" t="str">
        <f>IF(总支出!B40="","",总支出!B40)</f>
        <v/>
      </c>
      <c r="C40" s="6" t="str">
        <f t="shared" si="0"/>
        <v/>
      </c>
      <c r="D40" s="6" t="str">
        <f>IF(总支出!C40="","",总支出!C40)</f>
        <v/>
      </c>
      <c r="E40" s="8" t="str">
        <f>IF(总支出!D40="","",总支出!D40)</f>
        <v/>
      </c>
      <c r="F40" s="6" t="str">
        <f>IF(总支出!E40="","",总支出!E40)</f>
        <v/>
      </c>
      <c r="G40" s="6" t="str">
        <f>IF(总支出!H40="","",总支出!H40)</f>
        <v/>
      </c>
      <c r="H40" s="6" t="str">
        <f>IF(总支出!I40="","自动",总支出!I40)</f>
        <v>自动</v>
      </c>
      <c r="I40" s="6" t="str">
        <f>IF(F40="","",IFERROR(VLOOKUP(F40,税费设置!$A$15:$B$27,2,FALSE),"含税不明"))</f>
        <v/>
      </c>
      <c r="J40" s="6" t="str">
        <f t="shared" si="1"/>
        <v/>
      </c>
      <c r="K40" s="6" t="str">
        <f>IF(AND(税费设置!$B$5="是",G40="个人支出",J40="应税"),"是","否")</f>
        <v>否</v>
      </c>
      <c r="L40" s="8">
        <f t="shared" si="2"/>
        <v>0</v>
      </c>
      <c r="M40" s="8">
        <f t="shared" si="3"/>
        <v>0</v>
      </c>
      <c r="N40" s="8">
        <f t="shared" si="4"/>
        <v>0</v>
      </c>
      <c r="O40" s="8">
        <f t="shared" si="5"/>
        <v>0</v>
      </c>
      <c r="P40" s="8">
        <f>IF(K40&lt;&gt;"是",0,IF(税费设置!$B$6="是",E40/(1+税费设置!$B$10),E40))</f>
        <v>0</v>
      </c>
      <c r="Q40" s="8">
        <f>IF(K40&lt;&gt;"是",0,P40*税费设置!$B$8)</f>
        <v>0</v>
      </c>
      <c r="R40" s="8">
        <f>IF(K40&lt;&gt;"是",0,P40*税费设置!$B$9)</f>
        <v>0</v>
      </c>
      <c r="S40" s="8">
        <f t="shared" si="6"/>
        <v>0</v>
      </c>
    </row>
    <row r="41" spans="1:19" ht="13.9">
      <c r="A41" s="6" t="str">
        <f>IF(总支出!A41="","",总支出!A41)</f>
        <v/>
      </c>
      <c r="B41" s="7" t="str">
        <f>IF(总支出!B41="","",总支出!B41)</f>
        <v/>
      </c>
      <c r="C41" s="6" t="str">
        <f t="shared" si="0"/>
        <v/>
      </c>
      <c r="D41" s="6" t="str">
        <f>IF(总支出!C41="","",总支出!C41)</f>
        <v/>
      </c>
      <c r="E41" s="8" t="str">
        <f>IF(总支出!D41="","",总支出!D41)</f>
        <v/>
      </c>
      <c r="F41" s="6" t="str">
        <f>IF(总支出!E41="","",总支出!E41)</f>
        <v/>
      </c>
      <c r="G41" s="6" t="str">
        <f>IF(总支出!H41="","",总支出!H41)</f>
        <v/>
      </c>
      <c r="H41" s="6" t="str">
        <f>IF(总支出!I41="","自动",总支出!I41)</f>
        <v>自动</v>
      </c>
      <c r="I41" s="6" t="str">
        <f>IF(F41="","",IFERROR(VLOOKUP(F41,税费设置!$A$15:$B$27,2,FALSE),"含税不明"))</f>
        <v/>
      </c>
      <c r="J41" s="6" t="str">
        <f t="shared" si="1"/>
        <v/>
      </c>
      <c r="K41" s="6" t="str">
        <f>IF(AND(税费设置!$B$5="是",G41="个人支出",J41="应税"),"是","否")</f>
        <v>否</v>
      </c>
      <c r="L41" s="8">
        <f t="shared" si="2"/>
        <v>0</v>
      </c>
      <c r="M41" s="8">
        <f t="shared" si="3"/>
        <v>0</v>
      </c>
      <c r="N41" s="8">
        <f t="shared" si="4"/>
        <v>0</v>
      </c>
      <c r="O41" s="8">
        <f t="shared" si="5"/>
        <v>0</v>
      </c>
      <c r="P41" s="8">
        <f>IF(K41&lt;&gt;"是",0,IF(税费设置!$B$6="是",E41/(1+税费设置!$B$10),E41))</f>
        <v>0</v>
      </c>
      <c r="Q41" s="8">
        <f>IF(K41&lt;&gt;"是",0,P41*税费设置!$B$8)</f>
        <v>0</v>
      </c>
      <c r="R41" s="8">
        <f>IF(K41&lt;&gt;"是",0,P41*税费设置!$B$9)</f>
        <v>0</v>
      </c>
      <c r="S41" s="8">
        <f t="shared" si="6"/>
        <v>0</v>
      </c>
    </row>
    <row r="42" spans="1:19" ht="13.9">
      <c r="A42" s="6" t="str">
        <f>IF(总支出!A42="","",总支出!A42)</f>
        <v/>
      </c>
      <c r="B42" s="7" t="str">
        <f>IF(总支出!B42="","",总支出!B42)</f>
        <v/>
      </c>
      <c r="C42" s="6" t="str">
        <f t="shared" si="0"/>
        <v/>
      </c>
      <c r="D42" s="6" t="str">
        <f>IF(总支出!C42="","",总支出!C42)</f>
        <v/>
      </c>
      <c r="E42" s="8" t="str">
        <f>IF(总支出!D42="","",总支出!D42)</f>
        <v/>
      </c>
      <c r="F42" s="6" t="str">
        <f>IF(总支出!E42="","",总支出!E42)</f>
        <v/>
      </c>
      <c r="G42" s="6" t="str">
        <f>IF(总支出!H42="","",总支出!H42)</f>
        <v/>
      </c>
      <c r="H42" s="6" t="str">
        <f>IF(总支出!I42="","自动",总支出!I42)</f>
        <v>自动</v>
      </c>
      <c r="I42" s="6" t="str">
        <f>IF(F42="","",IFERROR(VLOOKUP(F42,税费设置!$A$15:$B$27,2,FALSE),"含税不明"))</f>
        <v/>
      </c>
      <c r="J42" s="6" t="str">
        <f t="shared" si="1"/>
        <v/>
      </c>
      <c r="K42" s="6" t="str">
        <f>IF(AND(税费设置!$B$5="是",G42="个人支出",J42="应税"),"是","否")</f>
        <v>否</v>
      </c>
      <c r="L42" s="8">
        <f t="shared" si="2"/>
        <v>0</v>
      </c>
      <c r="M42" s="8">
        <f t="shared" si="3"/>
        <v>0</v>
      </c>
      <c r="N42" s="8">
        <f t="shared" si="4"/>
        <v>0</v>
      </c>
      <c r="O42" s="8">
        <f t="shared" si="5"/>
        <v>0</v>
      </c>
      <c r="P42" s="8">
        <f>IF(K42&lt;&gt;"是",0,IF(税费设置!$B$6="是",E42/(1+税费设置!$B$10),E42))</f>
        <v>0</v>
      </c>
      <c r="Q42" s="8">
        <f>IF(K42&lt;&gt;"是",0,P42*税费设置!$B$8)</f>
        <v>0</v>
      </c>
      <c r="R42" s="8">
        <f>IF(K42&lt;&gt;"是",0,P42*税费设置!$B$9)</f>
        <v>0</v>
      </c>
      <c r="S42" s="8">
        <f t="shared" si="6"/>
        <v>0</v>
      </c>
    </row>
    <row r="43" spans="1:19" ht="13.9">
      <c r="A43" s="6" t="str">
        <f>IF(总支出!A43="","",总支出!A43)</f>
        <v/>
      </c>
      <c r="B43" s="7" t="str">
        <f>IF(总支出!B43="","",总支出!B43)</f>
        <v/>
      </c>
      <c r="C43" s="6" t="str">
        <f t="shared" si="0"/>
        <v/>
      </c>
      <c r="D43" s="6" t="str">
        <f>IF(总支出!C43="","",总支出!C43)</f>
        <v/>
      </c>
      <c r="E43" s="8" t="str">
        <f>IF(总支出!D43="","",总支出!D43)</f>
        <v/>
      </c>
      <c r="F43" s="6" t="str">
        <f>IF(总支出!E43="","",总支出!E43)</f>
        <v/>
      </c>
      <c r="G43" s="6" t="str">
        <f>IF(总支出!H43="","",总支出!H43)</f>
        <v/>
      </c>
      <c r="H43" s="6" t="str">
        <f>IF(总支出!I43="","自动",总支出!I43)</f>
        <v>自动</v>
      </c>
      <c r="I43" s="6" t="str">
        <f>IF(F43="","",IFERROR(VLOOKUP(F43,税费设置!$A$15:$B$27,2,FALSE),"含税不明"))</f>
        <v/>
      </c>
      <c r="J43" s="6" t="str">
        <f t="shared" si="1"/>
        <v/>
      </c>
      <c r="K43" s="6" t="str">
        <f>IF(AND(税费设置!$B$5="是",G43="个人支出",J43="应税"),"是","否")</f>
        <v>否</v>
      </c>
      <c r="L43" s="8">
        <f t="shared" si="2"/>
        <v>0</v>
      </c>
      <c r="M43" s="8">
        <f t="shared" si="3"/>
        <v>0</v>
      </c>
      <c r="N43" s="8">
        <f t="shared" si="4"/>
        <v>0</v>
      </c>
      <c r="O43" s="8">
        <f t="shared" si="5"/>
        <v>0</v>
      </c>
      <c r="P43" s="8">
        <f>IF(K43&lt;&gt;"是",0,IF(税费设置!$B$6="是",E43/(1+税费设置!$B$10),E43))</f>
        <v>0</v>
      </c>
      <c r="Q43" s="8">
        <f>IF(K43&lt;&gt;"是",0,P43*税费设置!$B$8)</f>
        <v>0</v>
      </c>
      <c r="R43" s="8">
        <f>IF(K43&lt;&gt;"是",0,P43*税费设置!$B$9)</f>
        <v>0</v>
      </c>
      <c r="S43" s="8">
        <f t="shared" si="6"/>
        <v>0</v>
      </c>
    </row>
    <row r="44" spans="1:19" ht="13.9">
      <c r="A44" s="6" t="str">
        <f>IF(总支出!A44="","",总支出!A44)</f>
        <v/>
      </c>
      <c r="B44" s="7" t="str">
        <f>IF(总支出!B44="","",总支出!B44)</f>
        <v/>
      </c>
      <c r="C44" s="6" t="str">
        <f t="shared" si="0"/>
        <v/>
      </c>
      <c r="D44" s="6" t="str">
        <f>IF(总支出!C44="","",总支出!C44)</f>
        <v/>
      </c>
      <c r="E44" s="8" t="str">
        <f>IF(总支出!D44="","",总支出!D44)</f>
        <v/>
      </c>
      <c r="F44" s="6" t="str">
        <f>IF(总支出!E44="","",总支出!E44)</f>
        <v/>
      </c>
      <c r="G44" s="6" t="str">
        <f>IF(总支出!H44="","",总支出!H44)</f>
        <v/>
      </c>
      <c r="H44" s="6" t="str">
        <f>IF(总支出!I44="","自动",总支出!I44)</f>
        <v>自动</v>
      </c>
      <c r="I44" s="6" t="str">
        <f>IF(F44="","",IFERROR(VLOOKUP(F44,税费设置!$A$15:$B$27,2,FALSE),"含税不明"))</f>
        <v/>
      </c>
      <c r="J44" s="6" t="str">
        <f t="shared" si="1"/>
        <v/>
      </c>
      <c r="K44" s="6" t="str">
        <f>IF(AND(税费设置!$B$5="是",G44="个人支出",J44="应税"),"是","否")</f>
        <v>否</v>
      </c>
      <c r="L44" s="8">
        <f t="shared" si="2"/>
        <v>0</v>
      </c>
      <c r="M44" s="8">
        <f t="shared" si="3"/>
        <v>0</v>
      </c>
      <c r="N44" s="8">
        <f t="shared" si="4"/>
        <v>0</v>
      </c>
      <c r="O44" s="8">
        <f t="shared" si="5"/>
        <v>0</v>
      </c>
      <c r="P44" s="8">
        <f>IF(K44&lt;&gt;"是",0,IF(税费设置!$B$6="是",E44/(1+税费设置!$B$10),E44))</f>
        <v>0</v>
      </c>
      <c r="Q44" s="8">
        <f>IF(K44&lt;&gt;"是",0,P44*税费设置!$B$8)</f>
        <v>0</v>
      </c>
      <c r="R44" s="8">
        <f>IF(K44&lt;&gt;"是",0,P44*税费设置!$B$9)</f>
        <v>0</v>
      </c>
      <c r="S44" s="8">
        <f t="shared" si="6"/>
        <v>0</v>
      </c>
    </row>
    <row r="45" spans="1:19" ht="13.9">
      <c r="A45" s="6" t="str">
        <f>IF(总支出!A45="","",总支出!A45)</f>
        <v/>
      </c>
      <c r="B45" s="7" t="str">
        <f>IF(总支出!B45="","",总支出!B45)</f>
        <v/>
      </c>
      <c r="C45" s="6" t="str">
        <f t="shared" si="0"/>
        <v/>
      </c>
      <c r="D45" s="6" t="str">
        <f>IF(总支出!C45="","",总支出!C45)</f>
        <v/>
      </c>
      <c r="E45" s="8" t="str">
        <f>IF(总支出!D45="","",总支出!D45)</f>
        <v/>
      </c>
      <c r="F45" s="6" t="str">
        <f>IF(总支出!E45="","",总支出!E45)</f>
        <v/>
      </c>
      <c r="G45" s="6" t="str">
        <f>IF(总支出!H45="","",总支出!H45)</f>
        <v/>
      </c>
      <c r="H45" s="6" t="str">
        <f>IF(总支出!I45="","自动",总支出!I45)</f>
        <v>自动</v>
      </c>
      <c r="I45" s="6" t="str">
        <f>IF(F45="","",IFERROR(VLOOKUP(F45,税费设置!$A$15:$B$27,2,FALSE),"含税不明"))</f>
        <v/>
      </c>
      <c r="J45" s="6" t="str">
        <f t="shared" si="1"/>
        <v/>
      </c>
      <c r="K45" s="6" t="str">
        <f>IF(AND(税费设置!$B$5="是",G45="个人支出",J45="应税"),"是","否")</f>
        <v>否</v>
      </c>
      <c r="L45" s="8">
        <f t="shared" si="2"/>
        <v>0</v>
      </c>
      <c r="M45" s="8">
        <f t="shared" si="3"/>
        <v>0</v>
      </c>
      <c r="N45" s="8">
        <f t="shared" si="4"/>
        <v>0</v>
      </c>
      <c r="O45" s="8">
        <f t="shared" si="5"/>
        <v>0</v>
      </c>
      <c r="P45" s="8">
        <f>IF(K45&lt;&gt;"是",0,IF(税费设置!$B$6="是",E45/(1+税费设置!$B$10),E45))</f>
        <v>0</v>
      </c>
      <c r="Q45" s="8">
        <f>IF(K45&lt;&gt;"是",0,P45*税费设置!$B$8)</f>
        <v>0</v>
      </c>
      <c r="R45" s="8">
        <f>IF(K45&lt;&gt;"是",0,P45*税费设置!$B$9)</f>
        <v>0</v>
      </c>
      <c r="S45" s="8">
        <f t="shared" si="6"/>
        <v>0</v>
      </c>
    </row>
    <row r="46" spans="1:19" ht="13.9">
      <c r="A46" s="6" t="str">
        <f>IF(总支出!A46="","",总支出!A46)</f>
        <v/>
      </c>
      <c r="B46" s="7" t="str">
        <f>IF(总支出!B46="","",总支出!B46)</f>
        <v/>
      </c>
      <c r="C46" s="6" t="str">
        <f t="shared" si="0"/>
        <v/>
      </c>
      <c r="D46" s="6" t="str">
        <f>IF(总支出!C46="","",总支出!C46)</f>
        <v/>
      </c>
      <c r="E46" s="8" t="str">
        <f>IF(总支出!D46="","",总支出!D46)</f>
        <v/>
      </c>
      <c r="F46" s="6" t="str">
        <f>IF(总支出!E46="","",总支出!E46)</f>
        <v/>
      </c>
      <c r="G46" s="6" t="str">
        <f>IF(总支出!H46="","",总支出!H46)</f>
        <v/>
      </c>
      <c r="H46" s="6" t="str">
        <f>IF(总支出!I46="","自动",总支出!I46)</f>
        <v>自动</v>
      </c>
      <c r="I46" s="6" t="str">
        <f>IF(F46="","",IFERROR(VLOOKUP(F46,税费设置!$A$15:$B$27,2,FALSE),"含税不明"))</f>
        <v/>
      </c>
      <c r="J46" s="6" t="str">
        <f t="shared" si="1"/>
        <v/>
      </c>
      <c r="K46" s="6" t="str">
        <f>IF(AND(税费设置!$B$5="是",G46="个人支出",J46="应税"),"是","否")</f>
        <v>否</v>
      </c>
      <c r="L46" s="8">
        <f t="shared" si="2"/>
        <v>0</v>
      </c>
      <c r="M46" s="8">
        <f t="shared" si="3"/>
        <v>0</v>
      </c>
      <c r="N46" s="8">
        <f t="shared" si="4"/>
        <v>0</v>
      </c>
      <c r="O46" s="8">
        <f t="shared" si="5"/>
        <v>0</v>
      </c>
      <c r="P46" s="8">
        <f>IF(K46&lt;&gt;"是",0,IF(税费设置!$B$6="是",E46/(1+税费设置!$B$10),E46))</f>
        <v>0</v>
      </c>
      <c r="Q46" s="8">
        <f>IF(K46&lt;&gt;"是",0,P46*税费设置!$B$8)</f>
        <v>0</v>
      </c>
      <c r="R46" s="8">
        <f>IF(K46&lt;&gt;"是",0,P46*税费设置!$B$9)</f>
        <v>0</v>
      </c>
      <c r="S46" s="8">
        <f t="shared" si="6"/>
        <v>0</v>
      </c>
    </row>
    <row r="47" spans="1:19" ht="13.9">
      <c r="A47" s="6" t="str">
        <f>IF(总支出!A47="","",总支出!A47)</f>
        <v/>
      </c>
      <c r="B47" s="7" t="str">
        <f>IF(总支出!B47="","",总支出!B47)</f>
        <v/>
      </c>
      <c r="C47" s="6" t="str">
        <f t="shared" si="0"/>
        <v/>
      </c>
      <c r="D47" s="6" t="str">
        <f>IF(总支出!C47="","",总支出!C47)</f>
        <v/>
      </c>
      <c r="E47" s="8" t="str">
        <f>IF(总支出!D47="","",总支出!D47)</f>
        <v/>
      </c>
      <c r="F47" s="6" t="str">
        <f>IF(总支出!E47="","",总支出!E47)</f>
        <v/>
      </c>
      <c r="G47" s="6" t="str">
        <f>IF(总支出!H47="","",总支出!H47)</f>
        <v/>
      </c>
      <c r="H47" s="6" t="str">
        <f>IF(总支出!I47="","自动",总支出!I47)</f>
        <v>自动</v>
      </c>
      <c r="I47" s="6" t="str">
        <f>IF(F47="","",IFERROR(VLOOKUP(F47,税费设置!$A$15:$B$27,2,FALSE),"含税不明"))</f>
        <v/>
      </c>
      <c r="J47" s="6" t="str">
        <f t="shared" si="1"/>
        <v/>
      </c>
      <c r="K47" s="6" t="str">
        <f>IF(AND(税费设置!$B$5="是",G47="个人支出",J47="应税"),"是","否")</f>
        <v>否</v>
      </c>
      <c r="L47" s="8">
        <f t="shared" si="2"/>
        <v>0</v>
      </c>
      <c r="M47" s="8">
        <f t="shared" si="3"/>
        <v>0</v>
      </c>
      <c r="N47" s="8">
        <f t="shared" si="4"/>
        <v>0</v>
      </c>
      <c r="O47" s="8">
        <f t="shared" si="5"/>
        <v>0</v>
      </c>
      <c r="P47" s="8">
        <f>IF(K47&lt;&gt;"是",0,IF(税费设置!$B$6="是",E47/(1+税费设置!$B$10),E47))</f>
        <v>0</v>
      </c>
      <c r="Q47" s="8">
        <f>IF(K47&lt;&gt;"是",0,P47*税费设置!$B$8)</f>
        <v>0</v>
      </c>
      <c r="R47" s="8">
        <f>IF(K47&lt;&gt;"是",0,P47*税费设置!$B$9)</f>
        <v>0</v>
      </c>
      <c r="S47" s="8">
        <f t="shared" si="6"/>
        <v>0</v>
      </c>
    </row>
    <row r="48" spans="1:19" ht="13.9">
      <c r="A48" s="6" t="str">
        <f>IF(总支出!A48="","",总支出!A48)</f>
        <v/>
      </c>
      <c r="B48" s="7" t="str">
        <f>IF(总支出!B48="","",总支出!B48)</f>
        <v/>
      </c>
      <c r="C48" s="6" t="str">
        <f t="shared" si="0"/>
        <v/>
      </c>
      <c r="D48" s="6" t="str">
        <f>IF(总支出!C48="","",总支出!C48)</f>
        <v/>
      </c>
      <c r="E48" s="8" t="str">
        <f>IF(总支出!D48="","",总支出!D48)</f>
        <v/>
      </c>
      <c r="F48" s="6" t="str">
        <f>IF(总支出!E48="","",总支出!E48)</f>
        <v/>
      </c>
      <c r="G48" s="6" t="str">
        <f>IF(总支出!H48="","",总支出!H48)</f>
        <v/>
      </c>
      <c r="H48" s="6" t="str">
        <f>IF(总支出!I48="","自动",总支出!I48)</f>
        <v>自动</v>
      </c>
      <c r="I48" s="6" t="str">
        <f>IF(F48="","",IFERROR(VLOOKUP(F48,税费设置!$A$15:$B$27,2,FALSE),"含税不明"))</f>
        <v/>
      </c>
      <c r="J48" s="6" t="str">
        <f t="shared" si="1"/>
        <v/>
      </c>
      <c r="K48" s="6" t="str">
        <f>IF(AND(税费设置!$B$5="是",G48="个人支出",J48="应税"),"是","否")</f>
        <v>否</v>
      </c>
      <c r="L48" s="8">
        <f t="shared" si="2"/>
        <v>0</v>
      </c>
      <c r="M48" s="8">
        <f t="shared" si="3"/>
        <v>0</v>
      </c>
      <c r="N48" s="8">
        <f t="shared" si="4"/>
        <v>0</v>
      </c>
      <c r="O48" s="8">
        <f t="shared" si="5"/>
        <v>0</v>
      </c>
      <c r="P48" s="8">
        <f>IF(K48&lt;&gt;"是",0,IF(税费设置!$B$6="是",E48/(1+税费设置!$B$10),E48))</f>
        <v>0</v>
      </c>
      <c r="Q48" s="8">
        <f>IF(K48&lt;&gt;"是",0,P48*税费设置!$B$8)</f>
        <v>0</v>
      </c>
      <c r="R48" s="8">
        <f>IF(K48&lt;&gt;"是",0,P48*税费设置!$B$9)</f>
        <v>0</v>
      </c>
      <c r="S48" s="8">
        <f t="shared" si="6"/>
        <v>0</v>
      </c>
    </row>
    <row r="49" spans="1:19" ht="13.9">
      <c r="A49" s="6" t="str">
        <f>IF(总支出!A49="","",总支出!A49)</f>
        <v/>
      </c>
      <c r="B49" s="7" t="str">
        <f>IF(总支出!B49="","",总支出!B49)</f>
        <v/>
      </c>
      <c r="C49" s="6" t="str">
        <f t="shared" si="0"/>
        <v/>
      </c>
      <c r="D49" s="6" t="str">
        <f>IF(总支出!C49="","",总支出!C49)</f>
        <v/>
      </c>
      <c r="E49" s="8" t="str">
        <f>IF(总支出!D49="","",总支出!D49)</f>
        <v/>
      </c>
      <c r="F49" s="6" t="str">
        <f>IF(总支出!E49="","",总支出!E49)</f>
        <v/>
      </c>
      <c r="G49" s="6" t="str">
        <f>IF(总支出!H49="","",总支出!H49)</f>
        <v/>
      </c>
      <c r="H49" s="6" t="str">
        <f>IF(总支出!I49="","自动",总支出!I49)</f>
        <v>自动</v>
      </c>
      <c r="I49" s="6" t="str">
        <f>IF(F49="","",IFERROR(VLOOKUP(F49,税费设置!$A$15:$B$27,2,FALSE),"含税不明"))</f>
        <v/>
      </c>
      <c r="J49" s="6" t="str">
        <f t="shared" si="1"/>
        <v/>
      </c>
      <c r="K49" s="6" t="str">
        <f>IF(AND(税费设置!$B$5="是",G49="个人支出",J49="应税"),"是","否")</f>
        <v>否</v>
      </c>
      <c r="L49" s="8">
        <f t="shared" si="2"/>
        <v>0</v>
      </c>
      <c r="M49" s="8">
        <f t="shared" si="3"/>
        <v>0</v>
      </c>
      <c r="N49" s="8">
        <f t="shared" si="4"/>
        <v>0</v>
      </c>
      <c r="O49" s="8">
        <f t="shared" si="5"/>
        <v>0</v>
      </c>
      <c r="P49" s="8">
        <f>IF(K49&lt;&gt;"是",0,IF(税费设置!$B$6="是",E49/(1+税费设置!$B$10),E49))</f>
        <v>0</v>
      </c>
      <c r="Q49" s="8">
        <f>IF(K49&lt;&gt;"是",0,P49*税费设置!$B$8)</f>
        <v>0</v>
      </c>
      <c r="R49" s="8">
        <f>IF(K49&lt;&gt;"是",0,P49*税费设置!$B$9)</f>
        <v>0</v>
      </c>
      <c r="S49" s="8">
        <f t="shared" si="6"/>
        <v>0</v>
      </c>
    </row>
    <row r="50" spans="1:19" ht="13.9">
      <c r="A50" s="6" t="str">
        <f>IF(总支出!A50="","",总支出!A50)</f>
        <v/>
      </c>
      <c r="B50" s="7" t="str">
        <f>IF(总支出!B50="","",总支出!B50)</f>
        <v/>
      </c>
      <c r="C50" s="6" t="str">
        <f t="shared" si="0"/>
        <v/>
      </c>
      <c r="D50" s="6" t="str">
        <f>IF(总支出!C50="","",总支出!C50)</f>
        <v/>
      </c>
      <c r="E50" s="8" t="str">
        <f>IF(总支出!D50="","",总支出!D50)</f>
        <v/>
      </c>
      <c r="F50" s="6" t="str">
        <f>IF(总支出!E50="","",总支出!E50)</f>
        <v/>
      </c>
      <c r="G50" s="6" t="str">
        <f>IF(总支出!H50="","",总支出!H50)</f>
        <v/>
      </c>
      <c r="H50" s="6" t="str">
        <f>IF(总支出!I50="","自动",总支出!I50)</f>
        <v>自动</v>
      </c>
      <c r="I50" s="6" t="str">
        <f>IF(F50="","",IFERROR(VLOOKUP(F50,税费设置!$A$15:$B$27,2,FALSE),"含税不明"))</f>
        <v/>
      </c>
      <c r="J50" s="6" t="str">
        <f t="shared" si="1"/>
        <v/>
      </c>
      <c r="K50" s="6" t="str">
        <f>IF(AND(税费设置!$B$5="是",G50="个人支出",J50="应税"),"是","否")</f>
        <v>否</v>
      </c>
      <c r="L50" s="8">
        <f t="shared" si="2"/>
        <v>0</v>
      </c>
      <c r="M50" s="8">
        <f t="shared" si="3"/>
        <v>0</v>
      </c>
      <c r="N50" s="8">
        <f t="shared" si="4"/>
        <v>0</v>
      </c>
      <c r="O50" s="8">
        <f t="shared" si="5"/>
        <v>0</v>
      </c>
      <c r="P50" s="8">
        <f>IF(K50&lt;&gt;"是",0,IF(税费设置!$B$6="是",E50/(1+税费设置!$B$10),E50))</f>
        <v>0</v>
      </c>
      <c r="Q50" s="8">
        <f>IF(K50&lt;&gt;"是",0,P50*税费设置!$B$8)</f>
        <v>0</v>
      </c>
      <c r="R50" s="8">
        <f>IF(K50&lt;&gt;"是",0,P50*税费设置!$B$9)</f>
        <v>0</v>
      </c>
      <c r="S50" s="8">
        <f t="shared" si="6"/>
        <v>0</v>
      </c>
    </row>
    <row r="51" spans="1:19" ht="13.9">
      <c r="A51" s="6" t="str">
        <f>IF(总支出!A51="","",总支出!A51)</f>
        <v/>
      </c>
      <c r="B51" s="7" t="str">
        <f>IF(总支出!B51="","",总支出!B51)</f>
        <v/>
      </c>
      <c r="C51" s="6" t="str">
        <f t="shared" si="0"/>
        <v/>
      </c>
      <c r="D51" s="6" t="str">
        <f>IF(总支出!C51="","",总支出!C51)</f>
        <v/>
      </c>
      <c r="E51" s="8" t="str">
        <f>IF(总支出!D51="","",总支出!D51)</f>
        <v/>
      </c>
      <c r="F51" s="6" t="str">
        <f>IF(总支出!E51="","",总支出!E51)</f>
        <v/>
      </c>
      <c r="G51" s="6" t="str">
        <f>IF(总支出!H51="","",总支出!H51)</f>
        <v/>
      </c>
      <c r="H51" s="6" t="str">
        <f>IF(总支出!I51="","自动",总支出!I51)</f>
        <v>自动</v>
      </c>
      <c r="I51" s="6" t="str">
        <f>IF(F51="","",IFERROR(VLOOKUP(F51,税费设置!$A$15:$B$27,2,FALSE),"含税不明"))</f>
        <v/>
      </c>
      <c r="J51" s="6" t="str">
        <f t="shared" si="1"/>
        <v/>
      </c>
      <c r="K51" s="6" t="str">
        <f>IF(AND(税费设置!$B$5="是",G51="个人支出",J51="应税"),"是","否")</f>
        <v>否</v>
      </c>
      <c r="L51" s="8">
        <f t="shared" si="2"/>
        <v>0</v>
      </c>
      <c r="M51" s="8">
        <f t="shared" si="3"/>
        <v>0</v>
      </c>
      <c r="N51" s="8">
        <f t="shared" si="4"/>
        <v>0</v>
      </c>
      <c r="O51" s="8">
        <f t="shared" si="5"/>
        <v>0</v>
      </c>
      <c r="P51" s="8">
        <f>IF(K51&lt;&gt;"是",0,IF(税费设置!$B$6="是",E51/(1+税费设置!$B$10),E51))</f>
        <v>0</v>
      </c>
      <c r="Q51" s="8">
        <f>IF(K51&lt;&gt;"是",0,P51*税费设置!$B$8)</f>
        <v>0</v>
      </c>
      <c r="R51" s="8">
        <f>IF(K51&lt;&gt;"是",0,P51*税费设置!$B$9)</f>
        <v>0</v>
      </c>
      <c r="S51" s="8">
        <f t="shared" si="6"/>
        <v>0</v>
      </c>
    </row>
    <row r="52" spans="1:19" ht="13.9">
      <c r="A52" s="6" t="str">
        <f>IF(总支出!A52="","",总支出!A52)</f>
        <v/>
      </c>
      <c r="B52" s="7" t="str">
        <f>IF(总支出!B52="","",总支出!B52)</f>
        <v/>
      </c>
      <c r="C52" s="6" t="str">
        <f t="shared" si="0"/>
        <v/>
      </c>
      <c r="D52" s="6" t="str">
        <f>IF(总支出!C52="","",总支出!C52)</f>
        <v/>
      </c>
      <c r="E52" s="8" t="str">
        <f>IF(总支出!D52="","",总支出!D52)</f>
        <v/>
      </c>
      <c r="F52" s="6" t="str">
        <f>IF(总支出!E52="","",总支出!E52)</f>
        <v/>
      </c>
      <c r="G52" s="6" t="str">
        <f>IF(总支出!H52="","",总支出!H52)</f>
        <v/>
      </c>
      <c r="H52" s="6" t="str">
        <f>IF(总支出!I52="","自动",总支出!I52)</f>
        <v>自动</v>
      </c>
      <c r="I52" s="6" t="str">
        <f>IF(F52="","",IFERROR(VLOOKUP(F52,税费设置!$A$15:$B$27,2,FALSE),"含税不明"))</f>
        <v/>
      </c>
      <c r="J52" s="6" t="str">
        <f t="shared" si="1"/>
        <v/>
      </c>
      <c r="K52" s="6" t="str">
        <f>IF(AND(税费设置!$B$5="是",G52="个人支出",J52="应税"),"是","否")</f>
        <v>否</v>
      </c>
      <c r="L52" s="8">
        <f t="shared" si="2"/>
        <v>0</v>
      </c>
      <c r="M52" s="8">
        <f t="shared" si="3"/>
        <v>0</v>
      </c>
      <c r="N52" s="8">
        <f t="shared" si="4"/>
        <v>0</v>
      </c>
      <c r="O52" s="8">
        <f t="shared" si="5"/>
        <v>0</v>
      </c>
      <c r="P52" s="8">
        <f>IF(K52&lt;&gt;"是",0,IF(税费设置!$B$6="是",E52/(1+税费设置!$B$10),E52))</f>
        <v>0</v>
      </c>
      <c r="Q52" s="8">
        <f>IF(K52&lt;&gt;"是",0,P52*税费设置!$B$8)</f>
        <v>0</v>
      </c>
      <c r="R52" s="8">
        <f>IF(K52&lt;&gt;"是",0,P52*税费设置!$B$9)</f>
        <v>0</v>
      </c>
      <c r="S52" s="8">
        <f t="shared" si="6"/>
        <v>0</v>
      </c>
    </row>
    <row r="53" spans="1:19" ht="13.9">
      <c r="A53" s="6" t="str">
        <f>IF(总支出!A53="","",总支出!A53)</f>
        <v/>
      </c>
      <c r="B53" s="7" t="str">
        <f>IF(总支出!B53="","",总支出!B53)</f>
        <v/>
      </c>
      <c r="C53" s="6" t="str">
        <f t="shared" si="0"/>
        <v/>
      </c>
      <c r="D53" s="6" t="str">
        <f>IF(总支出!C53="","",总支出!C53)</f>
        <v/>
      </c>
      <c r="E53" s="8" t="str">
        <f>IF(总支出!D53="","",总支出!D53)</f>
        <v/>
      </c>
      <c r="F53" s="6" t="str">
        <f>IF(总支出!E53="","",总支出!E53)</f>
        <v/>
      </c>
      <c r="G53" s="6" t="str">
        <f>IF(总支出!H53="","",总支出!H53)</f>
        <v/>
      </c>
      <c r="H53" s="6" t="str">
        <f>IF(总支出!I53="","自动",总支出!I53)</f>
        <v>自动</v>
      </c>
      <c r="I53" s="6" t="str">
        <f>IF(F53="","",IFERROR(VLOOKUP(F53,税费设置!$A$15:$B$27,2,FALSE),"含税不明"))</f>
        <v/>
      </c>
      <c r="J53" s="6" t="str">
        <f t="shared" si="1"/>
        <v/>
      </c>
      <c r="K53" s="6" t="str">
        <f>IF(AND(税费设置!$B$5="是",G53="个人支出",J53="应税"),"是","否")</f>
        <v>否</v>
      </c>
      <c r="L53" s="8">
        <f t="shared" si="2"/>
        <v>0</v>
      </c>
      <c r="M53" s="8">
        <f t="shared" si="3"/>
        <v>0</v>
      </c>
      <c r="N53" s="8">
        <f t="shared" si="4"/>
        <v>0</v>
      </c>
      <c r="O53" s="8">
        <f t="shared" si="5"/>
        <v>0</v>
      </c>
      <c r="P53" s="8">
        <f>IF(K53&lt;&gt;"是",0,IF(税费设置!$B$6="是",E53/(1+税费设置!$B$10),E53))</f>
        <v>0</v>
      </c>
      <c r="Q53" s="8">
        <f>IF(K53&lt;&gt;"是",0,P53*税费设置!$B$8)</f>
        <v>0</v>
      </c>
      <c r="R53" s="8">
        <f>IF(K53&lt;&gt;"是",0,P53*税费设置!$B$9)</f>
        <v>0</v>
      </c>
      <c r="S53" s="8">
        <f t="shared" si="6"/>
        <v>0</v>
      </c>
    </row>
    <row r="54" spans="1:19" ht="13.9">
      <c r="A54" s="6" t="str">
        <f>IF(总支出!A54="","",总支出!A54)</f>
        <v/>
      </c>
      <c r="B54" s="7" t="str">
        <f>IF(总支出!B54="","",总支出!B54)</f>
        <v/>
      </c>
      <c r="C54" s="6" t="str">
        <f t="shared" si="0"/>
        <v/>
      </c>
      <c r="D54" s="6" t="str">
        <f>IF(总支出!C54="","",总支出!C54)</f>
        <v/>
      </c>
      <c r="E54" s="8" t="str">
        <f>IF(总支出!D54="","",总支出!D54)</f>
        <v/>
      </c>
      <c r="F54" s="6" t="str">
        <f>IF(总支出!E54="","",总支出!E54)</f>
        <v/>
      </c>
      <c r="G54" s="6" t="str">
        <f>IF(总支出!H54="","",总支出!H54)</f>
        <v/>
      </c>
      <c r="H54" s="6" t="str">
        <f>IF(总支出!I54="","自动",总支出!I54)</f>
        <v>自动</v>
      </c>
      <c r="I54" s="6" t="str">
        <f>IF(F54="","",IFERROR(VLOOKUP(F54,税费设置!$A$15:$B$27,2,FALSE),"含税不明"))</f>
        <v/>
      </c>
      <c r="J54" s="6" t="str">
        <f t="shared" si="1"/>
        <v/>
      </c>
      <c r="K54" s="6" t="str">
        <f>IF(AND(税费设置!$B$5="是",G54="个人支出",J54="应税"),"是","否")</f>
        <v>否</v>
      </c>
      <c r="L54" s="8">
        <f t="shared" si="2"/>
        <v>0</v>
      </c>
      <c r="M54" s="8">
        <f t="shared" si="3"/>
        <v>0</v>
      </c>
      <c r="N54" s="8">
        <f t="shared" si="4"/>
        <v>0</v>
      </c>
      <c r="O54" s="8">
        <f t="shared" si="5"/>
        <v>0</v>
      </c>
      <c r="P54" s="8">
        <f>IF(K54&lt;&gt;"是",0,IF(税费设置!$B$6="是",E54/(1+税费设置!$B$10),E54))</f>
        <v>0</v>
      </c>
      <c r="Q54" s="8">
        <f>IF(K54&lt;&gt;"是",0,P54*税费设置!$B$8)</f>
        <v>0</v>
      </c>
      <c r="R54" s="8">
        <f>IF(K54&lt;&gt;"是",0,P54*税费设置!$B$9)</f>
        <v>0</v>
      </c>
      <c r="S54" s="8">
        <f t="shared" si="6"/>
        <v>0</v>
      </c>
    </row>
    <row r="55" spans="1:19" ht="13.9">
      <c r="A55" s="6" t="str">
        <f>IF(总支出!A55="","",总支出!A55)</f>
        <v/>
      </c>
      <c r="B55" s="7" t="str">
        <f>IF(总支出!B55="","",总支出!B55)</f>
        <v/>
      </c>
      <c r="C55" s="6" t="str">
        <f t="shared" si="0"/>
        <v/>
      </c>
      <c r="D55" s="6" t="str">
        <f>IF(总支出!C55="","",总支出!C55)</f>
        <v/>
      </c>
      <c r="E55" s="8" t="str">
        <f>IF(总支出!D55="","",总支出!D55)</f>
        <v/>
      </c>
      <c r="F55" s="6" t="str">
        <f>IF(总支出!E55="","",总支出!E55)</f>
        <v/>
      </c>
      <c r="G55" s="6" t="str">
        <f>IF(总支出!H55="","",总支出!H55)</f>
        <v/>
      </c>
      <c r="H55" s="6" t="str">
        <f>IF(总支出!I55="","自动",总支出!I55)</f>
        <v>自动</v>
      </c>
      <c r="I55" s="6" t="str">
        <f>IF(F55="","",IFERROR(VLOOKUP(F55,税费设置!$A$15:$B$27,2,FALSE),"含税不明"))</f>
        <v/>
      </c>
      <c r="J55" s="6" t="str">
        <f t="shared" si="1"/>
        <v/>
      </c>
      <c r="K55" s="6" t="str">
        <f>IF(AND(税费设置!$B$5="是",G55="个人支出",J55="应税"),"是","否")</f>
        <v>否</v>
      </c>
      <c r="L55" s="8">
        <f t="shared" si="2"/>
        <v>0</v>
      </c>
      <c r="M55" s="8">
        <f t="shared" si="3"/>
        <v>0</v>
      </c>
      <c r="N55" s="8">
        <f t="shared" si="4"/>
        <v>0</v>
      </c>
      <c r="O55" s="8">
        <f t="shared" si="5"/>
        <v>0</v>
      </c>
      <c r="P55" s="8">
        <f>IF(K55&lt;&gt;"是",0,IF(税费设置!$B$6="是",E55/(1+税费设置!$B$10),E55))</f>
        <v>0</v>
      </c>
      <c r="Q55" s="8">
        <f>IF(K55&lt;&gt;"是",0,P55*税费设置!$B$8)</f>
        <v>0</v>
      </c>
      <c r="R55" s="8">
        <f>IF(K55&lt;&gt;"是",0,P55*税费设置!$B$9)</f>
        <v>0</v>
      </c>
      <c r="S55" s="8">
        <f t="shared" si="6"/>
        <v>0</v>
      </c>
    </row>
    <row r="56" spans="1:19" ht="13.9">
      <c r="A56" s="6" t="str">
        <f>IF(总支出!A56="","",总支出!A56)</f>
        <v/>
      </c>
      <c r="B56" s="7" t="str">
        <f>IF(总支出!B56="","",总支出!B56)</f>
        <v/>
      </c>
      <c r="C56" s="6" t="str">
        <f t="shared" si="0"/>
        <v/>
      </c>
      <c r="D56" s="6" t="str">
        <f>IF(总支出!C56="","",总支出!C56)</f>
        <v/>
      </c>
      <c r="E56" s="8" t="str">
        <f>IF(总支出!D56="","",总支出!D56)</f>
        <v/>
      </c>
      <c r="F56" s="6" t="str">
        <f>IF(总支出!E56="","",总支出!E56)</f>
        <v/>
      </c>
      <c r="G56" s="6" t="str">
        <f>IF(总支出!H56="","",总支出!H56)</f>
        <v/>
      </c>
      <c r="H56" s="6" t="str">
        <f>IF(总支出!I56="","自动",总支出!I56)</f>
        <v>自动</v>
      </c>
      <c r="I56" s="6" t="str">
        <f>IF(F56="","",IFERROR(VLOOKUP(F56,税费设置!$A$15:$B$27,2,FALSE),"含税不明"))</f>
        <v/>
      </c>
      <c r="J56" s="6" t="str">
        <f t="shared" si="1"/>
        <v/>
      </c>
      <c r="K56" s="6" t="str">
        <f>IF(AND(税费设置!$B$5="是",G56="个人支出",J56="应税"),"是","否")</f>
        <v>否</v>
      </c>
      <c r="L56" s="8">
        <f t="shared" si="2"/>
        <v>0</v>
      </c>
      <c r="M56" s="8">
        <f t="shared" si="3"/>
        <v>0</v>
      </c>
      <c r="N56" s="8">
        <f t="shared" si="4"/>
        <v>0</v>
      </c>
      <c r="O56" s="8">
        <f t="shared" si="5"/>
        <v>0</v>
      </c>
      <c r="P56" s="8">
        <f>IF(K56&lt;&gt;"是",0,IF(税费设置!$B$6="是",E56/(1+税费设置!$B$10),E56))</f>
        <v>0</v>
      </c>
      <c r="Q56" s="8">
        <f>IF(K56&lt;&gt;"是",0,P56*税费设置!$B$8)</f>
        <v>0</v>
      </c>
      <c r="R56" s="8">
        <f>IF(K56&lt;&gt;"是",0,P56*税费设置!$B$9)</f>
        <v>0</v>
      </c>
      <c r="S56" s="8">
        <f t="shared" si="6"/>
        <v>0</v>
      </c>
    </row>
    <row r="57" spans="1:19" ht="13.9">
      <c r="A57" s="6" t="str">
        <f>IF(总支出!A57="","",总支出!A57)</f>
        <v/>
      </c>
      <c r="B57" s="7" t="str">
        <f>IF(总支出!B57="","",总支出!B57)</f>
        <v/>
      </c>
      <c r="C57" s="6" t="str">
        <f t="shared" si="0"/>
        <v/>
      </c>
      <c r="D57" s="6" t="str">
        <f>IF(总支出!C57="","",总支出!C57)</f>
        <v/>
      </c>
      <c r="E57" s="8" t="str">
        <f>IF(总支出!D57="","",总支出!D57)</f>
        <v/>
      </c>
      <c r="F57" s="6" t="str">
        <f>IF(总支出!E57="","",总支出!E57)</f>
        <v/>
      </c>
      <c r="G57" s="6" t="str">
        <f>IF(总支出!H57="","",总支出!H57)</f>
        <v/>
      </c>
      <c r="H57" s="6" t="str">
        <f>IF(总支出!I57="","自动",总支出!I57)</f>
        <v>自动</v>
      </c>
      <c r="I57" s="6" t="str">
        <f>IF(F57="","",IFERROR(VLOOKUP(F57,税费设置!$A$15:$B$27,2,FALSE),"含税不明"))</f>
        <v/>
      </c>
      <c r="J57" s="6" t="str">
        <f t="shared" si="1"/>
        <v/>
      </c>
      <c r="K57" s="6" t="str">
        <f>IF(AND(税费设置!$B$5="是",G57="个人支出",J57="应税"),"是","否")</f>
        <v>否</v>
      </c>
      <c r="L57" s="8">
        <f t="shared" si="2"/>
        <v>0</v>
      </c>
      <c r="M57" s="8">
        <f t="shared" si="3"/>
        <v>0</v>
      </c>
      <c r="N57" s="8">
        <f t="shared" si="4"/>
        <v>0</v>
      </c>
      <c r="O57" s="8">
        <f t="shared" si="5"/>
        <v>0</v>
      </c>
      <c r="P57" s="8">
        <f>IF(K57&lt;&gt;"是",0,IF(税费设置!$B$6="是",E57/(1+税费设置!$B$10),E57))</f>
        <v>0</v>
      </c>
      <c r="Q57" s="8">
        <f>IF(K57&lt;&gt;"是",0,P57*税费设置!$B$8)</f>
        <v>0</v>
      </c>
      <c r="R57" s="8">
        <f>IF(K57&lt;&gt;"是",0,P57*税费设置!$B$9)</f>
        <v>0</v>
      </c>
      <c r="S57" s="8">
        <f t="shared" si="6"/>
        <v>0</v>
      </c>
    </row>
    <row r="58" spans="1:19" ht="13.9">
      <c r="A58" s="6" t="str">
        <f>IF(总支出!A58="","",总支出!A58)</f>
        <v/>
      </c>
      <c r="B58" s="7" t="str">
        <f>IF(总支出!B58="","",总支出!B58)</f>
        <v/>
      </c>
      <c r="C58" s="6" t="str">
        <f t="shared" si="0"/>
        <v/>
      </c>
      <c r="D58" s="6" t="str">
        <f>IF(总支出!C58="","",总支出!C58)</f>
        <v/>
      </c>
      <c r="E58" s="8" t="str">
        <f>IF(总支出!D58="","",总支出!D58)</f>
        <v/>
      </c>
      <c r="F58" s="6" t="str">
        <f>IF(总支出!E58="","",总支出!E58)</f>
        <v/>
      </c>
      <c r="G58" s="6" t="str">
        <f>IF(总支出!H58="","",总支出!H58)</f>
        <v/>
      </c>
      <c r="H58" s="6" t="str">
        <f>IF(总支出!I58="","自动",总支出!I58)</f>
        <v>自动</v>
      </c>
      <c r="I58" s="6" t="str">
        <f>IF(F58="","",IFERROR(VLOOKUP(F58,税费设置!$A$15:$B$27,2,FALSE),"含税不明"))</f>
        <v/>
      </c>
      <c r="J58" s="6" t="str">
        <f t="shared" si="1"/>
        <v/>
      </c>
      <c r="K58" s="6" t="str">
        <f>IF(AND(税费设置!$B$5="是",G58="个人支出",J58="应税"),"是","否")</f>
        <v>否</v>
      </c>
      <c r="L58" s="8">
        <f t="shared" si="2"/>
        <v>0</v>
      </c>
      <c r="M58" s="8">
        <f t="shared" si="3"/>
        <v>0</v>
      </c>
      <c r="N58" s="8">
        <f t="shared" si="4"/>
        <v>0</v>
      </c>
      <c r="O58" s="8">
        <f t="shared" si="5"/>
        <v>0</v>
      </c>
      <c r="P58" s="8">
        <f>IF(K58&lt;&gt;"是",0,IF(税费设置!$B$6="是",E58/(1+税费设置!$B$10),E58))</f>
        <v>0</v>
      </c>
      <c r="Q58" s="8">
        <f>IF(K58&lt;&gt;"是",0,P58*税费设置!$B$8)</f>
        <v>0</v>
      </c>
      <c r="R58" s="8">
        <f>IF(K58&lt;&gt;"是",0,P58*税费设置!$B$9)</f>
        <v>0</v>
      </c>
      <c r="S58" s="8">
        <f t="shared" si="6"/>
        <v>0</v>
      </c>
    </row>
    <row r="59" spans="1:19" ht="13.9">
      <c r="A59" s="6" t="str">
        <f>IF(总支出!A59="","",总支出!A59)</f>
        <v/>
      </c>
      <c r="B59" s="7" t="str">
        <f>IF(总支出!B59="","",总支出!B59)</f>
        <v/>
      </c>
      <c r="C59" s="6" t="str">
        <f t="shared" si="0"/>
        <v/>
      </c>
      <c r="D59" s="6" t="str">
        <f>IF(总支出!C59="","",总支出!C59)</f>
        <v/>
      </c>
      <c r="E59" s="8" t="str">
        <f>IF(总支出!D59="","",总支出!D59)</f>
        <v/>
      </c>
      <c r="F59" s="6" t="str">
        <f>IF(总支出!E59="","",总支出!E59)</f>
        <v/>
      </c>
      <c r="G59" s="6" t="str">
        <f>IF(总支出!H59="","",总支出!H59)</f>
        <v/>
      </c>
      <c r="H59" s="6" t="str">
        <f>IF(总支出!I59="","自动",总支出!I59)</f>
        <v>自动</v>
      </c>
      <c r="I59" s="6" t="str">
        <f>IF(F59="","",IFERROR(VLOOKUP(F59,税费设置!$A$15:$B$27,2,FALSE),"含税不明"))</f>
        <v/>
      </c>
      <c r="J59" s="6" t="str">
        <f t="shared" si="1"/>
        <v/>
      </c>
      <c r="K59" s="6" t="str">
        <f>IF(AND(税费设置!$B$5="是",G59="个人支出",J59="应税"),"是","否")</f>
        <v>否</v>
      </c>
      <c r="L59" s="8">
        <f t="shared" si="2"/>
        <v>0</v>
      </c>
      <c r="M59" s="8">
        <f t="shared" si="3"/>
        <v>0</v>
      </c>
      <c r="N59" s="8">
        <f t="shared" si="4"/>
        <v>0</v>
      </c>
      <c r="O59" s="8">
        <f t="shared" si="5"/>
        <v>0</v>
      </c>
      <c r="P59" s="8">
        <f>IF(K59&lt;&gt;"是",0,IF(税费设置!$B$6="是",E59/(1+税费设置!$B$10),E59))</f>
        <v>0</v>
      </c>
      <c r="Q59" s="8">
        <f>IF(K59&lt;&gt;"是",0,P59*税费设置!$B$8)</f>
        <v>0</v>
      </c>
      <c r="R59" s="8">
        <f>IF(K59&lt;&gt;"是",0,P59*税费设置!$B$9)</f>
        <v>0</v>
      </c>
      <c r="S59" s="8">
        <f t="shared" si="6"/>
        <v>0</v>
      </c>
    </row>
    <row r="60" spans="1:19" ht="13.9">
      <c r="A60" s="6" t="str">
        <f>IF(总支出!A60="","",总支出!A60)</f>
        <v/>
      </c>
      <c r="B60" s="7" t="str">
        <f>IF(总支出!B60="","",总支出!B60)</f>
        <v/>
      </c>
      <c r="C60" s="6" t="str">
        <f t="shared" si="0"/>
        <v/>
      </c>
      <c r="D60" s="6" t="str">
        <f>IF(总支出!C60="","",总支出!C60)</f>
        <v/>
      </c>
      <c r="E60" s="8" t="str">
        <f>IF(总支出!D60="","",总支出!D60)</f>
        <v/>
      </c>
      <c r="F60" s="6" t="str">
        <f>IF(总支出!E60="","",总支出!E60)</f>
        <v/>
      </c>
      <c r="G60" s="6" t="str">
        <f>IF(总支出!H60="","",总支出!H60)</f>
        <v/>
      </c>
      <c r="H60" s="6" t="str">
        <f>IF(总支出!I60="","自动",总支出!I60)</f>
        <v>自动</v>
      </c>
      <c r="I60" s="6" t="str">
        <f>IF(F60="","",IFERROR(VLOOKUP(F60,税费设置!$A$15:$B$27,2,FALSE),"含税不明"))</f>
        <v/>
      </c>
      <c r="J60" s="6" t="str">
        <f t="shared" si="1"/>
        <v/>
      </c>
      <c r="K60" s="6" t="str">
        <f>IF(AND(税费设置!$B$5="是",G60="个人支出",J60="应税"),"是","否")</f>
        <v>否</v>
      </c>
      <c r="L60" s="8">
        <f t="shared" si="2"/>
        <v>0</v>
      </c>
      <c r="M60" s="8">
        <f t="shared" si="3"/>
        <v>0</v>
      </c>
      <c r="N60" s="8">
        <f t="shared" si="4"/>
        <v>0</v>
      </c>
      <c r="O60" s="8">
        <f t="shared" si="5"/>
        <v>0</v>
      </c>
      <c r="P60" s="8">
        <f>IF(K60&lt;&gt;"是",0,IF(税费设置!$B$6="是",E60/(1+税费设置!$B$10),E60))</f>
        <v>0</v>
      </c>
      <c r="Q60" s="8">
        <f>IF(K60&lt;&gt;"是",0,P60*税费设置!$B$8)</f>
        <v>0</v>
      </c>
      <c r="R60" s="8">
        <f>IF(K60&lt;&gt;"是",0,P60*税费设置!$B$9)</f>
        <v>0</v>
      </c>
      <c r="S60" s="8">
        <f t="shared" si="6"/>
        <v>0</v>
      </c>
    </row>
    <row r="61" spans="1:19" ht="13.9">
      <c r="A61" s="6" t="str">
        <f>IF(总支出!A61="","",总支出!A61)</f>
        <v/>
      </c>
      <c r="B61" s="7" t="str">
        <f>IF(总支出!B61="","",总支出!B61)</f>
        <v/>
      </c>
      <c r="C61" s="6" t="str">
        <f t="shared" si="0"/>
        <v/>
      </c>
      <c r="D61" s="6" t="str">
        <f>IF(总支出!C61="","",总支出!C61)</f>
        <v/>
      </c>
      <c r="E61" s="8" t="str">
        <f>IF(总支出!D61="","",总支出!D61)</f>
        <v/>
      </c>
      <c r="F61" s="6" t="str">
        <f>IF(总支出!E61="","",总支出!E61)</f>
        <v/>
      </c>
      <c r="G61" s="6" t="str">
        <f>IF(总支出!H61="","",总支出!H61)</f>
        <v/>
      </c>
      <c r="H61" s="6" t="str">
        <f>IF(总支出!I61="","自动",总支出!I61)</f>
        <v>自动</v>
      </c>
      <c r="I61" s="6" t="str">
        <f>IF(F61="","",IFERROR(VLOOKUP(F61,税费设置!$A$15:$B$27,2,FALSE),"含税不明"))</f>
        <v/>
      </c>
      <c r="J61" s="6" t="str">
        <f t="shared" si="1"/>
        <v/>
      </c>
      <c r="K61" s="6" t="str">
        <f>IF(AND(税费设置!$B$5="是",G61="个人支出",J61="应税"),"是","否")</f>
        <v>否</v>
      </c>
      <c r="L61" s="8">
        <f t="shared" si="2"/>
        <v>0</v>
      </c>
      <c r="M61" s="8">
        <f t="shared" si="3"/>
        <v>0</v>
      </c>
      <c r="N61" s="8">
        <f t="shared" si="4"/>
        <v>0</v>
      </c>
      <c r="O61" s="8">
        <f t="shared" si="5"/>
        <v>0</v>
      </c>
      <c r="P61" s="8">
        <f>IF(K61&lt;&gt;"是",0,IF(税费设置!$B$6="是",E61/(1+税费设置!$B$10),E61))</f>
        <v>0</v>
      </c>
      <c r="Q61" s="8">
        <f>IF(K61&lt;&gt;"是",0,P61*税费设置!$B$8)</f>
        <v>0</v>
      </c>
      <c r="R61" s="8">
        <f>IF(K61&lt;&gt;"是",0,P61*税费设置!$B$9)</f>
        <v>0</v>
      </c>
      <c r="S61" s="8">
        <f t="shared" si="6"/>
        <v>0</v>
      </c>
    </row>
    <row r="62" spans="1:19" ht="13.9">
      <c r="A62" s="6" t="str">
        <f>IF(总支出!A62="","",总支出!A62)</f>
        <v/>
      </c>
      <c r="B62" s="7" t="str">
        <f>IF(总支出!B62="","",总支出!B62)</f>
        <v/>
      </c>
      <c r="C62" s="6" t="str">
        <f t="shared" si="0"/>
        <v/>
      </c>
      <c r="D62" s="6" t="str">
        <f>IF(总支出!C62="","",总支出!C62)</f>
        <v/>
      </c>
      <c r="E62" s="8" t="str">
        <f>IF(总支出!D62="","",总支出!D62)</f>
        <v/>
      </c>
      <c r="F62" s="6" t="str">
        <f>IF(总支出!E62="","",总支出!E62)</f>
        <v/>
      </c>
      <c r="G62" s="6" t="str">
        <f>IF(总支出!H62="","",总支出!H62)</f>
        <v/>
      </c>
      <c r="H62" s="6" t="str">
        <f>IF(总支出!I62="","自动",总支出!I62)</f>
        <v>自动</v>
      </c>
      <c r="I62" s="6" t="str">
        <f>IF(F62="","",IFERROR(VLOOKUP(F62,税费设置!$A$15:$B$27,2,FALSE),"含税不明"))</f>
        <v/>
      </c>
      <c r="J62" s="6" t="str">
        <f t="shared" si="1"/>
        <v/>
      </c>
      <c r="K62" s="6" t="str">
        <f>IF(AND(税费设置!$B$5="是",G62="个人支出",J62="应税"),"是","否")</f>
        <v>否</v>
      </c>
      <c r="L62" s="8">
        <f t="shared" si="2"/>
        <v>0</v>
      </c>
      <c r="M62" s="8">
        <f t="shared" si="3"/>
        <v>0</v>
      </c>
      <c r="N62" s="8">
        <f t="shared" si="4"/>
        <v>0</v>
      </c>
      <c r="O62" s="8">
        <f t="shared" si="5"/>
        <v>0</v>
      </c>
      <c r="P62" s="8">
        <f>IF(K62&lt;&gt;"是",0,IF(税费设置!$B$6="是",E62/(1+税费设置!$B$10),E62))</f>
        <v>0</v>
      </c>
      <c r="Q62" s="8">
        <f>IF(K62&lt;&gt;"是",0,P62*税费设置!$B$8)</f>
        <v>0</v>
      </c>
      <c r="R62" s="8">
        <f>IF(K62&lt;&gt;"是",0,P62*税费设置!$B$9)</f>
        <v>0</v>
      </c>
      <c r="S62" s="8">
        <f t="shared" si="6"/>
        <v>0</v>
      </c>
    </row>
    <row r="63" spans="1:19" ht="13.9">
      <c r="A63" s="6" t="str">
        <f>IF(总支出!A63="","",总支出!A63)</f>
        <v/>
      </c>
      <c r="B63" s="7" t="str">
        <f>IF(总支出!B63="","",总支出!B63)</f>
        <v/>
      </c>
      <c r="C63" s="6" t="str">
        <f t="shared" si="0"/>
        <v/>
      </c>
      <c r="D63" s="6" t="str">
        <f>IF(总支出!C63="","",总支出!C63)</f>
        <v/>
      </c>
      <c r="E63" s="8" t="str">
        <f>IF(总支出!D63="","",总支出!D63)</f>
        <v/>
      </c>
      <c r="F63" s="6" t="str">
        <f>IF(总支出!E63="","",总支出!E63)</f>
        <v/>
      </c>
      <c r="G63" s="6" t="str">
        <f>IF(总支出!H63="","",总支出!H63)</f>
        <v/>
      </c>
      <c r="H63" s="6" t="str">
        <f>IF(总支出!I63="","自动",总支出!I63)</f>
        <v>自动</v>
      </c>
      <c r="I63" s="6" t="str">
        <f>IF(F63="","",IFERROR(VLOOKUP(F63,税费设置!$A$15:$B$27,2,FALSE),"含税不明"))</f>
        <v/>
      </c>
      <c r="J63" s="6" t="str">
        <f t="shared" si="1"/>
        <v/>
      </c>
      <c r="K63" s="6" t="str">
        <f>IF(AND(税费设置!$B$5="是",G63="个人支出",J63="应税"),"是","否")</f>
        <v>否</v>
      </c>
      <c r="L63" s="8">
        <f t="shared" si="2"/>
        <v>0</v>
      </c>
      <c r="M63" s="8">
        <f t="shared" si="3"/>
        <v>0</v>
      </c>
      <c r="N63" s="8">
        <f t="shared" si="4"/>
        <v>0</v>
      </c>
      <c r="O63" s="8">
        <f t="shared" si="5"/>
        <v>0</v>
      </c>
      <c r="P63" s="8">
        <f>IF(K63&lt;&gt;"是",0,IF(税费设置!$B$6="是",E63/(1+税费设置!$B$10),E63))</f>
        <v>0</v>
      </c>
      <c r="Q63" s="8">
        <f>IF(K63&lt;&gt;"是",0,P63*税费设置!$B$8)</f>
        <v>0</v>
      </c>
      <c r="R63" s="8">
        <f>IF(K63&lt;&gt;"是",0,P63*税费设置!$B$9)</f>
        <v>0</v>
      </c>
      <c r="S63" s="8">
        <f t="shared" si="6"/>
        <v>0</v>
      </c>
    </row>
    <row r="64" spans="1:19" ht="13.9">
      <c r="A64" s="6" t="str">
        <f>IF(总支出!A64="","",总支出!A64)</f>
        <v/>
      </c>
      <c r="B64" s="7" t="str">
        <f>IF(总支出!B64="","",总支出!B64)</f>
        <v/>
      </c>
      <c r="C64" s="6" t="str">
        <f t="shared" si="0"/>
        <v/>
      </c>
      <c r="D64" s="6" t="str">
        <f>IF(总支出!C64="","",总支出!C64)</f>
        <v/>
      </c>
      <c r="E64" s="8" t="str">
        <f>IF(总支出!D64="","",总支出!D64)</f>
        <v/>
      </c>
      <c r="F64" s="6" t="str">
        <f>IF(总支出!E64="","",总支出!E64)</f>
        <v/>
      </c>
      <c r="G64" s="6" t="str">
        <f>IF(总支出!H64="","",总支出!H64)</f>
        <v/>
      </c>
      <c r="H64" s="6" t="str">
        <f>IF(总支出!I64="","自动",总支出!I64)</f>
        <v>自动</v>
      </c>
      <c r="I64" s="6" t="str">
        <f>IF(F64="","",IFERROR(VLOOKUP(F64,税费设置!$A$15:$B$27,2,FALSE),"含税不明"))</f>
        <v/>
      </c>
      <c r="J64" s="6" t="str">
        <f t="shared" si="1"/>
        <v/>
      </c>
      <c r="K64" s="6" t="str">
        <f>IF(AND(税费设置!$B$5="是",G64="个人支出",J64="应税"),"是","否")</f>
        <v>否</v>
      </c>
      <c r="L64" s="8">
        <f t="shared" si="2"/>
        <v>0</v>
      </c>
      <c r="M64" s="8">
        <f t="shared" si="3"/>
        <v>0</v>
      </c>
      <c r="N64" s="8">
        <f t="shared" si="4"/>
        <v>0</v>
      </c>
      <c r="O64" s="8">
        <f t="shared" si="5"/>
        <v>0</v>
      </c>
      <c r="P64" s="8">
        <f>IF(K64&lt;&gt;"是",0,IF(税费设置!$B$6="是",E64/(1+税费设置!$B$10),E64))</f>
        <v>0</v>
      </c>
      <c r="Q64" s="8">
        <f>IF(K64&lt;&gt;"是",0,P64*税费设置!$B$8)</f>
        <v>0</v>
      </c>
      <c r="R64" s="8">
        <f>IF(K64&lt;&gt;"是",0,P64*税费设置!$B$9)</f>
        <v>0</v>
      </c>
      <c r="S64" s="8">
        <f t="shared" si="6"/>
        <v>0</v>
      </c>
    </row>
    <row r="65" spans="1:19" ht="13.9">
      <c r="A65" s="6" t="str">
        <f>IF(总支出!A65="","",总支出!A65)</f>
        <v/>
      </c>
      <c r="B65" s="7" t="str">
        <f>IF(总支出!B65="","",总支出!B65)</f>
        <v/>
      </c>
      <c r="C65" s="6" t="str">
        <f t="shared" si="0"/>
        <v/>
      </c>
      <c r="D65" s="6" t="str">
        <f>IF(总支出!C65="","",总支出!C65)</f>
        <v/>
      </c>
      <c r="E65" s="8" t="str">
        <f>IF(总支出!D65="","",总支出!D65)</f>
        <v/>
      </c>
      <c r="F65" s="6" t="str">
        <f>IF(总支出!E65="","",总支出!E65)</f>
        <v/>
      </c>
      <c r="G65" s="6" t="str">
        <f>IF(总支出!H65="","",总支出!H65)</f>
        <v/>
      </c>
      <c r="H65" s="6" t="str">
        <f>IF(总支出!I65="","自动",总支出!I65)</f>
        <v>自动</v>
      </c>
      <c r="I65" s="6" t="str">
        <f>IF(F65="","",IFERROR(VLOOKUP(F65,税费设置!$A$15:$B$27,2,FALSE),"含税不明"))</f>
        <v/>
      </c>
      <c r="J65" s="6" t="str">
        <f t="shared" si="1"/>
        <v/>
      </c>
      <c r="K65" s="6" t="str">
        <f>IF(AND(税费设置!$B$5="是",G65="个人支出",J65="应税"),"是","否")</f>
        <v>否</v>
      </c>
      <c r="L65" s="8">
        <f t="shared" si="2"/>
        <v>0</v>
      </c>
      <c r="M65" s="8">
        <f t="shared" si="3"/>
        <v>0</v>
      </c>
      <c r="N65" s="8">
        <f t="shared" si="4"/>
        <v>0</v>
      </c>
      <c r="O65" s="8">
        <f t="shared" si="5"/>
        <v>0</v>
      </c>
      <c r="P65" s="8">
        <f>IF(K65&lt;&gt;"是",0,IF(税费设置!$B$6="是",E65/(1+税费设置!$B$10),E65))</f>
        <v>0</v>
      </c>
      <c r="Q65" s="8">
        <f>IF(K65&lt;&gt;"是",0,P65*税费设置!$B$8)</f>
        <v>0</v>
      </c>
      <c r="R65" s="8">
        <f>IF(K65&lt;&gt;"是",0,P65*税费设置!$B$9)</f>
        <v>0</v>
      </c>
      <c r="S65" s="8">
        <f t="shared" si="6"/>
        <v>0</v>
      </c>
    </row>
    <row r="66" spans="1:19" ht="13.9">
      <c r="A66" s="6" t="str">
        <f>IF(总支出!A66="","",总支出!A66)</f>
        <v/>
      </c>
      <c r="B66" s="7" t="str">
        <f>IF(总支出!B66="","",总支出!B66)</f>
        <v/>
      </c>
      <c r="C66" s="6" t="str">
        <f t="shared" si="0"/>
        <v/>
      </c>
      <c r="D66" s="6" t="str">
        <f>IF(总支出!C66="","",总支出!C66)</f>
        <v/>
      </c>
      <c r="E66" s="8" t="str">
        <f>IF(总支出!D66="","",总支出!D66)</f>
        <v/>
      </c>
      <c r="F66" s="6" t="str">
        <f>IF(总支出!E66="","",总支出!E66)</f>
        <v/>
      </c>
      <c r="G66" s="6" t="str">
        <f>IF(总支出!H66="","",总支出!H66)</f>
        <v/>
      </c>
      <c r="H66" s="6" t="str">
        <f>IF(总支出!I66="","自动",总支出!I66)</f>
        <v>自动</v>
      </c>
      <c r="I66" s="6" t="str">
        <f>IF(F66="","",IFERROR(VLOOKUP(F66,税费设置!$A$15:$B$27,2,FALSE),"含税不明"))</f>
        <v/>
      </c>
      <c r="J66" s="6" t="str">
        <f t="shared" si="1"/>
        <v/>
      </c>
      <c r="K66" s="6" t="str">
        <f>IF(AND(税费设置!$B$5="是",G66="个人支出",J66="应税"),"是","否")</f>
        <v>否</v>
      </c>
      <c r="L66" s="8">
        <f t="shared" si="2"/>
        <v>0</v>
      </c>
      <c r="M66" s="8">
        <f t="shared" si="3"/>
        <v>0</v>
      </c>
      <c r="N66" s="8">
        <f t="shared" si="4"/>
        <v>0</v>
      </c>
      <c r="O66" s="8">
        <f t="shared" si="5"/>
        <v>0</v>
      </c>
      <c r="P66" s="8">
        <f>IF(K66&lt;&gt;"是",0,IF(税费设置!$B$6="是",E66/(1+税费设置!$B$10),E66))</f>
        <v>0</v>
      </c>
      <c r="Q66" s="8">
        <f>IF(K66&lt;&gt;"是",0,P66*税费设置!$B$8)</f>
        <v>0</v>
      </c>
      <c r="R66" s="8">
        <f>IF(K66&lt;&gt;"是",0,P66*税费设置!$B$9)</f>
        <v>0</v>
      </c>
      <c r="S66" s="8">
        <f t="shared" si="6"/>
        <v>0</v>
      </c>
    </row>
    <row r="67" spans="1:19" ht="13.9">
      <c r="A67" s="6" t="str">
        <f>IF(总支出!A67="","",总支出!A67)</f>
        <v/>
      </c>
      <c r="B67" s="7" t="str">
        <f>IF(总支出!B67="","",总支出!B67)</f>
        <v/>
      </c>
      <c r="C67" s="6" t="str">
        <f t="shared" si="0"/>
        <v/>
      </c>
      <c r="D67" s="6" t="str">
        <f>IF(总支出!C67="","",总支出!C67)</f>
        <v/>
      </c>
      <c r="E67" s="8" t="str">
        <f>IF(总支出!D67="","",总支出!D67)</f>
        <v/>
      </c>
      <c r="F67" s="6" t="str">
        <f>IF(总支出!E67="","",总支出!E67)</f>
        <v/>
      </c>
      <c r="G67" s="6" t="str">
        <f>IF(总支出!H67="","",总支出!H67)</f>
        <v/>
      </c>
      <c r="H67" s="6" t="str">
        <f>IF(总支出!I67="","自动",总支出!I67)</f>
        <v>自动</v>
      </c>
      <c r="I67" s="6" t="str">
        <f>IF(F67="","",IFERROR(VLOOKUP(F67,税费设置!$A$15:$B$27,2,FALSE),"含税不明"))</f>
        <v/>
      </c>
      <c r="J67" s="6" t="str">
        <f t="shared" si="1"/>
        <v/>
      </c>
      <c r="K67" s="6" t="str">
        <f>IF(AND(税费设置!$B$5="是",G67="个人支出",J67="应税"),"是","否")</f>
        <v>否</v>
      </c>
      <c r="L67" s="8">
        <f t="shared" si="2"/>
        <v>0</v>
      </c>
      <c r="M67" s="8">
        <f t="shared" si="3"/>
        <v>0</v>
      </c>
      <c r="N67" s="8">
        <f t="shared" si="4"/>
        <v>0</v>
      </c>
      <c r="O67" s="8">
        <f t="shared" si="5"/>
        <v>0</v>
      </c>
      <c r="P67" s="8">
        <f>IF(K67&lt;&gt;"是",0,IF(税费设置!$B$6="是",E67/(1+税费设置!$B$10),E67))</f>
        <v>0</v>
      </c>
      <c r="Q67" s="8">
        <f>IF(K67&lt;&gt;"是",0,P67*税费设置!$B$8)</f>
        <v>0</v>
      </c>
      <c r="R67" s="8">
        <f>IF(K67&lt;&gt;"是",0,P67*税费设置!$B$9)</f>
        <v>0</v>
      </c>
      <c r="S67" s="8">
        <f t="shared" si="6"/>
        <v>0</v>
      </c>
    </row>
    <row r="68" spans="1:19" ht="13.9">
      <c r="A68" s="6" t="str">
        <f>IF(总支出!A68="","",总支出!A68)</f>
        <v/>
      </c>
      <c r="B68" s="7" t="str">
        <f>IF(总支出!B68="","",总支出!B68)</f>
        <v/>
      </c>
      <c r="C68" s="6" t="str">
        <f t="shared" ref="C68:C131" si="7">IF(B68="","",TEXT(B68,"yyyy-mm"))</f>
        <v/>
      </c>
      <c r="D68" s="6" t="str">
        <f>IF(总支出!C68="","",总支出!C68)</f>
        <v/>
      </c>
      <c r="E68" s="8" t="str">
        <f>IF(总支出!D68="","",总支出!D68)</f>
        <v/>
      </c>
      <c r="F68" s="6" t="str">
        <f>IF(总支出!E68="","",总支出!E68)</f>
        <v/>
      </c>
      <c r="G68" s="6" t="str">
        <f>IF(总支出!H68="","",总支出!H68)</f>
        <v/>
      </c>
      <c r="H68" s="6" t="str">
        <f>IF(总支出!I68="","自动",总支出!I68)</f>
        <v>自动</v>
      </c>
      <c r="I68" s="6" t="str">
        <f>IF(F68="","",IFERROR(VLOOKUP(F68,税费设置!$A$15:$B$27,2,FALSE),"含税不明"))</f>
        <v/>
      </c>
      <c r="J68" s="6" t="str">
        <f t="shared" ref="J68:J131" si="8">IF(D68="","",IF(H68="自动",I68,H68))</f>
        <v/>
      </c>
      <c r="K68" s="6" t="str">
        <f>IF(AND(税费设置!$B$5="是",G68="个人支出",J68="应税"),"是","否")</f>
        <v>否</v>
      </c>
      <c r="L68" s="8">
        <f t="shared" ref="L68:L131" si="9">IF(K68="是",E68,0)</f>
        <v>0</v>
      </c>
      <c r="M68" s="8">
        <f t="shared" ref="M68:M131" si="10">IF(AND(G68="个人支出",J68="零税率"),E68,0)</f>
        <v>0</v>
      </c>
      <c r="N68" s="8">
        <f t="shared" ref="N68:N131" si="11">IF(AND(G68="个人支出",J68="免税"),E68,0)</f>
        <v>0</v>
      </c>
      <c r="O68" s="8">
        <f t="shared" ref="O68:O131" si="12">IF(AND(G68="个人支出",OR(J68="含税不明",J68="不适用")),E68,0)</f>
        <v>0</v>
      </c>
      <c r="P68" s="8">
        <f>IF(K68&lt;&gt;"是",0,IF(税费设置!$B$6="是",E68/(1+税费设置!$B$10),E68))</f>
        <v>0</v>
      </c>
      <c r="Q68" s="8">
        <f>IF(K68&lt;&gt;"是",0,P68*税费设置!$B$8)</f>
        <v>0</v>
      </c>
      <c r="R68" s="8">
        <f>IF(K68&lt;&gt;"是",0,P68*税费设置!$B$9)</f>
        <v>0</v>
      </c>
      <c r="S68" s="8">
        <f t="shared" ref="S68:S131" si="13">Q68+R68</f>
        <v>0</v>
      </c>
    </row>
    <row r="69" spans="1:19" ht="13.9">
      <c r="A69" s="6" t="str">
        <f>IF(总支出!A69="","",总支出!A69)</f>
        <v/>
      </c>
      <c r="B69" s="7" t="str">
        <f>IF(总支出!B69="","",总支出!B69)</f>
        <v/>
      </c>
      <c r="C69" s="6" t="str">
        <f t="shared" si="7"/>
        <v/>
      </c>
      <c r="D69" s="6" t="str">
        <f>IF(总支出!C69="","",总支出!C69)</f>
        <v/>
      </c>
      <c r="E69" s="8" t="str">
        <f>IF(总支出!D69="","",总支出!D69)</f>
        <v/>
      </c>
      <c r="F69" s="6" t="str">
        <f>IF(总支出!E69="","",总支出!E69)</f>
        <v/>
      </c>
      <c r="G69" s="6" t="str">
        <f>IF(总支出!H69="","",总支出!H69)</f>
        <v/>
      </c>
      <c r="H69" s="6" t="str">
        <f>IF(总支出!I69="","自动",总支出!I69)</f>
        <v>自动</v>
      </c>
      <c r="I69" s="6" t="str">
        <f>IF(F69="","",IFERROR(VLOOKUP(F69,税费设置!$A$15:$B$27,2,FALSE),"含税不明"))</f>
        <v/>
      </c>
      <c r="J69" s="6" t="str">
        <f t="shared" si="8"/>
        <v/>
      </c>
      <c r="K69" s="6" t="str">
        <f>IF(AND(税费设置!$B$5="是",G69="个人支出",J69="应税"),"是","否")</f>
        <v>否</v>
      </c>
      <c r="L69" s="8">
        <f t="shared" si="9"/>
        <v>0</v>
      </c>
      <c r="M69" s="8">
        <f t="shared" si="10"/>
        <v>0</v>
      </c>
      <c r="N69" s="8">
        <f t="shared" si="11"/>
        <v>0</v>
      </c>
      <c r="O69" s="8">
        <f t="shared" si="12"/>
        <v>0</v>
      </c>
      <c r="P69" s="8">
        <f>IF(K69&lt;&gt;"是",0,IF(税费设置!$B$6="是",E69/(1+税费设置!$B$10),E69))</f>
        <v>0</v>
      </c>
      <c r="Q69" s="8">
        <f>IF(K69&lt;&gt;"是",0,P69*税费设置!$B$8)</f>
        <v>0</v>
      </c>
      <c r="R69" s="8">
        <f>IF(K69&lt;&gt;"是",0,P69*税费设置!$B$9)</f>
        <v>0</v>
      </c>
      <c r="S69" s="8">
        <f t="shared" si="13"/>
        <v>0</v>
      </c>
    </row>
    <row r="70" spans="1:19" ht="13.9">
      <c r="A70" s="6" t="str">
        <f>IF(总支出!A70="","",总支出!A70)</f>
        <v/>
      </c>
      <c r="B70" s="7" t="str">
        <f>IF(总支出!B70="","",总支出!B70)</f>
        <v/>
      </c>
      <c r="C70" s="6" t="str">
        <f t="shared" si="7"/>
        <v/>
      </c>
      <c r="D70" s="6" t="str">
        <f>IF(总支出!C70="","",总支出!C70)</f>
        <v/>
      </c>
      <c r="E70" s="8" t="str">
        <f>IF(总支出!D70="","",总支出!D70)</f>
        <v/>
      </c>
      <c r="F70" s="6" t="str">
        <f>IF(总支出!E70="","",总支出!E70)</f>
        <v/>
      </c>
      <c r="G70" s="6" t="str">
        <f>IF(总支出!H70="","",总支出!H70)</f>
        <v/>
      </c>
      <c r="H70" s="6" t="str">
        <f>IF(总支出!I70="","自动",总支出!I70)</f>
        <v>自动</v>
      </c>
      <c r="I70" s="6" t="str">
        <f>IF(F70="","",IFERROR(VLOOKUP(F70,税费设置!$A$15:$B$27,2,FALSE),"含税不明"))</f>
        <v/>
      </c>
      <c r="J70" s="6" t="str">
        <f t="shared" si="8"/>
        <v/>
      </c>
      <c r="K70" s="6" t="str">
        <f>IF(AND(税费设置!$B$5="是",G70="个人支出",J70="应税"),"是","否")</f>
        <v>否</v>
      </c>
      <c r="L70" s="8">
        <f t="shared" si="9"/>
        <v>0</v>
      </c>
      <c r="M70" s="8">
        <f t="shared" si="10"/>
        <v>0</v>
      </c>
      <c r="N70" s="8">
        <f t="shared" si="11"/>
        <v>0</v>
      </c>
      <c r="O70" s="8">
        <f t="shared" si="12"/>
        <v>0</v>
      </c>
      <c r="P70" s="8">
        <f>IF(K70&lt;&gt;"是",0,IF(税费设置!$B$6="是",E70/(1+税费设置!$B$10),E70))</f>
        <v>0</v>
      </c>
      <c r="Q70" s="8">
        <f>IF(K70&lt;&gt;"是",0,P70*税费设置!$B$8)</f>
        <v>0</v>
      </c>
      <c r="R70" s="8">
        <f>IF(K70&lt;&gt;"是",0,P70*税费设置!$B$9)</f>
        <v>0</v>
      </c>
      <c r="S70" s="8">
        <f t="shared" si="13"/>
        <v>0</v>
      </c>
    </row>
    <row r="71" spans="1:19" ht="13.9">
      <c r="A71" s="6" t="str">
        <f>IF(总支出!A71="","",总支出!A71)</f>
        <v/>
      </c>
      <c r="B71" s="7" t="str">
        <f>IF(总支出!B71="","",总支出!B71)</f>
        <v/>
      </c>
      <c r="C71" s="6" t="str">
        <f t="shared" si="7"/>
        <v/>
      </c>
      <c r="D71" s="6" t="str">
        <f>IF(总支出!C71="","",总支出!C71)</f>
        <v/>
      </c>
      <c r="E71" s="8" t="str">
        <f>IF(总支出!D71="","",总支出!D71)</f>
        <v/>
      </c>
      <c r="F71" s="6" t="str">
        <f>IF(总支出!E71="","",总支出!E71)</f>
        <v/>
      </c>
      <c r="G71" s="6" t="str">
        <f>IF(总支出!H71="","",总支出!H71)</f>
        <v/>
      </c>
      <c r="H71" s="6" t="str">
        <f>IF(总支出!I71="","自动",总支出!I71)</f>
        <v>自动</v>
      </c>
      <c r="I71" s="6" t="str">
        <f>IF(F71="","",IFERROR(VLOOKUP(F71,税费设置!$A$15:$B$27,2,FALSE),"含税不明"))</f>
        <v/>
      </c>
      <c r="J71" s="6" t="str">
        <f t="shared" si="8"/>
        <v/>
      </c>
      <c r="K71" s="6" t="str">
        <f>IF(AND(税费设置!$B$5="是",G71="个人支出",J71="应税"),"是","否")</f>
        <v>否</v>
      </c>
      <c r="L71" s="8">
        <f t="shared" si="9"/>
        <v>0</v>
      </c>
      <c r="M71" s="8">
        <f t="shared" si="10"/>
        <v>0</v>
      </c>
      <c r="N71" s="8">
        <f t="shared" si="11"/>
        <v>0</v>
      </c>
      <c r="O71" s="8">
        <f t="shared" si="12"/>
        <v>0</v>
      </c>
      <c r="P71" s="8">
        <f>IF(K71&lt;&gt;"是",0,IF(税费设置!$B$6="是",E71/(1+税费设置!$B$10),E71))</f>
        <v>0</v>
      </c>
      <c r="Q71" s="8">
        <f>IF(K71&lt;&gt;"是",0,P71*税费设置!$B$8)</f>
        <v>0</v>
      </c>
      <c r="R71" s="8">
        <f>IF(K71&lt;&gt;"是",0,P71*税费设置!$B$9)</f>
        <v>0</v>
      </c>
      <c r="S71" s="8">
        <f t="shared" si="13"/>
        <v>0</v>
      </c>
    </row>
    <row r="72" spans="1:19" ht="13.9">
      <c r="A72" s="6" t="str">
        <f>IF(总支出!A72="","",总支出!A72)</f>
        <v/>
      </c>
      <c r="B72" s="7" t="str">
        <f>IF(总支出!B72="","",总支出!B72)</f>
        <v/>
      </c>
      <c r="C72" s="6" t="str">
        <f t="shared" si="7"/>
        <v/>
      </c>
      <c r="D72" s="6" t="str">
        <f>IF(总支出!C72="","",总支出!C72)</f>
        <v/>
      </c>
      <c r="E72" s="8" t="str">
        <f>IF(总支出!D72="","",总支出!D72)</f>
        <v/>
      </c>
      <c r="F72" s="6" t="str">
        <f>IF(总支出!E72="","",总支出!E72)</f>
        <v/>
      </c>
      <c r="G72" s="6" t="str">
        <f>IF(总支出!H72="","",总支出!H72)</f>
        <v/>
      </c>
      <c r="H72" s="6" t="str">
        <f>IF(总支出!I72="","自动",总支出!I72)</f>
        <v>自动</v>
      </c>
      <c r="I72" s="6" t="str">
        <f>IF(F72="","",IFERROR(VLOOKUP(F72,税费设置!$A$15:$B$27,2,FALSE),"含税不明"))</f>
        <v/>
      </c>
      <c r="J72" s="6" t="str">
        <f t="shared" si="8"/>
        <v/>
      </c>
      <c r="K72" s="6" t="str">
        <f>IF(AND(税费设置!$B$5="是",G72="个人支出",J72="应税"),"是","否")</f>
        <v>否</v>
      </c>
      <c r="L72" s="8">
        <f t="shared" si="9"/>
        <v>0</v>
      </c>
      <c r="M72" s="8">
        <f t="shared" si="10"/>
        <v>0</v>
      </c>
      <c r="N72" s="8">
        <f t="shared" si="11"/>
        <v>0</v>
      </c>
      <c r="O72" s="8">
        <f t="shared" si="12"/>
        <v>0</v>
      </c>
      <c r="P72" s="8">
        <f>IF(K72&lt;&gt;"是",0,IF(税费设置!$B$6="是",E72/(1+税费设置!$B$10),E72))</f>
        <v>0</v>
      </c>
      <c r="Q72" s="8">
        <f>IF(K72&lt;&gt;"是",0,P72*税费设置!$B$8)</f>
        <v>0</v>
      </c>
      <c r="R72" s="8">
        <f>IF(K72&lt;&gt;"是",0,P72*税费设置!$B$9)</f>
        <v>0</v>
      </c>
      <c r="S72" s="8">
        <f t="shared" si="13"/>
        <v>0</v>
      </c>
    </row>
    <row r="73" spans="1:19" ht="13.9">
      <c r="A73" s="6" t="str">
        <f>IF(总支出!A73="","",总支出!A73)</f>
        <v/>
      </c>
      <c r="B73" s="7" t="str">
        <f>IF(总支出!B73="","",总支出!B73)</f>
        <v/>
      </c>
      <c r="C73" s="6" t="str">
        <f t="shared" si="7"/>
        <v/>
      </c>
      <c r="D73" s="6" t="str">
        <f>IF(总支出!C73="","",总支出!C73)</f>
        <v/>
      </c>
      <c r="E73" s="8" t="str">
        <f>IF(总支出!D73="","",总支出!D73)</f>
        <v/>
      </c>
      <c r="F73" s="6" t="str">
        <f>IF(总支出!E73="","",总支出!E73)</f>
        <v/>
      </c>
      <c r="G73" s="6" t="str">
        <f>IF(总支出!H73="","",总支出!H73)</f>
        <v/>
      </c>
      <c r="H73" s="6" t="str">
        <f>IF(总支出!I73="","自动",总支出!I73)</f>
        <v>自动</v>
      </c>
      <c r="I73" s="6" t="str">
        <f>IF(F73="","",IFERROR(VLOOKUP(F73,税费设置!$A$15:$B$27,2,FALSE),"含税不明"))</f>
        <v/>
      </c>
      <c r="J73" s="6" t="str">
        <f t="shared" si="8"/>
        <v/>
      </c>
      <c r="K73" s="6" t="str">
        <f>IF(AND(税费设置!$B$5="是",G73="个人支出",J73="应税"),"是","否")</f>
        <v>否</v>
      </c>
      <c r="L73" s="8">
        <f t="shared" si="9"/>
        <v>0</v>
      </c>
      <c r="M73" s="8">
        <f t="shared" si="10"/>
        <v>0</v>
      </c>
      <c r="N73" s="8">
        <f t="shared" si="11"/>
        <v>0</v>
      </c>
      <c r="O73" s="8">
        <f t="shared" si="12"/>
        <v>0</v>
      </c>
      <c r="P73" s="8">
        <f>IF(K73&lt;&gt;"是",0,IF(税费设置!$B$6="是",E73/(1+税费设置!$B$10),E73))</f>
        <v>0</v>
      </c>
      <c r="Q73" s="8">
        <f>IF(K73&lt;&gt;"是",0,P73*税费设置!$B$8)</f>
        <v>0</v>
      </c>
      <c r="R73" s="8">
        <f>IF(K73&lt;&gt;"是",0,P73*税费设置!$B$9)</f>
        <v>0</v>
      </c>
      <c r="S73" s="8">
        <f t="shared" si="13"/>
        <v>0</v>
      </c>
    </row>
    <row r="74" spans="1:19" ht="13.9">
      <c r="A74" s="6" t="str">
        <f>IF(总支出!A74="","",总支出!A74)</f>
        <v/>
      </c>
      <c r="B74" s="7" t="str">
        <f>IF(总支出!B74="","",总支出!B74)</f>
        <v/>
      </c>
      <c r="C74" s="6" t="str">
        <f t="shared" si="7"/>
        <v/>
      </c>
      <c r="D74" s="6" t="str">
        <f>IF(总支出!C74="","",总支出!C74)</f>
        <v/>
      </c>
      <c r="E74" s="8" t="str">
        <f>IF(总支出!D74="","",总支出!D74)</f>
        <v/>
      </c>
      <c r="F74" s="6" t="str">
        <f>IF(总支出!E74="","",总支出!E74)</f>
        <v/>
      </c>
      <c r="G74" s="6" t="str">
        <f>IF(总支出!H74="","",总支出!H74)</f>
        <v/>
      </c>
      <c r="H74" s="6" t="str">
        <f>IF(总支出!I74="","自动",总支出!I74)</f>
        <v>自动</v>
      </c>
      <c r="I74" s="6" t="str">
        <f>IF(F74="","",IFERROR(VLOOKUP(F74,税费设置!$A$15:$B$27,2,FALSE),"含税不明"))</f>
        <v/>
      </c>
      <c r="J74" s="6" t="str">
        <f t="shared" si="8"/>
        <v/>
      </c>
      <c r="K74" s="6" t="str">
        <f>IF(AND(税费设置!$B$5="是",G74="个人支出",J74="应税"),"是","否")</f>
        <v>否</v>
      </c>
      <c r="L74" s="8">
        <f t="shared" si="9"/>
        <v>0</v>
      </c>
      <c r="M74" s="8">
        <f t="shared" si="10"/>
        <v>0</v>
      </c>
      <c r="N74" s="8">
        <f t="shared" si="11"/>
        <v>0</v>
      </c>
      <c r="O74" s="8">
        <f t="shared" si="12"/>
        <v>0</v>
      </c>
      <c r="P74" s="8">
        <f>IF(K74&lt;&gt;"是",0,IF(税费设置!$B$6="是",E74/(1+税费设置!$B$10),E74))</f>
        <v>0</v>
      </c>
      <c r="Q74" s="8">
        <f>IF(K74&lt;&gt;"是",0,P74*税费设置!$B$8)</f>
        <v>0</v>
      </c>
      <c r="R74" s="8">
        <f>IF(K74&lt;&gt;"是",0,P74*税费设置!$B$9)</f>
        <v>0</v>
      </c>
      <c r="S74" s="8">
        <f t="shared" si="13"/>
        <v>0</v>
      </c>
    </row>
    <row r="75" spans="1:19" ht="13.9">
      <c r="A75" s="6" t="str">
        <f>IF(总支出!A75="","",总支出!A75)</f>
        <v/>
      </c>
      <c r="B75" s="7" t="str">
        <f>IF(总支出!B75="","",总支出!B75)</f>
        <v/>
      </c>
      <c r="C75" s="6" t="str">
        <f t="shared" si="7"/>
        <v/>
      </c>
      <c r="D75" s="6" t="str">
        <f>IF(总支出!C75="","",总支出!C75)</f>
        <v/>
      </c>
      <c r="E75" s="8" t="str">
        <f>IF(总支出!D75="","",总支出!D75)</f>
        <v/>
      </c>
      <c r="F75" s="6" t="str">
        <f>IF(总支出!E75="","",总支出!E75)</f>
        <v/>
      </c>
      <c r="G75" s="6" t="str">
        <f>IF(总支出!H75="","",总支出!H75)</f>
        <v/>
      </c>
      <c r="H75" s="6" t="str">
        <f>IF(总支出!I75="","自动",总支出!I75)</f>
        <v>自动</v>
      </c>
      <c r="I75" s="6" t="str">
        <f>IF(F75="","",IFERROR(VLOOKUP(F75,税费设置!$A$15:$B$27,2,FALSE),"含税不明"))</f>
        <v/>
      </c>
      <c r="J75" s="6" t="str">
        <f t="shared" si="8"/>
        <v/>
      </c>
      <c r="K75" s="6" t="str">
        <f>IF(AND(税费设置!$B$5="是",G75="个人支出",J75="应税"),"是","否")</f>
        <v>否</v>
      </c>
      <c r="L75" s="8">
        <f t="shared" si="9"/>
        <v>0</v>
      </c>
      <c r="M75" s="8">
        <f t="shared" si="10"/>
        <v>0</v>
      </c>
      <c r="N75" s="8">
        <f t="shared" si="11"/>
        <v>0</v>
      </c>
      <c r="O75" s="8">
        <f t="shared" si="12"/>
        <v>0</v>
      </c>
      <c r="P75" s="8">
        <f>IF(K75&lt;&gt;"是",0,IF(税费设置!$B$6="是",E75/(1+税费设置!$B$10),E75))</f>
        <v>0</v>
      </c>
      <c r="Q75" s="8">
        <f>IF(K75&lt;&gt;"是",0,P75*税费设置!$B$8)</f>
        <v>0</v>
      </c>
      <c r="R75" s="8">
        <f>IF(K75&lt;&gt;"是",0,P75*税费设置!$B$9)</f>
        <v>0</v>
      </c>
      <c r="S75" s="8">
        <f t="shared" si="13"/>
        <v>0</v>
      </c>
    </row>
    <row r="76" spans="1:19" ht="13.9">
      <c r="A76" s="6" t="str">
        <f>IF(总支出!A76="","",总支出!A76)</f>
        <v/>
      </c>
      <c r="B76" s="7" t="str">
        <f>IF(总支出!B76="","",总支出!B76)</f>
        <v/>
      </c>
      <c r="C76" s="6" t="str">
        <f t="shared" si="7"/>
        <v/>
      </c>
      <c r="D76" s="6" t="str">
        <f>IF(总支出!C76="","",总支出!C76)</f>
        <v/>
      </c>
      <c r="E76" s="8" t="str">
        <f>IF(总支出!D76="","",总支出!D76)</f>
        <v/>
      </c>
      <c r="F76" s="6" t="str">
        <f>IF(总支出!E76="","",总支出!E76)</f>
        <v/>
      </c>
      <c r="G76" s="6" t="str">
        <f>IF(总支出!H76="","",总支出!H76)</f>
        <v/>
      </c>
      <c r="H76" s="6" t="str">
        <f>IF(总支出!I76="","自动",总支出!I76)</f>
        <v>自动</v>
      </c>
      <c r="I76" s="6" t="str">
        <f>IF(F76="","",IFERROR(VLOOKUP(F76,税费设置!$A$15:$B$27,2,FALSE),"含税不明"))</f>
        <v/>
      </c>
      <c r="J76" s="6" t="str">
        <f t="shared" si="8"/>
        <v/>
      </c>
      <c r="K76" s="6" t="str">
        <f>IF(AND(税费设置!$B$5="是",G76="个人支出",J76="应税"),"是","否")</f>
        <v>否</v>
      </c>
      <c r="L76" s="8">
        <f t="shared" si="9"/>
        <v>0</v>
      </c>
      <c r="M76" s="8">
        <f t="shared" si="10"/>
        <v>0</v>
      </c>
      <c r="N76" s="8">
        <f t="shared" si="11"/>
        <v>0</v>
      </c>
      <c r="O76" s="8">
        <f t="shared" si="12"/>
        <v>0</v>
      </c>
      <c r="P76" s="8">
        <f>IF(K76&lt;&gt;"是",0,IF(税费设置!$B$6="是",E76/(1+税费设置!$B$10),E76))</f>
        <v>0</v>
      </c>
      <c r="Q76" s="8">
        <f>IF(K76&lt;&gt;"是",0,P76*税费设置!$B$8)</f>
        <v>0</v>
      </c>
      <c r="R76" s="8">
        <f>IF(K76&lt;&gt;"是",0,P76*税费设置!$B$9)</f>
        <v>0</v>
      </c>
      <c r="S76" s="8">
        <f t="shared" si="13"/>
        <v>0</v>
      </c>
    </row>
    <row r="77" spans="1:19" ht="13.9">
      <c r="A77" s="6" t="str">
        <f>IF(总支出!A77="","",总支出!A77)</f>
        <v/>
      </c>
      <c r="B77" s="7" t="str">
        <f>IF(总支出!B77="","",总支出!B77)</f>
        <v/>
      </c>
      <c r="C77" s="6" t="str">
        <f t="shared" si="7"/>
        <v/>
      </c>
      <c r="D77" s="6" t="str">
        <f>IF(总支出!C77="","",总支出!C77)</f>
        <v/>
      </c>
      <c r="E77" s="8" t="str">
        <f>IF(总支出!D77="","",总支出!D77)</f>
        <v/>
      </c>
      <c r="F77" s="6" t="str">
        <f>IF(总支出!E77="","",总支出!E77)</f>
        <v/>
      </c>
      <c r="G77" s="6" t="str">
        <f>IF(总支出!H77="","",总支出!H77)</f>
        <v/>
      </c>
      <c r="H77" s="6" t="str">
        <f>IF(总支出!I77="","自动",总支出!I77)</f>
        <v>自动</v>
      </c>
      <c r="I77" s="6" t="str">
        <f>IF(F77="","",IFERROR(VLOOKUP(F77,税费设置!$A$15:$B$27,2,FALSE),"含税不明"))</f>
        <v/>
      </c>
      <c r="J77" s="6" t="str">
        <f t="shared" si="8"/>
        <v/>
      </c>
      <c r="K77" s="6" t="str">
        <f>IF(AND(税费设置!$B$5="是",G77="个人支出",J77="应税"),"是","否")</f>
        <v>否</v>
      </c>
      <c r="L77" s="8">
        <f t="shared" si="9"/>
        <v>0</v>
      </c>
      <c r="M77" s="8">
        <f t="shared" si="10"/>
        <v>0</v>
      </c>
      <c r="N77" s="8">
        <f t="shared" si="11"/>
        <v>0</v>
      </c>
      <c r="O77" s="8">
        <f t="shared" si="12"/>
        <v>0</v>
      </c>
      <c r="P77" s="8">
        <f>IF(K77&lt;&gt;"是",0,IF(税费设置!$B$6="是",E77/(1+税费设置!$B$10),E77))</f>
        <v>0</v>
      </c>
      <c r="Q77" s="8">
        <f>IF(K77&lt;&gt;"是",0,P77*税费设置!$B$8)</f>
        <v>0</v>
      </c>
      <c r="R77" s="8">
        <f>IF(K77&lt;&gt;"是",0,P77*税费设置!$B$9)</f>
        <v>0</v>
      </c>
      <c r="S77" s="8">
        <f t="shared" si="13"/>
        <v>0</v>
      </c>
    </row>
    <row r="78" spans="1:19" ht="13.9">
      <c r="A78" s="6" t="str">
        <f>IF(总支出!A78="","",总支出!A78)</f>
        <v/>
      </c>
      <c r="B78" s="7" t="str">
        <f>IF(总支出!B78="","",总支出!B78)</f>
        <v/>
      </c>
      <c r="C78" s="6" t="str">
        <f t="shared" si="7"/>
        <v/>
      </c>
      <c r="D78" s="6" t="str">
        <f>IF(总支出!C78="","",总支出!C78)</f>
        <v/>
      </c>
      <c r="E78" s="8" t="str">
        <f>IF(总支出!D78="","",总支出!D78)</f>
        <v/>
      </c>
      <c r="F78" s="6" t="str">
        <f>IF(总支出!E78="","",总支出!E78)</f>
        <v/>
      </c>
      <c r="G78" s="6" t="str">
        <f>IF(总支出!H78="","",总支出!H78)</f>
        <v/>
      </c>
      <c r="H78" s="6" t="str">
        <f>IF(总支出!I78="","自动",总支出!I78)</f>
        <v>自动</v>
      </c>
      <c r="I78" s="6" t="str">
        <f>IF(F78="","",IFERROR(VLOOKUP(F78,税费设置!$A$15:$B$27,2,FALSE),"含税不明"))</f>
        <v/>
      </c>
      <c r="J78" s="6" t="str">
        <f t="shared" si="8"/>
        <v/>
      </c>
      <c r="K78" s="6" t="str">
        <f>IF(AND(税费设置!$B$5="是",G78="个人支出",J78="应税"),"是","否")</f>
        <v>否</v>
      </c>
      <c r="L78" s="8">
        <f t="shared" si="9"/>
        <v>0</v>
      </c>
      <c r="M78" s="8">
        <f t="shared" si="10"/>
        <v>0</v>
      </c>
      <c r="N78" s="8">
        <f t="shared" si="11"/>
        <v>0</v>
      </c>
      <c r="O78" s="8">
        <f t="shared" si="12"/>
        <v>0</v>
      </c>
      <c r="P78" s="8">
        <f>IF(K78&lt;&gt;"是",0,IF(税费设置!$B$6="是",E78/(1+税费设置!$B$10),E78))</f>
        <v>0</v>
      </c>
      <c r="Q78" s="8">
        <f>IF(K78&lt;&gt;"是",0,P78*税费设置!$B$8)</f>
        <v>0</v>
      </c>
      <c r="R78" s="8">
        <f>IF(K78&lt;&gt;"是",0,P78*税费设置!$B$9)</f>
        <v>0</v>
      </c>
      <c r="S78" s="8">
        <f t="shared" si="13"/>
        <v>0</v>
      </c>
    </row>
    <row r="79" spans="1:19" ht="13.9">
      <c r="A79" s="6" t="str">
        <f>IF(总支出!A79="","",总支出!A79)</f>
        <v/>
      </c>
      <c r="B79" s="7" t="str">
        <f>IF(总支出!B79="","",总支出!B79)</f>
        <v/>
      </c>
      <c r="C79" s="6" t="str">
        <f t="shared" si="7"/>
        <v/>
      </c>
      <c r="D79" s="6" t="str">
        <f>IF(总支出!C79="","",总支出!C79)</f>
        <v/>
      </c>
      <c r="E79" s="8" t="str">
        <f>IF(总支出!D79="","",总支出!D79)</f>
        <v/>
      </c>
      <c r="F79" s="6" t="str">
        <f>IF(总支出!E79="","",总支出!E79)</f>
        <v/>
      </c>
      <c r="G79" s="6" t="str">
        <f>IF(总支出!H79="","",总支出!H79)</f>
        <v/>
      </c>
      <c r="H79" s="6" t="str">
        <f>IF(总支出!I79="","自动",总支出!I79)</f>
        <v>自动</v>
      </c>
      <c r="I79" s="6" t="str">
        <f>IF(F79="","",IFERROR(VLOOKUP(F79,税费设置!$A$15:$B$27,2,FALSE),"含税不明"))</f>
        <v/>
      </c>
      <c r="J79" s="6" t="str">
        <f t="shared" si="8"/>
        <v/>
      </c>
      <c r="K79" s="6" t="str">
        <f>IF(AND(税费设置!$B$5="是",G79="个人支出",J79="应税"),"是","否")</f>
        <v>否</v>
      </c>
      <c r="L79" s="8">
        <f t="shared" si="9"/>
        <v>0</v>
      </c>
      <c r="M79" s="8">
        <f t="shared" si="10"/>
        <v>0</v>
      </c>
      <c r="N79" s="8">
        <f t="shared" si="11"/>
        <v>0</v>
      </c>
      <c r="O79" s="8">
        <f t="shared" si="12"/>
        <v>0</v>
      </c>
      <c r="P79" s="8">
        <f>IF(K79&lt;&gt;"是",0,IF(税费设置!$B$6="是",E79/(1+税费设置!$B$10),E79))</f>
        <v>0</v>
      </c>
      <c r="Q79" s="8">
        <f>IF(K79&lt;&gt;"是",0,P79*税费设置!$B$8)</f>
        <v>0</v>
      </c>
      <c r="R79" s="8">
        <f>IF(K79&lt;&gt;"是",0,P79*税费设置!$B$9)</f>
        <v>0</v>
      </c>
      <c r="S79" s="8">
        <f t="shared" si="13"/>
        <v>0</v>
      </c>
    </row>
    <row r="80" spans="1:19" ht="13.9">
      <c r="A80" s="6" t="str">
        <f>IF(总支出!A80="","",总支出!A80)</f>
        <v/>
      </c>
      <c r="B80" s="7" t="str">
        <f>IF(总支出!B80="","",总支出!B80)</f>
        <v/>
      </c>
      <c r="C80" s="6" t="str">
        <f t="shared" si="7"/>
        <v/>
      </c>
      <c r="D80" s="6" t="str">
        <f>IF(总支出!C80="","",总支出!C80)</f>
        <v/>
      </c>
      <c r="E80" s="8" t="str">
        <f>IF(总支出!D80="","",总支出!D80)</f>
        <v/>
      </c>
      <c r="F80" s="6" t="str">
        <f>IF(总支出!E80="","",总支出!E80)</f>
        <v/>
      </c>
      <c r="G80" s="6" t="str">
        <f>IF(总支出!H80="","",总支出!H80)</f>
        <v/>
      </c>
      <c r="H80" s="6" t="str">
        <f>IF(总支出!I80="","自动",总支出!I80)</f>
        <v>自动</v>
      </c>
      <c r="I80" s="6" t="str">
        <f>IF(F80="","",IFERROR(VLOOKUP(F80,税费设置!$A$15:$B$27,2,FALSE),"含税不明"))</f>
        <v/>
      </c>
      <c r="J80" s="6" t="str">
        <f t="shared" si="8"/>
        <v/>
      </c>
      <c r="K80" s="6" t="str">
        <f>IF(AND(税费设置!$B$5="是",G80="个人支出",J80="应税"),"是","否")</f>
        <v>否</v>
      </c>
      <c r="L80" s="8">
        <f t="shared" si="9"/>
        <v>0</v>
      </c>
      <c r="M80" s="8">
        <f t="shared" si="10"/>
        <v>0</v>
      </c>
      <c r="N80" s="8">
        <f t="shared" si="11"/>
        <v>0</v>
      </c>
      <c r="O80" s="8">
        <f t="shared" si="12"/>
        <v>0</v>
      </c>
      <c r="P80" s="8">
        <f>IF(K80&lt;&gt;"是",0,IF(税费设置!$B$6="是",E80/(1+税费设置!$B$10),E80))</f>
        <v>0</v>
      </c>
      <c r="Q80" s="8">
        <f>IF(K80&lt;&gt;"是",0,P80*税费设置!$B$8)</f>
        <v>0</v>
      </c>
      <c r="R80" s="8">
        <f>IF(K80&lt;&gt;"是",0,P80*税费设置!$B$9)</f>
        <v>0</v>
      </c>
      <c r="S80" s="8">
        <f t="shared" si="13"/>
        <v>0</v>
      </c>
    </row>
    <row r="81" spans="1:19" ht="13.9">
      <c r="A81" s="6" t="str">
        <f>IF(总支出!A81="","",总支出!A81)</f>
        <v/>
      </c>
      <c r="B81" s="7" t="str">
        <f>IF(总支出!B81="","",总支出!B81)</f>
        <v/>
      </c>
      <c r="C81" s="6" t="str">
        <f t="shared" si="7"/>
        <v/>
      </c>
      <c r="D81" s="6" t="str">
        <f>IF(总支出!C81="","",总支出!C81)</f>
        <v/>
      </c>
      <c r="E81" s="8" t="str">
        <f>IF(总支出!D81="","",总支出!D81)</f>
        <v/>
      </c>
      <c r="F81" s="6" t="str">
        <f>IF(总支出!E81="","",总支出!E81)</f>
        <v/>
      </c>
      <c r="G81" s="6" t="str">
        <f>IF(总支出!H81="","",总支出!H81)</f>
        <v/>
      </c>
      <c r="H81" s="6" t="str">
        <f>IF(总支出!I81="","自动",总支出!I81)</f>
        <v>自动</v>
      </c>
      <c r="I81" s="6" t="str">
        <f>IF(F81="","",IFERROR(VLOOKUP(F81,税费设置!$A$15:$B$27,2,FALSE),"含税不明"))</f>
        <v/>
      </c>
      <c r="J81" s="6" t="str">
        <f t="shared" si="8"/>
        <v/>
      </c>
      <c r="K81" s="6" t="str">
        <f>IF(AND(税费设置!$B$5="是",G81="个人支出",J81="应税"),"是","否")</f>
        <v>否</v>
      </c>
      <c r="L81" s="8">
        <f t="shared" si="9"/>
        <v>0</v>
      </c>
      <c r="M81" s="8">
        <f t="shared" si="10"/>
        <v>0</v>
      </c>
      <c r="N81" s="8">
        <f t="shared" si="11"/>
        <v>0</v>
      </c>
      <c r="O81" s="8">
        <f t="shared" si="12"/>
        <v>0</v>
      </c>
      <c r="P81" s="8">
        <f>IF(K81&lt;&gt;"是",0,IF(税费设置!$B$6="是",E81/(1+税费设置!$B$10),E81))</f>
        <v>0</v>
      </c>
      <c r="Q81" s="8">
        <f>IF(K81&lt;&gt;"是",0,P81*税费设置!$B$8)</f>
        <v>0</v>
      </c>
      <c r="R81" s="8">
        <f>IF(K81&lt;&gt;"是",0,P81*税费设置!$B$9)</f>
        <v>0</v>
      </c>
      <c r="S81" s="8">
        <f t="shared" si="13"/>
        <v>0</v>
      </c>
    </row>
    <row r="82" spans="1:19" ht="13.9">
      <c r="A82" s="6" t="str">
        <f>IF(总支出!A82="","",总支出!A82)</f>
        <v/>
      </c>
      <c r="B82" s="7" t="str">
        <f>IF(总支出!B82="","",总支出!B82)</f>
        <v/>
      </c>
      <c r="C82" s="6" t="str">
        <f t="shared" si="7"/>
        <v/>
      </c>
      <c r="D82" s="6" t="str">
        <f>IF(总支出!C82="","",总支出!C82)</f>
        <v/>
      </c>
      <c r="E82" s="8" t="str">
        <f>IF(总支出!D82="","",总支出!D82)</f>
        <v/>
      </c>
      <c r="F82" s="6" t="str">
        <f>IF(总支出!E82="","",总支出!E82)</f>
        <v/>
      </c>
      <c r="G82" s="6" t="str">
        <f>IF(总支出!H82="","",总支出!H82)</f>
        <v/>
      </c>
      <c r="H82" s="6" t="str">
        <f>IF(总支出!I82="","自动",总支出!I82)</f>
        <v>自动</v>
      </c>
      <c r="I82" s="6" t="str">
        <f>IF(F82="","",IFERROR(VLOOKUP(F82,税费设置!$A$15:$B$27,2,FALSE),"含税不明"))</f>
        <v/>
      </c>
      <c r="J82" s="6" t="str">
        <f t="shared" si="8"/>
        <v/>
      </c>
      <c r="K82" s="6" t="str">
        <f>IF(AND(税费设置!$B$5="是",G82="个人支出",J82="应税"),"是","否")</f>
        <v>否</v>
      </c>
      <c r="L82" s="8">
        <f t="shared" si="9"/>
        <v>0</v>
      </c>
      <c r="M82" s="8">
        <f t="shared" si="10"/>
        <v>0</v>
      </c>
      <c r="N82" s="8">
        <f t="shared" si="11"/>
        <v>0</v>
      </c>
      <c r="O82" s="8">
        <f t="shared" si="12"/>
        <v>0</v>
      </c>
      <c r="P82" s="8">
        <f>IF(K82&lt;&gt;"是",0,IF(税费设置!$B$6="是",E82/(1+税费设置!$B$10),E82))</f>
        <v>0</v>
      </c>
      <c r="Q82" s="8">
        <f>IF(K82&lt;&gt;"是",0,P82*税费设置!$B$8)</f>
        <v>0</v>
      </c>
      <c r="R82" s="8">
        <f>IF(K82&lt;&gt;"是",0,P82*税费设置!$B$9)</f>
        <v>0</v>
      </c>
      <c r="S82" s="8">
        <f t="shared" si="13"/>
        <v>0</v>
      </c>
    </row>
    <row r="83" spans="1:19" ht="13.9">
      <c r="A83" s="6" t="str">
        <f>IF(总支出!A83="","",总支出!A83)</f>
        <v/>
      </c>
      <c r="B83" s="7" t="str">
        <f>IF(总支出!B83="","",总支出!B83)</f>
        <v/>
      </c>
      <c r="C83" s="6" t="str">
        <f t="shared" si="7"/>
        <v/>
      </c>
      <c r="D83" s="6" t="str">
        <f>IF(总支出!C83="","",总支出!C83)</f>
        <v/>
      </c>
      <c r="E83" s="8" t="str">
        <f>IF(总支出!D83="","",总支出!D83)</f>
        <v/>
      </c>
      <c r="F83" s="6" t="str">
        <f>IF(总支出!E83="","",总支出!E83)</f>
        <v/>
      </c>
      <c r="G83" s="6" t="str">
        <f>IF(总支出!H83="","",总支出!H83)</f>
        <v/>
      </c>
      <c r="H83" s="6" t="str">
        <f>IF(总支出!I83="","自动",总支出!I83)</f>
        <v>自动</v>
      </c>
      <c r="I83" s="6" t="str">
        <f>IF(F83="","",IFERROR(VLOOKUP(F83,税费设置!$A$15:$B$27,2,FALSE),"含税不明"))</f>
        <v/>
      </c>
      <c r="J83" s="6" t="str">
        <f t="shared" si="8"/>
        <v/>
      </c>
      <c r="K83" s="6" t="str">
        <f>IF(AND(税费设置!$B$5="是",G83="个人支出",J83="应税"),"是","否")</f>
        <v>否</v>
      </c>
      <c r="L83" s="8">
        <f t="shared" si="9"/>
        <v>0</v>
      </c>
      <c r="M83" s="8">
        <f t="shared" si="10"/>
        <v>0</v>
      </c>
      <c r="N83" s="8">
        <f t="shared" si="11"/>
        <v>0</v>
      </c>
      <c r="O83" s="8">
        <f t="shared" si="12"/>
        <v>0</v>
      </c>
      <c r="P83" s="8">
        <f>IF(K83&lt;&gt;"是",0,IF(税费设置!$B$6="是",E83/(1+税费设置!$B$10),E83))</f>
        <v>0</v>
      </c>
      <c r="Q83" s="8">
        <f>IF(K83&lt;&gt;"是",0,P83*税费设置!$B$8)</f>
        <v>0</v>
      </c>
      <c r="R83" s="8">
        <f>IF(K83&lt;&gt;"是",0,P83*税费设置!$B$9)</f>
        <v>0</v>
      </c>
      <c r="S83" s="8">
        <f t="shared" si="13"/>
        <v>0</v>
      </c>
    </row>
    <row r="84" spans="1:19" ht="13.9">
      <c r="A84" s="6" t="str">
        <f>IF(总支出!A84="","",总支出!A84)</f>
        <v/>
      </c>
      <c r="B84" s="7" t="str">
        <f>IF(总支出!B84="","",总支出!B84)</f>
        <v/>
      </c>
      <c r="C84" s="6" t="str">
        <f t="shared" si="7"/>
        <v/>
      </c>
      <c r="D84" s="6" t="str">
        <f>IF(总支出!C84="","",总支出!C84)</f>
        <v/>
      </c>
      <c r="E84" s="8" t="str">
        <f>IF(总支出!D84="","",总支出!D84)</f>
        <v/>
      </c>
      <c r="F84" s="6" t="str">
        <f>IF(总支出!E84="","",总支出!E84)</f>
        <v/>
      </c>
      <c r="G84" s="6" t="str">
        <f>IF(总支出!H84="","",总支出!H84)</f>
        <v/>
      </c>
      <c r="H84" s="6" t="str">
        <f>IF(总支出!I84="","自动",总支出!I84)</f>
        <v>自动</v>
      </c>
      <c r="I84" s="6" t="str">
        <f>IF(F84="","",IFERROR(VLOOKUP(F84,税费设置!$A$15:$B$27,2,FALSE),"含税不明"))</f>
        <v/>
      </c>
      <c r="J84" s="6" t="str">
        <f t="shared" si="8"/>
        <v/>
      </c>
      <c r="K84" s="6" t="str">
        <f>IF(AND(税费设置!$B$5="是",G84="个人支出",J84="应税"),"是","否")</f>
        <v>否</v>
      </c>
      <c r="L84" s="8">
        <f t="shared" si="9"/>
        <v>0</v>
      </c>
      <c r="M84" s="8">
        <f t="shared" si="10"/>
        <v>0</v>
      </c>
      <c r="N84" s="8">
        <f t="shared" si="11"/>
        <v>0</v>
      </c>
      <c r="O84" s="8">
        <f t="shared" si="12"/>
        <v>0</v>
      </c>
      <c r="P84" s="8">
        <f>IF(K84&lt;&gt;"是",0,IF(税费设置!$B$6="是",E84/(1+税费设置!$B$10),E84))</f>
        <v>0</v>
      </c>
      <c r="Q84" s="8">
        <f>IF(K84&lt;&gt;"是",0,P84*税费设置!$B$8)</f>
        <v>0</v>
      </c>
      <c r="R84" s="8">
        <f>IF(K84&lt;&gt;"是",0,P84*税费设置!$B$9)</f>
        <v>0</v>
      </c>
      <c r="S84" s="8">
        <f t="shared" si="13"/>
        <v>0</v>
      </c>
    </row>
    <row r="85" spans="1:19" ht="13.9">
      <c r="A85" s="6" t="str">
        <f>IF(总支出!A85="","",总支出!A85)</f>
        <v/>
      </c>
      <c r="B85" s="7" t="str">
        <f>IF(总支出!B85="","",总支出!B85)</f>
        <v/>
      </c>
      <c r="C85" s="6" t="str">
        <f t="shared" si="7"/>
        <v/>
      </c>
      <c r="D85" s="6" t="str">
        <f>IF(总支出!C85="","",总支出!C85)</f>
        <v/>
      </c>
      <c r="E85" s="8" t="str">
        <f>IF(总支出!D85="","",总支出!D85)</f>
        <v/>
      </c>
      <c r="F85" s="6" t="str">
        <f>IF(总支出!E85="","",总支出!E85)</f>
        <v/>
      </c>
      <c r="G85" s="6" t="str">
        <f>IF(总支出!H85="","",总支出!H85)</f>
        <v/>
      </c>
      <c r="H85" s="6" t="str">
        <f>IF(总支出!I85="","自动",总支出!I85)</f>
        <v>自动</v>
      </c>
      <c r="I85" s="6" t="str">
        <f>IF(F85="","",IFERROR(VLOOKUP(F85,税费设置!$A$15:$B$27,2,FALSE),"含税不明"))</f>
        <v/>
      </c>
      <c r="J85" s="6" t="str">
        <f t="shared" si="8"/>
        <v/>
      </c>
      <c r="K85" s="6" t="str">
        <f>IF(AND(税费设置!$B$5="是",G85="个人支出",J85="应税"),"是","否")</f>
        <v>否</v>
      </c>
      <c r="L85" s="8">
        <f t="shared" si="9"/>
        <v>0</v>
      </c>
      <c r="M85" s="8">
        <f t="shared" si="10"/>
        <v>0</v>
      </c>
      <c r="N85" s="8">
        <f t="shared" si="11"/>
        <v>0</v>
      </c>
      <c r="O85" s="8">
        <f t="shared" si="12"/>
        <v>0</v>
      </c>
      <c r="P85" s="8">
        <f>IF(K85&lt;&gt;"是",0,IF(税费设置!$B$6="是",E85/(1+税费设置!$B$10),E85))</f>
        <v>0</v>
      </c>
      <c r="Q85" s="8">
        <f>IF(K85&lt;&gt;"是",0,P85*税费设置!$B$8)</f>
        <v>0</v>
      </c>
      <c r="R85" s="8">
        <f>IF(K85&lt;&gt;"是",0,P85*税费设置!$B$9)</f>
        <v>0</v>
      </c>
      <c r="S85" s="8">
        <f t="shared" si="13"/>
        <v>0</v>
      </c>
    </row>
    <row r="86" spans="1:19" ht="13.9">
      <c r="A86" s="6" t="str">
        <f>IF(总支出!A86="","",总支出!A86)</f>
        <v/>
      </c>
      <c r="B86" s="7" t="str">
        <f>IF(总支出!B86="","",总支出!B86)</f>
        <v/>
      </c>
      <c r="C86" s="6" t="str">
        <f t="shared" si="7"/>
        <v/>
      </c>
      <c r="D86" s="6" t="str">
        <f>IF(总支出!C86="","",总支出!C86)</f>
        <v/>
      </c>
      <c r="E86" s="8" t="str">
        <f>IF(总支出!D86="","",总支出!D86)</f>
        <v/>
      </c>
      <c r="F86" s="6" t="str">
        <f>IF(总支出!E86="","",总支出!E86)</f>
        <v/>
      </c>
      <c r="G86" s="6" t="str">
        <f>IF(总支出!H86="","",总支出!H86)</f>
        <v/>
      </c>
      <c r="H86" s="6" t="str">
        <f>IF(总支出!I86="","自动",总支出!I86)</f>
        <v>自动</v>
      </c>
      <c r="I86" s="6" t="str">
        <f>IF(F86="","",IFERROR(VLOOKUP(F86,税费设置!$A$15:$B$27,2,FALSE),"含税不明"))</f>
        <v/>
      </c>
      <c r="J86" s="6" t="str">
        <f t="shared" si="8"/>
        <v/>
      </c>
      <c r="K86" s="6" t="str">
        <f>IF(AND(税费设置!$B$5="是",G86="个人支出",J86="应税"),"是","否")</f>
        <v>否</v>
      </c>
      <c r="L86" s="8">
        <f t="shared" si="9"/>
        <v>0</v>
      </c>
      <c r="M86" s="8">
        <f t="shared" si="10"/>
        <v>0</v>
      </c>
      <c r="N86" s="8">
        <f t="shared" si="11"/>
        <v>0</v>
      </c>
      <c r="O86" s="8">
        <f t="shared" si="12"/>
        <v>0</v>
      </c>
      <c r="P86" s="8">
        <f>IF(K86&lt;&gt;"是",0,IF(税费设置!$B$6="是",E86/(1+税费设置!$B$10),E86))</f>
        <v>0</v>
      </c>
      <c r="Q86" s="8">
        <f>IF(K86&lt;&gt;"是",0,P86*税费设置!$B$8)</f>
        <v>0</v>
      </c>
      <c r="R86" s="8">
        <f>IF(K86&lt;&gt;"是",0,P86*税费设置!$B$9)</f>
        <v>0</v>
      </c>
      <c r="S86" s="8">
        <f t="shared" si="13"/>
        <v>0</v>
      </c>
    </row>
    <row r="87" spans="1:19" ht="13.9">
      <c r="A87" s="6" t="str">
        <f>IF(总支出!A87="","",总支出!A87)</f>
        <v/>
      </c>
      <c r="B87" s="7" t="str">
        <f>IF(总支出!B87="","",总支出!B87)</f>
        <v/>
      </c>
      <c r="C87" s="6" t="str">
        <f t="shared" si="7"/>
        <v/>
      </c>
      <c r="D87" s="6" t="str">
        <f>IF(总支出!C87="","",总支出!C87)</f>
        <v/>
      </c>
      <c r="E87" s="8" t="str">
        <f>IF(总支出!D87="","",总支出!D87)</f>
        <v/>
      </c>
      <c r="F87" s="6" t="str">
        <f>IF(总支出!E87="","",总支出!E87)</f>
        <v/>
      </c>
      <c r="G87" s="6" t="str">
        <f>IF(总支出!H87="","",总支出!H87)</f>
        <v/>
      </c>
      <c r="H87" s="6" t="str">
        <f>IF(总支出!I87="","自动",总支出!I87)</f>
        <v>自动</v>
      </c>
      <c r="I87" s="6" t="str">
        <f>IF(F87="","",IFERROR(VLOOKUP(F87,税费设置!$A$15:$B$27,2,FALSE),"含税不明"))</f>
        <v/>
      </c>
      <c r="J87" s="6" t="str">
        <f t="shared" si="8"/>
        <v/>
      </c>
      <c r="K87" s="6" t="str">
        <f>IF(AND(税费设置!$B$5="是",G87="个人支出",J87="应税"),"是","否")</f>
        <v>否</v>
      </c>
      <c r="L87" s="8">
        <f t="shared" si="9"/>
        <v>0</v>
      </c>
      <c r="M87" s="8">
        <f t="shared" si="10"/>
        <v>0</v>
      </c>
      <c r="N87" s="8">
        <f t="shared" si="11"/>
        <v>0</v>
      </c>
      <c r="O87" s="8">
        <f t="shared" si="12"/>
        <v>0</v>
      </c>
      <c r="P87" s="8">
        <f>IF(K87&lt;&gt;"是",0,IF(税费设置!$B$6="是",E87/(1+税费设置!$B$10),E87))</f>
        <v>0</v>
      </c>
      <c r="Q87" s="8">
        <f>IF(K87&lt;&gt;"是",0,P87*税费设置!$B$8)</f>
        <v>0</v>
      </c>
      <c r="R87" s="8">
        <f>IF(K87&lt;&gt;"是",0,P87*税费设置!$B$9)</f>
        <v>0</v>
      </c>
      <c r="S87" s="8">
        <f t="shared" si="13"/>
        <v>0</v>
      </c>
    </row>
    <row r="88" spans="1:19" ht="13.9">
      <c r="A88" s="6" t="str">
        <f>IF(总支出!A88="","",总支出!A88)</f>
        <v/>
      </c>
      <c r="B88" s="7" t="str">
        <f>IF(总支出!B88="","",总支出!B88)</f>
        <v/>
      </c>
      <c r="C88" s="6" t="str">
        <f t="shared" si="7"/>
        <v/>
      </c>
      <c r="D88" s="6" t="str">
        <f>IF(总支出!C88="","",总支出!C88)</f>
        <v/>
      </c>
      <c r="E88" s="8" t="str">
        <f>IF(总支出!D88="","",总支出!D88)</f>
        <v/>
      </c>
      <c r="F88" s="6" t="str">
        <f>IF(总支出!E88="","",总支出!E88)</f>
        <v/>
      </c>
      <c r="G88" s="6" t="str">
        <f>IF(总支出!H88="","",总支出!H88)</f>
        <v/>
      </c>
      <c r="H88" s="6" t="str">
        <f>IF(总支出!I88="","自动",总支出!I88)</f>
        <v>自动</v>
      </c>
      <c r="I88" s="6" t="str">
        <f>IF(F88="","",IFERROR(VLOOKUP(F88,税费设置!$A$15:$B$27,2,FALSE),"含税不明"))</f>
        <v/>
      </c>
      <c r="J88" s="6" t="str">
        <f t="shared" si="8"/>
        <v/>
      </c>
      <c r="K88" s="6" t="str">
        <f>IF(AND(税费设置!$B$5="是",G88="个人支出",J88="应税"),"是","否")</f>
        <v>否</v>
      </c>
      <c r="L88" s="8">
        <f t="shared" si="9"/>
        <v>0</v>
      </c>
      <c r="M88" s="8">
        <f t="shared" si="10"/>
        <v>0</v>
      </c>
      <c r="N88" s="8">
        <f t="shared" si="11"/>
        <v>0</v>
      </c>
      <c r="O88" s="8">
        <f t="shared" si="12"/>
        <v>0</v>
      </c>
      <c r="P88" s="8">
        <f>IF(K88&lt;&gt;"是",0,IF(税费设置!$B$6="是",E88/(1+税费设置!$B$10),E88))</f>
        <v>0</v>
      </c>
      <c r="Q88" s="8">
        <f>IF(K88&lt;&gt;"是",0,P88*税费设置!$B$8)</f>
        <v>0</v>
      </c>
      <c r="R88" s="8">
        <f>IF(K88&lt;&gt;"是",0,P88*税费设置!$B$9)</f>
        <v>0</v>
      </c>
      <c r="S88" s="8">
        <f t="shared" si="13"/>
        <v>0</v>
      </c>
    </row>
    <row r="89" spans="1:19" ht="13.9">
      <c r="A89" s="6" t="str">
        <f>IF(总支出!A89="","",总支出!A89)</f>
        <v/>
      </c>
      <c r="B89" s="7" t="str">
        <f>IF(总支出!B89="","",总支出!B89)</f>
        <v/>
      </c>
      <c r="C89" s="6" t="str">
        <f t="shared" si="7"/>
        <v/>
      </c>
      <c r="D89" s="6" t="str">
        <f>IF(总支出!C89="","",总支出!C89)</f>
        <v/>
      </c>
      <c r="E89" s="8" t="str">
        <f>IF(总支出!D89="","",总支出!D89)</f>
        <v/>
      </c>
      <c r="F89" s="6" t="str">
        <f>IF(总支出!E89="","",总支出!E89)</f>
        <v/>
      </c>
      <c r="G89" s="6" t="str">
        <f>IF(总支出!H89="","",总支出!H89)</f>
        <v/>
      </c>
      <c r="H89" s="6" t="str">
        <f>IF(总支出!I89="","自动",总支出!I89)</f>
        <v>自动</v>
      </c>
      <c r="I89" s="6" t="str">
        <f>IF(F89="","",IFERROR(VLOOKUP(F89,税费设置!$A$15:$B$27,2,FALSE),"含税不明"))</f>
        <v/>
      </c>
      <c r="J89" s="6" t="str">
        <f t="shared" si="8"/>
        <v/>
      </c>
      <c r="K89" s="6" t="str">
        <f>IF(AND(税费设置!$B$5="是",G89="个人支出",J89="应税"),"是","否")</f>
        <v>否</v>
      </c>
      <c r="L89" s="8">
        <f t="shared" si="9"/>
        <v>0</v>
      </c>
      <c r="M89" s="8">
        <f t="shared" si="10"/>
        <v>0</v>
      </c>
      <c r="N89" s="8">
        <f t="shared" si="11"/>
        <v>0</v>
      </c>
      <c r="O89" s="8">
        <f t="shared" si="12"/>
        <v>0</v>
      </c>
      <c r="P89" s="8">
        <f>IF(K89&lt;&gt;"是",0,IF(税费设置!$B$6="是",E89/(1+税费设置!$B$10),E89))</f>
        <v>0</v>
      </c>
      <c r="Q89" s="8">
        <f>IF(K89&lt;&gt;"是",0,P89*税费设置!$B$8)</f>
        <v>0</v>
      </c>
      <c r="R89" s="8">
        <f>IF(K89&lt;&gt;"是",0,P89*税费设置!$B$9)</f>
        <v>0</v>
      </c>
      <c r="S89" s="8">
        <f t="shared" si="13"/>
        <v>0</v>
      </c>
    </row>
    <row r="90" spans="1:19" ht="13.9">
      <c r="A90" s="6" t="str">
        <f>IF(总支出!A90="","",总支出!A90)</f>
        <v/>
      </c>
      <c r="B90" s="7" t="str">
        <f>IF(总支出!B90="","",总支出!B90)</f>
        <v/>
      </c>
      <c r="C90" s="6" t="str">
        <f t="shared" si="7"/>
        <v/>
      </c>
      <c r="D90" s="6" t="str">
        <f>IF(总支出!C90="","",总支出!C90)</f>
        <v/>
      </c>
      <c r="E90" s="8" t="str">
        <f>IF(总支出!D90="","",总支出!D90)</f>
        <v/>
      </c>
      <c r="F90" s="6" t="str">
        <f>IF(总支出!E90="","",总支出!E90)</f>
        <v/>
      </c>
      <c r="G90" s="6" t="str">
        <f>IF(总支出!H90="","",总支出!H90)</f>
        <v/>
      </c>
      <c r="H90" s="6" t="str">
        <f>IF(总支出!I90="","自动",总支出!I90)</f>
        <v>自动</v>
      </c>
      <c r="I90" s="6" t="str">
        <f>IF(F90="","",IFERROR(VLOOKUP(F90,税费设置!$A$15:$B$27,2,FALSE),"含税不明"))</f>
        <v/>
      </c>
      <c r="J90" s="6" t="str">
        <f t="shared" si="8"/>
        <v/>
      </c>
      <c r="K90" s="6" t="str">
        <f>IF(AND(税费设置!$B$5="是",G90="个人支出",J90="应税"),"是","否")</f>
        <v>否</v>
      </c>
      <c r="L90" s="8">
        <f t="shared" si="9"/>
        <v>0</v>
      </c>
      <c r="M90" s="8">
        <f t="shared" si="10"/>
        <v>0</v>
      </c>
      <c r="N90" s="8">
        <f t="shared" si="11"/>
        <v>0</v>
      </c>
      <c r="O90" s="8">
        <f t="shared" si="12"/>
        <v>0</v>
      </c>
      <c r="P90" s="8">
        <f>IF(K90&lt;&gt;"是",0,IF(税费设置!$B$6="是",E90/(1+税费设置!$B$10),E90))</f>
        <v>0</v>
      </c>
      <c r="Q90" s="8">
        <f>IF(K90&lt;&gt;"是",0,P90*税费设置!$B$8)</f>
        <v>0</v>
      </c>
      <c r="R90" s="8">
        <f>IF(K90&lt;&gt;"是",0,P90*税费设置!$B$9)</f>
        <v>0</v>
      </c>
      <c r="S90" s="8">
        <f t="shared" si="13"/>
        <v>0</v>
      </c>
    </row>
    <row r="91" spans="1:19" ht="13.9">
      <c r="A91" s="6" t="str">
        <f>IF(总支出!A91="","",总支出!A91)</f>
        <v/>
      </c>
      <c r="B91" s="7" t="str">
        <f>IF(总支出!B91="","",总支出!B91)</f>
        <v/>
      </c>
      <c r="C91" s="6" t="str">
        <f t="shared" si="7"/>
        <v/>
      </c>
      <c r="D91" s="6" t="str">
        <f>IF(总支出!C91="","",总支出!C91)</f>
        <v/>
      </c>
      <c r="E91" s="8" t="str">
        <f>IF(总支出!D91="","",总支出!D91)</f>
        <v/>
      </c>
      <c r="F91" s="6" t="str">
        <f>IF(总支出!E91="","",总支出!E91)</f>
        <v/>
      </c>
      <c r="G91" s="6" t="str">
        <f>IF(总支出!H91="","",总支出!H91)</f>
        <v/>
      </c>
      <c r="H91" s="6" t="str">
        <f>IF(总支出!I91="","自动",总支出!I91)</f>
        <v>自动</v>
      </c>
      <c r="I91" s="6" t="str">
        <f>IF(F91="","",IFERROR(VLOOKUP(F91,税费设置!$A$15:$B$27,2,FALSE),"含税不明"))</f>
        <v/>
      </c>
      <c r="J91" s="6" t="str">
        <f t="shared" si="8"/>
        <v/>
      </c>
      <c r="K91" s="6" t="str">
        <f>IF(AND(税费设置!$B$5="是",G91="个人支出",J91="应税"),"是","否")</f>
        <v>否</v>
      </c>
      <c r="L91" s="8">
        <f t="shared" si="9"/>
        <v>0</v>
      </c>
      <c r="M91" s="8">
        <f t="shared" si="10"/>
        <v>0</v>
      </c>
      <c r="N91" s="8">
        <f t="shared" si="11"/>
        <v>0</v>
      </c>
      <c r="O91" s="8">
        <f t="shared" si="12"/>
        <v>0</v>
      </c>
      <c r="P91" s="8">
        <f>IF(K91&lt;&gt;"是",0,IF(税费设置!$B$6="是",E91/(1+税费设置!$B$10),E91))</f>
        <v>0</v>
      </c>
      <c r="Q91" s="8">
        <f>IF(K91&lt;&gt;"是",0,P91*税费设置!$B$8)</f>
        <v>0</v>
      </c>
      <c r="R91" s="8">
        <f>IF(K91&lt;&gt;"是",0,P91*税费设置!$B$9)</f>
        <v>0</v>
      </c>
      <c r="S91" s="8">
        <f t="shared" si="13"/>
        <v>0</v>
      </c>
    </row>
    <row r="92" spans="1:19" ht="13.9">
      <c r="A92" s="6" t="str">
        <f>IF(总支出!A92="","",总支出!A92)</f>
        <v/>
      </c>
      <c r="B92" s="7" t="str">
        <f>IF(总支出!B92="","",总支出!B92)</f>
        <v/>
      </c>
      <c r="C92" s="6" t="str">
        <f t="shared" si="7"/>
        <v/>
      </c>
      <c r="D92" s="6" t="str">
        <f>IF(总支出!C92="","",总支出!C92)</f>
        <v/>
      </c>
      <c r="E92" s="8" t="str">
        <f>IF(总支出!D92="","",总支出!D92)</f>
        <v/>
      </c>
      <c r="F92" s="6" t="str">
        <f>IF(总支出!E92="","",总支出!E92)</f>
        <v/>
      </c>
      <c r="G92" s="6" t="str">
        <f>IF(总支出!H92="","",总支出!H92)</f>
        <v/>
      </c>
      <c r="H92" s="6" t="str">
        <f>IF(总支出!I92="","自动",总支出!I92)</f>
        <v>自动</v>
      </c>
      <c r="I92" s="6" t="str">
        <f>IF(F92="","",IFERROR(VLOOKUP(F92,税费设置!$A$15:$B$27,2,FALSE),"含税不明"))</f>
        <v/>
      </c>
      <c r="J92" s="6" t="str">
        <f t="shared" si="8"/>
        <v/>
      </c>
      <c r="K92" s="6" t="str">
        <f>IF(AND(税费设置!$B$5="是",G92="个人支出",J92="应税"),"是","否")</f>
        <v>否</v>
      </c>
      <c r="L92" s="8">
        <f t="shared" si="9"/>
        <v>0</v>
      </c>
      <c r="M92" s="8">
        <f t="shared" si="10"/>
        <v>0</v>
      </c>
      <c r="N92" s="8">
        <f t="shared" si="11"/>
        <v>0</v>
      </c>
      <c r="O92" s="8">
        <f t="shared" si="12"/>
        <v>0</v>
      </c>
      <c r="P92" s="8">
        <f>IF(K92&lt;&gt;"是",0,IF(税费设置!$B$6="是",E92/(1+税费设置!$B$10),E92))</f>
        <v>0</v>
      </c>
      <c r="Q92" s="8">
        <f>IF(K92&lt;&gt;"是",0,P92*税费设置!$B$8)</f>
        <v>0</v>
      </c>
      <c r="R92" s="8">
        <f>IF(K92&lt;&gt;"是",0,P92*税费设置!$B$9)</f>
        <v>0</v>
      </c>
      <c r="S92" s="8">
        <f t="shared" si="13"/>
        <v>0</v>
      </c>
    </row>
    <row r="93" spans="1:19" ht="13.9">
      <c r="A93" s="6" t="str">
        <f>IF(总支出!A93="","",总支出!A93)</f>
        <v/>
      </c>
      <c r="B93" s="7" t="str">
        <f>IF(总支出!B93="","",总支出!B93)</f>
        <v/>
      </c>
      <c r="C93" s="6" t="str">
        <f t="shared" si="7"/>
        <v/>
      </c>
      <c r="D93" s="6" t="str">
        <f>IF(总支出!C93="","",总支出!C93)</f>
        <v/>
      </c>
      <c r="E93" s="8" t="str">
        <f>IF(总支出!D93="","",总支出!D93)</f>
        <v/>
      </c>
      <c r="F93" s="6" t="str">
        <f>IF(总支出!E93="","",总支出!E93)</f>
        <v/>
      </c>
      <c r="G93" s="6" t="str">
        <f>IF(总支出!H93="","",总支出!H93)</f>
        <v/>
      </c>
      <c r="H93" s="6" t="str">
        <f>IF(总支出!I93="","自动",总支出!I93)</f>
        <v>自动</v>
      </c>
      <c r="I93" s="6" t="str">
        <f>IF(F93="","",IFERROR(VLOOKUP(F93,税费设置!$A$15:$B$27,2,FALSE),"含税不明"))</f>
        <v/>
      </c>
      <c r="J93" s="6" t="str">
        <f t="shared" si="8"/>
        <v/>
      </c>
      <c r="K93" s="6" t="str">
        <f>IF(AND(税费设置!$B$5="是",G93="个人支出",J93="应税"),"是","否")</f>
        <v>否</v>
      </c>
      <c r="L93" s="8">
        <f t="shared" si="9"/>
        <v>0</v>
      </c>
      <c r="M93" s="8">
        <f t="shared" si="10"/>
        <v>0</v>
      </c>
      <c r="N93" s="8">
        <f t="shared" si="11"/>
        <v>0</v>
      </c>
      <c r="O93" s="8">
        <f t="shared" si="12"/>
        <v>0</v>
      </c>
      <c r="P93" s="8">
        <f>IF(K93&lt;&gt;"是",0,IF(税费设置!$B$6="是",E93/(1+税费设置!$B$10),E93))</f>
        <v>0</v>
      </c>
      <c r="Q93" s="8">
        <f>IF(K93&lt;&gt;"是",0,P93*税费设置!$B$8)</f>
        <v>0</v>
      </c>
      <c r="R93" s="8">
        <f>IF(K93&lt;&gt;"是",0,P93*税费设置!$B$9)</f>
        <v>0</v>
      </c>
      <c r="S93" s="8">
        <f t="shared" si="13"/>
        <v>0</v>
      </c>
    </row>
    <row r="94" spans="1:19" ht="13.9">
      <c r="A94" s="6" t="str">
        <f>IF(总支出!A94="","",总支出!A94)</f>
        <v/>
      </c>
      <c r="B94" s="7" t="str">
        <f>IF(总支出!B94="","",总支出!B94)</f>
        <v/>
      </c>
      <c r="C94" s="6" t="str">
        <f t="shared" si="7"/>
        <v/>
      </c>
      <c r="D94" s="6" t="str">
        <f>IF(总支出!C94="","",总支出!C94)</f>
        <v/>
      </c>
      <c r="E94" s="8" t="str">
        <f>IF(总支出!D94="","",总支出!D94)</f>
        <v/>
      </c>
      <c r="F94" s="6" t="str">
        <f>IF(总支出!E94="","",总支出!E94)</f>
        <v/>
      </c>
      <c r="G94" s="6" t="str">
        <f>IF(总支出!H94="","",总支出!H94)</f>
        <v/>
      </c>
      <c r="H94" s="6" t="str">
        <f>IF(总支出!I94="","自动",总支出!I94)</f>
        <v>自动</v>
      </c>
      <c r="I94" s="6" t="str">
        <f>IF(F94="","",IFERROR(VLOOKUP(F94,税费设置!$A$15:$B$27,2,FALSE),"含税不明"))</f>
        <v/>
      </c>
      <c r="J94" s="6" t="str">
        <f t="shared" si="8"/>
        <v/>
      </c>
      <c r="K94" s="6" t="str">
        <f>IF(AND(税费设置!$B$5="是",G94="个人支出",J94="应税"),"是","否")</f>
        <v>否</v>
      </c>
      <c r="L94" s="8">
        <f t="shared" si="9"/>
        <v>0</v>
      </c>
      <c r="M94" s="8">
        <f t="shared" si="10"/>
        <v>0</v>
      </c>
      <c r="N94" s="8">
        <f t="shared" si="11"/>
        <v>0</v>
      </c>
      <c r="O94" s="8">
        <f t="shared" si="12"/>
        <v>0</v>
      </c>
      <c r="P94" s="8">
        <f>IF(K94&lt;&gt;"是",0,IF(税费设置!$B$6="是",E94/(1+税费设置!$B$10),E94))</f>
        <v>0</v>
      </c>
      <c r="Q94" s="8">
        <f>IF(K94&lt;&gt;"是",0,P94*税费设置!$B$8)</f>
        <v>0</v>
      </c>
      <c r="R94" s="8">
        <f>IF(K94&lt;&gt;"是",0,P94*税费设置!$B$9)</f>
        <v>0</v>
      </c>
      <c r="S94" s="8">
        <f t="shared" si="13"/>
        <v>0</v>
      </c>
    </row>
    <row r="95" spans="1:19" ht="13.9">
      <c r="A95" s="6" t="str">
        <f>IF(总支出!A95="","",总支出!A95)</f>
        <v/>
      </c>
      <c r="B95" s="7" t="str">
        <f>IF(总支出!B95="","",总支出!B95)</f>
        <v/>
      </c>
      <c r="C95" s="6" t="str">
        <f t="shared" si="7"/>
        <v/>
      </c>
      <c r="D95" s="6" t="str">
        <f>IF(总支出!C95="","",总支出!C95)</f>
        <v/>
      </c>
      <c r="E95" s="8" t="str">
        <f>IF(总支出!D95="","",总支出!D95)</f>
        <v/>
      </c>
      <c r="F95" s="6" t="str">
        <f>IF(总支出!E95="","",总支出!E95)</f>
        <v/>
      </c>
      <c r="G95" s="6" t="str">
        <f>IF(总支出!H95="","",总支出!H95)</f>
        <v/>
      </c>
      <c r="H95" s="6" t="str">
        <f>IF(总支出!I95="","自动",总支出!I95)</f>
        <v>自动</v>
      </c>
      <c r="I95" s="6" t="str">
        <f>IF(F95="","",IFERROR(VLOOKUP(F95,税费设置!$A$15:$B$27,2,FALSE),"含税不明"))</f>
        <v/>
      </c>
      <c r="J95" s="6" t="str">
        <f t="shared" si="8"/>
        <v/>
      </c>
      <c r="K95" s="6" t="str">
        <f>IF(AND(税费设置!$B$5="是",G95="个人支出",J95="应税"),"是","否")</f>
        <v>否</v>
      </c>
      <c r="L95" s="8">
        <f t="shared" si="9"/>
        <v>0</v>
      </c>
      <c r="M95" s="8">
        <f t="shared" si="10"/>
        <v>0</v>
      </c>
      <c r="N95" s="8">
        <f t="shared" si="11"/>
        <v>0</v>
      </c>
      <c r="O95" s="8">
        <f t="shared" si="12"/>
        <v>0</v>
      </c>
      <c r="P95" s="8">
        <f>IF(K95&lt;&gt;"是",0,IF(税费设置!$B$6="是",E95/(1+税费设置!$B$10),E95))</f>
        <v>0</v>
      </c>
      <c r="Q95" s="8">
        <f>IF(K95&lt;&gt;"是",0,P95*税费设置!$B$8)</f>
        <v>0</v>
      </c>
      <c r="R95" s="8">
        <f>IF(K95&lt;&gt;"是",0,P95*税费设置!$B$9)</f>
        <v>0</v>
      </c>
      <c r="S95" s="8">
        <f t="shared" si="13"/>
        <v>0</v>
      </c>
    </row>
    <row r="96" spans="1:19" ht="13.9">
      <c r="A96" s="6" t="str">
        <f>IF(总支出!A96="","",总支出!A96)</f>
        <v/>
      </c>
      <c r="B96" s="7" t="str">
        <f>IF(总支出!B96="","",总支出!B96)</f>
        <v/>
      </c>
      <c r="C96" s="6" t="str">
        <f t="shared" si="7"/>
        <v/>
      </c>
      <c r="D96" s="6" t="str">
        <f>IF(总支出!C96="","",总支出!C96)</f>
        <v/>
      </c>
      <c r="E96" s="8" t="str">
        <f>IF(总支出!D96="","",总支出!D96)</f>
        <v/>
      </c>
      <c r="F96" s="6" t="str">
        <f>IF(总支出!E96="","",总支出!E96)</f>
        <v/>
      </c>
      <c r="G96" s="6" t="str">
        <f>IF(总支出!H96="","",总支出!H96)</f>
        <v/>
      </c>
      <c r="H96" s="6" t="str">
        <f>IF(总支出!I96="","自动",总支出!I96)</f>
        <v>自动</v>
      </c>
      <c r="I96" s="6" t="str">
        <f>IF(F96="","",IFERROR(VLOOKUP(F96,税费设置!$A$15:$B$27,2,FALSE),"含税不明"))</f>
        <v/>
      </c>
      <c r="J96" s="6" t="str">
        <f t="shared" si="8"/>
        <v/>
      </c>
      <c r="K96" s="6" t="str">
        <f>IF(AND(税费设置!$B$5="是",G96="个人支出",J96="应税"),"是","否")</f>
        <v>否</v>
      </c>
      <c r="L96" s="8">
        <f t="shared" si="9"/>
        <v>0</v>
      </c>
      <c r="M96" s="8">
        <f t="shared" si="10"/>
        <v>0</v>
      </c>
      <c r="N96" s="8">
        <f t="shared" si="11"/>
        <v>0</v>
      </c>
      <c r="O96" s="8">
        <f t="shared" si="12"/>
        <v>0</v>
      </c>
      <c r="P96" s="8">
        <f>IF(K96&lt;&gt;"是",0,IF(税费设置!$B$6="是",E96/(1+税费设置!$B$10),E96))</f>
        <v>0</v>
      </c>
      <c r="Q96" s="8">
        <f>IF(K96&lt;&gt;"是",0,P96*税费设置!$B$8)</f>
        <v>0</v>
      </c>
      <c r="R96" s="8">
        <f>IF(K96&lt;&gt;"是",0,P96*税费设置!$B$9)</f>
        <v>0</v>
      </c>
      <c r="S96" s="8">
        <f t="shared" si="13"/>
        <v>0</v>
      </c>
    </row>
    <row r="97" spans="1:19" ht="13.9">
      <c r="A97" s="6" t="str">
        <f>IF(总支出!A97="","",总支出!A97)</f>
        <v/>
      </c>
      <c r="B97" s="7" t="str">
        <f>IF(总支出!B97="","",总支出!B97)</f>
        <v/>
      </c>
      <c r="C97" s="6" t="str">
        <f t="shared" si="7"/>
        <v/>
      </c>
      <c r="D97" s="6" t="str">
        <f>IF(总支出!C97="","",总支出!C97)</f>
        <v/>
      </c>
      <c r="E97" s="8" t="str">
        <f>IF(总支出!D97="","",总支出!D97)</f>
        <v/>
      </c>
      <c r="F97" s="6" t="str">
        <f>IF(总支出!E97="","",总支出!E97)</f>
        <v/>
      </c>
      <c r="G97" s="6" t="str">
        <f>IF(总支出!H97="","",总支出!H97)</f>
        <v/>
      </c>
      <c r="H97" s="6" t="str">
        <f>IF(总支出!I97="","自动",总支出!I97)</f>
        <v>自动</v>
      </c>
      <c r="I97" s="6" t="str">
        <f>IF(F97="","",IFERROR(VLOOKUP(F97,税费设置!$A$15:$B$27,2,FALSE),"含税不明"))</f>
        <v/>
      </c>
      <c r="J97" s="6" t="str">
        <f t="shared" si="8"/>
        <v/>
      </c>
      <c r="K97" s="6" t="str">
        <f>IF(AND(税费设置!$B$5="是",G97="个人支出",J97="应税"),"是","否")</f>
        <v>否</v>
      </c>
      <c r="L97" s="8">
        <f t="shared" si="9"/>
        <v>0</v>
      </c>
      <c r="M97" s="8">
        <f t="shared" si="10"/>
        <v>0</v>
      </c>
      <c r="N97" s="8">
        <f t="shared" si="11"/>
        <v>0</v>
      </c>
      <c r="O97" s="8">
        <f t="shared" si="12"/>
        <v>0</v>
      </c>
      <c r="P97" s="8">
        <f>IF(K97&lt;&gt;"是",0,IF(税费设置!$B$6="是",E97/(1+税费设置!$B$10),E97))</f>
        <v>0</v>
      </c>
      <c r="Q97" s="8">
        <f>IF(K97&lt;&gt;"是",0,P97*税费设置!$B$8)</f>
        <v>0</v>
      </c>
      <c r="R97" s="8">
        <f>IF(K97&lt;&gt;"是",0,P97*税费设置!$B$9)</f>
        <v>0</v>
      </c>
      <c r="S97" s="8">
        <f t="shared" si="13"/>
        <v>0</v>
      </c>
    </row>
    <row r="98" spans="1:19" ht="13.9">
      <c r="A98" s="6" t="str">
        <f>IF(总支出!A98="","",总支出!A98)</f>
        <v/>
      </c>
      <c r="B98" s="7" t="str">
        <f>IF(总支出!B98="","",总支出!B98)</f>
        <v/>
      </c>
      <c r="C98" s="6" t="str">
        <f t="shared" si="7"/>
        <v/>
      </c>
      <c r="D98" s="6" t="str">
        <f>IF(总支出!C98="","",总支出!C98)</f>
        <v/>
      </c>
      <c r="E98" s="8" t="str">
        <f>IF(总支出!D98="","",总支出!D98)</f>
        <v/>
      </c>
      <c r="F98" s="6" t="str">
        <f>IF(总支出!E98="","",总支出!E98)</f>
        <v/>
      </c>
      <c r="G98" s="6" t="str">
        <f>IF(总支出!H98="","",总支出!H98)</f>
        <v/>
      </c>
      <c r="H98" s="6" t="str">
        <f>IF(总支出!I98="","自动",总支出!I98)</f>
        <v>自动</v>
      </c>
      <c r="I98" s="6" t="str">
        <f>IF(F98="","",IFERROR(VLOOKUP(F98,税费设置!$A$15:$B$27,2,FALSE),"含税不明"))</f>
        <v/>
      </c>
      <c r="J98" s="6" t="str">
        <f t="shared" si="8"/>
        <v/>
      </c>
      <c r="K98" s="6" t="str">
        <f>IF(AND(税费设置!$B$5="是",G98="个人支出",J98="应税"),"是","否")</f>
        <v>否</v>
      </c>
      <c r="L98" s="8">
        <f t="shared" si="9"/>
        <v>0</v>
      </c>
      <c r="M98" s="8">
        <f t="shared" si="10"/>
        <v>0</v>
      </c>
      <c r="N98" s="8">
        <f t="shared" si="11"/>
        <v>0</v>
      </c>
      <c r="O98" s="8">
        <f t="shared" si="12"/>
        <v>0</v>
      </c>
      <c r="P98" s="8">
        <f>IF(K98&lt;&gt;"是",0,IF(税费设置!$B$6="是",E98/(1+税费设置!$B$10),E98))</f>
        <v>0</v>
      </c>
      <c r="Q98" s="8">
        <f>IF(K98&lt;&gt;"是",0,P98*税费设置!$B$8)</f>
        <v>0</v>
      </c>
      <c r="R98" s="8">
        <f>IF(K98&lt;&gt;"是",0,P98*税费设置!$B$9)</f>
        <v>0</v>
      </c>
      <c r="S98" s="8">
        <f t="shared" si="13"/>
        <v>0</v>
      </c>
    </row>
    <row r="99" spans="1:19" ht="13.9">
      <c r="A99" s="6" t="str">
        <f>IF(总支出!A99="","",总支出!A99)</f>
        <v/>
      </c>
      <c r="B99" s="7" t="str">
        <f>IF(总支出!B99="","",总支出!B99)</f>
        <v/>
      </c>
      <c r="C99" s="6" t="str">
        <f t="shared" si="7"/>
        <v/>
      </c>
      <c r="D99" s="6" t="str">
        <f>IF(总支出!C99="","",总支出!C99)</f>
        <v/>
      </c>
      <c r="E99" s="8" t="str">
        <f>IF(总支出!D99="","",总支出!D99)</f>
        <v/>
      </c>
      <c r="F99" s="6" t="str">
        <f>IF(总支出!E99="","",总支出!E99)</f>
        <v/>
      </c>
      <c r="G99" s="6" t="str">
        <f>IF(总支出!H99="","",总支出!H99)</f>
        <v/>
      </c>
      <c r="H99" s="6" t="str">
        <f>IF(总支出!I99="","自动",总支出!I99)</f>
        <v>自动</v>
      </c>
      <c r="I99" s="6" t="str">
        <f>IF(F99="","",IFERROR(VLOOKUP(F99,税费设置!$A$15:$B$27,2,FALSE),"含税不明"))</f>
        <v/>
      </c>
      <c r="J99" s="6" t="str">
        <f t="shared" si="8"/>
        <v/>
      </c>
      <c r="K99" s="6" t="str">
        <f>IF(AND(税费设置!$B$5="是",G99="个人支出",J99="应税"),"是","否")</f>
        <v>否</v>
      </c>
      <c r="L99" s="8">
        <f t="shared" si="9"/>
        <v>0</v>
      </c>
      <c r="M99" s="8">
        <f t="shared" si="10"/>
        <v>0</v>
      </c>
      <c r="N99" s="8">
        <f t="shared" si="11"/>
        <v>0</v>
      </c>
      <c r="O99" s="8">
        <f t="shared" si="12"/>
        <v>0</v>
      </c>
      <c r="P99" s="8">
        <f>IF(K99&lt;&gt;"是",0,IF(税费设置!$B$6="是",E99/(1+税费设置!$B$10),E99))</f>
        <v>0</v>
      </c>
      <c r="Q99" s="8">
        <f>IF(K99&lt;&gt;"是",0,P99*税费设置!$B$8)</f>
        <v>0</v>
      </c>
      <c r="R99" s="8">
        <f>IF(K99&lt;&gt;"是",0,P99*税费设置!$B$9)</f>
        <v>0</v>
      </c>
      <c r="S99" s="8">
        <f t="shared" si="13"/>
        <v>0</v>
      </c>
    </row>
    <row r="100" spans="1:19" ht="13.9">
      <c r="A100" s="6" t="str">
        <f>IF(总支出!A100="","",总支出!A100)</f>
        <v/>
      </c>
      <c r="B100" s="7" t="str">
        <f>IF(总支出!B100="","",总支出!B100)</f>
        <v/>
      </c>
      <c r="C100" s="6" t="str">
        <f t="shared" si="7"/>
        <v/>
      </c>
      <c r="D100" s="6" t="str">
        <f>IF(总支出!C100="","",总支出!C100)</f>
        <v/>
      </c>
      <c r="E100" s="8" t="str">
        <f>IF(总支出!D100="","",总支出!D100)</f>
        <v/>
      </c>
      <c r="F100" s="6" t="str">
        <f>IF(总支出!E100="","",总支出!E100)</f>
        <v/>
      </c>
      <c r="G100" s="6" t="str">
        <f>IF(总支出!H100="","",总支出!H100)</f>
        <v/>
      </c>
      <c r="H100" s="6" t="str">
        <f>IF(总支出!I100="","自动",总支出!I100)</f>
        <v>自动</v>
      </c>
      <c r="I100" s="6" t="str">
        <f>IF(F100="","",IFERROR(VLOOKUP(F100,税费设置!$A$15:$B$27,2,FALSE),"含税不明"))</f>
        <v/>
      </c>
      <c r="J100" s="6" t="str">
        <f t="shared" si="8"/>
        <v/>
      </c>
      <c r="K100" s="6" t="str">
        <f>IF(AND(税费设置!$B$5="是",G100="个人支出",J100="应税"),"是","否")</f>
        <v>否</v>
      </c>
      <c r="L100" s="8">
        <f t="shared" si="9"/>
        <v>0</v>
      </c>
      <c r="M100" s="8">
        <f t="shared" si="10"/>
        <v>0</v>
      </c>
      <c r="N100" s="8">
        <f t="shared" si="11"/>
        <v>0</v>
      </c>
      <c r="O100" s="8">
        <f t="shared" si="12"/>
        <v>0</v>
      </c>
      <c r="P100" s="8">
        <f>IF(K100&lt;&gt;"是",0,IF(税费设置!$B$6="是",E100/(1+税费设置!$B$10),E100))</f>
        <v>0</v>
      </c>
      <c r="Q100" s="8">
        <f>IF(K100&lt;&gt;"是",0,P100*税费设置!$B$8)</f>
        <v>0</v>
      </c>
      <c r="R100" s="8">
        <f>IF(K100&lt;&gt;"是",0,P100*税费设置!$B$9)</f>
        <v>0</v>
      </c>
      <c r="S100" s="8">
        <f t="shared" si="13"/>
        <v>0</v>
      </c>
    </row>
    <row r="101" spans="1:19" ht="13.9">
      <c r="A101" s="6" t="str">
        <f>IF(总支出!A101="","",总支出!A101)</f>
        <v/>
      </c>
      <c r="B101" s="7" t="str">
        <f>IF(总支出!B101="","",总支出!B101)</f>
        <v/>
      </c>
      <c r="C101" s="6" t="str">
        <f t="shared" si="7"/>
        <v/>
      </c>
      <c r="D101" s="6" t="str">
        <f>IF(总支出!C101="","",总支出!C101)</f>
        <v/>
      </c>
      <c r="E101" s="8" t="str">
        <f>IF(总支出!D101="","",总支出!D101)</f>
        <v/>
      </c>
      <c r="F101" s="6" t="str">
        <f>IF(总支出!E101="","",总支出!E101)</f>
        <v/>
      </c>
      <c r="G101" s="6" t="str">
        <f>IF(总支出!H101="","",总支出!H101)</f>
        <v/>
      </c>
      <c r="H101" s="6" t="str">
        <f>IF(总支出!I101="","自动",总支出!I101)</f>
        <v>自动</v>
      </c>
      <c r="I101" s="6" t="str">
        <f>IF(F101="","",IFERROR(VLOOKUP(F101,税费设置!$A$15:$B$27,2,FALSE),"含税不明"))</f>
        <v/>
      </c>
      <c r="J101" s="6" t="str">
        <f t="shared" si="8"/>
        <v/>
      </c>
      <c r="K101" s="6" t="str">
        <f>IF(AND(税费设置!$B$5="是",G101="个人支出",J101="应税"),"是","否")</f>
        <v>否</v>
      </c>
      <c r="L101" s="8">
        <f t="shared" si="9"/>
        <v>0</v>
      </c>
      <c r="M101" s="8">
        <f t="shared" si="10"/>
        <v>0</v>
      </c>
      <c r="N101" s="8">
        <f t="shared" si="11"/>
        <v>0</v>
      </c>
      <c r="O101" s="8">
        <f t="shared" si="12"/>
        <v>0</v>
      </c>
      <c r="P101" s="8">
        <f>IF(K101&lt;&gt;"是",0,IF(税费设置!$B$6="是",E101/(1+税费设置!$B$10),E101))</f>
        <v>0</v>
      </c>
      <c r="Q101" s="8">
        <f>IF(K101&lt;&gt;"是",0,P101*税费设置!$B$8)</f>
        <v>0</v>
      </c>
      <c r="R101" s="8">
        <f>IF(K101&lt;&gt;"是",0,P101*税费设置!$B$9)</f>
        <v>0</v>
      </c>
      <c r="S101" s="8">
        <f t="shared" si="13"/>
        <v>0</v>
      </c>
    </row>
    <row r="102" spans="1:19" ht="13.9">
      <c r="A102" s="6" t="str">
        <f>IF(总支出!A102="","",总支出!A102)</f>
        <v/>
      </c>
      <c r="B102" s="7" t="str">
        <f>IF(总支出!B102="","",总支出!B102)</f>
        <v/>
      </c>
      <c r="C102" s="6" t="str">
        <f t="shared" si="7"/>
        <v/>
      </c>
      <c r="D102" s="6" t="str">
        <f>IF(总支出!C102="","",总支出!C102)</f>
        <v/>
      </c>
      <c r="E102" s="8" t="str">
        <f>IF(总支出!D102="","",总支出!D102)</f>
        <v/>
      </c>
      <c r="F102" s="6" t="str">
        <f>IF(总支出!E102="","",总支出!E102)</f>
        <v/>
      </c>
      <c r="G102" s="6" t="str">
        <f>IF(总支出!H102="","",总支出!H102)</f>
        <v/>
      </c>
      <c r="H102" s="6" t="str">
        <f>IF(总支出!I102="","自动",总支出!I102)</f>
        <v>自动</v>
      </c>
      <c r="I102" s="6" t="str">
        <f>IF(F102="","",IFERROR(VLOOKUP(F102,税费设置!$A$15:$B$27,2,FALSE),"含税不明"))</f>
        <v/>
      </c>
      <c r="J102" s="6" t="str">
        <f t="shared" si="8"/>
        <v/>
      </c>
      <c r="K102" s="6" t="str">
        <f>IF(AND(税费设置!$B$5="是",G102="个人支出",J102="应税"),"是","否")</f>
        <v>否</v>
      </c>
      <c r="L102" s="8">
        <f t="shared" si="9"/>
        <v>0</v>
      </c>
      <c r="M102" s="8">
        <f t="shared" si="10"/>
        <v>0</v>
      </c>
      <c r="N102" s="8">
        <f t="shared" si="11"/>
        <v>0</v>
      </c>
      <c r="O102" s="8">
        <f t="shared" si="12"/>
        <v>0</v>
      </c>
      <c r="P102" s="8">
        <f>IF(K102&lt;&gt;"是",0,IF(税费设置!$B$6="是",E102/(1+税费设置!$B$10),E102))</f>
        <v>0</v>
      </c>
      <c r="Q102" s="8">
        <f>IF(K102&lt;&gt;"是",0,P102*税费设置!$B$8)</f>
        <v>0</v>
      </c>
      <c r="R102" s="8">
        <f>IF(K102&lt;&gt;"是",0,P102*税费设置!$B$9)</f>
        <v>0</v>
      </c>
      <c r="S102" s="8">
        <f t="shared" si="13"/>
        <v>0</v>
      </c>
    </row>
    <row r="103" spans="1:19" ht="13.9">
      <c r="A103" s="6" t="str">
        <f>IF(总支出!A103="","",总支出!A103)</f>
        <v/>
      </c>
      <c r="B103" s="7" t="str">
        <f>IF(总支出!B103="","",总支出!B103)</f>
        <v/>
      </c>
      <c r="C103" s="6" t="str">
        <f t="shared" si="7"/>
        <v/>
      </c>
      <c r="D103" s="6" t="str">
        <f>IF(总支出!C103="","",总支出!C103)</f>
        <v/>
      </c>
      <c r="E103" s="8" t="str">
        <f>IF(总支出!D103="","",总支出!D103)</f>
        <v/>
      </c>
      <c r="F103" s="6" t="str">
        <f>IF(总支出!E103="","",总支出!E103)</f>
        <v/>
      </c>
      <c r="G103" s="6" t="str">
        <f>IF(总支出!H103="","",总支出!H103)</f>
        <v/>
      </c>
      <c r="H103" s="6" t="str">
        <f>IF(总支出!I103="","自动",总支出!I103)</f>
        <v>自动</v>
      </c>
      <c r="I103" s="6" t="str">
        <f>IF(F103="","",IFERROR(VLOOKUP(F103,税费设置!$A$15:$B$27,2,FALSE),"含税不明"))</f>
        <v/>
      </c>
      <c r="J103" s="6" t="str">
        <f t="shared" si="8"/>
        <v/>
      </c>
      <c r="K103" s="6" t="str">
        <f>IF(AND(税费设置!$B$5="是",G103="个人支出",J103="应税"),"是","否")</f>
        <v>否</v>
      </c>
      <c r="L103" s="8">
        <f t="shared" si="9"/>
        <v>0</v>
      </c>
      <c r="M103" s="8">
        <f t="shared" si="10"/>
        <v>0</v>
      </c>
      <c r="N103" s="8">
        <f t="shared" si="11"/>
        <v>0</v>
      </c>
      <c r="O103" s="8">
        <f t="shared" si="12"/>
        <v>0</v>
      </c>
      <c r="P103" s="8">
        <f>IF(K103&lt;&gt;"是",0,IF(税费设置!$B$6="是",E103/(1+税费设置!$B$10),E103))</f>
        <v>0</v>
      </c>
      <c r="Q103" s="8">
        <f>IF(K103&lt;&gt;"是",0,P103*税费设置!$B$8)</f>
        <v>0</v>
      </c>
      <c r="R103" s="8">
        <f>IF(K103&lt;&gt;"是",0,P103*税费设置!$B$9)</f>
        <v>0</v>
      </c>
      <c r="S103" s="8">
        <f t="shared" si="13"/>
        <v>0</v>
      </c>
    </row>
    <row r="104" spans="1:19" ht="13.9">
      <c r="A104" s="6" t="str">
        <f>IF(总支出!A104="","",总支出!A104)</f>
        <v/>
      </c>
      <c r="B104" s="7" t="str">
        <f>IF(总支出!B104="","",总支出!B104)</f>
        <v/>
      </c>
      <c r="C104" s="6" t="str">
        <f t="shared" si="7"/>
        <v/>
      </c>
      <c r="D104" s="6" t="str">
        <f>IF(总支出!C104="","",总支出!C104)</f>
        <v/>
      </c>
      <c r="E104" s="8" t="str">
        <f>IF(总支出!D104="","",总支出!D104)</f>
        <v/>
      </c>
      <c r="F104" s="6" t="str">
        <f>IF(总支出!E104="","",总支出!E104)</f>
        <v/>
      </c>
      <c r="G104" s="6" t="str">
        <f>IF(总支出!H104="","",总支出!H104)</f>
        <v/>
      </c>
      <c r="H104" s="6" t="str">
        <f>IF(总支出!I104="","自动",总支出!I104)</f>
        <v>自动</v>
      </c>
      <c r="I104" s="6" t="str">
        <f>IF(F104="","",IFERROR(VLOOKUP(F104,税费设置!$A$15:$B$27,2,FALSE),"含税不明"))</f>
        <v/>
      </c>
      <c r="J104" s="6" t="str">
        <f t="shared" si="8"/>
        <v/>
      </c>
      <c r="K104" s="6" t="str">
        <f>IF(AND(税费设置!$B$5="是",G104="个人支出",J104="应税"),"是","否")</f>
        <v>否</v>
      </c>
      <c r="L104" s="8">
        <f t="shared" si="9"/>
        <v>0</v>
      </c>
      <c r="M104" s="8">
        <f t="shared" si="10"/>
        <v>0</v>
      </c>
      <c r="N104" s="8">
        <f t="shared" si="11"/>
        <v>0</v>
      </c>
      <c r="O104" s="8">
        <f t="shared" si="12"/>
        <v>0</v>
      </c>
      <c r="P104" s="8">
        <f>IF(K104&lt;&gt;"是",0,IF(税费设置!$B$6="是",E104/(1+税费设置!$B$10),E104))</f>
        <v>0</v>
      </c>
      <c r="Q104" s="8">
        <f>IF(K104&lt;&gt;"是",0,P104*税费设置!$B$8)</f>
        <v>0</v>
      </c>
      <c r="R104" s="8">
        <f>IF(K104&lt;&gt;"是",0,P104*税费设置!$B$9)</f>
        <v>0</v>
      </c>
      <c r="S104" s="8">
        <f t="shared" si="13"/>
        <v>0</v>
      </c>
    </row>
    <row r="105" spans="1:19" ht="13.9">
      <c r="A105" s="6" t="str">
        <f>IF(总支出!A105="","",总支出!A105)</f>
        <v/>
      </c>
      <c r="B105" s="7" t="str">
        <f>IF(总支出!B105="","",总支出!B105)</f>
        <v/>
      </c>
      <c r="C105" s="6" t="str">
        <f t="shared" si="7"/>
        <v/>
      </c>
      <c r="D105" s="6" t="str">
        <f>IF(总支出!C105="","",总支出!C105)</f>
        <v/>
      </c>
      <c r="E105" s="8" t="str">
        <f>IF(总支出!D105="","",总支出!D105)</f>
        <v/>
      </c>
      <c r="F105" s="6" t="str">
        <f>IF(总支出!E105="","",总支出!E105)</f>
        <v/>
      </c>
      <c r="G105" s="6" t="str">
        <f>IF(总支出!H105="","",总支出!H105)</f>
        <v/>
      </c>
      <c r="H105" s="6" t="str">
        <f>IF(总支出!I105="","自动",总支出!I105)</f>
        <v>自动</v>
      </c>
      <c r="I105" s="6" t="str">
        <f>IF(F105="","",IFERROR(VLOOKUP(F105,税费设置!$A$15:$B$27,2,FALSE),"含税不明"))</f>
        <v/>
      </c>
      <c r="J105" s="6" t="str">
        <f t="shared" si="8"/>
        <v/>
      </c>
      <c r="K105" s="6" t="str">
        <f>IF(AND(税费设置!$B$5="是",G105="个人支出",J105="应税"),"是","否")</f>
        <v>否</v>
      </c>
      <c r="L105" s="8">
        <f t="shared" si="9"/>
        <v>0</v>
      </c>
      <c r="M105" s="8">
        <f t="shared" si="10"/>
        <v>0</v>
      </c>
      <c r="N105" s="8">
        <f t="shared" si="11"/>
        <v>0</v>
      </c>
      <c r="O105" s="8">
        <f t="shared" si="12"/>
        <v>0</v>
      </c>
      <c r="P105" s="8">
        <f>IF(K105&lt;&gt;"是",0,IF(税费设置!$B$6="是",E105/(1+税费设置!$B$10),E105))</f>
        <v>0</v>
      </c>
      <c r="Q105" s="8">
        <f>IF(K105&lt;&gt;"是",0,P105*税费设置!$B$8)</f>
        <v>0</v>
      </c>
      <c r="R105" s="8">
        <f>IF(K105&lt;&gt;"是",0,P105*税费设置!$B$9)</f>
        <v>0</v>
      </c>
      <c r="S105" s="8">
        <f t="shared" si="13"/>
        <v>0</v>
      </c>
    </row>
    <row r="106" spans="1:19" ht="13.9">
      <c r="A106" s="6" t="str">
        <f>IF(总支出!A106="","",总支出!A106)</f>
        <v/>
      </c>
      <c r="B106" s="7" t="str">
        <f>IF(总支出!B106="","",总支出!B106)</f>
        <v/>
      </c>
      <c r="C106" s="6" t="str">
        <f t="shared" si="7"/>
        <v/>
      </c>
      <c r="D106" s="6" t="str">
        <f>IF(总支出!C106="","",总支出!C106)</f>
        <v/>
      </c>
      <c r="E106" s="8" t="str">
        <f>IF(总支出!D106="","",总支出!D106)</f>
        <v/>
      </c>
      <c r="F106" s="6" t="str">
        <f>IF(总支出!E106="","",总支出!E106)</f>
        <v/>
      </c>
      <c r="G106" s="6" t="str">
        <f>IF(总支出!H106="","",总支出!H106)</f>
        <v/>
      </c>
      <c r="H106" s="6" t="str">
        <f>IF(总支出!I106="","自动",总支出!I106)</f>
        <v>自动</v>
      </c>
      <c r="I106" s="6" t="str">
        <f>IF(F106="","",IFERROR(VLOOKUP(F106,税费设置!$A$15:$B$27,2,FALSE),"含税不明"))</f>
        <v/>
      </c>
      <c r="J106" s="6" t="str">
        <f t="shared" si="8"/>
        <v/>
      </c>
      <c r="K106" s="6" t="str">
        <f>IF(AND(税费设置!$B$5="是",G106="个人支出",J106="应税"),"是","否")</f>
        <v>否</v>
      </c>
      <c r="L106" s="8">
        <f t="shared" si="9"/>
        <v>0</v>
      </c>
      <c r="M106" s="8">
        <f t="shared" si="10"/>
        <v>0</v>
      </c>
      <c r="N106" s="8">
        <f t="shared" si="11"/>
        <v>0</v>
      </c>
      <c r="O106" s="8">
        <f t="shared" si="12"/>
        <v>0</v>
      </c>
      <c r="P106" s="8">
        <f>IF(K106&lt;&gt;"是",0,IF(税费设置!$B$6="是",E106/(1+税费设置!$B$10),E106))</f>
        <v>0</v>
      </c>
      <c r="Q106" s="8">
        <f>IF(K106&lt;&gt;"是",0,P106*税费设置!$B$8)</f>
        <v>0</v>
      </c>
      <c r="R106" s="8">
        <f>IF(K106&lt;&gt;"是",0,P106*税费设置!$B$9)</f>
        <v>0</v>
      </c>
      <c r="S106" s="8">
        <f t="shared" si="13"/>
        <v>0</v>
      </c>
    </row>
    <row r="107" spans="1:19" ht="13.9">
      <c r="A107" s="6" t="str">
        <f>IF(总支出!A107="","",总支出!A107)</f>
        <v/>
      </c>
      <c r="B107" s="7" t="str">
        <f>IF(总支出!B107="","",总支出!B107)</f>
        <v/>
      </c>
      <c r="C107" s="6" t="str">
        <f t="shared" si="7"/>
        <v/>
      </c>
      <c r="D107" s="6" t="str">
        <f>IF(总支出!C107="","",总支出!C107)</f>
        <v/>
      </c>
      <c r="E107" s="8" t="str">
        <f>IF(总支出!D107="","",总支出!D107)</f>
        <v/>
      </c>
      <c r="F107" s="6" t="str">
        <f>IF(总支出!E107="","",总支出!E107)</f>
        <v/>
      </c>
      <c r="G107" s="6" t="str">
        <f>IF(总支出!H107="","",总支出!H107)</f>
        <v/>
      </c>
      <c r="H107" s="6" t="str">
        <f>IF(总支出!I107="","自动",总支出!I107)</f>
        <v>自动</v>
      </c>
      <c r="I107" s="6" t="str">
        <f>IF(F107="","",IFERROR(VLOOKUP(F107,税费设置!$A$15:$B$27,2,FALSE),"含税不明"))</f>
        <v/>
      </c>
      <c r="J107" s="6" t="str">
        <f t="shared" si="8"/>
        <v/>
      </c>
      <c r="K107" s="6" t="str">
        <f>IF(AND(税费设置!$B$5="是",G107="个人支出",J107="应税"),"是","否")</f>
        <v>否</v>
      </c>
      <c r="L107" s="8">
        <f t="shared" si="9"/>
        <v>0</v>
      </c>
      <c r="M107" s="8">
        <f t="shared" si="10"/>
        <v>0</v>
      </c>
      <c r="N107" s="8">
        <f t="shared" si="11"/>
        <v>0</v>
      </c>
      <c r="O107" s="8">
        <f t="shared" si="12"/>
        <v>0</v>
      </c>
      <c r="P107" s="8">
        <f>IF(K107&lt;&gt;"是",0,IF(税费设置!$B$6="是",E107/(1+税费设置!$B$10),E107))</f>
        <v>0</v>
      </c>
      <c r="Q107" s="8">
        <f>IF(K107&lt;&gt;"是",0,P107*税费设置!$B$8)</f>
        <v>0</v>
      </c>
      <c r="R107" s="8">
        <f>IF(K107&lt;&gt;"是",0,P107*税费设置!$B$9)</f>
        <v>0</v>
      </c>
      <c r="S107" s="8">
        <f t="shared" si="13"/>
        <v>0</v>
      </c>
    </row>
    <row r="108" spans="1:19" ht="13.9">
      <c r="A108" s="6" t="str">
        <f>IF(总支出!A108="","",总支出!A108)</f>
        <v/>
      </c>
      <c r="B108" s="7" t="str">
        <f>IF(总支出!B108="","",总支出!B108)</f>
        <v/>
      </c>
      <c r="C108" s="6" t="str">
        <f t="shared" si="7"/>
        <v/>
      </c>
      <c r="D108" s="6" t="str">
        <f>IF(总支出!C108="","",总支出!C108)</f>
        <v/>
      </c>
      <c r="E108" s="8" t="str">
        <f>IF(总支出!D108="","",总支出!D108)</f>
        <v/>
      </c>
      <c r="F108" s="6" t="str">
        <f>IF(总支出!E108="","",总支出!E108)</f>
        <v/>
      </c>
      <c r="G108" s="6" t="str">
        <f>IF(总支出!H108="","",总支出!H108)</f>
        <v/>
      </c>
      <c r="H108" s="6" t="str">
        <f>IF(总支出!I108="","自动",总支出!I108)</f>
        <v>自动</v>
      </c>
      <c r="I108" s="6" t="str">
        <f>IF(F108="","",IFERROR(VLOOKUP(F108,税费设置!$A$15:$B$27,2,FALSE),"含税不明"))</f>
        <v/>
      </c>
      <c r="J108" s="6" t="str">
        <f t="shared" si="8"/>
        <v/>
      </c>
      <c r="K108" s="6" t="str">
        <f>IF(AND(税费设置!$B$5="是",G108="个人支出",J108="应税"),"是","否")</f>
        <v>否</v>
      </c>
      <c r="L108" s="8">
        <f t="shared" si="9"/>
        <v>0</v>
      </c>
      <c r="M108" s="8">
        <f t="shared" si="10"/>
        <v>0</v>
      </c>
      <c r="N108" s="8">
        <f t="shared" si="11"/>
        <v>0</v>
      </c>
      <c r="O108" s="8">
        <f t="shared" si="12"/>
        <v>0</v>
      </c>
      <c r="P108" s="8">
        <f>IF(K108&lt;&gt;"是",0,IF(税费设置!$B$6="是",E108/(1+税费设置!$B$10),E108))</f>
        <v>0</v>
      </c>
      <c r="Q108" s="8">
        <f>IF(K108&lt;&gt;"是",0,P108*税费设置!$B$8)</f>
        <v>0</v>
      </c>
      <c r="R108" s="8">
        <f>IF(K108&lt;&gt;"是",0,P108*税费设置!$B$9)</f>
        <v>0</v>
      </c>
      <c r="S108" s="8">
        <f t="shared" si="13"/>
        <v>0</v>
      </c>
    </row>
    <row r="109" spans="1:19" ht="13.9">
      <c r="A109" s="6" t="str">
        <f>IF(总支出!A109="","",总支出!A109)</f>
        <v/>
      </c>
      <c r="B109" s="7" t="str">
        <f>IF(总支出!B109="","",总支出!B109)</f>
        <v/>
      </c>
      <c r="C109" s="6" t="str">
        <f t="shared" si="7"/>
        <v/>
      </c>
      <c r="D109" s="6" t="str">
        <f>IF(总支出!C109="","",总支出!C109)</f>
        <v/>
      </c>
      <c r="E109" s="8" t="str">
        <f>IF(总支出!D109="","",总支出!D109)</f>
        <v/>
      </c>
      <c r="F109" s="6" t="str">
        <f>IF(总支出!E109="","",总支出!E109)</f>
        <v/>
      </c>
      <c r="G109" s="6" t="str">
        <f>IF(总支出!H109="","",总支出!H109)</f>
        <v/>
      </c>
      <c r="H109" s="6" t="str">
        <f>IF(总支出!I109="","自动",总支出!I109)</f>
        <v>自动</v>
      </c>
      <c r="I109" s="6" t="str">
        <f>IF(F109="","",IFERROR(VLOOKUP(F109,税费设置!$A$15:$B$27,2,FALSE),"含税不明"))</f>
        <v/>
      </c>
      <c r="J109" s="6" t="str">
        <f t="shared" si="8"/>
        <v/>
      </c>
      <c r="K109" s="6" t="str">
        <f>IF(AND(税费设置!$B$5="是",G109="个人支出",J109="应税"),"是","否")</f>
        <v>否</v>
      </c>
      <c r="L109" s="8">
        <f t="shared" si="9"/>
        <v>0</v>
      </c>
      <c r="M109" s="8">
        <f t="shared" si="10"/>
        <v>0</v>
      </c>
      <c r="N109" s="8">
        <f t="shared" si="11"/>
        <v>0</v>
      </c>
      <c r="O109" s="8">
        <f t="shared" si="12"/>
        <v>0</v>
      </c>
      <c r="P109" s="8">
        <f>IF(K109&lt;&gt;"是",0,IF(税费设置!$B$6="是",E109/(1+税费设置!$B$10),E109))</f>
        <v>0</v>
      </c>
      <c r="Q109" s="8">
        <f>IF(K109&lt;&gt;"是",0,P109*税费设置!$B$8)</f>
        <v>0</v>
      </c>
      <c r="R109" s="8">
        <f>IF(K109&lt;&gt;"是",0,P109*税费设置!$B$9)</f>
        <v>0</v>
      </c>
      <c r="S109" s="8">
        <f t="shared" si="13"/>
        <v>0</v>
      </c>
    </row>
    <row r="110" spans="1:19" ht="13.9">
      <c r="A110" s="6" t="str">
        <f>IF(总支出!A110="","",总支出!A110)</f>
        <v/>
      </c>
      <c r="B110" s="7" t="str">
        <f>IF(总支出!B110="","",总支出!B110)</f>
        <v/>
      </c>
      <c r="C110" s="6" t="str">
        <f t="shared" si="7"/>
        <v/>
      </c>
      <c r="D110" s="6" t="str">
        <f>IF(总支出!C110="","",总支出!C110)</f>
        <v/>
      </c>
      <c r="E110" s="8" t="str">
        <f>IF(总支出!D110="","",总支出!D110)</f>
        <v/>
      </c>
      <c r="F110" s="6" t="str">
        <f>IF(总支出!E110="","",总支出!E110)</f>
        <v/>
      </c>
      <c r="G110" s="6" t="str">
        <f>IF(总支出!H110="","",总支出!H110)</f>
        <v/>
      </c>
      <c r="H110" s="6" t="str">
        <f>IF(总支出!I110="","自动",总支出!I110)</f>
        <v>自动</v>
      </c>
      <c r="I110" s="6" t="str">
        <f>IF(F110="","",IFERROR(VLOOKUP(F110,税费设置!$A$15:$B$27,2,FALSE),"含税不明"))</f>
        <v/>
      </c>
      <c r="J110" s="6" t="str">
        <f t="shared" si="8"/>
        <v/>
      </c>
      <c r="K110" s="6" t="str">
        <f>IF(AND(税费设置!$B$5="是",G110="个人支出",J110="应税"),"是","否")</f>
        <v>否</v>
      </c>
      <c r="L110" s="8">
        <f t="shared" si="9"/>
        <v>0</v>
      </c>
      <c r="M110" s="8">
        <f t="shared" si="10"/>
        <v>0</v>
      </c>
      <c r="N110" s="8">
        <f t="shared" si="11"/>
        <v>0</v>
      </c>
      <c r="O110" s="8">
        <f t="shared" si="12"/>
        <v>0</v>
      </c>
      <c r="P110" s="8">
        <f>IF(K110&lt;&gt;"是",0,IF(税费设置!$B$6="是",E110/(1+税费设置!$B$10),E110))</f>
        <v>0</v>
      </c>
      <c r="Q110" s="8">
        <f>IF(K110&lt;&gt;"是",0,P110*税费设置!$B$8)</f>
        <v>0</v>
      </c>
      <c r="R110" s="8">
        <f>IF(K110&lt;&gt;"是",0,P110*税费设置!$B$9)</f>
        <v>0</v>
      </c>
      <c r="S110" s="8">
        <f t="shared" si="13"/>
        <v>0</v>
      </c>
    </row>
    <row r="111" spans="1:19" ht="13.9">
      <c r="A111" s="6" t="str">
        <f>IF(总支出!A111="","",总支出!A111)</f>
        <v/>
      </c>
      <c r="B111" s="7" t="str">
        <f>IF(总支出!B111="","",总支出!B111)</f>
        <v/>
      </c>
      <c r="C111" s="6" t="str">
        <f t="shared" si="7"/>
        <v/>
      </c>
      <c r="D111" s="6" t="str">
        <f>IF(总支出!C111="","",总支出!C111)</f>
        <v/>
      </c>
      <c r="E111" s="8" t="str">
        <f>IF(总支出!D111="","",总支出!D111)</f>
        <v/>
      </c>
      <c r="F111" s="6" t="str">
        <f>IF(总支出!E111="","",总支出!E111)</f>
        <v/>
      </c>
      <c r="G111" s="6" t="str">
        <f>IF(总支出!H111="","",总支出!H111)</f>
        <v/>
      </c>
      <c r="H111" s="6" t="str">
        <f>IF(总支出!I111="","自动",总支出!I111)</f>
        <v>自动</v>
      </c>
      <c r="I111" s="6" t="str">
        <f>IF(F111="","",IFERROR(VLOOKUP(F111,税费设置!$A$15:$B$27,2,FALSE),"含税不明"))</f>
        <v/>
      </c>
      <c r="J111" s="6" t="str">
        <f t="shared" si="8"/>
        <v/>
      </c>
      <c r="K111" s="6" t="str">
        <f>IF(AND(税费设置!$B$5="是",G111="个人支出",J111="应税"),"是","否")</f>
        <v>否</v>
      </c>
      <c r="L111" s="8">
        <f t="shared" si="9"/>
        <v>0</v>
      </c>
      <c r="M111" s="8">
        <f t="shared" si="10"/>
        <v>0</v>
      </c>
      <c r="N111" s="8">
        <f t="shared" si="11"/>
        <v>0</v>
      </c>
      <c r="O111" s="8">
        <f t="shared" si="12"/>
        <v>0</v>
      </c>
      <c r="P111" s="8">
        <f>IF(K111&lt;&gt;"是",0,IF(税费设置!$B$6="是",E111/(1+税费设置!$B$10),E111))</f>
        <v>0</v>
      </c>
      <c r="Q111" s="8">
        <f>IF(K111&lt;&gt;"是",0,P111*税费设置!$B$8)</f>
        <v>0</v>
      </c>
      <c r="R111" s="8">
        <f>IF(K111&lt;&gt;"是",0,P111*税费设置!$B$9)</f>
        <v>0</v>
      </c>
      <c r="S111" s="8">
        <f t="shared" si="13"/>
        <v>0</v>
      </c>
    </row>
    <row r="112" spans="1:19" ht="13.9">
      <c r="A112" s="6" t="str">
        <f>IF(总支出!A112="","",总支出!A112)</f>
        <v/>
      </c>
      <c r="B112" s="7" t="str">
        <f>IF(总支出!B112="","",总支出!B112)</f>
        <v/>
      </c>
      <c r="C112" s="6" t="str">
        <f t="shared" si="7"/>
        <v/>
      </c>
      <c r="D112" s="6" t="str">
        <f>IF(总支出!C112="","",总支出!C112)</f>
        <v/>
      </c>
      <c r="E112" s="8" t="str">
        <f>IF(总支出!D112="","",总支出!D112)</f>
        <v/>
      </c>
      <c r="F112" s="6" t="str">
        <f>IF(总支出!E112="","",总支出!E112)</f>
        <v/>
      </c>
      <c r="G112" s="6" t="str">
        <f>IF(总支出!H112="","",总支出!H112)</f>
        <v/>
      </c>
      <c r="H112" s="6" t="str">
        <f>IF(总支出!I112="","自动",总支出!I112)</f>
        <v>自动</v>
      </c>
      <c r="I112" s="6" t="str">
        <f>IF(F112="","",IFERROR(VLOOKUP(F112,税费设置!$A$15:$B$27,2,FALSE),"含税不明"))</f>
        <v/>
      </c>
      <c r="J112" s="6" t="str">
        <f t="shared" si="8"/>
        <v/>
      </c>
      <c r="K112" s="6" t="str">
        <f>IF(AND(税费设置!$B$5="是",G112="个人支出",J112="应税"),"是","否")</f>
        <v>否</v>
      </c>
      <c r="L112" s="8">
        <f t="shared" si="9"/>
        <v>0</v>
      </c>
      <c r="M112" s="8">
        <f t="shared" si="10"/>
        <v>0</v>
      </c>
      <c r="N112" s="8">
        <f t="shared" si="11"/>
        <v>0</v>
      </c>
      <c r="O112" s="8">
        <f t="shared" si="12"/>
        <v>0</v>
      </c>
      <c r="P112" s="8">
        <f>IF(K112&lt;&gt;"是",0,IF(税费设置!$B$6="是",E112/(1+税费设置!$B$10),E112))</f>
        <v>0</v>
      </c>
      <c r="Q112" s="8">
        <f>IF(K112&lt;&gt;"是",0,P112*税费设置!$B$8)</f>
        <v>0</v>
      </c>
      <c r="R112" s="8">
        <f>IF(K112&lt;&gt;"是",0,P112*税费设置!$B$9)</f>
        <v>0</v>
      </c>
      <c r="S112" s="8">
        <f t="shared" si="13"/>
        <v>0</v>
      </c>
    </row>
    <row r="113" spans="1:19" ht="13.9">
      <c r="A113" s="6" t="str">
        <f>IF(总支出!A113="","",总支出!A113)</f>
        <v/>
      </c>
      <c r="B113" s="7" t="str">
        <f>IF(总支出!B113="","",总支出!B113)</f>
        <v/>
      </c>
      <c r="C113" s="6" t="str">
        <f t="shared" si="7"/>
        <v/>
      </c>
      <c r="D113" s="6" t="str">
        <f>IF(总支出!C113="","",总支出!C113)</f>
        <v/>
      </c>
      <c r="E113" s="8" t="str">
        <f>IF(总支出!D113="","",总支出!D113)</f>
        <v/>
      </c>
      <c r="F113" s="6" t="str">
        <f>IF(总支出!E113="","",总支出!E113)</f>
        <v/>
      </c>
      <c r="G113" s="6" t="str">
        <f>IF(总支出!H113="","",总支出!H113)</f>
        <v/>
      </c>
      <c r="H113" s="6" t="str">
        <f>IF(总支出!I113="","自动",总支出!I113)</f>
        <v>自动</v>
      </c>
      <c r="I113" s="6" t="str">
        <f>IF(F113="","",IFERROR(VLOOKUP(F113,税费设置!$A$15:$B$27,2,FALSE),"含税不明"))</f>
        <v/>
      </c>
      <c r="J113" s="6" t="str">
        <f t="shared" si="8"/>
        <v/>
      </c>
      <c r="K113" s="6" t="str">
        <f>IF(AND(税费设置!$B$5="是",G113="个人支出",J113="应税"),"是","否")</f>
        <v>否</v>
      </c>
      <c r="L113" s="8">
        <f t="shared" si="9"/>
        <v>0</v>
      </c>
      <c r="M113" s="8">
        <f t="shared" si="10"/>
        <v>0</v>
      </c>
      <c r="N113" s="8">
        <f t="shared" si="11"/>
        <v>0</v>
      </c>
      <c r="O113" s="8">
        <f t="shared" si="12"/>
        <v>0</v>
      </c>
      <c r="P113" s="8">
        <f>IF(K113&lt;&gt;"是",0,IF(税费设置!$B$6="是",E113/(1+税费设置!$B$10),E113))</f>
        <v>0</v>
      </c>
      <c r="Q113" s="8">
        <f>IF(K113&lt;&gt;"是",0,P113*税费设置!$B$8)</f>
        <v>0</v>
      </c>
      <c r="R113" s="8">
        <f>IF(K113&lt;&gt;"是",0,P113*税费设置!$B$9)</f>
        <v>0</v>
      </c>
      <c r="S113" s="8">
        <f t="shared" si="13"/>
        <v>0</v>
      </c>
    </row>
    <row r="114" spans="1:19" ht="13.9">
      <c r="A114" s="6" t="str">
        <f>IF(总支出!A114="","",总支出!A114)</f>
        <v/>
      </c>
      <c r="B114" s="7" t="str">
        <f>IF(总支出!B114="","",总支出!B114)</f>
        <v/>
      </c>
      <c r="C114" s="6" t="str">
        <f t="shared" si="7"/>
        <v/>
      </c>
      <c r="D114" s="6" t="str">
        <f>IF(总支出!C114="","",总支出!C114)</f>
        <v/>
      </c>
      <c r="E114" s="8" t="str">
        <f>IF(总支出!D114="","",总支出!D114)</f>
        <v/>
      </c>
      <c r="F114" s="6" t="str">
        <f>IF(总支出!E114="","",总支出!E114)</f>
        <v/>
      </c>
      <c r="G114" s="6" t="str">
        <f>IF(总支出!H114="","",总支出!H114)</f>
        <v/>
      </c>
      <c r="H114" s="6" t="str">
        <f>IF(总支出!I114="","自动",总支出!I114)</f>
        <v>自动</v>
      </c>
      <c r="I114" s="6" t="str">
        <f>IF(F114="","",IFERROR(VLOOKUP(F114,税费设置!$A$15:$B$27,2,FALSE),"含税不明"))</f>
        <v/>
      </c>
      <c r="J114" s="6" t="str">
        <f t="shared" si="8"/>
        <v/>
      </c>
      <c r="K114" s="6" t="str">
        <f>IF(AND(税费设置!$B$5="是",G114="个人支出",J114="应税"),"是","否")</f>
        <v>否</v>
      </c>
      <c r="L114" s="8">
        <f t="shared" si="9"/>
        <v>0</v>
      </c>
      <c r="M114" s="8">
        <f t="shared" si="10"/>
        <v>0</v>
      </c>
      <c r="N114" s="8">
        <f t="shared" si="11"/>
        <v>0</v>
      </c>
      <c r="O114" s="8">
        <f t="shared" si="12"/>
        <v>0</v>
      </c>
      <c r="P114" s="8">
        <f>IF(K114&lt;&gt;"是",0,IF(税费设置!$B$6="是",E114/(1+税费设置!$B$10),E114))</f>
        <v>0</v>
      </c>
      <c r="Q114" s="8">
        <f>IF(K114&lt;&gt;"是",0,P114*税费设置!$B$8)</f>
        <v>0</v>
      </c>
      <c r="R114" s="8">
        <f>IF(K114&lt;&gt;"是",0,P114*税费设置!$B$9)</f>
        <v>0</v>
      </c>
      <c r="S114" s="8">
        <f t="shared" si="13"/>
        <v>0</v>
      </c>
    </row>
    <row r="115" spans="1:19" ht="13.9">
      <c r="A115" s="6" t="str">
        <f>IF(总支出!A115="","",总支出!A115)</f>
        <v/>
      </c>
      <c r="B115" s="7" t="str">
        <f>IF(总支出!B115="","",总支出!B115)</f>
        <v/>
      </c>
      <c r="C115" s="6" t="str">
        <f t="shared" si="7"/>
        <v/>
      </c>
      <c r="D115" s="6" t="str">
        <f>IF(总支出!C115="","",总支出!C115)</f>
        <v/>
      </c>
      <c r="E115" s="8" t="str">
        <f>IF(总支出!D115="","",总支出!D115)</f>
        <v/>
      </c>
      <c r="F115" s="6" t="str">
        <f>IF(总支出!E115="","",总支出!E115)</f>
        <v/>
      </c>
      <c r="G115" s="6" t="str">
        <f>IF(总支出!H115="","",总支出!H115)</f>
        <v/>
      </c>
      <c r="H115" s="6" t="str">
        <f>IF(总支出!I115="","自动",总支出!I115)</f>
        <v>自动</v>
      </c>
      <c r="I115" s="6" t="str">
        <f>IF(F115="","",IFERROR(VLOOKUP(F115,税费设置!$A$15:$B$27,2,FALSE),"含税不明"))</f>
        <v/>
      </c>
      <c r="J115" s="6" t="str">
        <f t="shared" si="8"/>
        <v/>
      </c>
      <c r="K115" s="6" t="str">
        <f>IF(AND(税费设置!$B$5="是",G115="个人支出",J115="应税"),"是","否")</f>
        <v>否</v>
      </c>
      <c r="L115" s="8">
        <f t="shared" si="9"/>
        <v>0</v>
      </c>
      <c r="M115" s="8">
        <f t="shared" si="10"/>
        <v>0</v>
      </c>
      <c r="N115" s="8">
        <f t="shared" si="11"/>
        <v>0</v>
      </c>
      <c r="O115" s="8">
        <f t="shared" si="12"/>
        <v>0</v>
      </c>
      <c r="P115" s="8">
        <f>IF(K115&lt;&gt;"是",0,IF(税费设置!$B$6="是",E115/(1+税费设置!$B$10),E115))</f>
        <v>0</v>
      </c>
      <c r="Q115" s="8">
        <f>IF(K115&lt;&gt;"是",0,P115*税费设置!$B$8)</f>
        <v>0</v>
      </c>
      <c r="R115" s="8">
        <f>IF(K115&lt;&gt;"是",0,P115*税费设置!$B$9)</f>
        <v>0</v>
      </c>
      <c r="S115" s="8">
        <f t="shared" si="13"/>
        <v>0</v>
      </c>
    </row>
    <row r="116" spans="1:19" ht="13.9">
      <c r="A116" s="6" t="str">
        <f>IF(总支出!A116="","",总支出!A116)</f>
        <v/>
      </c>
      <c r="B116" s="7" t="str">
        <f>IF(总支出!B116="","",总支出!B116)</f>
        <v/>
      </c>
      <c r="C116" s="6" t="str">
        <f t="shared" si="7"/>
        <v/>
      </c>
      <c r="D116" s="6" t="str">
        <f>IF(总支出!C116="","",总支出!C116)</f>
        <v/>
      </c>
      <c r="E116" s="8" t="str">
        <f>IF(总支出!D116="","",总支出!D116)</f>
        <v/>
      </c>
      <c r="F116" s="6" t="str">
        <f>IF(总支出!E116="","",总支出!E116)</f>
        <v/>
      </c>
      <c r="G116" s="6" t="str">
        <f>IF(总支出!H116="","",总支出!H116)</f>
        <v/>
      </c>
      <c r="H116" s="6" t="str">
        <f>IF(总支出!I116="","自动",总支出!I116)</f>
        <v>自动</v>
      </c>
      <c r="I116" s="6" t="str">
        <f>IF(F116="","",IFERROR(VLOOKUP(F116,税费设置!$A$15:$B$27,2,FALSE),"含税不明"))</f>
        <v/>
      </c>
      <c r="J116" s="6" t="str">
        <f t="shared" si="8"/>
        <v/>
      </c>
      <c r="K116" s="6" t="str">
        <f>IF(AND(税费设置!$B$5="是",G116="个人支出",J116="应税"),"是","否")</f>
        <v>否</v>
      </c>
      <c r="L116" s="8">
        <f t="shared" si="9"/>
        <v>0</v>
      </c>
      <c r="M116" s="8">
        <f t="shared" si="10"/>
        <v>0</v>
      </c>
      <c r="N116" s="8">
        <f t="shared" si="11"/>
        <v>0</v>
      </c>
      <c r="O116" s="8">
        <f t="shared" si="12"/>
        <v>0</v>
      </c>
      <c r="P116" s="8">
        <f>IF(K116&lt;&gt;"是",0,IF(税费设置!$B$6="是",E116/(1+税费设置!$B$10),E116))</f>
        <v>0</v>
      </c>
      <c r="Q116" s="8">
        <f>IF(K116&lt;&gt;"是",0,P116*税费设置!$B$8)</f>
        <v>0</v>
      </c>
      <c r="R116" s="8">
        <f>IF(K116&lt;&gt;"是",0,P116*税费设置!$B$9)</f>
        <v>0</v>
      </c>
      <c r="S116" s="8">
        <f t="shared" si="13"/>
        <v>0</v>
      </c>
    </row>
    <row r="117" spans="1:19" ht="13.9">
      <c r="A117" s="6" t="str">
        <f>IF(总支出!A117="","",总支出!A117)</f>
        <v/>
      </c>
      <c r="B117" s="7" t="str">
        <f>IF(总支出!B117="","",总支出!B117)</f>
        <v/>
      </c>
      <c r="C117" s="6" t="str">
        <f t="shared" si="7"/>
        <v/>
      </c>
      <c r="D117" s="6" t="str">
        <f>IF(总支出!C117="","",总支出!C117)</f>
        <v/>
      </c>
      <c r="E117" s="8" t="str">
        <f>IF(总支出!D117="","",总支出!D117)</f>
        <v/>
      </c>
      <c r="F117" s="6" t="str">
        <f>IF(总支出!E117="","",总支出!E117)</f>
        <v/>
      </c>
      <c r="G117" s="6" t="str">
        <f>IF(总支出!H117="","",总支出!H117)</f>
        <v/>
      </c>
      <c r="H117" s="6" t="str">
        <f>IF(总支出!I117="","自动",总支出!I117)</f>
        <v>自动</v>
      </c>
      <c r="I117" s="6" t="str">
        <f>IF(F117="","",IFERROR(VLOOKUP(F117,税费设置!$A$15:$B$27,2,FALSE),"含税不明"))</f>
        <v/>
      </c>
      <c r="J117" s="6" t="str">
        <f t="shared" si="8"/>
        <v/>
      </c>
      <c r="K117" s="6" t="str">
        <f>IF(AND(税费设置!$B$5="是",G117="个人支出",J117="应税"),"是","否")</f>
        <v>否</v>
      </c>
      <c r="L117" s="8">
        <f t="shared" si="9"/>
        <v>0</v>
      </c>
      <c r="M117" s="8">
        <f t="shared" si="10"/>
        <v>0</v>
      </c>
      <c r="N117" s="8">
        <f t="shared" si="11"/>
        <v>0</v>
      </c>
      <c r="O117" s="8">
        <f t="shared" si="12"/>
        <v>0</v>
      </c>
      <c r="P117" s="8">
        <f>IF(K117&lt;&gt;"是",0,IF(税费设置!$B$6="是",E117/(1+税费设置!$B$10),E117))</f>
        <v>0</v>
      </c>
      <c r="Q117" s="8">
        <f>IF(K117&lt;&gt;"是",0,P117*税费设置!$B$8)</f>
        <v>0</v>
      </c>
      <c r="R117" s="8">
        <f>IF(K117&lt;&gt;"是",0,P117*税费设置!$B$9)</f>
        <v>0</v>
      </c>
      <c r="S117" s="8">
        <f t="shared" si="13"/>
        <v>0</v>
      </c>
    </row>
    <row r="118" spans="1:19" ht="13.9">
      <c r="A118" s="6" t="str">
        <f>IF(总支出!A118="","",总支出!A118)</f>
        <v/>
      </c>
      <c r="B118" s="7" t="str">
        <f>IF(总支出!B118="","",总支出!B118)</f>
        <v/>
      </c>
      <c r="C118" s="6" t="str">
        <f t="shared" si="7"/>
        <v/>
      </c>
      <c r="D118" s="6" t="str">
        <f>IF(总支出!C118="","",总支出!C118)</f>
        <v/>
      </c>
      <c r="E118" s="8" t="str">
        <f>IF(总支出!D118="","",总支出!D118)</f>
        <v/>
      </c>
      <c r="F118" s="6" t="str">
        <f>IF(总支出!E118="","",总支出!E118)</f>
        <v/>
      </c>
      <c r="G118" s="6" t="str">
        <f>IF(总支出!H118="","",总支出!H118)</f>
        <v/>
      </c>
      <c r="H118" s="6" t="str">
        <f>IF(总支出!I118="","自动",总支出!I118)</f>
        <v>自动</v>
      </c>
      <c r="I118" s="6" t="str">
        <f>IF(F118="","",IFERROR(VLOOKUP(F118,税费设置!$A$15:$B$27,2,FALSE),"含税不明"))</f>
        <v/>
      </c>
      <c r="J118" s="6" t="str">
        <f t="shared" si="8"/>
        <v/>
      </c>
      <c r="K118" s="6" t="str">
        <f>IF(AND(税费设置!$B$5="是",G118="个人支出",J118="应税"),"是","否")</f>
        <v>否</v>
      </c>
      <c r="L118" s="8">
        <f t="shared" si="9"/>
        <v>0</v>
      </c>
      <c r="M118" s="8">
        <f t="shared" si="10"/>
        <v>0</v>
      </c>
      <c r="N118" s="8">
        <f t="shared" si="11"/>
        <v>0</v>
      </c>
      <c r="O118" s="8">
        <f t="shared" si="12"/>
        <v>0</v>
      </c>
      <c r="P118" s="8">
        <f>IF(K118&lt;&gt;"是",0,IF(税费设置!$B$6="是",E118/(1+税费设置!$B$10),E118))</f>
        <v>0</v>
      </c>
      <c r="Q118" s="8">
        <f>IF(K118&lt;&gt;"是",0,P118*税费设置!$B$8)</f>
        <v>0</v>
      </c>
      <c r="R118" s="8">
        <f>IF(K118&lt;&gt;"是",0,P118*税费设置!$B$9)</f>
        <v>0</v>
      </c>
      <c r="S118" s="8">
        <f t="shared" si="13"/>
        <v>0</v>
      </c>
    </row>
    <row r="119" spans="1:19" ht="13.9">
      <c r="A119" s="6" t="str">
        <f>IF(总支出!A119="","",总支出!A119)</f>
        <v/>
      </c>
      <c r="B119" s="7" t="str">
        <f>IF(总支出!B119="","",总支出!B119)</f>
        <v/>
      </c>
      <c r="C119" s="6" t="str">
        <f t="shared" si="7"/>
        <v/>
      </c>
      <c r="D119" s="6" t="str">
        <f>IF(总支出!C119="","",总支出!C119)</f>
        <v/>
      </c>
      <c r="E119" s="8" t="str">
        <f>IF(总支出!D119="","",总支出!D119)</f>
        <v/>
      </c>
      <c r="F119" s="6" t="str">
        <f>IF(总支出!E119="","",总支出!E119)</f>
        <v/>
      </c>
      <c r="G119" s="6" t="str">
        <f>IF(总支出!H119="","",总支出!H119)</f>
        <v/>
      </c>
      <c r="H119" s="6" t="str">
        <f>IF(总支出!I119="","自动",总支出!I119)</f>
        <v>自动</v>
      </c>
      <c r="I119" s="6" t="str">
        <f>IF(F119="","",IFERROR(VLOOKUP(F119,税费设置!$A$15:$B$27,2,FALSE),"含税不明"))</f>
        <v/>
      </c>
      <c r="J119" s="6" t="str">
        <f t="shared" si="8"/>
        <v/>
      </c>
      <c r="K119" s="6" t="str">
        <f>IF(AND(税费设置!$B$5="是",G119="个人支出",J119="应税"),"是","否")</f>
        <v>否</v>
      </c>
      <c r="L119" s="8">
        <f t="shared" si="9"/>
        <v>0</v>
      </c>
      <c r="M119" s="8">
        <f t="shared" si="10"/>
        <v>0</v>
      </c>
      <c r="N119" s="8">
        <f t="shared" si="11"/>
        <v>0</v>
      </c>
      <c r="O119" s="8">
        <f t="shared" si="12"/>
        <v>0</v>
      </c>
      <c r="P119" s="8">
        <f>IF(K119&lt;&gt;"是",0,IF(税费设置!$B$6="是",E119/(1+税费设置!$B$10),E119))</f>
        <v>0</v>
      </c>
      <c r="Q119" s="8">
        <f>IF(K119&lt;&gt;"是",0,P119*税费设置!$B$8)</f>
        <v>0</v>
      </c>
      <c r="R119" s="8">
        <f>IF(K119&lt;&gt;"是",0,P119*税费设置!$B$9)</f>
        <v>0</v>
      </c>
      <c r="S119" s="8">
        <f t="shared" si="13"/>
        <v>0</v>
      </c>
    </row>
    <row r="120" spans="1:19" ht="13.9">
      <c r="A120" s="6" t="str">
        <f>IF(总支出!A120="","",总支出!A120)</f>
        <v/>
      </c>
      <c r="B120" s="7" t="str">
        <f>IF(总支出!B120="","",总支出!B120)</f>
        <v/>
      </c>
      <c r="C120" s="6" t="str">
        <f t="shared" si="7"/>
        <v/>
      </c>
      <c r="D120" s="6" t="str">
        <f>IF(总支出!C120="","",总支出!C120)</f>
        <v/>
      </c>
      <c r="E120" s="8" t="str">
        <f>IF(总支出!D120="","",总支出!D120)</f>
        <v/>
      </c>
      <c r="F120" s="6" t="str">
        <f>IF(总支出!E120="","",总支出!E120)</f>
        <v/>
      </c>
      <c r="G120" s="6" t="str">
        <f>IF(总支出!H120="","",总支出!H120)</f>
        <v/>
      </c>
      <c r="H120" s="6" t="str">
        <f>IF(总支出!I120="","自动",总支出!I120)</f>
        <v>自动</v>
      </c>
      <c r="I120" s="6" t="str">
        <f>IF(F120="","",IFERROR(VLOOKUP(F120,税费设置!$A$15:$B$27,2,FALSE),"含税不明"))</f>
        <v/>
      </c>
      <c r="J120" s="6" t="str">
        <f t="shared" si="8"/>
        <v/>
      </c>
      <c r="K120" s="6" t="str">
        <f>IF(AND(税费设置!$B$5="是",G120="个人支出",J120="应税"),"是","否")</f>
        <v>否</v>
      </c>
      <c r="L120" s="8">
        <f t="shared" si="9"/>
        <v>0</v>
      </c>
      <c r="M120" s="8">
        <f t="shared" si="10"/>
        <v>0</v>
      </c>
      <c r="N120" s="8">
        <f t="shared" si="11"/>
        <v>0</v>
      </c>
      <c r="O120" s="8">
        <f t="shared" si="12"/>
        <v>0</v>
      </c>
      <c r="P120" s="8">
        <f>IF(K120&lt;&gt;"是",0,IF(税费设置!$B$6="是",E120/(1+税费设置!$B$10),E120))</f>
        <v>0</v>
      </c>
      <c r="Q120" s="8">
        <f>IF(K120&lt;&gt;"是",0,P120*税费设置!$B$8)</f>
        <v>0</v>
      </c>
      <c r="R120" s="8">
        <f>IF(K120&lt;&gt;"是",0,P120*税费设置!$B$9)</f>
        <v>0</v>
      </c>
      <c r="S120" s="8">
        <f t="shared" si="13"/>
        <v>0</v>
      </c>
    </row>
    <row r="121" spans="1:19" ht="13.9">
      <c r="A121" s="6" t="str">
        <f>IF(总支出!A121="","",总支出!A121)</f>
        <v/>
      </c>
      <c r="B121" s="7" t="str">
        <f>IF(总支出!B121="","",总支出!B121)</f>
        <v/>
      </c>
      <c r="C121" s="6" t="str">
        <f t="shared" si="7"/>
        <v/>
      </c>
      <c r="D121" s="6" t="str">
        <f>IF(总支出!C121="","",总支出!C121)</f>
        <v/>
      </c>
      <c r="E121" s="8" t="str">
        <f>IF(总支出!D121="","",总支出!D121)</f>
        <v/>
      </c>
      <c r="F121" s="6" t="str">
        <f>IF(总支出!E121="","",总支出!E121)</f>
        <v/>
      </c>
      <c r="G121" s="6" t="str">
        <f>IF(总支出!H121="","",总支出!H121)</f>
        <v/>
      </c>
      <c r="H121" s="6" t="str">
        <f>IF(总支出!I121="","自动",总支出!I121)</f>
        <v>自动</v>
      </c>
      <c r="I121" s="6" t="str">
        <f>IF(F121="","",IFERROR(VLOOKUP(F121,税费设置!$A$15:$B$27,2,FALSE),"含税不明"))</f>
        <v/>
      </c>
      <c r="J121" s="6" t="str">
        <f t="shared" si="8"/>
        <v/>
      </c>
      <c r="K121" s="6" t="str">
        <f>IF(AND(税费设置!$B$5="是",G121="个人支出",J121="应税"),"是","否")</f>
        <v>否</v>
      </c>
      <c r="L121" s="8">
        <f t="shared" si="9"/>
        <v>0</v>
      </c>
      <c r="M121" s="8">
        <f t="shared" si="10"/>
        <v>0</v>
      </c>
      <c r="N121" s="8">
        <f t="shared" si="11"/>
        <v>0</v>
      </c>
      <c r="O121" s="8">
        <f t="shared" si="12"/>
        <v>0</v>
      </c>
      <c r="P121" s="8">
        <f>IF(K121&lt;&gt;"是",0,IF(税费设置!$B$6="是",E121/(1+税费设置!$B$10),E121))</f>
        <v>0</v>
      </c>
      <c r="Q121" s="8">
        <f>IF(K121&lt;&gt;"是",0,P121*税费设置!$B$8)</f>
        <v>0</v>
      </c>
      <c r="R121" s="8">
        <f>IF(K121&lt;&gt;"是",0,P121*税费设置!$B$9)</f>
        <v>0</v>
      </c>
      <c r="S121" s="8">
        <f t="shared" si="13"/>
        <v>0</v>
      </c>
    </row>
    <row r="122" spans="1:19" ht="13.9">
      <c r="A122" s="6" t="str">
        <f>IF(总支出!A122="","",总支出!A122)</f>
        <v/>
      </c>
      <c r="B122" s="7" t="str">
        <f>IF(总支出!B122="","",总支出!B122)</f>
        <v/>
      </c>
      <c r="C122" s="6" t="str">
        <f t="shared" si="7"/>
        <v/>
      </c>
      <c r="D122" s="6" t="str">
        <f>IF(总支出!C122="","",总支出!C122)</f>
        <v/>
      </c>
      <c r="E122" s="8" t="str">
        <f>IF(总支出!D122="","",总支出!D122)</f>
        <v/>
      </c>
      <c r="F122" s="6" t="str">
        <f>IF(总支出!E122="","",总支出!E122)</f>
        <v/>
      </c>
      <c r="G122" s="6" t="str">
        <f>IF(总支出!H122="","",总支出!H122)</f>
        <v/>
      </c>
      <c r="H122" s="6" t="str">
        <f>IF(总支出!I122="","自动",总支出!I122)</f>
        <v>自动</v>
      </c>
      <c r="I122" s="6" t="str">
        <f>IF(F122="","",IFERROR(VLOOKUP(F122,税费设置!$A$15:$B$27,2,FALSE),"含税不明"))</f>
        <v/>
      </c>
      <c r="J122" s="6" t="str">
        <f t="shared" si="8"/>
        <v/>
      </c>
      <c r="K122" s="6" t="str">
        <f>IF(AND(税费设置!$B$5="是",G122="个人支出",J122="应税"),"是","否")</f>
        <v>否</v>
      </c>
      <c r="L122" s="8">
        <f t="shared" si="9"/>
        <v>0</v>
      </c>
      <c r="M122" s="8">
        <f t="shared" si="10"/>
        <v>0</v>
      </c>
      <c r="N122" s="8">
        <f t="shared" si="11"/>
        <v>0</v>
      </c>
      <c r="O122" s="8">
        <f t="shared" si="12"/>
        <v>0</v>
      </c>
      <c r="P122" s="8">
        <f>IF(K122&lt;&gt;"是",0,IF(税费设置!$B$6="是",E122/(1+税费设置!$B$10),E122))</f>
        <v>0</v>
      </c>
      <c r="Q122" s="8">
        <f>IF(K122&lt;&gt;"是",0,P122*税费设置!$B$8)</f>
        <v>0</v>
      </c>
      <c r="R122" s="8">
        <f>IF(K122&lt;&gt;"是",0,P122*税费设置!$B$9)</f>
        <v>0</v>
      </c>
      <c r="S122" s="8">
        <f t="shared" si="13"/>
        <v>0</v>
      </c>
    </row>
    <row r="123" spans="1:19" ht="13.9">
      <c r="A123" s="6" t="str">
        <f>IF(总支出!A123="","",总支出!A123)</f>
        <v/>
      </c>
      <c r="B123" s="7" t="str">
        <f>IF(总支出!B123="","",总支出!B123)</f>
        <v/>
      </c>
      <c r="C123" s="6" t="str">
        <f t="shared" si="7"/>
        <v/>
      </c>
      <c r="D123" s="6" t="str">
        <f>IF(总支出!C123="","",总支出!C123)</f>
        <v/>
      </c>
      <c r="E123" s="8" t="str">
        <f>IF(总支出!D123="","",总支出!D123)</f>
        <v/>
      </c>
      <c r="F123" s="6" t="str">
        <f>IF(总支出!E123="","",总支出!E123)</f>
        <v/>
      </c>
      <c r="G123" s="6" t="str">
        <f>IF(总支出!H123="","",总支出!H123)</f>
        <v/>
      </c>
      <c r="H123" s="6" t="str">
        <f>IF(总支出!I123="","自动",总支出!I123)</f>
        <v>自动</v>
      </c>
      <c r="I123" s="6" t="str">
        <f>IF(F123="","",IFERROR(VLOOKUP(F123,税费设置!$A$15:$B$27,2,FALSE),"含税不明"))</f>
        <v/>
      </c>
      <c r="J123" s="6" t="str">
        <f t="shared" si="8"/>
        <v/>
      </c>
      <c r="K123" s="6" t="str">
        <f>IF(AND(税费设置!$B$5="是",G123="个人支出",J123="应税"),"是","否")</f>
        <v>否</v>
      </c>
      <c r="L123" s="8">
        <f t="shared" si="9"/>
        <v>0</v>
      </c>
      <c r="M123" s="8">
        <f t="shared" si="10"/>
        <v>0</v>
      </c>
      <c r="N123" s="8">
        <f t="shared" si="11"/>
        <v>0</v>
      </c>
      <c r="O123" s="8">
        <f t="shared" si="12"/>
        <v>0</v>
      </c>
      <c r="P123" s="8">
        <f>IF(K123&lt;&gt;"是",0,IF(税费设置!$B$6="是",E123/(1+税费设置!$B$10),E123))</f>
        <v>0</v>
      </c>
      <c r="Q123" s="8">
        <f>IF(K123&lt;&gt;"是",0,P123*税费设置!$B$8)</f>
        <v>0</v>
      </c>
      <c r="R123" s="8">
        <f>IF(K123&lt;&gt;"是",0,P123*税费设置!$B$9)</f>
        <v>0</v>
      </c>
      <c r="S123" s="8">
        <f t="shared" si="13"/>
        <v>0</v>
      </c>
    </row>
    <row r="124" spans="1:19" ht="13.9">
      <c r="A124" s="6" t="str">
        <f>IF(总支出!A124="","",总支出!A124)</f>
        <v/>
      </c>
      <c r="B124" s="7" t="str">
        <f>IF(总支出!B124="","",总支出!B124)</f>
        <v/>
      </c>
      <c r="C124" s="6" t="str">
        <f t="shared" si="7"/>
        <v/>
      </c>
      <c r="D124" s="6" t="str">
        <f>IF(总支出!C124="","",总支出!C124)</f>
        <v/>
      </c>
      <c r="E124" s="8" t="str">
        <f>IF(总支出!D124="","",总支出!D124)</f>
        <v/>
      </c>
      <c r="F124" s="6" t="str">
        <f>IF(总支出!E124="","",总支出!E124)</f>
        <v/>
      </c>
      <c r="G124" s="6" t="str">
        <f>IF(总支出!H124="","",总支出!H124)</f>
        <v/>
      </c>
      <c r="H124" s="6" t="str">
        <f>IF(总支出!I124="","自动",总支出!I124)</f>
        <v>自动</v>
      </c>
      <c r="I124" s="6" t="str">
        <f>IF(F124="","",IFERROR(VLOOKUP(F124,税费设置!$A$15:$B$27,2,FALSE),"含税不明"))</f>
        <v/>
      </c>
      <c r="J124" s="6" t="str">
        <f t="shared" si="8"/>
        <v/>
      </c>
      <c r="K124" s="6" t="str">
        <f>IF(AND(税费设置!$B$5="是",G124="个人支出",J124="应税"),"是","否")</f>
        <v>否</v>
      </c>
      <c r="L124" s="8">
        <f t="shared" si="9"/>
        <v>0</v>
      </c>
      <c r="M124" s="8">
        <f t="shared" si="10"/>
        <v>0</v>
      </c>
      <c r="N124" s="8">
        <f t="shared" si="11"/>
        <v>0</v>
      </c>
      <c r="O124" s="8">
        <f t="shared" si="12"/>
        <v>0</v>
      </c>
      <c r="P124" s="8">
        <f>IF(K124&lt;&gt;"是",0,IF(税费设置!$B$6="是",E124/(1+税费设置!$B$10),E124))</f>
        <v>0</v>
      </c>
      <c r="Q124" s="8">
        <f>IF(K124&lt;&gt;"是",0,P124*税费设置!$B$8)</f>
        <v>0</v>
      </c>
      <c r="R124" s="8">
        <f>IF(K124&lt;&gt;"是",0,P124*税费设置!$B$9)</f>
        <v>0</v>
      </c>
      <c r="S124" s="8">
        <f t="shared" si="13"/>
        <v>0</v>
      </c>
    </row>
    <row r="125" spans="1:19" ht="13.9">
      <c r="A125" s="6" t="str">
        <f>IF(总支出!A125="","",总支出!A125)</f>
        <v/>
      </c>
      <c r="B125" s="7" t="str">
        <f>IF(总支出!B125="","",总支出!B125)</f>
        <v/>
      </c>
      <c r="C125" s="6" t="str">
        <f t="shared" si="7"/>
        <v/>
      </c>
      <c r="D125" s="6" t="str">
        <f>IF(总支出!C125="","",总支出!C125)</f>
        <v/>
      </c>
      <c r="E125" s="8" t="str">
        <f>IF(总支出!D125="","",总支出!D125)</f>
        <v/>
      </c>
      <c r="F125" s="6" t="str">
        <f>IF(总支出!E125="","",总支出!E125)</f>
        <v/>
      </c>
      <c r="G125" s="6" t="str">
        <f>IF(总支出!H125="","",总支出!H125)</f>
        <v/>
      </c>
      <c r="H125" s="6" t="str">
        <f>IF(总支出!I125="","自动",总支出!I125)</f>
        <v>自动</v>
      </c>
      <c r="I125" s="6" t="str">
        <f>IF(F125="","",IFERROR(VLOOKUP(F125,税费设置!$A$15:$B$27,2,FALSE),"含税不明"))</f>
        <v/>
      </c>
      <c r="J125" s="6" t="str">
        <f t="shared" si="8"/>
        <v/>
      </c>
      <c r="K125" s="6" t="str">
        <f>IF(AND(税费设置!$B$5="是",G125="个人支出",J125="应税"),"是","否")</f>
        <v>否</v>
      </c>
      <c r="L125" s="8">
        <f t="shared" si="9"/>
        <v>0</v>
      </c>
      <c r="M125" s="8">
        <f t="shared" si="10"/>
        <v>0</v>
      </c>
      <c r="N125" s="8">
        <f t="shared" si="11"/>
        <v>0</v>
      </c>
      <c r="O125" s="8">
        <f t="shared" si="12"/>
        <v>0</v>
      </c>
      <c r="P125" s="8">
        <f>IF(K125&lt;&gt;"是",0,IF(税费设置!$B$6="是",E125/(1+税费设置!$B$10),E125))</f>
        <v>0</v>
      </c>
      <c r="Q125" s="8">
        <f>IF(K125&lt;&gt;"是",0,P125*税费设置!$B$8)</f>
        <v>0</v>
      </c>
      <c r="R125" s="8">
        <f>IF(K125&lt;&gt;"是",0,P125*税费设置!$B$9)</f>
        <v>0</v>
      </c>
      <c r="S125" s="8">
        <f t="shared" si="13"/>
        <v>0</v>
      </c>
    </row>
    <row r="126" spans="1:19" ht="13.9">
      <c r="A126" s="6" t="str">
        <f>IF(总支出!A126="","",总支出!A126)</f>
        <v/>
      </c>
      <c r="B126" s="7" t="str">
        <f>IF(总支出!B126="","",总支出!B126)</f>
        <v/>
      </c>
      <c r="C126" s="6" t="str">
        <f t="shared" si="7"/>
        <v/>
      </c>
      <c r="D126" s="6" t="str">
        <f>IF(总支出!C126="","",总支出!C126)</f>
        <v/>
      </c>
      <c r="E126" s="8" t="str">
        <f>IF(总支出!D126="","",总支出!D126)</f>
        <v/>
      </c>
      <c r="F126" s="6" t="str">
        <f>IF(总支出!E126="","",总支出!E126)</f>
        <v/>
      </c>
      <c r="G126" s="6" t="str">
        <f>IF(总支出!H126="","",总支出!H126)</f>
        <v/>
      </c>
      <c r="H126" s="6" t="str">
        <f>IF(总支出!I126="","自动",总支出!I126)</f>
        <v>自动</v>
      </c>
      <c r="I126" s="6" t="str">
        <f>IF(F126="","",IFERROR(VLOOKUP(F126,税费设置!$A$15:$B$27,2,FALSE),"含税不明"))</f>
        <v/>
      </c>
      <c r="J126" s="6" t="str">
        <f t="shared" si="8"/>
        <v/>
      </c>
      <c r="K126" s="6" t="str">
        <f>IF(AND(税费设置!$B$5="是",G126="个人支出",J126="应税"),"是","否")</f>
        <v>否</v>
      </c>
      <c r="L126" s="8">
        <f t="shared" si="9"/>
        <v>0</v>
      </c>
      <c r="M126" s="8">
        <f t="shared" si="10"/>
        <v>0</v>
      </c>
      <c r="N126" s="8">
        <f t="shared" si="11"/>
        <v>0</v>
      </c>
      <c r="O126" s="8">
        <f t="shared" si="12"/>
        <v>0</v>
      </c>
      <c r="P126" s="8">
        <f>IF(K126&lt;&gt;"是",0,IF(税费设置!$B$6="是",E126/(1+税费设置!$B$10),E126))</f>
        <v>0</v>
      </c>
      <c r="Q126" s="8">
        <f>IF(K126&lt;&gt;"是",0,P126*税费设置!$B$8)</f>
        <v>0</v>
      </c>
      <c r="R126" s="8">
        <f>IF(K126&lt;&gt;"是",0,P126*税费设置!$B$9)</f>
        <v>0</v>
      </c>
      <c r="S126" s="8">
        <f t="shared" si="13"/>
        <v>0</v>
      </c>
    </row>
    <row r="127" spans="1:19" ht="13.9">
      <c r="A127" s="6" t="str">
        <f>IF(总支出!A127="","",总支出!A127)</f>
        <v/>
      </c>
      <c r="B127" s="7" t="str">
        <f>IF(总支出!B127="","",总支出!B127)</f>
        <v/>
      </c>
      <c r="C127" s="6" t="str">
        <f t="shared" si="7"/>
        <v/>
      </c>
      <c r="D127" s="6" t="str">
        <f>IF(总支出!C127="","",总支出!C127)</f>
        <v/>
      </c>
      <c r="E127" s="8" t="str">
        <f>IF(总支出!D127="","",总支出!D127)</f>
        <v/>
      </c>
      <c r="F127" s="6" t="str">
        <f>IF(总支出!E127="","",总支出!E127)</f>
        <v/>
      </c>
      <c r="G127" s="6" t="str">
        <f>IF(总支出!H127="","",总支出!H127)</f>
        <v/>
      </c>
      <c r="H127" s="6" t="str">
        <f>IF(总支出!I127="","自动",总支出!I127)</f>
        <v>自动</v>
      </c>
      <c r="I127" s="6" t="str">
        <f>IF(F127="","",IFERROR(VLOOKUP(F127,税费设置!$A$15:$B$27,2,FALSE),"含税不明"))</f>
        <v/>
      </c>
      <c r="J127" s="6" t="str">
        <f t="shared" si="8"/>
        <v/>
      </c>
      <c r="K127" s="6" t="str">
        <f>IF(AND(税费设置!$B$5="是",G127="个人支出",J127="应税"),"是","否")</f>
        <v>否</v>
      </c>
      <c r="L127" s="8">
        <f t="shared" si="9"/>
        <v>0</v>
      </c>
      <c r="M127" s="8">
        <f t="shared" si="10"/>
        <v>0</v>
      </c>
      <c r="N127" s="8">
        <f t="shared" si="11"/>
        <v>0</v>
      </c>
      <c r="O127" s="8">
        <f t="shared" si="12"/>
        <v>0</v>
      </c>
      <c r="P127" s="8">
        <f>IF(K127&lt;&gt;"是",0,IF(税费设置!$B$6="是",E127/(1+税费设置!$B$10),E127))</f>
        <v>0</v>
      </c>
      <c r="Q127" s="8">
        <f>IF(K127&lt;&gt;"是",0,P127*税费设置!$B$8)</f>
        <v>0</v>
      </c>
      <c r="R127" s="8">
        <f>IF(K127&lt;&gt;"是",0,P127*税费设置!$B$9)</f>
        <v>0</v>
      </c>
      <c r="S127" s="8">
        <f t="shared" si="13"/>
        <v>0</v>
      </c>
    </row>
    <row r="128" spans="1:19" ht="13.9">
      <c r="A128" s="6" t="str">
        <f>IF(总支出!A128="","",总支出!A128)</f>
        <v/>
      </c>
      <c r="B128" s="7" t="str">
        <f>IF(总支出!B128="","",总支出!B128)</f>
        <v/>
      </c>
      <c r="C128" s="6" t="str">
        <f t="shared" si="7"/>
        <v/>
      </c>
      <c r="D128" s="6" t="str">
        <f>IF(总支出!C128="","",总支出!C128)</f>
        <v/>
      </c>
      <c r="E128" s="8" t="str">
        <f>IF(总支出!D128="","",总支出!D128)</f>
        <v/>
      </c>
      <c r="F128" s="6" t="str">
        <f>IF(总支出!E128="","",总支出!E128)</f>
        <v/>
      </c>
      <c r="G128" s="6" t="str">
        <f>IF(总支出!H128="","",总支出!H128)</f>
        <v/>
      </c>
      <c r="H128" s="6" t="str">
        <f>IF(总支出!I128="","自动",总支出!I128)</f>
        <v>自动</v>
      </c>
      <c r="I128" s="6" t="str">
        <f>IF(F128="","",IFERROR(VLOOKUP(F128,税费设置!$A$15:$B$27,2,FALSE),"含税不明"))</f>
        <v/>
      </c>
      <c r="J128" s="6" t="str">
        <f t="shared" si="8"/>
        <v/>
      </c>
      <c r="K128" s="6" t="str">
        <f>IF(AND(税费设置!$B$5="是",G128="个人支出",J128="应税"),"是","否")</f>
        <v>否</v>
      </c>
      <c r="L128" s="8">
        <f t="shared" si="9"/>
        <v>0</v>
      </c>
      <c r="M128" s="8">
        <f t="shared" si="10"/>
        <v>0</v>
      </c>
      <c r="N128" s="8">
        <f t="shared" si="11"/>
        <v>0</v>
      </c>
      <c r="O128" s="8">
        <f t="shared" si="12"/>
        <v>0</v>
      </c>
      <c r="P128" s="8">
        <f>IF(K128&lt;&gt;"是",0,IF(税费设置!$B$6="是",E128/(1+税费设置!$B$10),E128))</f>
        <v>0</v>
      </c>
      <c r="Q128" s="8">
        <f>IF(K128&lt;&gt;"是",0,P128*税费设置!$B$8)</f>
        <v>0</v>
      </c>
      <c r="R128" s="8">
        <f>IF(K128&lt;&gt;"是",0,P128*税费设置!$B$9)</f>
        <v>0</v>
      </c>
      <c r="S128" s="8">
        <f t="shared" si="13"/>
        <v>0</v>
      </c>
    </row>
    <row r="129" spans="1:19" ht="13.9">
      <c r="A129" s="6" t="str">
        <f>IF(总支出!A129="","",总支出!A129)</f>
        <v/>
      </c>
      <c r="B129" s="7" t="str">
        <f>IF(总支出!B129="","",总支出!B129)</f>
        <v/>
      </c>
      <c r="C129" s="6" t="str">
        <f t="shared" si="7"/>
        <v/>
      </c>
      <c r="D129" s="6" t="str">
        <f>IF(总支出!C129="","",总支出!C129)</f>
        <v/>
      </c>
      <c r="E129" s="8" t="str">
        <f>IF(总支出!D129="","",总支出!D129)</f>
        <v/>
      </c>
      <c r="F129" s="6" t="str">
        <f>IF(总支出!E129="","",总支出!E129)</f>
        <v/>
      </c>
      <c r="G129" s="6" t="str">
        <f>IF(总支出!H129="","",总支出!H129)</f>
        <v/>
      </c>
      <c r="H129" s="6" t="str">
        <f>IF(总支出!I129="","自动",总支出!I129)</f>
        <v>自动</v>
      </c>
      <c r="I129" s="6" t="str">
        <f>IF(F129="","",IFERROR(VLOOKUP(F129,税费设置!$A$15:$B$27,2,FALSE),"含税不明"))</f>
        <v/>
      </c>
      <c r="J129" s="6" t="str">
        <f t="shared" si="8"/>
        <v/>
      </c>
      <c r="K129" s="6" t="str">
        <f>IF(AND(税费设置!$B$5="是",G129="个人支出",J129="应税"),"是","否")</f>
        <v>否</v>
      </c>
      <c r="L129" s="8">
        <f t="shared" si="9"/>
        <v>0</v>
      </c>
      <c r="M129" s="8">
        <f t="shared" si="10"/>
        <v>0</v>
      </c>
      <c r="N129" s="8">
        <f t="shared" si="11"/>
        <v>0</v>
      </c>
      <c r="O129" s="8">
        <f t="shared" si="12"/>
        <v>0</v>
      </c>
      <c r="P129" s="8">
        <f>IF(K129&lt;&gt;"是",0,IF(税费设置!$B$6="是",E129/(1+税费设置!$B$10),E129))</f>
        <v>0</v>
      </c>
      <c r="Q129" s="8">
        <f>IF(K129&lt;&gt;"是",0,P129*税费设置!$B$8)</f>
        <v>0</v>
      </c>
      <c r="R129" s="8">
        <f>IF(K129&lt;&gt;"是",0,P129*税费设置!$B$9)</f>
        <v>0</v>
      </c>
      <c r="S129" s="8">
        <f t="shared" si="13"/>
        <v>0</v>
      </c>
    </row>
    <row r="130" spans="1:19" ht="13.9">
      <c r="A130" s="6" t="str">
        <f>IF(总支出!A130="","",总支出!A130)</f>
        <v/>
      </c>
      <c r="B130" s="7" t="str">
        <f>IF(总支出!B130="","",总支出!B130)</f>
        <v/>
      </c>
      <c r="C130" s="6" t="str">
        <f t="shared" si="7"/>
        <v/>
      </c>
      <c r="D130" s="6" t="str">
        <f>IF(总支出!C130="","",总支出!C130)</f>
        <v/>
      </c>
      <c r="E130" s="8" t="str">
        <f>IF(总支出!D130="","",总支出!D130)</f>
        <v/>
      </c>
      <c r="F130" s="6" t="str">
        <f>IF(总支出!E130="","",总支出!E130)</f>
        <v/>
      </c>
      <c r="G130" s="6" t="str">
        <f>IF(总支出!H130="","",总支出!H130)</f>
        <v/>
      </c>
      <c r="H130" s="6" t="str">
        <f>IF(总支出!I130="","自动",总支出!I130)</f>
        <v>自动</v>
      </c>
      <c r="I130" s="6" t="str">
        <f>IF(F130="","",IFERROR(VLOOKUP(F130,税费设置!$A$15:$B$27,2,FALSE),"含税不明"))</f>
        <v/>
      </c>
      <c r="J130" s="6" t="str">
        <f t="shared" si="8"/>
        <v/>
      </c>
      <c r="K130" s="6" t="str">
        <f>IF(AND(税费设置!$B$5="是",G130="个人支出",J130="应税"),"是","否")</f>
        <v>否</v>
      </c>
      <c r="L130" s="8">
        <f t="shared" si="9"/>
        <v>0</v>
      </c>
      <c r="M130" s="8">
        <f t="shared" si="10"/>
        <v>0</v>
      </c>
      <c r="N130" s="8">
        <f t="shared" si="11"/>
        <v>0</v>
      </c>
      <c r="O130" s="8">
        <f t="shared" si="12"/>
        <v>0</v>
      </c>
      <c r="P130" s="8">
        <f>IF(K130&lt;&gt;"是",0,IF(税费设置!$B$6="是",E130/(1+税费设置!$B$10),E130))</f>
        <v>0</v>
      </c>
      <c r="Q130" s="8">
        <f>IF(K130&lt;&gt;"是",0,P130*税费设置!$B$8)</f>
        <v>0</v>
      </c>
      <c r="R130" s="8">
        <f>IF(K130&lt;&gt;"是",0,P130*税费设置!$B$9)</f>
        <v>0</v>
      </c>
      <c r="S130" s="8">
        <f t="shared" si="13"/>
        <v>0</v>
      </c>
    </row>
    <row r="131" spans="1:19" ht="13.9">
      <c r="A131" s="6" t="str">
        <f>IF(总支出!A131="","",总支出!A131)</f>
        <v/>
      </c>
      <c r="B131" s="7" t="str">
        <f>IF(总支出!B131="","",总支出!B131)</f>
        <v/>
      </c>
      <c r="C131" s="6" t="str">
        <f t="shared" si="7"/>
        <v/>
      </c>
      <c r="D131" s="6" t="str">
        <f>IF(总支出!C131="","",总支出!C131)</f>
        <v/>
      </c>
      <c r="E131" s="8" t="str">
        <f>IF(总支出!D131="","",总支出!D131)</f>
        <v/>
      </c>
      <c r="F131" s="6" t="str">
        <f>IF(总支出!E131="","",总支出!E131)</f>
        <v/>
      </c>
      <c r="G131" s="6" t="str">
        <f>IF(总支出!H131="","",总支出!H131)</f>
        <v/>
      </c>
      <c r="H131" s="6" t="str">
        <f>IF(总支出!I131="","自动",总支出!I131)</f>
        <v>自动</v>
      </c>
      <c r="I131" s="6" t="str">
        <f>IF(F131="","",IFERROR(VLOOKUP(F131,税费设置!$A$15:$B$27,2,FALSE),"含税不明"))</f>
        <v/>
      </c>
      <c r="J131" s="6" t="str">
        <f t="shared" si="8"/>
        <v/>
      </c>
      <c r="K131" s="6" t="str">
        <f>IF(AND(税费设置!$B$5="是",G131="个人支出",J131="应税"),"是","否")</f>
        <v>否</v>
      </c>
      <c r="L131" s="8">
        <f t="shared" si="9"/>
        <v>0</v>
      </c>
      <c r="M131" s="8">
        <f t="shared" si="10"/>
        <v>0</v>
      </c>
      <c r="N131" s="8">
        <f t="shared" si="11"/>
        <v>0</v>
      </c>
      <c r="O131" s="8">
        <f t="shared" si="12"/>
        <v>0</v>
      </c>
      <c r="P131" s="8">
        <f>IF(K131&lt;&gt;"是",0,IF(税费设置!$B$6="是",E131/(1+税费设置!$B$10),E131))</f>
        <v>0</v>
      </c>
      <c r="Q131" s="8">
        <f>IF(K131&lt;&gt;"是",0,P131*税费设置!$B$8)</f>
        <v>0</v>
      </c>
      <c r="R131" s="8">
        <f>IF(K131&lt;&gt;"是",0,P131*税费设置!$B$9)</f>
        <v>0</v>
      </c>
      <c r="S131" s="8">
        <f t="shared" si="13"/>
        <v>0</v>
      </c>
    </row>
    <row r="132" spans="1:19" ht="13.9">
      <c r="A132" s="6" t="str">
        <f>IF(总支出!A132="","",总支出!A132)</f>
        <v/>
      </c>
      <c r="B132" s="7" t="str">
        <f>IF(总支出!B132="","",总支出!B132)</f>
        <v/>
      </c>
      <c r="C132" s="6" t="str">
        <f t="shared" ref="C132:C195" si="14">IF(B132="","",TEXT(B132,"yyyy-mm"))</f>
        <v/>
      </c>
      <c r="D132" s="6" t="str">
        <f>IF(总支出!C132="","",总支出!C132)</f>
        <v/>
      </c>
      <c r="E132" s="8" t="str">
        <f>IF(总支出!D132="","",总支出!D132)</f>
        <v/>
      </c>
      <c r="F132" s="6" t="str">
        <f>IF(总支出!E132="","",总支出!E132)</f>
        <v/>
      </c>
      <c r="G132" s="6" t="str">
        <f>IF(总支出!H132="","",总支出!H132)</f>
        <v/>
      </c>
      <c r="H132" s="6" t="str">
        <f>IF(总支出!I132="","自动",总支出!I132)</f>
        <v>自动</v>
      </c>
      <c r="I132" s="6" t="str">
        <f>IF(F132="","",IFERROR(VLOOKUP(F132,税费设置!$A$15:$B$27,2,FALSE),"含税不明"))</f>
        <v/>
      </c>
      <c r="J132" s="6" t="str">
        <f t="shared" ref="J132:J195" si="15">IF(D132="","",IF(H132="自动",I132,H132))</f>
        <v/>
      </c>
      <c r="K132" s="6" t="str">
        <f>IF(AND(税费设置!$B$5="是",G132="个人支出",J132="应税"),"是","否")</f>
        <v>否</v>
      </c>
      <c r="L132" s="8">
        <f t="shared" ref="L132:L195" si="16">IF(K132="是",E132,0)</f>
        <v>0</v>
      </c>
      <c r="M132" s="8">
        <f t="shared" ref="M132:M195" si="17">IF(AND(G132="个人支出",J132="零税率"),E132,0)</f>
        <v>0</v>
      </c>
      <c r="N132" s="8">
        <f t="shared" ref="N132:N195" si="18">IF(AND(G132="个人支出",J132="免税"),E132,0)</f>
        <v>0</v>
      </c>
      <c r="O132" s="8">
        <f t="shared" ref="O132:O195" si="19">IF(AND(G132="个人支出",OR(J132="含税不明",J132="不适用")),E132,0)</f>
        <v>0</v>
      </c>
      <c r="P132" s="8">
        <f>IF(K132&lt;&gt;"是",0,IF(税费设置!$B$6="是",E132/(1+税费设置!$B$10),E132))</f>
        <v>0</v>
      </c>
      <c r="Q132" s="8">
        <f>IF(K132&lt;&gt;"是",0,P132*税费设置!$B$8)</f>
        <v>0</v>
      </c>
      <c r="R132" s="8">
        <f>IF(K132&lt;&gt;"是",0,P132*税费设置!$B$9)</f>
        <v>0</v>
      </c>
      <c r="S132" s="8">
        <f t="shared" ref="S132:S195" si="20">Q132+R132</f>
        <v>0</v>
      </c>
    </row>
    <row r="133" spans="1:19" ht="13.9">
      <c r="A133" s="6" t="str">
        <f>IF(总支出!A133="","",总支出!A133)</f>
        <v/>
      </c>
      <c r="B133" s="7" t="str">
        <f>IF(总支出!B133="","",总支出!B133)</f>
        <v/>
      </c>
      <c r="C133" s="6" t="str">
        <f t="shared" si="14"/>
        <v/>
      </c>
      <c r="D133" s="6" t="str">
        <f>IF(总支出!C133="","",总支出!C133)</f>
        <v/>
      </c>
      <c r="E133" s="8" t="str">
        <f>IF(总支出!D133="","",总支出!D133)</f>
        <v/>
      </c>
      <c r="F133" s="6" t="str">
        <f>IF(总支出!E133="","",总支出!E133)</f>
        <v/>
      </c>
      <c r="G133" s="6" t="str">
        <f>IF(总支出!H133="","",总支出!H133)</f>
        <v/>
      </c>
      <c r="H133" s="6" t="str">
        <f>IF(总支出!I133="","自动",总支出!I133)</f>
        <v>自动</v>
      </c>
      <c r="I133" s="6" t="str">
        <f>IF(F133="","",IFERROR(VLOOKUP(F133,税费设置!$A$15:$B$27,2,FALSE),"含税不明"))</f>
        <v/>
      </c>
      <c r="J133" s="6" t="str">
        <f t="shared" si="15"/>
        <v/>
      </c>
      <c r="K133" s="6" t="str">
        <f>IF(AND(税费设置!$B$5="是",G133="个人支出",J133="应税"),"是","否")</f>
        <v>否</v>
      </c>
      <c r="L133" s="8">
        <f t="shared" si="16"/>
        <v>0</v>
      </c>
      <c r="M133" s="8">
        <f t="shared" si="17"/>
        <v>0</v>
      </c>
      <c r="N133" s="8">
        <f t="shared" si="18"/>
        <v>0</v>
      </c>
      <c r="O133" s="8">
        <f t="shared" si="19"/>
        <v>0</v>
      </c>
      <c r="P133" s="8">
        <f>IF(K133&lt;&gt;"是",0,IF(税费设置!$B$6="是",E133/(1+税费设置!$B$10),E133))</f>
        <v>0</v>
      </c>
      <c r="Q133" s="8">
        <f>IF(K133&lt;&gt;"是",0,P133*税费设置!$B$8)</f>
        <v>0</v>
      </c>
      <c r="R133" s="8">
        <f>IF(K133&lt;&gt;"是",0,P133*税费设置!$B$9)</f>
        <v>0</v>
      </c>
      <c r="S133" s="8">
        <f t="shared" si="20"/>
        <v>0</v>
      </c>
    </row>
    <row r="134" spans="1:19" ht="13.9">
      <c r="A134" s="6" t="str">
        <f>IF(总支出!A134="","",总支出!A134)</f>
        <v/>
      </c>
      <c r="B134" s="7" t="str">
        <f>IF(总支出!B134="","",总支出!B134)</f>
        <v/>
      </c>
      <c r="C134" s="6" t="str">
        <f t="shared" si="14"/>
        <v/>
      </c>
      <c r="D134" s="6" t="str">
        <f>IF(总支出!C134="","",总支出!C134)</f>
        <v/>
      </c>
      <c r="E134" s="8" t="str">
        <f>IF(总支出!D134="","",总支出!D134)</f>
        <v/>
      </c>
      <c r="F134" s="6" t="str">
        <f>IF(总支出!E134="","",总支出!E134)</f>
        <v/>
      </c>
      <c r="G134" s="6" t="str">
        <f>IF(总支出!H134="","",总支出!H134)</f>
        <v/>
      </c>
      <c r="H134" s="6" t="str">
        <f>IF(总支出!I134="","自动",总支出!I134)</f>
        <v>自动</v>
      </c>
      <c r="I134" s="6" t="str">
        <f>IF(F134="","",IFERROR(VLOOKUP(F134,税费设置!$A$15:$B$27,2,FALSE),"含税不明"))</f>
        <v/>
      </c>
      <c r="J134" s="6" t="str">
        <f t="shared" si="15"/>
        <v/>
      </c>
      <c r="K134" s="6" t="str">
        <f>IF(AND(税费设置!$B$5="是",G134="个人支出",J134="应税"),"是","否")</f>
        <v>否</v>
      </c>
      <c r="L134" s="8">
        <f t="shared" si="16"/>
        <v>0</v>
      </c>
      <c r="M134" s="8">
        <f t="shared" si="17"/>
        <v>0</v>
      </c>
      <c r="N134" s="8">
        <f t="shared" si="18"/>
        <v>0</v>
      </c>
      <c r="O134" s="8">
        <f t="shared" si="19"/>
        <v>0</v>
      </c>
      <c r="P134" s="8">
        <f>IF(K134&lt;&gt;"是",0,IF(税费设置!$B$6="是",E134/(1+税费设置!$B$10),E134))</f>
        <v>0</v>
      </c>
      <c r="Q134" s="8">
        <f>IF(K134&lt;&gt;"是",0,P134*税费设置!$B$8)</f>
        <v>0</v>
      </c>
      <c r="R134" s="8">
        <f>IF(K134&lt;&gt;"是",0,P134*税费设置!$B$9)</f>
        <v>0</v>
      </c>
      <c r="S134" s="8">
        <f t="shared" si="20"/>
        <v>0</v>
      </c>
    </row>
    <row r="135" spans="1:19" ht="13.9">
      <c r="A135" s="6" t="str">
        <f>IF(总支出!A135="","",总支出!A135)</f>
        <v/>
      </c>
      <c r="B135" s="7" t="str">
        <f>IF(总支出!B135="","",总支出!B135)</f>
        <v/>
      </c>
      <c r="C135" s="6" t="str">
        <f t="shared" si="14"/>
        <v/>
      </c>
      <c r="D135" s="6" t="str">
        <f>IF(总支出!C135="","",总支出!C135)</f>
        <v/>
      </c>
      <c r="E135" s="8" t="str">
        <f>IF(总支出!D135="","",总支出!D135)</f>
        <v/>
      </c>
      <c r="F135" s="6" t="str">
        <f>IF(总支出!E135="","",总支出!E135)</f>
        <v/>
      </c>
      <c r="G135" s="6" t="str">
        <f>IF(总支出!H135="","",总支出!H135)</f>
        <v/>
      </c>
      <c r="H135" s="6" t="str">
        <f>IF(总支出!I135="","自动",总支出!I135)</f>
        <v>自动</v>
      </c>
      <c r="I135" s="6" t="str">
        <f>IF(F135="","",IFERROR(VLOOKUP(F135,税费设置!$A$15:$B$27,2,FALSE),"含税不明"))</f>
        <v/>
      </c>
      <c r="J135" s="6" t="str">
        <f t="shared" si="15"/>
        <v/>
      </c>
      <c r="K135" s="6" t="str">
        <f>IF(AND(税费设置!$B$5="是",G135="个人支出",J135="应税"),"是","否")</f>
        <v>否</v>
      </c>
      <c r="L135" s="8">
        <f t="shared" si="16"/>
        <v>0</v>
      </c>
      <c r="M135" s="8">
        <f t="shared" si="17"/>
        <v>0</v>
      </c>
      <c r="N135" s="8">
        <f t="shared" si="18"/>
        <v>0</v>
      </c>
      <c r="O135" s="8">
        <f t="shared" si="19"/>
        <v>0</v>
      </c>
      <c r="P135" s="8">
        <f>IF(K135&lt;&gt;"是",0,IF(税费设置!$B$6="是",E135/(1+税费设置!$B$10),E135))</f>
        <v>0</v>
      </c>
      <c r="Q135" s="8">
        <f>IF(K135&lt;&gt;"是",0,P135*税费设置!$B$8)</f>
        <v>0</v>
      </c>
      <c r="R135" s="8">
        <f>IF(K135&lt;&gt;"是",0,P135*税费设置!$B$9)</f>
        <v>0</v>
      </c>
      <c r="S135" s="8">
        <f t="shared" si="20"/>
        <v>0</v>
      </c>
    </row>
    <row r="136" spans="1:19" ht="13.9">
      <c r="A136" s="6" t="str">
        <f>IF(总支出!A136="","",总支出!A136)</f>
        <v/>
      </c>
      <c r="B136" s="7" t="str">
        <f>IF(总支出!B136="","",总支出!B136)</f>
        <v/>
      </c>
      <c r="C136" s="6" t="str">
        <f t="shared" si="14"/>
        <v/>
      </c>
      <c r="D136" s="6" t="str">
        <f>IF(总支出!C136="","",总支出!C136)</f>
        <v/>
      </c>
      <c r="E136" s="8" t="str">
        <f>IF(总支出!D136="","",总支出!D136)</f>
        <v/>
      </c>
      <c r="F136" s="6" t="str">
        <f>IF(总支出!E136="","",总支出!E136)</f>
        <v/>
      </c>
      <c r="G136" s="6" t="str">
        <f>IF(总支出!H136="","",总支出!H136)</f>
        <v/>
      </c>
      <c r="H136" s="6" t="str">
        <f>IF(总支出!I136="","自动",总支出!I136)</f>
        <v>自动</v>
      </c>
      <c r="I136" s="6" t="str">
        <f>IF(F136="","",IFERROR(VLOOKUP(F136,税费设置!$A$15:$B$27,2,FALSE),"含税不明"))</f>
        <v/>
      </c>
      <c r="J136" s="6" t="str">
        <f t="shared" si="15"/>
        <v/>
      </c>
      <c r="K136" s="6" t="str">
        <f>IF(AND(税费设置!$B$5="是",G136="个人支出",J136="应税"),"是","否")</f>
        <v>否</v>
      </c>
      <c r="L136" s="8">
        <f t="shared" si="16"/>
        <v>0</v>
      </c>
      <c r="M136" s="8">
        <f t="shared" si="17"/>
        <v>0</v>
      </c>
      <c r="N136" s="8">
        <f t="shared" si="18"/>
        <v>0</v>
      </c>
      <c r="O136" s="8">
        <f t="shared" si="19"/>
        <v>0</v>
      </c>
      <c r="P136" s="8">
        <f>IF(K136&lt;&gt;"是",0,IF(税费设置!$B$6="是",E136/(1+税费设置!$B$10),E136))</f>
        <v>0</v>
      </c>
      <c r="Q136" s="8">
        <f>IF(K136&lt;&gt;"是",0,P136*税费设置!$B$8)</f>
        <v>0</v>
      </c>
      <c r="R136" s="8">
        <f>IF(K136&lt;&gt;"是",0,P136*税费设置!$B$9)</f>
        <v>0</v>
      </c>
      <c r="S136" s="8">
        <f t="shared" si="20"/>
        <v>0</v>
      </c>
    </row>
    <row r="137" spans="1:19" ht="13.9">
      <c r="A137" s="6" t="str">
        <f>IF(总支出!A137="","",总支出!A137)</f>
        <v/>
      </c>
      <c r="B137" s="7" t="str">
        <f>IF(总支出!B137="","",总支出!B137)</f>
        <v/>
      </c>
      <c r="C137" s="6" t="str">
        <f t="shared" si="14"/>
        <v/>
      </c>
      <c r="D137" s="6" t="str">
        <f>IF(总支出!C137="","",总支出!C137)</f>
        <v/>
      </c>
      <c r="E137" s="8" t="str">
        <f>IF(总支出!D137="","",总支出!D137)</f>
        <v/>
      </c>
      <c r="F137" s="6" t="str">
        <f>IF(总支出!E137="","",总支出!E137)</f>
        <v/>
      </c>
      <c r="G137" s="6" t="str">
        <f>IF(总支出!H137="","",总支出!H137)</f>
        <v/>
      </c>
      <c r="H137" s="6" t="str">
        <f>IF(总支出!I137="","自动",总支出!I137)</f>
        <v>自动</v>
      </c>
      <c r="I137" s="6" t="str">
        <f>IF(F137="","",IFERROR(VLOOKUP(F137,税费设置!$A$15:$B$27,2,FALSE),"含税不明"))</f>
        <v/>
      </c>
      <c r="J137" s="6" t="str">
        <f t="shared" si="15"/>
        <v/>
      </c>
      <c r="K137" s="6" t="str">
        <f>IF(AND(税费设置!$B$5="是",G137="个人支出",J137="应税"),"是","否")</f>
        <v>否</v>
      </c>
      <c r="L137" s="8">
        <f t="shared" si="16"/>
        <v>0</v>
      </c>
      <c r="M137" s="8">
        <f t="shared" si="17"/>
        <v>0</v>
      </c>
      <c r="N137" s="8">
        <f t="shared" si="18"/>
        <v>0</v>
      </c>
      <c r="O137" s="8">
        <f t="shared" si="19"/>
        <v>0</v>
      </c>
      <c r="P137" s="8">
        <f>IF(K137&lt;&gt;"是",0,IF(税费设置!$B$6="是",E137/(1+税费设置!$B$10),E137))</f>
        <v>0</v>
      </c>
      <c r="Q137" s="8">
        <f>IF(K137&lt;&gt;"是",0,P137*税费设置!$B$8)</f>
        <v>0</v>
      </c>
      <c r="R137" s="8">
        <f>IF(K137&lt;&gt;"是",0,P137*税费设置!$B$9)</f>
        <v>0</v>
      </c>
      <c r="S137" s="8">
        <f t="shared" si="20"/>
        <v>0</v>
      </c>
    </row>
    <row r="138" spans="1:19" ht="13.9">
      <c r="A138" s="6" t="str">
        <f>IF(总支出!A138="","",总支出!A138)</f>
        <v/>
      </c>
      <c r="B138" s="7" t="str">
        <f>IF(总支出!B138="","",总支出!B138)</f>
        <v/>
      </c>
      <c r="C138" s="6" t="str">
        <f t="shared" si="14"/>
        <v/>
      </c>
      <c r="D138" s="6" t="str">
        <f>IF(总支出!C138="","",总支出!C138)</f>
        <v/>
      </c>
      <c r="E138" s="8" t="str">
        <f>IF(总支出!D138="","",总支出!D138)</f>
        <v/>
      </c>
      <c r="F138" s="6" t="str">
        <f>IF(总支出!E138="","",总支出!E138)</f>
        <v/>
      </c>
      <c r="G138" s="6" t="str">
        <f>IF(总支出!H138="","",总支出!H138)</f>
        <v/>
      </c>
      <c r="H138" s="6" t="str">
        <f>IF(总支出!I138="","自动",总支出!I138)</f>
        <v>自动</v>
      </c>
      <c r="I138" s="6" t="str">
        <f>IF(F138="","",IFERROR(VLOOKUP(F138,税费设置!$A$15:$B$27,2,FALSE),"含税不明"))</f>
        <v/>
      </c>
      <c r="J138" s="6" t="str">
        <f t="shared" si="15"/>
        <v/>
      </c>
      <c r="K138" s="6" t="str">
        <f>IF(AND(税费设置!$B$5="是",G138="个人支出",J138="应税"),"是","否")</f>
        <v>否</v>
      </c>
      <c r="L138" s="8">
        <f t="shared" si="16"/>
        <v>0</v>
      </c>
      <c r="M138" s="8">
        <f t="shared" si="17"/>
        <v>0</v>
      </c>
      <c r="N138" s="8">
        <f t="shared" si="18"/>
        <v>0</v>
      </c>
      <c r="O138" s="8">
        <f t="shared" si="19"/>
        <v>0</v>
      </c>
      <c r="P138" s="8">
        <f>IF(K138&lt;&gt;"是",0,IF(税费设置!$B$6="是",E138/(1+税费设置!$B$10),E138))</f>
        <v>0</v>
      </c>
      <c r="Q138" s="8">
        <f>IF(K138&lt;&gt;"是",0,P138*税费设置!$B$8)</f>
        <v>0</v>
      </c>
      <c r="R138" s="8">
        <f>IF(K138&lt;&gt;"是",0,P138*税费设置!$B$9)</f>
        <v>0</v>
      </c>
      <c r="S138" s="8">
        <f t="shared" si="20"/>
        <v>0</v>
      </c>
    </row>
    <row r="139" spans="1:19" ht="13.9">
      <c r="A139" s="6" t="str">
        <f>IF(总支出!A139="","",总支出!A139)</f>
        <v/>
      </c>
      <c r="B139" s="7" t="str">
        <f>IF(总支出!B139="","",总支出!B139)</f>
        <v/>
      </c>
      <c r="C139" s="6" t="str">
        <f t="shared" si="14"/>
        <v/>
      </c>
      <c r="D139" s="6" t="str">
        <f>IF(总支出!C139="","",总支出!C139)</f>
        <v/>
      </c>
      <c r="E139" s="8" t="str">
        <f>IF(总支出!D139="","",总支出!D139)</f>
        <v/>
      </c>
      <c r="F139" s="6" t="str">
        <f>IF(总支出!E139="","",总支出!E139)</f>
        <v/>
      </c>
      <c r="G139" s="6" t="str">
        <f>IF(总支出!H139="","",总支出!H139)</f>
        <v/>
      </c>
      <c r="H139" s="6" t="str">
        <f>IF(总支出!I139="","自动",总支出!I139)</f>
        <v>自动</v>
      </c>
      <c r="I139" s="6" t="str">
        <f>IF(F139="","",IFERROR(VLOOKUP(F139,税费设置!$A$15:$B$27,2,FALSE),"含税不明"))</f>
        <v/>
      </c>
      <c r="J139" s="6" t="str">
        <f t="shared" si="15"/>
        <v/>
      </c>
      <c r="K139" s="6" t="str">
        <f>IF(AND(税费设置!$B$5="是",G139="个人支出",J139="应税"),"是","否")</f>
        <v>否</v>
      </c>
      <c r="L139" s="8">
        <f t="shared" si="16"/>
        <v>0</v>
      </c>
      <c r="M139" s="8">
        <f t="shared" si="17"/>
        <v>0</v>
      </c>
      <c r="N139" s="8">
        <f t="shared" si="18"/>
        <v>0</v>
      </c>
      <c r="O139" s="8">
        <f t="shared" si="19"/>
        <v>0</v>
      </c>
      <c r="P139" s="8">
        <f>IF(K139&lt;&gt;"是",0,IF(税费设置!$B$6="是",E139/(1+税费设置!$B$10),E139))</f>
        <v>0</v>
      </c>
      <c r="Q139" s="8">
        <f>IF(K139&lt;&gt;"是",0,P139*税费设置!$B$8)</f>
        <v>0</v>
      </c>
      <c r="R139" s="8">
        <f>IF(K139&lt;&gt;"是",0,P139*税费设置!$B$9)</f>
        <v>0</v>
      </c>
      <c r="S139" s="8">
        <f t="shared" si="20"/>
        <v>0</v>
      </c>
    </row>
    <row r="140" spans="1:19" ht="13.9">
      <c r="A140" s="6" t="str">
        <f>IF(总支出!A140="","",总支出!A140)</f>
        <v/>
      </c>
      <c r="B140" s="7" t="str">
        <f>IF(总支出!B140="","",总支出!B140)</f>
        <v/>
      </c>
      <c r="C140" s="6" t="str">
        <f t="shared" si="14"/>
        <v/>
      </c>
      <c r="D140" s="6" t="str">
        <f>IF(总支出!C140="","",总支出!C140)</f>
        <v/>
      </c>
      <c r="E140" s="8" t="str">
        <f>IF(总支出!D140="","",总支出!D140)</f>
        <v/>
      </c>
      <c r="F140" s="6" t="str">
        <f>IF(总支出!E140="","",总支出!E140)</f>
        <v/>
      </c>
      <c r="G140" s="6" t="str">
        <f>IF(总支出!H140="","",总支出!H140)</f>
        <v/>
      </c>
      <c r="H140" s="6" t="str">
        <f>IF(总支出!I140="","自动",总支出!I140)</f>
        <v>自动</v>
      </c>
      <c r="I140" s="6" t="str">
        <f>IF(F140="","",IFERROR(VLOOKUP(F140,税费设置!$A$15:$B$27,2,FALSE),"含税不明"))</f>
        <v/>
      </c>
      <c r="J140" s="6" t="str">
        <f t="shared" si="15"/>
        <v/>
      </c>
      <c r="K140" s="6" t="str">
        <f>IF(AND(税费设置!$B$5="是",G140="个人支出",J140="应税"),"是","否")</f>
        <v>否</v>
      </c>
      <c r="L140" s="8">
        <f t="shared" si="16"/>
        <v>0</v>
      </c>
      <c r="M140" s="8">
        <f t="shared" si="17"/>
        <v>0</v>
      </c>
      <c r="N140" s="8">
        <f t="shared" si="18"/>
        <v>0</v>
      </c>
      <c r="O140" s="8">
        <f t="shared" si="19"/>
        <v>0</v>
      </c>
      <c r="P140" s="8">
        <f>IF(K140&lt;&gt;"是",0,IF(税费设置!$B$6="是",E140/(1+税费设置!$B$10),E140))</f>
        <v>0</v>
      </c>
      <c r="Q140" s="8">
        <f>IF(K140&lt;&gt;"是",0,P140*税费设置!$B$8)</f>
        <v>0</v>
      </c>
      <c r="R140" s="8">
        <f>IF(K140&lt;&gt;"是",0,P140*税费设置!$B$9)</f>
        <v>0</v>
      </c>
      <c r="S140" s="8">
        <f t="shared" si="20"/>
        <v>0</v>
      </c>
    </row>
    <row r="141" spans="1:19" ht="13.9">
      <c r="A141" s="6" t="str">
        <f>IF(总支出!A141="","",总支出!A141)</f>
        <v/>
      </c>
      <c r="B141" s="7" t="str">
        <f>IF(总支出!B141="","",总支出!B141)</f>
        <v/>
      </c>
      <c r="C141" s="6" t="str">
        <f t="shared" si="14"/>
        <v/>
      </c>
      <c r="D141" s="6" t="str">
        <f>IF(总支出!C141="","",总支出!C141)</f>
        <v/>
      </c>
      <c r="E141" s="8" t="str">
        <f>IF(总支出!D141="","",总支出!D141)</f>
        <v/>
      </c>
      <c r="F141" s="6" t="str">
        <f>IF(总支出!E141="","",总支出!E141)</f>
        <v/>
      </c>
      <c r="G141" s="6" t="str">
        <f>IF(总支出!H141="","",总支出!H141)</f>
        <v/>
      </c>
      <c r="H141" s="6" t="str">
        <f>IF(总支出!I141="","自动",总支出!I141)</f>
        <v>自动</v>
      </c>
      <c r="I141" s="6" t="str">
        <f>IF(F141="","",IFERROR(VLOOKUP(F141,税费设置!$A$15:$B$27,2,FALSE),"含税不明"))</f>
        <v/>
      </c>
      <c r="J141" s="6" t="str">
        <f t="shared" si="15"/>
        <v/>
      </c>
      <c r="K141" s="6" t="str">
        <f>IF(AND(税费设置!$B$5="是",G141="个人支出",J141="应税"),"是","否")</f>
        <v>否</v>
      </c>
      <c r="L141" s="8">
        <f t="shared" si="16"/>
        <v>0</v>
      </c>
      <c r="M141" s="8">
        <f t="shared" si="17"/>
        <v>0</v>
      </c>
      <c r="N141" s="8">
        <f t="shared" si="18"/>
        <v>0</v>
      </c>
      <c r="O141" s="8">
        <f t="shared" si="19"/>
        <v>0</v>
      </c>
      <c r="P141" s="8">
        <f>IF(K141&lt;&gt;"是",0,IF(税费设置!$B$6="是",E141/(1+税费设置!$B$10),E141))</f>
        <v>0</v>
      </c>
      <c r="Q141" s="8">
        <f>IF(K141&lt;&gt;"是",0,P141*税费设置!$B$8)</f>
        <v>0</v>
      </c>
      <c r="R141" s="8">
        <f>IF(K141&lt;&gt;"是",0,P141*税费设置!$B$9)</f>
        <v>0</v>
      </c>
      <c r="S141" s="8">
        <f t="shared" si="20"/>
        <v>0</v>
      </c>
    </row>
    <row r="142" spans="1:19" ht="13.9">
      <c r="A142" s="6" t="str">
        <f>IF(总支出!A142="","",总支出!A142)</f>
        <v/>
      </c>
      <c r="B142" s="7" t="str">
        <f>IF(总支出!B142="","",总支出!B142)</f>
        <v/>
      </c>
      <c r="C142" s="6" t="str">
        <f t="shared" si="14"/>
        <v/>
      </c>
      <c r="D142" s="6" t="str">
        <f>IF(总支出!C142="","",总支出!C142)</f>
        <v/>
      </c>
      <c r="E142" s="8" t="str">
        <f>IF(总支出!D142="","",总支出!D142)</f>
        <v/>
      </c>
      <c r="F142" s="6" t="str">
        <f>IF(总支出!E142="","",总支出!E142)</f>
        <v/>
      </c>
      <c r="G142" s="6" t="str">
        <f>IF(总支出!H142="","",总支出!H142)</f>
        <v/>
      </c>
      <c r="H142" s="6" t="str">
        <f>IF(总支出!I142="","自动",总支出!I142)</f>
        <v>自动</v>
      </c>
      <c r="I142" s="6" t="str">
        <f>IF(F142="","",IFERROR(VLOOKUP(F142,税费设置!$A$15:$B$27,2,FALSE),"含税不明"))</f>
        <v/>
      </c>
      <c r="J142" s="6" t="str">
        <f t="shared" si="15"/>
        <v/>
      </c>
      <c r="K142" s="6" t="str">
        <f>IF(AND(税费设置!$B$5="是",G142="个人支出",J142="应税"),"是","否")</f>
        <v>否</v>
      </c>
      <c r="L142" s="8">
        <f t="shared" si="16"/>
        <v>0</v>
      </c>
      <c r="M142" s="8">
        <f t="shared" si="17"/>
        <v>0</v>
      </c>
      <c r="N142" s="8">
        <f t="shared" si="18"/>
        <v>0</v>
      </c>
      <c r="O142" s="8">
        <f t="shared" si="19"/>
        <v>0</v>
      </c>
      <c r="P142" s="8">
        <f>IF(K142&lt;&gt;"是",0,IF(税费设置!$B$6="是",E142/(1+税费设置!$B$10),E142))</f>
        <v>0</v>
      </c>
      <c r="Q142" s="8">
        <f>IF(K142&lt;&gt;"是",0,P142*税费设置!$B$8)</f>
        <v>0</v>
      </c>
      <c r="R142" s="8">
        <f>IF(K142&lt;&gt;"是",0,P142*税费设置!$B$9)</f>
        <v>0</v>
      </c>
      <c r="S142" s="8">
        <f t="shared" si="20"/>
        <v>0</v>
      </c>
    </row>
    <row r="143" spans="1:19" ht="13.9">
      <c r="A143" s="6" t="str">
        <f>IF(总支出!A143="","",总支出!A143)</f>
        <v/>
      </c>
      <c r="B143" s="7" t="str">
        <f>IF(总支出!B143="","",总支出!B143)</f>
        <v/>
      </c>
      <c r="C143" s="6" t="str">
        <f t="shared" si="14"/>
        <v/>
      </c>
      <c r="D143" s="6" t="str">
        <f>IF(总支出!C143="","",总支出!C143)</f>
        <v/>
      </c>
      <c r="E143" s="8" t="str">
        <f>IF(总支出!D143="","",总支出!D143)</f>
        <v/>
      </c>
      <c r="F143" s="6" t="str">
        <f>IF(总支出!E143="","",总支出!E143)</f>
        <v/>
      </c>
      <c r="G143" s="6" t="str">
        <f>IF(总支出!H143="","",总支出!H143)</f>
        <v/>
      </c>
      <c r="H143" s="6" t="str">
        <f>IF(总支出!I143="","自动",总支出!I143)</f>
        <v>自动</v>
      </c>
      <c r="I143" s="6" t="str">
        <f>IF(F143="","",IFERROR(VLOOKUP(F143,税费设置!$A$15:$B$27,2,FALSE),"含税不明"))</f>
        <v/>
      </c>
      <c r="J143" s="6" t="str">
        <f t="shared" si="15"/>
        <v/>
      </c>
      <c r="K143" s="6" t="str">
        <f>IF(AND(税费设置!$B$5="是",G143="个人支出",J143="应税"),"是","否")</f>
        <v>否</v>
      </c>
      <c r="L143" s="8">
        <f t="shared" si="16"/>
        <v>0</v>
      </c>
      <c r="M143" s="8">
        <f t="shared" si="17"/>
        <v>0</v>
      </c>
      <c r="N143" s="8">
        <f t="shared" si="18"/>
        <v>0</v>
      </c>
      <c r="O143" s="8">
        <f t="shared" si="19"/>
        <v>0</v>
      </c>
      <c r="P143" s="8">
        <f>IF(K143&lt;&gt;"是",0,IF(税费设置!$B$6="是",E143/(1+税费设置!$B$10),E143))</f>
        <v>0</v>
      </c>
      <c r="Q143" s="8">
        <f>IF(K143&lt;&gt;"是",0,P143*税费设置!$B$8)</f>
        <v>0</v>
      </c>
      <c r="R143" s="8">
        <f>IF(K143&lt;&gt;"是",0,P143*税费设置!$B$9)</f>
        <v>0</v>
      </c>
      <c r="S143" s="8">
        <f t="shared" si="20"/>
        <v>0</v>
      </c>
    </row>
    <row r="144" spans="1:19" ht="13.9">
      <c r="A144" s="6" t="str">
        <f>IF(总支出!A144="","",总支出!A144)</f>
        <v/>
      </c>
      <c r="B144" s="7" t="str">
        <f>IF(总支出!B144="","",总支出!B144)</f>
        <v/>
      </c>
      <c r="C144" s="6" t="str">
        <f t="shared" si="14"/>
        <v/>
      </c>
      <c r="D144" s="6" t="str">
        <f>IF(总支出!C144="","",总支出!C144)</f>
        <v/>
      </c>
      <c r="E144" s="8" t="str">
        <f>IF(总支出!D144="","",总支出!D144)</f>
        <v/>
      </c>
      <c r="F144" s="6" t="str">
        <f>IF(总支出!E144="","",总支出!E144)</f>
        <v/>
      </c>
      <c r="G144" s="6" t="str">
        <f>IF(总支出!H144="","",总支出!H144)</f>
        <v/>
      </c>
      <c r="H144" s="6" t="str">
        <f>IF(总支出!I144="","自动",总支出!I144)</f>
        <v>自动</v>
      </c>
      <c r="I144" s="6" t="str">
        <f>IF(F144="","",IFERROR(VLOOKUP(F144,税费设置!$A$15:$B$27,2,FALSE),"含税不明"))</f>
        <v/>
      </c>
      <c r="J144" s="6" t="str">
        <f t="shared" si="15"/>
        <v/>
      </c>
      <c r="K144" s="6" t="str">
        <f>IF(AND(税费设置!$B$5="是",G144="个人支出",J144="应税"),"是","否")</f>
        <v>否</v>
      </c>
      <c r="L144" s="8">
        <f t="shared" si="16"/>
        <v>0</v>
      </c>
      <c r="M144" s="8">
        <f t="shared" si="17"/>
        <v>0</v>
      </c>
      <c r="N144" s="8">
        <f t="shared" si="18"/>
        <v>0</v>
      </c>
      <c r="O144" s="8">
        <f t="shared" si="19"/>
        <v>0</v>
      </c>
      <c r="P144" s="8">
        <f>IF(K144&lt;&gt;"是",0,IF(税费设置!$B$6="是",E144/(1+税费设置!$B$10),E144))</f>
        <v>0</v>
      </c>
      <c r="Q144" s="8">
        <f>IF(K144&lt;&gt;"是",0,P144*税费设置!$B$8)</f>
        <v>0</v>
      </c>
      <c r="R144" s="8">
        <f>IF(K144&lt;&gt;"是",0,P144*税费设置!$B$9)</f>
        <v>0</v>
      </c>
      <c r="S144" s="8">
        <f t="shared" si="20"/>
        <v>0</v>
      </c>
    </row>
    <row r="145" spans="1:19" ht="13.9">
      <c r="A145" s="6" t="str">
        <f>IF(总支出!A145="","",总支出!A145)</f>
        <v/>
      </c>
      <c r="B145" s="7" t="str">
        <f>IF(总支出!B145="","",总支出!B145)</f>
        <v/>
      </c>
      <c r="C145" s="6" t="str">
        <f t="shared" si="14"/>
        <v/>
      </c>
      <c r="D145" s="6" t="str">
        <f>IF(总支出!C145="","",总支出!C145)</f>
        <v/>
      </c>
      <c r="E145" s="8" t="str">
        <f>IF(总支出!D145="","",总支出!D145)</f>
        <v/>
      </c>
      <c r="F145" s="6" t="str">
        <f>IF(总支出!E145="","",总支出!E145)</f>
        <v/>
      </c>
      <c r="G145" s="6" t="str">
        <f>IF(总支出!H145="","",总支出!H145)</f>
        <v/>
      </c>
      <c r="H145" s="6" t="str">
        <f>IF(总支出!I145="","自动",总支出!I145)</f>
        <v>自动</v>
      </c>
      <c r="I145" s="6" t="str">
        <f>IF(F145="","",IFERROR(VLOOKUP(F145,税费设置!$A$15:$B$27,2,FALSE),"含税不明"))</f>
        <v/>
      </c>
      <c r="J145" s="6" t="str">
        <f t="shared" si="15"/>
        <v/>
      </c>
      <c r="K145" s="6" t="str">
        <f>IF(AND(税费设置!$B$5="是",G145="个人支出",J145="应税"),"是","否")</f>
        <v>否</v>
      </c>
      <c r="L145" s="8">
        <f t="shared" si="16"/>
        <v>0</v>
      </c>
      <c r="M145" s="8">
        <f t="shared" si="17"/>
        <v>0</v>
      </c>
      <c r="N145" s="8">
        <f t="shared" si="18"/>
        <v>0</v>
      </c>
      <c r="O145" s="8">
        <f t="shared" si="19"/>
        <v>0</v>
      </c>
      <c r="P145" s="8">
        <f>IF(K145&lt;&gt;"是",0,IF(税费设置!$B$6="是",E145/(1+税费设置!$B$10),E145))</f>
        <v>0</v>
      </c>
      <c r="Q145" s="8">
        <f>IF(K145&lt;&gt;"是",0,P145*税费设置!$B$8)</f>
        <v>0</v>
      </c>
      <c r="R145" s="8">
        <f>IF(K145&lt;&gt;"是",0,P145*税费设置!$B$9)</f>
        <v>0</v>
      </c>
      <c r="S145" s="8">
        <f t="shared" si="20"/>
        <v>0</v>
      </c>
    </row>
    <row r="146" spans="1:19" ht="13.9">
      <c r="A146" s="6" t="str">
        <f>IF(总支出!A146="","",总支出!A146)</f>
        <v/>
      </c>
      <c r="B146" s="7" t="str">
        <f>IF(总支出!B146="","",总支出!B146)</f>
        <v/>
      </c>
      <c r="C146" s="6" t="str">
        <f t="shared" si="14"/>
        <v/>
      </c>
      <c r="D146" s="6" t="str">
        <f>IF(总支出!C146="","",总支出!C146)</f>
        <v/>
      </c>
      <c r="E146" s="8" t="str">
        <f>IF(总支出!D146="","",总支出!D146)</f>
        <v/>
      </c>
      <c r="F146" s="6" t="str">
        <f>IF(总支出!E146="","",总支出!E146)</f>
        <v/>
      </c>
      <c r="G146" s="6" t="str">
        <f>IF(总支出!H146="","",总支出!H146)</f>
        <v/>
      </c>
      <c r="H146" s="6" t="str">
        <f>IF(总支出!I146="","自动",总支出!I146)</f>
        <v>自动</v>
      </c>
      <c r="I146" s="6" t="str">
        <f>IF(F146="","",IFERROR(VLOOKUP(F146,税费设置!$A$15:$B$27,2,FALSE),"含税不明"))</f>
        <v/>
      </c>
      <c r="J146" s="6" t="str">
        <f t="shared" si="15"/>
        <v/>
      </c>
      <c r="K146" s="6" t="str">
        <f>IF(AND(税费设置!$B$5="是",G146="个人支出",J146="应税"),"是","否")</f>
        <v>否</v>
      </c>
      <c r="L146" s="8">
        <f t="shared" si="16"/>
        <v>0</v>
      </c>
      <c r="M146" s="8">
        <f t="shared" si="17"/>
        <v>0</v>
      </c>
      <c r="N146" s="8">
        <f t="shared" si="18"/>
        <v>0</v>
      </c>
      <c r="O146" s="8">
        <f t="shared" si="19"/>
        <v>0</v>
      </c>
      <c r="P146" s="8">
        <f>IF(K146&lt;&gt;"是",0,IF(税费设置!$B$6="是",E146/(1+税费设置!$B$10),E146))</f>
        <v>0</v>
      </c>
      <c r="Q146" s="8">
        <f>IF(K146&lt;&gt;"是",0,P146*税费设置!$B$8)</f>
        <v>0</v>
      </c>
      <c r="R146" s="8">
        <f>IF(K146&lt;&gt;"是",0,P146*税费设置!$B$9)</f>
        <v>0</v>
      </c>
      <c r="S146" s="8">
        <f t="shared" si="20"/>
        <v>0</v>
      </c>
    </row>
    <row r="147" spans="1:19" ht="13.9">
      <c r="A147" s="6" t="str">
        <f>IF(总支出!A147="","",总支出!A147)</f>
        <v/>
      </c>
      <c r="B147" s="7" t="str">
        <f>IF(总支出!B147="","",总支出!B147)</f>
        <v/>
      </c>
      <c r="C147" s="6" t="str">
        <f t="shared" si="14"/>
        <v/>
      </c>
      <c r="D147" s="6" t="str">
        <f>IF(总支出!C147="","",总支出!C147)</f>
        <v/>
      </c>
      <c r="E147" s="8" t="str">
        <f>IF(总支出!D147="","",总支出!D147)</f>
        <v/>
      </c>
      <c r="F147" s="6" t="str">
        <f>IF(总支出!E147="","",总支出!E147)</f>
        <v/>
      </c>
      <c r="G147" s="6" t="str">
        <f>IF(总支出!H147="","",总支出!H147)</f>
        <v/>
      </c>
      <c r="H147" s="6" t="str">
        <f>IF(总支出!I147="","自动",总支出!I147)</f>
        <v>自动</v>
      </c>
      <c r="I147" s="6" t="str">
        <f>IF(F147="","",IFERROR(VLOOKUP(F147,税费设置!$A$15:$B$27,2,FALSE),"含税不明"))</f>
        <v/>
      </c>
      <c r="J147" s="6" t="str">
        <f t="shared" si="15"/>
        <v/>
      </c>
      <c r="K147" s="6" t="str">
        <f>IF(AND(税费设置!$B$5="是",G147="个人支出",J147="应税"),"是","否")</f>
        <v>否</v>
      </c>
      <c r="L147" s="8">
        <f t="shared" si="16"/>
        <v>0</v>
      </c>
      <c r="M147" s="8">
        <f t="shared" si="17"/>
        <v>0</v>
      </c>
      <c r="N147" s="8">
        <f t="shared" si="18"/>
        <v>0</v>
      </c>
      <c r="O147" s="8">
        <f t="shared" si="19"/>
        <v>0</v>
      </c>
      <c r="P147" s="8">
        <f>IF(K147&lt;&gt;"是",0,IF(税费设置!$B$6="是",E147/(1+税费设置!$B$10),E147))</f>
        <v>0</v>
      </c>
      <c r="Q147" s="8">
        <f>IF(K147&lt;&gt;"是",0,P147*税费设置!$B$8)</f>
        <v>0</v>
      </c>
      <c r="R147" s="8">
        <f>IF(K147&lt;&gt;"是",0,P147*税费设置!$B$9)</f>
        <v>0</v>
      </c>
      <c r="S147" s="8">
        <f t="shared" si="20"/>
        <v>0</v>
      </c>
    </row>
    <row r="148" spans="1:19" ht="13.9">
      <c r="A148" s="6" t="str">
        <f>IF(总支出!A148="","",总支出!A148)</f>
        <v/>
      </c>
      <c r="B148" s="7" t="str">
        <f>IF(总支出!B148="","",总支出!B148)</f>
        <v/>
      </c>
      <c r="C148" s="6" t="str">
        <f t="shared" si="14"/>
        <v/>
      </c>
      <c r="D148" s="6" t="str">
        <f>IF(总支出!C148="","",总支出!C148)</f>
        <v/>
      </c>
      <c r="E148" s="8" t="str">
        <f>IF(总支出!D148="","",总支出!D148)</f>
        <v/>
      </c>
      <c r="F148" s="6" t="str">
        <f>IF(总支出!E148="","",总支出!E148)</f>
        <v/>
      </c>
      <c r="G148" s="6" t="str">
        <f>IF(总支出!H148="","",总支出!H148)</f>
        <v/>
      </c>
      <c r="H148" s="6" t="str">
        <f>IF(总支出!I148="","自动",总支出!I148)</f>
        <v>自动</v>
      </c>
      <c r="I148" s="6" t="str">
        <f>IF(F148="","",IFERROR(VLOOKUP(F148,税费设置!$A$15:$B$27,2,FALSE),"含税不明"))</f>
        <v/>
      </c>
      <c r="J148" s="6" t="str">
        <f t="shared" si="15"/>
        <v/>
      </c>
      <c r="K148" s="6" t="str">
        <f>IF(AND(税费设置!$B$5="是",G148="个人支出",J148="应税"),"是","否")</f>
        <v>否</v>
      </c>
      <c r="L148" s="8">
        <f t="shared" si="16"/>
        <v>0</v>
      </c>
      <c r="M148" s="8">
        <f t="shared" si="17"/>
        <v>0</v>
      </c>
      <c r="N148" s="8">
        <f t="shared" si="18"/>
        <v>0</v>
      </c>
      <c r="O148" s="8">
        <f t="shared" si="19"/>
        <v>0</v>
      </c>
      <c r="P148" s="8">
        <f>IF(K148&lt;&gt;"是",0,IF(税费设置!$B$6="是",E148/(1+税费设置!$B$10),E148))</f>
        <v>0</v>
      </c>
      <c r="Q148" s="8">
        <f>IF(K148&lt;&gt;"是",0,P148*税费设置!$B$8)</f>
        <v>0</v>
      </c>
      <c r="R148" s="8">
        <f>IF(K148&lt;&gt;"是",0,P148*税费设置!$B$9)</f>
        <v>0</v>
      </c>
      <c r="S148" s="8">
        <f t="shared" si="20"/>
        <v>0</v>
      </c>
    </row>
    <row r="149" spans="1:19" ht="13.9">
      <c r="A149" s="6" t="str">
        <f>IF(总支出!A149="","",总支出!A149)</f>
        <v/>
      </c>
      <c r="B149" s="7" t="str">
        <f>IF(总支出!B149="","",总支出!B149)</f>
        <v/>
      </c>
      <c r="C149" s="6" t="str">
        <f t="shared" si="14"/>
        <v/>
      </c>
      <c r="D149" s="6" t="str">
        <f>IF(总支出!C149="","",总支出!C149)</f>
        <v/>
      </c>
      <c r="E149" s="8" t="str">
        <f>IF(总支出!D149="","",总支出!D149)</f>
        <v/>
      </c>
      <c r="F149" s="6" t="str">
        <f>IF(总支出!E149="","",总支出!E149)</f>
        <v/>
      </c>
      <c r="G149" s="6" t="str">
        <f>IF(总支出!H149="","",总支出!H149)</f>
        <v/>
      </c>
      <c r="H149" s="6" t="str">
        <f>IF(总支出!I149="","自动",总支出!I149)</f>
        <v>自动</v>
      </c>
      <c r="I149" s="6" t="str">
        <f>IF(F149="","",IFERROR(VLOOKUP(F149,税费设置!$A$15:$B$27,2,FALSE),"含税不明"))</f>
        <v/>
      </c>
      <c r="J149" s="6" t="str">
        <f t="shared" si="15"/>
        <v/>
      </c>
      <c r="K149" s="6" t="str">
        <f>IF(AND(税费设置!$B$5="是",G149="个人支出",J149="应税"),"是","否")</f>
        <v>否</v>
      </c>
      <c r="L149" s="8">
        <f t="shared" si="16"/>
        <v>0</v>
      </c>
      <c r="M149" s="8">
        <f t="shared" si="17"/>
        <v>0</v>
      </c>
      <c r="N149" s="8">
        <f t="shared" si="18"/>
        <v>0</v>
      </c>
      <c r="O149" s="8">
        <f t="shared" si="19"/>
        <v>0</v>
      </c>
      <c r="P149" s="8">
        <f>IF(K149&lt;&gt;"是",0,IF(税费设置!$B$6="是",E149/(1+税费设置!$B$10),E149))</f>
        <v>0</v>
      </c>
      <c r="Q149" s="8">
        <f>IF(K149&lt;&gt;"是",0,P149*税费设置!$B$8)</f>
        <v>0</v>
      </c>
      <c r="R149" s="8">
        <f>IF(K149&lt;&gt;"是",0,P149*税费设置!$B$9)</f>
        <v>0</v>
      </c>
      <c r="S149" s="8">
        <f t="shared" si="20"/>
        <v>0</v>
      </c>
    </row>
    <row r="150" spans="1:19" ht="13.9">
      <c r="A150" s="6" t="str">
        <f>IF(总支出!A150="","",总支出!A150)</f>
        <v/>
      </c>
      <c r="B150" s="7" t="str">
        <f>IF(总支出!B150="","",总支出!B150)</f>
        <v/>
      </c>
      <c r="C150" s="6" t="str">
        <f t="shared" si="14"/>
        <v/>
      </c>
      <c r="D150" s="6" t="str">
        <f>IF(总支出!C150="","",总支出!C150)</f>
        <v/>
      </c>
      <c r="E150" s="8" t="str">
        <f>IF(总支出!D150="","",总支出!D150)</f>
        <v/>
      </c>
      <c r="F150" s="6" t="str">
        <f>IF(总支出!E150="","",总支出!E150)</f>
        <v/>
      </c>
      <c r="G150" s="6" t="str">
        <f>IF(总支出!H150="","",总支出!H150)</f>
        <v/>
      </c>
      <c r="H150" s="6" t="str">
        <f>IF(总支出!I150="","自动",总支出!I150)</f>
        <v>自动</v>
      </c>
      <c r="I150" s="6" t="str">
        <f>IF(F150="","",IFERROR(VLOOKUP(F150,税费设置!$A$15:$B$27,2,FALSE),"含税不明"))</f>
        <v/>
      </c>
      <c r="J150" s="6" t="str">
        <f t="shared" si="15"/>
        <v/>
      </c>
      <c r="K150" s="6" t="str">
        <f>IF(AND(税费设置!$B$5="是",G150="个人支出",J150="应税"),"是","否")</f>
        <v>否</v>
      </c>
      <c r="L150" s="8">
        <f t="shared" si="16"/>
        <v>0</v>
      </c>
      <c r="M150" s="8">
        <f t="shared" si="17"/>
        <v>0</v>
      </c>
      <c r="N150" s="8">
        <f t="shared" si="18"/>
        <v>0</v>
      </c>
      <c r="O150" s="8">
        <f t="shared" si="19"/>
        <v>0</v>
      </c>
      <c r="P150" s="8">
        <f>IF(K150&lt;&gt;"是",0,IF(税费设置!$B$6="是",E150/(1+税费设置!$B$10),E150))</f>
        <v>0</v>
      </c>
      <c r="Q150" s="8">
        <f>IF(K150&lt;&gt;"是",0,P150*税费设置!$B$8)</f>
        <v>0</v>
      </c>
      <c r="R150" s="8">
        <f>IF(K150&lt;&gt;"是",0,P150*税费设置!$B$9)</f>
        <v>0</v>
      </c>
      <c r="S150" s="8">
        <f t="shared" si="20"/>
        <v>0</v>
      </c>
    </row>
    <row r="151" spans="1:19" ht="13.9">
      <c r="A151" s="6" t="str">
        <f>IF(总支出!A151="","",总支出!A151)</f>
        <v/>
      </c>
      <c r="B151" s="7" t="str">
        <f>IF(总支出!B151="","",总支出!B151)</f>
        <v/>
      </c>
      <c r="C151" s="6" t="str">
        <f t="shared" si="14"/>
        <v/>
      </c>
      <c r="D151" s="6" t="str">
        <f>IF(总支出!C151="","",总支出!C151)</f>
        <v/>
      </c>
      <c r="E151" s="8" t="str">
        <f>IF(总支出!D151="","",总支出!D151)</f>
        <v/>
      </c>
      <c r="F151" s="6" t="str">
        <f>IF(总支出!E151="","",总支出!E151)</f>
        <v/>
      </c>
      <c r="G151" s="6" t="str">
        <f>IF(总支出!H151="","",总支出!H151)</f>
        <v/>
      </c>
      <c r="H151" s="6" t="str">
        <f>IF(总支出!I151="","自动",总支出!I151)</f>
        <v>自动</v>
      </c>
      <c r="I151" s="6" t="str">
        <f>IF(F151="","",IFERROR(VLOOKUP(F151,税费设置!$A$15:$B$27,2,FALSE),"含税不明"))</f>
        <v/>
      </c>
      <c r="J151" s="6" t="str">
        <f t="shared" si="15"/>
        <v/>
      </c>
      <c r="K151" s="6" t="str">
        <f>IF(AND(税费设置!$B$5="是",G151="个人支出",J151="应税"),"是","否")</f>
        <v>否</v>
      </c>
      <c r="L151" s="8">
        <f t="shared" si="16"/>
        <v>0</v>
      </c>
      <c r="M151" s="8">
        <f t="shared" si="17"/>
        <v>0</v>
      </c>
      <c r="N151" s="8">
        <f t="shared" si="18"/>
        <v>0</v>
      </c>
      <c r="O151" s="8">
        <f t="shared" si="19"/>
        <v>0</v>
      </c>
      <c r="P151" s="8">
        <f>IF(K151&lt;&gt;"是",0,IF(税费设置!$B$6="是",E151/(1+税费设置!$B$10),E151))</f>
        <v>0</v>
      </c>
      <c r="Q151" s="8">
        <f>IF(K151&lt;&gt;"是",0,P151*税费设置!$B$8)</f>
        <v>0</v>
      </c>
      <c r="R151" s="8">
        <f>IF(K151&lt;&gt;"是",0,P151*税费设置!$B$9)</f>
        <v>0</v>
      </c>
      <c r="S151" s="8">
        <f t="shared" si="20"/>
        <v>0</v>
      </c>
    </row>
    <row r="152" spans="1:19" ht="13.9">
      <c r="A152" s="6" t="str">
        <f>IF(总支出!A152="","",总支出!A152)</f>
        <v/>
      </c>
      <c r="B152" s="7" t="str">
        <f>IF(总支出!B152="","",总支出!B152)</f>
        <v/>
      </c>
      <c r="C152" s="6" t="str">
        <f t="shared" si="14"/>
        <v/>
      </c>
      <c r="D152" s="6" t="str">
        <f>IF(总支出!C152="","",总支出!C152)</f>
        <v/>
      </c>
      <c r="E152" s="8" t="str">
        <f>IF(总支出!D152="","",总支出!D152)</f>
        <v/>
      </c>
      <c r="F152" s="6" t="str">
        <f>IF(总支出!E152="","",总支出!E152)</f>
        <v/>
      </c>
      <c r="G152" s="6" t="str">
        <f>IF(总支出!H152="","",总支出!H152)</f>
        <v/>
      </c>
      <c r="H152" s="6" t="str">
        <f>IF(总支出!I152="","自动",总支出!I152)</f>
        <v>自动</v>
      </c>
      <c r="I152" s="6" t="str">
        <f>IF(F152="","",IFERROR(VLOOKUP(F152,税费设置!$A$15:$B$27,2,FALSE),"含税不明"))</f>
        <v/>
      </c>
      <c r="J152" s="6" t="str">
        <f t="shared" si="15"/>
        <v/>
      </c>
      <c r="K152" s="6" t="str">
        <f>IF(AND(税费设置!$B$5="是",G152="个人支出",J152="应税"),"是","否")</f>
        <v>否</v>
      </c>
      <c r="L152" s="8">
        <f t="shared" si="16"/>
        <v>0</v>
      </c>
      <c r="M152" s="8">
        <f t="shared" si="17"/>
        <v>0</v>
      </c>
      <c r="N152" s="8">
        <f t="shared" si="18"/>
        <v>0</v>
      </c>
      <c r="O152" s="8">
        <f t="shared" si="19"/>
        <v>0</v>
      </c>
      <c r="P152" s="8">
        <f>IF(K152&lt;&gt;"是",0,IF(税费设置!$B$6="是",E152/(1+税费设置!$B$10),E152))</f>
        <v>0</v>
      </c>
      <c r="Q152" s="8">
        <f>IF(K152&lt;&gt;"是",0,P152*税费设置!$B$8)</f>
        <v>0</v>
      </c>
      <c r="R152" s="8">
        <f>IF(K152&lt;&gt;"是",0,P152*税费设置!$B$9)</f>
        <v>0</v>
      </c>
      <c r="S152" s="8">
        <f t="shared" si="20"/>
        <v>0</v>
      </c>
    </row>
    <row r="153" spans="1:19" ht="13.9">
      <c r="A153" s="6" t="str">
        <f>IF(总支出!A153="","",总支出!A153)</f>
        <v/>
      </c>
      <c r="B153" s="7" t="str">
        <f>IF(总支出!B153="","",总支出!B153)</f>
        <v/>
      </c>
      <c r="C153" s="6" t="str">
        <f t="shared" si="14"/>
        <v/>
      </c>
      <c r="D153" s="6" t="str">
        <f>IF(总支出!C153="","",总支出!C153)</f>
        <v/>
      </c>
      <c r="E153" s="8" t="str">
        <f>IF(总支出!D153="","",总支出!D153)</f>
        <v/>
      </c>
      <c r="F153" s="6" t="str">
        <f>IF(总支出!E153="","",总支出!E153)</f>
        <v/>
      </c>
      <c r="G153" s="6" t="str">
        <f>IF(总支出!H153="","",总支出!H153)</f>
        <v/>
      </c>
      <c r="H153" s="6" t="str">
        <f>IF(总支出!I153="","自动",总支出!I153)</f>
        <v>自动</v>
      </c>
      <c r="I153" s="6" t="str">
        <f>IF(F153="","",IFERROR(VLOOKUP(F153,税费设置!$A$15:$B$27,2,FALSE),"含税不明"))</f>
        <v/>
      </c>
      <c r="J153" s="6" t="str">
        <f t="shared" si="15"/>
        <v/>
      </c>
      <c r="K153" s="6" t="str">
        <f>IF(AND(税费设置!$B$5="是",G153="个人支出",J153="应税"),"是","否")</f>
        <v>否</v>
      </c>
      <c r="L153" s="8">
        <f t="shared" si="16"/>
        <v>0</v>
      </c>
      <c r="M153" s="8">
        <f t="shared" si="17"/>
        <v>0</v>
      </c>
      <c r="N153" s="8">
        <f t="shared" si="18"/>
        <v>0</v>
      </c>
      <c r="O153" s="8">
        <f t="shared" si="19"/>
        <v>0</v>
      </c>
      <c r="P153" s="8">
        <f>IF(K153&lt;&gt;"是",0,IF(税费设置!$B$6="是",E153/(1+税费设置!$B$10),E153))</f>
        <v>0</v>
      </c>
      <c r="Q153" s="8">
        <f>IF(K153&lt;&gt;"是",0,P153*税费设置!$B$8)</f>
        <v>0</v>
      </c>
      <c r="R153" s="8">
        <f>IF(K153&lt;&gt;"是",0,P153*税费设置!$B$9)</f>
        <v>0</v>
      </c>
      <c r="S153" s="8">
        <f t="shared" si="20"/>
        <v>0</v>
      </c>
    </row>
    <row r="154" spans="1:19" ht="13.9">
      <c r="A154" s="6" t="str">
        <f>IF(总支出!A154="","",总支出!A154)</f>
        <v/>
      </c>
      <c r="B154" s="7" t="str">
        <f>IF(总支出!B154="","",总支出!B154)</f>
        <v/>
      </c>
      <c r="C154" s="6" t="str">
        <f t="shared" si="14"/>
        <v/>
      </c>
      <c r="D154" s="6" t="str">
        <f>IF(总支出!C154="","",总支出!C154)</f>
        <v/>
      </c>
      <c r="E154" s="8" t="str">
        <f>IF(总支出!D154="","",总支出!D154)</f>
        <v/>
      </c>
      <c r="F154" s="6" t="str">
        <f>IF(总支出!E154="","",总支出!E154)</f>
        <v/>
      </c>
      <c r="G154" s="6" t="str">
        <f>IF(总支出!H154="","",总支出!H154)</f>
        <v/>
      </c>
      <c r="H154" s="6" t="str">
        <f>IF(总支出!I154="","自动",总支出!I154)</f>
        <v>自动</v>
      </c>
      <c r="I154" s="6" t="str">
        <f>IF(F154="","",IFERROR(VLOOKUP(F154,税费设置!$A$15:$B$27,2,FALSE),"含税不明"))</f>
        <v/>
      </c>
      <c r="J154" s="6" t="str">
        <f t="shared" si="15"/>
        <v/>
      </c>
      <c r="K154" s="6" t="str">
        <f>IF(AND(税费设置!$B$5="是",G154="个人支出",J154="应税"),"是","否")</f>
        <v>否</v>
      </c>
      <c r="L154" s="8">
        <f t="shared" si="16"/>
        <v>0</v>
      </c>
      <c r="M154" s="8">
        <f t="shared" si="17"/>
        <v>0</v>
      </c>
      <c r="N154" s="8">
        <f t="shared" si="18"/>
        <v>0</v>
      </c>
      <c r="O154" s="8">
        <f t="shared" si="19"/>
        <v>0</v>
      </c>
      <c r="P154" s="8">
        <f>IF(K154&lt;&gt;"是",0,IF(税费设置!$B$6="是",E154/(1+税费设置!$B$10),E154))</f>
        <v>0</v>
      </c>
      <c r="Q154" s="8">
        <f>IF(K154&lt;&gt;"是",0,P154*税费设置!$B$8)</f>
        <v>0</v>
      </c>
      <c r="R154" s="8">
        <f>IF(K154&lt;&gt;"是",0,P154*税费设置!$B$9)</f>
        <v>0</v>
      </c>
      <c r="S154" s="8">
        <f t="shared" si="20"/>
        <v>0</v>
      </c>
    </row>
    <row r="155" spans="1:19" ht="13.9">
      <c r="A155" s="6" t="str">
        <f>IF(总支出!A155="","",总支出!A155)</f>
        <v/>
      </c>
      <c r="B155" s="7" t="str">
        <f>IF(总支出!B155="","",总支出!B155)</f>
        <v/>
      </c>
      <c r="C155" s="6" t="str">
        <f t="shared" si="14"/>
        <v/>
      </c>
      <c r="D155" s="6" t="str">
        <f>IF(总支出!C155="","",总支出!C155)</f>
        <v/>
      </c>
      <c r="E155" s="8" t="str">
        <f>IF(总支出!D155="","",总支出!D155)</f>
        <v/>
      </c>
      <c r="F155" s="6" t="str">
        <f>IF(总支出!E155="","",总支出!E155)</f>
        <v/>
      </c>
      <c r="G155" s="6" t="str">
        <f>IF(总支出!H155="","",总支出!H155)</f>
        <v/>
      </c>
      <c r="H155" s="6" t="str">
        <f>IF(总支出!I155="","自动",总支出!I155)</f>
        <v>自动</v>
      </c>
      <c r="I155" s="6" t="str">
        <f>IF(F155="","",IFERROR(VLOOKUP(F155,税费设置!$A$15:$B$27,2,FALSE),"含税不明"))</f>
        <v/>
      </c>
      <c r="J155" s="6" t="str">
        <f t="shared" si="15"/>
        <v/>
      </c>
      <c r="K155" s="6" t="str">
        <f>IF(AND(税费设置!$B$5="是",G155="个人支出",J155="应税"),"是","否")</f>
        <v>否</v>
      </c>
      <c r="L155" s="8">
        <f t="shared" si="16"/>
        <v>0</v>
      </c>
      <c r="M155" s="8">
        <f t="shared" si="17"/>
        <v>0</v>
      </c>
      <c r="N155" s="8">
        <f t="shared" si="18"/>
        <v>0</v>
      </c>
      <c r="O155" s="8">
        <f t="shared" si="19"/>
        <v>0</v>
      </c>
      <c r="P155" s="8">
        <f>IF(K155&lt;&gt;"是",0,IF(税费设置!$B$6="是",E155/(1+税费设置!$B$10),E155))</f>
        <v>0</v>
      </c>
      <c r="Q155" s="8">
        <f>IF(K155&lt;&gt;"是",0,P155*税费设置!$B$8)</f>
        <v>0</v>
      </c>
      <c r="R155" s="8">
        <f>IF(K155&lt;&gt;"是",0,P155*税费设置!$B$9)</f>
        <v>0</v>
      </c>
      <c r="S155" s="8">
        <f t="shared" si="20"/>
        <v>0</v>
      </c>
    </row>
    <row r="156" spans="1:19" ht="13.9">
      <c r="A156" s="6" t="str">
        <f>IF(总支出!A156="","",总支出!A156)</f>
        <v/>
      </c>
      <c r="B156" s="7" t="str">
        <f>IF(总支出!B156="","",总支出!B156)</f>
        <v/>
      </c>
      <c r="C156" s="6" t="str">
        <f t="shared" si="14"/>
        <v/>
      </c>
      <c r="D156" s="6" t="str">
        <f>IF(总支出!C156="","",总支出!C156)</f>
        <v/>
      </c>
      <c r="E156" s="8" t="str">
        <f>IF(总支出!D156="","",总支出!D156)</f>
        <v/>
      </c>
      <c r="F156" s="6" t="str">
        <f>IF(总支出!E156="","",总支出!E156)</f>
        <v/>
      </c>
      <c r="G156" s="6" t="str">
        <f>IF(总支出!H156="","",总支出!H156)</f>
        <v/>
      </c>
      <c r="H156" s="6" t="str">
        <f>IF(总支出!I156="","自动",总支出!I156)</f>
        <v>自动</v>
      </c>
      <c r="I156" s="6" t="str">
        <f>IF(F156="","",IFERROR(VLOOKUP(F156,税费设置!$A$15:$B$27,2,FALSE),"含税不明"))</f>
        <v/>
      </c>
      <c r="J156" s="6" t="str">
        <f t="shared" si="15"/>
        <v/>
      </c>
      <c r="K156" s="6" t="str">
        <f>IF(AND(税费设置!$B$5="是",G156="个人支出",J156="应税"),"是","否")</f>
        <v>否</v>
      </c>
      <c r="L156" s="8">
        <f t="shared" si="16"/>
        <v>0</v>
      </c>
      <c r="M156" s="8">
        <f t="shared" si="17"/>
        <v>0</v>
      </c>
      <c r="N156" s="8">
        <f t="shared" si="18"/>
        <v>0</v>
      </c>
      <c r="O156" s="8">
        <f t="shared" si="19"/>
        <v>0</v>
      </c>
      <c r="P156" s="8">
        <f>IF(K156&lt;&gt;"是",0,IF(税费设置!$B$6="是",E156/(1+税费设置!$B$10),E156))</f>
        <v>0</v>
      </c>
      <c r="Q156" s="8">
        <f>IF(K156&lt;&gt;"是",0,P156*税费设置!$B$8)</f>
        <v>0</v>
      </c>
      <c r="R156" s="8">
        <f>IF(K156&lt;&gt;"是",0,P156*税费设置!$B$9)</f>
        <v>0</v>
      </c>
      <c r="S156" s="8">
        <f t="shared" si="20"/>
        <v>0</v>
      </c>
    </row>
    <row r="157" spans="1:19" ht="13.9">
      <c r="A157" s="6" t="str">
        <f>IF(总支出!A157="","",总支出!A157)</f>
        <v/>
      </c>
      <c r="B157" s="7" t="str">
        <f>IF(总支出!B157="","",总支出!B157)</f>
        <v/>
      </c>
      <c r="C157" s="6" t="str">
        <f t="shared" si="14"/>
        <v/>
      </c>
      <c r="D157" s="6" t="str">
        <f>IF(总支出!C157="","",总支出!C157)</f>
        <v/>
      </c>
      <c r="E157" s="8" t="str">
        <f>IF(总支出!D157="","",总支出!D157)</f>
        <v/>
      </c>
      <c r="F157" s="6" t="str">
        <f>IF(总支出!E157="","",总支出!E157)</f>
        <v/>
      </c>
      <c r="G157" s="6" t="str">
        <f>IF(总支出!H157="","",总支出!H157)</f>
        <v/>
      </c>
      <c r="H157" s="6" t="str">
        <f>IF(总支出!I157="","自动",总支出!I157)</f>
        <v>自动</v>
      </c>
      <c r="I157" s="6" t="str">
        <f>IF(F157="","",IFERROR(VLOOKUP(F157,税费设置!$A$15:$B$27,2,FALSE),"含税不明"))</f>
        <v/>
      </c>
      <c r="J157" s="6" t="str">
        <f t="shared" si="15"/>
        <v/>
      </c>
      <c r="K157" s="6" t="str">
        <f>IF(AND(税费设置!$B$5="是",G157="个人支出",J157="应税"),"是","否")</f>
        <v>否</v>
      </c>
      <c r="L157" s="8">
        <f t="shared" si="16"/>
        <v>0</v>
      </c>
      <c r="M157" s="8">
        <f t="shared" si="17"/>
        <v>0</v>
      </c>
      <c r="N157" s="8">
        <f t="shared" si="18"/>
        <v>0</v>
      </c>
      <c r="O157" s="8">
        <f t="shared" si="19"/>
        <v>0</v>
      </c>
      <c r="P157" s="8">
        <f>IF(K157&lt;&gt;"是",0,IF(税费设置!$B$6="是",E157/(1+税费设置!$B$10),E157))</f>
        <v>0</v>
      </c>
      <c r="Q157" s="8">
        <f>IF(K157&lt;&gt;"是",0,P157*税费设置!$B$8)</f>
        <v>0</v>
      </c>
      <c r="R157" s="8">
        <f>IF(K157&lt;&gt;"是",0,P157*税费设置!$B$9)</f>
        <v>0</v>
      </c>
      <c r="S157" s="8">
        <f t="shared" si="20"/>
        <v>0</v>
      </c>
    </row>
    <row r="158" spans="1:19" ht="13.9">
      <c r="A158" s="6" t="str">
        <f>IF(总支出!A158="","",总支出!A158)</f>
        <v/>
      </c>
      <c r="B158" s="7" t="str">
        <f>IF(总支出!B158="","",总支出!B158)</f>
        <v/>
      </c>
      <c r="C158" s="6" t="str">
        <f t="shared" si="14"/>
        <v/>
      </c>
      <c r="D158" s="6" t="str">
        <f>IF(总支出!C158="","",总支出!C158)</f>
        <v/>
      </c>
      <c r="E158" s="8" t="str">
        <f>IF(总支出!D158="","",总支出!D158)</f>
        <v/>
      </c>
      <c r="F158" s="6" t="str">
        <f>IF(总支出!E158="","",总支出!E158)</f>
        <v/>
      </c>
      <c r="G158" s="6" t="str">
        <f>IF(总支出!H158="","",总支出!H158)</f>
        <v/>
      </c>
      <c r="H158" s="6" t="str">
        <f>IF(总支出!I158="","自动",总支出!I158)</f>
        <v>自动</v>
      </c>
      <c r="I158" s="6" t="str">
        <f>IF(F158="","",IFERROR(VLOOKUP(F158,税费设置!$A$15:$B$27,2,FALSE),"含税不明"))</f>
        <v/>
      </c>
      <c r="J158" s="6" t="str">
        <f t="shared" si="15"/>
        <v/>
      </c>
      <c r="K158" s="6" t="str">
        <f>IF(AND(税费设置!$B$5="是",G158="个人支出",J158="应税"),"是","否")</f>
        <v>否</v>
      </c>
      <c r="L158" s="8">
        <f t="shared" si="16"/>
        <v>0</v>
      </c>
      <c r="M158" s="8">
        <f t="shared" si="17"/>
        <v>0</v>
      </c>
      <c r="N158" s="8">
        <f t="shared" si="18"/>
        <v>0</v>
      </c>
      <c r="O158" s="8">
        <f t="shared" si="19"/>
        <v>0</v>
      </c>
      <c r="P158" s="8">
        <f>IF(K158&lt;&gt;"是",0,IF(税费设置!$B$6="是",E158/(1+税费设置!$B$10),E158))</f>
        <v>0</v>
      </c>
      <c r="Q158" s="8">
        <f>IF(K158&lt;&gt;"是",0,P158*税费设置!$B$8)</f>
        <v>0</v>
      </c>
      <c r="R158" s="8">
        <f>IF(K158&lt;&gt;"是",0,P158*税费设置!$B$9)</f>
        <v>0</v>
      </c>
      <c r="S158" s="8">
        <f t="shared" si="20"/>
        <v>0</v>
      </c>
    </row>
    <row r="159" spans="1:19" ht="13.9">
      <c r="A159" s="6" t="str">
        <f>IF(总支出!A159="","",总支出!A159)</f>
        <v/>
      </c>
      <c r="B159" s="7" t="str">
        <f>IF(总支出!B159="","",总支出!B159)</f>
        <v/>
      </c>
      <c r="C159" s="6" t="str">
        <f t="shared" si="14"/>
        <v/>
      </c>
      <c r="D159" s="6" t="str">
        <f>IF(总支出!C159="","",总支出!C159)</f>
        <v/>
      </c>
      <c r="E159" s="8" t="str">
        <f>IF(总支出!D159="","",总支出!D159)</f>
        <v/>
      </c>
      <c r="F159" s="6" t="str">
        <f>IF(总支出!E159="","",总支出!E159)</f>
        <v/>
      </c>
      <c r="G159" s="6" t="str">
        <f>IF(总支出!H159="","",总支出!H159)</f>
        <v/>
      </c>
      <c r="H159" s="6" t="str">
        <f>IF(总支出!I159="","自动",总支出!I159)</f>
        <v>自动</v>
      </c>
      <c r="I159" s="6" t="str">
        <f>IF(F159="","",IFERROR(VLOOKUP(F159,税费设置!$A$15:$B$27,2,FALSE),"含税不明"))</f>
        <v/>
      </c>
      <c r="J159" s="6" t="str">
        <f t="shared" si="15"/>
        <v/>
      </c>
      <c r="K159" s="6" t="str">
        <f>IF(AND(税费设置!$B$5="是",G159="个人支出",J159="应税"),"是","否")</f>
        <v>否</v>
      </c>
      <c r="L159" s="8">
        <f t="shared" si="16"/>
        <v>0</v>
      </c>
      <c r="M159" s="8">
        <f t="shared" si="17"/>
        <v>0</v>
      </c>
      <c r="N159" s="8">
        <f t="shared" si="18"/>
        <v>0</v>
      </c>
      <c r="O159" s="8">
        <f t="shared" si="19"/>
        <v>0</v>
      </c>
      <c r="P159" s="8">
        <f>IF(K159&lt;&gt;"是",0,IF(税费设置!$B$6="是",E159/(1+税费设置!$B$10),E159))</f>
        <v>0</v>
      </c>
      <c r="Q159" s="8">
        <f>IF(K159&lt;&gt;"是",0,P159*税费设置!$B$8)</f>
        <v>0</v>
      </c>
      <c r="R159" s="8">
        <f>IF(K159&lt;&gt;"是",0,P159*税费设置!$B$9)</f>
        <v>0</v>
      </c>
      <c r="S159" s="8">
        <f t="shared" si="20"/>
        <v>0</v>
      </c>
    </row>
    <row r="160" spans="1:19" ht="13.9">
      <c r="A160" s="6" t="str">
        <f>IF(总支出!A160="","",总支出!A160)</f>
        <v/>
      </c>
      <c r="B160" s="7" t="str">
        <f>IF(总支出!B160="","",总支出!B160)</f>
        <v/>
      </c>
      <c r="C160" s="6" t="str">
        <f t="shared" si="14"/>
        <v/>
      </c>
      <c r="D160" s="6" t="str">
        <f>IF(总支出!C160="","",总支出!C160)</f>
        <v/>
      </c>
      <c r="E160" s="8" t="str">
        <f>IF(总支出!D160="","",总支出!D160)</f>
        <v/>
      </c>
      <c r="F160" s="6" t="str">
        <f>IF(总支出!E160="","",总支出!E160)</f>
        <v/>
      </c>
      <c r="G160" s="6" t="str">
        <f>IF(总支出!H160="","",总支出!H160)</f>
        <v/>
      </c>
      <c r="H160" s="6" t="str">
        <f>IF(总支出!I160="","自动",总支出!I160)</f>
        <v>自动</v>
      </c>
      <c r="I160" s="6" t="str">
        <f>IF(F160="","",IFERROR(VLOOKUP(F160,税费设置!$A$15:$B$27,2,FALSE),"含税不明"))</f>
        <v/>
      </c>
      <c r="J160" s="6" t="str">
        <f t="shared" si="15"/>
        <v/>
      </c>
      <c r="K160" s="6" t="str">
        <f>IF(AND(税费设置!$B$5="是",G160="个人支出",J160="应税"),"是","否")</f>
        <v>否</v>
      </c>
      <c r="L160" s="8">
        <f t="shared" si="16"/>
        <v>0</v>
      </c>
      <c r="M160" s="8">
        <f t="shared" si="17"/>
        <v>0</v>
      </c>
      <c r="N160" s="8">
        <f t="shared" si="18"/>
        <v>0</v>
      </c>
      <c r="O160" s="8">
        <f t="shared" si="19"/>
        <v>0</v>
      </c>
      <c r="P160" s="8">
        <f>IF(K160&lt;&gt;"是",0,IF(税费设置!$B$6="是",E160/(1+税费设置!$B$10),E160))</f>
        <v>0</v>
      </c>
      <c r="Q160" s="8">
        <f>IF(K160&lt;&gt;"是",0,P160*税费设置!$B$8)</f>
        <v>0</v>
      </c>
      <c r="R160" s="8">
        <f>IF(K160&lt;&gt;"是",0,P160*税费设置!$B$9)</f>
        <v>0</v>
      </c>
      <c r="S160" s="8">
        <f t="shared" si="20"/>
        <v>0</v>
      </c>
    </row>
    <row r="161" spans="1:19" ht="13.9">
      <c r="A161" s="6" t="str">
        <f>IF(总支出!A161="","",总支出!A161)</f>
        <v/>
      </c>
      <c r="B161" s="7" t="str">
        <f>IF(总支出!B161="","",总支出!B161)</f>
        <v/>
      </c>
      <c r="C161" s="6" t="str">
        <f t="shared" si="14"/>
        <v/>
      </c>
      <c r="D161" s="6" t="str">
        <f>IF(总支出!C161="","",总支出!C161)</f>
        <v/>
      </c>
      <c r="E161" s="8" t="str">
        <f>IF(总支出!D161="","",总支出!D161)</f>
        <v/>
      </c>
      <c r="F161" s="6" t="str">
        <f>IF(总支出!E161="","",总支出!E161)</f>
        <v/>
      </c>
      <c r="G161" s="6" t="str">
        <f>IF(总支出!H161="","",总支出!H161)</f>
        <v/>
      </c>
      <c r="H161" s="6" t="str">
        <f>IF(总支出!I161="","自动",总支出!I161)</f>
        <v>自动</v>
      </c>
      <c r="I161" s="6" t="str">
        <f>IF(F161="","",IFERROR(VLOOKUP(F161,税费设置!$A$15:$B$27,2,FALSE),"含税不明"))</f>
        <v/>
      </c>
      <c r="J161" s="6" t="str">
        <f t="shared" si="15"/>
        <v/>
      </c>
      <c r="K161" s="6" t="str">
        <f>IF(AND(税费设置!$B$5="是",G161="个人支出",J161="应税"),"是","否")</f>
        <v>否</v>
      </c>
      <c r="L161" s="8">
        <f t="shared" si="16"/>
        <v>0</v>
      </c>
      <c r="M161" s="8">
        <f t="shared" si="17"/>
        <v>0</v>
      </c>
      <c r="N161" s="8">
        <f t="shared" si="18"/>
        <v>0</v>
      </c>
      <c r="O161" s="8">
        <f t="shared" si="19"/>
        <v>0</v>
      </c>
      <c r="P161" s="8">
        <f>IF(K161&lt;&gt;"是",0,IF(税费设置!$B$6="是",E161/(1+税费设置!$B$10),E161))</f>
        <v>0</v>
      </c>
      <c r="Q161" s="8">
        <f>IF(K161&lt;&gt;"是",0,P161*税费设置!$B$8)</f>
        <v>0</v>
      </c>
      <c r="R161" s="8">
        <f>IF(K161&lt;&gt;"是",0,P161*税费设置!$B$9)</f>
        <v>0</v>
      </c>
      <c r="S161" s="8">
        <f t="shared" si="20"/>
        <v>0</v>
      </c>
    </row>
    <row r="162" spans="1:19" ht="13.9">
      <c r="A162" s="6" t="str">
        <f>IF(总支出!A162="","",总支出!A162)</f>
        <v/>
      </c>
      <c r="B162" s="7" t="str">
        <f>IF(总支出!B162="","",总支出!B162)</f>
        <v/>
      </c>
      <c r="C162" s="6" t="str">
        <f t="shared" si="14"/>
        <v/>
      </c>
      <c r="D162" s="6" t="str">
        <f>IF(总支出!C162="","",总支出!C162)</f>
        <v/>
      </c>
      <c r="E162" s="8" t="str">
        <f>IF(总支出!D162="","",总支出!D162)</f>
        <v/>
      </c>
      <c r="F162" s="6" t="str">
        <f>IF(总支出!E162="","",总支出!E162)</f>
        <v/>
      </c>
      <c r="G162" s="6" t="str">
        <f>IF(总支出!H162="","",总支出!H162)</f>
        <v/>
      </c>
      <c r="H162" s="6" t="str">
        <f>IF(总支出!I162="","自动",总支出!I162)</f>
        <v>自动</v>
      </c>
      <c r="I162" s="6" t="str">
        <f>IF(F162="","",IFERROR(VLOOKUP(F162,税费设置!$A$15:$B$27,2,FALSE),"含税不明"))</f>
        <v/>
      </c>
      <c r="J162" s="6" t="str">
        <f t="shared" si="15"/>
        <v/>
      </c>
      <c r="K162" s="6" t="str">
        <f>IF(AND(税费设置!$B$5="是",G162="个人支出",J162="应税"),"是","否")</f>
        <v>否</v>
      </c>
      <c r="L162" s="8">
        <f t="shared" si="16"/>
        <v>0</v>
      </c>
      <c r="M162" s="8">
        <f t="shared" si="17"/>
        <v>0</v>
      </c>
      <c r="N162" s="8">
        <f t="shared" si="18"/>
        <v>0</v>
      </c>
      <c r="O162" s="8">
        <f t="shared" si="19"/>
        <v>0</v>
      </c>
      <c r="P162" s="8">
        <f>IF(K162&lt;&gt;"是",0,IF(税费设置!$B$6="是",E162/(1+税费设置!$B$10),E162))</f>
        <v>0</v>
      </c>
      <c r="Q162" s="8">
        <f>IF(K162&lt;&gt;"是",0,P162*税费设置!$B$8)</f>
        <v>0</v>
      </c>
      <c r="R162" s="8">
        <f>IF(K162&lt;&gt;"是",0,P162*税费设置!$B$9)</f>
        <v>0</v>
      </c>
      <c r="S162" s="8">
        <f t="shared" si="20"/>
        <v>0</v>
      </c>
    </row>
    <row r="163" spans="1:19" ht="13.9">
      <c r="A163" s="6" t="str">
        <f>IF(总支出!A163="","",总支出!A163)</f>
        <v/>
      </c>
      <c r="B163" s="7" t="str">
        <f>IF(总支出!B163="","",总支出!B163)</f>
        <v/>
      </c>
      <c r="C163" s="6" t="str">
        <f t="shared" si="14"/>
        <v/>
      </c>
      <c r="D163" s="6" t="str">
        <f>IF(总支出!C163="","",总支出!C163)</f>
        <v/>
      </c>
      <c r="E163" s="8" t="str">
        <f>IF(总支出!D163="","",总支出!D163)</f>
        <v/>
      </c>
      <c r="F163" s="6" t="str">
        <f>IF(总支出!E163="","",总支出!E163)</f>
        <v/>
      </c>
      <c r="G163" s="6" t="str">
        <f>IF(总支出!H163="","",总支出!H163)</f>
        <v/>
      </c>
      <c r="H163" s="6" t="str">
        <f>IF(总支出!I163="","自动",总支出!I163)</f>
        <v>自动</v>
      </c>
      <c r="I163" s="6" t="str">
        <f>IF(F163="","",IFERROR(VLOOKUP(F163,税费设置!$A$15:$B$27,2,FALSE),"含税不明"))</f>
        <v/>
      </c>
      <c r="J163" s="6" t="str">
        <f t="shared" si="15"/>
        <v/>
      </c>
      <c r="K163" s="6" t="str">
        <f>IF(AND(税费设置!$B$5="是",G163="个人支出",J163="应税"),"是","否")</f>
        <v>否</v>
      </c>
      <c r="L163" s="8">
        <f t="shared" si="16"/>
        <v>0</v>
      </c>
      <c r="M163" s="8">
        <f t="shared" si="17"/>
        <v>0</v>
      </c>
      <c r="N163" s="8">
        <f t="shared" si="18"/>
        <v>0</v>
      </c>
      <c r="O163" s="8">
        <f t="shared" si="19"/>
        <v>0</v>
      </c>
      <c r="P163" s="8">
        <f>IF(K163&lt;&gt;"是",0,IF(税费设置!$B$6="是",E163/(1+税费设置!$B$10),E163))</f>
        <v>0</v>
      </c>
      <c r="Q163" s="8">
        <f>IF(K163&lt;&gt;"是",0,P163*税费设置!$B$8)</f>
        <v>0</v>
      </c>
      <c r="R163" s="8">
        <f>IF(K163&lt;&gt;"是",0,P163*税费设置!$B$9)</f>
        <v>0</v>
      </c>
      <c r="S163" s="8">
        <f t="shared" si="20"/>
        <v>0</v>
      </c>
    </row>
    <row r="164" spans="1:19" ht="13.9">
      <c r="A164" s="6" t="str">
        <f>IF(总支出!A164="","",总支出!A164)</f>
        <v/>
      </c>
      <c r="B164" s="7" t="str">
        <f>IF(总支出!B164="","",总支出!B164)</f>
        <v/>
      </c>
      <c r="C164" s="6" t="str">
        <f t="shared" si="14"/>
        <v/>
      </c>
      <c r="D164" s="6" t="str">
        <f>IF(总支出!C164="","",总支出!C164)</f>
        <v/>
      </c>
      <c r="E164" s="8" t="str">
        <f>IF(总支出!D164="","",总支出!D164)</f>
        <v/>
      </c>
      <c r="F164" s="6" t="str">
        <f>IF(总支出!E164="","",总支出!E164)</f>
        <v/>
      </c>
      <c r="G164" s="6" t="str">
        <f>IF(总支出!H164="","",总支出!H164)</f>
        <v/>
      </c>
      <c r="H164" s="6" t="str">
        <f>IF(总支出!I164="","自动",总支出!I164)</f>
        <v>自动</v>
      </c>
      <c r="I164" s="6" t="str">
        <f>IF(F164="","",IFERROR(VLOOKUP(F164,税费设置!$A$15:$B$27,2,FALSE),"含税不明"))</f>
        <v/>
      </c>
      <c r="J164" s="6" t="str">
        <f t="shared" si="15"/>
        <v/>
      </c>
      <c r="K164" s="6" t="str">
        <f>IF(AND(税费设置!$B$5="是",G164="个人支出",J164="应税"),"是","否")</f>
        <v>否</v>
      </c>
      <c r="L164" s="8">
        <f t="shared" si="16"/>
        <v>0</v>
      </c>
      <c r="M164" s="8">
        <f t="shared" si="17"/>
        <v>0</v>
      </c>
      <c r="N164" s="8">
        <f t="shared" si="18"/>
        <v>0</v>
      </c>
      <c r="O164" s="8">
        <f t="shared" si="19"/>
        <v>0</v>
      </c>
      <c r="P164" s="8">
        <f>IF(K164&lt;&gt;"是",0,IF(税费设置!$B$6="是",E164/(1+税费设置!$B$10),E164))</f>
        <v>0</v>
      </c>
      <c r="Q164" s="8">
        <f>IF(K164&lt;&gt;"是",0,P164*税费设置!$B$8)</f>
        <v>0</v>
      </c>
      <c r="R164" s="8">
        <f>IF(K164&lt;&gt;"是",0,P164*税费设置!$B$9)</f>
        <v>0</v>
      </c>
      <c r="S164" s="8">
        <f t="shared" si="20"/>
        <v>0</v>
      </c>
    </row>
    <row r="165" spans="1:19" ht="13.9">
      <c r="A165" s="6" t="str">
        <f>IF(总支出!A165="","",总支出!A165)</f>
        <v/>
      </c>
      <c r="B165" s="7" t="str">
        <f>IF(总支出!B165="","",总支出!B165)</f>
        <v/>
      </c>
      <c r="C165" s="6" t="str">
        <f t="shared" si="14"/>
        <v/>
      </c>
      <c r="D165" s="6" t="str">
        <f>IF(总支出!C165="","",总支出!C165)</f>
        <v/>
      </c>
      <c r="E165" s="8" t="str">
        <f>IF(总支出!D165="","",总支出!D165)</f>
        <v/>
      </c>
      <c r="F165" s="6" t="str">
        <f>IF(总支出!E165="","",总支出!E165)</f>
        <v/>
      </c>
      <c r="G165" s="6" t="str">
        <f>IF(总支出!H165="","",总支出!H165)</f>
        <v/>
      </c>
      <c r="H165" s="6" t="str">
        <f>IF(总支出!I165="","自动",总支出!I165)</f>
        <v>自动</v>
      </c>
      <c r="I165" s="6" t="str">
        <f>IF(F165="","",IFERROR(VLOOKUP(F165,税费设置!$A$15:$B$27,2,FALSE),"含税不明"))</f>
        <v/>
      </c>
      <c r="J165" s="6" t="str">
        <f t="shared" si="15"/>
        <v/>
      </c>
      <c r="K165" s="6" t="str">
        <f>IF(AND(税费设置!$B$5="是",G165="个人支出",J165="应税"),"是","否")</f>
        <v>否</v>
      </c>
      <c r="L165" s="8">
        <f t="shared" si="16"/>
        <v>0</v>
      </c>
      <c r="M165" s="8">
        <f t="shared" si="17"/>
        <v>0</v>
      </c>
      <c r="N165" s="8">
        <f t="shared" si="18"/>
        <v>0</v>
      </c>
      <c r="O165" s="8">
        <f t="shared" si="19"/>
        <v>0</v>
      </c>
      <c r="P165" s="8">
        <f>IF(K165&lt;&gt;"是",0,IF(税费设置!$B$6="是",E165/(1+税费设置!$B$10),E165))</f>
        <v>0</v>
      </c>
      <c r="Q165" s="8">
        <f>IF(K165&lt;&gt;"是",0,P165*税费设置!$B$8)</f>
        <v>0</v>
      </c>
      <c r="R165" s="8">
        <f>IF(K165&lt;&gt;"是",0,P165*税费设置!$B$9)</f>
        <v>0</v>
      </c>
      <c r="S165" s="8">
        <f t="shared" si="20"/>
        <v>0</v>
      </c>
    </row>
    <row r="166" spans="1:19" ht="13.9">
      <c r="A166" s="6" t="str">
        <f>IF(总支出!A166="","",总支出!A166)</f>
        <v/>
      </c>
      <c r="B166" s="7" t="str">
        <f>IF(总支出!B166="","",总支出!B166)</f>
        <v/>
      </c>
      <c r="C166" s="6" t="str">
        <f t="shared" si="14"/>
        <v/>
      </c>
      <c r="D166" s="6" t="str">
        <f>IF(总支出!C166="","",总支出!C166)</f>
        <v/>
      </c>
      <c r="E166" s="8" t="str">
        <f>IF(总支出!D166="","",总支出!D166)</f>
        <v/>
      </c>
      <c r="F166" s="6" t="str">
        <f>IF(总支出!E166="","",总支出!E166)</f>
        <v/>
      </c>
      <c r="G166" s="6" t="str">
        <f>IF(总支出!H166="","",总支出!H166)</f>
        <v/>
      </c>
      <c r="H166" s="6" t="str">
        <f>IF(总支出!I166="","自动",总支出!I166)</f>
        <v>自动</v>
      </c>
      <c r="I166" s="6" t="str">
        <f>IF(F166="","",IFERROR(VLOOKUP(F166,税费设置!$A$15:$B$27,2,FALSE),"含税不明"))</f>
        <v/>
      </c>
      <c r="J166" s="6" t="str">
        <f t="shared" si="15"/>
        <v/>
      </c>
      <c r="K166" s="6" t="str">
        <f>IF(AND(税费设置!$B$5="是",G166="个人支出",J166="应税"),"是","否")</f>
        <v>否</v>
      </c>
      <c r="L166" s="8">
        <f t="shared" si="16"/>
        <v>0</v>
      </c>
      <c r="M166" s="8">
        <f t="shared" si="17"/>
        <v>0</v>
      </c>
      <c r="N166" s="8">
        <f t="shared" si="18"/>
        <v>0</v>
      </c>
      <c r="O166" s="8">
        <f t="shared" si="19"/>
        <v>0</v>
      </c>
      <c r="P166" s="8">
        <f>IF(K166&lt;&gt;"是",0,IF(税费设置!$B$6="是",E166/(1+税费设置!$B$10),E166))</f>
        <v>0</v>
      </c>
      <c r="Q166" s="8">
        <f>IF(K166&lt;&gt;"是",0,P166*税费设置!$B$8)</f>
        <v>0</v>
      </c>
      <c r="R166" s="8">
        <f>IF(K166&lt;&gt;"是",0,P166*税费设置!$B$9)</f>
        <v>0</v>
      </c>
      <c r="S166" s="8">
        <f t="shared" si="20"/>
        <v>0</v>
      </c>
    </row>
    <row r="167" spans="1:19" ht="13.9">
      <c r="A167" s="6" t="str">
        <f>IF(总支出!A167="","",总支出!A167)</f>
        <v/>
      </c>
      <c r="B167" s="7" t="str">
        <f>IF(总支出!B167="","",总支出!B167)</f>
        <v/>
      </c>
      <c r="C167" s="6" t="str">
        <f t="shared" si="14"/>
        <v/>
      </c>
      <c r="D167" s="6" t="str">
        <f>IF(总支出!C167="","",总支出!C167)</f>
        <v/>
      </c>
      <c r="E167" s="8" t="str">
        <f>IF(总支出!D167="","",总支出!D167)</f>
        <v/>
      </c>
      <c r="F167" s="6" t="str">
        <f>IF(总支出!E167="","",总支出!E167)</f>
        <v/>
      </c>
      <c r="G167" s="6" t="str">
        <f>IF(总支出!H167="","",总支出!H167)</f>
        <v/>
      </c>
      <c r="H167" s="6" t="str">
        <f>IF(总支出!I167="","自动",总支出!I167)</f>
        <v>自动</v>
      </c>
      <c r="I167" s="6" t="str">
        <f>IF(F167="","",IFERROR(VLOOKUP(F167,税费设置!$A$15:$B$27,2,FALSE),"含税不明"))</f>
        <v/>
      </c>
      <c r="J167" s="6" t="str">
        <f t="shared" si="15"/>
        <v/>
      </c>
      <c r="K167" s="6" t="str">
        <f>IF(AND(税费设置!$B$5="是",G167="个人支出",J167="应税"),"是","否")</f>
        <v>否</v>
      </c>
      <c r="L167" s="8">
        <f t="shared" si="16"/>
        <v>0</v>
      </c>
      <c r="M167" s="8">
        <f t="shared" si="17"/>
        <v>0</v>
      </c>
      <c r="N167" s="8">
        <f t="shared" si="18"/>
        <v>0</v>
      </c>
      <c r="O167" s="8">
        <f t="shared" si="19"/>
        <v>0</v>
      </c>
      <c r="P167" s="8">
        <f>IF(K167&lt;&gt;"是",0,IF(税费设置!$B$6="是",E167/(1+税费设置!$B$10),E167))</f>
        <v>0</v>
      </c>
      <c r="Q167" s="8">
        <f>IF(K167&lt;&gt;"是",0,P167*税费设置!$B$8)</f>
        <v>0</v>
      </c>
      <c r="R167" s="8">
        <f>IF(K167&lt;&gt;"是",0,P167*税费设置!$B$9)</f>
        <v>0</v>
      </c>
      <c r="S167" s="8">
        <f t="shared" si="20"/>
        <v>0</v>
      </c>
    </row>
    <row r="168" spans="1:19" ht="13.9">
      <c r="A168" s="6" t="str">
        <f>IF(总支出!A168="","",总支出!A168)</f>
        <v/>
      </c>
      <c r="B168" s="7" t="str">
        <f>IF(总支出!B168="","",总支出!B168)</f>
        <v/>
      </c>
      <c r="C168" s="6" t="str">
        <f t="shared" si="14"/>
        <v/>
      </c>
      <c r="D168" s="6" t="str">
        <f>IF(总支出!C168="","",总支出!C168)</f>
        <v/>
      </c>
      <c r="E168" s="8" t="str">
        <f>IF(总支出!D168="","",总支出!D168)</f>
        <v/>
      </c>
      <c r="F168" s="6" t="str">
        <f>IF(总支出!E168="","",总支出!E168)</f>
        <v/>
      </c>
      <c r="G168" s="6" t="str">
        <f>IF(总支出!H168="","",总支出!H168)</f>
        <v/>
      </c>
      <c r="H168" s="6" t="str">
        <f>IF(总支出!I168="","自动",总支出!I168)</f>
        <v>自动</v>
      </c>
      <c r="I168" s="6" t="str">
        <f>IF(F168="","",IFERROR(VLOOKUP(F168,税费设置!$A$15:$B$27,2,FALSE),"含税不明"))</f>
        <v/>
      </c>
      <c r="J168" s="6" t="str">
        <f t="shared" si="15"/>
        <v/>
      </c>
      <c r="K168" s="6" t="str">
        <f>IF(AND(税费设置!$B$5="是",G168="个人支出",J168="应税"),"是","否")</f>
        <v>否</v>
      </c>
      <c r="L168" s="8">
        <f t="shared" si="16"/>
        <v>0</v>
      </c>
      <c r="M168" s="8">
        <f t="shared" si="17"/>
        <v>0</v>
      </c>
      <c r="N168" s="8">
        <f t="shared" si="18"/>
        <v>0</v>
      </c>
      <c r="O168" s="8">
        <f t="shared" si="19"/>
        <v>0</v>
      </c>
      <c r="P168" s="8">
        <f>IF(K168&lt;&gt;"是",0,IF(税费设置!$B$6="是",E168/(1+税费设置!$B$10),E168))</f>
        <v>0</v>
      </c>
      <c r="Q168" s="8">
        <f>IF(K168&lt;&gt;"是",0,P168*税费设置!$B$8)</f>
        <v>0</v>
      </c>
      <c r="R168" s="8">
        <f>IF(K168&lt;&gt;"是",0,P168*税费设置!$B$9)</f>
        <v>0</v>
      </c>
      <c r="S168" s="8">
        <f t="shared" si="20"/>
        <v>0</v>
      </c>
    </row>
    <row r="169" spans="1:19" ht="13.9">
      <c r="A169" s="6" t="str">
        <f>IF(总支出!A169="","",总支出!A169)</f>
        <v/>
      </c>
      <c r="B169" s="7" t="str">
        <f>IF(总支出!B169="","",总支出!B169)</f>
        <v/>
      </c>
      <c r="C169" s="6" t="str">
        <f t="shared" si="14"/>
        <v/>
      </c>
      <c r="D169" s="6" t="str">
        <f>IF(总支出!C169="","",总支出!C169)</f>
        <v/>
      </c>
      <c r="E169" s="8" t="str">
        <f>IF(总支出!D169="","",总支出!D169)</f>
        <v/>
      </c>
      <c r="F169" s="6" t="str">
        <f>IF(总支出!E169="","",总支出!E169)</f>
        <v/>
      </c>
      <c r="G169" s="6" t="str">
        <f>IF(总支出!H169="","",总支出!H169)</f>
        <v/>
      </c>
      <c r="H169" s="6" t="str">
        <f>IF(总支出!I169="","自动",总支出!I169)</f>
        <v>自动</v>
      </c>
      <c r="I169" s="6" t="str">
        <f>IF(F169="","",IFERROR(VLOOKUP(F169,税费设置!$A$15:$B$27,2,FALSE),"含税不明"))</f>
        <v/>
      </c>
      <c r="J169" s="6" t="str">
        <f t="shared" si="15"/>
        <v/>
      </c>
      <c r="K169" s="6" t="str">
        <f>IF(AND(税费设置!$B$5="是",G169="个人支出",J169="应税"),"是","否")</f>
        <v>否</v>
      </c>
      <c r="L169" s="8">
        <f t="shared" si="16"/>
        <v>0</v>
      </c>
      <c r="M169" s="8">
        <f t="shared" si="17"/>
        <v>0</v>
      </c>
      <c r="N169" s="8">
        <f t="shared" si="18"/>
        <v>0</v>
      </c>
      <c r="O169" s="8">
        <f t="shared" si="19"/>
        <v>0</v>
      </c>
      <c r="P169" s="8">
        <f>IF(K169&lt;&gt;"是",0,IF(税费设置!$B$6="是",E169/(1+税费设置!$B$10),E169))</f>
        <v>0</v>
      </c>
      <c r="Q169" s="8">
        <f>IF(K169&lt;&gt;"是",0,P169*税费设置!$B$8)</f>
        <v>0</v>
      </c>
      <c r="R169" s="8">
        <f>IF(K169&lt;&gt;"是",0,P169*税费设置!$B$9)</f>
        <v>0</v>
      </c>
      <c r="S169" s="8">
        <f t="shared" si="20"/>
        <v>0</v>
      </c>
    </row>
    <row r="170" spans="1:19" ht="13.9">
      <c r="A170" s="6" t="str">
        <f>IF(总支出!A170="","",总支出!A170)</f>
        <v/>
      </c>
      <c r="B170" s="7" t="str">
        <f>IF(总支出!B170="","",总支出!B170)</f>
        <v/>
      </c>
      <c r="C170" s="6" t="str">
        <f t="shared" si="14"/>
        <v/>
      </c>
      <c r="D170" s="6" t="str">
        <f>IF(总支出!C170="","",总支出!C170)</f>
        <v/>
      </c>
      <c r="E170" s="8" t="str">
        <f>IF(总支出!D170="","",总支出!D170)</f>
        <v/>
      </c>
      <c r="F170" s="6" t="str">
        <f>IF(总支出!E170="","",总支出!E170)</f>
        <v/>
      </c>
      <c r="G170" s="6" t="str">
        <f>IF(总支出!H170="","",总支出!H170)</f>
        <v/>
      </c>
      <c r="H170" s="6" t="str">
        <f>IF(总支出!I170="","自动",总支出!I170)</f>
        <v>自动</v>
      </c>
      <c r="I170" s="6" t="str">
        <f>IF(F170="","",IFERROR(VLOOKUP(F170,税费设置!$A$15:$B$27,2,FALSE),"含税不明"))</f>
        <v/>
      </c>
      <c r="J170" s="6" t="str">
        <f t="shared" si="15"/>
        <v/>
      </c>
      <c r="K170" s="6" t="str">
        <f>IF(AND(税费设置!$B$5="是",G170="个人支出",J170="应税"),"是","否")</f>
        <v>否</v>
      </c>
      <c r="L170" s="8">
        <f t="shared" si="16"/>
        <v>0</v>
      </c>
      <c r="M170" s="8">
        <f t="shared" si="17"/>
        <v>0</v>
      </c>
      <c r="N170" s="8">
        <f t="shared" si="18"/>
        <v>0</v>
      </c>
      <c r="O170" s="8">
        <f t="shared" si="19"/>
        <v>0</v>
      </c>
      <c r="P170" s="8">
        <f>IF(K170&lt;&gt;"是",0,IF(税费设置!$B$6="是",E170/(1+税费设置!$B$10),E170))</f>
        <v>0</v>
      </c>
      <c r="Q170" s="8">
        <f>IF(K170&lt;&gt;"是",0,P170*税费设置!$B$8)</f>
        <v>0</v>
      </c>
      <c r="R170" s="8">
        <f>IF(K170&lt;&gt;"是",0,P170*税费设置!$B$9)</f>
        <v>0</v>
      </c>
      <c r="S170" s="8">
        <f t="shared" si="20"/>
        <v>0</v>
      </c>
    </row>
    <row r="171" spans="1:19" ht="13.9">
      <c r="A171" s="6" t="str">
        <f>IF(总支出!A171="","",总支出!A171)</f>
        <v/>
      </c>
      <c r="B171" s="7" t="str">
        <f>IF(总支出!B171="","",总支出!B171)</f>
        <v/>
      </c>
      <c r="C171" s="6" t="str">
        <f t="shared" si="14"/>
        <v/>
      </c>
      <c r="D171" s="6" t="str">
        <f>IF(总支出!C171="","",总支出!C171)</f>
        <v/>
      </c>
      <c r="E171" s="8" t="str">
        <f>IF(总支出!D171="","",总支出!D171)</f>
        <v/>
      </c>
      <c r="F171" s="6" t="str">
        <f>IF(总支出!E171="","",总支出!E171)</f>
        <v/>
      </c>
      <c r="G171" s="6" t="str">
        <f>IF(总支出!H171="","",总支出!H171)</f>
        <v/>
      </c>
      <c r="H171" s="6" t="str">
        <f>IF(总支出!I171="","自动",总支出!I171)</f>
        <v>自动</v>
      </c>
      <c r="I171" s="6" t="str">
        <f>IF(F171="","",IFERROR(VLOOKUP(F171,税费设置!$A$15:$B$27,2,FALSE),"含税不明"))</f>
        <v/>
      </c>
      <c r="J171" s="6" t="str">
        <f t="shared" si="15"/>
        <v/>
      </c>
      <c r="K171" s="6" t="str">
        <f>IF(AND(税费设置!$B$5="是",G171="个人支出",J171="应税"),"是","否")</f>
        <v>否</v>
      </c>
      <c r="L171" s="8">
        <f t="shared" si="16"/>
        <v>0</v>
      </c>
      <c r="M171" s="8">
        <f t="shared" si="17"/>
        <v>0</v>
      </c>
      <c r="N171" s="8">
        <f t="shared" si="18"/>
        <v>0</v>
      </c>
      <c r="O171" s="8">
        <f t="shared" si="19"/>
        <v>0</v>
      </c>
      <c r="P171" s="8">
        <f>IF(K171&lt;&gt;"是",0,IF(税费设置!$B$6="是",E171/(1+税费设置!$B$10),E171))</f>
        <v>0</v>
      </c>
      <c r="Q171" s="8">
        <f>IF(K171&lt;&gt;"是",0,P171*税费设置!$B$8)</f>
        <v>0</v>
      </c>
      <c r="R171" s="8">
        <f>IF(K171&lt;&gt;"是",0,P171*税费设置!$B$9)</f>
        <v>0</v>
      </c>
      <c r="S171" s="8">
        <f t="shared" si="20"/>
        <v>0</v>
      </c>
    </row>
    <row r="172" spans="1:19" ht="13.9">
      <c r="A172" s="6" t="str">
        <f>IF(总支出!A172="","",总支出!A172)</f>
        <v/>
      </c>
      <c r="B172" s="7" t="str">
        <f>IF(总支出!B172="","",总支出!B172)</f>
        <v/>
      </c>
      <c r="C172" s="6" t="str">
        <f t="shared" si="14"/>
        <v/>
      </c>
      <c r="D172" s="6" t="str">
        <f>IF(总支出!C172="","",总支出!C172)</f>
        <v/>
      </c>
      <c r="E172" s="8" t="str">
        <f>IF(总支出!D172="","",总支出!D172)</f>
        <v/>
      </c>
      <c r="F172" s="6" t="str">
        <f>IF(总支出!E172="","",总支出!E172)</f>
        <v/>
      </c>
      <c r="G172" s="6" t="str">
        <f>IF(总支出!H172="","",总支出!H172)</f>
        <v/>
      </c>
      <c r="H172" s="6" t="str">
        <f>IF(总支出!I172="","自动",总支出!I172)</f>
        <v>自动</v>
      </c>
      <c r="I172" s="6" t="str">
        <f>IF(F172="","",IFERROR(VLOOKUP(F172,税费设置!$A$15:$B$27,2,FALSE),"含税不明"))</f>
        <v/>
      </c>
      <c r="J172" s="6" t="str">
        <f t="shared" si="15"/>
        <v/>
      </c>
      <c r="K172" s="6" t="str">
        <f>IF(AND(税费设置!$B$5="是",G172="个人支出",J172="应税"),"是","否")</f>
        <v>否</v>
      </c>
      <c r="L172" s="8">
        <f t="shared" si="16"/>
        <v>0</v>
      </c>
      <c r="M172" s="8">
        <f t="shared" si="17"/>
        <v>0</v>
      </c>
      <c r="N172" s="8">
        <f t="shared" si="18"/>
        <v>0</v>
      </c>
      <c r="O172" s="8">
        <f t="shared" si="19"/>
        <v>0</v>
      </c>
      <c r="P172" s="8">
        <f>IF(K172&lt;&gt;"是",0,IF(税费设置!$B$6="是",E172/(1+税费设置!$B$10),E172))</f>
        <v>0</v>
      </c>
      <c r="Q172" s="8">
        <f>IF(K172&lt;&gt;"是",0,P172*税费设置!$B$8)</f>
        <v>0</v>
      </c>
      <c r="R172" s="8">
        <f>IF(K172&lt;&gt;"是",0,P172*税费设置!$B$9)</f>
        <v>0</v>
      </c>
      <c r="S172" s="8">
        <f t="shared" si="20"/>
        <v>0</v>
      </c>
    </row>
    <row r="173" spans="1:19" ht="13.9">
      <c r="A173" s="6" t="str">
        <f>IF(总支出!A173="","",总支出!A173)</f>
        <v/>
      </c>
      <c r="B173" s="7" t="str">
        <f>IF(总支出!B173="","",总支出!B173)</f>
        <v/>
      </c>
      <c r="C173" s="6" t="str">
        <f t="shared" si="14"/>
        <v/>
      </c>
      <c r="D173" s="6" t="str">
        <f>IF(总支出!C173="","",总支出!C173)</f>
        <v/>
      </c>
      <c r="E173" s="8" t="str">
        <f>IF(总支出!D173="","",总支出!D173)</f>
        <v/>
      </c>
      <c r="F173" s="6" t="str">
        <f>IF(总支出!E173="","",总支出!E173)</f>
        <v/>
      </c>
      <c r="G173" s="6" t="str">
        <f>IF(总支出!H173="","",总支出!H173)</f>
        <v/>
      </c>
      <c r="H173" s="6" t="str">
        <f>IF(总支出!I173="","自动",总支出!I173)</f>
        <v>自动</v>
      </c>
      <c r="I173" s="6" t="str">
        <f>IF(F173="","",IFERROR(VLOOKUP(F173,税费设置!$A$15:$B$27,2,FALSE),"含税不明"))</f>
        <v/>
      </c>
      <c r="J173" s="6" t="str">
        <f t="shared" si="15"/>
        <v/>
      </c>
      <c r="K173" s="6" t="str">
        <f>IF(AND(税费设置!$B$5="是",G173="个人支出",J173="应税"),"是","否")</f>
        <v>否</v>
      </c>
      <c r="L173" s="8">
        <f t="shared" si="16"/>
        <v>0</v>
      </c>
      <c r="M173" s="8">
        <f t="shared" si="17"/>
        <v>0</v>
      </c>
      <c r="N173" s="8">
        <f t="shared" si="18"/>
        <v>0</v>
      </c>
      <c r="O173" s="8">
        <f t="shared" si="19"/>
        <v>0</v>
      </c>
      <c r="P173" s="8">
        <f>IF(K173&lt;&gt;"是",0,IF(税费设置!$B$6="是",E173/(1+税费设置!$B$10),E173))</f>
        <v>0</v>
      </c>
      <c r="Q173" s="8">
        <f>IF(K173&lt;&gt;"是",0,P173*税费设置!$B$8)</f>
        <v>0</v>
      </c>
      <c r="R173" s="8">
        <f>IF(K173&lt;&gt;"是",0,P173*税费设置!$B$9)</f>
        <v>0</v>
      </c>
      <c r="S173" s="8">
        <f t="shared" si="20"/>
        <v>0</v>
      </c>
    </row>
    <row r="174" spans="1:19" ht="13.9">
      <c r="A174" s="6" t="str">
        <f>IF(总支出!A174="","",总支出!A174)</f>
        <v/>
      </c>
      <c r="B174" s="7" t="str">
        <f>IF(总支出!B174="","",总支出!B174)</f>
        <v/>
      </c>
      <c r="C174" s="6" t="str">
        <f t="shared" si="14"/>
        <v/>
      </c>
      <c r="D174" s="6" t="str">
        <f>IF(总支出!C174="","",总支出!C174)</f>
        <v/>
      </c>
      <c r="E174" s="8" t="str">
        <f>IF(总支出!D174="","",总支出!D174)</f>
        <v/>
      </c>
      <c r="F174" s="6" t="str">
        <f>IF(总支出!E174="","",总支出!E174)</f>
        <v/>
      </c>
      <c r="G174" s="6" t="str">
        <f>IF(总支出!H174="","",总支出!H174)</f>
        <v/>
      </c>
      <c r="H174" s="6" t="str">
        <f>IF(总支出!I174="","自动",总支出!I174)</f>
        <v>自动</v>
      </c>
      <c r="I174" s="6" t="str">
        <f>IF(F174="","",IFERROR(VLOOKUP(F174,税费设置!$A$15:$B$27,2,FALSE),"含税不明"))</f>
        <v/>
      </c>
      <c r="J174" s="6" t="str">
        <f t="shared" si="15"/>
        <v/>
      </c>
      <c r="K174" s="6" t="str">
        <f>IF(AND(税费设置!$B$5="是",G174="个人支出",J174="应税"),"是","否")</f>
        <v>否</v>
      </c>
      <c r="L174" s="8">
        <f t="shared" si="16"/>
        <v>0</v>
      </c>
      <c r="M174" s="8">
        <f t="shared" si="17"/>
        <v>0</v>
      </c>
      <c r="N174" s="8">
        <f t="shared" si="18"/>
        <v>0</v>
      </c>
      <c r="O174" s="8">
        <f t="shared" si="19"/>
        <v>0</v>
      </c>
      <c r="P174" s="8">
        <f>IF(K174&lt;&gt;"是",0,IF(税费设置!$B$6="是",E174/(1+税费设置!$B$10),E174))</f>
        <v>0</v>
      </c>
      <c r="Q174" s="8">
        <f>IF(K174&lt;&gt;"是",0,P174*税费设置!$B$8)</f>
        <v>0</v>
      </c>
      <c r="R174" s="8">
        <f>IF(K174&lt;&gt;"是",0,P174*税费设置!$B$9)</f>
        <v>0</v>
      </c>
      <c r="S174" s="8">
        <f t="shared" si="20"/>
        <v>0</v>
      </c>
    </row>
    <row r="175" spans="1:19" ht="13.9">
      <c r="A175" s="6" t="str">
        <f>IF(总支出!A175="","",总支出!A175)</f>
        <v/>
      </c>
      <c r="B175" s="7" t="str">
        <f>IF(总支出!B175="","",总支出!B175)</f>
        <v/>
      </c>
      <c r="C175" s="6" t="str">
        <f t="shared" si="14"/>
        <v/>
      </c>
      <c r="D175" s="6" t="str">
        <f>IF(总支出!C175="","",总支出!C175)</f>
        <v/>
      </c>
      <c r="E175" s="8" t="str">
        <f>IF(总支出!D175="","",总支出!D175)</f>
        <v/>
      </c>
      <c r="F175" s="6" t="str">
        <f>IF(总支出!E175="","",总支出!E175)</f>
        <v/>
      </c>
      <c r="G175" s="6" t="str">
        <f>IF(总支出!H175="","",总支出!H175)</f>
        <v/>
      </c>
      <c r="H175" s="6" t="str">
        <f>IF(总支出!I175="","自动",总支出!I175)</f>
        <v>自动</v>
      </c>
      <c r="I175" s="6" t="str">
        <f>IF(F175="","",IFERROR(VLOOKUP(F175,税费设置!$A$15:$B$27,2,FALSE),"含税不明"))</f>
        <v/>
      </c>
      <c r="J175" s="6" t="str">
        <f t="shared" si="15"/>
        <v/>
      </c>
      <c r="K175" s="6" t="str">
        <f>IF(AND(税费设置!$B$5="是",G175="个人支出",J175="应税"),"是","否")</f>
        <v>否</v>
      </c>
      <c r="L175" s="8">
        <f t="shared" si="16"/>
        <v>0</v>
      </c>
      <c r="M175" s="8">
        <f t="shared" si="17"/>
        <v>0</v>
      </c>
      <c r="N175" s="8">
        <f t="shared" si="18"/>
        <v>0</v>
      </c>
      <c r="O175" s="8">
        <f t="shared" si="19"/>
        <v>0</v>
      </c>
      <c r="P175" s="8">
        <f>IF(K175&lt;&gt;"是",0,IF(税费设置!$B$6="是",E175/(1+税费设置!$B$10),E175))</f>
        <v>0</v>
      </c>
      <c r="Q175" s="8">
        <f>IF(K175&lt;&gt;"是",0,P175*税费设置!$B$8)</f>
        <v>0</v>
      </c>
      <c r="R175" s="8">
        <f>IF(K175&lt;&gt;"是",0,P175*税费设置!$B$9)</f>
        <v>0</v>
      </c>
      <c r="S175" s="8">
        <f t="shared" si="20"/>
        <v>0</v>
      </c>
    </row>
    <row r="176" spans="1:19" ht="13.9">
      <c r="A176" s="6" t="str">
        <f>IF(总支出!A176="","",总支出!A176)</f>
        <v/>
      </c>
      <c r="B176" s="7" t="str">
        <f>IF(总支出!B176="","",总支出!B176)</f>
        <v/>
      </c>
      <c r="C176" s="6" t="str">
        <f t="shared" si="14"/>
        <v/>
      </c>
      <c r="D176" s="6" t="str">
        <f>IF(总支出!C176="","",总支出!C176)</f>
        <v/>
      </c>
      <c r="E176" s="8" t="str">
        <f>IF(总支出!D176="","",总支出!D176)</f>
        <v/>
      </c>
      <c r="F176" s="6" t="str">
        <f>IF(总支出!E176="","",总支出!E176)</f>
        <v/>
      </c>
      <c r="G176" s="6" t="str">
        <f>IF(总支出!H176="","",总支出!H176)</f>
        <v/>
      </c>
      <c r="H176" s="6" t="str">
        <f>IF(总支出!I176="","自动",总支出!I176)</f>
        <v>自动</v>
      </c>
      <c r="I176" s="6" t="str">
        <f>IF(F176="","",IFERROR(VLOOKUP(F176,税费设置!$A$15:$B$27,2,FALSE),"含税不明"))</f>
        <v/>
      </c>
      <c r="J176" s="6" t="str">
        <f t="shared" si="15"/>
        <v/>
      </c>
      <c r="K176" s="6" t="str">
        <f>IF(AND(税费设置!$B$5="是",G176="个人支出",J176="应税"),"是","否")</f>
        <v>否</v>
      </c>
      <c r="L176" s="8">
        <f t="shared" si="16"/>
        <v>0</v>
      </c>
      <c r="M176" s="8">
        <f t="shared" si="17"/>
        <v>0</v>
      </c>
      <c r="N176" s="8">
        <f t="shared" si="18"/>
        <v>0</v>
      </c>
      <c r="O176" s="8">
        <f t="shared" si="19"/>
        <v>0</v>
      </c>
      <c r="P176" s="8">
        <f>IF(K176&lt;&gt;"是",0,IF(税费设置!$B$6="是",E176/(1+税费设置!$B$10),E176))</f>
        <v>0</v>
      </c>
      <c r="Q176" s="8">
        <f>IF(K176&lt;&gt;"是",0,P176*税费设置!$B$8)</f>
        <v>0</v>
      </c>
      <c r="R176" s="8">
        <f>IF(K176&lt;&gt;"是",0,P176*税费设置!$B$9)</f>
        <v>0</v>
      </c>
      <c r="S176" s="8">
        <f t="shared" si="20"/>
        <v>0</v>
      </c>
    </row>
    <row r="177" spans="1:19" ht="13.9">
      <c r="A177" s="6" t="str">
        <f>IF(总支出!A177="","",总支出!A177)</f>
        <v/>
      </c>
      <c r="B177" s="7" t="str">
        <f>IF(总支出!B177="","",总支出!B177)</f>
        <v/>
      </c>
      <c r="C177" s="6" t="str">
        <f t="shared" si="14"/>
        <v/>
      </c>
      <c r="D177" s="6" t="str">
        <f>IF(总支出!C177="","",总支出!C177)</f>
        <v/>
      </c>
      <c r="E177" s="8" t="str">
        <f>IF(总支出!D177="","",总支出!D177)</f>
        <v/>
      </c>
      <c r="F177" s="6" t="str">
        <f>IF(总支出!E177="","",总支出!E177)</f>
        <v/>
      </c>
      <c r="G177" s="6" t="str">
        <f>IF(总支出!H177="","",总支出!H177)</f>
        <v/>
      </c>
      <c r="H177" s="6" t="str">
        <f>IF(总支出!I177="","自动",总支出!I177)</f>
        <v>自动</v>
      </c>
      <c r="I177" s="6" t="str">
        <f>IF(F177="","",IFERROR(VLOOKUP(F177,税费设置!$A$15:$B$27,2,FALSE),"含税不明"))</f>
        <v/>
      </c>
      <c r="J177" s="6" t="str">
        <f t="shared" si="15"/>
        <v/>
      </c>
      <c r="K177" s="6" t="str">
        <f>IF(AND(税费设置!$B$5="是",G177="个人支出",J177="应税"),"是","否")</f>
        <v>否</v>
      </c>
      <c r="L177" s="8">
        <f t="shared" si="16"/>
        <v>0</v>
      </c>
      <c r="M177" s="8">
        <f t="shared" si="17"/>
        <v>0</v>
      </c>
      <c r="N177" s="8">
        <f t="shared" si="18"/>
        <v>0</v>
      </c>
      <c r="O177" s="8">
        <f t="shared" si="19"/>
        <v>0</v>
      </c>
      <c r="P177" s="8">
        <f>IF(K177&lt;&gt;"是",0,IF(税费设置!$B$6="是",E177/(1+税费设置!$B$10),E177))</f>
        <v>0</v>
      </c>
      <c r="Q177" s="8">
        <f>IF(K177&lt;&gt;"是",0,P177*税费设置!$B$8)</f>
        <v>0</v>
      </c>
      <c r="R177" s="8">
        <f>IF(K177&lt;&gt;"是",0,P177*税费设置!$B$9)</f>
        <v>0</v>
      </c>
      <c r="S177" s="8">
        <f t="shared" si="20"/>
        <v>0</v>
      </c>
    </row>
    <row r="178" spans="1:19" ht="13.9">
      <c r="A178" s="6" t="str">
        <f>IF(总支出!A178="","",总支出!A178)</f>
        <v/>
      </c>
      <c r="B178" s="7" t="str">
        <f>IF(总支出!B178="","",总支出!B178)</f>
        <v/>
      </c>
      <c r="C178" s="6" t="str">
        <f t="shared" si="14"/>
        <v/>
      </c>
      <c r="D178" s="6" t="str">
        <f>IF(总支出!C178="","",总支出!C178)</f>
        <v/>
      </c>
      <c r="E178" s="8" t="str">
        <f>IF(总支出!D178="","",总支出!D178)</f>
        <v/>
      </c>
      <c r="F178" s="6" t="str">
        <f>IF(总支出!E178="","",总支出!E178)</f>
        <v/>
      </c>
      <c r="G178" s="6" t="str">
        <f>IF(总支出!H178="","",总支出!H178)</f>
        <v/>
      </c>
      <c r="H178" s="6" t="str">
        <f>IF(总支出!I178="","自动",总支出!I178)</f>
        <v>自动</v>
      </c>
      <c r="I178" s="6" t="str">
        <f>IF(F178="","",IFERROR(VLOOKUP(F178,税费设置!$A$15:$B$27,2,FALSE),"含税不明"))</f>
        <v/>
      </c>
      <c r="J178" s="6" t="str">
        <f t="shared" si="15"/>
        <v/>
      </c>
      <c r="K178" s="6" t="str">
        <f>IF(AND(税费设置!$B$5="是",G178="个人支出",J178="应税"),"是","否")</f>
        <v>否</v>
      </c>
      <c r="L178" s="8">
        <f t="shared" si="16"/>
        <v>0</v>
      </c>
      <c r="M178" s="8">
        <f t="shared" si="17"/>
        <v>0</v>
      </c>
      <c r="N178" s="8">
        <f t="shared" si="18"/>
        <v>0</v>
      </c>
      <c r="O178" s="8">
        <f t="shared" si="19"/>
        <v>0</v>
      </c>
      <c r="P178" s="8">
        <f>IF(K178&lt;&gt;"是",0,IF(税费设置!$B$6="是",E178/(1+税费设置!$B$10),E178))</f>
        <v>0</v>
      </c>
      <c r="Q178" s="8">
        <f>IF(K178&lt;&gt;"是",0,P178*税费设置!$B$8)</f>
        <v>0</v>
      </c>
      <c r="R178" s="8">
        <f>IF(K178&lt;&gt;"是",0,P178*税费设置!$B$9)</f>
        <v>0</v>
      </c>
      <c r="S178" s="8">
        <f t="shared" si="20"/>
        <v>0</v>
      </c>
    </row>
    <row r="179" spans="1:19" ht="13.9">
      <c r="A179" s="6" t="str">
        <f>IF(总支出!A179="","",总支出!A179)</f>
        <v/>
      </c>
      <c r="B179" s="7" t="str">
        <f>IF(总支出!B179="","",总支出!B179)</f>
        <v/>
      </c>
      <c r="C179" s="6" t="str">
        <f t="shared" si="14"/>
        <v/>
      </c>
      <c r="D179" s="6" t="str">
        <f>IF(总支出!C179="","",总支出!C179)</f>
        <v/>
      </c>
      <c r="E179" s="8" t="str">
        <f>IF(总支出!D179="","",总支出!D179)</f>
        <v/>
      </c>
      <c r="F179" s="6" t="str">
        <f>IF(总支出!E179="","",总支出!E179)</f>
        <v/>
      </c>
      <c r="G179" s="6" t="str">
        <f>IF(总支出!H179="","",总支出!H179)</f>
        <v/>
      </c>
      <c r="H179" s="6" t="str">
        <f>IF(总支出!I179="","自动",总支出!I179)</f>
        <v>自动</v>
      </c>
      <c r="I179" s="6" t="str">
        <f>IF(F179="","",IFERROR(VLOOKUP(F179,税费设置!$A$15:$B$27,2,FALSE),"含税不明"))</f>
        <v/>
      </c>
      <c r="J179" s="6" t="str">
        <f t="shared" si="15"/>
        <v/>
      </c>
      <c r="K179" s="6" t="str">
        <f>IF(AND(税费设置!$B$5="是",G179="个人支出",J179="应税"),"是","否")</f>
        <v>否</v>
      </c>
      <c r="L179" s="8">
        <f t="shared" si="16"/>
        <v>0</v>
      </c>
      <c r="M179" s="8">
        <f t="shared" si="17"/>
        <v>0</v>
      </c>
      <c r="N179" s="8">
        <f t="shared" si="18"/>
        <v>0</v>
      </c>
      <c r="O179" s="8">
        <f t="shared" si="19"/>
        <v>0</v>
      </c>
      <c r="P179" s="8">
        <f>IF(K179&lt;&gt;"是",0,IF(税费设置!$B$6="是",E179/(1+税费设置!$B$10),E179))</f>
        <v>0</v>
      </c>
      <c r="Q179" s="8">
        <f>IF(K179&lt;&gt;"是",0,P179*税费设置!$B$8)</f>
        <v>0</v>
      </c>
      <c r="R179" s="8">
        <f>IF(K179&lt;&gt;"是",0,P179*税费设置!$B$9)</f>
        <v>0</v>
      </c>
      <c r="S179" s="8">
        <f t="shared" si="20"/>
        <v>0</v>
      </c>
    </row>
    <row r="180" spans="1:19" ht="13.9">
      <c r="A180" s="6" t="str">
        <f>IF(总支出!A180="","",总支出!A180)</f>
        <v/>
      </c>
      <c r="B180" s="7" t="str">
        <f>IF(总支出!B180="","",总支出!B180)</f>
        <v/>
      </c>
      <c r="C180" s="6" t="str">
        <f t="shared" si="14"/>
        <v/>
      </c>
      <c r="D180" s="6" t="str">
        <f>IF(总支出!C180="","",总支出!C180)</f>
        <v/>
      </c>
      <c r="E180" s="8" t="str">
        <f>IF(总支出!D180="","",总支出!D180)</f>
        <v/>
      </c>
      <c r="F180" s="6" t="str">
        <f>IF(总支出!E180="","",总支出!E180)</f>
        <v/>
      </c>
      <c r="G180" s="6" t="str">
        <f>IF(总支出!H180="","",总支出!H180)</f>
        <v/>
      </c>
      <c r="H180" s="6" t="str">
        <f>IF(总支出!I180="","自动",总支出!I180)</f>
        <v>自动</v>
      </c>
      <c r="I180" s="6" t="str">
        <f>IF(F180="","",IFERROR(VLOOKUP(F180,税费设置!$A$15:$B$27,2,FALSE),"含税不明"))</f>
        <v/>
      </c>
      <c r="J180" s="6" t="str">
        <f t="shared" si="15"/>
        <v/>
      </c>
      <c r="K180" s="6" t="str">
        <f>IF(AND(税费设置!$B$5="是",G180="个人支出",J180="应税"),"是","否")</f>
        <v>否</v>
      </c>
      <c r="L180" s="8">
        <f t="shared" si="16"/>
        <v>0</v>
      </c>
      <c r="M180" s="8">
        <f t="shared" si="17"/>
        <v>0</v>
      </c>
      <c r="N180" s="8">
        <f t="shared" si="18"/>
        <v>0</v>
      </c>
      <c r="O180" s="8">
        <f t="shared" si="19"/>
        <v>0</v>
      </c>
      <c r="P180" s="8">
        <f>IF(K180&lt;&gt;"是",0,IF(税费设置!$B$6="是",E180/(1+税费设置!$B$10),E180))</f>
        <v>0</v>
      </c>
      <c r="Q180" s="8">
        <f>IF(K180&lt;&gt;"是",0,P180*税费设置!$B$8)</f>
        <v>0</v>
      </c>
      <c r="R180" s="8">
        <f>IF(K180&lt;&gt;"是",0,P180*税费设置!$B$9)</f>
        <v>0</v>
      </c>
      <c r="S180" s="8">
        <f t="shared" si="20"/>
        <v>0</v>
      </c>
    </row>
    <row r="181" spans="1:19" ht="13.9">
      <c r="A181" s="6" t="str">
        <f>IF(总支出!A181="","",总支出!A181)</f>
        <v/>
      </c>
      <c r="B181" s="7" t="str">
        <f>IF(总支出!B181="","",总支出!B181)</f>
        <v/>
      </c>
      <c r="C181" s="6" t="str">
        <f t="shared" si="14"/>
        <v/>
      </c>
      <c r="D181" s="6" t="str">
        <f>IF(总支出!C181="","",总支出!C181)</f>
        <v/>
      </c>
      <c r="E181" s="8" t="str">
        <f>IF(总支出!D181="","",总支出!D181)</f>
        <v/>
      </c>
      <c r="F181" s="6" t="str">
        <f>IF(总支出!E181="","",总支出!E181)</f>
        <v/>
      </c>
      <c r="G181" s="6" t="str">
        <f>IF(总支出!H181="","",总支出!H181)</f>
        <v/>
      </c>
      <c r="H181" s="6" t="str">
        <f>IF(总支出!I181="","自动",总支出!I181)</f>
        <v>自动</v>
      </c>
      <c r="I181" s="6" t="str">
        <f>IF(F181="","",IFERROR(VLOOKUP(F181,税费设置!$A$15:$B$27,2,FALSE),"含税不明"))</f>
        <v/>
      </c>
      <c r="J181" s="6" t="str">
        <f t="shared" si="15"/>
        <v/>
      </c>
      <c r="K181" s="6" t="str">
        <f>IF(AND(税费设置!$B$5="是",G181="个人支出",J181="应税"),"是","否")</f>
        <v>否</v>
      </c>
      <c r="L181" s="8">
        <f t="shared" si="16"/>
        <v>0</v>
      </c>
      <c r="M181" s="8">
        <f t="shared" si="17"/>
        <v>0</v>
      </c>
      <c r="N181" s="8">
        <f t="shared" si="18"/>
        <v>0</v>
      </c>
      <c r="O181" s="8">
        <f t="shared" si="19"/>
        <v>0</v>
      </c>
      <c r="P181" s="8">
        <f>IF(K181&lt;&gt;"是",0,IF(税费设置!$B$6="是",E181/(1+税费设置!$B$10),E181))</f>
        <v>0</v>
      </c>
      <c r="Q181" s="8">
        <f>IF(K181&lt;&gt;"是",0,P181*税费设置!$B$8)</f>
        <v>0</v>
      </c>
      <c r="R181" s="8">
        <f>IF(K181&lt;&gt;"是",0,P181*税费设置!$B$9)</f>
        <v>0</v>
      </c>
      <c r="S181" s="8">
        <f t="shared" si="20"/>
        <v>0</v>
      </c>
    </row>
    <row r="182" spans="1:19" ht="13.9">
      <c r="A182" s="6" t="str">
        <f>IF(总支出!A182="","",总支出!A182)</f>
        <v/>
      </c>
      <c r="B182" s="7" t="str">
        <f>IF(总支出!B182="","",总支出!B182)</f>
        <v/>
      </c>
      <c r="C182" s="6" t="str">
        <f t="shared" si="14"/>
        <v/>
      </c>
      <c r="D182" s="6" t="str">
        <f>IF(总支出!C182="","",总支出!C182)</f>
        <v/>
      </c>
      <c r="E182" s="8" t="str">
        <f>IF(总支出!D182="","",总支出!D182)</f>
        <v/>
      </c>
      <c r="F182" s="6" t="str">
        <f>IF(总支出!E182="","",总支出!E182)</f>
        <v/>
      </c>
      <c r="G182" s="6" t="str">
        <f>IF(总支出!H182="","",总支出!H182)</f>
        <v/>
      </c>
      <c r="H182" s="6" t="str">
        <f>IF(总支出!I182="","自动",总支出!I182)</f>
        <v>自动</v>
      </c>
      <c r="I182" s="6" t="str">
        <f>IF(F182="","",IFERROR(VLOOKUP(F182,税费设置!$A$15:$B$27,2,FALSE),"含税不明"))</f>
        <v/>
      </c>
      <c r="J182" s="6" t="str">
        <f t="shared" si="15"/>
        <v/>
      </c>
      <c r="K182" s="6" t="str">
        <f>IF(AND(税费设置!$B$5="是",G182="个人支出",J182="应税"),"是","否")</f>
        <v>否</v>
      </c>
      <c r="L182" s="8">
        <f t="shared" si="16"/>
        <v>0</v>
      </c>
      <c r="M182" s="8">
        <f t="shared" si="17"/>
        <v>0</v>
      </c>
      <c r="N182" s="8">
        <f t="shared" si="18"/>
        <v>0</v>
      </c>
      <c r="O182" s="8">
        <f t="shared" si="19"/>
        <v>0</v>
      </c>
      <c r="P182" s="8">
        <f>IF(K182&lt;&gt;"是",0,IF(税费设置!$B$6="是",E182/(1+税费设置!$B$10),E182))</f>
        <v>0</v>
      </c>
      <c r="Q182" s="8">
        <f>IF(K182&lt;&gt;"是",0,P182*税费设置!$B$8)</f>
        <v>0</v>
      </c>
      <c r="R182" s="8">
        <f>IF(K182&lt;&gt;"是",0,P182*税费设置!$B$9)</f>
        <v>0</v>
      </c>
      <c r="S182" s="8">
        <f t="shared" si="20"/>
        <v>0</v>
      </c>
    </row>
    <row r="183" spans="1:19" ht="13.9">
      <c r="A183" s="6" t="str">
        <f>IF(总支出!A183="","",总支出!A183)</f>
        <v/>
      </c>
      <c r="B183" s="7" t="str">
        <f>IF(总支出!B183="","",总支出!B183)</f>
        <v/>
      </c>
      <c r="C183" s="6" t="str">
        <f t="shared" si="14"/>
        <v/>
      </c>
      <c r="D183" s="6" t="str">
        <f>IF(总支出!C183="","",总支出!C183)</f>
        <v/>
      </c>
      <c r="E183" s="8" t="str">
        <f>IF(总支出!D183="","",总支出!D183)</f>
        <v/>
      </c>
      <c r="F183" s="6" t="str">
        <f>IF(总支出!E183="","",总支出!E183)</f>
        <v/>
      </c>
      <c r="G183" s="6" t="str">
        <f>IF(总支出!H183="","",总支出!H183)</f>
        <v/>
      </c>
      <c r="H183" s="6" t="str">
        <f>IF(总支出!I183="","自动",总支出!I183)</f>
        <v>自动</v>
      </c>
      <c r="I183" s="6" t="str">
        <f>IF(F183="","",IFERROR(VLOOKUP(F183,税费设置!$A$15:$B$27,2,FALSE),"含税不明"))</f>
        <v/>
      </c>
      <c r="J183" s="6" t="str">
        <f t="shared" si="15"/>
        <v/>
      </c>
      <c r="K183" s="6" t="str">
        <f>IF(AND(税费设置!$B$5="是",G183="个人支出",J183="应税"),"是","否")</f>
        <v>否</v>
      </c>
      <c r="L183" s="8">
        <f t="shared" si="16"/>
        <v>0</v>
      </c>
      <c r="M183" s="8">
        <f t="shared" si="17"/>
        <v>0</v>
      </c>
      <c r="N183" s="8">
        <f t="shared" si="18"/>
        <v>0</v>
      </c>
      <c r="O183" s="8">
        <f t="shared" si="19"/>
        <v>0</v>
      </c>
      <c r="P183" s="8">
        <f>IF(K183&lt;&gt;"是",0,IF(税费设置!$B$6="是",E183/(1+税费设置!$B$10),E183))</f>
        <v>0</v>
      </c>
      <c r="Q183" s="8">
        <f>IF(K183&lt;&gt;"是",0,P183*税费设置!$B$8)</f>
        <v>0</v>
      </c>
      <c r="R183" s="8">
        <f>IF(K183&lt;&gt;"是",0,P183*税费设置!$B$9)</f>
        <v>0</v>
      </c>
      <c r="S183" s="8">
        <f t="shared" si="20"/>
        <v>0</v>
      </c>
    </row>
    <row r="184" spans="1:19" ht="13.9">
      <c r="A184" s="6" t="str">
        <f>IF(总支出!A184="","",总支出!A184)</f>
        <v/>
      </c>
      <c r="B184" s="7" t="str">
        <f>IF(总支出!B184="","",总支出!B184)</f>
        <v/>
      </c>
      <c r="C184" s="6" t="str">
        <f t="shared" si="14"/>
        <v/>
      </c>
      <c r="D184" s="6" t="str">
        <f>IF(总支出!C184="","",总支出!C184)</f>
        <v/>
      </c>
      <c r="E184" s="8" t="str">
        <f>IF(总支出!D184="","",总支出!D184)</f>
        <v/>
      </c>
      <c r="F184" s="6" t="str">
        <f>IF(总支出!E184="","",总支出!E184)</f>
        <v/>
      </c>
      <c r="G184" s="6" t="str">
        <f>IF(总支出!H184="","",总支出!H184)</f>
        <v/>
      </c>
      <c r="H184" s="6" t="str">
        <f>IF(总支出!I184="","自动",总支出!I184)</f>
        <v>自动</v>
      </c>
      <c r="I184" s="6" t="str">
        <f>IF(F184="","",IFERROR(VLOOKUP(F184,税费设置!$A$15:$B$27,2,FALSE),"含税不明"))</f>
        <v/>
      </c>
      <c r="J184" s="6" t="str">
        <f t="shared" si="15"/>
        <v/>
      </c>
      <c r="K184" s="6" t="str">
        <f>IF(AND(税费设置!$B$5="是",G184="个人支出",J184="应税"),"是","否")</f>
        <v>否</v>
      </c>
      <c r="L184" s="8">
        <f t="shared" si="16"/>
        <v>0</v>
      </c>
      <c r="M184" s="8">
        <f t="shared" si="17"/>
        <v>0</v>
      </c>
      <c r="N184" s="8">
        <f t="shared" si="18"/>
        <v>0</v>
      </c>
      <c r="O184" s="8">
        <f t="shared" si="19"/>
        <v>0</v>
      </c>
      <c r="P184" s="8">
        <f>IF(K184&lt;&gt;"是",0,IF(税费设置!$B$6="是",E184/(1+税费设置!$B$10),E184))</f>
        <v>0</v>
      </c>
      <c r="Q184" s="8">
        <f>IF(K184&lt;&gt;"是",0,P184*税费设置!$B$8)</f>
        <v>0</v>
      </c>
      <c r="R184" s="8">
        <f>IF(K184&lt;&gt;"是",0,P184*税费设置!$B$9)</f>
        <v>0</v>
      </c>
      <c r="S184" s="8">
        <f t="shared" si="20"/>
        <v>0</v>
      </c>
    </row>
    <row r="185" spans="1:19" ht="13.9">
      <c r="A185" s="6" t="str">
        <f>IF(总支出!A185="","",总支出!A185)</f>
        <v/>
      </c>
      <c r="B185" s="7" t="str">
        <f>IF(总支出!B185="","",总支出!B185)</f>
        <v/>
      </c>
      <c r="C185" s="6" t="str">
        <f t="shared" si="14"/>
        <v/>
      </c>
      <c r="D185" s="6" t="str">
        <f>IF(总支出!C185="","",总支出!C185)</f>
        <v/>
      </c>
      <c r="E185" s="8" t="str">
        <f>IF(总支出!D185="","",总支出!D185)</f>
        <v/>
      </c>
      <c r="F185" s="6" t="str">
        <f>IF(总支出!E185="","",总支出!E185)</f>
        <v/>
      </c>
      <c r="G185" s="6" t="str">
        <f>IF(总支出!H185="","",总支出!H185)</f>
        <v/>
      </c>
      <c r="H185" s="6" t="str">
        <f>IF(总支出!I185="","自动",总支出!I185)</f>
        <v>自动</v>
      </c>
      <c r="I185" s="6" t="str">
        <f>IF(F185="","",IFERROR(VLOOKUP(F185,税费设置!$A$15:$B$27,2,FALSE),"含税不明"))</f>
        <v/>
      </c>
      <c r="J185" s="6" t="str">
        <f t="shared" si="15"/>
        <v/>
      </c>
      <c r="K185" s="6" t="str">
        <f>IF(AND(税费设置!$B$5="是",G185="个人支出",J185="应税"),"是","否")</f>
        <v>否</v>
      </c>
      <c r="L185" s="8">
        <f t="shared" si="16"/>
        <v>0</v>
      </c>
      <c r="M185" s="8">
        <f t="shared" si="17"/>
        <v>0</v>
      </c>
      <c r="N185" s="8">
        <f t="shared" si="18"/>
        <v>0</v>
      </c>
      <c r="O185" s="8">
        <f t="shared" si="19"/>
        <v>0</v>
      </c>
      <c r="P185" s="8">
        <f>IF(K185&lt;&gt;"是",0,IF(税费设置!$B$6="是",E185/(1+税费设置!$B$10),E185))</f>
        <v>0</v>
      </c>
      <c r="Q185" s="8">
        <f>IF(K185&lt;&gt;"是",0,P185*税费设置!$B$8)</f>
        <v>0</v>
      </c>
      <c r="R185" s="8">
        <f>IF(K185&lt;&gt;"是",0,P185*税费设置!$B$9)</f>
        <v>0</v>
      </c>
      <c r="S185" s="8">
        <f t="shared" si="20"/>
        <v>0</v>
      </c>
    </row>
    <row r="186" spans="1:19" ht="13.9">
      <c r="A186" s="6" t="str">
        <f>IF(总支出!A186="","",总支出!A186)</f>
        <v/>
      </c>
      <c r="B186" s="7" t="str">
        <f>IF(总支出!B186="","",总支出!B186)</f>
        <v/>
      </c>
      <c r="C186" s="6" t="str">
        <f t="shared" si="14"/>
        <v/>
      </c>
      <c r="D186" s="6" t="str">
        <f>IF(总支出!C186="","",总支出!C186)</f>
        <v/>
      </c>
      <c r="E186" s="8" t="str">
        <f>IF(总支出!D186="","",总支出!D186)</f>
        <v/>
      </c>
      <c r="F186" s="6" t="str">
        <f>IF(总支出!E186="","",总支出!E186)</f>
        <v/>
      </c>
      <c r="G186" s="6" t="str">
        <f>IF(总支出!H186="","",总支出!H186)</f>
        <v/>
      </c>
      <c r="H186" s="6" t="str">
        <f>IF(总支出!I186="","自动",总支出!I186)</f>
        <v>自动</v>
      </c>
      <c r="I186" s="6" t="str">
        <f>IF(F186="","",IFERROR(VLOOKUP(F186,税费设置!$A$15:$B$27,2,FALSE),"含税不明"))</f>
        <v/>
      </c>
      <c r="J186" s="6" t="str">
        <f t="shared" si="15"/>
        <v/>
      </c>
      <c r="K186" s="6" t="str">
        <f>IF(AND(税费设置!$B$5="是",G186="个人支出",J186="应税"),"是","否")</f>
        <v>否</v>
      </c>
      <c r="L186" s="8">
        <f t="shared" si="16"/>
        <v>0</v>
      </c>
      <c r="M186" s="8">
        <f t="shared" si="17"/>
        <v>0</v>
      </c>
      <c r="N186" s="8">
        <f t="shared" si="18"/>
        <v>0</v>
      </c>
      <c r="O186" s="8">
        <f t="shared" si="19"/>
        <v>0</v>
      </c>
      <c r="P186" s="8">
        <f>IF(K186&lt;&gt;"是",0,IF(税费设置!$B$6="是",E186/(1+税费设置!$B$10),E186))</f>
        <v>0</v>
      </c>
      <c r="Q186" s="8">
        <f>IF(K186&lt;&gt;"是",0,P186*税费设置!$B$8)</f>
        <v>0</v>
      </c>
      <c r="R186" s="8">
        <f>IF(K186&lt;&gt;"是",0,P186*税费设置!$B$9)</f>
        <v>0</v>
      </c>
      <c r="S186" s="8">
        <f t="shared" si="20"/>
        <v>0</v>
      </c>
    </row>
    <row r="187" spans="1:19" ht="13.9">
      <c r="A187" s="6" t="str">
        <f>IF(总支出!A187="","",总支出!A187)</f>
        <v/>
      </c>
      <c r="B187" s="7" t="str">
        <f>IF(总支出!B187="","",总支出!B187)</f>
        <v/>
      </c>
      <c r="C187" s="6" t="str">
        <f t="shared" si="14"/>
        <v/>
      </c>
      <c r="D187" s="6" t="str">
        <f>IF(总支出!C187="","",总支出!C187)</f>
        <v/>
      </c>
      <c r="E187" s="8" t="str">
        <f>IF(总支出!D187="","",总支出!D187)</f>
        <v/>
      </c>
      <c r="F187" s="6" t="str">
        <f>IF(总支出!E187="","",总支出!E187)</f>
        <v/>
      </c>
      <c r="G187" s="6" t="str">
        <f>IF(总支出!H187="","",总支出!H187)</f>
        <v/>
      </c>
      <c r="H187" s="6" t="str">
        <f>IF(总支出!I187="","自动",总支出!I187)</f>
        <v>自动</v>
      </c>
      <c r="I187" s="6" t="str">
        <f>IF(F187="","",IFERROR(VLOOKUP(F187,税费设置!$A$15:$B$27,2,FALSE),"含税不明"))</f>
        <v/>
      </c>
      <c r="J187" s="6" t="str">
        <f t="shared" si="15"/>
        <v/>
      </c>
      <c r="K187" s="6" t="str">
        <f>IF(AND(税费设置!$B$5="是",G187="个人支出",J187="应税"),"是","否")</f>
        <v>否</v>
      </c>
      <c r="L187" s="8">
        <f t="shared" si="16"/>
        <v>0</v>
      </c>
      <c r="M187" s="8">
        <f t="shared" si="17"/>
        <v>0</v>
      </c>
      <c r="N187" s="8">
        <f t="shared" si="18"/>
        <v>0</v>
      </c>
      <c r="O187" s="8">
        <f t="shared" si="19"/>
        <v>0</v>
      </c>
      <c r="P187" s="8">
        <f>IF(K187&lt;&gt;"是",0,IF(税费设置!$B$6="是",E187/(1+税费设置!$B$10),E187))</f>
        <v>0</v>
      </c>
      <c r="Q187" s="8">
        <f>IF(K187&lt;&gt;"是",0,P187*税费设置!$B$8)</f>
        <v>0</v>
      </c>
      <c r="R187" s="8">
        <f>IF(K187&lt;&gt;"是",0,P187*税费设置!$B$9)</f>
        <v>0</v>
      </c>
      <c r="S187" s="8">
        <f t="shared" si="20"/>
        <v>0</v>
      </c>
    </row>
    <row r="188" spans="1:19" ht="13.9">
      <c r="A188" s="6" t="str">
        <f>IF(总支出!A188="","",总支出!A188)</f>
        <v/>
      </c>
      <c r="B188" s="7" t="str">
        <f>IF(总支出!B188="","",总支出!B188)</f>
        <v/>
      </c>
      <c r="C188" s="6" t="str">
        <f t="shared" si="14"/>
        <v/>
      </c>
      <c r="D188" s="6" t="str">
        <f>IF(总支出!C188="","",总支出!C188)</f>
        <v/>
      </c>
      <c r="E188" s="8" t="str">
        <f>IF(总支出!D188="","",总支出!D188)</f>
        <v/>
      </c>
      <c r="F188" s="6" t="str">
        <f>IF(总支出!E188="","",总支出!E188)</f>
        <v/>
      </c>
      <c r="G188" s="6" t="str">
        <f>IF(总支出!H188="","",总支出!H188)</f>
        <v/>
      </c>
      <c r="H188" s="6" t="str">
        <f>IF(总支出!I188="","自动",总支出!I188)</f>
        <v>自动</v>
      </c>
      <c r="I188" s="6" t="str">
        <f>IF(F188="","",IFERROR(VLOOKUP(F188,税费设置!$A$15:$B$27,2,FALSE),"含税不明"))</f>
        <v/>
      </c>
      <c r="J188" s="6" t="str">
        <f t="shared" si="15"/>
        <v/>
      </c>
      <c r="K188" s="6" t="str">
        <f>IF(AND(税费设置!$B$5="是",G188="个人支出",J188="应税"),"是","否")</f>
        <v>否</v>
      </c>
      <c r="L188" s="8">
        <f t="shared" si="16"/>
        <v>0</v>
      </c>
      <c r="M188" s="8">
        <f t="shared" si="17"/>
        <v>0</v>
      </c>
      <c r="N188" s="8">
        <f t="shared" si="18"/>
        <v>0</v>
      </c>
      <c r="O188" s="8">
        <f t="shared" si="19"/>
        <v>0</v>
      </c>
      <c r="P188" s="8">
        <f>IF(K188&lt;&gt;"是",0,IF(税费设置!$B$6="是",E188/(1+税费设置!$B$10),E188))</f>
        <v>0</v>
      </c>
      <c r="Q188" s="8">
        <f>IF(K188&lt;&gt;"是",0,P188*税费设置!$B$8)</f>
        <v>0</v>
      </c>
      <c r="R188" s="8">
        <f>IF(K188&lt;&gt;"是",0,P188*税费设置!$B$9)</f>
        <v>0</v>
      </c>
      <c r="S188" s="8">
        <f t="shared" si="20"/>
        <v>0</v>
      </c>
    </row>
    <row r="189" spans="1:19" ht="13.9">
      <c r="A189" s="6" t="str">
        <f>IF(总支出!A189="","",总支出!A189)</f>
        <v/>
      </c>
      <c r="B189" s="7" t="str">
        <f>IF(总支出!B189="","",总支出!B189)</f>
        <v/>
      </c>
      <c r="C189" s="6" t="str">
        <f t="shared" si="14"/>
        <v/>
      </c>
      <c r="D189" s="6" t="str">
        <f>IF(总支出!C189="","",总支出!C189)</f>
        <v/>
      </c>
      <c r="E189" s="8" t="str">
        <f>IF(总支出!D189="","",总支出!D189)</f>
        <v/>
      </c>
      <c r="F189" s="6" t="str">
        <f>IF(总支出!E189="","",总支出!E189)</f>
        <v/>
      </c>
      <c r="G189" s="6" t="str">
        <f>IF(总支出!H189="","",总支出!H189)</f>
        <v/>
      </c>
      <c r="H189" s="6" t="str">
        <f>IF(总支出!I189="","自动",总支出!I189)</f>
        <v>自动</v>
      </c>
      <c r="I189" s="6" t="str">
        <f>IF(F189="","",IFERROR(VLOOKUP(F189,税费设置!$A$15:$B$27,2,FALSE),"含税不明"))</f>
        <v/>
      </c>
      <c r="J189" s="6" t="str">
        <f t="shared" si="15"/>
        <v/>
      </c>
      <c r="K189" s="6" t="str">
        <f>IF(AND(税费设置!$B$5="是",G189="个人支出",J189="应税"),"是","否")</f>
        <v>否</v>
      </c>
      <c r="L189" s="8">
        <f t="shared" si="16"/>
        <v>0</v>
      </c>
      <c r="M189" s="8">
        <f t="shared" si="17"/>
        <v>0</v>
      </c>
      <c r="N189" s="8">
        <f t="shared" si="18"/>
        <v>0</v>
      </c>
      <c r="O189" s="8">
        <f t="shared" si="19"/>
        <v>0</v>
      </c>
      <c r="P189" s="8">
        <f>IF(K189&lt;&gt;"是",0,IF(税费设置!$B$6="是",E189/(1+税费设置!$B$10),E189))</f>
        <v>0</v>
      </c>
      <c r="Q189" s="8">
        <f>IF(K189&lt;&gt;"是",0,P189*税费设置!$B$8)</f>
        <v>0</v>
      </c>
      <c r="R189" s="8">
        <f>IF(K189&lt;&gt;"是",0,P189*税费设置!$B$9)</f>
        <v>0</v>
      </c>
      <c r="S189" s="8">
        <f t="shared" si="20"/>
        <v>0</v>
      </c>
    </row>
    <row r="190" spans="1:19" ht="13.9">
      <c r="A190" s="6" t="str">
        <f>IF(总支出!A190="","",总支出!A190)</f>
        <v/>
      </c>
      <c r="B190" s="7" t="str">
        <f>IF(总支出!B190="","",总支出!B190)</f>
        <v/>
      </c>
      <c r="C190" s="6" t="str">
        <f t="shared" si="14"/>
        <v/>
      </c>
      <c r="D190" s="6" t="str">
        <f>IF(总支出!C190="","",总支出!C190)</f>
        <v/>
      </c>
      <c r="E190" s="8" t="str">
        <f>IF(总支出!D190="","",总支出!D190)</f>
        <v/>
      </c>
      <c r="F190" s="6" t="str">
        <f>IF(总支出!E190="","",总支出!E190)</f>
        <v/>
      </c>
      <c r="G190" s="6" t="str">
        <f>IF(总支出!H190="","",总支出!H190)</f>
        <v/>
      </c>
      <c r="H190" s="6" t="str">
        <f>IF(总支出!I190="","自动",总支出!I190)</f>
        <v>自动</v>
      </c>
      <c r="I190" s="6" t="str">
        <f>IF(F190="","",IFERROR(VLOOKUP(F190,税费设置!$A$15:$B$27,2,FALSE),"含税不明"))</f>
        <v/>
      </c>
      <c r="J190" s="6" t="str">
        <f t="shared" si="15"/>
        <v/>
      </c>
      <c r="K190" s="6" t="str">
        <f>IF(AND(税费设置!$B$5="是",G190="个人支出",J190="应税"),"是","否")</f>
        <v>否</v>
      </c>
      <c r="L190" s="8">
        <f t="shared" si="16"/>
        <v>0</v>
      </c>
      <c r="M190" s="8">
        <f t="shared" si="17"/>
        <v>0</v>
      </c>
      <c r="N190" s="8">
        <f t="shared" si="18"/>
        <v>0</v>
      </c>
      <c r="O190" s="8">
        <f t="shared" si="19"/>
        <v>0</v>
      </c>
      <c r="P190" s="8">
        <f>IF(K190&lt;&gt;"是",0,IF(税费设置!$B$6="是",E190/(1+税费设置!$B$10),E190))</f>
        <v>0</v>
      </c>
      <c r="Q190" s="8">
        <f>IF(K190&lt;&gt;"是",0,P190*税费设置!$B$8)</f>
        <v>0</v>
      </c>
      <c r="R190" s="8">
        <f>IF(K190&lt;&gt;"是",0,P190*税费设置!$B$9)</f>
        <v>0</v>
      </c>
      <c r="S190" s="8">
        <f t="shared" si="20"/>
        <v>0</v>
      </c>
    </row>
    <row r="191" spans="1:19" ht="13.9">
      <c r="A191" s="6" t="str">
        <f>IF(总支出!A191="","",总支出!A191)</f>
        <v/>
      </c>
      <c r="B191" s="7" t="str">
        <f>IF(总支出!B191="","",总支出!B191)</f>
        <v/>
      </c>
      <c r="C191" s="6" t="str">
        <f t="shared" si="14"/>
        <v/>
      </c>
      <c r="D191" s="6" t="str">
        <f>IF(总支出!C191="","",总支出!C191)</f>
        <v/>
      </c>
      <c r="E191" s="8" t="str">
        <f>IF(总支出!D191="","",总支出!D191)</f>
        <v/>
      </c>
      <c r="F191" s="6" t="str">
        <f>IF(总支出!E191="","",总支出!E191)</f>
        <v/>
      </c>
      <c r="G191" s="6" t="str">
        <f>IF(总支出!H191="","",总支出!H191)</f>
        <v/>
      </c>
      <c r="H191" s="6" t="str">
        <f>IF(总支出!I191="","自动",总支出!I191)</f>
        <v>自动</v>
      </c>
      <c r="I191" s="6" t="str">
        <f>IF(F191="","",IFERROR(VLOOKUP(F191,税费设置!$A$15:$B$27,2,FALSE),"含税不明"))</f>
        <v/>
      </c>
      <c r="J191" s="6" t="str">
        <f t="shared" si="15"/>
        <v/>
      </c>
      <c r="K191" s="6" t="str">
        <f>IF(AND(税费设置!$B$5="是",G191="个人支出",J191="应税"),"是","否")</f>
        <v>否</v>
      </c>
      <c r="L191" s="8">
        <f t="shared" si="16"/>
        <v>0</v>
      </c>
      <c r="M191" s="8">
        <f t="shared" si="17"/>
        <v>0</v>
      </c>
      <c r="N191" s="8">
        <f t="shared" si="18"/>
        <v>0</v>
      </c>
      <c r="O191" s="8">
        <f t="shared" si="19"/>
        <v>0</v>
      </c>
      <c r="P191" s="8">
        <f>IF(K191&lt;&gt;"是",0,IF(税费设置!$B$6="是",E191/(1+税费设置!$B$10),E191))</f>
        <v>0</v>
      </c>
      <c r="Q191" s="8">
        <f>IF(K191&lt;&gt;"是",0,P191*税费设置!$B$8)</f>
        <v>0</v>
      </c>
      <c r="R191" s="8">
        <f>IF(K191&lt;&gt;"是",0,P191*税费设置!$B$9)</f>
        <v>0</v>
      </c>
      <c r="S191" s="8">
        <f t="shared" si="20"/>
        <v>0</v>
      </c>
    </row>
    <row r="192" spans="1:19" ht="13.9">
      <c r="A192" s="6" t="str">
        <f>IF(总支出!A192="","",总支出!A192)</f>
        <v/>
      </c>
      <c r="B192" s="7" t="str">
        <f>IF(总支出!B192="","",总支出!B192)</f>
        <v/>
      </c>
      <c r="C192" s="6" t="str">
        <f t="shared" si="14"/>
        <v/>
      </c>
      <c r="D192" s="6" t="str">
        <f>IF(总支出!C192="","",总支出!C192)</f>
        <v/>
      </c>
      <c r="E192" s="8" t="str">
        <f>IF(总支出!D192="","",总支出!D192)</f>
        <v/>
      </c>
      <c r="F192" s="6" t="str">
        <f>IF(总支出!E192="","",总支出!E192)</f>
        <v/>
      </c>
      <c r="G192" s="6" t="str">
        <f>IF(总支出!H192="","",总支出!H192)</f>
        <v/>
      </c>
      <c r="H192" s="6" t="str">
        <f>IF(总支出!I192="","自动",总支出!I192)</f>
        <v>自动</v>
      </c>
      <c r="I192" s="6" t="str">
        <f>IF(F192="","",IFERROR(VLOOKUP(F192,税费设置!$A$15:$B$27,2,FALSE),"含税不明"))</f>
        <v/>
      </c>
      <c r="J192" s="6" t="str">
        <f t="shared" si="15"/>
        <v/>
      </c>
      <c r="K192" s="6" t="str">
        <f>IF(AND(税费设置!$B$5="是",G192="个人支出",J192="应税"),"是","否")</f>
        <v>否</v>
      </c>
      <c r="L192" s="8">
        <f t="shared" si="16"/>
        <v>0</v>
      </c>
      <c r="M192" s="8">
        <f t="shared" si="17"/>
        <v>0</v>
      </c>
      <c r="N192" s="8">
        <f t="shared" si="18"/>
        <v>0</v>
      </c>
      <c r="O192" s="8">
        <f t="shared" si="19"/>
        <v>0</v>
      </c>
      <c r="P192" s="8">
        <f>IF(K192&lt;&gt;"是",0,IF(税费设置!$B$6="是",E192/(1+税费设置!$B$10),E192))</f>
        <v>0</v>
      </c>
      <c r="Q192" s="8">
        <f>IF(K192&lt;&gt;"是",0,P192*税费设置!$B$8)</f>
        <v>0</v>
      </c>
      <c r="R192" s="8">
        <f>IF(K192&lt;&gt;"是",0,P192*税费设置!$B$9)</f>
        <v>0</v>
      </c>
      <c r="S192" s="8">
        <f t="shared" si="20"/>
        <v>0</v>
      </c>
    </row>
    <row r="193" spans="1:19" ht="13.9">
      <c r="A193" s="6" t="str">
        <f>IF(总支出!A193="","",总支出!A193)</f>
        <v/>
      </c>
      <c r="B193" s="7" t="str">
        <f>IF(总支出!B193="","",总支出!B193)</f>
        <v/>
      </c>
      <c r="C193" s="6" t="str">
        <f t="shared" si="14"/>
        <v/>
      </c>
      <c r="D193" s="6" t="str">
        <f>IF(总支出!C193="","",总支出!C193)</f>
        <v/>
      </c>
      <c r="E193" s="8" t="str">
        <f>IF(总支出!D193="","",总支出!D193)</f>
        <v/>
      </c>
      <c r="F193" s="6" t="str">
        <f>IF(总支出!E193="","",总支出!E193)</f>
        <v/>
      </c>
      <c r="G193" s="6" t="str">
        <f>IF(总支出!H193="","",总支出!H193)</f>
        <v/>
      </c>
      <c r="H193" s="6" t="str">
        <f>IF(总支出!I193="","自动",总支出!I193)</f>
        <v>自动</v>
      </c>
      <c r="I193" s="6" t="str">
        <f>IF(F193="","",IFERROR(VLOOKUP(F193,税费设置!$A$15:$B$27,2,FALSE),"含税不明"))</f>
        <v/>
      </c>
      <c r="J193" s="6" t="str">
        <f t="shared" si="15"/>
        <v/>
      </c>
      <c r="K193" s="6" t="str">
        <f>IF(AND(税费设置!$B$5="是",G193="个人支出",J193="应税"),"是","否")</f>
        <v>否</v>
      </c>
      <c r="L193" s="8">
        <f t="shared" si="16"/>
        <v>0</v>
      </c>
      <c r="M193" s="8">
        <f t="shared" si="17"/>
        <v>0</v>
      </c>
      <c r="N193" s="8">
        <f t="shared" si="18"/>
        <v>0</v>
      </c>
      <c r="O193" s="8">
        <f t="shared" si="19"/>
        <v>0</v>
      </c>
      <c r="P193" s="8">
        <f>IF(K193&lt;&gt;"是",0,IF(税费设置!$B$6="是",E193/(1+税费设置!$B$10),E193))</f>
        <v>0</v>
      </c>
      <c r="Q193" s="8">
        <f>IF(K193&lt;&gt;"是",0,P193*税费设置!$B$8)</f>
        <v>0</v>
      </c>
      <c r="R193" s="8">
        <f>IF(K193&lt;&gt;"是",0,P193*税费设置!$B$9)</f>
        <v>0</v>
      </c>
      <c r="S193" s="8">
        <f t="shared" si="20"/>
        <v>0</v>
      </c>
    </row>
    <row r="194" spans="1:19" ht="13.9">
      <c r="A194" s="6" t="str">
        <f>IF(总支出!A194="","",总支出!A194)</f>
        <v/>
      </c>
      <c r="B194" s="7" t="str">
        <f>IF(总支出!B194="","",总支出!B194)</f>
        <v/>
      </c>
      <c r="C194" s="6" t="str">
        <f t="shared" si="14"/>
        <v/>
      </c>
      <c r="D194" s="6" t="str">
        <f>IF(总支出!C194="","",总支出!C194)</f>
        <v/>
      </c>
      <c r="E194" s="8" t="str">
        <f>IF(总支出!D194="","",总支出!D194)</f>
        <v/>
      </c>
      <c r="F194" s="6" t="str">
        <f>IF(总支出!E194="","",总支出!E194)</f>
        <v/>
      </c>
      <c r="G194" s="6" t="str">
        <f>IF(总支出!H194="","",总支出!H194)</f>
        <v/>
      </c>
      <c r="H194" s="6" t="str">
        <f>IF(总支出!I194="","自动",总支出!I194)</f>
        <v>自动</v>
      </c>
      <c r="I194" s="6" t="str">
        <f>IF(F194="","",IFERROR(VLOOKUP(F194,税费设置!$A$15:$B$27,2,FALSE),"含税不明"))</f>
        <v/>
      </c>
      <c r="J194" s="6" t="str">
        <f t="shared" si="15"/>
        <v/>
      </c>
      <c r="K194" s="6" t="str">
        <f>IF(AND(税费设置!$B$5="是",G194="个人支出",J194="应税"),"是","否")</f>
        <v>否</v>
      </c>
      <c r="L194" s="8">
        <f t="shared" si="16"/>
        <v>0</v>
      </c>
      <c r="M194" s="8">
        <f t="shared" si="17"/>
        <v>0</v>
      </c>
      <c r="N194" s="8">
        <f t="shared" si="18"/>
        <v>0</v>
      </c>
      <c r="O194" s="8">
        <f t="shared" si="19"/>
        <v>0</v>
      </c>
      <c r="P194" s="8">
        <f>IF(K194&lt;&gt;"是",0,IF(税费设置!$B$6="是",E194/(1+税费设置!$B$10),E194))</f>
        <v>0</v>
      </c>
      <c r="Q194" s="8">
        <f>IF(K194&lt;&gt;"是",0,P194*税费设置!$B$8)</f>
        <v>0</v>
      </c>
      <c r="R194" s="8">
        <f>IF(K194&lt;&gt;"是",0,P194*税费设置!$B$9)</f>
        <v>0</v>
      </c>
      <c r="S194" s="8">
        <f t="shared" si="20"/>
        <v>0</v>
      </c>
    </row>
    <row r="195" spans="1:19" ht="13.9">
      <c r="A195" s="6" t="str">
        <f>IF(总支出!A195="","",总支出!A195)</f>
        <v/>
      </c>
      <c r="B195" s="7" t="str">
        <f>IF(总支出!B195="","",总支出!B195)</f>
        <v/>
      </c>
      <c r="C195" s="6" t="str">
        <f t="shared" si="14"/>
        <v/>
      </c>
      <c r="D195" s="6" t="str">
        <f>IF(总支出!C195="","",总支出!C195)</f>
        <v/>
      </c>
      <c r="E195" s="8" t="str">
        <f>IF(总支出!D195="","",总支出!D195)</f>
        <v/>
      </c>
      <c r="F195" s="6" t="str">
        <f>IF(总支出!E195="","",总支出!E195)</f>
        <v/>
      </c>
      <c r="G195" s="6" t="str">
        <f>IF(总支出!H195="","",总支出!H195)</f>
        <v/>
      </c>
      <c r="H195" s="6" t="str">
        <f>IF(总支出!I195="","自动",总支出!I195)</f>
        <v>自动</v>
      </c>
      <c r="I195" s="6" t="str">
        <f>IF(F195="","",IFERROR(VLOOKUP(F195,税费设置!$A$15:$B$27,2,FALSE),"含税不明"))</f>
        <v/>
      </c>
      <c r="J195" s="6" t="str">
        <f t="shared" si="15"/>
        <v/>
      </c>
      <c r="K195" s="6" t="str">
        <f>IF(AND(税费设置!$B$5="是",G195="个人支出",J195="应税"),"是","否")</f>
        <v>否</v>
      </c>
      <c r="L195" s="8">
        <f t="shared" si="16"/>
        <v>0</v>
      </c>
      <c r="M195" s="8">
        <f t="shared" si="17"/>
        <v>0</v>
      </c>
      <c r="N195" s="8">
        <f t="shared" si="18"/>
        <v>0</v>
      </c>
      <c r="O195" s="8">
        <f t="shared" si="19"/>
        <v>0</v>
      </c>
      <c r="P195" s="8">
        <f>IF(K195&lt;&gt;"是",0,IF(税费设置!$B$6="是",E195/(1+税费设置!$B$10),E195))</f>
        <v>0</v>
      </c>
      <c r="Q195" s="8">
        <f>IF(K195&lt;&gt;"是",0,P195*税费设置!$B$8)</f>
        <v>0</v>
      </c>
      <c r="R195" s="8">
        <f>IF(K195&lt;&gt;"是",0,P195*税费设置!$B$9)</f>
        <v>0</v>
      </c>
      <c r="S195" s="8">
        <f t="shared" si="20"/>
        <v>0</v>
      </c>
    </row>
    <row r="196" spans="1:19" ht="13.9">
      <c r="A196" s="6" t="str">
        <f>IF(总支出!A196="","",总支出!A196)</f>
        <v/>
      </c>
      <c r="B196" s="7" t="str">
        <f>IF(总支出!B196="","",总支出!B196)</f>
        <v/>
      </c>
      <c r="C196" s="6" t="str">
        <f t="shared" ref="C196:C259" si="21">IF(B196="","",TEXT(B196,"yyyy-mm"))</f>
        <v/>
      </c>
      <c r="D196" s="6" t="str">
        <f>IF(总支出!C196="","",总支出!C196)</f>
        <v/>
      </c>
      <c r="E196" s="8" t="str">
        <f>IF(总支出!D196="","",总支出!D196)</f>
        <v/>
      </c>
      <c r="F196" s="6" t="str">
        <f>IF(总支出!E196="","",总支出!E196)</f>
        <v/>
      </c>
      <c r="G196" s="6" t="str">
        <f>IF(总支出!H196="","",总支出!H196)</f>
        <v/>
      </c>
      <c r="H196" s="6" t="str">
        <f>IF(总支出!I196="","自动",总支出!I196)</f>
        <v>自动</v>
      </c>
      <c r="I196" s="6" t="str">
        <f>IF(F196="","",IFERROR(VLOOKUP(F196,税费设置!$A$15:$B$27,2,FALSE),"含税不明"))</f>
        <v/>
      </c>
      <c r="J196" s="6" t="str">
        <f t="shared" ref="J196:J259" si="22">IF(D196="","",IF(H196="自动",I196,H196))</f>
        <v/>
      </c>
      <c r="K196" s="6" t="str">
        <f>IF(AND(税费设置!$B$5="是",G196="个人支出",J196="应税"),"是","否")</f>
        <v>否</v>
      </c>
      <c r="L196" s="8">
        <f t="shared" ref="L196:L259" si="23">IF(K196="是",E196,0)</f>
        <v>0</v>
      </c>
      <c r="M196" s="8">
        <f t="shared" ref="M196:M259" si="24">IF(AND(G196="个人支出",J196="零税率"),E196,0)</f>
        <v>0</v>
      </c>
      <c r="N196" s="8">
        <f t="shared" ref="N196:N259" si="25">IF(AND(G196="个人支出",J196="免税"),E196,0)</f>
        <v>0</v>
      </c>
      <c r="O196" s="8">
        <f t="shared" ref="O196:O259" si="26">IF(AND(G196="个人支出",OR(J196="含税不明",J196="不适用")),E196,0)</f>
        <v>0</v>
      </c>
      <c r="P196" s="8">
        <f>IF(K196&lt;&gt;"是",0,IF(税费设置!$B$6="是",E196/(1+税费设置!$B$10),E196))</f>
        <v>0</v>
      </c>
      <c r="Q196" s="8">
        <f>IF(K196&lt;&gt;"是",0,P196*税费设置!$B$8)</f>
        <v>0</v>
      </c>
      <c r="R196" s="8">
        <f>IF(K196&lt;&gt;"是",0,P196*税费设置!$B$9)</f>
        <v>0</v>
      </c>
      <c r="S196" s="8">
        <f t="shared" ref="S196:S259" si="27">Q196+R196</f>
        <v>0</v>
      </c>
    </row>
    <row r="197" spans="1:19" ht="13.9">
      <c r="A197" s="6" t="str">
        <f>IF(总支出!A197="","",总支出!A197)</f>
        <v/>
      </c>
      <c r="B197" s="7" t="str">
        <f>IF(总支出!B197="","",总支出!B197)</f>
        <v/>
      </c>
      <c r="C197" s="6" t="str">
        <f t="shared" si="21"/>
        <v/>
      </c>
      <c r="D197" s="6" t="str">
        <f>IF(总支出!C197="","",总支出!C197)</f>
        <v/>
      </c>
      <c r="E197" s="8" t="str">
        <f>IF(总支出!D197="","",总支出!D197)</f>
        <v/>
      </c>
      <c r="F197" s="6" t="str">
        <f>IF(总支出!E197="","",总支出!E197)</f>
        <v/>
      </c>
      <c r="G197" s="6" t="str">
        <f>IF(总支出!H197="","",总支出!H197)</f>
        <v/>
      </c>
      <c r="H197" s="6" t="str">
        <f>IF(总支出!I197="","自动",总支出!I197)</f>
        <v>自动</v>
      </c>
      <c r="I197" s="6" t="str">
        <f>IF(F197="","",IFERROR(VLOOKUP(F197,税费设置!$A$15:$B$27,2,FALSE),"含税不明"))</f>
        <v/>
      </c>
      <c r="J197" s="6" t="str">
        <f t="shared" si="22"/>
        <v/>
      </c>
      <c r="K197" s="6" t="str">
        <f>IF(AND(税费设置!$B$5="是",G197="个人支出",J197="应税"),"是","否")</f>
        <v>否</v>
      </c>
      <c r="L197" s="8">
        <f t="shared" si="23"/>
        <v>0</v>
      </c>
      <c r="M197" s="8">
        <f t="shared" si="24"/>
        <v>0</v>
      </c>
      <c r="N197" s="8">
        <f t="shared" si="25"/>
        <v>0</v>
      </c>
      <c r="O197" s="8">
        <f t="shared" si="26"/>
        <v>0</v>
      </c>
      <c r="P197" s="8">
        <f>IF(K197&lt;&gt;"是",0,IF(税费设置!$B$6="是",E197/(1+税费设置!$B$10),E197))</f>
        <v>0</v>
      </c>
      <c r="Q197" s="8">
        <f>IF(K197&lt;&gt;"是",0,P197*税费设置!$B$8)</f>
        <v>0</v>
      </c>
      <c r="R197" s="8">
        <f>IF(K197&lt;&gt;"是",0,P197*税费设置!$B$9)</f>
        <v>0</v>
      </c>
      <c r="S197" s="8">
        <f t="shared" si="27"/>
        <v>0</v>
      </c>
    </row>
    <row r="198" spans="1:19" ht="13.9">
      <c r="A198" s="6" t="str">
        <f>IF(总支出!A198="","",总支出!A198)</f>
        <v/>
      </c>
      <c r="B198" s="7" t="str">
        <f>IF(总支出!B198="","",总支出!B198)</f>
        <v/>
      </c>
      <c r="C198" s="6" t="str">
        <f t="shared" si="21"/>
        <v/>
      </c>
      <c r="D198" s="6" t="str">
        <f>IF(总支出!C198="","",总支出!C198)</f>
        <v/>
      </c>
      <c r="E198" s="8" t="str">
        <f>IF(总支出!D198="","",总支出!D198)</f>
        <v/>
      </c>
      <c r="F198" s="6" t="str">
        <f>IF(总支出!E198="","",总支出!E198)</f>
        <v/>
      </c>
      <c r="G198" s="6" t="str">
        <f>IF(总支出!H198="","",总支出!H198)</f>
        <v/>
      </c>
      <c r="H198" s="6" t="str">
        <f>IF(总支出!I198="","自动",总支出!I198)</f>
        <v>自动</v>
      </c>
      <c r="I198" s="6" t="str">
        <f>IF(F198="","",IFERROR(VLOOKUP(F198,税费设置!$A$15:$B$27,2,FALSE),"含税不明"))</f>
        <v/>
      </c>
      <c r="J198" s="6" t="str">
        <f t="shared" si="22"/>
        <v/>
      </c>
      <c r="K198" s="6" t="str">
        <f>IF(AND(税费设置!$B$5="是",G198="个人支出",J198="应税"),"是","否")</f>
        <v>否</v>
      </c>
      <c r="L198" s="8">
        <f t="shared" si="23"/>
        <v>0</v>
      </c>
      <c r="M198" s="8">
        <f t="shared" si="24"/>
        <v>0</v>
      </c>
      <c r="N198" s="8">
        <f t="shared" si="25"/>
        <v>0</v>
      </c>
      <c r="O198" s="8">
        <f t="shared" si="26"/>
        <v>0</v>
      </c>
      <c r="P198" s="8">
        <f>IF(K198&lt;&gt;"是",0,IF(税费设置!$B$6="是",E198/(1+税费设置!$B$10),E198))</f>
        <v>0</v>
      </c>
      <c r="Q198" s="8">
        <f>IF(K198&lt;&gt;"是",0,P198*税费设置!$B$8)</f>
        <v>0</v>
      </c>
      <c r="R198" s="8">
        <f>IF(K198&lt;&gt;"是",0,P198*税费设置!$B$9)</f>
        <v>0</v>
      </c>
      <c r="S198" s="8">
        <f t="shared" si="27"/>
        <v>0</v>
      </c>
    </row>
    <row r="199" spans="1:19" ht="13.9">
      <c r="A199" s="6" t="str">
        <f>IF(总支出!A199="","",总支出!A199)</f>
        <v/>
      </c>
      <c r="B199" s="7" t="str">
        <f>IF(总支出!B199="","",总支出!B199)</f>
        <v/>
      </c>
      <c r="C199" s="6" t="str">
        <f t="shared" si="21"/>
        <v/>
      </c>
      <c r="D199" s="6" t="str">
        <f>IF(总支出!C199="","",总支出!C199)</f>
        <v/>
      </c>
      <c r="E199" s="8" t="str">
        <f>IF(总支出!D199="","",总支出!D199)</f>
        <v/>
      </c>
      <c r="F199" s="6" t="str">
        <f>IF(总支出!E199="","",总支出!E199)</f>
        <v/>
      </c>
      <c r="G199" s="6" t="str">
        <f>IF(总支出!H199="","",总支出!H199)</f>
        <v/>
      </c>
      <c r="H199" s="6" t="str">
        <f>IF(总支出!I199="","自动",总支出!I199)</f>
        <v>自动</v>
      </c>
      <c r="I199" s="6" t="str">
        <f>IF(F199="","",IFERROR(VLOOKUP(F199,税费设置!$A$15:$B$27,2,FALSE),"含税不明"))</f>
        <v/>
      </c>
      <c r="J199" s="6" t="str">
        <f t="shared" si="22"/>
        <v/>
      </c>
      <c r="K199" s="6" t="str">
        <f>IF(AND(税费设置!$B$5="是",G199="个人支出",J199="应税"),"是","否")</f>
        <v>否</v>
      </c>
      <c r="L199" s="8">
        <f t="shared" si="23"/>
        <v>0</v>
      </c>
      <c r="M199" s="8">
        <f t="shared" si="24"/>
        <v>0</v>
      </c>
      <c r="N199" s="8">
        <f t="shared" si="25"/>
        <v>0</v>
      </c>
      <c r="O199" s="8">
        <f t="shared" si="26"/>
        <v>0</v>
      </c>
      <c r="P199" s="8">
        <f>IF(K199&lt;&gt;"是",0,IF(税费设置!$B$6="是",E199/(1+税费设置!$B$10),E199))</f>
        <v>0</v>
      </c>
      <c r="Q199" s="8">
        <f>IF(K199&lt;&gt;"是",0,P199*税费设置!$B$8)</f>
        <v>0</v>
      </c>
      <c r="R199" s="8">
        <f>IF(K199&lt;&gt;"是",0,P199*税费设置!$B$9)</f>
        <v>0</v>
      </c>
      <c r="S199" s="8">
        <f t="shared" si="27"/>
        <v>0</v>
      </c>
    </row>
    <row r="200" spans="1:19" ht="13.9">
      <c r="A200" s="6" t="str">
        <f>IF(总支出!A200="","",总支出!A200)</f>
        <v/>
      </c>
      <c r="B200" s="7" t="str">
        <f>IF(总支出!B200="","",总支出!B200)</f>
        <v/>
      </c>
      <c r="C200" s="6" t="str">
        <f t="shared" si="21"/>
        <v/>
      </c>
      <c r="D200" s="6" t="str">
        <f>IF(总支出!C200="","",总支出!C200)</f>
        <v/>
      </c>
      <c r="E200" s="8" t="str">
        <f>IF(总支出!D200="","",总支出!D200)</f>
        <v/>
      </c>
      <c r="F200" s="6" t="str">
        <f>IF(总支出!E200="","",总支出!E200)</f>
        <v/>
      </c>
      <c r="G200" s="6" t="str">
        <f>IF(总支出!H200="","",总支出!H200)</f>
        <v/>
      </c>
      <c r="H200" s="6" t="str">
        <f>IF(总支出!I200="","自动",总支出!I200)</f>
        <v>自动</v>
      </c>
      <c r="I200" s="6" t="str">
        <f>IF(F200="","",IFERROR(VLOOKUP(F200,税费设置!$A$15:$B$27,2,FALSE),"含税不明"))</f>
        <v/>
      </c>
      <c r="J200" s="6" t="str">
        <f t="shared" si="22"/>
        <v/>
      </c>
      <c r="K200" s="6" t="str">
        <f>IF(AND(税费设置!$B$5="是",G200="个人支出",J200="应税"),"是","否")</f>
        <v>否</v>
      </c>
      <c r="L200" s="8">
        <f t="shared" si="23"/>
        <v>0</v>
      </c>
      <c r="M200" s="8">
        <f t="shared" si="24"/>
        <v>0</v>
      </c>
      <c r="N200" s="8">
        <f t="shared" si="25"/>
        <v>0</v>
      </c>
      <c r="O200" s="8">
        <f t="shared" si="26"/>
        <v>0</v>
      </c>
      <c r="P200" s="8">
        <f>IF(K200&lt;&gt;"是",0,IF(税费设置!$B$6="是",E200/(1+税费设置!$B$10),E200))</f>
        <v>0</v>
      </c>
      <c r="Q200" s="8">
        <f>IF(K200&lt;&gt;"是",0,P200*税费设置!$B$8)</f>
        <v>0</v>
      </c>
      <c r="R200" s="8">
        <f>IF(K200&lt;&gt;"是",0,P200*税费设置!$B$9)</f>
        <v>0</v>
      </c>
      <c r="S200" s="8">
        <f t="shared" si="27"/>
        <v>0</v>
      </c>
    </row>
    <row r="201" spans="1:19" ht="13.9">
      <c r="A201" s="6" t="str">
        <f>IF(总支出!A201="","",总支出!A201)</f>
        <v/>
      </c>
      <c r="B201" s="7" t="str">
        <f>IF(总支出!B201="","",总支出!B201)</f>
        <v/>
      </c>
      <c r="C201" s="6" t="str">
        <f t="shared" si="21"/>
        <v/>
      </c>
      <c r="D201" s="6" t="str">
        <f>IF(总支出!C201="","",总支出!C201)</f>
        <v/>
      </c>
      <c r="E201" s="8" t="str">
        <f>IF(总支出!D201="","",总支出!D201)</f>
        <v/>
      </c>
      <c r="F201" s="6" t="str">
        <f>IF(总支出!E201="","",总支出!E201)</f>
        <v/>
      </c>
      <c r="G201" s="6" t="str">
        <f>IF(总支出!H201="","",总支出!H201)</f>
        <v/>
      </c>
      <c r="H201" s="6" t="str">
        <f>IF(总支出!I201="","自动",总支出!I201)</f>
        <v>自动</v>
      </c>
      <c r="I201" s="6" t="str">
        <f>IF(F201="","",IFERROR(VLOOKUP(F201,税费设置!$A$15:$B$27,2,FALSE),"含税不明"))</f>
        <v/>
      </c>
      <c r="J201" s="6" t="str">
        <f t="shared" si="22"/>
        <v/>
      </c>
      <c r="K201" s="6" t="str">
        <f>IF(AND(税费设置!$B$5="是",G201="个人支出",J201="应税"),"是","否")</f>
        <v>否</v>
      </c>
      <c r="L201" s="8">
        <f t="shared" si="23"/>
        <v>0</v>
      </c>
      <c r="M201" s="8">
        <f t="shared" si="24"/>
        <v>0</v>
      </c>
      <c r="N201" s="8">
        <f t="shared" si="25"/>
        <v>0</v>
      </c>
      <c r="O201" s="8">
        <f t="shared" si="26"/>
        <v>0</v>
      </c>
      <c r="P201" s="8">
        <f>IF(K201&lt;&gt;"是",0,IF(税费设置!$B$6="是",E201/(1+税费设置!$B$10),E201))</f>
        <v>0</v>
      </c>
      <c r="Q201" s="8">
        <f>IF(K201&lt;&gt;"是",0,P201*税费设置!$B$8)</f>
        <v>0</v>
      </c>
      <c r="R201" s="8">
        <f>IF(K201&lt;&gt;"是",0,P201*税费设置!$B$9)</f>
        <v>0</v>
      </c>
      <c r="S201" s="8">
        <f t="shared" si="27"/>
        <v>0</v>
      </c>
    </row>
    <row r="202" spans="1:19" ht="13.9">
      <c r="A202" s="6" t="str">
        <f>IF(总支出!A202="","",总支出!A202)</f>
        <v/>
      </c>
      <c r="B202" s="7" t="str">
        <f>IF(总支出!B202="","",总支出!B202)</f>
        <v/>
      </c>
      <c r="C202" s="6" t="str">
        <f t="shared" si="21"/>
        <v/>
      </c>
      <c r="D202" s="6" t="str">
        <f>IF(总支出!C202="","",总支出!C202)</f>
        <v/>
      </c>
      <c r="E202" s="8" t="str">
        <f>IF(总支出!D202="","",总支出!D202)</f>
        <v/>
      </c>
      <c r="F202" s="6" t="str">
        <f>IF(总支出!E202="","",总支出!E202)</f>
        <v/>
      </c>
      <c r="G202" s="6" t="str">
        <f>IF(总支出!H202="","",总支出!H202)</f>
        <v/>
      </c>
      <c r="H202" s="6" t="str">
        <f>IF(总支出!I202="","自动",总支出!I202)</f>
        <v>自动</v>
      </c>
      <c r="I202" s="6" t="str">
        <f>IF(F202="","",IFERROR(VLOOKUP(F202,税费设置!$A$15:$B$27,2,FALSE),"含税不明"))</f>
        <v/>
      </c>
      <c r="J202" s="6" t="str">
        <f t="shared" si="22"/>
        <v/>
      </c>
      <c r="K202" s="6" t="str">
        <f>IF(AND(税费设置!$B$5="是",G202="个人支出",J202="应税"),"是","否")</f>
        <v>否</v>
      </c>
      <c r="L202" s="8">
        <f t="shared" si="23"/>
        <v>0</v>
      </c>
      <c r="M202" s="8">
        <f t="shared" si="24"/>
        <v>0</v>
      </c>
      <c r="N202" s="8">
        <f t="shared" si="25"/>
        <v>0</v>
      </c>
      <c r="O202" s="8">
        <f t="shared" si="26"/>
        <v>0</v>
      </c>
      <c r="P202" s="8">
        <f>IF(K202&lt;&gt;"是",0,IF(税费设置!$B$6="是",E202/(1+税费设置!$B$10),E202))</f>
        <v>0</v>
      </c>
      <c r="Q202" s="8">
        <f>IF(K202&lt;&gt;"是",0,P202*税费设置!$B$8)</f>
        <v>0</v>
      </c>
      <c r="R202" s="8">
        <f>IF(K202&lt;&gt;"是",0,P202*税费设置!$B$9)</f>
        <v>0</v>
      </c>
      <c r="S202" s="8">
        <f t="shared" si="27"/>
        <v>0</v>
      </c>
    </row>
    <row r="203" spans="1:19" ht="13.9">
      <c r="A203" s="6" t="str">
        <f>IF(总支出!A203="","",总支出!A203)</f>
        <v/>
      </c>
      <c r="B203" s="7" t="str">
        <f>IF(总支出!B203="","",总支出!B203)</f>
        <v/>
      </c>
      <c r="C203" s="6" t="str">
        <f t="shared" si="21"/>
        <v/>
      </c>
      <c r="D203" s="6" t="str">
        <f>IF(总支出!C203="","",总支出!C203)</f>
        <v/>
      </c>
      <c r="E203" s="8" t="str">
        <f>IF(总支出!D203="","",总支出!D203)</f>
        <v/>
      </c>
      <c r="F203" s="6" t="str">
        <f>IF(总支出!E203="","",总支出!E203)</f>
        <v/>
      </c>
      <c r="G203" s="6" t="str">
        <f>IF(总支出!H203="","",总支出!H203)</f>
        <v/>
      </c>
      <c r="H203" s="6" t="str">
        <f>IF(总支出!I203="","自动",总支出!I203)</f>
        <v>自动</v>
      </c>
      <c r="I203" s="6" t="str">
        <f>IF(F203="","",IFERROR(VLOOKUP(F203,税费设置!$A$15:$B$27,2,FALSE),"含税不明"))</f>
        <v/>
      </c>
      <c r="J203" s="6" t="str">
        <f t="shared" si="22"/>
        <v/>
      </c>
      <c r="K203" s="6" t="str">
        <f>IF(AND(税费设置!$B$5="是",G203="个人支出",J203="应税"),"是","否")</f>
        <v>否</v>
      </c>
      <c r="L203" s="8">
        <f t="shared" si="23"/>
        <v>0</v>
      </c>
      <c r="M203" s="8">
        <f t="shared" si="24"/>
        <v>0</v>
      </c>
      <c r="N203" s="8">
        <f t="shared" si="25"/>
        <v>0</v>
      </c>
      <c r="O203" s="8">
        <f t="shared" si="26"/>
        <v>0</v>
      </c>
      <c r="P203" s="8">
        <f>IF(K203&lt;&gt;"是",0,IF(税费设置!$B$6="是",E203/(1+税费设置!$B$10),E203))</f>
        <v>0</v>
      </c>
      <c r="Q203" s="8">
        <f>IF(K203&lt;&gt;"是",0,P203*税费设置!$B$8)</f>
        <v>0</v>
      </c>
      <c r="R203" s="8">
        <f>IF(K203&lt;&gt;"是",0,P203*税费设置!$B$9)</f>
        <v>0</v>
      </c>
      <c r="S203" s="8">
        <f t="shared" si="27"/>
        <v>0</v>
      </c>
    </row>
    <row r="204" spans="1:19" ht="13.9">
      <c r="A204" s="6" t="str">
        <f>IF(总支出!A204="","",总支出!A204)</f>
        <v/>
      </c>
      <c r="B204" s="7" t="str">
        <f>IF(总支出!B204="","",总支出!B204)</f>
        <v/>
      </c>
      <c r="C204" s="6" t="str">
        <f t="shared" si="21"/>
        <v/>
      </c>
      <c r="D204" s="6" t="str">
        <f>IF(总支出!C204="","",总支出!C204)</f>
        <v/>
      </c>
      <c r="E204" s="8" t="str">
        <f>IF(总支出!D204="","",总支出!D204)</f>
        <v/>
      </c>
      <c r="F204" s="6" t="str">
        <f>IF(总支出!E204="","",总支出!E204)</f>
        <v/>
      </c>
      <c r="G204" s="6" t="str">
        <f>IF(总支出!H204="","",总支出!H204)</f>
        <v/>
      </c>
      <c r="H204" s="6" t="str">
        <f>IF(总支出!I204="","自动",总支出!I204)</f>
        <v>自动</v>
      </c>
      <c r="I204" s="6" t="str">
        <f>IF(F204="","",IFERROR(VLOOKUP(F204,税费设置!$A$15:$B$27,2,FALSE),"含税不明"))</f>
        <v/>
      </c>
      <c r="J204" s="6" t="str">
        <f t="shared" si="22"/>
        <v/>
      </c>
      <c r="K204" s="6" t="str">
        <f>IF(AND(税费设置!$B$5="是",G204="个人支出",J204="应税"),"是","否")</f>
        <v>否</v>
      </c>
      <c r="L204" s="8">
        <f t="shared" si="23"/>
        <v>0</v>
      </c>
      <c r="M204" s="8">
        <f t="shared" si="24"/>
        <v>0</v>
      </c>
      <c r="N204" s="8">
        <f t="shared" si="25"/>
        <v>0</v>
      </c>
      <c r="O204" s="8">
        <f t="shared" si="26"/>
        <v>0</v>
      </c>
      <c r="P204" s="8">
        <f>IF(K204&lt;&gt;"是",0,IF(税费设置!$B$6="是",E204/(1+税费设置!$B$10),E204))</f>
        <v>0</v>
      </c>
      <c r="Q204" s="8">
        <f>IF(K204&lt;&gt;"是",0,P204*税费设置!$B$8)</f>
        <v>0</v>
      </c>
      <c r="R204" s="8">
        <f>IF(K204&lt;&gt;"是",0,P204*税费设置!$B$9)</f>
        <v>0</v>
      </c>
      <c r="S204" s="8">
        <f t="shared" si="27"/>
        <v>0</v>
      </c>
    </row>
    <row r="205" spans="1:19" ht="13.9">
      <c r="A205" s="6" t="str">
        <f>IF(总支出!A205="","",总支出!A205)</f>
        <v/>
      </c>
      <c r="B205" s="7" t="str">
        <f>IF(总支出!B205="","",总支出!B205)</f>
        <v/>
      </c>
      <c r="C205" s="6" t="str">
        <f t="shared" si="21"/>
        <v/>
      </c>
      <c r="D205" s="6" t="str">
        <f>IF(总支出!C205="","",总支出!C205)</f>
        <v/>
      </c>
      <c r="E205" s="8" t="str">
        <f>IF(总支出!D205="","",总支出!D205)</f>
        <v/>
      </c>
      <c r="F205" s="6" t="str">
        <f>IF(总支出!E205="","",总支出!E205)</f>
        <v/>
      </c>
      <c r="G205" s="6" t="str">
        <f>IF(总支出!H205="","",总支出!H205)</f>
        <v/>
      </c>
      <c r="H205" s="6" t="str">
        <f>IF(总支出!I205="","自动",总支出!I205)</f>
        <v>自动</v>
      </c>
      <c r="I205" s="6" t="str">
        <f>IF(F205="","",IFERROR(VLOOKUP(F205,税费设置!$A$15:$B$27,2,FALSE),"含税不明"))</f>
        <v/>
      </c>
      <c r="J205" s="6" t="str">
        <f t="shared" si="22"/>
        <v/>
      </c>
      <c r="K205" s="6" t="str">
        <f>IF(AND(税费设置!$B$5="是",G205="个人支出",J205="应税"),"是","否")</f>
        <v>否</v>
      </c>
      <c r="L205" s="8">
        <f t="shared" si="23"/>
        <v>0</v>
      </c>
      <c r="M205" s="8">
        <f t="shared" si="24"/>
        <v>0</v>
      </c>
      <c r="N205" s="8">
        <f t="shared" si="25"/>
        <v>0</v>
      </c>
      <c r="O205" s="8">
        <f t="shared" si="26"/>
        <v>0</v>
      </c>
      <c r="P205" s="8">
        <f>IF(K205&lt;&gt;"是",0,IF(税费设置!$B$6="是",E205/(1+税费设置!$B$10),E205))</f>
        <v>0</v>
      </c>
      <c r="Q205" s="8">
        <f>IF(K205&lt;&gt;"是",0,P205*税费设置!$B$8)</f>
        <v>0</v>
      </c>
      <c r="R205" s="8">
        <f>IF(K205&lt;&gt;"是",0,P205*税费设置!$B$9)</f>
        <v>0</v>
      </c>
      <c r="S205" s="8">
        <f t="shared" si="27"/>
        <v>0</v>
      </c>
    </row>
    <row r="206" spans="1:19" ht="13.9">
      <c r="A206" s="6" t="str">
        <f>IF(总支出!A206="","",总支出!A206)</f>
        <v/>
      </c>
      <c r="B206" s="7" t="str">
        <f>IF(总支出!B206="","",总支出!B206)</f>
        <v/>
      </c>
      <c r="C206" s="6" t="str">
        <f t="shared" si="21"/>
        <v/>
      </c>
      <c r="D206" s="6" t="str">
        <f>IF(总支出!C206="","",总支出!C206)</f>
        <v/>
      </c>
      <c r="E206" s="8" t="str">
        <f>IF(总支出!D206="","",总支出!D206)</f>
        <v/>
      </c>
      <c r="F206" s="6" t="str">
        <f>IF(总支出!E206="","",总支出!E206)</f>
        <v/>
      </c>
      <c r="G206" s="6" t="str">
        <f>IF(总支出!H206="","",总支出!H206)</f>
        <v/>
      </c>
      <c r="H206" s="6" t="str">
        <f>IF(总支出!I206="","自动",总支出!I206)</f>
        <v>自动</v>
      </c>
      <c r="I206" s="6" t="str">
        <f>IF(F206="","",IFERROR(VLOOKUP(F206,税费设置!$A$15:$B$27,2,FALSE),"含税不明"))</f>
        <v/>
      </c>
      <c r="J206" s="6" t="str">
        <f t="shared" si="22"/>
        <v/>
      </c>
      <c r="K206" s="6" t="str">
        <f>IF(AND(税费设置!$B$5="是",G206="个人支出",J206="应税"),"是","否")</f>
        <v>否</v>
      </c>
      <c r="L206" s="8">
        <f t="shared" si="23"/>
        <v>0</v>
      </c>
      <c r="M206" s="8">
        <f t="shared" si="24"/>
        <v>0</v>
      </c>
      <c r="N206" s="8">
        <f t="shared" si="25"/>
        <v>0</v>
      </c>
      <c r="O206" s="8">
        <f t="shared" si="26"/>
        <v>0</v>
      </c>
      <c r="P206" s="8">
        <f>IF(K206&lt;&gt;"是",0,IF(税费设置!$B$6="是",E206/(1+税费设置!$B$10),E206))</f>
        <v>0</v>
      </c>
      <c r="Q206" s="8">
        <f>IF(K206&lt;&gt;"是",0,P206*税费设置!$B$8)</f>
        <v>0</v>
      </c>
      <c r="R206" s="8">
        <f>IF(K206&lt;&gt;"是",0,P206*税费设置!$B$9)</f>
        <v>0</v>
      </c>
      <c r="S206" s="8">
        <f t="shared" si="27"/>
        <v>0</v>
      </c>
    </row>
    <row r="207" spans="1:19" ht="13.9">
      <c r="A207" s="6" t="str">
        <f>IF(总支出!A207="","",总支出!A207)</f>
        <v/>
      </c>
      <c r="B207" s="7" t="str">
        <f>IF(总支出!B207="","",总支出!B207)</f>
        <v/>
      </c>
      <c r="C207" s="6" t="str">
        <f t="shared" si="21"/>
        <v/>
      </c>
      <c r="D207" s="6" t="str">
        <f>IF(总支出!C207="","",总支出!C207)</f>
        <v/>
      </c>
      <c r="E207" s="8" t="str">
        <f>IF(总支出!D207="","",总支出!D207)</f>
        <v/>
      </c>
      <c r="F207" s="6" t="str">
        <f>IF(总支出!E207="","",总支出!E207)</f>
        <v/>
      </c>
      <c r="G207" s="6" t="str">
        <f>IF(总支出!H207="","",总支出!H207)</f>
        <v/>
      </c>
      <c r="H207" s="6" t="str">
        <f>IF(总支出!I207="","自动",总支出!I207)</f>
        <v>自动</v>
      </c>
      <c r="I207" s="6" t="str">
        <f>IF(F207="","",IFERROR(VLOOKUP(F207,税费设置!$A$15:$B$27,2,FALSE),"含税不明"))</f>
        <v/>
      </c>
      <c r="J207" s="6" t="str">
        <f t="shared" si="22"/>
        <v/>
      </c>
      <c r="K207" s="6" t="str">
        <f>IF(AND(税费设置!$B$5="是",G207="个人支出",J207="应税"),"是","否")</f>
        <v>否</v>
      </c>
      <c r="L207" s="8">
        <f t="shared" si="23"/>
        <v>0</v>
      </c>
      <c r="M207" s="8">
        <f t="shared" si="24"/>
        <v>0</v>
      </c>
      <c r="N207" s="8">
        <f t="shared" si="25"/>
        <v>0</v>
      </c>
      <c r="O207" s="8">
        <f t="shared" si="26"/>
        <v>0</v>
      </c>
      <c r="P207" s="8">
        <f>IF(K207&lt;&gt;"是",0,IF(税费设置!$B$6="是",E207/(1+税费设置!$B$10),E207))</f>
        <v>0</v>
      </c>
      <c r="Q207" s="8">
        <f>IF(K207&lt;&gt;"是",0,P207*税费设置!$B$8)</f>
        <v>0</v>
      </c>
      <c r="R207" s="8">
        <f>IF(K207&lt;&gt;"是",0,P207*税费设置!$B$9)</f>
        <v>0</v>
      </c>
      <c r="S207" s="8">
        <f t="shared" si="27"/>
        <v>0</v>
      </c>
    </row>
    <row r="208" spans="1:19" ht="13.9">
      <c r="A208" s="6" t="str">
        <f>IF(总支出!A208="","",总支出!A208)</f>
        <v/>
      </c>
      <c r="B208" s="7" t="str">
        <f>IF(总支出!B208="","",总支出!B208)</f>
        <v/>
      </c>
      <c r="C208" s="6" t="str">
        <f t="shared" si="21"/>
        <v/>
      </c>
      <c r="D208" s="6" t="str">
        <f>IF(总支出!C208="","",总支出!C208)</f>
        <v/>
      </c>
      <c r="E208" s="8" t="str">
        <f>IF(总支出!D208="","",总支出!D208)</f>
        <v/>
      </c>
      <c r="F208" s="6" t="str">
        <f>IF(总支出!E208="","",总支出!E208)</f>
        <v/>
      </c>
      <c r="G208" s="6" t="str">
        <f>IF(总支出!H208="","",总支出!H208)</f>
        <v/>
      </c>
      <c r="H208" s="6" t="str">
        <f>IF(总支出!I208="","自动",总支出!I208)</f>
        <v>自动</v>
      </c>
      <c r="I208" s="6" t="str">
        <f>IF(F208="","",IFERROR(VLOOKUP(F208,税费设置!$A$15:$B$27,2,FALSE),"含税不明"))</f>
        <v/>
      </c>
      <c r="J208" s="6" t="str">
        <f t="shared" si="22"/>
        <v/>
      </c>
      <c r="K208" s="6" t="str">
        <f>IF(AND(税费设置!$B$5="是",G208="个人支出",J208="应税"),"是","否")</f>
        <v>否</v>
      </c>
      <c r="L208" s="8">
        <f t="shared" si="23"/>
        <v>0</v>
      </c>
      <c r="M208" s="8">
        <f t="shared" si="24"/>
        <v>0</v>
      </c>
      <c r="N208" s="8">
        <f t="shared" si="25"/>
        <v>0</v>
      </c>
      <c r="O208" s="8">
        <f t="shared" si="26"/>
        <v>0</v>
      </c>
      <c r="P208" s="8">
        <f>IF(K208&lt;&gt;"是",0,IF(税费设置!$B$6="是",E208/(1+税费设置!$B$10),E208))</f>
        <v>0</v>
      </c>
      <c r="Q208" s="8">
        <f>IF(K208&lt;&gt;"是",0,P208*税费设置!$B$8)</f>
        <v>0</v>
      </c>
      <c r="R208" s="8">
        <f>IF(K208&lt;&gt;"是",0,P208*税费设置!$B$9)</f>
        <v>0</v>
      </c>
      <c r="S208" s="8">
        <f t="shared" si="27"/>
        <v>0</v>
      </c>
    </row>
    <row r="209" spans="1:19" ht="13.9">
      <c r="A209" s="6" t="str">
        <f>IF(总支出!A209="","",总支出!A209)</f>
        <v/>
      </c>
      <c r="B209" s="7" t="str">
        <f>IF(总支出!B209="","",总支出!B209)</f>
        <v/>
      </c>
      <c r="C209" s="6" t="str">
        <f t="shared" si="21"/>
        <v/>
      </c>
      <c r="D209" s="6" t="str">
        <f>IF(总支出!C209="","",总支出!C209)</f>
        <v/>
      </c>
      <c r="E209" s="8" t="str">
        <f>IF(总支出!D209="","",总支出!D209)</f>
        <v/>
      </c>
      <c r="F209" s="6" t="str">
        <f>IF(总支出!E209="","",总支出!E209)</f>
        <v/>
      </c>
      <c r="G209" s="6" t="str">
        <f>IF(总支出!H209="","",总支出!H209)</f>
        <v/>
      </c>
      <c r="H209" s="6" t="str">
        <f>IF(总支出!I209="","自动",总支出!I209)</f>
        <v>自动</v>
      </c>
      <c r="I209" s="6" t="str">
        <f>IF(F209="","",IFERROR(VLOOKUP(F209,税费设置!$A$15:$B$27,2,FALSE),"含税不明"))</f>
        <v/>
      </c>
      <c r="J209" s="6" t="str">
        <f t="shared" si="22"/>
        <v/>
      </c>
      <c r="K209" s="6" t="str">
        <f>IF(AND(税费设置!$B$5="是",G209="个人支出",J209="应税"),"是","否")</f>
        <v>否</v>
      </c>
      <c r="L209" s="8">
        <f t="shared" si="23"/>
        <v>0</v>
      </c>
      <c r="M209" s="8">
        <f t="shared" si="24"/>
        <v>0</v>
      </c>
      <c r="N209" s="8">
        <f t="shared" si="25"/>
        <v>0</v>
      </c>
      <c r="O209" s="8">
        <f t="shared" si="26"/>
        <v>0</v>
      </c>
      <c r="P209" s="8">
        <f>IF(K209&lt;&gt;"是",0,IF(税费设置!$B$6="是",E209/(1+税费设置!$B$10),E209))</f>
        <v>0</v>
      </c>
      <c r="Q209" s="8">
        <f>IF(K209&lt;&gt;"是",0,P209*税费设置!$B$8)</f>
        <v>0</v>
      </c>
      <c r="R209" s="8">
        <f>IF(K209&lt;&gt;"是",0,P209*税费设置!$B$9)</f>
        <v>0</v>
      </c>
      <c r="S209" s="8">
        <f t="shared" si="27"/>
        <v>0</v>
      </c>
    </row>
    <row r="210" spans="1:19" ht="13.9">
      <c r="A210" s="6" t="str">
        <f>IF(总支出!A210="","",总支出!A210)</f>
        <v/>
      </c>
      <c r="B210" s="7" t="str">
        <f>IF(总支出!B210="","",总支出!B210)</f>
        <v/>
      </c>
      <c r="C210" s="6" t="str">
        <f t="shared" si="21"/>
        <v/>
      </c>
      <c r="D210" s="6" t="str">
        <f>IF(总支出!C210="","",总支出!C210)</f>
        <v/>
      </c>
      <c r="E210" s="8" t="str">
        <f>IF(总支出!D210="","",总支出!D210)</f>
        <v/>
      </c>
      <c r="F210" s="6" t="str">
        <f>IF(总支出!E210="","",总支出!E210)</f>
        <v/>
      </c>
      <c r="G210" s="6" t="str">
        <f>IF(总支出!H210="","",总支出!H210)</f>
        <v/>
      </c>
      <c r="H210" s="6" t="str">
        <f>IF(总支出!I210="","自动",总支出!I210)</f>
        <v>自动</v>
      </c>
      <c r="I210" s="6" t="str">
        <f>IF(F210="","",IFERROR(VLOOKUP(F210,税费设置!$A$15:$B$27,2,FALSE),"含税不明"))</f>
        <v/>
      </c>
      <c r="J210" s="6" t="str">
        <f t="shared" si="22"/>
        <v/>
      </c>
      <c r="K210" s="6" t="str">
        <f>IF(AND(税费设置!$B$5="是",G210="个人支出",J210="应税"),"是","否")</f>
        <v>否</v>
      </c>
      <c r="L210" s="8">
        <f t="shared" si="23"/>
        <v>0</v>
      </c>
      <c r="M210" s="8">
        <f t="shared" si="24"/>
        <v>0</v>
      </c>
      <c r="N210" s="8">
        <f t="shared" si="25"/>
        <v>0</v>
      </c>
      <c r="O210" s="8">
        <f t="shared" si="26"/>
        <v>0</v>
      </c>
      <c r="P210" s="8">
        <f>IF(K210&lt;&gt;"是",0,IF(税费设置!$B$6="是",E210/(1+税费设置!$B$10),E210))</f>
        <v>0</v>
      </c>
      <c r="Q210" s="8">
        <f>IF(K210&lt;&gt;"是",0,P210*税费设置!$B$8)</f>
        <v>0</v>
      </c>
      <c r="R210" s="8">
        <f>IF(K210&lt;&gt;"是",0,P210*税费设置!$B$9)</f>
        <v>0</v>
      </c>
      <c r="S210" s="8">
        <f t="shared" si="27"/>
        <v>0</v>
      </c>
    </row>
    <row r="211" spans="1:19" ht="13.9">
      <c r="A211" s="6" t="str">
        <f>IF(总支出!A211="","",总支出!A211)</f>
        <v/>
      </c>
      <c r="B211" s="7" t="str">
        <f>IF(总支出!B211="","",总支出!B211)</f>
        <v/>
      </c>
      <c r="C211" s="6" t="str">
        <f t="shared" si="21"/>
        <v/>
      </c>
      <c r="D211" s="6" t="str">
        <f>IF(总支出!C211="","",总支出!C211)</f>
        <v/>
      </c>
      <c r="E211" s="8" t="str">
        <f>IF(总支出!D211="","",总支出!D211)</f>
        <v/>
      </c>
      <c r="F211" s="6" t="str">
        <f>IF(总支出!E211="","",总支出!E211)</f>
        <v/>
      </c>
      <c r="G211" s="6" t="str">
        <f>IF(总支出!H211="","",总支出!H211)</f>
        <v/>
      </c>
      <c r="H211" s="6" t="str">
        <f>IF(总支出!I211="","自动",总支出!I211)</f>
        <v>自动</v>
      </c>
      <c r="I211" s="6" t="str">
        <f>IF(F211="","",IFERROR(VLOOKUP(F211,税费设置!$A$15:$B$27,2,FALSE),"含税不明"))</f>
        <v/>
      </c>
      <c r="J211" s="6" t="str">
        <f t="shared" si="22"/>
        <v/>
      </c>
      <c r="K211" s="6" t="str">
        <f>IF(AND(税费设置!$B$5="是",G211="个人支出",J211="应税"),"是","否")</f>
        <v>否</v>
      </c>
      <c r="L211" s="8">
        <f t="shared" si="23"/>
        <v>0</v>
      </c>
      <c r="M211" s="8">
        <f t="shared" si="24"/>
        <v>0</v>
      </c>
      <c r="N211" s="8">
        <f t="shared" si="25"/>
        <v>0</v>
      </c>
      <c r="O211" s="8">
        <f t="shared" si="26"/>
        <v>0</v>
      </c>
      <c r="P211" s="8">
        <f>IF(K211&lt;&gt;"是",0,IF(税费设置!$B$6="是",E211/(1+税费设置!$B$10),E211))</f>
        <v>0</v>
      </c>
      <c r="Q211" s="8">
        <f>IF(K211&lt;&gt;"是",0,P211*税费设置!$B$8)</f>
        <v>0</v>
      </c>
      <c r="R211" s="8">
        <f>IF(K211&lt;&gt;"是",0,P211*税费设置!$B$9)</f>
        <v>0</v>
      </c>
      <c r="S211" s="8">
        <f t="shared" si="27"/>
        <v>0</v>
      </c>
    </row>
    <row r="212" spans="1:19" ht="13.9">
      <c r="A212" s="6" t="str">
        <f>IF(总支出!A212="","",总支出!A212)</f>
        <v/>
      </c>
      <c r="B212" s="7" t="str">
        <f>IF(总支出!B212="","",总支出!B212)</f>
        <v/>
      </c>
      <c r="C212" s="6" t="str">
        <f t="shared" si="21"/>
        <v/>
      </c>
      <c r="D212" s="6" t="str">
        <f>IF(总支出!C212="","",总支出!C212)</f>
        <v/>
      </c>
      <c r="E212" s="8" t="str">
        <f>IF(总支出!D212="","",总支出!D212)</f>
        <v/>
      </c>
      <c r="F212" s="6" t="str">
        <f>IF(总支出!E212="","",总支出!E212)</f>
        <v/>
      </c>
      <c r="G212" s="6" t="str">
        <f>IF(总支出!H212="","",总支出!H212)</f>
        <v/>
      </c>
      <c r="H212" s="6" t="str">
        <f>IF(总支出!I212="","自动",总支出!I212)</f>
        <v>自动</v>
      </c>
      <c r="I212" s="6" t="str">
        <f>IF(F212="","",IFERROR(VLOOKUP(F212,税费设置!$A$15:$B$27,2,FALSE),"含税不明"))</f>
        <v/>
      </c>
      <c r="J212" s="6" t="str">
        <f t="shared" si="22"/>
        <v/>
      </c>
      <c r="K212" s="6" t="str">
        <f>IF(AND(税费设置!$B$5="是",G212="个人支出",J212="应税"),"是","否")</f>
        <v>否</v>
      </c>
      <c r="L212" s="8">
        <f t="shared" si="23"/>
        <v>0</v>
      </c>
      <c r="M212" s="8">
        <f t="shared" si="24"/>
        <v>0</v>
      </c>
      <c r="N212" s="8">
        <f t="shared" si="25"/>
        <v>0</v>
      </c>
      <c r="O212" s="8">
        <f t="shared" si="26"/>
        <v>0</v>
      </c>
      <c r="P212" s="8">
        <f>IF(K212&lt;&gt;"是",0,IF(税费设置!$B$6="是",E212/(1+税费设置!$B$10),E212))</f>
        <v>0</v>
      </c>
      <c r="Q212" s="8">
        <f>IF(K212&lt;&gt;"是",0,P212*税费设置!$B$8)</f>
        <v>0</v>
      </c>
      <c r="R212" s="8">
        <f>IF(K212&lt;&gt;"是",0,P212*税费设置!$B$9)</f>
        <v>0</v>
      </c>
      <c r="S212" s="8">
        <f t="shared" si="27"/>
        <v>0</v>
      </c>
    </row>
    <row r="213" spans="1:19" ht="13.9">
      <c r="A213" s="6" t="str">
        <f>IF(总支出!A213="","",总支出!A213)</f>
        <v/>
      </c>
      <c r="B213" s="7" t="str">
        <f>IF(总支出!B213="","",总支出!B213)</f>
        <v/>
      </c>
      <c r="C213" s="6" t="str">
        <f t="shared" si="21"/>
        <v/>
      </c>
      <c r="D213" s="6" t="str">
        <f>IF(总支出!C213="","",总支出!C213)</f>
        <v/>
      </c>
      <c r="E213" s="8" t="str">
        <f>IF(总支出!D213="","",总支出!D213)</f>
        <v/>
      </c>
      <c r="F213" s="6" t="str">
        <f>IF(总支出!E213="","",总支出!E213)</f>
        <v/>
      </c>
      <c r="G213" s="6" t="str">
        <f>IF(总支出!H213="","",总支出!H213)</f>
        <v/>
      </c>
      <c r="H213" s="6" t="str">
        <f>IF(总支出!I213="","自动",总支出!I213)</f>
        <v>自动</v>
      </c>
      <c r="I213" s="6" t="str">
        <f>IF(F213="","",IFERROR(VLOOKUP(F213,税费设置!$A$15:$B$27,2,FALSE),"含税不明"))</f>
        <v/>
      </c>
      <c r="J213" s="6" t="str">
        <f t="shared" si="22"/>
        <v/>
      </c>
      <c r="K213" s="6" t="str">
        <f>IF(AND(税费设置!$B$5="是",G213="个人支出",J213="应税"),"是","否")</f>
        <v>否</v>
      </c>
      <c r="L213" s="8">
        <f t="shared" si="23"/>
        <v>0</v>
      </c>
      <c r="M213" s="8">
        <f t="shared" si="24"/>
        <v>0</v>
      </c>
      <c r="N213" s="8">
        <f t="shared" si="25"/>
        <v>0</v>
      </c>
      <c r="O213" s="8">
        <f t="shared" si="26"/>
        <v>0</v>
      </c>
      <c r="P213" s="8">
        <f>IF(K213&lt;&gt;"是",0,IF(税费设置!$B$6="是",E213/(1+税费设置!$B$10),E213))</f>
        <v>0</v>
      </c>
      <c r="Q213" s="8">
        <f>IF(K213&lt;&gt;"是",0,P213*税费设置!$B$8)</f>
        <v>0</v>
      </c>
      <c r="R213" s="8">
        <f>IF(K213&lt;&gt;"是",0,P213*税费设置!$B$9)</f>
        <v>0</v>
      </c>
      <c r="S213" s="8">
        <f t="shared" si="27"/>
        <v>0</v>
      </c>
    </row>
    <row r="214" spans="1:19" ht="13.9">
      <c r="A214" s="6" t="str">
        <f>IF(总支出!A214="","",总支出!A214)</f>
        <v/>
      </c>
      <c r="B214" s="7" t="str">
        <f>IF(总支出!B214="","",总支出!B214)</f>
        <v/>
      </c>
      <c r="C214" s="6" t="str">
        <f t="shared" si="21"/>
        <v/>
      </c>
      <c r="D214" s="6" t="str">
        <f>IF(总支出!C214="","",总支出!C214)</f>
        <v/>
      </c>
      <c r="E214" s="8" t="str">
        <f>IF(总支出!D214="","",总支出!D214)</f>
        <v/>
      </c>
      <c r="F214" s="6" t="str">
        <f>IF(总支出!E214="","",总支出!E214)</f>
        <v/>
      </c>
      <c r="G214" s="6" t="str">
        <f>IF(总支出!H214="","",总支出!H214)</f>
        <v/>
      </c>
      <c r="H214" s="6" t="str">
        <f>IF(总支出!I214="","自动",总支出!I214)</f>
        <v>自动</v>
      </c>
      <c r="I214" s="6" t="str">
        <f>IF(F214="","",IFERROR(VLOOKUP(F214,税费设置!$A$15:$B$27,2,FALSE),"含税不明"))</f>
        <v/>
      </c>
      <c r="J214" s="6" t="str">
        <f t="shared" si="22"/>
        <v/>
      </c>
      <c r="K214" s="6" t="str">
        <f>IF(AND(税费设置!$B$5="是",G214="个人支出",J214="应税"),"是","否")</f>
        <v>否</v>
      </c>
      <c r="L214" s="8">
        <f t="shared" si="23"/>
        <v>0</v>
      </c>
      <c r="M214" s="8">
        <f t="shared" si="24"/>
        <v>0</v>
      </c>
      <c r="N214" s="8">
        <f t="shared" si="25"/>
        <v>0</v>
      </c>
      <c r="O214" s="8">
        <f t="shared" si="26"/>
        <v>0</v>
      </c>
      <c r="P214" s="8">
        <f>IF(K214&lt;&gt;"是",0,IF(税费设置!$B$6="是",E214/(1+税费设置!$B$10),E214))</f>
        <v>0</v>
      </c>
      <c r="Q214" s="8">
        <f>IF(K214&lt;&gt;"是",0,P214*税费设置!$B$8)</f>
        <v>0</v>
      </c>
      <c r="R214" s="8">
        <f>IF(K214&lt;&gt;"是",0,P214*税费设置!$B$9)</f>
        <v>0</v>
      </c>
      <c r="S214" s="8">
        <f t="shared" si="27"/>
        <v>0</v>
      </c>
    </row>
    <row r="215" spans="1:19" ht="13.9">
      <c r="A215" s="6" t="str">
        <f>IF(总支出!A215="","",总支出!A215)</f>
        <v/>
      </c>
      <c r="B215" s="7" t="str">
        <f>IF(总支出!B215="","",总支出!B215)</f>
        <v/>
      </c>
      <c r="C215" s="6" t="str">
        <f t="shared" si="21"/>
        <v/>
      </c>
      <c r="D215" s="6" t="str">
        <f>IF(总支出!C215="","",总支出!C215)</f>
        <v/>
      </c>
      <c r="E215" s="8" t="str">
        <f>IF(总支出!D215="","",总支出!D215)</f>
        <v/>
      </c>
      <c r="F215" s="6" t="str">
        <f>IF(总支出!E215="","",总支出!E215)</f>
        <v/>
      </c>
      <c r="G215" s="6" t="str">
        <f>IF(总支出!H215="","",总支出!H215)</f>
        <v/>
      </c>
      <c r="H215" s="6" t="str">
        <f>IF(总支出!I215="","自动",总支出!I215)</f>
        <v>自动</v>
      </c>
      <c r="I215" s="6" t="str">
        <f>IF(F215="","",IFERROR(VLOOKUP(F215,税费设置!$A$15:$B$27,2,FALSE),"含税不明"))</f>
        <v/>
      </c>
      <c r="J215" s="6" t="str">
        <f t="shared" si="22"/>
        <v/>
      </c>
      <c r="K215" s="6" t="str">
        <f>IF(AND(税费设置!$B$5="是",G215="个人支出",J215="应税"),"是","否")</f>
        <v>否</v>
      </c>
      <c r="L215" s="8">
        <f t="shared" si="23"/>
        <v>0</v>
      </c>
      <c r="M215" s="8">
        <f t="shared" si="24"/>
        <v>0</v>
      </c>
      <c r="N215" s="8">
        <f t="shared" si="25"/>
        <v>0</v>
      </c>
      <c r="O215" s="8">
        <f t="shared" si="26"/>
        <v>0</v>
      </c>
      <c r="P215" s="8">
        <f>IF(K215&lt;&gt;"是",0,IF(税费设置!$B$6="是",E215/(1+税费设置!$B$10),E215))</f>
        <v>0</v>
      </c>
      <c r="Q215" s="8">
        <f>IF(K215&lt;&gt;"是",0,P215*税费设置!$B$8)</f>
        <v>0</v>
      </c>
      <c r="R215" s="8">
        <f>IF(K215&lt;&gt;"是",0,P215*税费设置!$B$9)</f>
        <v>0</v>
      </c>
      <c r="S215" s="8">
        <f t="shared" si="27"/>
        <v>0</v>
      </c>
    </row>
    <row r="216" spans="1:19" ht="13.9">
      <c r="A216" s="6" t="str">
        <f>IF(总支出!A216="","",总支出!A216)</f>
        <v/>
      </c>
      <c r="B216" s="7" t="str">
        <f>IF(总支出!B216="","",总支出!B216)</f>
        <v/>
      </c>
      <c r="C216" s="6" t="str">
        <f t="shared" si="21"/>
        <v/>
      </c>
      <c r="D216" s="6" t="str">
        <f>IF(总支出!C216="","",总支出!C216)</f>
        <v/>
      </c>
      <c r="E216" s="8" t="str">
        <f>IF(总支出!D216="","",总支出!D216)</f>
        <v/>
      </c>
      <c r="F216" s="6" t="str">
        <f>IF(总支出!E216="","",总支出!E216)</f>
        <v/>
      </c>
      <c r="G216" s="6" t="str">
        <f>IF(总支出!H216="","",总支出!H216)</f>
        <v/>
      </c>
      <c r="H216" s="6" t="str">
        <f>IF(总支出!I216="","自动",总支出!I216)</f>
        <v>自动</v>
      </c>
      <c r="I216" s="6" t="str">
        <f>IF(F216="","",IFERROR(VLOOKUP(F216,税费设置!$A$15:$B$27,2,FALSE),"含税不明"))</f>
        <v/>
      </c>
      <c r="J216" s="6" t="str">
        <f t="shared" si="22"/>
        <v/>
      </c>
      <c r="K216" s="6" t="str">
        <f>IF(AND(税费设置!$B$5="是",G216="个人支出",J216="应税"),"是","否")</f>
        <v>否</v>
      </c>
      <c r="L216" s="8">
        <f t="shared" si="23"/>
        <v>0</v>
      </c>
      <c r="M216" s="8">
        <f t="shared" si="24"/>
        <v>0</v>
      </c>
      <c r="N216" s="8">
        <f t="shared" si="25"/>
        <v>0</v>
      </c>
      <c r="O216" s="8">
        <f t="shared" si="26"/>
        <v>0</v>
      </c>
      <c r="P216" s="8">
        <f>IF(K216&lt;&gt;"是",0,IF(税费设置!$B$6="是",E216/(1+税费设置!$B$10),E216))</f>
        <v>0</v>
      </c>
      <c r="Q216" s="8">
        <f>IF(K216&lt;&gt;"是",0,P216*税费设置!$B$8)</f>
        <v>0</v>
      </c>
      <c r="R216" s="8">
        <f>IF(K216&lt;&gt;"是",0,P216*税费设置!$B$9)</f>
        <v>0</v>
      </c>
      <c r="S216" s="8">
        <f t="shared" si="27"/>
        <v>0</v>
      </c>
    </row>
    <row r="217" spans="1:19" ht="13.9">
      <c r="A217" s="6" t="str">
        <f>IF(总支出!A217="","",总支出!A217)</f>
        <v/>
      </c>
      <c r="B217" s="7" t="str">
        <f>IF(总支出!B217="","",总支出!B217)</f>
        <v/>
      </c>
      <c r="C217" s="6" t="str">
        <f t="shared" si="21"/>
        <v/>
      </c>
      <c r="D217" s="6" t="str">
        <f>IF(总支出!C217="","",总支出!C217)</f>
        <v/>
      </c>
      <c r="E217" s="8" t="str">
        <f>IF(总支出!D217="","",总支出!D217)</f>
        <v/>
      </c>
      <c r="F217" s="6" t="str">
        <f>IF(总支出!E217="","",总支出!E217)</f>
        <v/>
      </c>
      <c r="G217" s="6" t="str">
        <f>IF(总支出!H217="","",总支出!H217)</f>
        <v/>
      </c>
      <c r="H217" s="6" t="str">
        <f>IF(总支出!I217="","自动",总支出!I217)</f>
        <v>自动</v>
      </c>
      <c r="I217" s="6" t="str">
        <f>IF(F217="","",IFERROR(VLOOKUP(F217,税费设置!$A$15:$B$27,2,FALSE),"含税不明"))</f>
        <v/>
      </c>
      <c r="J217" s="6" t="str">
        <f t="shared" si="22"/>
        <v/>
      </c>
      <c r="K217" s="6" t="str">
        <f>IF(AND(税费设置!$B$5="是",G217="个人支出",J217="应税"),"是","否")</f>
        <v>否</v>
      </c>
      <c r="L217" s="8">
        <f t="shared" si="23"/>
        <v>0</v>
      </c>
      <c r="M217" s="8">
        <f t="shared" si="24"/>
        <v>0</v>
      </c>
      <c r="N217" s="8">
        <f t="shared" si="25"/>
        <v>0</v>
      </c>
      <c r="O217" s="8">
        <f t="shared" si="26"/>
        <v>0</v>
      </c>
      <c r="P217" s="8">
        <f>IF(K217&lt;&gt;"是",0,IF(税费设置!$B$6="是",E217/(1+税费设置!$B$10),E217))</f>
        <v>0</v>
      </c>
      <c r="Q217" s="8">
        <f>IF(K217&lt;&gt;"是",0,P217*税费设置!$B$8)</f>
        <v>0</v>
      </c>
      <c r="R217" s="8">
        <f>IF(K217&lt;&gt;"是",0,P217*税费设置!$B$9)</f>
        <v>0</v>
      </c>
      <c r="S217" s="8">
        <f t="shared" si="27"/>
        <v>0</v>
      </c>
    </row>
    <row r="218" spans="1:19" ht="13.9">
      <c r="A218" s="6" t="str">
        <f>IF(总支出!A218="","",总支出!A218)</f>
        <v/>
      </c>
      <c r="B218" s="7" t="str">
        <f>IF(总支出!B218="","",总支出!B218)</f>
        <v/>
      </c>
      <c r="C218" s="6" t="str">
        <f t="shared" si="21"/>
        <v/>
      </c>
      <c r="D218" s="6" t="str">
        <f>IF(总支出!C218="","",总支出!C218)</f>
        <v/>
      </c>
      <c r="E218" s="8" t="str">
        <f>IF(总支出!D218="","",总支出!D218)</f>
        <v/>
      </c>
      <c r="F218" s="6" t="str">
        <f>IF(总支出!E218="","",总支出!E218)</f>
        <v/>
      </c>
      <c r="G218" s="6" t="str">
        <f>IF(总支出!H218="","",总支出!H218)</f>
        <v/>
      </c>
      <c r="H218" s="6" t="str">
        <f>IF(总支出!I218="","自动",总支出!I218)</f>
        <v>自动</v>
      </c>
      <c r="I218" s="6" t="str">
        <f>IF(F218="","",IFERROR(VLOOKUP(F218,税费设置!$A$15:$B$27,2,FALSE),"含税不明"))</f>
        <v/>
      </c>
      <c r="J218" s="6" t="str">
        <f t="shared" si="22"/>
        <v/>
      </c>
      <c r="K218" s="6" t="str">
        <f>IF(AND(税费设置!$B$5="是",G218="个人支出",J218="应税"),"是","否")</f>
        <v>否</v>
      </c>
      <c r="L218" s="8">
        <f t="shared" si="23"/>
        <v>0</v>
      </c>
      <c r="M218" s="8">
        <f t="shared" si="24"/>
        <v>0</v>
      </c>
      <c r="N218" s="8">
        <f t="shared" si="25"/>
        <v>0</v>
      </c>
      <c r="O218" s="8">
        <f t="shared" si="26"/>
        <v>0</v>
      </c>
      <c r="P218" s="8">
        <f>IF(K218&lt;&gt;"是",0,IF(税费设置!$B$6="是",E218/(1+税费设置!$B$10),E218))</f>
        <v>0</v>
      </c>
      <c r="Q218" s="8">
        <f>IF(K218&lt;&gt;"是",0,P218*税费设置!$B$8)</f>
        <v>0</v>
      </c>
      <c r="R218" s="8">
        <f>IF(K218&lt;&gt;"是",0,P218*税费设置!$B$9)</f>
        <v>0</v>
      </c>
      <c r="S218" s="8">
        <f t="shared" si="27"/>
        <v>0</v>
      </c>
    </row>
    <row r="219" spans="1:19" ht="13.9">
      <c r="A219" s="6" t="str">
        <f>IF(总支出!A219="","",总支出!A219)</f>
        <v/>
      </c>
      <c r="B219" s="7" t="str">
        <f>IF(总支出!B219="","",总支出!B219)</f>
        <v/>
      </c>
      <c r="C219" s="6" t="str">
        <f t="shared" si="21"/>
        <v/>
      </c>
      <c r="D219" s="6" t="str">
        <f>IF(总支出!C219="","",总支出!C219)</f>
        <v/>
      </c>
      <c r="E219" s="8" t="str">
        <f>IF(总支出!D219="","",总支出!D219)</f>
        <v/>
      </c>
      <c r="F219" s="6" t="str">
        <f>IF(总支出!E219="","",总支出!E219)</f>
        <v/>
      </c>
      <c r="G219" s="6" t="str">
        <f>IF(总支出!H219="","",总支出!H219)</f>
        <v/>
      </c>
      <c r="H219" s="6" t="str">
        <f>IF(总支出!I219="","自动",总支出!I219)</f>
        <v>自动</v>
      </c>
      <c r="I219" s="6" t="str">
        <f>IF(F219="","",IFERROR(VLOOKUP(F219,税费设置!$A$15:$B$27,2,FALSE),"含税不明"))</f>
        <v/>
      </c>
      <c r="J219" s="6" t="str">
        <f t="shared" si="22"/>
        <v/>
      </c>
      <c r="K219" s="6" t="str">
        <f>IF(AND(税费设置!$B$5="是",G219="个人支出",J219="应税"),"是","否")</f>
        <v>否</v>
      </c>
      <c r="L219" s="8">
        <f t="shared" si="23"/>
        <v>0</v>
      </c>
      <c r="M219" s="8">
        <f t="shared" si="24"/>
        <v>0</v>
      </c>
      <c r="N219" s="8">
        <f t="shared" si="25"/>
        <v>0</v>
      </c>
      <c r="O219" s="8">
        <f t="shared" si="26"/>
        <v>0</v>
      </c>
      <c r="P219" s="8">
        <f>IF(K219&lt;&gt;"是",0,IF(税费设置!$B$6="是",E219/(1+税费设置!$B$10),E219))</f>
        <v>0</v>
      </c>
      <c r="Q219" s="8">
        <f>IF(K219&lt;&gt;"是",0,P219*税费设置!$B$8)</f>
        <v>0</v>
      </c>
      <c r="R219" s="8">
        <f>IF(K219&lt;&gt;"是",0,P219*税费设置!$B$9)</f>
        <v>0</v>
      </c>
      <c r="S219" s="8">
        <f t="shared" si="27"/>
        <v>0</v>
      </c>
    </row>
    <row r="220" spans="1:19" ht="13.9">
      <c r="A220" s="6" t="str">
        <f>IF(总支出!A220="","",总支出!A220)</f>
        <v/>
      </c>
      <c r="B220" s="7" t="str">
        <f>IF(总支出!B220="","",总支出!B220)</f>
        <v/>
      </c>
      <c r="C220" s="6" t="str">
        <f t="shared" si="21"/>
        <v/>
      </c>
      <c r="D220" s="6" t="str">
        <f>IF(总支出!C220="","",总支出!C220)</f>
        <v/>
      </c>
      <c r="E220" s="8" t="str">
        <f>IF(总支出!D220="","",总支出!D220)</f>
        <v/>
      </c>
      <c r="F220" s="6" t="str">
        <f>IF(总支出!E220="","",总支出!E220)</f>
        <v/>
      </c>
      <c r="G220" s="6" t="str">
        <f>IF(总支出!H220="","",总支出!H220)</f>
        <v/>
      </c>
      <c r="H220" s="6" t="str">
        <f>IF(总支出!I220="","自动",总支出!I220)</f>
        <v>自动</v>
      </c>
      <c r="I220" s="6" t="str">
        <f>IF(F220="","",IFERROR(VLOOKUP(F220,税费设置!$A$15:$B$27,2,FALSE),"含税不明"))</f>
        <v/>
      </c>
      <c r="J220" s="6" t="str">
        <f t="shared" si="22"/>
        <v/>
      </c>
      <c r="K220" s="6" t="str">
        <f>IF(AND(税费设置!$B$5="是",G220="个人支出",J220="应税"),"是","否")</f>
        <v>否</v>
      </c>
      <c r="L220" s="8">
        <f t="shared" si="23"/>
        <v>0</v>
      </c>
      <c r="M220" s="8">
        <f t="shared" si="24"/>
        <v>0</v>
      </c>
      <c r="N220" s="8">
        <f t="shared" si="25"/>
        <v>0</v>
      </c>
      <c r="O220" s="8">
        <f t="shared" si="26"/>
        <v>0</v>
      </c>
      <c r="P220" s="8">
        <f>IF(K220&lt;&gt;"是",0,IF(税费设置!$B$6="是",E220/(1+税费设置!$B$10),E220))</f>
        <v>0</v>
      </c>
      <c r="Q220" s="8">
        <f>IF(K220&lt;&gt;"是",0,P220*税费设置!$B$8)</f>
        <v>0</v>
      </c>
      <c r="R220" s="8">
        <f>IF(K220&lt;&gt;"是",0,P220*税费设置!$B$9)</f>
        <v>0</v>
      </c>
      <c r="S220" s="8">
        <f t="shared" si="27"/>
        <v>0</v>
      </c>
    </row>
    <row r="221" spans="1:19" ht="13.9">
      <c r="A221" s="6" t="str">
        <f>IF(总支出!A221="","",总支出!A221)</f>
        <v/>
      </c>
      <c r="B221" s="7" t="str">
        <f>IF(总支出!B221="","",总支出!B221)</f>
        <v/>
      </c>
      <c r="C221" s="6" t="str">
        <f t="shared" si="21"/>
        <v/>
      </c>
      <c r="D221" s="6" t="str">
        <f>IF(总支出!C221="","",总支出!C221)</f>
        <v/>
      </c>
      <c r="E221" s="8" t="str">
        <f>IF(总支出!D221="","",总支出!D221)</f>
        <v/>
      </c>
      <c r="F221" s="6" t="str">
        <f>IF(总支出!E221="","",总支出!E221)</f>
        <v/>
      </c>
      <c r="G221" s="6" t="str">
        <f>IF(总支出!H221="","",总支出!H221)</f>
        <v/>
      </c>
      <c r="H221" s="6" t="str">
        <f>IF(总支出!I221="","自动",总支出!I221)</f>
        <v>自动</v>
      </c>
      <c r="I221" s="6" t="str">
        <f>IF(F221="","",IFERROR(VLOOKUP(F221,税费设置!$A$15:$B$27,2,FALSE),"含税不明"))</f>
        <v/>
      </c>
      <c r="J221" s="6" t="str">
        <f t="shared" si="22"/>
        <v/>
      </c>
      <c r="K221" s="6" t="str">
        <f>IF(AND(税费设置!$B$5="是",G221="个人支出",J221="应税"),"是","否")</f>
        <v>否</v>
      </c>
      <c r="L221" s="8">
        <f t="shared" si="23"/>
        <v>0</v>
      </c>
      <c r="M221" s="8">
        <f t="shared" si="24"/>
        <v>0</v>
      </c>
      <c r="N221" s="8">
        <f t="shared" si="25"/>
        <v>0</v>
      </c>
      <c r="O221" s="8">
        <f t="shared" si="26"/>
        <v>0</v>
      </c>
      <c r="P221" s="8">
        <f>IF(K221&lt;&gt;"是",0,IF(税费设置!$B$6="是",E221/(1+税费设置!$B$10),E221))</f>
        <v>0</v>
      </c>
      <c r="Q221" s="8">
        <f>IF(K221&lt;&gt;"是",0,P221*税费设置!$B$8)</f>
        <v>0</v>
      </c>
      <c r="R221" s="8">
        <f>IF(K221&lt;&gt;"是",0,P221*税费设置!$B$9)</f>
        <v>0</v>
      </c>
      <c r="S221" s="8">
        <f t="shared" si="27"/>
        <v>0</v>
      </c>
    </row>
    <row r="222" spans="1:19" ht="13.9">
      <c r="A222" s="6" t="str">
        <f>IF(总支出!A222="","",总支出!A222)</f>
        <v/>
      </c>
      <c r="B222" s="7" t="str">
        <f>IF(总支出!B222="","",总支出!B222)</f>
        <v/>
      </c>
      <c r="C222" s="6" t="str">
        <f t="shared" si="21"/>
        <v/>
      </c>
      <c r="D222" s="6" t="str">
        <f>IF(总支出!C222="","",总支出!C222)</f>
        <v/>
      </c>
      <c r="E222" s="8" t="str">
        <f>IF(总支出!D222="","",总支出!D222)</f>
        <v/>
      </c>
      <c r="F222" s="6" t="str">
        <f>IF(总支出!E222="","",总支出!E222)</f>
        <v/>
      </c>
      <c r="G222" s="6" t="str">
        <f>IF(总支出!H222="","",总支出!H222)</f>
        <v/>
      </c>
      <c r="H222" s="6" t="str">
        <f>IF(总支出!I222="","自动",总支出!I222)</f>
        <v>自动</v>
      </c>
      <c r="I222" s="6" t="str">
        <f>IF(F222="","",IFERROR(VLOOKUP(F222,税费设置!$A$15:$B$27,2,FALSE),"含税不明"))</f>
        <v/>
      </c>
      <c r="J222" s="6" t="str">
        <f t="shared" si="22"/>
        <v/>
      </c>
      <c r="K222" s="6" t="str">
        <f>IF(AND(税费设置!$B$5="是",G222="个人支出",J222="应税"),"是","否")</f>
        <v>否</v>
      </c>
      <c r="L222" s="8">
        <f t="shared" si="23"/>
        <v>0</v>
      </c>
      <c r="M222" s="8">
        <f t="shared" si="24"/>
        <v>0</v>
      </c>
      <c r="N222" s="8">
        <f t="shared" si="25"/>
        <v>0</v>
      </c>
      <c r="O222" s="8">
        <f t="shared" si="26"/>
        <v>0</v>
      </c>
      <c r="P222" s="8">
        <f>IF(K222&lt;&gt;"是",0,IF(税费设置!$B$6="是",E222/(1+税费设置!$B$10),E222))</f>
        <v>0</v>
      </c>
      <c r="Q222" s="8">
        <f>IF(K222&lt;&gt;"是",0,P222*税费设置!$B$8)</f>
        <v>0</v>
      </c>
      <c r="R222" s="8">
        <f>IF(K222&lt;&gt;"是",0,P222*税费设置!$B$9)</f>
        <v>0</v>
      </c>
      <c r="S222" s="8">
        <f t="shared" si="27"/>
        <v>0</v>
      </c>
    </row>
    <row r="223" spans="1:19" ht="13.9">
      <c r="A223" s="6" t="str">
        <f>IF(总支出!A223="","",总支出!A223)</f>
        <v/>
      </c>
      <c r="B223" s="7" t="str">
        <f>IF(总支出!B223="","",总支出!B223)</f>
        <v/>
      </c>
      <c r="C223" s="6" t="str">
        <f t="shared" si="21"/>
        <v/>
      </c>
      <c r="D223" s="6" t="str">
        <f>IF(总支出!C223="","",总支出!C223)</f>
        <v/>
      </c>
      <c r="E223" s="8" t="str">
        <f>IF(总支出!D223="","",总支出!D223)</f>
        <v/>
      </c>
      <c r="F223" s="6" t="str">
        <f>IF(总支出!E223="","",总支出!E223)</f>
        <v/>
      </c>
      <c r="G223" s="6" t="str">
        <f>IF(总支出!H223="","",总支出!H223)</f>
        <v/>
      </c>
      <c r="H223" s="6" t="str">
        <f>IF(总支出!I223="","自动",总支出!I223)</f>
        <v>自动</v>
      </c>
      <c r="I223" s="6" t="str">
        <f>IF(F223="","",IFERROR(VLOOKUP(F223,税费设置!$A$15:$B$27,2,FALSE),"含税不明"))</f>
        <v/>
      </c>
      <c r="J223" s="6" t="str">
        <f t="shared" si="22"/>
        <v/>
      </c>
      <c r="K223" s="6" t="str">
        <f>IF(AND(税费设置!$B$5="是",G223="个人支出",J223="应税"),"是","否")</f>
        <v>否</v>
      </c>
      <c r="L223" s="8">
        <f t="shared" si="23"/>
        <v>0</v>
      </c>
      <c r="M223" s="8">
        <f t="shared" si="24"/>
        <v>0</v>
      </c>
      <c r="N223" s="8">
        <f t="shared" si="25"/>
        <v>0</v>
      </c>
      <c r="O223" s="8">
        <f t="shared" si="26"/>
        <v>0</v>
      </c>
      <c r="P223" s="8">
        <f>IF(K223&lt;&gt;"是",0,IF(税费设置!$B$6="是",E223/(1+税费设置!$B$10),E223))</f>
        <v>0</v>
      </c>
      <c r="Q223" s="8">
        <f>IF(K223&lt;&gt;"是",0,P223*税费设置!$B$8)</f>
        <v>0</v>
      </c>
      <c r="R223" s="8">
        <f>IF(K223&lt;&gt;"是",0,P223*税费设置!$B$9)</f>
        <v>0</v>
      </c>
      <c r="S223" s="8">
        <f t="shared" si="27"/>
        <v>0</v>
      </c>
    </row>
    <row r="224" spans="1:19" ht="13.9">
      <c r="A224" s="6" t="str">
        <f>IF(总支出!A224="","",总支出!A224)</f>
        <v/>
      </c>
      <c r="B224" s="7" t="str">
        <f>IF(总支出!B224="","",总支出!B224)</f>
        <v/>
      </c>
      <c r="C224" s="6" t="str">
        <f t="shared" si="21"/>
        <v/>
      </c>
      <c r="D224" s="6" t="str">
        <f>IF(总支出!C224="","",总支出!C224)</f>
        <v/>
      </c>
      <c r="E224" s="8" t="str">
        <f>IF(总支出!D224="","",总支出!D224)</f>
        <v/>
      </c>
      <c r="F224" s="6" t="str">
        <f>IF(总支出!E224="","",总支出!E224)</f>
        <v/>
      </c>
      <c r="G224" s="6" t="str">
        <f>IF(总支出!H224="","",总支出!H224)</f>
        <v/>
      </c>
      <c r="H224" s="6" t="str">
        <f>IF(总支出!I224="","自动",总支出!I224)</f>
        <v>自动</v>
      </c>
      <c r="I224" s="6" t="str">
        <f>IF(F224="","",IFERROR(VLOOKUP(F224,税费设置!$A$15:$B$27,2,FALSE),"含税不明"))</f>
        <v/>
      </c>
      <c r="J224" s="6" t="str">
        <f t="shared" si="22"/>
        <v/>
      </c>
      <c r="K224" s="6" t="str">
        <f>IF(AND(税费设置!$B$5="是",G224="个人支出",J224="应税"),"是","否")</f>
        <v>否</v>
      </c>
      <c r="L224" s="8">
        <f t="shared" si="23"/>
        <v>0</v>
      </c>
      <c r="M224" s="8">
        <f t="shared" si="24"/>
        <v>0</v>
      </c>
      <c r="N224" s="8">
        <f t="shared" si="25"/>
        <v>0</v>
      </c>
      <c r="O224" s="8">
        <f t="shared" si="26"/>
        <v>0</v>
      </c>
      <c r="P224" s="8">
        <f>IF(K224&lt;&gt;"是",0,IF(税费设置!$B$6="是",E224/(1+税费设置!$B$10),E224))</f>
        <v>0</v>
      </c>
      <c r="Q224" s="8">
        <f>IF(K224&lt;&gt;"是",0,P224*税费设置!$B$8)</f>
        <v>0</v>
      </c>
      <c r="R224" s="8">
        <f>IF(K224&lt;&gt;"是",0,P224*税费设置!$B$9)</f>
        <v>0</v>
      </c>
      <c r="S224" s="8">
        <f t="shared" si="27"/>
        <v>0</v>
      </c>
    </row>
    <row r="225" spans="1:19" ht="13.9">
      <c r="A225" s="6" t="str">
        <f>IF(总支出!A225="","",总支出!A225)</f>
        <v/>
      </c>
      <c r="B225" s="7" t="str">
        <f>IF(总支出!B225="","",总支出!B225)</f>
        <v/>
      </c>
      <c r="C225" s="6" t="str">
        <f t="shared" si="21"/>
        <v/>
      </c>
      <c r="D225" s="6" t="str">
        <f>IF(总支出!C225="","",总支出!C225)</f>
        <v/>
      </c>
      <c r="E225" s="8" t="str">
        <f>IF(总支出!D225="","",总支出!D225)</f>
        <v/>
      </c>
      <c r="F225" s="6" t="str">
        <f>IF(总支出!E225="","",总支出!E225)</f>
        <v/>
      </c>
      <c r="G225" s="6" t="str">
        <f>IF(总支出!H225="","",总支出!H225)</f>
        <v/>
      </c>
      <c r="H225" s="6" t="str">
        <f>IF(总支出!I225="","自动",总支出!I225)</f>
        <v>自动</v>
      </c>
      <c r="I225" s="6" t="str">
        <f>IF(F225="","",IFERROR(VLOOKUP(F225,税费设置!$A$15:$B$27,2,FALSE),"含税不明"))</f>
        <v/>
      </c>
      <c r="J225" s="6" t="str">
        <f t="shared" si="22"/>
        <v/>
      </c>
      <c r="K225" s="6" t="str">
        <f>IF(AND(税费设置!$B$5="是",G225="个人支出",J225="应税"),"是","否")</f>
        <v>否</v>
      </c>
      <c r="L225" s="8">
        <f t="shared" si="23"/>
        <v>0</v>
      </c>
      <c r="M225" s="8">
        <f t="shared" si="24"/>
        <v>0</v>
      </c>
      <c r="N225" s="8">
        <f t="shared" si="25"/>
        <v>0</v>
      </c>
      <c r="O225" s="8">
        <f t="shared" si="26"/>
        <v>0</v>
      </c>
      <c r="P225" s="8">
        <f>IF(K225&lt;&gt;"是",0,IF(税费设置!$B$6="是",E225/(1+税费设置!$B$10),E225))</f>
        <v>0</v>
      </c>
      <c r="Q225" s="8">
        <f>IF(K225&lt;&gt;"是",0,P225*税费设置!$B$8)</f>
        <v>0</v>
      </c>
      <c r="R225" s="8">
        <f>IF(K225&lt;&gt;"是",0,P225*税费设置!$B$9)</f>
        <v>0</v>
      </c>
      <c r="S225" s="8">
        <f t="shared" si="27"/>
        <v>0</v>
      </c>
    </row>
    <row r="226" spans="1:19" ht="13.9">
      <c r="A226" s="6" t="str">
        <f>IF(总支出!A226="","",总支出!A226)</f>
        <v/>
      </c>
      <c r="B226" s="7" t="str">
        <f>IF(总支出!B226="","",总支出!B226)</f>
        <v/>
      </c>
      <c r="C226" s="6" t="str">
        <f t="shared" si="21"/>
        <v/>
      </c>
      <c r="D226" s="6" t="str">
        <f>IF(总支出!C226="","",总支出!C226)</f>
        <v/>
      </c>
      <c r="E226" s="8" t="str">
        <f>IF(总支出!D226="","",总支出!D226)</f>
        <v/>
      </c>
      <c r="F226" s="6" t="str">
        <f>IF(总支出!E226="","",总支出!E226)</f>
        <v/>
      </c>
      <c r="G226" s="6" t="str">
        <f>IF(总支出!H226="","",总支出!H226)</f>
        <v/>
      </c>
      <c r="H226" s="6" t="str">
        <f>IF(总支出!I226="","自动",总支出!I226)</f>
        <v>自动</v>
      </c>
      <c r="I226" s="6" t="str">
        <f>IF(F226="","",IFERROR(VLOOKUP(F226,税费设置!$A$15:$B$27,2,FALSE),"含税不明"))</f>
        <v/>
      </c>
      <c r="J226" s="6" t="str">
        <f t="shared" si="22"/>
        <v/>
      </c>
      <c r="K226" s="6" t="str">
        <f>IF(AND(税费设置!$B$5="是",G226="个人支出",J226="应税"),"是","否")</f>
        <v>否</v>
      </c>
      <c r="L226" s="8">
        <f t="shared" si="23"/>
        <v>0</v>
      </c>
      <c r="M226" s="8">
        <f t="shared" si="24"/>
        <v>0</v>
      </c>
      <c r="N226" s="8">
        <f t="shared" si="25"/>
        <v>0</v>
      </c>
      <c r="O226" s="8">
        <f t="shared" si="26"/>
        <v>0</v>
      </c>
      <c r="P226" s="8">
        <f>IF(K226&lt;&gt;"是",0,IF(税费设置!$B$6="是",E226/(1+税费设置!$B$10),E226))</f>
        <v>0</v>
      </c>
      <c r="Q226" s="8">
        <f>IF(K226&lt;&gt;"是",0,P226*税费设置!$B$8)</f>
        <v>0</v>
      </c>
      <c r="R226" s="8">
        <f>IF(K226&lt;&gt;"是",0,P226*税费设置!$B$9)</f>
        <v>0</v>
      </c>
      <c r="S226" s="8">
        <f t="shared" si="27"/>
        <v>0</v>
      </c>
    </row>
    <row r="227" spans="1:19" ht="13.9">
      <c r="A227" s="6" t="str">
        <f>IF(总支出!A227="","",总支出!A227)</f>
        <v/>
      </c>
      <c r="B227" s="7" t="str">
        <f>IF(总支出!B227="","",总支出!B227)</f>
        <v/>
      </c>
      <c r="C227" s="6" t="str">
        <f t="shared" si="21"/>
        <v/>
      </c>
      <c r="D227" s="6" t="str">
        <f>IF(总支出!C227="","",总支出!C227)</f>
        <v/>
      </c>
      <c r="E227" s="8" t="str">
        <f>IF(总支出!D227="","",总支出!D227)</f>
        <v/>
      </c>
      <c r="F227" s="6" t="str">
        <f>IF(总支出!E227="","",总支出!E227)</f>
        <v/>
      </c>
      <c r="G227" s="6" t="str">
        <f>IF(总支出!H227="","",总支出!H227)</f>
        <v/>
      </c>
      <c r="H227" s="6" t="str">
        <f>IF(总支出!I227="","自动",总支出!I227)</f>
        <v>自动</v>
      </c>
      <c r="I227" s="6" t="str">
        <f>IF(F227="","",IFERROR(VLOOKUP(F227,税费设置!$A$15:$B$27,2,FALSE),"含税不明"))</f>
        <v/>
      </c>
      <c r="J227" s="6" t="str">
        <f t="shared" si="22"/>
        <v/>
      </c>
      <c r="K227" s="6" t="str">
        <f>IF(AND(税费设置!$B$5="是",G227="个人支出",J227="应税"),"是","否")</f>
        <v>否</v>
      </c>
      <c r="L227" s="8">
        <f t="shared" si="23"/>
        <v>0</v>
      </c>
      <c r="M227" s="8">
        <f t="shared" si="24"/>
        <v>0</v>
      </c>
      <c r="N227" s="8">
        <f t="shared" si="25"/>
        <v>0</v>
      </c>
      <c r="O227" s="8">
        <f t="shared" si="26"/>
        <v>0</v>
      </c>
      <c r="P227" s="8">
        <f>IF(K227&lt;&gt;"是",0,IF(税费设置!$B$6="是",E227/(1+税费设置!$B$10),E227))</f>
        <v>0</v>
      </c>
      <c r="Q227" s="8">
        <f>IF(K227&lt;&gt;"是",0,P227*税费设置!$B$8)</f>
        <v>0</v>
      </c>
      <c r="R227" s="8">
        <f>IF(K227&lt;&gt;"是",0,P227*税费设置!$B$9)</f>
        <v>0</v>
      </c>
      <c r="S227" s="8">
        <f t="shared" si="27"/>
        <v>0</v>
      </c>
    </row>
    <row r="228" spans="1:19" ht="13.9">
      <c r="A228" s="6" t="str">
        <f>IF(总支出!A228="","",总支出!A228)</f>
        <v/>
      </c>
      <c r="B228" s="7" t="str">
        <f>IF(总支出!B228="","",总支出!B228)</f>
        <v/>
      </c>
      <c r="C228" s="6" t="str">
        <f t="shared" si="21"/>
        <v/>
      </c>
      <c r="D228" s="6" t="str">
        <f>IF(总支出!C228="","",总支出!C228)</f>
        <v/>
      </c>
      <c r="E228" s="8" t="str">
        <f>IF(总支出!D228="","",总支出!D228)</f>
        <v/>
      </c>
      <c r="F228" s="6" t="str">
        <f>IF(总支出!E228="","",总支出!E228)</f>
        <v/>
      </c>
      <c r="G228" s="6" t="str">
        <f>IF(总支出!H228="","",总支出!H228)</f>
        <v/>
      </c>
      <c r="H228" s="6" t="str">
        <f>IF(总支出!I228="","自动",总支出!I228)</f>
        <v>自动</v>
      </c>
      <c r="I228" s="6" t="str">
        <f>IF(F228="","",IFERROR(VLOOKUP(F228,税费设置!$A$15:$B$27,2,FALSE),"含税不明"))</f>
        <v/>
      </c>
      <c r="J228" s="6" t="str">
        <f t="shared" si="22"/>
        <v/>
      </c>
      <c r="K228" s="6" t="str">
        <f>IF(AND(税费设置!$B$5="是",G228="个人支出",J228="应税"),"是","否")</f>
        <v>否</v>
      </c>
      <c r="L228" s="8">
        <f t="shared" si="23"/>
        <v>0</v>
      </c>
      <c r="M228" s="8">
        <f t="shared" si="24"/>
        <v>0</v>
      </c>
      <c r="N228" s="8">
        <f t="shared" si="25"/>
        <v>0</v>
      </c>
      <c r="O228" s="8">
        <f t="shared" si="26"/>
        <v>0</v>
      </c>
      <c r="P228" s="8">
        <f>IF(K228&lt;&gt;"是",0,IF(税费设置!$B$6="是",E228/(1+税费设置!$B$10),E228))</f>
        <v>0</v>
      </c>
      <c r="Q228" s="8">
        <f>IF(K228&lt;&gt;"是",0,P228*税费设置!$B$8)</f>
        <v>0</v>
      </c>
      <c r="R228" s="8">
        <f>IF(K228&lt;&gt;"是",0,P228*税费设置!$B$9)</f>
        <v>0</v>
      </c>
      <c r="S228" s="8">
        <f t="shared" si="27"/>
        <v>0</v>
      </c>
    </row>
    <row r="229" spans="1:19" ht="13.9">
      <c r="A229" s="6" t="str">
        <f>IF(总支出!A229="","",总支出!A229)</f>
        <v/>
      </c>
      <c r="B229" s="7" t="str">
        <f>IF(总支出!B229="","",总支出!B229)</f>
        <v/>
      </c>
      <c r="C229" s="6" t="str">
        <f t="shared" si="21"/>
        <v/>
      </c>
      <c r="D229" s="6" t="str">
        <f>IF(总支出!C229="","",总支出!C229)</f>
        <v/>
      </c>
      <c r="E229" s="8" t="str">
        <f>IF(总支出!D229="","",总支出!D229)</f>
        <v/>
      </c>
      <c r="F229" s="6" t="str">
        <f>IF(总支出!E229="","",总支出!E229)</f>
        <v/>
      </c>
      <c r="G229" s="6" t="str">
        <f>IF(总支出!H229="","",总支出!H229)</f>
        <v/>
      </c>
      <c r="H229" s="6" t="str">
        <f>IF(总支出!I229="","自动",总支出!I229)</f>
        <v>自动</v>
      </c>
      <c r="I229" s="6" t="str">
        <f>IF(F229="","",IFERROR(VLOOKUP(F229,税费设置!$A$15:$B$27,2,FALSE),"含税不明"))</f>
        <v/>
      </c>
      <c r="J229" s="6" t="str">
        <f t="shared" si="22"/>
        <v/>
      </c>
      <c r="K229" s="6" t="str">
        <f>IF(AND(税费设置!$B$5="是",G229="个人支出",J229="应税"),"是","否")</f>
        <v>否</v>
      </c>
      <c r="L229" s="8">
        <f t="shared" si="23"/>
        <v>0</v>
      </c>
      <c r="M229" s="8">
        <f t="shared" si="24"/>
        <v>0</v>
      </c>
      <c r="N229" s="8">
        <f t="shared" si="25"/>
        <v>0</v>
      </c>
      <c r="O229" s="8">
        <f t="shared" si="26"/>
        <v>0</v>
      </c>
      <c r="P229" s="8">
        <f>IF(K229&lt;&gt;"是",0,IF(税费设置!$B$6="是",E229/(1+税费设置!$B$10),E229))</f>
        <v>0</v>
      </c>
      <c r="Q229" s="8">
        <f>IF(K229&lt;&gt;"是",0,P229*税费设置!$B$8)</f>
        <v>0</v>
      </c>
      <c r="R229" s="8">
        <f>IF(K229&lt;&gt;"是",0,P229*税费设置!$B$9)</f>
        <v>0</v>
      </c>
      <c r="S229" s="8">
        <f t="shared" si="27"/>
        <v>0</v>
      </c>
    </row>
    <row r="230" spans="1:19" ht="13.9">
      <c r="A230" s="6" t="str">
        <f>IF(总支出!A230="","",总支出!A230)</f>
        <v/>
      </c>
      <c r="B230" s="7" t="str">
        <f>IF(总支出!B230="","",总支出!B230)</f>
        <v/>
      </c>
      <c r="C230" s="6" t="str">
        <f t="shared" si="21"/>
        <v/>
      </c>
      <c r="D230" s="6" t="str">
        <f>IF(总支出!C230="","",总支出!C230)</f>
        <v/>
      </c>
      <c r="E230" s="8" t="str">
        <f>IF(总支出!D230="","",总支出!D230)</f>
        <v/>
      </c>
      <c r="F230" s="6" t="str">
        <f>IF(总支出!E230="","",总支出!E230)</f>
        <v/>
      </c>
      <c r="G230" s="6" t="str">
        <f>IF(总支出!H230="","",总支出!H230)</f>
        <v/>
      </c>
      <c r="H230" s="6" t="str">
        <f>IF(总支出!I230="","自动",总支出!I230)</f>
        <v>自动</v>
      </c>
      <c r="I230" s="6" t="str">
        <f>IF(F230="","",IFERROR(VLOOKUP(F230,税费设置!$A$15:$B$27,2,FALSE),"含税不明"))</f>
        <v/>
      </c>
      <c r="J230" s="6" t="str">
        <f t="shared" si="22"/>
        <v/>
      </c>
      <c r="K230" s="6" t="str">
        <f>IF(AND(税费设置!$B$5="是",G230="个人支出",J230="应税"),"是","否")</f>
        <v>否</v>
      </c>
      <c r="L230" s="8">
        <f t="shared" si="23"/>
        <v>0</v>
      </c>
      <c r="M230" s="8">
        <f t="shared" si="24"/>
        <v>0</v>
      </c>
      <c r="N230" s="8">
        <f t="shared" si="25"/>
        <v>0</v>
      </c>
      <c r="O230" s="8">
        <f t="shared" si="26"/>
        <v>0</v>
      </c>
      <c r="P230" s="8">
        <f>IF(K230&lt;&gt;"是",0,IF(税费设置!$B$6="是",E230/(1+税费设置!$B$10),E230))</f>
        <v>0</v>
      </c>
      <c r="Q230" s="8">
        <f>IF(K230&lt;&gt;"是",0,P230*税费设置!$B$8)</f>
        <v>0</v>
      </c>
      <c r="R230" s="8">
        <f>IF(K230&lt;&gt;"是",0,P230*税费设置!$B$9)</f>
        <v>0</v>
      </c>
      <c r="S230" s="8">
        <f t="shared" si="27"/>
        <v>0</v>
      </c>
    </row>
    <row r="231" spans="1:19" ht="13.9">
      <c r="A231" s="6" t="str">
        <f>IF(总支出!A231="","",总支出!A231)</f>
        <v/>
      </c>
      <c r="B231" s="7" t="str">
        <f>IF(总支出!B231="","",总支出!B231)</f>
        <v/>
      </c>
      <c r="C231" s="6" t="str">
        <f t="shared" si="21"/>
        <v/>
      </c>
      <c r="D231" s="6" t="str">
        <f>IF(总支出!C231="","",总支出!C231)</f>
        <v/>
      </c>
      <c r="E231" s="8" t="str">
        <f>IF(总支出!D231="","",总支出!D231)</f>
        <v/>
      </c>
      <c r="F231" s="6" t="str">
        <f>IF(总支出!E231="","",总支出!E231)</f>
        <v/>
      </c>
      <c r="G231" s="6" t="str">
        <f>IF(总支出!H231="","",总支出!H231)</f>
        <v/>
      </c>
      <c r="H231" s="6" t="str">
        <f>IF(总支出!I231="","自动",总支出!I231)</f>
        <v>自动</v>
      </c>
      <c r="I231" s="6" t="str">
        <f>IF(F231="","",IFERROR(VLOOKUP(F231,税费设置!$A$15:$B$27,2,FALSE),"含税不明"))</f>
        <v/>
      </c>
      <c r="J231" s="6" t="str">
        <f t="shared" si="22"/>
        <v/>
      </c>
      <c r="K231" s="6" t="str">
        <f>IF(AND(税费设置!$B$5="是",G231="个人支出",J231="应税"),"是","否")</f>
        <v>否</v>
      </c>
      <c r="L231" s="8">
        <f t="shared" si="23"/>
        <v>0</v>
      </c>
      <c r="M231" s="8">
        <f t="shared" si="24"/>
        <v>0</v>
      </c>
      <c r="N231" s="8">
        <f t="shared" si="25"/>
        <v>0</v>
      </c>
      <c r="O231" s="8">
        <f t="shared" si="26"/>
        <v>0</v>
      </c>
      <c r="P231" s="8">
        <f>IF(K231&lt;&gt;"是",0,IF(税费设置!$B$6="是",E231/(1+税费设置!$B$10),E231))</f>
        <v>0</v>
      </c>
      <c r="Q231" s="8">
        <f>IF(K231&lt;&gt;"是",0,P231*税费设置!$B$8)</f>
        <v>0</v>
      </c>
      <c r="R231" s="8">
        <f>IF(K231&lt;&gt;"是",0,P231*税费设置!$B$9)</f>
        <v>0</v>
      </c>
      <c r="S231" s="8">
        <f t="shared" si="27"/>
        <v>0</v>
      </c>
    </row>
    <row r="232" spans="1:19" ht="13.9">
      <c r="A232" s="6" t="str">
        <f>IF(总支出!A232="","",总支出!A232)</f>
        <v/>
      </c>
      <c r="B232" s="7" t="str">
        <f>IF(总支出!B232="","",总支出!B232)</f>
        <v/>
      </c>
      <c r="C232" s="6" t="str">
        <f t="shared" si="21"/>
        <v/>
      </c>
      <c r="D232" s="6" t="str">
        <f>IF(总支出!C232="","",总支出!C232)</f>
        <v/>
      </c>
      <c r="E232" s="8" t="str">
        <f>IF(总支出!D232="","",总支出!D232)</f>
        <v/>
      </c>
      <c r="F232" s="6" t="str">
        <f>IF(总支出!E232="","",总支出!E232)</f>
        <v/>
      </c>
      <c r="G232" s="6" t="str">
        <f>IF(总支出!H232="","",总支出!H232)</f>
        <v/>
      </c>
      <c r="H232" s="6" t="str">
        <f>IF(总支出!I232="","自动",总支出!I232)</f>
        <v>自动</v>
      </c>
      <c r="I232" s="6" t="str">
        <f>IF(F232="","",IFERROR(VLOOKUP(F232,税费设置!$A$15:$B$27,2,FALSE),"含税不明"))</f>
        <v/>
      </c>
      <c r="J232" s="6" t="str">
        <f t="shared" si="22"/>
        <v/>
      </c>
      <c r="K232" s="6" t="str">
        <f>IF(AND(税费设置!$B$5="是",G232="个人支出",J232="应税"),"是","否")</f>
        <v>否</v>
      </c>
      <c r="L232" s="8">
        <f t="shared" si="23"/>
        <v>0</v>
      </c>
      <c r="M232" s="8">
        <f t="shared" si="24"/>
        <v>0</v>
      </c>
      <c r="N232" s="8">
        <f t="shared" si="25"/>
        <v>0</v>
      </c>
      <c r="O232" s="8">
        <f t="shared" si="26"/>
        <v>0</v>
      </c>
      <c r="P232" s="8">
        <f>IF(K232&lt;&gt;"是",0,IF(税费设置!$B$6="是",E232/(1+税费设置!$B$10),E232))</f>
        <v>0</v>
      </c>
      <c r="Q232" s="8">
        <f>IF(K232&lt;&gt;"是",0,P232*税费设置!$B$8)</f>
        <v>0</v>
      </c>
      <c r="R232" s="8">
        <f>IF(K232&lt;&gt;"是",0,P232*税费设置!$B$9)</f>
        <v>0</v>
      </c>
      <c r="S232" s="8">
        <f t="shared" si="27"/>
        <v>0</v>
      </c>
    </row>
    <row r="233" spans="1:19" ht="13.9">
      <c r="A233" s="6" t="str">
        <f>IF(总支出!A233="","",总支出!A233)</f>
        <v/>
      </c>
      <c r="B233" s="7" t="str">
        <f>IF(总支出!B233="","",总支出!B233)</f>
        <v/>
      </c>
      <c r="C233" s="6" t="str">
        <f t="shared" si="21"/>
        <v/>
      </c>
      <c r="D233" s="6" t="str">
        <f>IF(总支出!C233="","",总支出!C233)</f>
        <v/>
      </c>
      <c r="E233" s="8" t="str">
        <f>IF(总支出!D233="","",总支出!D233)</f>
        <v/>
      </c>
      <c r="F233" s="6" t="str">
        <f>IF(总支出!E233="","",总支出!E233)</f>
        <v/>
      </c>
      <c r="G233" s="6" t="str">
        <f>IF(总支出!H233="","",总支出!H233)</f>
        <v/>
      </c>
      <c r="H233" s="6" t="str">
        <f>IF(总支出!I233="","自动",总支出!I233)</f>
        <v>自动</v>
      </c>
      <c r="I233" s="6" t="str">
        <f>IF(F233="","",IFERROR(VLOOKUP(F233,税费设置!$A$15:$B$27,2,FALSE),"含税不明"))</f>
        <v/>
      </c>
      <c r="J233" s="6" t="str">
        <f t="shared" si="22"/>
        <v/>
      </c>
      <c r="K233" s="6" t="str">
        <f>IF(AND(税费设置!$B$5="是",G233="个人支出",J233="应税"),"是","否")</f>
        <v>否</v>
      </c>
      <c r="L233" s="8">
        <f t="shared" si="23"/>
        <v>0</v>
      </c>
      <c r="M233" s="8">
        <f t="shared" si="24"/>
        <v>0</v>
      </c>
      <c r="N233" s="8">
        <f t="shared" si="25"/>
        <v>0</v>
      </c>
      <c r="O233" s="8">
        <f t="shared" si="26"/>
        <v>0</v>
      </c>
      <c r="P233" s="8">
        <f>IF(K233&lt;&gt;"是",0,IF(税费设置!$B$6="是",E233/(1+税费设置!$B$10),E233))</f>
        <v>0</v>
      </c>
      <c r="Q233" s="8">
        <f>IF(K233&lt;&gt;"是",0,P233*税费设置!$B$8)</f>
        <v>0</v>
      </c>
      <c r="R233" s="8">
        <f>IF(K233&lt;&gt;"是",0,P233*税费设置!$B$9)</f>
        <v>0</v>
      </c>
      <c r="S233" s="8">
        <f t="shared" si="27"/>
        <v>0</v>
      </c>
    </row>
    <row r="234" spans="1:19" ht="13.9">
      <c r="A234" s="6" t="str">
        <f>IF(总支出!A234="","",总支出!A234)</f>
        <v/>
      </c>
      <c r="B234" s="7" t="str">
        <f>IF(总支出!B234="","",总支出!B234)</f>
        <v/>
      </c>
      <c r="C234" s="6" t="str">
        <f t="shared" si="21"/>
        <v/>
      </c>
      <c r="D234" s="6" t="str">
        <f>IF(总支出!C234="","",总支出!C234)</f>
        <v/>
      </c>
      <c r="E234" s="8" t="str">
        <f>IF(总支出!D234="","",总支出!D234)</f>
        <v/>
      </c>
      <c r="F234" s="6" t="str">
        <f>IF(总支出!E234="","",总支出!E234)</f>
        <v/>
      </c>
      <c r="G234" s="6" t="str">
        <f>IF(总支出!H234="","",总支出!H234)</f>
        <v/>
      </c>
      <c r="H234" s="6" t="str">
        <f>IF(总支出!I234="","自动",总支出!I234)</f>
        <v>自动</v>
      </c>
      <c r="I234" s="6" t="str">
        <f>IF(F234="","",IFERROR(VLOOKUP(F234,税费设置!$A$15:$B$27,2,FALSE),"含税不明"))</f>
        <v/>
      </c>
      <c r="J234" s="6" t="str">
        <f t="shared" si="22"/>
        <v/>
      </c>
      <c r="K234" s="6" t="str">
        <f>IF(AND(税费设置!$B$5="是",G234="个人支出",J234="应税"),"是","否")</f>
        <v>否</v>
      </c>
      <c r="L234" s="8">
        <f t="shared" si="23"/>
        <v>0</v>
      </c>
      <c r="M234" s="8">
        <f t="shared" si="24"/>
        <v>0</v>
      </c>
      <c r="N234" s="8">
        <f t="shared" si="25"/>
        <v>0</v>
      </c>
      <c r="O234" s="8">
        <f t="shared" si="26"/>
        <v>0</v>
      </c>
      <c r="P234" s="8">
        <f>IF(K234&lt;&gt;"是",0,IF(税费设置!$B$6="是",E234/(1+税费设置!$B$10),E234))</f>
        <v>0</v>
      </c>
      <c r="Q234" s="8">
        <f>IF(K234&lt;&gt;"是",0,P234*税费设置!$B$8)</f>
        <v>0</v>
      </c>
      <c r="R234" s="8">
        <f>IF(K234&lt;&gt;"是",0,P234*税费设置!$B$9)</f>
        <v>0</v>
      </c>
      <c r="S234" s="8">
        <f t="shared" si="27"/>
        <v>0</v>
      </c>
    </row>
    <row r="235" spans="1:19" ht="13.9">
      <c r="A235" s="6" t="str">
        <f>IF(总支出!A235="","",总支出!A235)</f>
        <v/>
      </c>
      <c r="B235" s="7" t="str">
        <f>IF(总支出!B235="","",总支出!B235)</f>
        <v/>
      </c>
      <c r="C235" s="6" t="str">
        <f t="shared" si="21"/>
        <v/>
      </c>
      <c r="D235" s="6" t="str">
        <f>IF(总支出!C235="","",总支出!C235)</f>
        <v/>
      </c>
      <c r="E235" s="8" t="str">
        <f>IF(总支出!D235="","",总支出!D235)</f>
        <v/>
      </c>
      <c r="F235" s="6" t="str">
        <f>IF(总支出!E235="","",总支出!E235)</f>
        <v/>
      </c>
      <c r="G235" s="6" t="str">
        <f>IF(总支出!H235="","",总支出!H235)</f>
        <v/>
      </c>
      <c r="H235" s="6" t="str">
        <f>IF(总支出!I235="","自动",总支出!I235)</f>
        <v>自动</v>
      </c>
      <c r="I235" s="6" t="str">
        <f>IF(F235="","",IFERROR(VLOOKUP(F235,税费设置!$A$15:$B$27,2,FALSE),"含税不明"))</f>
        <v/>
      </c>
      <c r="J235" s="6" t="str">
        <f t="shared" si="22"/>
        <v/>
      </c>
      <c r="K235" s="6" t="str">
        <f>IF(AND(税费设置!$B$5="是",G235="个人支出",J235="应税"),"是","否")</f>
        <v>否</v>
      </c>
      <c r="L235" s="8">
        <f t="shared" si="23"/>
        <v>0</v>
      </c>
      <c r="M235" s="8">
        <f t="shared" si="24"/>
        <v>0</v>
      </c>
      <c r="N235" s="8">
        <f t="shared" si="25"/>
        <v>0</v>
      </c>
      <c r="O235" s="8">
        <f t="shared" si="26"/>
        <v>0</v>
      </c>
      <c r="P235" s="8">
        <f>IF(K235&lt;&gt;"是",0,IF(税费设置!$B$6="是",E235/(1+税费设置!$B$10),E235))</f>
        <v>0</v>
      </c>
      <c r="Q235" s="8">
        <f>IF(K235&lt;&gt;"是",0,P235*税费设置!$B$8)</f>
        <v>0</v>
      </c>
      <c r="R235" s="8">
        <f>IF(K235&lt;&gt;"是",0,P235*税费设置!$B$9)</f>
        <v>0</v>
      </c>
      <c r="S235" s="8">
        <f t="shared" si="27"/>
        <v>0</v>
      </c>
    </row>
    <row r="236" spans="1:19" ht="13.9">
      <c r="A236" s="6" t="str">
        <f>IF(总支出!A236="","",总支出!A236)</f>
        <v/>
      </c>
      <c r="B236" s="7" t="str">
        <f>IF(总支出!B236="","",总支出!B236)</f>
        <v/>
      </c>
      <c r="C236" s="6" t="str">
        <f t="shared" si="21"/>
        <v/>
      </c>
      <c r="D236" s="6" t="str">
        <f>IF(总支出!C236="","",总支出!C236)</f>
        <v/>
      </c>
      <c r="E236" s="8" t="str">
        <f>IF(总支出!D236="","",总支出!D236)</f>
        <v/>
      </c>
      <c r="F236" s="6" t="str">
        <f>IF(总支出!E236="","",总支出!E236)</f>
        <v/>
      </c>
      <c r="G236" s="6" t="str">
        <f>IF(总支出!H236="","",总支出!H236)</f>
        <v/>
      </c>
      <c r="H236" s="6" t="str">
        <f>IF(总支出!I236="","自动",总支出!I236)</f>
        <v>自动</v>
      </c>
      <c r="I236" s="6" t="str">
        <f>IF(F236="","",IFERROR(VLOOKUP(F236,税费设置!$A$15:$B$27,2,FALSE),"含税不明"))</f>
        <v/>
      </c>
      <c r="J236" s="6" t="str">
        <f t="shared" si="22"/>
        <v/>
      </c>
      <c r="K236" s="6" t="str">
        <f>IF(AND(税费设置!$B$5="是",G236="个人支出",J236="应税"),"是","否")</f>
        <v>否</v>
      </c>
      <c r="L236" s="8">
        <f t="shared" si="23"/>
        <v>0</v>
      </c>
      <c r="M236" s="8">
        <f t="shared" si="24"/>
        <v>0</v>
      </c>
      <c r="N236" s="8">
        <f t="shared" si="25"/>
        <v>0</v>
      </c>
      <c r="O236" s="8">
        <f t="shared" si="26"/>
        <v>0</v>
      </c>
      <c r="P236" s="8">
        <f>IF(K236&lt;&gt;"是",0,IF(税费设置!$B$6="是",E236/(1+税费设置!$B$10),E236))</f>
        <v>0</v>
      </c>
      <c r="Q236" s="8">
        <f>IF(K236&lt;&gt;"是",0,P236*税费设置!$B$8)</f>
        <v>0</v>
      </c>
      <c r="R236" s="8">
        <f>IF(K236&lt;&gt;"是",0,P236*税费设置!$B$9)</f>
        <v>0</v>
      </c>
      <c r="S236" s="8">
        <f t="shared" si="27"/>
        <v>0</v>
      </c>
    </row>
    <row r="237" spans="1:19" ht="13.9">
      <c r="A237" s="6" t="str">
        <f>IF(总支出!A237="","",总支出!A237)</f>
        <v/>
      </c>
      <c r="B237" s="7" t="str">
        <f>IF(总支出!B237="","",总支出!B237)</f>
        <v/>
      </c>
      <c r="C237" s="6" t="str">
        <f t="shared" si="21"/>
        <v/>
      </c>
      <c r="D237" s="6" t="str">
        <f>IF(总支出!C237="","",总支出!C237)</f>
        <v/>
      </c>
      <c r="E237" s="8" t="str">
        <f>IF(总支出!D237="","",总支出!D237)</f>
        <v/>
      </c>
      <c r="F237" s="6" t="str">
        <f>IF(总支出!E237="","",总支出!E237)</f>
        <v/>
      </c>
      <c r="G237" s="6" t="str">
        <f>IF(总支出!H237="","",总支出!H237)</f>
        <v/>
      </c>
      <c r="H237" s="6" t="str">
        <f>IF(总支出!I237="","自动",总支出!I237)</f>
        <v>自动</v>
      </c>
      <c r="I237" s="6" t="str">
        <f>IF(F237="","",IFERROR(VLOOKUP(F237,税费设置!$A$15:$B$27,2,FALSE),"含税不明"))</f>
        <v/>
      </c>
      <c r="J237" s="6" t="str">
        <f t="shared" si="22"/>
        <v/>
      </c>
      <c r="K237" s="6" t="str">
        <f>IF(AND(税费设置!$B$5="是",G237="个人支出",J237="应税"),"是","否")</f>
        <v>否</v>
      </c>
      <c r="L237" s="8">
        <f t="shared" si="23"/>
        <v>0</v>
      </c>
      <c r="M237" s="8">
        <f t="shared" si="24"/>
        <v>0</v>
      </c>
      <c r="N237" s="8">
        <f t="shared" si="25"/>
        <v>0</v>
      </c>
      <c r="O237" s="8">
        <f t="shared" si="26"/>
        <v>0</v>
      </c>
      <c r="P237" s="8">
        <f>IF(K237&lt;&gt;"是",0,IF(税费设置!$B$6="是",E237/(1+税费设置!$B$10),E237))</f>
        <v>0</v>
      </c>
      <c r="Q237" s="8">
        <f>IF(K237&lt;&gt;"是",0,P237*税费设置!$B$8)</f>
        <v>0</v>
      </c>
      <c r="R237" s="8">
        <f>IF(K237&lt;&gt;"是",0,P237*税费设置!$B$9)</f>
        <v>0</v>
      </c>
      <c r="S237" s="8">
        <f t="shared" si="27"/>
        <v>0</v>
      </c>
    </row>
    <row r="238" spans="1:19" ht="13.9">
      <c r="A238" s="6" t="str">
        <f>IF(总支出!A238="","",总支出!A238)</f>
        <v/>
      </c>
      <c r="B238" s="7" t="str">
        <f>IF(总支出!B238="","",总支出!B238)</f>
        <v/>
      </c>
      <c r="C238" s="6" t="str">
        <f t="shared" si="21"/>
        <v/>
      </c>
      <c r="D238" s="6" t="str">
        <f>IF(总支出!C238="","",总支出!C238)</f>
        <v/>
      </c>
      <c r="E238" s="8" t="str">
        <f>IF(总支出!D238="","",总支出!D238)</f>
        <v/>
      </c>
      <c r="F238" s="6" t="str">
        <f>IF(总支出!E238="","",总支出!E238)</f>
        <v/>
      </c>
      <c r="G238" s="6" t="str">
        <f>IF(总支出!H238="","",总支出!H238)</f>
        <v/>
      </c>
      <c r="H238" s="6" t="str">
        <f>IF(总支出!I238="","自动",总支出!I238)</f>
        <v>自动</v>
      </c>
      <c r="I238" s="6" t="str">
        <f>IF(F238="","",IFERROR(VLOOKUP(F238,税费设置!$A$15:$B$27,2,FALSE),"含税不明"))</f>
        <v/>
      </c>
      <c r="J238" s="6" t="str">
        <f t="shared" si="22"/>
        <v/>
      </c>
      <c r="K238" s="6" t="str">
        <f>IF(AND(税费设置!$B$5="是",G238="个人支出",J238="应税"),"是","否")</f>
        <v>否</v>
      </c>
      <c r="L238" s="8">
        <f t="shared" si="23"/>
        <v>0</v>
      </c>
      <c r="M238" s="8">
        <f t="shared" si="24"/>
        <v>0</v>
      </c>
      <c r="N238" s="8">
        <f t="shared" si="25"/>
        <v>0</v>
      </c>
      <c r="O238" s="8">
        <f t="shared" si="26"/>
        <v>0</v>
      </c>
      <c r="P238" s="8">
        <f>IF(K238&lt;&gt;"是",0,IF(税费设置!$B$6="是",E238/(1+税费设置!$B$10),E238))</f>
        <v>0</v>
      </c>
      <c r="Q238" s="8">
        <f>IF(K238&lt;&gt;"是",0,P238*税费设置!$B$8)</f>
        <v>0</v>
      </c>
      <c r="R238" s="8">
        <f>IF(K238&lt;&gt;"是",0,P238*税费设置!$B$9)</f>
        <v>0</v>
      </c>
      <c r="S238" s="8">
        <f t="shared" si="27"/>
        <v>0</v>
      </c>
    </row>
    <row r="239" spans="1:19" ht="13.9">
      <c r="A239" s="6" t="str">
        <f>IF(总支出!A239="","",总支出!A239)</f>
        <v/>
      </c>
      <c r="B239" s="7" t="str">
        <f>IF(总支出!B239="","",总支出!B239)</f>
        <v/>
      </c>
      <c r="C239" s="6" t="str">
        <f t="shared" si="21"/>
        <v/>
      </c>
      <c r="D239" s="6" t="str">
        <f>IF(总支出!C239="","",总支出!C239)</f>
        <v/>
      </c>
      <c r="E239" s="8" t="str">
        <f>IF(总支出!D239="","",总支出!D239)</f>
        <v/>
      </c>
      <c r="F239" s="6" t="str">
        <f>IF(总支出!E239="","",总支出!E239)</f>
        <v/>
      </c>
      <c r="G239" s="6" t="str">
        <f>IF(总支出!H239="","",总支出!H239)</f>
        <v/>
      </c>
      <c r="H239" s="6" t="str">
        <f>IF(总支出!I239="","自动",总支出!I239)</f>
        <v>自动</v>
      </c>
      <c r="I239" s="6" t="str">
        <f>IF(F239="","",IFERROR(VLOOKUP(F239,税费设置!$A$15:$B$27,2,FALSE),"含税不明"))</f>
        <v/>
      </c>
      <c r="J239" s="6" t="str">
        <f t="shared" si="22"/>
        <v/>
      </c>
      <c r="K239" s="6" t="str">
        <f>IF(AND(税费设置!$B$5="是",G239="个人支出",J239="应税"),"是","否")</f>
        <v>否</v>
      </c>
      <c r="L239" s="8">
        <f t="shared" si="23"/>
        <v>0</v>
      </c>
      <c r="M239" s="8">
        <f t="shared" si="24"/>
        <v>0</v>
      </c>
      <c r="N239" s="8">
        <f t="shared" si="25"/>
        <v>0</v>
      </c>
      <c r="O239" s="8">
        <f t="shared" si="26"/>
        <v>0</v>
      </c>
      <c r="P239" s="8">
        <f>IF(K239&lt;&gt;"是",0,IF(税费设置!$B$6="是",E239/(1+税费设置!$B$10),E239))</f>
        <v>0</v>
      </c>
      <c r="Q239" s="8">
        <f>IF(K239&lt;&gt;"是",0,P239*税费设置!$B$8)</f>
        <v>0</v>
      </c>
      <c r="R239" s="8">
        <f>IF(K239&lt;&gt;"是",0,P239*税费设置!$B$9)</f>
        <v>0</v>
      </c>
      <c r="S239" s="8">
        <f t="shared" si="27"/>
        <v>0</v>
      </c>
    </row>
    <row r="240" spans="1:19" ht="13.9">
      <c r="A240" s="6" t="str">
        <f>IF(总支出!A240="","",总支出!A240)</f>
        <v/>
      </c>
      <c r="B240" s="7" t="str">
        <f>IF(总支出!B240="","",总支出!B240)</f>
        <v/>
      </c>
      <c r="C240" s="6" t="str">
        <f t="shared" si="21"/>
        <v/>
      </c>
      <c r="D240" s="6" t="str">
        <f>IF(总支出!C240="","",总支出!C240)</f>
        <v/>
      </c>
      <c r="E240" s="8" t="str">
        <f>IF(总支出!D240="","",总支出!D240)</f>
        <v/>
      </c>
      <c r="F240" s="6" t="str">
        <f>IF(总支出!E240="","",总支出!E240)</f>
        <v/>
      </c>
      <c r="G240" s="6" t="str">
        <f>IF(总支出!H240="","",总支出!H240)</f>
        <v/>
      </c>
      <c r="H240" s="6" t="str">
        <f>IF(总支出!I240="","自动",总支出!I240)</f>
        <v>自动</v>
      </c>
      <c r="I240" s="6" t="str">
        <f>IF(F240="","",IFERROR(VLOOKUP(F240,税费设置!$A$15:$B$27,2,FALSE),"含税不明"))</f>
        <v/>
      </c>
      <c r="J240" s="6" t="str">
        <f t="shared" si="22"/>
        <v/>
      </c>
      <c r="K240" s="6" t="str">
        <f>IF(AND(税费设置!$B$5="是",G240="个人支出",J240="应税"),"是","否")</f>
        <v>否</v>
      </c>
      <c r="L240" s="8">
        <f t="shared" si="23"/>
        <v>0</v>
      </c>
      <c r="M240" s="8">
        <f t="shared" si="24"/>
        <v>0</v>
      </c>
      <c r="N240" s="8">
        <f t="shared" si="25"/>
        <v>0</v>
      </c>
      <c r="O240" s="8">
        <f t="shared" si="26"/>
        <v>0</v>
      </c>
      <c r="P240" s="8">
        <f>IF(K240&lt;&gt;"是",0,IF(税费设置!$B$6="是",E240/(1+税费设置!$B$10),E240))</f>
        <v>0</v>
      </c>
      <c r="Q240" s="8">
        <f>IF(K240&lt;&gt;"是",0,P240*税费设置!$B$8)</f>
        <v>0</v>
      </c>
      <c r="R240" s="8">
        <f>IF(K240&lt;&gt;"是",0,P240*税费设置!$B$9)</f>
        <v>0</v>
      </c>
      <c r="S240" s="8">
        <f t="shared" si="27"/>
        <v>0</v>
      </c>
    </row>
    <row r="241" spans="1:19" ht="13.9">
      <c r="A241" s="6" t="str">
        <f>IF(总支出!A241="","",总支出!A241)</f>
        <v/>
      </c>
      <c r="B241" s="7" t="str">
        <f>IF(总支出!B241="","",总支出!B241)</f>
        <v/>
      </c>
      <c r="C241" s="6" t="str">
        <f t="shared" si="21"/>
        <v/>
      </c>
      <c r="D241" s="6" t="str">
        <f>IF(总支出!C241="","",总支出!C241)</f>
        <v/>
      </c>
      <c r="E241" s="8" t="str">
        <f>IF(总支出!D241="","",总支出!D241)</f>
        <v/>
      </c>
      <c r="F241" s="6" t="str">
        <f>IF(总支出!E241="","",总支出!E241)</f>
        <v/>
      </c>
      <c r="G241" s="6" t="str">
        <f>IF(总支出!H241="","",总支出!H241)</f>
        <v/>
      </c>
      <c r="H241" s="6" t="str">
        <f>IF(总支出!I241="","自动",总支出!I241)</f>
        <v>自动</v>
      </c>
      <c r="I241" s="6" t="str">
        <f>IF(F241="","",IFERROR(VLOOKUP(F241,税费设置!$A$15:$B$27,2,FALSE),"含税不明"))</f>
        <v/>
      </c>
      <c r="J241" s="6" t="str">
        <f t="shared" si="22"/>
        <v/>
      </c>
      <c r="K241" s="6" t="str">
        <f>IF(AND(税费设置!$B$5="是",G241="个人支出",J241="应税"),"是","否")</f>
        <v>否</v>
      </c>
      <c r="L241" s="8">
        <f t="shared" si="23"/>
        <v>0</v>
      </c>
      <c r="M241" s="8">
        <f t="shared" si="24"/>
        <v>0</v>
      </c>
      <c r="N241" s="8">
        <f t="shared" si="25"/>
        <v>0</v>
      </c>
      <c r="O241" s="8">
        <f t="shared" si="26"/>
        <v>0</v>
      </c>
      <c r="P241" s="8">
        <f>IF(K241&lt;&gt;"是",0,IF(税费设置!$B$6="是",E241/(1+税费设置!$B$10),E241))</f>
        <v>0</v>
      </c>
      <c r="Q241" s="8">
        <f>IF(K241&lt;&gt;"是",0,P241*税费设置!$B$8)</f>
        <v>0</v>
      </c>
      <c r="R241" s="8">
        <f>IF(K241&lt;&gt;"是",0,P241*税费设置!$B$9)</f>
        <v>0</v>
      </c>
      <c r="S241" s="8">
        <f t="shared" si="27"/>
        <v>0</v>
      </c>
    </row>
    <row r="242" spans="1:19" ht="13.9">
      <c r="A242" s="6" t="str">
        <f>IF(总支出!A242="","",总支出!A242)</f>
        <v/>
      </c>
      <c r="B242" s="7" t="str">
        <f>IF(总支出!B242="","",总支出!B242)</f>
        <v/>
      </c>
      <c r="C242" s="6" t="str">
        <f t="shared" si="21"/>
        <v/>
      </c>
      <c r="D242" s="6" t="str">
        <f>IF(总支出!C242="","",总支出!C242)</f>
        <v/>
      </c>
      <c r="E242" s="8" t="str">
        <f>IF(总支出!D242="","",总支出!D242)</f>
        <v/>
      </c>
      <c r="F242" s="6" t="str">
        <f>IF(总支出!E242="","",总支出!E242)</f>
        <v/>
      </c>
      <c r="G242" s="6" t="str">
        <f>IF(总支出!H242="","",总支出!H242)</f>
        <v/>
      </c>
      <c r="H242" s="6" t="str">
        <f>IF(总支出!I242="","自动",总支出!I242)</f>
        <v>自动</v>
      </c>
      <c r="I242" s="6" t="str">
        <f>IF(F242="","",IFERROR(VLOOKUP(F242,税费设置!$A$15:$B$27,2,FALSE),"含税不明"))</f>
        <v/>
      </c>
      <c r="J242" s="6" t="str">
        <f t="shared" si="22"/>
        <v/>
      </c>
      <c r="K242" s="6" t="str">
        <f>IF(AND(税费设置!$B$5="是",G242="个人支出",J242="应税"),"是","否")</f>
        <v>否</v>
      </c>
      <c r="L242" s="8">
        <f t="shared" si="23"/>
        <v>0</v>
      </c>
      <c r="M242" s="8">
        <f t="shared" si="24"/>
        <v>0</v>
      </c>
      <c r="N242" s="8">
        <f t="shared" si="25"/>
        <v>0</v>
      </c>
      <c r="O242" s="8">
        <f t="shared" si="26"/>
        <v>0</v>
      </c>
      <c r="P242" s="8">
        <f>IF(K242&lt;&gt;"是",0,IF(税费设置!$B$6="是",E242/(1+税费设置!$B$10),E242))</f>
        <v>0</v>
      </c>
      <c r="Q242" s="8">
        <f>IF(K242&lt;&gt;"是",0,P242*税费设置!$B$8)</f>
        <v>0</v>
      </c>
      <c r="R242" s="8">
        <f>IF(K242&lt;&gt;"是",0,P242*税费设置!$B$9)</f>
        <v>0</v>
      </c>
      <c r="S242" s="8">
        <f t="shared" si="27"/>
        <v>0</v>
      </c>
    </row>
    <row r="243" spans="1:19" ht="13.9">
      <c r="A243" s="6" t="str">
        <f>IF(总支出!A243="","",总支出!A243)</f>
        <v/>
      </c>
      <c r="B243" s="7" t="str">
        <f>IF(总支出!B243="","",总支出!B243)</f>
        <v/>
      </c>
      <c r="C243" s="6" t="str">
        <f t="shared" si="21"/>
        <v/>
      </c>
      <c r="D243" s="6" t="str">
        <f>IF(总支出!C243="","",总支出!C243)</f>
        <v/>
      </c>
      <c r="E243" s="8" t="str">
        <f>IF(总支出!D243="","",总支出!D243)</f>
        <v/>
      </c>
      <c r="F243" s="6" t="str">
        <f>IF(总支出!E243="","",总支出!E243)</f>
        <v/>
      </c>
      <c r="G243" s="6" t="str">
        <f>IF(总支出!H243="","",总支出!H243)</f>
        <v/>
      </c>
      <c r="H243" s="6" t="str">
        <f>IF(总支出!I243="","自动",总支出!I243)</f>
        <v>自动</v>
      </c>
      <c r="I243" s="6" t="str">
        <f>IF(F243="","",IFERROR(VLOOKUP(F243,税费设置!$A$15:$B$27,2,FALSE),"含税不明"))</f>
        <v/>
      </c>
      <c r="J243" s="6" t="str">
        <f t="shared" si="22"/>
        <v/>
      </c>
      <c r="K243" s="6" t="str">
        <f>IF(AND(税费设置!$B$5="是",G243="个人支出",J243="应税"),"是","否")</f>
        <v>否</v>
      </c>
      <c r="L243" s="8">
        <f t="shared" si="23"/>
        <v>0</v>
      </c>
      <c r="M243" s="8">
        <f t="shared" si="24"/>
        <v>0</v>
      </c>
      <c r="N243" s="8">
        <f t="shared" si="25"/>
        <v>0</v>
      </c>
      <c r="O243" s="8">
        <f t="shared" si="26"/>
        <v>0</v>
      </c>
      <c r="P243" s="8">
        <f>IF(K243&lt;&gt;"是",0,IF(税费设置!$B$6="是",E243/(1+税费设置!$B$10),E243))</f>
        <v>0</v>
      </c>
      <c r="Q243" s="8">
        <f>IF(K243&lt;&gt;"是",0,P243*税费设置!$B$8)</f>
        <v>0</v>
      </c>
      <c r="R243" s="8">
        <f>IF(K243&lt;&gt;"是",0,P243*税费设置!$B$9)</f>
        <v>0</v>
      </c>
      <c r="S243" s="8">
        <f t="shared" si="27"/>
        <v>0</v>
      </c>
    </row>
    <row r="244" spans="1:19" ht="13.9">
      <c r="A244" s="6" t="str">
        <f>IF(总支出!A244="","",总支出!A244)</f>
        <v/>
      </c>
      <c r="B244" s="7" t="str">
        <f>IF(总支出!B244="","",总支出!B244)</f>
        <v/>
      </c>
      <c r="C244" s="6" t="str">
        <f t="shared" si="21"/>
        <v/>
      </c>
      <c r="D244" s="6" t="str">
        <f>IF(总支出!C244="","",总支出!C244)</f>
        <v/>
      </c>
      <c r="E244" s="8" t="str">
        <f>IF(总支出!D244="","",总支出!D244)</f>
        <v/>
      </c>
      <c r="F244" s="6" t="str">
        <f>IF(总支出!E244="","",总支出!E244)</f>
        <v/>
      </c>
      <c r="G244" s="6" t="str">
        <f>IF(总支出!H244="","",总支出!H244)</f>
        <v/>
      </c>
      <c r="H244" s="6" t="str">
        <f>IF(总支出!I244="","自动",总支出!I244)</f>
        <v>自动</v>
      </c>
      <c r="I244" s="6" t="str">
        <f>IF(F244="","",IFERROR(VLOOKUP(F244,税费设置!$A$15:$B$27,2,FALSE),"含税不明"))</f>
        <v/>
      </c>
      <c r="J244" s="6" t="str">
        <f t="shared" si="22"/>
        <v/>
      </c>
      <c r="K244" s="6" t="str">
        <f>IF(AND(税费设置!$B$5="是",G244="个人支出",J244="应税"),"是","否")</f>
        <v>否</v>
      </c>
      <c r="L244" s="8">
        <f t="shared" si="23"/>
        <v>0</v>
      </c>
      <c r="M244" s="8">
        <f t="shared" si="24"/>
        <v>0</v>
      </c>
      <c r="N244" s="8">
        <f t="shared" si="25"/>
        <v>0</v>
      </c>
      <c r="O244" s="8">
        <f t="shared" si="26"/>
        <v>0</v>
      </c>
      <c r="P244" s="8">
        <f>IF(K244&lt;&gt;"是",0,IF(税费设置!$B$6="是",E244/(1+税费设置!$B$10),E244))</f>
        <v>0</v>
      </c>
      <c r="Q244" s="8">
        <f>IF(K244&lt;&gt;"是",0,P244*税费设置!$B$8)</f>
        <v>0</v>
      </c>
      <c r="R244" s="8">
        <f>IF(K244&lt;&gt;"是",0,P244*税费设置!$B$9)</f>
        <v>0</v>
      </c>
      <c r="S244" s="8">
        <f t="shared" si="27"/>
        <v>0</v>
      </c>
    </row>
    <row r="245" spans="1:19" ht="13.9">
      <c r="A245" s="6" t="str">
        <f>IF(总支出!A245="","",总支出!A245)</f>
        <v/>
      </c>
      <c r="B245" s="7" t="str">
        <f>IF(总支出!B245="","",总支出!B245)</f>
        <v/>
      </c>
      <c r="C245" s="6" t="str">
        <f t="shared" si="21"/>
        <v/>
      </c>
      <c r="D245" s="6" t="str">
        <f>IF(总支出!C245="","",总支出!C245)</f>
        <v/>
      </c>
      <c r="E245" s="8" t="str">
        <f>IF(总支出!D245="","",总支出!D245)</f>
        <v/>
      </c>
      <c r="F245" s="6" t="str">
        <f>IF(总支出!E245="","",总支出!E245)</f>
        <v/>
      </c>
      <c r="G245" s="6" t="str">
        <f>IF(总支出!H245="","",总支出!H245)</f>
        <v/>
      </c>
      <c r="H245" s="6" t="str">
        <f>IF(总支出!I245="","自动",总支出!I245)</f>
        <v>自动</v>
      </c>
      <c r="I245" s="6" t="str">
        <f>IF(F245="","",IFERROR(VLOOKUP(F245,税费设置!$A$15:$B$27,2,FALSE),"含税不明"))</f>
        <v/>
      </c>
      <c r="J245" s="6" t="str">
        <f t="shared" si="22"/>
        <v/>
      </c>
      <c r="K245" s="6" t="str">
        <f>IF(AND(税费设置!$B$5="是",G245="个人支出",J245="应税"),"是","否")</f>
        <v>否</v>
      </c>
      <c r="L245" s="8">
        <f t="shared" si="23"/>
        <v>0</v>
      </c>
      <c r="M245" s="8">
        <f t="shared" si="24"/>
        <v>0</v>
      </c>
      <c r="N245" s="8">
        <f t="shared" si="25"/>
        <v>0</v>
      </c>
      <c r="O245" s="8">
        <f t="shared" si="26"/>
        <v>0</v>
      </c>
      <c r="P245" s="8">
        <f>IF(K245&lt;&gt;"是",0,IF(税费设置!$B$6="是",E245/(1+税费设置!$B$10),E245))</f>
        <v>0</v>
      </c>
      <c r="Q245" s="8">
        <f>IF(K245&lt;&gt;"是",0,P245*税费设置!$B$8)</f>
        <v>0</v>
      </c>
      <c r="R245" s="8">
        <f>IF(K245&lt;&gt;"是",0,P245*税费设置!$B$9)</f>
        <v>0</v>
      </c>
      <c r="S245" s="8">
        <f t="shared" si="27"/>
        <v>0</v>
      </c>
    </row>
    <row r="246" spans="1:19" ht="13.9">
      <c r="A246" s="6" t="str">
        <f>IF(总支出!A246="","",总支出!A246)</f>
        <v/>
      </c>
      <c r="B246" s="7" t="str">
        <f>IF(总支出!B246="","",总支出!B246)</f>
        <v/>
      </c>
      <c r="C246" s="6" t="str">
        <f t="shared" si="21"/>
        <v/>
      </c>
      <c r="D246" s="6" t="str">
        <f>IF(总支出!C246="","",总支出!C246)</f>
        <v/>
      </c>
      <c r="E246" s="8" t="str">
        <f>IF(总支出!D246="","",总支出!D246)</f>
        <v/>
      </c>
      <c r="F246" s="6" t="str">
        <f>IF(总支出!E246="","",总支出!E246)</f>
        <v/>
      </c>
      <c r="G246" s="6" t="str">
        <f>IF(总支出!H246="","",总支出!H246)</f>
        <v/>
      </c>
      <c r="H246" s="6" t="str">
        <f>IF(总支出!I246="","自动",总支出!I246)</f>
        <v>自动</v>
      </c>
      <c r="I246" s="6" t="str">
        <f>IF(F246="","",IFERROR(VLOOKUP(F246,税费设置!$A$15:$B$27,2,FALSE),"含税不明"))</f>
        <v/>
      </c>
      <c r="J246" s="6" t="str">
        <f t="shared" si="22"/>
        <v/>
      </c>
      <c r="K246" s="6" t="str">
        <f>IF(AND(税费设置!$B$5="是",G246="个人支出",J246="应税"),"是","否")</f>
        <v>否</v>
      </c>
      <c r="L246" s="8">
        <f t="shared" si="23"/>
        <v>0</v>
      </c>
      <c r="M246" s="8">
        <f t="shared" si="24"/>
        <v>0</v>
      </c>
      <c r="N246" s="8">
        <f t="shared" si="25"/>
        <v>0</v>
      </c>
      <c r="O246" s="8">
        <f t="shared" si="26"/>
        <v>0</v>
      </c>
      <c r="P246" s="8">
        <f>IF(K246&lt;&gt;"是",0,IF(税费设置!$B$6="是",E246/(1+税费设置!$B$10),E246))</f>
        <v>0</v>
      </c>
      <c r="Q246" s="8">
        <f>IF(K246&lt;&gt;"是",0,P246*税费设置!$B$8)</f>
        <v>0</v>
      </c>
      <c r="R246" s="8">
        <f>IF(K246&lt;&gt;"是",0,P246*税费设置!$B$9)</f>
        <v>0</v>
      </c>
      <c r="S246" s="8">
        <f t="shared" si="27"/>
        <v>0</v>
      </c>
    </row>
    <row r="247" spans="1:19" ht="13.9">
      <c r="A247" s="6" t="str">
        <f>IF(总支出!A247="","",总支出!A247)</f>
        <v/>
      </c>
      <c r="B247" s="7" t="str">
        <f>IF(总支出!B247="","",总支出!B247)</f>
        <v/>
      </c>
      <c r="C247" s="6" t="str">
        <f t="shared" si="21"/>
        <v/>
      </c>
      <c r="D247" s="6" t="str">
        <f>IF(总支出!C247="","",总支出!C247)</f>
        <v/>
      </c>
      <c r="E247" s="8" t="str">
        <f>IF(总支出!D247="","",总支出!D247)</f>
        <v/>
      </c>
      <c r="F247" s="6" t="str">
        <f>IF(总支出!E247="","",总支出!E247)</f>
        <v/>
      </c>
      <c r="G247" s="6" t="str">
        <f>IF(总支出!H247="","",总支出!H247)</f>
        <v/>
      </c>
      <c r="H247" s="6" t="str">
        <f>IF(总支出!I247="","自动",总支出!I247)</f>
        <v>自动</v>
      </c>
      <c r="I247" s="6" t="str">
        <f>IF(F247="","",IFERROR(VLOOKUP(F247,税费设置!$A$15:$B$27,2,FALSE),"含税不明"))</f>
        <v/>
      </c>
      <c r="J247" s="6" t="str">
        <f t="shared" si="22"/>
        <v/>
      </c>
      <c r="K247" s="6" t="str">
        <f>IF(AND(税费设置!$B$5="是",G247="个人支出",J247="应税"),"是","否")</f>
        <v>否</v>
      </c>
      <c r="L247" s="8">
        <f t="shared" si="23"/>
        <v>0</v>
      </c>
      <c r="M247" s="8">
        <f t="shared" si="24"/>
        <v>0</v>
      </c>
      <c r="N247" s="8">
        <f t="shared" si="25"/>
        <v>0</v>
      </c>
      <c r="O247" s="8">
        <f t="shared" si="26"/>
        <v>0</v>
      </c>
      <c r="P247" s="8">
        <f>IF(K247&lt;&gt;"是",0,IF(税费设置!$B$6="是",E247/(1+税费设置!$B$10),E247))</f>
        <v>0</v>
      </c>
      <c r="Q247" s="8">
        <f>IF(K247&lt;&gt;"是",0,P247*税费设置!$B$8)</f>
        <v>0</v>
      </c>
      <c r="R247" s="8">
        <f>IF(K247&lt;&gt;"是",0,P247*税费设置!$B$9)</f>
        <v>0</v>
      </c>
      <c r="S247" s="8">
        <f t="shared" si="27"/>
        <v>0</v>
      </c>
    </row>
    <row r="248" spans="1:19" ht="13.9">
      <c r="A248" s="6" t="str">
        <f>IF(总支出!A248="","",总支出!A248)</f>
        <v/>
      </c>
      <c r="B248" s="7" t="str">
        <f>IF(总支出!B248="","",总支出!B248)</f>
        <v/>
      </c>
      <c r="C248" s="6" t="str">
        <f t="shared" si="21"/>
        <v/>
      </c>
      <c r="D248" s="6" t="str">
        <f>IF(总支出!C248="","",总支出!C248)</f>
        <v/>
      </c>
      <c r="E248" s="8" t="str">
        <f>IF(总支出!D248="","",总支出!D248)</f>
        <v/>
      </c>
      <c r="F248" s="6" t="str">
        <f>IF(总支出!E248="","",总支出!E248)</f>
        <v/>
      </c>
      <c r="G248" s="6" t="str">
        <f>IF(总支出!H248="","",总支出!H248)</f>
        <v/>
      </c>
      <c r="H248" s="6" t="str">
        <f>IF(总支出!I248="","自动",总支出!I248)</f>
        <v>自动</v>
      </c>
      <c r="I248" s="6" t="str">
        <f>IF(F248="","",IFERROR(VLOOKUP(F248,税费设置!$A$15:$B$27,2,FALSE),"含税不明"))</f>
        <v/>
      </c>
      <c r="J248" s="6" t="str">
        <f t="shared" si="22"/>
        <v/>
      </c>
      <c r="K248" s="6" t="str">
        <f>IF(AND(税费设置!$B$5="是",G248="个人支出",J248="应税"),"是","否")</f>
        <v>否</v>
      </c>
      <c r="L248" s="8">
        <f t="shared" si="23"/>
        <v>0</v>
      </c>
      <c r="M248" s="8">
        <f t="shared" si="24"/>
        <v>0</v>
      </c>
      <c r="N248" s="8">
        <f t="shared" si="25"/>
        <v>0</v>
      </c>
      <c r="O248" s="8">
        <f t="shared" si="26"/>
        <v>0</v>
      </c>
      <c r="P248" s="8">
        <f>IF(K248&lt;&gt;"是",0,IF(税费设置!$B$6="是",E248/(1+税费设置!$B$10),E248))</f>
        <v>0</v>
      </c>
      <c r="Q248" s="8">
        <f>IF(K248&lt;&gt;"是",0,P248*税费设置!$B$8)</f>
        <v>0</v>
      </c>
      <c r="R248" s="8">
        <f>IF(K248&lt;&gt;"是",0,P248*税费设置!$B$9)</f>
        <v>0</v>
      </c>
      <c r="S248" s="8">
        <f t="shared" si="27"/>
        <v>0</v>
      </c>
    </row>
    <row r="249" spans="1:19" ht="13.9">
      <c r="A249" s="6" t="str">
        <f>IF(总支出!A249="","",总支出!A249)</f>
        <v/>
      </c>
      <c r="B249" s="7" t="str">
        <f>IF(总支出!B249="","",总支出!B249)</f>
        <v/>
      </c>
      <c r="C249" s="6" t="str">
        <f t="shared" si="21"/>
        <v/>
      </c>
      <c r="D249" s="6" t="str">
        <f>IF(总支出!C249="","",总支出!C249)</f>
        <v/>
      </c>
      <c r="E249" s="8" t="str">
        <f>IF(总支出!D249="","",总支出!D249)</f>
        <v/>
      </c>
      <c r="F249" s="6" t="str">
        <f>IF(总支出!E249="","",总支出!E249)</f>
        <v/>
      </c>
      <c r="G249" s="6" t="str">
        <f>IF(总支出!H249="","",总支出!H249)</f>
        <v/>
      </c>
      <c r="H249" s="6" t="str">
        <f>IF(总支出!I249="","自动",总支出!I249)</f>
        <v>自动</v>
      </c>
      <c r="I249" s="6" t="str">
        <f>IF(F249="","",IFERROR(VLOOKUP(F249,税费设置!$A$15:$B$27,2,FALSE),"含税不明"))</f>
        <v/>
      </c>
      <c r="J249" s="6" t="str">
        <f t="shared" si="22"/>
        <v/>
      </c>
      <c r="K249" s="6" t="str">
        <f>IF(AND(税费设置!$B$5="是",G249="个人支出",J249="应税"),"是","否")</f>
        <v>否</v>
      </c>
      <c r="L249" s="8">
        <f t="shared" si="23"/>
        <v>0</v>
      </c>
      <c r="M249" s="8">
        <f t="shared" si="24"/>
        <v>0</v>
      </c>
      <c r="N249" s="8">
        <f t="shared" si="25"/>
        <v>0</v>
      </c>
      <c r="O249" s="8">
        <f t="shared" si="26"/>
        <v>0</v>
      </c>
      <c r="P249" s="8">
        <f>IF(K249&lt;&gt;"是",0,IF(税费设置!$B$6="是",E249/(1+税费设置!$B$10),E249))</f>
        <v>0</v>
      </c>
      <c r="Q249" s="8">
        <f>IF(K249&lt;&gt;"是",0,P249*税费设置!$B$8)</f>
        <v>0</v>
      </c>
      <c r="R249" s="8">
        <f>IF(K249&lt;&gt;"是",0,P249*税费设置!$B$9)</f>
        <v>0</v>
      </c>
      <c r="S249" s="8">
        <f t="shared" si="27"/>
        <v>0</v>
      </c>
    </row>
    <row r="250" spans="1:19" ht="13.9">
      <c r="A250" s="6" t="str">
        <f>IF(总支出!A250="","",总支出!A250)</f>
        <v/>
      </c>
      <c r="B250" s="7" t="str">
        <f>IF(总支出!B250="","",总支出!B250)</f>
        <v/>
      </c>
      <c r="C250" s="6" t="str">
        <f t="shared" si="21"/>
        <v/>
      </c>
      <c r="D250" s="6" t="str">
        <f>IF(总支出!C250="","",总支出!C250)</f>
        <v/>
      </c>
      <c r="E250" s="8" t="str">
        <f>IF(总支出!D250="","",总支出!D250)</f>
        <v/>
      </c>
      <c r="F250" s="6" t="str">
        <f>IF(总支出!E250="","",总支出!E250)</f>
        <v/>
      </c>
      <c r="G250" s="6" t="str">
        <f>IF(总支出!H250="","",总支出!H250)</f>
        <v/>
      </c>
      <c r="H250" s="6" t="str">
        <f>IF(总支出!I250="","自动",总支出!I250)</f>
        <v>自动</v>
      </c>
      <c r="I250" s="6" t="str">
        <f>IF(F250="","",IFERROR(VLOOKUP(F250,税费设置!$A$15:$B$27,2,FALSE),"含税不明"))</f>
        <v/>
      </c>
      <c r="J250" s="6" t="str">
        <f t="shared" si="22"/>
        <v/>
      </c>
      <c r="K250" s="6" t="str">
        <f>IF(AND(税费设置!$B$5="是",G250="个人支出",J250="应税"),"是","否")</f>
        <v>否</v>
      </c>
      <c r="L250" s="8">
        <f t="shared" si="23"/>
        <v>0</v>
      </c>
      <c r="M250" s="8">
        <f t="shared" si="24"/>
        <v>0</v>
      </c>
      <c r="N250" s="8">
        <f t="shared" si="25"/>
        <v>0</v>
      </c>
      <c r="O250" s="8">
        <f t="shared" si="26"/>
        <v>0</v>
      </c>
      <c r="P250" s="8">
        <f>IF(K250&lt;&gt;"是",0,IF(税费设置!$B$6="是",E250/(1+税费设置!$B$10),E250))</f>
        <v>0</v>
      </c>
      <c r="Q250" s="8">
        <f>IF(K250&lt;&gt;"是",0,P250*税费设置!$B$8)</f>
        <v>0</v>
      </c>
      <c r="R250" s="8">
        <f>IF(K250&lt;&gt;"是",0,P250*税费设置!$B$9)</f>
        <v>0</v>
      </c>
      <c r="S250" s="8">
        <f t="shared" si="27"/>
        <v>0</v>
      </c>
    </row>
    <row r="251" spans="1:19" ht="13.9">
      <c r="A251" s="6" t="str">
        <f>IF(总支出!A251="","",总支出!A251)</f>
        <v/>
      </c>
      <c r="B251" s="7" t="str">
        <f>IF(总支出!B251="","",总支出!B251)</f>
        <v/>
      </c>
      <c r="C251" s="6" t="str">
        <f t="shared" si="21"/>
        <v/>
      </c>
      <c r="D251" s="6" t="str">
        <f>IF(总支出!C251="","",总支出!C251)</f>
        <v/>
      </c>
      <c r="E251" s="8" t="str">
        <f>IF(总支出!D251="","",总支出!D251)</f>
        <v/>
      </c>
      <c r="F251" s="6" t="str">
        <f>IF(总支出!E251="","",总支出!E251)</f>
        <v/>
      </c>
      <c r="G251" s="6" t="str">
        <f>IF(总支出!H251="","",总支出!H251)</f>
        <v/>
      </c>
      <c r="H251" s="6" t="str">
        <f>IF(总支出!I251="","自动",总支出!I251)</f>
        <v>自动</v>
      </c>
      <c r="I251" s="6" t="str">
        <f>IF(F251="","",IFERROR(VLOOKUP(F251,税费设置!$A$15:$B$27,2,FALSE),"含税不明"))</f>
        <v/>
      </c>
      <c r="J251" s="6" t="str">
        <f t="shared" si="22"/>
        <v/>
      </c>
      <c r="K251" s="6" t="str">
        <f>IF(AND(税费设置!$B$5="是",G251="个人支出",J251="应税"),"是","否")</f>
        <v>否</v>
      </c>
      <c r="L251" s="8">
        <f t="shared" si="23"/>
        <v>0</v>
      </c>
      <c r="M251" s="8">
        <f t="shared" si="24"/>
        <v>0</v>
      </c>
      <c r="N251" s="8">
        <f t="shared" si="25"/>
        <v>0</v>
      </c>
      <c r="O251" s="8">
        <f t="shared" si="26"/>
        <v>0</v>
      </c>
      <c r="P251" s="8">
        <f>IF(K251&lt;&gt;"是",0,IF(税费设置!$B$6="是",E251/(1+税费设置!$B$10),E251))</f>
        <v>0</v>
      </c>
      <c r="Q251" s="8">
        <f>IF(K251&lt;&gt;"是",0,P251*税费设置!$B$8)</f>
        <v>0</v>
      </c>
      <c r="R251" s="8">
        <f>IF(K251&lt;&gt;"是",0,P251*税费设置!$B$9)</f>
        <v>0</v>
      </c>
      <c r="S251" s="8">
        <f t="shared" si="27"/>
        <v>0</v>
      </c>
    </row>
    <row r="252" spans="1:19" ht="13.9">
      <c r="A252" s="6" t="str">
        <f>IF(总支出!A252="","",总支出!A252)</f>
        <v/>
      </c>
      <c r="B252" s="7" t="str">
        <f>IF(总支出!B252="","",总支出!B252)</f>
        <v/>
      </c>
      <c r="C252" s="6" t="str">
        <f t="shared" si="21"/>
        <v/>
      </c>
      <c r="D252" s="6" t="str">
        <f>IF(总支出!C252="","",总支出!C252)</f>
        <v/>
      </c>
      <c r="E252" s="8" t="str">
        <f>IF(总支出!D252="","",总支出!D252)</f>
        <v/>
      </c>
      <c r="F252" s="6" t="str">
        <f>IF(总支出!E252="","",总支出!E252)</f>
        <v/>
      </c>
      <c r="G252" s="6" t="str">
        <f>IF(总支出!H252="","",总支出!H252)</f>
        <v/>
      </c>
      <c r="H252" s="6" t="str">
        <f>IF(总支出!I252="","自动",总支出!I252)</f>
        <v>自动</v>
      </c>
      <c r="I252" s="6" t="str">
        <f>IF(F252="","",IFERROR(VLOOKUP(F252,税费设置!$A$15:$B$27,2,FALSE),"含税不明"))</f>
        <v/>
      </c>
      <c r="J252" s="6" t="str">
        <f t="shared" si="22"/>
        <v/>
      </c>
      <c r="K252" s="6" t="str">
        <f>IF(AND(税费设置!$B$5="是",G252="个人支出",J252="应税"),"是","否")</f>
        <v>否</v>
      </c>
      <c r="L252" s="8">
        <f t="shared" si="23"/>
        <v>0</v>
      </c>
      <c r="M252" s="8">
        <f t="shared" si="24"/>
        <v>0</v>
      </c>
      <c r="N252" s="8">
        <f t="shared" si="25"/>
        <v>0</v>
      </c>
      <c r="O252" s="8">
        <f t="shared" si="26"/>
        <v>0</v>
      </c>
      <c r="P252" s="8">
        <f>IF(K252&lt;&gt;"是",0,IF(税费设置!$B$6="是",E252/(1+税费设置!$B$10),E252))</f>
        <v>0</v>
      </c>
      <c r="Q252" s="8">
        <f>IF(K252&lt;&gt;"是",0,P252*税费设置!$B$8)</f>
        <v>0</v>
      </c>
      <c r="R252" s="8">
        <f>IF(K252&lt;&gt;"是",0,P252*税费设置!$B$9)</f>
        <v>0</v>
      </c>
      <c r="S252" s="8">
        <f t="shared" si="27"/>
        <v>0</v>
      </c>
    </row>
    <row r="253" spans="1:19" ht="13.9">
      <c r="A253" s="6" t="str">
        <f>IF(总支出!A253="","",总支出!A253)</f>
        <v/>
      </c>
      <c r="B253" s="7" t="str">
        <f>IF(总支出!B253="","",总支出!B253)</f>
        <v/>
      </c>
      <c r="C253" s="6" t="str">
        <f t="shared" si="21"/>
        <v/>
      </c>
      <c r="D253" s="6" t="str">
        <f>IF(总支出!C253="","",总支出!C253)</f>
        <v/>
      </c>
      <c r="E253" s="8" t="str">
        <f>IF(总支出!D253="","",总支出!D253)</f>
        <v/>
      </c>
      <c r="F253" s="6" t="str">
        <f>IF(总支出!E253="","",总支出!E253)</f>
        <v/>
      </c>
      <c r="G253" s="6" t="str">
        <f>IF(总支出!H253="","",总支出!H253)</f>
        <v/>
      </c>
      <c r="H253" s="6" t="str">
        <f>IF(总支出!I253="","自动",总支出!I253)</f>
        <v>自动</v>
      </c>
      <c r="I253" s="6" t="str">
        <f>IF(F253="","",IFERROR(VLOOKUP(F253,税费设置!$A$15:$B$27,2,FALSE),"含税不明"))</f>
        <v/>
      </c>
      <c r="J253" s="6" t="str">
        <f t="shared" si="22"/>
        <v/>
      </c>
      <c r="K253" s="6" t="str">
        <f>IF(AND(税费设置!$B$5="是",G253="个人支出",J253="应税"),"是","否")</f>
        <v>否</v>
      </c>
      <c r="L253" s="8">
        <f t="shared" si="23"/>
        <v>0</v>
      </c>
      <c r="M253" s="8">
        <f t="shared" si="24"/>
        <v>0</v>
      </c>
      <c r="N253" s="8">
        <f t="shared" si="25"/>
        <v>0</v>
      </c>
      <c r="O253" s="8">
        <f t="shared" si="26"/>
        <v>0</v>
      </c>
      <c r="P253" s="8">
        <f>IF(K253&lt;&gt;"是",0,IF(税费设置!$B$6="是",E253/(1+税费设置!$B$10),E253))</f>
        <v>0</v>
      </c>
      <c r="Q253" s="8">
        <f>IF(K253&lt;&gt;"是",0,P253*税费设置!$B$8)</f>
        <v>0</v>
      </c>
      <c r="R253" s="8">
        <f>IF(K253&lt;&gt;"是",0,P253*税费设置!$B$9)</f>
        <v>0</v>
      </c>
      <c r="S253" s="8">
        <f t="shared" si="27"/>
        <v>0</v>
      </c>
    </row>
    <row r="254" spans="1:19" ht="13.9">
      <c r="A254" s="6" t="str">
        <f>IF(总支出!A254="","",总支出!A254)</f>
        <v/>
      </c>
      <c r="B254" s="7" t="str">
        <f>IF(总支出!B254="","",总支出!B254)</f>
        <v/>
      </c>
      <c r="C254" s="6" t="str">
        <f t="shared" si="21"/>
        <v/>
      </c>
      <c r="D254" s="6" t="str">
        <f>IF(总支出!C254="","",总支出!C254)</f>
        <v/>
      </c>
      <c r="E254" s="8" t="str">
        <f>IF(总支出!D254="","",总支出!D254)</f>
        <v/>
      </c>
      <c r="F254" s="6" t="str">
        <f>IF(总支出!E254="","",总支出!E254)</f>
        <v/>
      </c>
      <c r="G254" s="6" t="str">
        <f>IF(总支出!H254="","",总支出!H254)</f>
        <v/>
      </c>
      <c r="H254" s="6" t="str">
        <f>IF(总支出!I254="","自动",总支出!I254)</f>
        <v>自动</v>
      </c>
      <c r="I254" s="6" t="str">
        <f>IF(F254="","",IFERROR(VLOOKUP(F254,税费设置!$A$15:$B$27,2,FALSE),"含税不明"))</f>
        <v/>
      </c>
      <c r="J254" s="6" t="str">
        <f t="shared" si="22"/>
        <v/>
      </c>
      <c r="K254" s="6" t="str">
        <f>IF(AND(税费设置!$B$5="是",G254="个人支出",J254="应税"),"是","否")</f>
        <v>否</v>
      </c>
      <c r="L254" s="8">
        <f t="shared" si="23"/>
        <v>0</v>
      </c>
      <c r="M254" s="8">
        <f t="shared" si="24"/>
        <v>0</v>
      </c>
      <c r="N254" s="8">
        <f t="shared" si="25"/>
        <v>0</v>
      </c>
      <c r="O254" s="8">
        <f t="shared" si="26"/>
        <v>0</v>
      </c>
      <c r="P254" s="8">
        <f>IF(K254&lt;&gt;"是",0,IF(税费设置!$B$6="是",E254/(1+税费设置!$B$10),E254))</f>
        <v>0</v>
      </c>
      <c r="Q254" s="8">
        <f>IF(K254&lt;&gt;"是",0,P254*税费设置!$B$8)</f>
        <v>0</v>
      </c>
      <c r="R254" s="8">
        <f>IF(K254&lt;&gt;"是",0,P254*税费设置!$B$9)</f>
        <v>0</v>
      </c>
      <c r="S254" s="8">
        <f t="shared" si="27"/>
        <v>0</v>
      </c>
    </row>
    <row r="255" spans="1:19" ht="13.9">
      <c r="A255" s="6" t="str">
        <f>IF(总支出!A255="","",总支出!A255)</f>
        <v/>
      </c>
      <c r="B255" s="7" t="str">
        <f>IF(总支出!B255="","",总支出!B255)</f>
        <v/>
      </c>
      <c r="C255" s="6" t="str">
        <f t="shared" si="21"/>
        <v/>
      </c>
      <c r="D255" s="6" t="str">
        <f>IF(总支出!C255="","",总支出!C255)</f>
        <v/>
      </c>
      <c r="E255" s="8" t="str">
        <f>IF(总支出!D255="","",总支出!D255)</f>
        <v/>
      </c>
      <c r="F255" s="6" t="str">
        <f>IF(总支出!E255="","",总支出!E255)</f>
        <v/>
      </c>
      <c r="G255" s="6" t="str">
        <f>IF(总支出!H255="","",总支出!H255)</f>
        <v/>
      </c>
      <c r="H255" s="6" t="str">
        <f>IF(总支出!I255="","自动",总支出!I255)</f>
        <v>自动</v>
      </c>
      <c r="I255" s="6" t="str">
        <f>IF(F255="","",IFERROR(VLOOKUP(F255,税费设置!$A$15:$B$27,2,FALSE),"含税不明"))</f>
        <v/>
      </c>
      <c r="J255" s="6" t="str">
        <f t="shared" si="22"/>
        <v/>
      </c>
      <c r="K255" s="6" t="str">
        <f>IF(AND(税费设置!$B$5="是",G255="个人支出",J255="应税"),"是","否")</f>
        <v>否</v>
      </c>
      <c r="L255" s="8">
        <f t="shared" si="23"/>
        <v>0</v>
      </c>
      <c r="M255" s="8">
        <f t="shared" si="24"/>
        <v>0</v>
      </c>
      <c r="N255" s="8">
        <f t="shared" si="25"/>
        <v>0</v>
      </c>
      <c r="O255" s="8">
        <f t="shared" si="26"/>
        <v>0</v>
      </c>
      <c r="P255" s="8">
        <f>IF(K255&lt;&gt;"是",0,IF(税费设置!$B$6="是",E255/(1+税费设置!$B$10),E255))</f>
        <v>0</v>
      </c>
      <c r="Q255" s="8">
        <f>IF(K255&lt;&gt;"是",0,P255*税费设置!$B$8)</f>
        <v>0</v>
      </c>
      <c r="R255" s="8">
        <f>IF(K255&lt;&gt;"是",0,P255*税费设置!$B$9)</f>
        <v>0</v>
      </c>
      <c r="S255" s="8">
        <f t="shared" si="27"/>
        <v>0</v>
      </c>
    </row>
    <row r="256" spans="1:19" ht="13.9">
      <c r="A256" s="6" t="str">
        <f>IF(总支出!A256="","",总支出!A256)</f>
        <v/>
      </c>
      <c r="B256" s="7" t="str">
        <f>IF(总支出!B256="","",总支出!B256)</f>
        <v/>
      </c>
      <c r="C256" s="6" t="str">
        <f t="shared" si="21"/>
        <v/>
      </c>
      <c r="D256" s="6" t="str">
        <f>IF(总支出!C256="","",总支出!C256)</f>
        <v/>
      </c>
      <c r="E256" s="8" t="str">
        <f>IF(总支出!D256="","",总支出!D256)</f>
        <v/>
      </c>
      <c r="F256" s="6" t="str">
        <f>IF(总支出!E256="","",总支出!E256)</f>
        <v/>
      </c>
      <c r="G256" s="6" t="str">
        <f>IF(总支出!H256="","",总支出!H256)</f>
        <v/>
      </c>
      <c r="H256" s="6" t="str">
        <f>IF(总支出!I256="","自动",总支出!I256)</f>
        <v>自动</v>
      </c>
      <c r="I256" s="6" t="str">
        <f>IF(F256="","",IFERROR(VLOOKUP(F256,税费设置!$A$15:$B$27,2,FALSE),"含税不明"))</f>
        <v/>
      </c>
      <c r="J256" s="6" t="str">
        <f t="shared" si="22"/>
        <v/>
      </c>
      <c r="K256" s="6" t="str">
        <f>IF(AND(税费设置!$B$5="是",G256="个人支出",J256="应税"),"是","否")</f>
        <v>否</v>
      </c>
      <c r="L256" s="8">
        <f t="shared" si="23"/>
        <v>0</v>
      </c>
      <c r="M256" s="8">
        <f t="shared" si="24"/>
        <v>0</v>
      </c>
      <c r="N256" s="8">
        <f t="shared" si="25"/>
        <v>0</v>
      </c>
      <c r="O256" s="8">
        <f t="shared" si="26"/>
        <v>0</v>
      </c>
      <c r="P256" s="8">
        <f>IF(K256&lt;&gt;"是",0,IF(税费设置!$B$6="是",E256/(1+税费设置!$B$10),E256))</f>
        <v>0</v>
      </c>
      <c r="Q256" s="8">
        <f>IF(K256&lt;&gt;"是",0,P256*税费设置!$B$8)</f>
        <v>0</v>
      </c>
      <c r="R256" s="8">
        <f>IF(K256&lt;&gt;"是",0,P256*税费设置!$B$9)</f>
        <v>0</v>
      </c>
      <c r="S256" s="8">
        <f t="shared" si="27"/>
        <v>0</v>
      </c>
    </row>
    <row r="257" spans="1:19" ht="13.9">
      <c r="A257" s="6" t="str">
        <f>IF(总支出!A257="","",总支出!A257)</f>
        <v/>
      </c>
      <c r="B257" s="7" t="str">
        <f>IF(总支出!B257="","",总支出!B257)</f>
        <v/>
      </c>
      <c r="C257" s="6" t="str">
        <f t="shared" si="21"/>
        <v/>
      </c>
      <c r="D257" s="6" t="str">
        <f>IF(总支出!C257="","",总支出!C257)</f>
        <v/>
      </c>
      <c r="E257" s="8" t="str">
        <f>IF(总支出!D257="","",总支出!D257)</f>
        <v/>
      </c>
      <c r="F257" s="6" t="str">
        <f>IF(总支出!E257="","",总支出!E257)</f>
        <v/>
      </c>
      <c r="G257" s="6" t="str">
        <f>IF(总支出!H257="","",总支出!H257)</f>
        <v/>
      </c>
      <c r="H257" s="6" t="str">
        <f>IF(总支出!I257="","自动",总支出!I257)</f>
        <v>自动</v>
      </c>
      <c r="I257" s="6" t="str">
        <f>IF(F257="","",IFERROR(VLOOKUP(F257,税费设置!$A$15:$B$27,2,FALSE),"含税不明"))</f>
        <v/>
      </c>
      <c r="J257" s="6" t="str">
        <f t="shared" si="22"/>
        <v/>
      </c>
      <c r="K257" s="6" t="str">
        <f>IF(AND(税费设置!$B$5="是",G257="个人支出",J257="应税"),"是","否")</f>
        <v>否</v>
      </c>
      <c r="L257" s="8">
        <f t="shared" si="23"/>
        <v>0</v>
      </c>
      <c r="M257" s="8">
        <f t="shared" si="24"/>
        <v>0</v>
      </c>
      <c r="N257" s="8">
        <f t="shared" si="25"/>
        <v>0</v>
      </c>
      <c r="O257" s="8">
        <f t="shared" si="26"/>
        <v>0</v>
      </c>
      <c r="P257" s="8">
        <f>IF(K257&lt;&gt;"是",0,IF(税费设置!$B$6="是",E257/(1+税费设置!$B$10),E257))</f>
        <v>0</v>
      </c>
      <c r="Q257" s="8">
        <f>IF(K257&lt;&gt;"是",0,P257*税费设置!$B$8)</f>
        <v>0</v>
      </c>
      <c r="R257" s="8">
        <f>IF(K257&lt;&gt;"是",0,P257*税费设置!$B$9)</f>
        <v>0</v>
      </c>
      <c r="S257" s="8">
        <f t="shared" si="27"/>
        <v>0</v>
      </c>
    </row>
    <row r="258" spans="1:19" ht="13.9">
      <c r="A258" s="6" t="str">
        <f>IF(总支出!A258="","",总支出!A258)</f>
        <v/>
      </c>
      <c r="B258" s="7" t="str">
        <f>IF(总支出!B258="","",总支出!B258)</f>
        <v/>
      </c>
      <c r="C258" s="6" t="str">
        <f t="shared" si="21"/>
        <v/>
      </c>
      <c r="D258" s="6" t="str">
        <f>IF(总支出!C258="","",总支出!C258)</f>
        <v/>
      </c>
      <c r="E258" s="8" t="str">
        <f>IF(总支出!D258="","",总支出!D258)</f>
        <v/>
      </c>
      <c r="F258" s="6" t="str">
        <f>IF(总支出!E258="","",总支出!E258)</f>
        <v/>
      </c>
      <c r="G258" s="6" t="str">
        <f>IF(总支出!H258="","",总支出!H258)</f>
        <v/>
      </c>
      <c r="H258" s="6" t="str">
        <f>IF(总支出!I258="","自动",总支出!I258)</f>
        <v>自动</v>
      </c>
      <c r="I258" s="6" t="str">
        <f>IF(F258="","",IFERROR(VLOOKUP(F258,税费设置!$A$15:$B$27,2,FALSE),"含税不明"))</f>
        <v/>
      </c>
      <c r="J258" s="6" t="str">
        <f t="shared" si="22"/>
        <v/>
      </c>
      <c r="K258" s="6" t="str">
        <f>IF(AND(税费设置!$B$5="是",G258="个人支出",J258="应税"),"是","否")</f>
        <v>否</v>
      </c>
      <c r="L258" s="8">
        <f t="shared" si="23"/>
        <v>0</v>
      </c>
      <c r="M258" s="8">
        <f t="shared" si="24"/>
        <v>0</v>
      </c>
      <c r="N258" s="8">
        <f t="shared" si="25"/>
        <v>0</v>
      </c>
      <c r="O258" s="8">
        <f t="shared" si="26"/>
        <v>0</v>
      </c>
      <c r="P258" s="8">
        <f>IF(K258&lt;&gt;"是",0,IF(税费设置!$B$6="是",E258/(1+税费设置!$B$10),E258))</f>
        <v>0</v>
      </c>
      <c r="Q258" s="8">
        <f>IF(K258&lt;&gt;"是",0,P258*税费设置!$B$8)</f>
        <v>0</v>
      </c>
      <c r="R258" s="8">
        <f>IF(K258&lt;&gt;"是",0,P258*税费设置!$B$9)</f>
        <v>0</v>
      </c>
      <c r="S258" s="8">
        <f t="shared" si="27"/>
        <v>0</v>
      </c>
    </row>
    <row r="259" spans="1:19" ht="13.9">
      <c r="A259" s="6" t="str">
        <f>IF(总支出!A259="","",总支出!A259)</f>
        <v/>
      </c>
      <c r="B259" s="7" t="str">
        <f>IF(总支出!B259="","",总支出!B259)</f>
        <v/>
      </c>
      <c r="C259" s="6" t="str">
        <f t="shared" si="21"/>
        <v/>
      </c>
      <c r="D259" s="6" t="str">
        <f>IF(总支出!C259="","",总支出!C259)</f>
        <v/>
      </c>
      <c r="E259" s="8" t="str">
        <f>IF(总支出!D259="","",总支出!D259)</f>
        <v/>
      </c>
      <c r="F259" s="6" t="str">
        <f>IF(总支出!E259="","",总支出!E259)</f>
        <v/>
      </c>
      <c r="G259" s="6" t="str">
        <f>IF(总支出!H259="","",总支出!H259)</f>
        <v/>
      </c>
      <c r="H259" s="6" t="str">
        <f>IF(总支出!I259="","自动",总支出!I259)</f>
        <v>自动</v>
      </c>
      <c r="I259" s="6" t="str">
        <f>IF(F259="","",IFERROR(VLOOKUP(F259,税费设置!$A$15:$B$27,2,FALSE),"含税不明"))</f>
        <v/>
      </c>
      <c r="J259" s="6" t="str">
        <f t="shared" si="22"/>
        <v/>
      </c>
      <c r="K259" s="6" t="str">
        <f>IF(AND(税费设置!$B$5="是",G259="个人支出",J259="应税"),"是","否")</f>
        <v>否</v>
      </c>
      <c r="L259" s="8">
        <f t="shared" si="23"/>
        <v>0</v>
      </c>
      <c r="M259" s="8">
        <f t="shared" si="24"/>
        <v>0</v>
      </c>
      <c r="N259" s="8">
        <f t="shared" si="25"/>
        <v>0</v>
      </c>
      <c r="O259" s="8">
        <f t="shared" si="26"/>
        <v>0</v>
      </c>
      <c r="P259" s="8">
        <f>IF(K259&lt;&gt;"是",0,IF(税费设置!$B$6="是",E259/(1+税费设置!$B$10),E259))</f>
        <v>0</v>
      </c>
      <c r="Q259" s="8">
        <f>IF(K259&lt;&gt;"是",0,P259*税费设置!$B$8)</f>
        <v>0</v>
      </c>
      <c r="R259" s="8">
        <f>IF(K259&lt;&gt;"是",0,P259*税费设置!$B$9)</f>
        <v>0</v>
      </c>
      <c r="S259" s="8">
        <f t="shared" si="27"/>
        <v>0</v>
      </c>
    </row>
    <row r="260" spans="1:19" ht="13.9">
      <c r="A260" s="6" t="str">
        <f>IF(总支出!A260="","",总支出!A260)</f>
        <v/>
      </c>
      <c r="B260" s="7" t="str">
        <f>IF(总支出!B260="","",总支出!B260)</f>
        <v/>
      </c>
      <c r="C260" s="6" t="str">
        <f t="shared" ref="C260:C323" si="28">IF(B260="","",TEXT(B260,"yyyy-mm"))</f>
        <v/>
      </c>
      <c r="D260" s="6" t="str">
        <f>IF(总支出!C260="","",总支出!C260)</f>
        <v/>
      </c>
      <c r="E260" s="8" t="str">
        <f>IF(总支出!D260="","",总支出!D260)</f>
        <v/>
      </c>
      <c r="F260" s="6" t="str">
        <f>IF(总支出!E260="","",总支出!E260)</f>
        <v/>
      </c>
      <c r="G260" s="6" t="str">
        <f>IF(总支出!H260="","",总支出!H260)</f>
        <v/>
      </c>
      <c r="H260" s="6" t="str">
        <f>IF(总支出!I260="","自动",总支出!I260)</f>
        <v>自动</v>
      </c>
      <c r="I260" s="6" t="str">
        <f>IF(F260="","",IFERROR(VLOOKUP(F260,税费设置!$A$15:$B$27,2,FALSE),"含税不明"))</f>
        <v/>
      </c>
      <c r="J260" s="6" t="str">
        <f t="shared" ref="J260:J323" si="29">IF(D260="","",IF(H260="自动",I260,H260))</f>
        <v/>
      </c>
      <c r="K260" s="6" t="str">
        <f>IF(AND(税费设置!$B$5="是",G260="个人支出",J260="应税"),"是","否")</f>
        <v>否</v>
      </c>
      <c r="L260" s="8">
        <f t="shared" ref="L260:L323" si="30">IF(K260="是",E260,0)</f>
        <v>0</v>
      </c>
      <c r="M260" s="8">
        <f t="shared" ref="M260:M323" si="31">IF(AND(G260="个人支出",J260="零税率"),E260,0)</f>
        <v>0</v>
      </c>
      <c r="N260" s="8">
        <f t="shared" ref="N260:N323" si="32">IF(AND(G260="个人支出",J260="免税"),E260,0)</f>
        <v>0</v>
      </c>
      <c r="O260" s="8">
        <f t="shared" ref="O260:O323" si="33">IF(AND(G260="个人支出",OR(J260="含税不明",J260="不适用")),E260,0)</f>
        <v>0</v>
      </c>
      <c r="P260" s="8">
        <f>IF(K260&lt;&gt;"是",0,IF(税费设置!$B$6="是",E260/(1+税费设置!$B$10),E260))</f>
        <v>0</v>
      </c>
      <c r="Q260" s="8">
        <f>IF(K260&lt;&gt;"是",0,P260*税费设置!$B$8)</f>
        <v>0</v>
      </c>
      <c r="R260" s="8">
        <f>IF(K260&lt;&gt;"是",0,P260*税费设置!$B$9)</f>
        <v>0</v>
      </c>
      <c r="S260" s="8">
        <f t="shared" ref="S260:S323" si="34">Q260+R260</f>
        <v>0</v>
      </c>
    </row>
    <row r="261" spans="1:19" ht="13.9">
      <c r="A261" s="6" t="str">
        <f>IF(总支出!A261="","",总支出!A261)</f>
        <v/>
      </c>
      <c r="B261" s="7" t="str">
        <f>IF(总支出!B261="","",总支出!B261)</f>
        <v/>
      </c>
      <c r="C261" s="6" t="str">
        <f t="shared" si="28"/>
        <v/>
      </c>
      <c r="D261" s="6" t="str">
        <f>IF(总支出!C261="","",总支出!C261)</f>
        <v/>
      </c>
      <c r="E261" s="8" t="str">
        <f>IF(总支出!D261="","",总支出!D261)</f>
        <v/>
      </c>
      <c r="F261" s="6" t="str">
        <f>IF(总支出!E261="","",总支出!E261)</f>
        <v/>
      </c>
      <c r="G261" s="6" t="str">
        <f>IF(总支出!H261="","",总支出!H261)</f>
        <v/>
      </c>
      <c r="H261" s="6" t="str">
        <f>IF(总支出!I261="","自动",总支出!I261)</f>
        <v>自动</v>
      </c>
      <c r="I261" s="6" t="str">
        <f>IF(F261="","",IFERROR(VLOOKUP(F261,税费设置!$A$15:$B$27,2,FALSE),"含税不明"))</f>
        <v/>
      </c>
      <c r="J261" s="6" t="str">
        <f t="shared" si="29"/>
        <v/>
      </c>
      <c r="K261" s="6" t="str">
        <f>IF(AND(税费设置!$B$5="是",G261="个人支出",J261="应税"),"是","否")</f>
        <v>否</v>
      </c>
      <c r="L261" s="8">
        <f t="shared" si="30"/>
        <v>0</v>
      </c>
      <c r="M261" s="8">
        <f t="shared" si="31"/>
        <v>0</v>
      </c>
      <c r="N261" s="8">
        <f t="shared" si="32"/>
        <v>0</v>
      </c>
      <c r="O261" s="8">
        <f t="shared" si="33"/>
        <v>0</v>
      </c>
      <c r="P261" s="8">
        <f>IF(K261&lt;&gt;"是",0,IF(税费设置!$B$6="是",E261/(1+税费设置!$B$10),E261))</f>
        <v>0</v>
      </c>
      <c r="Q261" s="8">
        <f>IF(K261&lt;&gt;"是",0,P261*税费设置!$B$8)</f>
        <v>0</v>
      </c>
      <c r="R261" s="8">
        <f>IF(K261&lt;&gt;"是",0,P261*税费设置!$B$9)</f>
        <v>0</v>
      </c>
      <c r="S261" s="8">
        <f t="shared" si="34"/>
        <v>0</v>
      </c>
    </row>
    <row r="262" spans="1:19" ht="13.9">
      <c r="A262" s="6" t="str">
        <f>IF(总支出!A262="","",总支出!A262)</f>
        <v/>
      </c>
      <c r="B262" s="7" t="str">
        <f>IF(总支出!B262="","",总支出!B262)</f>
        <v/>
      </c>
      <c r="C262" s="6" t="str">
        <f t="shared" si="28"/>
        <v/>
      </c>
      <c r="D262" s="6" t="str">
        <f>IF(总支出!C262="","",总支出!C262)</f>
        <v/>
      </c>
      <c r="E262" s="8" t="str">
        <f>IF(总支出!D262="","",总支出!D262)</f>
        <v/>
      </c>
      <c r="F262" s="6" t="str">
        <f>IF(总支出!E262="","",总支出!E262)</f>
        <v/>
      </c>
      <c r="G262" s="6" t="str">
        <f>IF(总支出!H262="","",总支出!H262)</f>
        <v/>
      </c>
      <c r="H262" s="6" t="str">
        <f>IF(总支出!I262="","自动",总支出!I262)</f>
        <v>自动</v>
      </c>
      <c r="I262" s="6" t="str">
        <f>IF(F262="","",IFERROR(VLOOKUP(F262,税费设置!$A$15:$B$27,2,FALSE),"含税不明"))</f>
        <v/>
      </c>
      <c r="J262" s="6" t="str">
        <f t="shared" si="29"/>
        <v/>
      </c>
      <c r="K262" s="6" t="str">
        <f>IF(AND(税费设置!$B$5="是",G262="个人支出",J262="应税"),"是","否")</f>
        <v>否</v>
      </c>
      <c r="L262" s="8">
        <f t="shared" si="30"/>
        <v>0</v>
      </c>
      <c r="M262" s="8">
        <f t="shared" si="31"/>
        <v>0</v>
      </c>
      <c r="N262" s="8">
        <f t="shared" si="32"/>
        <v>0</v>
      </c>
      <c r="O262" s="8">
        <f t="shared" si="33"/>
        <v>0</v>
      </c>
      <c r="P262" s="8">
        <f>IF(K262&lt;&gt;"是",0,IF(税费设置!$B$6="是",E262/(1+税费设置!$B$10),E262))</f>
        <v>0</v>
      </c>
      <c r="Q262" s="8">
        <f>IF(K262&lt;&gt;"是",0,P262*税费设置!$B$8)</f>
        <v>0</v>
      </c>
      <c r="R262" s="8">
        <f>IF(K262&lt;&gt;"是",0,P262*税费设置!$B$9)</f>
        <v>0</v>
      </c>
      <c r="S262" s="8">
        <f t="shared" si="34"/>
        <v>0</v>
      </c>
    </row>
    <row r="263" spans="1:19" ht="13.9">
      <c r="A263" s="6" t="str">
        <f>IF(总支出!A263="","",总支出!A263)</f>
        <v/>
      </c>
      <c r="B263" s="7" t="str">
        <f>IF(总支出!B263="","",总支出!B263)</f>
        <v/>
      </c>
      <c r="C263" s="6" t="str">
        <f t="shared" si="28"/>
        <v/>
      </c>
      <c r="D263" s="6" t="str">
        <f>IF(总支出!C263="","",总支出!C263)</f>
        <v/>
      </c>
      <c r="E263" s="8" t="str">
        <f>IF(总支出!D263="","",总支出!D263)</f>
        <v/>
      </c>
      <c r="F263" s="6" t="str">
        <f>IF(总支出!E263="","",总支出!E263)</f>
        <v/>
      </c>
      <c r="G263" s="6" t="str">
        <f>IF(总支出!H263="","",总支出!H263)</f>
        <v/>
      </c>
      <c r="H263" s="6" t="str">
        <f>IF(总支出!I263="","自动",总支出!I263)</f>
        <v>自动</v>
      </c>
      <c r="I263" s="6" t="str">
        <f>IF(F263="","",IFERROR(VLOOKUP(F263,税费设置!$A$15:$B$27,2,FALSE),"含税不明"))</f>
        <v/>
      </c>
      <c r="J263" s="6" t="str">
        <f t="shared" si="29"/>
        <v/>
      </c>
      <c r="K263" s="6" t="str">
        <f>IF(AND(税费设置!$B$5="是",G263="个人支出",J263="应税"),"是","否")</f>
        <v>否</v>
      </c>
      <c r="L263" s="8">
        <f t="shared" si="30"/>
        <v>0</v>
      </c>
      <c r="M263" s="8">
        <f t="shared" si="31"/>
        <v>0</v>
      </c>
      <c r="N263" s="8">
        <f t="shared" si="32"/>
        <v>0</v>
      </c>
      <c r="O263" s="8">
        <f t="shared" si="33"/>
        <v>0</v>
      </c>
      <c r="P263" s="8">
        <f>IF(K263&lt;&gt;"是",0,IF(税费设置!$B$6="是",E263/(1+税费设置!$B$10),E263))</f>
        <v>0</v>
      </c>
      <c r="Q263" s="8">
        <f>IF(K263&lt;&gt;"是",0,P263*税费设置!$B$8)</f>
        <v>0</v>
      </c>
      <c r="R263" s="8">
        <f>IF(K263&lt;&gt;"是",0,P263*税费设置!$B$9)</f>
        <v>0</v>
      </c>
      <c r="S263" s="8">
        <f t="shared" si="34"/>
        <v>0</v>
      </c>
    </row>
    <row r="264" spans="1:19" ht="13.9">
      <c r="A264" s="6" t="str">
        <f>IF(总支出!A264="","",总支出!A264)</f>
        <v/>
      </c>
      <c r="B264" s="7" t="str">
        <f>IF(总支出!B264="","",总支出!B264)</f>
        <v/>
      </c>
      <c r="C264" s="6" t="str">
        <f t="shared" si="28"/>
        <v/>
      </c>
      <c r="D264" s="6" t="str">
        <f>IF(总支出!C264="","",总支出!C264)</f>
        <v/>
      </c>
      <c r="E264" s="8" t="str">
        <f>IF(总支出!D264="","",总支出!D264)</f>
        <v/>
      </c>
      <c r="F264" s="6" t="str">
        <f>IF(总支出!E264="","",总支出!E264)</f>
        <v/>
      </c>
      <c r="G264" s="6" t="str">
        <f>IF(总支出!H264="","",总支出!H264)</f>
        <v/>
      </c>
      <c r="H264" s="6" t="str">
        <f>IF(总支出!I264="","自动",总支出!I264)</f>
        <v>自动</v>
      </c>
      <c r="I264" s="6" t="str">
        <f>IF(F264="","",IFERROR(VLOOKUP(F264,税费设置!$A$15:$B$27,2,FALSE),"含税不明"))</f>
        <v/>
      </c>
      <c r="J264" s="6" t="str">
        <f t="shared" si="29"/>
        <v/>
      </c>
      <c r="K264" s="6" t="str">
        <f>IF(AND(税费设置!$B$5="是",G264="个人支出",J264="应税"),"是","否")</f>
        <v>否</v>
      </c>
      <c r="L264" s="8">
        <f t="shared" si="30"/>
        <v>0</v>
      </c>
      <c r="M264" s="8">
        <f t="shared" si="31"/>
        <v>0</v>
      </c>
      <c r="N264" s="8">
        <f t="shared" si="32"/>
        <v>0</v>
      </c>
      <c r="O264" s="8">
        <f t="shared" si="33"/>
        <v>0</v>
      </c>
      <c r="P264" s="8">
        <f>IF(K264&lt;&gt;"是",0,IF(税费设置!$B$6="是",E264/(1+税费设置!$B$10),E264))</f>
        <v>0</v>
      </c>
      <c r="Q264" s="8">
        <f>IF(K264&lt;&gt;"是",0,P264*税费设置!$B$8)</f>
        <v>0</v>
      </c>
      <c r="R264" s="8">
        <f>IF(K264&lt;&gt;"是",0,P264*税费设置!$B$9)</f>
        <v>0</v>
      </c>
      <c r="S264" s="8">
        <f t="shared" si="34"/>
        <v>0</v>
      </c>
    </row>
    <row r="265" spans="1:19" ht="13.9">
      <c r="A265" s="6" t="str">
        <f>IF(总支出!A265="","",总支出!A265)</f>
        <v/>
      </c>
      <c r="B265" s="7" t="str">
        <f>IF(总支出!B265="","",总支出!B265)</f>
        <v/>
      </c>
      <c r="C265" s="6" t="str">
        <f t="shared" si="28"/>
        <v/>
      </c>
      <c r="D265" s="6" t="str">
        <f>IF(总支出!C265="","",总支出!C265)</f>
        <v/>
      </c>
      <c r="E265" s="8" t="str">
        <f>IF(总支出!D265="","",总支出!D265)</f>
        <v/>
      </c>
      <c r="F265" s="6" t="str">
        <f>IF(总支出!E265="","",总支出!E265)</f>
        <v/>
      </c>
      <c r="G265" s="6" t="str">
        <f>IF(总支出!H265="","",总支出!H265)</f>
        <v/>
      </c>
      <c r="H265" s="6" t="str">
        <f>IF(总支出!I265="","自动",总支出!I265)</f>
        <v>自动</v>
      </c>
      <c r="I265" s="6" t="str">
        <f>IF(F265="","",IFERROR(VLOOKUP(F265,税费设置!$A$15:$B$27,2,FALSE),"含税不明"))</f>
        <v/>
      </c>
      <c r="J265" s="6" t="str">
        <f t="shared" si="29"/>
        <v/>
      </c>
      <c r="K265" s="6" t="str">
        <f>IF(AND(税费设置!$B$5="是",G265="个人支出",J265="应税"),"是","否")</f>
        <v>否</v>
      </c>
      <c r="L265" s="8">
        <f t="shared" si="30"/>
        <v>0</v>
      </c>
      <c r="M265" s="8">
        <f t="shared" si="31"/>
        <v>0</v>
      </c>
      <c r="N265" s="8">
        <f t="shared" si="32"/>
        <v>0</v>
      </c>
      <c r="O265" s="8">
        <f t="shared" si="33"/>
        <v>0</v>
      </c>
      <c r="P265" s="8">
        <f>IF(K265&lt;&gt;"是",0,IF(税费设置!$B$6="是",E265/(1+税费设置!$B$10),E265))</f>
        <v>0</v>
      </c>
      <c r="Q265" s="8">
        <f>IF(K265&lt;&gt;"是",0,P265*税费设置!$B$8)</f>
        <v>0</v>
      </c>
      <c r="R265" s="8">
        <f>IF(K265&lt;&gt;"是",0,P265*税费设置!$B$9)</f>
        <v>0</v>
      </c>
      <c r="S265" s="8">
        <f t="shared" si="34"/>
        <v>0</v>
      </c>
    </row>
    <row r="266" spans="1:19" ht="13.9">
      <c r="A266" s="6" t="str">
        <f>IF(总支出!A266="","",总支出!A266)</f>
        <v/>
      </c>
      <c r="B266" s="7" t="str">
        <f>IF(总支出!B266="","",总支出!B266)</f>
        <v/>
      </c>
      <c r="C266" s="6" t="str">
        <f t="shared" si="28"/>
        <v/>
      </c>
      <c r="D266" s="6" t="str">
        <f>IF(总支出!C266="","",总支出!C266)</f>
        <v/>
      </c>
      <c r="E266" s="8" t="str">
        <f>IF(总支出!D266="","",总支出!D266)</f>
        <v/>
      </c>
      <c r="F266" s="6" t="str">
        <f>IF(总支出!E266="","",总支出!E266)</f>
        <v/>
      </c>
      <c r="G266" s="6" t="str">
        <f>IF(总支出!H266="","",总支出!H266)</f>
        <v/>
      </c>
      <c r="H266" s="6" t="str">
        <f>IF(总支出!I266="","自动",总支出!I266)</f>
        <v>自动</v>
      </c>
      <c r="I266" s="6" t="str">
        <f>IF(F266="","",IFERROR(VLOOKUP(F266,税费设置!$A$15:$B$27,2,FALSE),"含税不明"))</f>
        <v/>
      </c>
      <c r="J266" s="6" t="str">
        <f t="shared" si="29"/>
        <v/>
      </c>
      <c r="K266" s="6" t="str">
        <f>IF(AND(税费设置!$B$5="是",G266="个人支出",J266="应税"),"是","否")</f>
        <v>否</v>
      </c>
      <c r="L266" s="8">
        <f t="shared" si="30"/>
        <v>0</v>
      </c>
      <c r="M266" s="8">
        <f t="shared" si="31"/>
        <v>0</v>
      </c>
      <c r="N266" s="8">
        <f t="shared" si="32"/>
        <v>0</v>
      </c>
      <c r="O266" s="8">
        <f t="shared" si="33"/>
        <v>0</v>
      </c>
      <c r="P266" s="8">
        <f>IF(K266&lt;&gt;"是",0,IF(税费设置!$B$6="是",E266/(1+税费设置!$B$10),E266))</f>
        <v>0</v>
      </c>
      <c r="Q266" s="8">
        <f>IF(K266&lt;&gt;"是",0,P266*税费设置!$B$8)</f>
        <v>0</v>
      </c>
      <c r="R266" s="8">
        <f>IF(K266&lt;&gt;"是",0,P266*税费设置!$B$9)</f>
        <v>0</v>
      </c>
      <c r="S266" s="8">
        <f t="shared" si="34"/>
        <v>0</v>
      </c>
    </row>
    <row r="267" spans="1:19" ht="13.9">
      <c r="A267" s="6" t="str">
        <f>IF(总支出!A267="","",总支出!A267)</f>
        <v/>
      </c>
      <c r="B267" s="7" t="str">
        <f>IF(总支出!B267="","",总支出!B267)</f>
        <v/>
      </c>
      <c r="C267" s="6" t="str">
        <f t="shared" si="28"/>
        <v/>
      </c>
      <c r="D267" s="6" t="str">
        <f>IF(总支出!C267="","",总支出!C267)</f>
        <v/>
      </c>
      <c r="E267" s="8" t="str">
        <f>IF(总支出!D267="","",总支出!D267)</f>
        <v/>
      </c>
      <c r="F267" s="6" t="str">
        <f>IF(总支出!E267="","",总支出!E267)</f>
        <v/>
      </c>
      <c r="G267" s="6" t="str">
        <f>IF(总支出!H267="","",总支出!H267)</f>
        <v/>
      </c>
      <c r="H267" s="6" t="str">
        <f>IF(总支出!I267="","自动",总支出!I267)</f>
        <v>自动</v>
      </c>
      <c r="I267" s="6" t="str">
        <f>IF(F267="","",IFERROR(VLOOKUP(F267,税费设置!$A$15:$B$27,2,FALSE),"含税不明"))</f>
        <v/>
      </c>
      <c r="J267" s="6" t="str">
        <f t="shared" si="29"/>
        <v/>
      </c>
      <c r="K267" s="6" t="str">
        <f>IF(AND(税费设置!$B$5="是",G267="个人支出",J267="应税"),"是","否")</f>
        <v>否</v>
      </c>
      <c r="L267" s="8">
        <f t="shared" si="30"/>
        <v>0</v>
      </c>
      <c r="M267" s="8">
        <f t="shared" si="31"/>
        <v>0</v>
      </c>
      <c r="N267" s="8">
        <f t="shared" si="32"/>
        <v>0</v>
      </c>
      <c r="O267" s="8">
        <f t="shared" si="33"/>
        <v>0</v>
      </c>
      <c r="P267" s="8">
        <f>IF(K267&lt;&gt;"是",0,IF(税费设置!$B$6="是",E267/(1+税费设置!$B$10),E267))</f>
        <v>0</v>
      </c>
      <c r="Q267" s="8">
        <f>IF(K267&lt;&gt;"是",0,P267*税费设置!$B$8)</f>
        <v>0</v>
      </c>
      <c r="R267" s="8">
        <f>IF(K267&lt;&gt;"是",0,P267*税费设置!$B$9)</f>
        <v>0</v>
      </c>
      <c r="S267" s="8">
        <f t="shared" si="34"/>
        <v>0</v>
      </c>
    </row>
    <row r="268" spans="1:19" ht="13.9">
      <c r="A268" s="6" t="str">
        <f>IF(总支出!A268="","",总支出!A268)</f>
        <v/>
      </c>
      <c r="B268" s="7" t="str">
        <f>IF(总支出!B268="","",总支出!B268)</f>
        <v/>
      </c>
      <c r="C268" s="6" t="str">
        <f t="shared" si="28"/>
        <v/>
      </c>
      <c r="D268" s="6" t="str">
        <f>IF(总支出!C268="","",总支出!C268)</f>
        <v/>
      </c>
      <c r="E268" s="8" t="str">
        <f>IF(总支出!D268="","",总支出!D268)</f>
        <v/>
      </c>
      <c r="F268" s="6" t="str">
        <f>IF(总支出!E268="","",总支出!E268)</f>
        <v/>
      </c>
      <c r="G268" s="6" t="str">
        <f>IF(总支出!H268="","",总支出!H268)</f>
        <v/>
      </c>
      <c r="H268" s="6" t="str">
        <f>IF(总支出!I268="","自动",总支出!I268)</f>
        <v>自动</v>
      </c>
      <c r="I268" s="6" t="str">
        <f>IF(F268="","",IFERROR(VLOOKUP(F268,税费设置!$A$15:$B$27,2,FALSE),"含税不明"))</f>
        <v/>
      </c>
      <c r="J268" s="6" t="str">
        <f t="shared" si="29"/>
        <v/>
      </c>
      <c r="K268" s="6" t="str">
        <f>IF(AND(税费设置!$B$5="是",G268="个人支出",J268="应税"),"是","否")</f>
        <v>否</v>
      </c>
      <c r="L268" s="8">
        <f t="shared" si="30"/>
        <v>0</v>
      </c>
      <c r="M268" s="8">
        <f t="shared" si="31"/>
        <v>0</v>
      </c>
      <c r="N268" s="8">
        <f t="shared" si="32"/>
        <v>0</v>
      </c>
      <c r="O268" s="8">
        <f t="shared" si="33"/>
        <v>0</v>
      </c>
      <c r="P268" s="8">
        <f>IF(K268&lt;&gt;"是",0,IF(税费设置!$B$6="是",E268/(1+税费设置!$B$10),E268))</f>
        <v>0</v>
      </c>
      <c r="Q268" s="8">
        <f>IF(K268&lt;&gt;"是",0,P268*税费设置!$B$8)</f>
        <v>0</v>
      </c>
      <c r="R268" s="8">
        <f>IF(K268&lt;&gt;"是",0,P268*税费设置!$B$9)</f>
        <v>0</v>
      </c>
      <c r="S268" s="8">
        <f t="shared" si="34"/>
        <v>0</v>
      </c>
    </row>
    <row r="269" spans="1:19" ht="13.9">
      <c r="A269" s="6" t="str">
        <f>IF(总支出!A269="","",总支出!A269)</f>
        <v/>
      </c>
      <c r="B269" s="7" t="str">
        <f>IF(总支出!B269="","",总支出!B269)</f>
        <v/>
      </c>
      <c r="C269" s="6" t="str">
        <f t="shared" si="28"/>
        <v/>
      </c>
      <c r="D269" s="6" t="str">
        <f>IF(总支出!C269="","",总支出!C269)</f>
        <v/>
      </c>
      <c r="E269" s="8" t="str">
        <f>IF(总支出!D269="","",总支出!D269)</f>
        <v/>
      </c>
      <c r="F269" s="6" t="str">
        <f>IF(总支出!E269="","",总支出!E269)</f>
        <v/>
      </c>
      <c r="G269" s="6" t="str">
        <f>IF(总支出!H269="","",总支出!H269)</f>
        <v/>
      </c>
      <c r="H269" s="6" t="str">
        <f>IF(总支出!I269="","自动",总支出!I269)</f>
        <v>自动</v>
      </c>
      <c r="I269" s="6" t="str">
        <f>IF(F269="","",IFERROR(VLOOKUP(F269,税费设置!$A$15:$B$27,2,FALSE),"含税不明"))</f>
        <v/>
      </c>
      <c r="J269" s="6" t="str">
        <f t="shared" si="29"/>
        <v/>
      </c>
      <c r="K269" s="6" t="str">
        <f>IF(AND(税费设置!$B$5="是",G269="个人支出",J269="应税"),"是","否")</f>
        <v>否</v>
      </c>
      <c r="L269" s="8">
        <f t="shared" si="30"/>
        <v>0</v>
      </c>
      <c r="M269" s="8">
        <f t="shared" si="31"/>
        <v>0</v>
      </c>
      <c r="N269" s="8">
        <f t="shared" si="32"/>
        <v>0</v>
      </c>
      <c r="O269" s="8">
        <f t="shared" si="33"/>
        <v>0</v>
      </c>
      <c r="P269" s="8">
        <f>IF(K269&lt;&gt;"是",0,IF(税费设置!$B$6="是",E269/(1+税费设置!$B$10),E269))</f>
        <v>0</v>
      </c>
      <c r="Q269" s="8">
        <f>IF(K269&lt;&gt;"是",0,P269*税费设置!$B$8)</f>
        <v>0</v>
      </c>
      <c r="R269" s="8">
        <f>IF(K269&lt;&gt;"是",0,P269*税费设置!$B$9)</f>
        <v>0</v>
      </c>
      <c r="S269" s="8">
        <f t="shared" si="34"/>
        <v>0</v>
      </c>
    </row>
    <row r="270" spans="1:19" ht="13.9">
      <c r="A270" s="6" t="str">
        <f>IF(总支出!A270="","",总支出!A270)</f>
        <v/>
      </c>
      <c r="B270" s="7" t="str">
        <f>IF(总支出!B270="","",总支出!B270)</f>
        <v/>
      </c>
      <c r="C270" s="6" t="str">
        <f t="shared" si="28"/>
        <v/>
      </c>
      <c r="D270" s="6" t="str">
        <f>IF(总支出!C270="","",总支出!C270)</f>
        <v/>
      </c>
      <c r="E270" s="8" t="str">
        <f>IF(总支出!D270="","",总支出!D270)</f>
        <v/>
      </c>
      <c r="F270" s="6" t="str">
        <f>IF(总支出!E270="","",总支出!E270)</f>
        <v/>
      </c>
      <c r="G270" s="6" t="str">
        <f>IF(总支出!H270="","",总支出!H270)</f>
        <v/>
      </c>
      <c r="H270" s="6" t="str">
        <f>IF(总支出!I270="","自动",总支出!I270)</f>
        <v>自动</v>
      </c>
      <c r="I270" s="6" t="str">
        <f>IF(F270="","",IFERROR(VLOOKUP(F270,税费设置!$A$15:$B$27,2,FALSE),"含税不明"))</f>
        <v/>
      </c>
      <c r="J270" s="6" t="str">
        <f t="shared" si="29"/>
        <v/>
      </c>
      <c r="K270" s="6" t="str">
        <f>IF(AND(税费设置!$B$5="是",G270="个人支出",J270="应税"),"是","否")</f>
        <v>否</v>
      </c>
      <c r="L270" s="8">
        <f t="shared" si="30"/>
        <v>0</v>
      </c>
      <c r="M270" s="8">
        <f t="shared" si="31"/>
        <v>0</v>
      </c>
      <c r="N270" s="8">
        <f t="shared" si="32"/>
        <v>0</v>
      </c>
      <c r="O270" s="8">
        <f t="shared" si="33"/>
        <v>0</v>
      </c>
      <c r="P270" s="8">
        <f>IF(K270&lt;&gt;"是",0,IF(税费设置!$B$6="是",E270/(1+税费设置!$B$10),E270))</f>
        <v>0</v>
      </c>
      <c r="Q270" s="8">
        <f>IF(K270&lt;&gt;"是",0,P270*税费设置!$B$8)</f>
        <v>0</v>
      </c>
      <c r="R270" s="8">
        <f>IF(K270&lt;&gt;"是",0,P270*税费设置!$B$9)</f>
        <v>0</v>
      </c>
      <c r="S270" s="8">
        <f t="shared" si="34"/>
        <v>0</v>
      </c>
    </row>
    <row r="271" spans="1:19" ht="13.9">
      <c r="A271" s="6" t="str">
        <f>IF(总支出!A271="","",总支出!A271)</f>
        <v/>
      </c>
      <c r="B271" s="7" t="str">
        <f>IF(总支出!B271="","",总支出!B271)</f>
        <v/>
      </c>
      <c r="C271" s="6" t="str">
        <f t="shared" si="28"/>
        <v/>
      </c>
      <c r="D271" s="6" t="str">
        <f>IF(总支出!C271="","",总支出!C271)</f>
        <v/>
      </c>
      <c r="E271" s="8" t="str">
        <f>IF(总支出!D271="","",总支出!D271)</f>
        <v/>
      </c>
      <c r="F271" s="6" t="str">
        <f>IF(总支出!E271="","",总支出!E271)</f>
        <v/>
      </c>
      <c r="G271" s="6" t="str">
        <f>IF(总支出!H271="","",总支出!H271)</f>
        <v/>
      </c>
      <c r="H271" s="6" t="str">
        <f>IF(总支出!I271="","自动",总支出!I271)</f>
        <v>自动</v>
      </c>
      <c r="I271" s="6" t="str">
        <f>IF(F271="","",IFERROR(VLOOKUP(F271,税费设置!$A$15:$B$27,2,FALSE),"含税不明"))</f>
        <v/>
      </c>
      <c r="J271" s="6" t="str">
        <f t="shared" si="29"/>
        <v/>
      </c>
      <c r="K271" s="6" t="str">
        <f>IF(AND(税费设置!$B$5="是",G271="个人支出",J271="应税"),"是","否")</f>
        <v>否</v>
      </c>
      <c r="L271" s="8">
        <f t="shared" si="30"/>
        <v>0</v>
      </c>
      <c r="M271" s="8">
        <f t="shared" si="31"/>
        <v>0</v>
      </c>
      <c r="N271" s="8">
        <f t="shared" si="32"/>
        <v>0</v>
      </c>
      <c r="O271" s="8">
        <f t="shared" si="33"/>
        <v>0</v>
      </c>
      <c r="P271" s="8">
        <f>IF(K271&lt;&gt;"是",0,IF(税费设置!$B$6="是",E271/(1+税费设置!$B$10),E271))</f>
        <v>0</v>
      </c>
      <c r="Q271" s="8">
        <f>IF(K271&lt;&gt;"是",0,P271*税费设置!$B$8)</f>
        <v>0</v>
      </c>
      <c r="R271" s="8">
        <f>IF(K271&lt;&gt;"是",0,P271*税费设置!$B$9)</f>
        <v>0</v>
      </c>
      <c r="S271" s="8">
        <f t="shared" si="34"/>
        <v>0</v>
      </c>
    </row>
    <row r="272" spans="1:19" ht="13.9">
      <c r="A272" s="6" t="str">
        <f>IF(总支出!A272="","",总支出!A272)</f>
        <v/>
      </c>
      <c r="B272" s="7" t="str">
        <f>IF(总支出!B272="","",总支出!B272)</f>
        <v/>
      </c>
      <c r="C272" s="6" t="str">
        <f t="shared" si="28"/>
        <v/>
      </c>
      <c r="D272" s="6" t="str">
        <f>IF(总支出!C272="","",总支出!C272)</f>
        <v/>
      </c>
      <c r="E272" s="8" t="str">
        <f>IF(总支出!D272="","",总支出!D272)</f>
        <v/>
      </c>
      <c r="F272" s="6" t="str">
        <f>IF(总支出!E272="","",总支出!E272)</f>
        <v/>
      </c>
      <c r="G272" s="6" t="str">
        <f>IF(总支出!H272="","",总支出!H272)</f>
        <v/>
      </c>
      <c r="H272" s="6" t="str">
        <f>IF(总支出!I272="","自动",总支出!I272)</f>
        <v>自动</v>
      </c>
      <c r="I272" s="6" t="str">
        <f>IF(F272="","",IFERROR(VLOOKUP(F272,税费设置!$A$15:$B$27,2,FALSE),"含税不明"))</f>
        <v/>
      </c>
      <c r="J272" s="6" t="str">
        <f t="shared" si="29"/>
        <v/>
      </c>
      <c r="K272" s="6" t="str">
        <f>IF(AND(税费设置!$B$5="是",G272="个人支出",J272="应税"),"是","否")</f>
        <v>否</v>
      </c>
      <c r="L272" s="8">
        <f t="shared" si="30"/>
        <v>0</v>
      </c>
      <c r="M272" s="8">
        <f t="shared" si="31"/>
        <v>0</v>
      </c>
      <c r="N272" s="8">
        <f t="shared" si="32"/>
        <v>0</v>
      </c>
      <c r="O272" s="8">
        <f t="shared" si="33"/>
        <v>0</v>
      </c>
      <c r="P272" s="8">
        <f>IF(K272&lt;&gt;"是",0,IF(税费设置!$B$6="是",E272/(1+税费设置!$B$10),E272))</f>
        <v>0</v>
      </c>
      <c r="Q272" s="8">
        <f>IF(K272&lt;&gt;"是",0,P272*税费设置!$B$8)</f>
        <v>0</v>
      </c>
      <c r="R272" s="8">
        <f>IF(K272&lt;&gt;"是",0,P272*税费设置!$B$9)</f>
        <v>0</v>
      </c>
      <c r="S272" s="8">
        <f t="shared" si="34"/>
        <v>0</v>
      </c>
    </row>
    <row r="273" spans="1:19" ht="13.9">
      <c r="A273" s="6" t="str">
        <f>IF(总支出!A273="","",总支出!A273)</f>
        <v/>
      </c>
      <c r="B273" s="7" t="str">
        <f>IF(总支出!B273="","",总支出!B273)</f>
        <v/>
      </c>
      <c r="C273" s="6" t="str">
        <f t="shared" si="28"/>
        <v/>
      </c>
      <c r="D273" s="6" t="str">
        <f>IF(总支出!C273="","",总支出!C273)</f>
        <v/>
      </c>
      <c r="E273" s="8" t="str">
        <f>IF(总支出!D273="","",总支出!D273)</f>
        <v/>
      </c>
      <c r="F273" s="6" t="str">
        <f>IF(总支出!E273="","",总支出!E273)</f>
        <v/>
      </c>
      <c r="G273" s="6" t="str">
        <f>IF(总支出!H273="","",总支出!H273)</f>
        <v/>
      </c>
      <c r="H273" s="6" t="str">
        <f>IF(总支出!I273="","自动",总支出!I273)</f>
        <v>自动</v>
      </c>
      <c r="I273" s="6" t="str">
        <f>IF(F273="","",IFERROR(VLOOKUP(F273,税费设置!$A$15:$B$27,2,FALSE),"含税不明"))</f>
        <v/>
      </c>
      <c r="J273" s="6" t="str">
        <f t="shared" si="29"/>
        <v/>
      </c>
      <c r="K273" s="6" t="str">
        <f>IF(AND(税费设置!$B$5="是",G273="个人支出",J273="应税"),"是","否")</f>
        <v>否</v>
      </c>
      <c r="L273" s="8">
        <f t="shared" si="30"/>
        <v>0</v>
      </c>
      <c r="M273" s="8">
        <f t="shared" si="31"/>
        <v>0</v>
      </c>
      <c r="N273" s="8">
        <f t="shared" si="32"/>
        <v>0</v>
      </c>
      <c r="O273" s="8">
        <f t="shared" si="33"/>
        <v>0</v>
      </c>
      <c r="P273" s="8">
        <f>IF(K273&lt;&gt;"是",0,IF(税费设置!$B$6="是",E273/(1+税费设置!$B$10),E273))</f>
        <v>0</v>
      </c>
      <c r="Q273" s="8">
        <f>IF(K273&lt;&gt;"是",0,P273*税费设置!$B$8)</f>
        <v>0</v>
      </c>
      <c r="R273" s="8">
        <f>IF(K273&lt;&gt;"是",0,P273*税费设置!$B$9)</f>
        <v>0</v>
      </c>
      <c r="S273" s="8">
        <f t="shared" si="34"/>
        <v>0</v>
      </c>
    </row>
    <row r="274" spans="1:19" ht="13.9">
      <c r="A274" s="6" t="str">
        <f>IF(总支出!A274="","",总支出!A274)</f>
        <v/>
      </c>
      <c r="B274" s="7" t="str">
        <f>IF(总支出!B274="","",总支出!B274)</f>
        <v/>
      </c>
      <c r="C274" s="6" t="str">
        <f t="shared" si="28"/>
        <v/>
      </c>
      <c r="D274" s="6" t="str">
        <f>IF(总支出!C274="","",总支出!C274)</f>
        <v/>
      </c>
      <c r="E274" s="8" t="str">
        <f>IF(总支出!D274="","",总支出!D274)</f>
        <v/>
      </c>
      <c r="F274" s="6" t="str">
        <f>IF(总支出!E274="","",总支出!E274)</f>
        <v/>
      </c>
      <c r="G274" s="6" t="str">
        <f>IF(总支出!H274="","",总支出!H274)</f>
        <v/>
      </c>
      <c r="H274" s="6" t="str">
        <f>IF(总支出!I274="","自动",总支出!I274)</f>
        <v>自动</v>
      </c>
      <c r="I274" s="6" t="str">
        <f>IF(F274="","",IFERROR(VLOOKUP(F274,税费设置!$A$15:$B$27,2,FALSE),"含税不明"))</f>
        <v/>
      </c>
      <c r="J274" s="6" t="str">
        <f t="shared" si="29"/>
        <v/>
      </c>
      <c r="K274" s="6" t="str">
        <f>IF(AND(税费设置!$B$5="是",G274="个人支出",J274="应税"),"是","否")</f>
        <v>否</v>
      </c>
      <c r="L274" s="8">
        <f t="shared" si="30"/>
        <v>0</v>
      </c>
      <c r="M274" s="8">
        <f t="shared" si="31"/>
        <v>0</v>
      </c>
      <c r="N274" s="8">
        <f t="shared" si="32"/>
        <v>0</v>
      </c>
      <c r="O274" s="8">
        <f t="shared" si="33"/>
        <v>0</v>
      </c>
      <c r="P274" s="8">
        <f>IF(K274&lt;&gt;"是",0,IF(税费设置!$B$6="是",E274/(1+税费设置!$B$10),E274))</f>
        <v>0</v>
      </c>
      <c r="Q274" s="8">
        <f>IF(K274&lt;&gt;"是",0,P274*税费设置!$B$8)</f>
        <v>0</v>
      </c>
      <c r="R274" s="8">
        <f>IF(K274&lt;&gt;"是",0,P274*税费设置!$B$9)</f>
        <v>0</v>
      </c>
      <c r="S274" s="8">
        <f t="shared" si="34"/>
        <v>0</v>
      </c>
    </row>
    <row r="275" spans="1:19" ht="13.9">
      <c r="A275" s="6" t="str">
        <f>IF(总支出!A275="","",总支出!A275)</f>
        <v/>
      </c>
      <c r="B275" s="7" t="str">
        <f>IF(总支出!B275="","",总支出!B275)</f>
        <v/>
      </c>
      <c r="C275" s="6" t="str">
        <f t="shared" si="28"/>
        <v/>
      </c>
      <c r="D275" s="6" t="str">
        <f>IF(总支出!C275="","",总支出!C275)</f>
        <v/>
      </c>
      <c r="E275" s="8" t="str">
        <f>IF(总支出!D275="","",总支出!D275)</f>
        <v/>
      </c>
      <c r="F275" s="6" t="str">
        <f>IF(总支出!E275="","",总支出!E275)</f>
        <v/>
      </c>
      <c r="G275" s="6" t="str">
        <f>IF(总支出!H275="","",总支出!H275)</f>
        <v/>
      </c>
      <c r="H275" s="6" t="str">
        <f>IF(总支出!I275="","自动",总支出!I275)</f>
        <v>自动</v>
      </c>
      <c r="I275" s="6" t="str">
        <f>IF(F275="","",IFERROR(VLOOKUP(F275,税费设置!$A$15:$B$27,2,FALSE),"含税不明"))</f>
        <v/>
      </c>
      <c r="J275" s="6" t="str">
        <f t="shared" si="29"/>
        <v/>
      </c>
      <c r="K275" s="6" t="str">
        <f>IF(AND(税费设置!$B$5="是",G275="个人支出",J275="应税"),"是","否")</f>
        <v>否</v>
      </c>
      <c r="L275" s="8">
        <f t="shared" si="30"/>
        <v>0</v>
      </c>
      <c r="M275" s="8">
        <f t="shared" si="31"/>
        <v>0</v>
      </c>
      <c r="N275" s="8">
        <f t="shared" si="32"/>
        <v>0</v>
      </c>
      <c r="O275" s="8">
        <f t="shared" si="33"/>
        <v>0</v>
      </c>
      <c r="P275" s="8">
        <f>IF(K275&lt;&gt;"是",0,IF(税费设置!$B$6="是",E275/(1+税费设置!$B$10),E275))</f>
        <v>0</v>
      </c>
      <c r="Q275" s="8">
        <f>IF(K275&lt;&gt;"是",0,P275*税费设置!$B$8)</f>
        <v>0</v>
      </c>
      <c r="R275" s="8">
        <f>IF(K275&lt;&gt;"是",0,P275*税费设置!$B$9)</f>
        <v>0</v>
      </c>
      <c r="S275" s="8">
        <f t="shared" si="34"/>
        <v>0</v>
      </c>
    </row>
    <row r="276" spans="1:19" ht="13.9">
      <c r="A276" s="6" t="str">
        <f>IF(总支出!A276="","",总支出!A276)</f>
        <v/>
      </c>
      <c r="B276" s="7" t="str">
        <f>IF(总支出!B276="","",总支出!B276)</f>
        <v/>
      </c>
      <c r="C276" s="6" t="str">
        <f t="shared" si="28"/>
        <v/>
      </c>
      <c r="D276" s="6" t="str">
        <f>IF(总支出!C276="","",总支出!C276)</f>
        <v/>
      </c>
      <c r="E276" s="8" t="str">
        <f>IF(总支出!D276="","",总支出!D276)</f>
        <v/>
      </c>
      <c r="F276" s="6" t="str">
        <f>IF(总支出!E276="","",总支出!E276)</f>
        <v/>
      </c>
      <c r="G276" s="6" t="str">
        <f>IF(总支出!H276="","",总支出!H276)</f>
        <v/>
      </c>
      <c r="H276" s="6" t="str">
        <f>IF(总支出!I276="","自动",总支出!I276)</f>
        <v>自动</v>
      </c>
      <c r="I276" s="6" t="str">
        <f>IF(F276="","",IFERROR(VLOOKUP(F276,税费设置!$A$15:$B$27,2,FALSE),"含税不明"))</f>
        <v/>
      </c>
      <c r="J276" s="6" t="str">
        <f t="shared" si="29"/>
        <v/>
      </c>
      <c r="K276" s="6" t="str">
        <f>IF(AND(税费设置!$B$5="是",G276="个人支出",J276="应税"),"是","否")</f>
        <v>否</v>
      </c>
      <c r="L276" s="8">
        <f t="shared" si="30"/>
        <v>0</v>
      </c>
      <c r="M276" s="8">
        <f t="shared" si="31"/>
        <v>0</v>
      </c>
      <c r="N276" s="8">
        <f t="shared" si="32"/>
        <v>0</v>
      </c>
      <c r="O276" s="8">
        <f t="shared" si="33"/>
        <v>0</v>
      </c>
      <c r="P276" s="8">
        <f>IF(K276&lt;&gt;"是",0,IF(税费设置!$B$6="是",E276/(1+税费设置!$B$10),E276))</f>
        <v>0</v>
      </c>
      <c r="Q276" s="8">
        <f>IF(K276&lt;&gt;"是",0,P276*税费设置!$B$8)</f>
        <v>0</v>
      </c>
      <c r="R276" s="8">
        <f>IF(K276&lt;&gt;"是",0,P276*税费设置!$B$9)</f>
        <v>0</v>
      </c>
      <c r="S276" s="8">
        <f t="shared" si="34"/>
        <v>0</v>
      </c>
    </row>
    <row r="277" spans="1:19" ht="13.9">
      <c r="A277" s="6" t="str">
        <f>IF(总支出!A277="","",总支出!A277)</f>
        <v/>
      </c>
      <c r="B277" s="7" t="str">
        <f>IF(总支出!B277="","",总支出!B277)</f>
        <v/>
      </c>
      <c r="C277" s="6" t="str">
        <f t="shared" si="28"/>
        <v/>
      </c>
      <c r="D277" s="6" t="str">
        <f>IF(总支出!C277="","",总支出!C277)</f>
        <v/>
      </c>
      <c r="E277" s="8" t="str">
        <f>IF(总支出!D277="","",总支出!D277)</f>
        <v/>
      </c>
      <c r="F277" s="6" t="str">
        <f>IF(总支出!E277="","",总支出!E277)</f>
        <v/>
      </c>
      <c r="G277" s="6" t="str">
        <f>IF(总支出!H277="","",总支出!H277)</f>
        <v/>
      </c>
      <c r="H277" s="6" t="str">
        <f>IF(总支出!I277="","自动",总支出!I277)</f>
        <v>自动</v>
      </c>
      <c r="I277" s="6" t="str">
        <f>IF(F277="","",IFERROR(VLOOKUP(F277,税费设置!$A$15:$B$27,2,FALSE),"含税不明"))</f>
        <v/>
      </c>
      <c r="J277" s="6" t="str">
        <f t="shared" si="29"/>
        <v/>
      </c>
      <c r="K277" s="6" t="str">
        <f>IF(AND(税费设置!$B$5="是",G277="个人支出",J277="应税"),"是","否")</f>
        <v>否</v>
      </c>
      <c r="L277" s="8">
        <f t="shared" si="30"/>
        <v>0</v>
      </c>
      <c r="M277" s="8">
        <f t="shared" si="31"/>
        <v>0</v>
      </c>
      <c r="N277" s="8">
        <f t="shared" si="32"/>
        <v>0</v>
      </c>
      <c r="O277" s="8">
        <f t="shared" si="33"/>
        <v>0</v>
      </c>
      <c r="P277" s="8">
        <f>IF(K277&lt;&gt;"是",0,IF(税费设置!$B$6="是",E277/(1+税费设置!$B$10),E277))</f>
        <v>0</v>
      </c>
      <c r="Q277" s="8">
        <f>IF(K277&lt;&gt;"是",0,P277*税费设置!$B$8)</f>
        <v>0</v>
      </c>
      <c r="R277" s="8">
        <f>IF(K277&lt;&gt;"是",0,P277*税费设置!$B$9)</f>
        <v>0</v>
      </c>
      <c r="S277" s="8">
        <f t="shared" si="34"/>
        <v>0</v>
      </c>
    </row>
    <row r="278" spans="1:19" ht="13.9">
      <c r="A278" s="6" t="str">
        <f>IF(总支出!A278="","",总支出!A278)</f>
        <v/>
      </c>
      <c r="B278" s="7" t="str">
        <f>IF(总支出!B278="","",总支出!B278)</f>
        <v/>
      </c>
      <c r="C278" s="6" t="str">
        <f t="shared" si="28"/>
        <v/>
      </c>
      <c r="D278" s="6" t="str">
        <f>IF(总支出!C278="","",总支出!C278)</f>
        <v/>
      </c>
      <c r="E278" s="8" t="str">
        <f>IF(总支出!D278="","",总支出!D278)</f>
        <v/>
      </c>
      <c r="F278" s="6" t="str">
        <f>IF(总支出!E278="","",总支出!E278)</f>
        <v/>
      </c>
      <c r="G278" s="6" t="str">
        <f>IF(总支出!H278="","",总支出!H278)</f>
        <v/>
      </c>
      <c r="H278" s="6" t="str">
        <f>IF(总支出!I278="","自动",总支出!I278)</f>
        <v>自动</v>
      </c>
      <c r="I278" s="6" t="str">
        <f>IF(F278="","",IFERROR(VLOOKUP(F278,税费设置!$A$15:$B$27,2,FALSE),"含税不明"))</f>
        <v/>
      </c>
      <c r="J278" s="6" t="str">
        <f t="shared" si="29"/>
        <v/>
      </c>
      <c r="K278" s="6" t="str">
        <f>IF(AND(税费设置!$B$5="是",G278="个人支出",J278="应税"),"是","否")</f>
        <v>否</v>
      </c>
      <c r="L278" s="8">
        <f t="shared" si="30"/>
        <v>0</v>
      </c>
      <c r="M278" s="8">
        <f t="shared" si="31"/>
        <v>0</v>
      </c>
      <c r="N278" s="8">
        <f t="shared" si="32"/>
        <v>0</v>
      </c>
      <c r="O278" s="8">
        <f t="shared" si="33"/>
        <v>0</v>
      </c>
      <c r="P278" s="8">
        <f>IF(K278&lt;&gt;"是",0,IF(税费设置!$B$6="是",E278/(1+税费设置!$B$10),E278))</f>
        <v>0</v>
      </c>
      <c r="Q278" s="8">
        <f>IF(K278&lt;&gt;"是",0,P278*税费设置!$B$8)</f>
        <v>0</v>
      </c>
      <c r="R278" s="8">
        <f>IF(K278&lt;&gt;"是",0,P278*税费设置!$B$9)</f>
        <v>0</v>
      </c>
      <c r="S278" s="8">
        <f t="shared" si="34"/>
        <v>0</v>
      </c>
    </row>
    <row r="279" spans="1:19" ht="13.9">
      <c r="A279" s="6" t="str">
        <f>IF(总支出!A279="","",总支出!A279)</f>
        <v/>
      </c>
      <c r="B279" s="7" t="str">
        <f>IF(总支出!B279="","",总支出!B279)</f>
        <v/>
      </c>
      <c r="C279" s="6" t="str">
        <f t="shared" si="28"/>
        <v/>
      </c>
      <c r="D279" s="6" t="str">
        <f>IF(总支出!C279="","",总支出!C279)</f>
        <v/>
      </c>
      <c r="E279" s="8" t="str">
        <f>IF(总支出!D279="","",总支出!D279)</f>
        <v/>
      </c>
      <c r="F279" s="6" t="str">
        <f>IF(总支出!E279="","",总支出!E279)</f>
        <v/>
      </c>
      <c r="G279" s="6" t="str">
        <f>IF(总支出!H279="","",总支出!H279)</f>
        <v/>
      </c>
      <c r="H279" s="6" t="str">
        <f>IF(总支出!I279="","自动",总支出!I279)</f>
        <v>自动</v>
      </c>
      <c r="I279" s="6" t="str">
        <f>IF(F279="","",IFERROR(VLOOKUP(F279,税费设置!$A$15:$B$27,2,FALSE),"含税不明"))</f>
        <v/>
      </c>
      <c r="J279" s="6" t="str">
        <f t="shared" si="29"/>
        <v/>
      </c>
      <c r="K279" s="6" t="str">
        <f>IF(AND(税费设置!$B$5="是",G279="个人支出",J279="应税"),"是","否")</f>
        <v>否</v>
      </c>
      <c r="L279" s="8">
        <f t="shared" si="30"/>
        <v>0</v>
      </c>
      <c r="M279" s="8">
        <f t="shared" si="31"/>
        <v>0</v>
      </c>
      <c r="N279" s="8">
        <f t="shared" si="32"/>
        <v>0</v>
      </c>
      <c r="O279" s="8">
        <f t="shared" si="33"/>
        <v>0</v>
      </c>
      <c r="P279" s="8">
        <f>IF(K279&lt;&gt;"是",0,IF(税费设置!$B$6="是",E279/(1+税费设置!$B$10),E279))</f>
        <v>0</v>
      </c>
      <c r="Q279" s="8">
        <f>IF(K279&lt;&gt;"是",0,P279*税费设置!$B$8)</f>
        <v>0</v>
      </c>
      <c r="R279" s="8">
        <f>IF(K279&lt;&gt;"是",0,P279*税费设置!$B$9)</f>
        <v>0</v>
      </c>
      <c r="S279" s="8">
        <f t="shared" si="34"/>
        <v>0</v>
      </c>
    </row>
    <row r="280" spans="1:19" ht="13.9">
      <c r="A280" s="6" t="str">
        <f>IF(总支出!A280="","",总支出!A280)</f>
        <v/>
      </c>
      <c r="B280" s="7" t="str">
        <f>IF(总支出!B280="","",总支出!B280)</f>
        <v/>
      </c>
      <c r="C280" s="6" t="str">
        <f t="shared" si="28"/>
        <v/>
      </c>
      <c r="D280" s="6" t="str">
        <f>IF(总支出!C280="","",总支出!C280)</f>
        <v/>
      </c>
      <c r="E280" s="8" t="str">
        <f>IF(总支出!D280="","",总支出!D280)</f>
        <v/>
      </c>
      <c r="F280" s="6" t="str">
        <f>IF(总支出!E280="","",总支出!E280)</f>
        <v/>
      </c>
      <c r="G280" s="6" t="str">
        <f>IF(总支出!H280="","",总支出!H280)</f>
        <v/>
      </c>
      <c r="H280" s="6" t="str">
        <f>IF(总支出!I280="","自动",总支出!I280)</f>
        <v>自动</v>
      </c>
      <c r="I280" s="6" t="str">
        <f>IF(F280="","",IFERROR(VLOOKUP(F280,税费设置!$A$15:$B$27,2,FALSE),"含税不明"))</f>
        <v/>
      </c>
      <c r="J280" s="6" t="str">
        <f t="shared" si="29"/>
        <v/>
      </c>
      <c r="K280" s="6" t="str">
        <f>IF(AND(税费设置!$B$5="是",G280="个人支出",J280="应税"),"是","否")</f>
        <v>否</v>
      </c>
      <c r="L280" s="8">
        <f t="shared" si="30"/>
        <v>0</v>
      </c>
      <c r="M280" s="8">
        <f t="shared" si="31"/>
        <v>0</v>
      </c>
      <c r="N280" s="8">
        <f t="shared" si="32"/>
        <v>0</v>
      </c>
      <c r="O280" s="8">
        <f t="shared" si="33"/>
        <v>0</v>
      </c>
      <c r="P280" s="8">
        <f>IF(K280&lt;&gt;"是",0,IF(税费设置!$B$6="是",E280/(1+税费设置!$B$10),E280))</f>
        <v>0</v>
      </c>
      <c r="Q280" s="8">
        <f>IF(K280&lt;&gt;"是",0,P280*税费设置!$B$8)</f>
        <v>0</v>
      </c>
      <c r="R280" s="8">
        <f>IF(K280&lt;&gt;"是",0,P280*税费设置!$B$9)</f>
        <v>0</v>
      </c>
      <c r="S280" s="8">
        <f t="shared" si="34"/>
        <v>0</v>
      </c>
    </row>
    <row r="281" spans="1:19" ht="13.9">
      <c r="A281" s="6" t="str">
        <f>IF(总支出!A281="","",总支出!A281)</f>
        <v/>
      </c>
      <c r="B281" s="7" t="str">
        <f>IF(总支出!B281="","",总支出!B281)</f>
        <v/>
      </c>
      <c r="C281" s="6" t="str">
        <f t="shared" si="28"/>
        <v/>
      </c>
      <c r="D281" s="6" t="str">
        <f>IF(总支出!C281="","",总支出!C281)</f>
        <v/>
      </c>
      <c r="E281" s="8" t="str">
        <f>IF(总支出!D281="","",总支出!D281)</f>
        <v/>
      </c>
      <c r="F281" s="6" t="str">
        <f>IF(总支出!E281="","",总支出!E281)</f>
        <v/>
      </c>
      <c r="G281" s="6" t="str">
        <f>IF(总支出!H281="","",总支出!H281)</f>
        <v/>
      </c>
      <c r="H281" s="6" t="str">
        <f>IF(总支出!I281="","自动",总支出!I281)</f>
        <v>自动</v>
      </c>
      <c r="I281" s="6" t="str">
        <f>IF(F281="","",IFERROR(VLOOKUP(F281,税费设置!$A$15:$B$27,2,FALSE),"含税不明"))</f>
        <v/>
      </c>
      <c r="J281" s="6" t="str">
        <f t="shared" si="29"/>
        <v/>
      </c>
      <c r="K281" s="6" t="str">
        <f>IF(AND(税费设置!$B$5="是",G281="个人支出",J281="应税"),"是","否")</f>
        <v>否</v>
      </c>
      <c r="L281" s="8">
        <f t="shared" si="30"/>
        <v>0</v>
      </c>
      <c r="M281" s="8">
        <f t="shared" si="31"/>
        <v>0</v>
      </c>
      <c r="N281" s="8">
        <f t="shared" si="32"/>
        <v>0</v>
      </c>
      <c r="O281" s="8">
        <f t="shared" si="33"/>
        <v>0</v>
      </c>
      <c r="P281" s="8">
        <f>IF(K281&lt;&gt;"是",0,IF(税费设置!$B$6="是",E281/(1+税费设置!$B$10),E281))</f>
        <v>0</v>
      </c>
      <c r="Q281" s="8">
        <f>IF(K281&lt;&gt;"是",0,P281*税费设置!$B$8)</f>
        <v>0</v>
      </c>
      <c r="R281" s="8">
        <f>IF(K281&lt;&gt;"是",0,P281*税费设置!$B$9)</f>
        <v>0</v>
      </c>
      <c r="S281" s="8">
        <f t="shared" si="34"/>
        <v>0</v>
      </c>
    </row>
    <row r="282" spans="1:19" ht="13.9">
      <c r="A282" s="6" t="str">
        <f>IF(总支出!A282="","",总支出!A282)</f>
        <v/>
      </c>
      <c r="B282" s="7" t="str">
        <f>IF(总支出!B282="","",总支出!B282)</f>
        <v/>
      </c>
      <c r="C282" s="6" t="str">
        <f t="shared" si="28"/>
        <v/>
      </c>
      <c r="D282" s="6" t="str">
        <f>IF(总支出!C282="","",总支出!C282)</f>
        <v/>
      </c>
      <c r="E282" s="8" t="str">
        <f>IF(总支出!D282="","",总支出!D282)</f>
        <v/>
      </c>
      <c r="F282" s="6" t="str">
        <f>IF(总支出!E282="","",总支出!E282)</f>
        <v/>
      </c>
      <c r="G282" s="6" t="str">
        <f>IF(总支出!H282="","",总支出!H282)</f>
        <v/>
      </c>
      <c r="H282" s="6" t="str">
        <f>IF(总支出!I282="","自动",总支出!I282)</f>
        <v>自动</v>
      </c>
      <c r="I282" s="6" t="str">
        <f>IF(F282="","",IFERROR(VLOOKUP(F282,税费设置!$A$15:$B$27,2,FALSE),"含税不明"))</f>
        <v/>
      </c>
      <c r="J282" s="6" t="str">
        <f t="shared" si="29"/>
        <v/>
      </c>
      <c r="K282" s="6" t="str">
        <f>IF(AND(税费设置!$B$5="是",G282="个人支出",J282="应税"),"是","否")</f>
        <v>否</v>
      </c>
      <c r="L282" s="8">
        <f t="shared" si="30"/>
        <v>0</v>
      </c>
      <c r="M282" s="8">
        <f t="shared" si="31"/>
        <v>0</v>
      </c>
      <c r="N282" s="8">
        <f t="shared" si="32"/>
        <v>0</v>
      </c>
      <c r="O282" s="8">
        <f t="shared" si="33"/>
        <v>0</v>
      </c>
      <c r="P282" s="8">
        <f>IF(K282&lt;&gt;"是",0,IF(税费设置!$B$6="是",E282/(1+税费设置!$B$10),E282))</f>
        <v>0</v>
      </c>
      <c r="Q282" s="8">
        <f>IF(K282&lt;&gt;"是",0,P282*税费设置!$B$8)</f>
        <v>0</v>
      </c>
      <c r="R282" s="8">
        <f>IF(K282&lt;&gt;"是",0,P282*税费设置!$B$9)</f>
        <v>0</v>
      </c>
      <c r="S282" s="8">
        <f t="shared" si="34"/>
        <v>0</v>
      </c>
    </row>
    <row r="283" spans="1:19" ht="13.9">
      <c r="A283" s="6" t="str">
        <f>IF(总支出!A283="","",总支出!A283)</f>
        <v/>
      </c>
      <c r="B283" s="7" t="str">
        <f>IF(总支出!B283="","",总支出!B283)</f>
        <v/>
      </c>
      <c r="C283" s="6" t="str">
        <f t="shared" si="28"/>
        <v/>
      </c>
      <c r="D283" s="6" t="str">
        <f>IF(总支出!C283="","",总支出!C283)</f>
        <v/>
      </c>
      <c r="E283" s="8" t="str">
        <f>IF(总支出!D283="","",总支出!D283)</f>
        <v/>
      </c>
      <c r="F283" s="6" t="str">
        <f>IF(总支出!E283="","",总支出!E283)</f>
        <v/>
      </c>
      <c r="G283" s="6" t="str">
        <f>IF(总支出!H283="","",总支出!H283)</f>
        <v/>
      </c>
      <c r="H283" s="6" t="str">
        <f>IF(总支出!I283="","自动",总支出!I283)</f>
        <v>自动</v>
      </c>
      <c r="I283" s="6" t="str">
        <f>IF(F283="","",IFERROR(VLOOKUP(F283,税费设置!$A$15:$B$27,2,FALSE),"含税不明"))</f>
        <v/>
      </c>
      <c r="J283" s="6" t="str">
        <f t="shared" si="29"/>
        <v/>
      </c>
      <c r="K283" s="6" t="str">
        <f>IF(AND(税费设置!$B$5="是",G283="个人支出",J283="应税"),"是","否")</f>
        <v>否</v>
      </c>
      <c r="L283" s="8">
        <f t="shared" si="30"/>
        <v>0</v>
      </c>
      <c r="M283" s="8">
        <f t="shared" si="31"/>
        <v>0</v>
      </c>
      <c r="N283" s="8">
        <f t="shared" si="32"/>
        <v>0</v>
      </c>
      <c r="O283" s="8">
        <f t="shared" si="33"/>
        <v>0</v>
      </c>
      <c r="P283" s="8">
        <f>IF(K283&lt;&gt;"是",0,IF(税费设置!$B$6="是",E283/(1+税费设置!$B$10),E283))</f>
        <v>0</v>
      </c>
      <c r="Q283" s="8">
        <f>IF(K283&lt;&gt;"是",0,P283*税费设置!$B$8)</f>
        <v>0</v>
      </c>
      <c r="R283" s="8">
        <f>IF(K283&lt;&gt;"是",0,P283*税费设置!$B$9)</f>
        <v>0</v>
      </c>
      <c r="S283" s="8">
        <f t="shared" si="34"/>
        <v>0</v>
      </c>
    </row>
    <row r="284" spans="1:19" ht="13.9">
      <c r="A284" s="6" t="str">
        <f>IF(总支出!A284="","",总支出!A284)</f>
        <v/>
      </c>
      <c r="B284" s="7" t="str">
        <f>IF(总支出!B284="","",总支出!B284)</f>
        <v/>
      </c>
      <c r="C284" s="6" t="str">
        <f t="shared" si="28"/>
        <v/>
      </c>
      <c r="D284" s="6" t="str">
        <f>IF(总支出!C284="","",总支出!C284)</f>
        <v/>
      </c>
      <c r="E284" s="8" t="str">
        <f>IF(总支出!D284="","",总支出!D284)</f>
        <v/>
      </c>
      <c r="F284" s="6" t="str">
        <f>IF(总支出!E284="","",总支出!E284)</f>
        <v/>
      </c>
      <c r="G284" s="6" t="str">
        <f>IF(总支出!H284="","",总支出!H284)</f>
        <v/>
      </c>
      <c r="H284" s="6" t="str">
        <f>IF(总支出!I284="","自动",总支出!I284)</f>
        <v>自动</v>
      </c>
      <c r="I284" s="6" t="str">
        <f>IF(F284="","",IFERROR(VLOOKUP(F284,税费设置!$A$15:$B$27,2,FALSE),"含税不明"))</f>
        <v/>
      </c>
      <c r="J284" s="6" t="str">
        <f t="shared" si="29"/>
        <v/>
      </c>
      <c r="K284" s="6" t="str">
        <f>IF(AND(税费设置!$B$5="是",G284="个人支出",J284="应税"),"是","否")</f>
        <v>否</v>
      </c>
      <c r="L284" s="8">
        <f t="shared" si="30"/>
        <v>0</v>
      </c>
      <c r="M284" s="8">
        <f t="shared" si="31"/>
        <v>0</v>
      </c>
      <c r="N284" s="8">
        <f t="shared" si="32"/>
        <v>0</v>
      </c>
      <c r="O284" s="8">
        <f t="shared" si="33"/>
        <v>0</v>
      </c>
      <c r="P284" s="8">
        <f>IF(K284&lt;&gt;"是",0,IF(税费设置!$B$6="是",E284/(1+税费设置!$B$10),E284))</f>
        <v>0</v>
      </c>
      <c r="Q284" s="8">
        <f>IF(K284&lt;&gt;"是",0,P284*税费设置!$B$8)</f>
        <v>0</v>
      </c>
      <c r="R284" s="8">
        <f>IF(K284&lt;&gt;"是",0,P284*税费设置!$B$9)</f>
        <v>0</v>
      </c>
      <c r="S284" s="8">
        <f t="shared" si="34"/>
        <v>0</v>
      </c>
    </row>
    <row r="285" spans="1:19" ht="13.9">
      <c r="A285" s="6" t="str">
        <f>IF(总支出!A285="","",总支出!A285)</f>
        <v/>
      </c>
      <c r="B285" s="7" t="str">
        <f>IF(总支出!B285="","",总支出!B285)</f>
        <v/>
      </c>
      <c r="C285" s="6" t="str">
        <f t="shared" si="28"/>
        <v/>
      </c>
      <c r="D285" s="6" t="str">
        <f>IF(总支出!C285="","",总支出!C285)</f>
        <v/>
      </c>
      <c r="E285" s="8" t="str">
        <f>IF(总支出!D285="","",总支出!D285)</f>
        <v/>
      </c>
      <c r="F285" s="6" t="str">
        <f>IF(总支出!E285="","",总支出!E285)</f>
        <v/>
      </c>
      <c r="G285" s="6" t="str">
        <f>IF(总支出!H285="","",总支出!H285)</f>
        <v/>
      </c>
      <c r="H285" s="6" t="str">
        <f>IF(总支出!I285="","自动",总支出!I285)</f>
        <v>自动</v>
      </c>
      <c r="I285" s="6" t="str">
        <f>IF(F285="","",IFERROR(VLOOKUP(F285,税费设置!$A$15:$B$27,2,FALSE),"含税不明"))</f>
        <v/>
      </c>
      <c r="J285" s="6" t="str">
        <f t="shared" si="29"/>
        <v/>
      </c>
      <c r="K285" s="6" t="str">
        <f>IF(AND(税费设置!$B$5="是",G285="个人支出",J285="应税"),"是","否")</f>
        <v>否</v>
      </c>
      <c r="L285" s="8">
        <f t="shared" si="30"/>
        <v>0</v>
      </c>
      <c r="M285" s="8">
        <f t="shared" si="31"/>
        <v>0</v>
      </c>
      <c r="N285" s="8">
        <f t="shared" si="32"/>
        <v>0</v>
      </c>
      <c r="O285" s="8">
        <f t="shared" si="33"/>
        <v>0</v>
      </c>
      <c r="P285" s="8">
        <f>IF(K285&lt;&gt;"是",0,IF(税费设置!$B$6="是",E285/(1+税费设置!$B$10),E285))</f>
        <v>0</v>
      </c>
      <c r="Q285" s="8">
        <f>IF(K285&lt;&gt;"是",0,P285*税费设置!$B$8)</f>
        <v>0</v>
      </c>
      <c r="R285" s="8">
        <f>IF(K285&lt;&gt;"是",0,P285*税费设置!$B$9)</f>
        <v>0</v>
      </c>
      <c r="S285" s="8">
        <f t="shared" si="34"/>
        <v>0</v>
      </c>
    </row>
    <row r="286" spans="1:19" ht="13.9">
      <c r="A286" s="6" t="str">
        <f>IF(总支出!A286="","",总支出!A286)</f>
        <v/>
      </c>
      <c r="B286" s="7" t="str">
        <f>IF(总支出!B286="","",总支出!B286)</f>
        <v/>
      </c>
      <c r="C286" s="6" t="str">
        <f t="shared" si="28"/>
        <v/>
      </c>
      <c r="D286" s="6" t="str">
        <f>IF(总支出!C286="","",总支出!C286)</f>
        <v/>
      </c>
      <c r="E286" s="8" t="str">
        <f>IF(总支出!D286="","",总支出!D286)</f>
        <v/>
      </c>
      <c r="F286" s="6" t="str">
        <f>IF(总支出!E286="","",总支出!E286)</f>
        <v/>
      </c>
      <c r="G286" s="6" t="str">
        <f>IF(总支出!H286="","",总支出!H286)</f>
        <v/>
      </c>
      <c r="H286" s="6" t="str">
        <f>IF(总支出!I286="","自动",总支出!I286)</f>
        <v>自动</v>
      </c>
      <c r="I286" s="6" t="str">
        <f>IF(F286="","",IFERROR(VLOOKUP(F286,税费设置!$A$15:$B$27,2,FALSE),"含税不明"))</f>
        <v/>
      </c>
      <c r="J286" s="6" t="str">
        <f t="shared" si="29"/>
        <v/>
      </c>
      <c r="K286" s="6" t="str">
        <f>IF(AND(税费设置!$B$5="是",G286="个人支出",J286="应税"),"是","否")</f>
        <v>否</v>
      </c>
      <c r="L286" s="8">
        <f t="shared" si="30"/>
        <v>0</v>
      </c>
      <c r="M286" s="8">
        <f t="shared" si="31"/>
        <v>0</v>
      </c>
      <c r="N286" s="8">
        <f t="shared" si="32"/>
        <v>0</v>
      </c>
      <c r="O286" s="8">
        <f t="shared" si="33"/>
        <v>0</v>
      </c>
      <c r="P286" s="8">
        <f>IF(K286&lt;&gt;"是",0,IF(税费设置!$B$6="是",E286/(1+税费设置!$B$10),E286))</f>
        <v>0</v>
      </c>
      <c r="Q286" s="8">
        <f>IF(K286&lt;&gt;"是",0,P286*税费设置!$B$8)</f>
        <v>0</v>
      </c>
      <c r="R286" s="8">
        <f>IF(K286&lt;&gt;"是",0,P286*税费设置!$B$9)</f>
        <v>0</v>
      </c>
      <c r="S286" s="8">
        <f t="shared" si="34"/>
        <v>0</v>
      </c>
    </row>
    <row r="287" spans="1:19" ht="13.9">
      <c r="A287" s="6" t="str">
        <f>IF(总支出!A287="","",总支出!A287)</f>
        <v/>
      </c>
      <c r="B287" s="7" t="str">
        <f>IF(总支出!B287="","",总支出!B287)</f>
        <v/>
      </c>
      <c r="C287" s="6" t="str">
        <f t="shared" si="28"/>
        <v/>
      </c>
      <c r="D287" s="6" t="str">
        <f>IF(总支出!C287="","",总支出!C287)</f>
        <v/>
      </c>
      <c r="E287" s="8" t="str">
        <f>IF(总支出!D287="","",总支出!D287)</f>
        <v/>
      </c>
      <c r="F287" s="6" t="str">
        <f>IF(总支出!E287="","",总支出!E287)</f>
        <v/>
      </c>
      <c r="G287" s="6" t="str">
        <f>IF(总支出!H287="","",总支出!H287)</f>
        <v/>
      </c>
      <c r="H287" s="6" t="str">
        <f>IF(总支出!I287="","自动",总支出!I287)</f>
        <v>自动</v>
      </c>
      <c r="I287" s="6" t="str">
        <f>IF(F287="","",IFERROR(VLOOKUP(F287,税费设置!$A$15:$B$27,2,FALSE),"含税不明"))</f>
        <v/>
      </c>
      <c r="J287" s="6" t="str">
        <f t="shared" si="29"/>
        <v/>
      </c>
      <c r="K287" s="6" t="str">
        <f>IF(AND(税费设置!$B$5="是",G287="个人支出",J287="应税"),"是","否")</f>
        <v>否</v>
      </c>
      <c r="L287" s="8">
        <f t="shared" si="30"/>
        <v>0</v>
      </c>
      <c r="M287" s="8">
        <f t="shared" si="31"/>
        <v>0</v>
      </c>
      <c r="N287" s="8">
        <f t="shared" si="32"/>
        <v>0</v>
      </c>
      <c r="O287" s="8">
        <f t="shared" si="33"/>
        <v>0</v>
      </c>
      <c r="P287" s="8">
        <f>IF(K287&lt;&gt;"是",0,IF(税费设置!$B$6="是",E287/(1+税费设置!$B$10),E287))</f>
        <v>0</v>
      </c>
      <c r="Q287" s="8">
        <f>IF(K287&lt;&gt;"是",0,P287*税费设置!$B$8)</f>
        <v>0</v>
      </c>
      <c r="R287" s="8">
        <f>IF(K287&lt;&gt;"是",0,P287*税费设置!$B$9)</f>
        <v>0</v>
      </c>
      <c r="S287" s="8">
        <f t="shared" si="34"/>
        <v>0</v>
      </c>
    </row>
    <row r="288" spans="1:19" ht="13.9">
      <c r="A288" s="6" t="str">
        <f>IF(总支出!A288="","",总支出!A288)</f>
        <v/>
      </c>
      <c r="B288" s="7" t="str">
        <f>IF(总支出!B288="","",总支出!B288)</f>
        <v/>
      </c>
      <c r="C288" s="6" t="str">
        <f t="shared" si="28"/>
        <v/>
      </c>
      <c r="D288" s="6" t="str">
        <f>IF(总支出!C288="","",总支出!C288)</f>
        <v/>
      </c>
      <c r="E288" s="8" t="str">
        <f>IF(总支出!D288="","",总支出!D288)</f>
        <v/>
      </c>
      <c r="F288" s="6" t="str">
        <f>IF(总支出!E288="","",总支出!E288)</f>
        <v/>
      </c>
      <c r="G288" s="6" t="str">
        <f>IF(总支出!H288="","",总支出!H288)</f>
        <v/>
      </c>
      <c r="H288" s="6" t="str">
        <f>IF(总支出!I288="","自动",总支出!I288)</f>
        <v>自动</v>
      </c>
      <c r="I288" s="6" t="str">
        <f>IF(F288="","",IFERROR(VLOOKUP(F288,税费设置!$A$15:$B$27,2,FALSE),"含税不明"))</f>
        <v/>
      </c>
      <c r="J288" s="6" t="str">
        <f t="shared" si="29"/>
        <v/>
      </c>
      <c r="K288" s="6" t="str">
        <f>IF(AND(税费设置!$B$5="是",G288="个人支出",J288="应税"),"是","否")</f>
        <v>否</v>
      </c>
      <c r="L288" s="8">
        <f t="shared" si="30"/>
        <v>0</v>
      </c>
      <c r="M288" s="8">
        <f t="shared" si="31"/>
        <v>0</v>
      </c>
      <c r="N288" s="8">
        <f t="shared" si="32"/>
        <v>0</v>
      </c>
      <c r="O288" s="8">
        <f t="shared" si="33"/>
        <v>0</v>
      </c>
      <c r="P288" s="8">
        <f>IF(K288&lt;&gt;"是",0,IF(税费设置!$B$6="是",E288/(1+税费设置!$B$10),E288))</f>
        <v>0</v>
      </c>
      <c r="Q288" s="8">
        <f>IF(K288&lt;&gt;"是",0,P288*税费设置!$B$8)</f>
        <v>0</v>
      </c>
      <c r="R288" s="8">
        <f>IF(K288&lt;&gt;"是",0,P288*税费设置!$B$9)</f>
        <v>0</v>
      </c>
      <c r="S288" s="8">
        <f t="shared" si="34"/>
        <v>0</v>
      </c>
    </row>
    <row r="289" spans="1:19" ht="13.9">
      <c r="A289" s="6" t="str">
        <f>IF(总支出!A289="","",总支出!A289)</f>
        <v/>
      </c>
      <c r="B289" s="7" t="str">
        <f>IF(总支出!B289="","",总支出!B289)</f>
        <v/>
      </c>
      <c r="C289" s="6" t="str">
        <f t="shared" si="28"/>
        <v/>
      </c>
      <c r="D289" s="6" t="str">
        <f>IF(总支出!C289="","",总支出!C289)</f>
        <v/>
      </c>
      <c r="E289" s="8" t="str">
        <f>IF(总支出!D289="","",总支出!D289)</f>
        <v/>
      </c>
      <c r="F289" s="6" t="str">
        <f>IF(总支出!E289="","",总支出!E289)</f>
        <v/>
      </c>
      <c r="G289" s="6" t="str">
        <f>IF(总支出!H289="","",总支出!H289)</f>
        <v/>
      </c>
      <c r="H289" s="6" t="str">
        <f>IF(总支出!I289="","自动",总支出!I289)</f>
        <v>自动</v>
      </c>
      <c r="I289" s="6" t="str">
        <f>IF(F289="","",IFERROR(VLOOKUP(F289,税费设置!$A$15:$B$27,2,FALSE),"含税不明"))</f>
        <v/>
      </c>
      <c r="J289" s="6" t="str">
        <f t="shared" si="29"/>
        <v/>
      </c>
      <c r="K289" s="6" t="str">
        <f>IF(AND(税费设置!$B$5="是",G289="个人支出",J289="应税"),"是","否")</f>
        <v>否</v>
      </c>
      <c r="L289" s="8">
        <f t="shared" si="30"/>
        <v>0</v>
      </c>
      <c r="M289" s="8">
        <f t="shared" si="31"/>
        <v>0</v>
      </c>
      <c r="N289" s="8">
        <f t="shared" si="32"/>
        <v>0</v>
      </c>
      <c r="O289" s="8">
        <f t="shared" si="33"/>
        <v>0</v>
      </c>
      <c r="P289" s="8">
        <f>IF(K289&lt;&gt;"是",0,IF(税费设置!$B$6="是",E289/(1+税费设置!$B$10),E289))</f>
        <v>0</v>
      </c>
      <c r="Q289" s="8">
        <f>IF(K289&lt;&gt;"是",0,P289*税费设置!$B$8)</f>
        <v>0</v>
      </c>
      <c r="R289" s="8">
        <f>IF(K289&lt;&gt;"是",0,P289*税费设置!$B$9)</f>
        <v>0</v>
      </c>
      <c r="S289" s="8">
        <f t="shared" si="34"/>
        <v>0</v>
      </c>
    </row>
    <row r="290" spans="1:19" ht="13.9">
      <c r="A290" s="6" t="str">
        <f>IF(总支出!A290="","",总支出!A290)</f>
        <v/>
      </c>
      <c r="B290" s="7" t="str">
        <f>IF(总支出!B290="","",总支出!B290)</f>
        <v/>
      </c>
      <c r="C290" s="6" t="str">
        <f t="shared" si="28"/>
        <v/>
      </c>
      <c r="D290" s="6" t="str">
        <f>IF(总支出!C290="","",总支出!C290)</f>
        <v/>
      </c>
      <c r="E290" s="8" t="str">
        <f>IF(总支出!D290="","",总支出!D290)</f>
        <v/>
      </c>
      <c r="F290" s="6" t="str">
        <f>IF(总支出!E290="","",总支出!E290)</f>
        <v/>
      </c>
      <c r="G290" s="6" t="str">
        <f>IF(总支出!H290="","",总支出!H290)</f>
        <v/>
      </c>
      <c r="H290" s="6" t="str">
        <f>IF(总支出!I290="","自动",总支出!I290)</f>
        <v>自动</v>
      </c>
      <c r="I290" s="6" t="str">
        <f>IF(F290="","",IFERROR(VLOOKUP(F290,税费设置!$A$15:$B$27,2,FALSE),"含税不明"))</f>
        <v/>
      </c>
      <c r="J290" s="6" t="str">
        <f t="shared" si="29"/>
        <v/>
      </c>
      <c r="K290" s="6" t="str">
        <f>IF(AND(税费设置!$B$5="是",G290="个人支出",J290="应税"),"是","否")</f>
        <v>否</v>
      </c>
      <c r="L290" s="8">
        <f t="shared" si="30"/>
        <v>0</v>
      </c>
      <c r="M290" s="8">
        <f t="shared" si="31"/>
        <v>0</v>
      </c>
      <c r="N290" s="8">
        <f t="shared" si="32"/>
        <v>0</v>
      </c>
      <c r="O290" s="8">
        <f t="shared" si="33"/>
        <v>0</v>
      </c>
      <c r="P290" s="8">
        <f>IF(K290&lt;&gt;"是",0,IF(税费设置!$B$6="是",E290/(1+税费设置!$B$10),E290))</f>
        <v>0</v>
      </c>
      <c r="Q290" s="8">
        <f>IF(K290&lt;&gt;"是",0,P290*税费设置!$B$8)</f>
        <v>0</v>
      </c>
      <c r="R290" s="8">
        <f>IF(K290&lt;&gt;"是",0,P290*税费设置!$B$9)</f>
        <v>0</v>
      </c>
      <c r="S290" s="8">
        <f t="shared" si="34"/>
        <v>0</v>
      </c>
    </row>
    <row r="291" spans="1:19" ht="13.9">
      <c r="A291" s="6" t="str">
        <f>IF(总支出!A291="","",总支出!A291)</f>
        <v/>
      </c>
      <c r="B291" s="7" t="str">
        <f>IF(总支出!B291="","",总支出!B291)</f>
        <v/>
      </c>
      <c r="C291" s="6" t="str">
        <f t="shared" si="28"/>
        <v/>
      </c>
      <c r="D291" s="6" t="str">
        <f>IF(总支出!C291="","",总支出!C291)</f>
        <v/>
      </c>
      <c r="E291" s="8" t="str">
        <f>IF(总支出!D291="","",总支出!D291)</f>
        <v/>
      </c>
      <c r="F291" s="6" t="str">
        <f>IF(总支出!E291="","",总支出!E291)</f>
        <v/>
      </c>
      <c r="G291" s="6" t="str">
        <f>IF(总支出!H291="","",总支出!H291)</f>
        <v/>
      </c>
      <c r="H291" s="6" t="str">
        <f>IF(总支出!I291="","自动",总支出!I291)</f>
        <v>自动</v>
      </c>
      <c r="I291" s="6" t="str">
        <f>IF(F291="","",IFERROR(VLOOKUP(F291,税费设置!$A$15:$B$27,2,FALSE),"含税不明"))</f>
        <v/>
      </c>
      <c r="J291" s="6" t="str">
        <f t="shared" si="29"/>
        <v/>
      </c>
      <c r="K291" s="6" t="str">
        <f>IF(AND(税费设置!$B$5="是",G291="个人支出",J291="应税"),"是","否")</f>
        <v>否</v>
      </c>
      <c r="L291" s="8">
        <f t="shared" si="30"/>
        <v>0</v>
      </c>
      <c r="M291" s="8">
        <f t="shared" si="31"/>
        <v>0</v>
      </c>
      <c r="N291" s="8">
        <f t="shared" si="32"/>
        <v>0</v>
      </c>
      <c r="O291" s="8">
        <f t="shared" si="33"/>
        <v>0</v>
      </c>
      <c r="P291" s="8">
        <f>IF(K291&lt;&gt;"是",0,IF(税费设置!$B$6="是",E291/(1+税费设置!$B$10),E291))</f>
        <v>0</v>
      </c>
      <c r="Q291" s="8">
        <f>IF(K291&lt;&gt;"是",0,P291*税费设置!$B$8)</f>
        <v>0</v>
      </c>
      <c r="R291" s="8">
        <f>IF(K291&lt;&gt;"是",0,P291*税费设置!$B$9)</f>
        <v>0</v>
      </c>
      <c r="S291" s="8">
        <f t="shared" si="34"/>
        <v>0</v>
      </c>
    </row>
    <row r="292" spans="1:19" ht="13.9">
      <c r="A292" s="6" t="str">
        <f>IF(总支出!A292="","",总支出!A292)</f>
        <v/>
      </c>
      <c r="B292" s="7" t="str">
        <f>IF(总支出!B292="","",总支出!B292)</f>
        <v/>
      </c>
      <c r="C292" s="6" t="str">
        <f t="shared" si="28"/>
        <v/>
      </c>
      <c r="D292" s="6" t="str">
        <f>IF(总支出!C292="","",总支出!C292)</f>
        <v/>
      </c>
      <c r="E292" s="8" t="str">
        <f>IF(总支出!D292="","",总支出!D292)</f>
        <v/>
      </c>
      <c r="F292" s="6" t="str">
        <f>IF(总支出!E292="","",总支出!E292)</f>
        <v/>
      </c>
      <c r="G292" s="6" t="str">
        <f>IF(总支出!H292="","",总支出!H292)</f>
        <v/>
      </c>
      <c r="H292" s="6" t="str">
        <f>IF(总支出!I292="","自动",总支出!I292)</f>
        <v>自动</v>
      </c>
      <c r="I292" s="6" t="str">
        <f>IF(F292="","",IFERROR(VLOOKUP(F292,税费设置!$A$15:$B$27,2,FALSE),"含税不明"))</f>
        <v/>
      </c>
      <c r="J292" s="6" t="str">
        <f t="shared" si="29"/>
        <v/>
      </c>
      <c r="K292" s="6" t="str">
        <f>IF(AND(税费设置!$B$5="是",G292="个人支出",J292="应税"),"是","否")</f>
        <v>否</v>
      </c>
      <c r="L292" s="8">
        <f t="shared" si="30"/>
        <v>0</v>
      </c>
      <c r="M292" s="8">
        <f t="shared" si="31"/>
        <v>0</v>
      </c>
      <c r="N292" s="8">
        <f t="shared" si="32"/>
        <v>0</v>
      </c>
      <c r="O292" s="8">
        <f t="shared" si="33"/>
        <v>0</v>
      </c>
      <c r="P292" s="8">
        <f>IF(K292&lt;&gt;"是",0,IF(税费设置!$B$6="是",E292/(1+税费设置!$B$10),E292))</f>
        <v>0</v>
      </c>
      <c r="Q292" s="8">
        <f>IF(K292&lt;&gt;"是",0,P292*税费设置!$B$8)</f>
        <v>0</v>
      </c>
      <c r="R292" s="8">
        <f>IF(K292&lt;&gt;"是",0,P292*税费设置!$B$9)</f>
        <v>0</v>
      </c>
      <c r="S292" s="8">
        <f t="shared" si="34"/>
        <v>0</v>
      </c>
    </row>
    <row r="293" spans="1:19" ht="13.9">
      <c r="A293" s="6" t="str">
        <f>IF(总支出!A293="","",总支出!A293)</f>
        <v/>
      </c>
      <c r="B293" s="7" t="str">
        <f>IF(总支出!B293="","",总支出!B293)</f>
        <v/>
      </c>
      <c r="C293" s="6" t="str">
        <f t="shared" si="28"/>
        <v/>
      </c>
      <c r="D293" s="6" t="str">
        <f>IF(总支出!C293="","",总支出!C293)</f>
        <v/>
      </c>
      <c r="E293" s="8" t="str">
        <f>IF(总支出!D293="","",总支出!D293)</f>
        <v/>
      </c>
      <c r="F293" s="6" t="str">
        <f>IF(总支出!E293="","",总支出!E293)</f>
        <v/>
      </c>
      <c r="G293" s="6" t="str">
        <f>IF(总支出!H293="","",总支出!H293)</f>
        <v/>
      </c>
      <c r="H293" s="6" t="str">
        <f>IF(总支出!I293="","自动",总支出!I293)</f>
        <v>自动</v>
      </c>
      <c r="I293" s="6" t="str">
        <f>IF(F293="","",IFERROR(VLOOKUP(F293,税费设置!$A$15:$B$27,2,FALSE),"含税不明"))</f>
        <v/>
      </c>
      <c r="J293" s="6" t="str">
        <f t="shared" si="29"/>
        <v/>
      </c>
      <c r="K293" s="6" t="str">
        <f>IF(AND(税费设置!$B$5="是",G293="个人支出",J293="应税"),"是","否")</f>
        <v>否</v>
      </c>
      <c r="L293" s="8">
        <f t="shared" si="30"/>
        <v>0</v>
      </c>
      <c r="M293" s="8">
        <f t="shared" si="31"/>
        <v>0</v>
      </c>
      <c r="N293" s="8">
        <f t="shared" si="32"/>
        <v>0</v>
      </c>
      <c r="O293" s="8">
        <f t="shared" si="33"/>
        <v>0</v>
      </c>
      <c r="P293" s="8">
        <f>IF(K293&lt;&gt;"是",0,IF(税费设置!$B$6="是",E293/(1+税费设置!$B$10),E293))</f>
        <v>0</v>
      </c>
      <c r="Q293" s="8">
        <f>IF(K293&lt;&gt;"是",0,P293*税费设置!$B$8)</f>
        <v>0</v>
      </c>
      <c r="R293" s="8">
        <f>IF(K293&lt;&gt;"是",0,P293*税费设置!$B$9)</f>
        <v>0</v>
      </c>
      <c r="S293" s="8">
        <f t="shared" si="34"/>
        <v>0</v>
      </c>
    </row>
    <row r="294" spans="1:19" ht="13.9">
      <c r="A294" s="6" t="str">
        <f>IF(总支出!A294="","",总支出!A294)</f>
        <v/>
      </c>
      <c r="B294" s="7" t="str">
        <f>IF(总支出!B294="","",总支出!B294)</f>
        <v/>
      </c>
      <c r="C294" s="6" t="str">
        <f t="shared" si="28"/>
        <v/>
      </c>
      <c r="D294" s="6" t="str">
        <f>IF(总支出!C294="","",总支出!C294)</f>
        <v/>
      </c>
      <c r="E294" s="8" t="str">
        <f>IF(总支出!D294="","",总支出!D294)</f>
        <v/>
      </c>
      <c r="F294" s="6" t="str">
        <f>IF(总支出!E294="","",总支出!E294)</f>
        <v/>
      </c>
      <c r="G294" s="6" t="str">
        <f>IF(总支出!H294="","",总支出!H294)</f>
        <v/>
      </c>
      <c r="H294" s="6" t="str">
        <f>IF(总支出!I294="","自动",总支出!I294)</f>
        <v>自动</v>
      </c>
      <c r="I294" s="6" t="str">
        <f>IF(F294="","",IFERROR(VLOOKUP(F294,税费设置!$A$15:$B$27,2,FALSE),"含税不明"))</f>
        <v/>
      </c>
      <c r="J294" s="6" t="str">
        <f t="shared" si="29"/>
        <v/>
      </c>
      <c r="K294" s="6" t="str">
        <f>IF(AND(税费设置!$B$5="是",G294="个人支出",J294="应税"),"是","否")</f>
        <v>否</v>
      </c>
      <c r="L294" s="8">
        <f t="shared" si="30"/>
        <v>0</v>
      </c>
      <c r="M294" s="8">
        <f t="shared" si="31"/>
        <v>0</v>
      </c>
      <c r="N294" s="8">
        <f t="shared" si="32"/>
        <v>0</v>
      </c>
      <c r="O294" s="8">
        <f t="shared" si="33"/>
        <v>0</v>
      </c>
      <c r="P294" s="8">
        <f>IF(K294&lt;&gt;"是",0,IF(税费设置!$B$6="是",E294/(1+税费设置!$B$10),E294))</f>
        <v>0</v>
      </c>
      <c r="Q294" s="8">
        <f>IF(K294&lt;&gt;"是",0,P294*税费设置!$B$8)</f>
        <v>0</v>
      </c>
      <c r="R294" s="8">
        <f>IF(K294&lt;&gt;"是",0,P294*税费设置!$B$9)</f>
        <v>0</v>
      </c>
      <c r="S294" s="8">
        <f t="shared" si="34"/>
        <v>0</v>
      </c>
    </row>
    <row r="295" spans="1:19" ht="13.9">
      <c r="A295" s="6" t="str">
        <f>IF(总支出!A295="","",总支出!A295)</f>
        <v/>
      </c>
      <c r="B295" s="7" t="str">
        <f>IF(总支出!B295="","",总支出!B295)</f>
        <v/>
      </c>
      <c r="C295" s="6" t="str">
        <f t="shared" si="28"/>
        <v/>
      </c>
      <c r="D295" s="6" t="str">
        <f>IF(总支出!C295="","",总支出!C295)</f>
        <v/>
      </c>
      <c r="E295" s="8" t="str">
        <f>IF(总支出!D295="","",总支出!D295)</f>
        <v/>
      </c>
      <c r="F295" s="6" t="str">
        <f>IF(总支出!E295="","",总支出!E295)</f>
        <v/>
      </c>
      <c r="G295" s="6" t="str">
        <f>IF(总支出!H295="","",总支出!H295)</f>
        <v/>
      </c>
      <c r="H295" s="6" t="str">
        <f>IF(总支出!I295="","自动",总支出!I295)</f>
        <v>自动</v>
      </c>
      <c r="I295" s="6" t="str">
        <f>IF(F295="","",IFERROR(VLOOKUP(F295,税费设置!$A$15:$B$27,2,FALSE),"含税不明"))</f>
        <v/>
      </c>
      <c r="J295" s="6" t="str">
        <f t="shared" si="29"/>
        <v/>
      </c>
      <c r="K295" s="6" t="str">
        <f>IF(AND(税费设置!$B$5="是",G295="个人支出",J295="应税"),"是","否")</f>
        <v>否</v>
      </c>
      <c r="L295" s="8">
        <f t="shared" si="30"/>
        <v>0</v>
      </c>
      <c r="M295" s="8">
        <f t="shared" si="31"/>
        <v>0</v>
      </c>
      <c r="N295" s="8">
        <f t="shared" si="32"/>
        <v>0</v>
      </c>
      <c r="O295" s="8">
        <f t="shared" si="33"/>
        <v>0</v>
      </c>
      <c r="P295" s="8">
        <f>IF(K295&lt;&gt;"是",0,IF(税费设置!$B$6="是",E295/(1+税费设置!$B$10),E295))</f>
        <v>0</v>
      </c>
      <c r="Q295" s="8">
        <f>IF(K295&lt;&gt;"是",0,P295*税费设置!$B$8)</f>
        <v>0</v>
      </c>
      <c r="R295" s="8">
        <f>IF(K295&lt;&gt;"是",0,P295*税费设置!$B$9)</f>
        <v>0</v>
      </c>
      <c r="S295" s="8">
        <f t="shared" si="34"/>
        <v>0</v>
      </c>
    </row>
    <row r="296" spans="1:19" ht="13.9">
      <c r="A296" s="6" t="str">
        <f>IF(总支出!A296="","",总支出!A296)</f>
        <v/>
      </c>
      <c r="B296" s="7" t="str">
        <f>IF(总支出!B296="","",总支出!B296)</f>
        <v/>
      </c>
      <c r="C296" s="6" t="str">
        <f t="shared" si="28"/>
        <v/>
      </c>
      <c r="D296" s="6" t="str">
        <f>IF(总支出!C296="","",总支出!C296)</f>
        <v/>
      </c>
      <c r="E296" s="8" t="str">
        <f>IF(总支出!D296="","",总支出!D296)</f>
        <v/>
      </c>
      <c r="F296" s="6" t="str">
        <f>IF(总支出!E296="","",总支出!E296)</f>
        <v/>
      </c>
      <c r="G296" s="6" t="str">
        <f>IF(总支出!H296="","",总支出!H296)</f>
        <v/>
      </c>
      <c r="H296" s="6" t="str">
        <f>IF(总支出!I296="","自动",总支出!I296)</f>
        <v>自动</v>
      </c>
      <c r="I296" s="6" t="str">
        <f>IF(F296="","",IFERROR(VLOOKUP(F296,税费设置!$A$15:$B$27,2,FALSE),"含税不明"))</f>
        <v/>
      </c>
      <c r="J296" s="6" t="str">
        <f t="shared" si="29"/>
        <v/>
      </c>
      <c r="K296" s="6" t="str">
        <f>IF(AND(税费设置!$B$5="是",G296="个人支出",J296="应税"),"是","否")</f>
        <v>否</v>
      </c>
      <c r="L296" s="8">
        <f t="shared" si="30"/>
        <v>0</v>
      </c>
      <c r="M296" s="8">
        <f t="shared" si="31"/>
        <v>0</v>
      </c>
      <c r="N296" s="8">
        <f t="shared" si="32"/>
        <v>0</v>
      </c>
      <c r="O296" s="8">
        <f t="shared" si="33"/>
        <v>0</v>
      </c>
      <c r="P296" s="8">
        <f>IF(K296&lt;&gt;"是",0,IF(税费设置!$B$6="是",E296/(1+税费设置!$B$10),E296))</f>
        <v>0</v>
      </c>
      <c r="Q296" s="8">
        <f>IF(K296&lt;&gt;"是",0,P296*税费设置!$B$8)</f>
        <v>0</v>
      </c>
      <c r="R296" s="8">
        <f>IF(K296&lt;&gt;"是",0,P296*税费设置!$B$9)</f>
        <v>0</v>
      </c>
      <c r="S296" s="8">
        <f t="shared" si="34"/>
        <v>0</v>
      </c>
    </row>
    <row r="297" spans="1:19" ht="13.9">
      <c r="A297" s="6" t="str">
        <f>IF(总支出!A297="","",总支出!A297)</f>
        <v/>
      </c>
      <c r="B297" s="7" t="str">
        <f>IF(总支出!B297="","",总支出!B297)</f>
        <v/>
      </c>
      <c r="C297" s="6" t="str">
        <f t="shared" si="28"/>
        <v/>
      </c>
      <c r="D297" s="6" t="str">
        <f>IF(总支出!C297="","",总支出!C297)</f>
        <v/>
      </c>
      <c r="E297" s="8" t="str">
        <f>IF(总支出!D297="","",总支出!D297)</f>
        <v/>
      </c>
      <c r="F297" s="6" t="str">
        <f>IF(总支出!E297="","",总支出!E297)</f>
        <v/>
      </c>
      <c r="G297" s="6" t="str">
        <f>IF(总支出!H297="","",总支出!H297)</f>
        <v/>
      </c>
      <c r="H297" s="6" t="str">
        <f>IF(总支出!I297="","自动",总支出!I297)</f>
        <v>自动</v>
      </c>
      <c r="I297" s="6" t="str">
        <f>IF(F297="","",IFERROR(VLOOKUP(F297,税费设置!$A$15:$B$27,2,FALSE),"含税不明"))</f>
        <v/>
      </c>
      <c r="J297" s="6" t="str">
        <f t="shared" si="29"/>
        <v/>
      </c>
      <c r="K297" s="6" t="str">
        <f>IF(AND(税费设置!$B$5="是",G297="个人支出",J297="应税"),"是","否")</f>
        <v>否</v>
      </c>
      <c r="L297" s="8">
        <f t="shared" si="30"/>
        <v>0</v>
      </c>
      <c r="M297" s="8">
        <f t="shared" si="31"/>
        <v>0</v>
      </c>
      <c r="N297" s="8">
        <f t="shared" si="32"/>
        <v>0</v>
      </c>
      <c r="O297" s="8">
        <f t="shared" si="33"/>
        <v>0</v>
      </c>
      <c r="P297" s="8">
        <f>IF(K297&lt;&gt;"是",0,IF(税费设置!$B$6="是",E297/(1+税费设置!$B$10),E297))</f>
        <v>0</v>
      </c>
      <c r="Q297" s="8">
        <f>IF(K297&lt;&gt;"是",0,P297*税费设置!$B$8)</f>
        <v>0</v>
      </c>
      <c r="R297" s="8">
        <f>IF(K297&lt;&gt;"是",0,P297*税费设置!$B$9)</f>
        <v>0</v>
      </c>
      <c r="S297" s="8">
        <f t="shared" si="34"/>
        <v>0</v>
      </c>
    </row>
    <row r="298" spans="1:19" ht="13.9">
      <c r="A298" s="6" t="str">
        <f>IF(总支出!A298="","",总支出!A298)</f>
        <v/>
      </c>
      <c r="B298" s="7" t="str">
        <f>IF(总支出!B298="","",总支出!B298)</f>
        <v/>
      </c>
      <c r="C298" s="6" t="str">
        <f t="shared" si="28"/>
        <v/>
      </c>
      <c r="D298" s="6" t="str">
        <f>IF(总支出!C298="","",总支出!C298)</f>
        <v/>
      </c>
      <c r="E298" s="8" t="str">
        <f>IF(总支出!D298="","",总支出!D298)</f>
        <v/>
      </c>
      <c r="F298" s="6" t="str">
        <f>IF(总支出!E298="","",总支出!E298)</f>
        <v/>
      </c>
      <c r="G298" s="6" t="str">
        <f>IF(总支出!H298="","",总支出!H298)</f>
        <v/>
      </c>
      <c r="H298" s="6" t="str">
        <f>IF(总支出!I298="","自动",总支出!I298)</f>
        <v>自动</v>
      </c>
      <c r="I298" s="6" t="str">
        <f>IF(F298="","",IFERROR(VLOOKUP(F298,税费设置!$A$15:$B$27,2,FALSE),"含税不明"))</f>
        <v/>
      </c>
      <c r="J298" s="6" t="str">
        <f t="shared" si="29"/>
        <v/>
      </c>
      <c r="K298" s="6" t="str">
        <f>IF(AND(税费设置!$B$5="是",G298="个人支出",J298="应税"),"是","否")</f>
        <v>否</v>
      </c>
      <c r="L298" s="8">
        <f t="shared" si="30"/>
        <v>0</v>
      </c>
      <c r="M298" s="8">
        <f t="shared" si="31"/>
        <v>0</v>
      </c>
      <c r="N298" s="8">
        <f t="shared" si="32"/>
        <v>0</v>
      </c>
      <c r="O298" s="8">
        <f t="shared" si="33"/>
        <v>0</v>
      </c>
      <c r="P298" s="8">
        <f>IF(K298&lt;&gt;"是",0,IF(税费设置!$B$6="是",E298/(1+税费设置!$B$10),E298))</f>
        <v>0</v>
      </c>
      <c r="Q298" s="8">
        <f>IF(K298&lt;&gt;"是",0,P298*税费设置!$B$8)</f>
        <v>0</v>
      </c>
      <c r="R298" s="8">
        <f>IF(K298&lt;&gt;"是",0,P298*税费设置!$B$9)</f>
        <v>0</v>
      </c>
      <c r="S298" s="8">
        <f t="shared" si="34"/>
        <v>0</v>
      </c>
    </row>
    <row r="299" spans="1:19" ht="13.9">
      <c r="A299" s="6" t="str">
        <f>IF(总支出!A299="","",总支出!A299)</f>
        <v/>
      </c>
      <c r="B299" s="7" t="str">
        <f>IF(总支出!B299="","",总支出!B299)</f>
        <v/>
      </c>
      <c r="C299" s="6" t="str">
        <f t="shared" si="28"/>
        <v/>
      </c>
      <c r="D299" s="6" t="str">
        <f>IF(总支出!C299="","",总支出!C299)</f>
        <v/>
      </c>
      <c r="E299" s="8" t="str">
        <f>IF(总支出!D299="","",总支出!D299)</f>
        <v/>
      </c>
      <c r="F299" s="6" t="str">
        <f>IF(总支出!E299="","",总支出!E299)</f>
        <v/>
      </c>
      <c r="G299" s="6" t="str">
        <f>IF(总支出!H299="","",总支出!H299)</f>
        <v/>
      </c>
      <c r="H299" s="6" t="str">
        <f>IF(总支出!I299="","自动",总支出!I299)</f>
        <v>自动</v>
      </c>
      <c r="I299" s="6" t="str">
        <f>IF(F299="","",IFERROR(VLOOKUP(F299,税费设置!$A$15:$B$27,2,FALSE),"含税不明"))</f>
        <v/>
      </c>
      <c r="J299" s="6" t="str">
        <f t="shared" si="29"/>
        <v/>
      </c>
      <c r="K299" s="6" t="str">
        <f>IF(AND(税费设置!$B$5="是",G299="个人支出",J299="应税"),"是","否")</f>
        <v>否</v>
      </c>
      <c r="L299" s="8">
        <f t="shared" si="30"/>
        <v>0</v>
      </c>
      <c r="M299" s="8">
        <f t="shared" si="31"/>
        <v>0</v>
      </c>
      <c r="N299" s="8">
        <f t="shared" si="32"/>
        <v>0</v>
      </c>
      <c r="O299" s="8">
        <f t="shared" si="33"/>
        <v>0</v>
      </c>
      <c r="P299" s="8">
        <f>IF(K299&lt;&gt;"是",0,IF(税费设置!$B$6="是",E299/(1+税费设置!$B$10),E299))</f>
        <v>0</v>
      </c>
      <c r="Q299" s="8">
        <f>IF(K299&lt;&gt;"是",0,P299*税费设置!$B$8)</f>
        <v>0</v>
      </c>
      <c r="R299" s="8">
        <f>IF(K299&lt;&gt;"是",0,P299*税费设置!$B$9)</f>
        <v>0</v>
      </c>
      <c r="S299" s="8">
        <f t="shared" si="34"/>
        <v>0</v>
      </c>
    </row>
    <row r="300" spans="1:19" ht="13.9">
      <c r="A300" s="6" t="str">
        <f>IF(总支出!A300="","",总支出!A300)</f>
        <v/>
      </c>
      <c r="B300" s="7" t="str">
        <f>IF(总支出!B300="","",总支出!B300)</f>
        <v/>
      </c>
      <c r="C300" s="6" t="str">
        <f t="shared" si="28"/>
        <v/>
      </c>
      <c r="D300" s="6" t="str">
        <f>IF(总支出!C300="","",总支出!C300)</f>
        <v/>
      </c>
      <c r="E300" s="8" t="str">
        <f>IF(总支出!D300="","",总支出!D300)</f>
        <v/>
      </c>
      <c r="F300" s="6" t="str">
        <f>IF(总支出!E300="","",总支出!E300)</f>
        <v/>
      </c>
      <c r="G300" s="6" t="str">
        <f>IF(总支出!H300="","",总支出!H300)</f>
        <v/>
      </c>
      <c r="H300" s="6" t="str">
        <f>IF(总支出!I300="","自动",总支出!I300)</f>
        <v>自动</v>
      </c>
      <c r="I300" s="6" t="str">
        <f>IF(F300="","",IFERROR(VLOOKUP(F300,税费设置!$A$15:$B$27,2,FALSE),"含税不明"))</f>
        <v/>
      </c>
      <c r="J300" s="6" t="str">
        <f t="shared" si="29"/>
        <v/>
      </c>
      <c r="K300" s="6" t="str">
        <f>IF(AND(税费设置!$B$5="是",G300="个人支出",J300="应税"),"是","否")</f>
        <v>否</v>
      </c>
      <c r="L300" s="8">
        <f t="shared" si="30"/>
        <v>0</v>
      </c>
      <c r="M300" s="8">
        <f t="shared" si="31"/>
        <v>0</v>
      </c>
      <c r="N300" s="8">
        <f t="shared" si="32"/>
        <v>0</v>
      </c>
      <c r="O300" s="8">
        <f t="shared" si="33"/>
        <v>0</v>
      </c>
      <c r="P300" s="8">
        <f>IF(K300&lt;&gt;"是",0,IF(税费设置!$B$6="是",E300/(1+税费设置!$B$10),E300))</f>
        <v>0</v>
      </c>
      <c r="Q300" s="8">
        <f>IF(K300&lt;&gt;"是",0,P300*税费设置!$B$8)</f>
        <v>0</v>
      </c>
      <c r="R300" s="8">
        <f>IF(K300&lt;&gt;"是",0,P300*税费设置!$B$9)</f>
        <v>0</v>
      </c>
      <c r="S300" s="8">
        <f t="shared" si="34"/>
        <v>0</v>
      </c>
    </row>
    <row r="301" spans="1:19" ht="13.9">
      <c r="A301" s="6" t="str">
        <f>IF(总支出!A301="","",总支出!A301)</f>
        <v/>
      </c>
      <c r="B301" s="7" t="str">
        <f>IF(总支出!B301="","",总支出!B301)</f>
        <v/>
      </c>
      <c r="C301" s="6" t="str">
        <f t="shared" si="28"/>
        <v/>
      </c>
      <c r="D301" s="6" t="str">
        <f>IF(总支出!C301="","",总支出!C301)</f>
        <v/>
      </c>
      <c r="E301" s="8" t="str">
        <f>IF(总支出!D301="","",总支出!D301)</f>
        <v/>
      </c>
      <c r="F301" s="6" t="str">
        <f>IF(总支出!E301="","",总支出!E301)</f>
        <v/>
      </c>
      <c r="G301" s="6" t="str">
        <f>IF(总支出!H301="","",总支出!H301)</f>
        <v/>
      </c>
      <c r="H301" s="6" t="str">
        <f>IF(总支出!I301="","自动",总支出!I301)</f>
        <v>自动</v>
      </c>
      <c r="I301" s="6" t="str">
        <f>IF(F301="","",IFERROR(VLOOKUP(F301,税费设置!$A$15:$B$27,2,FALSE),"含税不明"))</f>
        <v/>
      </c>
      <c r="J301" s="6" t="str">
        <f t="shared" si="29"/>
        <v/>
      </c>
      <c r="K301" s="6" t="str">
        <f>IF(AND(税费设置!$B$5="是",G301="个人支出",J301="应税"),"是","否")</f>
        <v>否</v>
      </c>
      <c r="L301" s="8">
        <f t="shared" si="30"/>
        <v>0</v>
      </c>
      <c r="M301" s="8">
        <f t="shared" si="31"/>
        <v>0</v>
      </c>
      <c r="N301" s="8">
        <f t="shared" si="32"/>
        <v>0</v>
      </c>
      <c r="O301" s="8">
        <f t="shared" si="33"/>
        <v>0</v>
      </c>
      <c r="P301" s="8">
        <f>IF(K301&lt;&gt;"是",0,IF(税费设置!$B$6="是",E301/(1+税费设置!$B$10),E301))</f>
        <v>0</v>
      </c>
      <c r="Q301" s="8">
        <f>IF(K301&lt;&gt;"是",0,P301*税费设置!$B$8)</f>
        <v>0</v>
      </c>
      <c r="R301" s="8">
        <f>IF(K301&lt;&gt;"是",0,P301*税费设置!$B$9)</f>
        <v>0</v>
      </c>
      <c r="S301" s="8">
        <f t="shared" si="34"/>
        <v>0</v>
      </c>
    </row>
    <row r="302" spans="1:19" ht="13.9">
      <c r="A302" s="6" t="str">
        <f>IF(总支出!A302="","",总支出!A302)</f>
        <v/>
      </c>
      <c r="B302" s="7" t="str">
        <f>IF(总支出!B302="","",总支出!B302)</f>
        <v/>
      </c>
      <c r="C302" s="6" t="str">
        <f t="shared" si="28"/>
        <v/>
      </c>
      <c r="D302" s="6" t="str">
        <f>IF(总支出!C302="","",总支出!C302)</f>
        <v/>
      </c>
      <c r="E302" s="8" t="str">
        <f>IF(总支出!D302="","",总支出!D302)</f>
        <v/>
      </c>
      <c r="F302" s="6" t="str">
        <f>IF(总支出!E302="","",总支出!E302)</f>
        <v/>
      </c>
      <c r="G302" s="6" t="str">
        <f>IF(总支出!H302="","",总支出!H302)</f>
        <v/>
      </c>
      <c r="H302" s="6" t="str">
        <f>IF(总支出!I302="","自动",总支出!I302)</f>
        <v>自动</v>
      </c>
      <c r="I302" s="6" t="str">
        <f>IF(F302="","",IFERROR(VLOOKUP(F302,税费设置!$A$15:$B$27,2,FALSE),"含税不明"))</f>
        <v/>
      </c>
      <c r="J302" s="6" t="str">
        <f t="shared" si="29"/>
        <v/>
      </c>
      <c r="K302" s="6" t="str">
        <f>IF(AND(税费设置!$B$5="是",G302="个人支出",J302="应税"),"是","否")</f>
        <v>否</v>
      </c>
      <c r="L302" s="8">
        <f t="shared" si="30"/>
        <v>0</v>
      </c>
      <c r="M302" s="8">
        <f t="shared" si="31"/>
        <v>0</v>
      </c>
      <c r="N302" s="8">
        <f t="shared" si="32"/>
        <v>0</v>
      </c>
      <c r="O302" s="8">
        <f t="shared" si="33"/>
        <v>0</v>
      </c>
      <c r="P302" s="8">
        <f>IF(K302&lt;&gt;"是",0,IF(税费设置!$B$6="是",E302/(1+税费设置!$B$10),E302))</f>
        <v>0</v>
      </c>
      <c r="Q302" s="8">
        <f>IF(K302&lt;&gt;"是",0,P302*税费设置!$B$8)</f>
        <v>0</v>
      </c>
      <c r="R302" s="8">
        <f>IF(K302&lt;&gt;"是",0,P302*税费设置!$B$9)</f>
        <v>0</v>
      </c>
      <c r="S302" s="8">
        <f t="shared" si="34"/>
        <v>0</v>
      </c>
    </row>
    <row r="303" spans="1:19" ht="13.9">
      <c r="A303" s="6" t="str">
        <f>IF(总支出!A303="","",总支出!A303)</f>
        <v/>
      </c>
      <c r="B303" s="7" t="str">
        <f>IF(总支出!B303="","",总支出!B303)</f>
        <v/>
      </c>
      <c r="C303" s="6" t="str">
        <f t="shared" si="28"/>
        <v/>
      </c>
      <c r="D303" s="6" t="str">
        <f>IF(总支出!C303="","",总支出!C303)</f>
        <v/>
      </c>
      <c r="E303" s="8" t="str">
        <f>IF(总支出!D303="","",总支出!D303)</f>
        <v/>
      </c>
      <c r="F303" s="6" t="str">
        <f>IF(总支出!E303="","",总支出!E303)</f>
        <v/>
      </c>
      <c r="G303" s="6" t="str">
        <f>IF(总支出!H303="","",总支出!H303)</f>
        <v/>
      </c>
      <c r="H303" s="6" t="str">
        <f>IF(总支出!I303="","自动",总支出!I303)</f>
        <v>自动</v>
      </c>
      <c r="I303" s="6" t="str">
        <f>IF(F303="","",IFERROR(VLOOKUP(F303,税费设置!$A$15:$B$27,2,FALSE),"含税不明"))</f>
        <v/>
      </c>
      <c r="J303" s="6" t="str">
        <f t="shared" si="29"/>
        <v/>
      </c>
      <c r="K303" s="6" t="str">
        <f>IF(AND(税费设置!$B$5="是",G303="个人支出",J303="应税"),"是","否")</f>
        <v>否</v>
      </c>
      <c r="L303" s="8">
        <f t="shared" si="30"/>
        <v>0</v>
      </c>
      <c r="M303" s="8">
        <f t="shared" si="31"/>
        <v>0</v>
      </c>
      <c r="N303" s="8">
        <f t="shared" si="32"/>
        <v>0</v>
      </c>
      <c r="O303" s="8">
        <f t="shared" si="33"/>
        <v>0</v>
      </c>
      <c r="P303" s="8">
        <f>IF(K303&lt;&gt;"是",0,IF(税费设置!$B$6="是",E303/(1+税费设置!$B$10),E303))</f>
        <v>0</v>
      </c>
      <c r="Q303" s="8">
        <f>IF(K303&lt;&gt;"是",0,P303*税费设置!$B$8)</f>
        <v>0</v>
      </c>
      <c r="R303" s="8">
        <f>IF(K303&lt;&gt;"是",0,P303*税费设置!$B$9)</f>
        <v>0</v>
      </c>
      <c r="S303" s="8">
        <f t="shared" si="34"/>
        <v>0</v>
      </c>
    </row>
    <row r="304" spans="1:19" ht="13.9">
      <c r="A304" s="6" t="str">
        <f>IF(总支出!A304="","",总支出!A304)</f>
        <v/>
      </c>
      <c r="B304" s="7" t="str">
        <f>IF(总支出!B304="","",总支出!B304)</f>
        <v/>
      </c>
      <c r="C304" s="6" t="str">
        <f t="shared" si="28"/>
        <v/>
      </c>
      <c r="D304" s="6" t="str">
        <f>IF(总支出!C304="","",总支出!C304)</f>
        <v/>
      </c>
      <c r="E304" s="8" t="str">
        <f>IF(总支出!D304="","",总支出!D304)</f>
        <v/>
      </c>
      <c r="F304" s="6" t="str">
        <f>IF(总支出!E304="","",总支出!E304)</f>
        <v/>
      </c>
      <c r="G304" s="6" t="str">
        <f>IF(总支出!H304="","",总支出!H304)</f>
        <v/>
      </c>
      <c r="H304" s="6" t="str">
        <f>IF(总支出!I304="","自动",总支出!I304)</f>
        <v>自动</v>
      </c>
      <c r="I304" s="6" t="str">
        <f>IF(F304="","",IFERROR(VLOOKUP(F304,税费设置!$A$15:$B$27,2,FALSE),"含税不明"))</f>
        <v/>
      </c>
      <c r="J304" s="6" t="str">
        <f t="shared" si="29"/>
        <v/>
      </c>
      <c r="K304" s="6" t="str">
        <f>IF(AND(税费设置!$B$5="是",G304="个人支出",J304="应税"),"是","否")</f>
        <v>否</v>
      </c>
      <c r="L304" s="8">
        <f t="shared" si="30"/>
        <v>0</v>
      </c>
      <c r="M304" s="8">
        <f t="shared" si="31"/>
        <v>0</v>
      </c>
      <c r="N304" s="8">
        <f t="shared" si="32"/>
        <v>0</v>
      </c>
      <c r="O304" s="8">
        <f t="shared" si="33"/>
        <v>0</v>
      </c>
      <c r="P304" s="8">
        <f>IF(K304&lt;&gt;"是",0,IF(税费设置!$B$6="是",E304/(1+税费设置!$B$10),E304))</f>
        <v>0</v>
      </c>
      <c r="Q304" s="8">
        <f>IF(K304&lt;&gt;"是",0,P304*税费设置!$B$8)</f>
        <v>0</v>
      </c>
      <c r="R304" s="8">
        <f>IF(K304&lt;&gt;"是",0,P304*税费设置!$B$9)</f>
        <v>0</v>
      </c>
      <c r="S304" s="8">
        <f t="shared" si="34"/>
        <v>0</v>
      </c>
    </row>
    <row r="305" spans="1:19" ht="13.9">
      <c r="A305" s="6" t="str">
        <f>IF(总支出!A305="","",总支出!A305)</f>
        <v/>
      </c>
      <c r="B305" s="7" t="str">
        <f>IF(总支出!B305="","",总支出!B305)</f>
        <v/>
      </c>
      <c r="C305" s="6" t="str">
        <f t="shared" si="28"/>
        <v/>
      </c>
      <c r="D305" s="6" t="str">
        <f>IF(总支出!C305="","",总支出!C305)</f>
        <v/>
      </c>
      <c r="E305" s="8" t="str">
        <f>IF(总支出!D305="","",总支出!D305)</f>
        <v/>
      </c>
      <c r="F305" s="6" t="str">
        <f>IF(总支出!E305="","",总支出!E305)</f>
        <v/>
      </c>
      <c r="G305" s="6" t="str">
        <f>IF(总支出!H305="","",总支出!H305)</f>
        <v/>
      </c>
      <c r="H305" s="6" t="str">
        <f>IF(总支出!I305="","自动",总支出!I305)</f>
        <v>自动</v>
      </c>
      <c r="I305" s="6" t="str">
        <f>IF(F305="","",IFERROR(VLOOKUP(F305,税费设置!$A$15:$B$27,2,FALSE),"含税不明"))</f>
        <v/>
      </c>
      <c r="J305" s="6" t="str">
        <f t="shared" si="29"/>
        <v/>
      </c>
      <c r="K305" s="6" t="str">
        <f>IF(AND(税费设置!$B$5="是",G305="个人支出",J305="应税"),"是","否")</f>
        <v>否</v>
      </c>
      <c r="L305" s="8">
        <f t="shared" si="30"/>
        <v>0</v>
      </c>
      <c r="M305" s="8">
        <f t="shared" si="31"/>
        <v>0</v>
      </c>
      <c r="N305" s="8">
        <f t="shared" si="32"/>
        <v>0</v>
      </c>
      <c r="O305" s="8">
        <f t="shared" si="33"/>
        <v>0</v>
      </c>
      <c r="P305" s="8">
        <f>IF(K305&lt;&gt;"是",0,IF(税费设置!$B$6="是",E305/(1+税费设置!$B$10),E305))</f>
        <v>0</v>
      </c>
      <c r="Q305" s="8">
        <f>IF(K305&lt;&gt;"是",0,P305*税费设置!$B$8)</f>
        <v>0</v>
      </c>
      <c r="R305" s="8">
        <f>IF(K305&lt;&gt;"是",0,P305*税费设置!$B$9)</f>
        <v>0</v>
      </c>
      <c r="S305" s="8">
        <f t="shared" si="34"/>
        <v>0</v>
      </c>
    </row>
    <row r="306" spans="1:19" ht="13.9">
      <c r="A306" s="6" t="str">
        <f>IF(总支出!A306="","",总支出!A306)</f>
        <v/>
      </c>
      <c r="B306" s="7" t="str">
        <f>IF(总支出!B306="","",总支出!B306)</f>
        <v/>
      </c>
      <c r="C306" s="6" t="str">
        <f t="shared" si="28"/>
        <v/>
      </c>
      <c r="D306" s="6" t="str">
        <f>IF(总支出!C306="","",总支出!C306)</f>
        <v/>
      </c>
      <c r="E306" s="8" t="str">
        <f>IF(总支出!D306="","",总支出!D306)</f>
        <v/>
      </c>
      <c r="F306" s="6" t="str">
        <f>IF(总支出!E306="","",总支出!E306)</f>
        <v/>
      </c>
      <c r="G306" s="6" t="str">
        <f>IF(总支出!H306="","",总支出!H306)</f>
        <v/>
      </c>
      <c r="H306" s="6" t="str">
        <f>IF(总支出!I306="","自动",总支出!I306)</f>
        <v>自动</v>
      </c>
      <c r="I306" s="6" t="str">
        <f>IF(F306="","",IFERROR(VLOOKUP(F306,税费设置!$A$15:$B$27,2,FALSE),"含税不明"))</f>
        <v/>
      </c>
      <c r="J306" s="6" t="str">
        <f t="shared" si="29"/>
        <v/>
      </c>
      <c r="K306" s="6" t="str">
        <f>IF(AND(税费设置!$B$5="是",G306="个人支出",J306="应税"),"是","否")</f>
        <v>否</v>
      </c>
      <c r="L306" s="8">
        <f t="shared" si="30"/>
        <v>0</v>
      </c>
      <c r="M306" s="8">
        <f t="shared" si="31"/>
        <v>0</v>
      </c>
      <c r="N306" s="8">
        <f t="shared" si="32"/>
        <v>0</v>
      </c>
      <c r="O306" s="8">
        <f t="shared" si="33"/>
        <v>0</v>
      </c>
      <c r="P306" s="8">
        <f>IF(K306&lt;&gt;"是",0,IF(税费设置!$B$6="是",E306/(1+税费设置!$B$10),E306))</f>
        <v>0</v>
      </c>
      <c r="Q306" s="8">
        <f>IF(K306&lt;&gt;"是",0,P306*税费设置!$B$8)</f>
        <v>0</v>
      </c>
      <c r="R306" s="8">
        <f>IF(K306&lt;&gt;"是",0,P306*税费设置!$B$9)</f>
        <v>0</v>
      </c>
      <c r="S306" s="8">
        <f t="shared" si="34"/>
        <v>0</v>
      </c>
    </row>
    <row r="307" spans="1:19" ht="13.9">
      <c r="A307" s="6" t="str">
        <f>IF(总支出!A307="","",总支出!A307)</f>
        <v/>
      </c>
      <c r="B307" s="7" t="str">
        <f>IF(总支出!B307="","",总支出!B307)</f>
        <v/>
      </c>
      <c r="C307" s="6" t="str">
        <f t="shared" si="28"/>
        <v/>
      </c>
      <c r="D307" s="6" t="str">
        <f>IF(总支出!C307="","",总支出!C307)</f>
        <v/>
      </c>
      <c r="E307" s="8" t="str">
        <f>IF(总支出!D307="","",总支出!D307)</f>
        <v/>
      </c>
      <c r="F307" s="6" t="str">
        <f>IF(总支出!E307="","",总支出!E307)</f>
        <v/>
      </c>
      <c r="G307" s="6" t="str">
        <f>IF(总支出!H307="","",总支出!H307)</f>
        <v/>
      </c>
      <c r="H307" s="6" t="str">
        <f>IF(总支出!I307="","自动",总支出!I307)</f>
        <v>自动</v>
      </c>
      <c r="I307" s="6" t="str">
        <f>IF(F307="","",IFERROR(VLOOKUP(F307,税费设置!$A$15:$B$27,2,FALSE),"含税不明"))</f>
        <v/>
      </c>
      <c r="J307" s="6" t="str">
        <f t="shared" si="29"/>
        <v/>
      </c>
      <c r="K307" s="6" t="str">
        <f>IF(AND(税费设置!$B$5="是",G307="个人支出",J307="应税"),"是","否")</f>
        <v>否</v>
      </c>
      <c r="L307" s="8">
        <f t="shared" si="30"/>
        <v>0</v>
      </c>
      <c r="M307" s="8">
        <f t="shared" si="31"/>
        <v>0</v>
      </c>
      <c r="N307" s="8">
        <f t="shared" si="32"/>
        <v>0</v>
      </c>
      <c r="O307" s="8">
        <f t="shared" si="33"/>
        <v>0</v>
      </c>
      <c r="P307" s="8">
        <f>IF(K307&lt;&gt;"是",0,IF(税费设置!$B$6="是",E307/(1+税费设置!$B$10),E307))</f>
        <v>0</v>
      </c>
      <c r="Q307" s="8">
        <f>IF(K307&lt;&gt;"是",0,P307*税费设置!$B$8)</f>
        <v>0</v>
      </c>
      <c r="R307" s="8">
        <f>IF(K307&lt;&gt;"是",0,P307*税费设置!$B$9)</f>
        <v>0</v>
      </c>
      <c r="S307" s="8">
        <f t="shared" si="34"/>
        <v>0</v>
      </c>
    </row>
    <row r="308" spans="1:19" ht="13.9">
      <c r="A308" s="6" t="str">
        <f>IF(总支出!A308="","",总支出!A308)</f>
        <v/>
      </c>
      <c r="B308" s="7" t="str">
        <f>IF(总支出!B308="","",总支出!B308)</f>
        <v/>
      </c>
      <c r="C308" s="6" t="str">
        <f t="shared" si="28"/>
        <v/>
      </c>
      <c r="D308" s="6" t="str">
        <f>IF(总支出!C308="","",总支出!C308)</f>
        <v/>
      </c>
      <c r="E308" s="8" t="str">
        <f>IF(总支出!D308="","",总支出!D308)</f>
        <v/>
      </c>
      <c r="F308" s="6" t="str">
        <f>IF(总支出!E308="","",总支出!E308)</f>
        <v/>
      </c>
      <c r="G308" s="6" t="str">
        <f>IF(总支出!H308="","",总支出!H308)</f>
        <v/>
      </c>
      <c r="H308" s="6" t="str">
        <f>IF(总支出!I308="","自动",总支出!I308)</f>
        <v>自动</v>
      </c>
      <c r="I308" s="6" t="str">
        <f>IF(F308="","",IFERROR(VLOOKUP(F308,税费设置!$A$15:$B$27,2,FALSE),"含税不明"))</f>
        <v/>
      </c>
      <c r="J308" s="6" t="str">
        <f t="shared" si="29"/>
        <v/>
      </c>
      <c r="K308" s="6" t="str">
        <f>IF(AND(税费设置!$B$5="是",G308="个人支出",J308="应税"),"是","否")</f>
        <v>否</v>
      </c>
      <c r="L308" s="8">
        <f t="shared" si="30"/>
        <v>0</v>
      </c>
      <c r="M308" s="8">
        <f t="shared" si="31"/>
        <v>0</v>
      </c>
      <c r="N308" s="8">
        <f t="shared" si="32"/>
        <v>0</v>
      </c>
      <c r="O308" s="8">
        <f t="shared" si="33"/>
        <v>0</v>
      </c>
      <c r="P308" s="8">
        <f>IF(K308&lt;&gt;"是",0,IF(税费设置!$B$6="是",E308/(1+税费设置!$B$10),E308))</f>
        <v>0</v>
      </c>
      <c r="Q308" s="8">
        <f>IF(K308&lt;&gt;"是",0,P308*税费设置!$B$8)</f>
        <v>0</v>
      </c>
      <c r="R308" s="8">
        <f>IF(K308&lt;&gt;"是",0,P308*税费设置!$B$9)</f>
        <v>0</v>
      </c>
      <c r="S308" s="8">
        <f t="shared" si="34"/>
        <v>0</v>
      </c>
    </row>
    <row r="309" spans="1:19" ht="13.9">
      <c r="A309" s="6" t="str">
        <f>IF(总支出!A309="","",总支出!A309)</f>
        <v/>
      </c>
      <c r="B309" s="7" t="str">
        <f>IF(总支出!B309="","",总支出!B309)</f>
        <v/>
      </c>
      <c r="C309" s="6" t="str">
        <f t="shared" si="28"/>
        <v/>
      </c>
      <c r="D309" s="6" t="str">
        <f>IF(总支出!C309="","",总支出!C309)</f>
        <v/>
      </c>
      <c r="E309" s="8" t="str">
        <f>IF(总支出!D309="","",总支出!D309)</f>
        <v/>
      </c>
      <c r="F309" s="6" t="str">
        <f>IF(总支出!E309="","",总支出!E309)</f>
        <v/>
      </c>
      <c r="G309" s="6" t="str">
        <f>IF(总支出!H309="","",总支出!H309)</f>
        <v/>
      </c>
      <c r="H309" s="6" t="str">
        <f>IF(总支出!I309="","自动",总支出!I309)</f>
        <v>自动</v>
      </c>
      <c r="I309" s="6" t="str">
        <f>IF(F309="","",IFERROR(VLOOKUP(F309,税费设置!$A$15:$B$27,2,FALSE),"含税不明"))</f>
        <v/>
      </c>
      <c r="J309" s="6" t="str">
        <f t="shared" si="29"/>
        <v/>
      </c>
      <c r="K309" s="6" t="str">
        <f>IF(AND(税费设置!$B$5="是",G309="个人支出",J309="应税"),"是","否")</f>
        <v>否</v>
      </c>
      <c r="L309" s="8">
        <f t="shared" si="30"/>
        <v>0</v>
      </c>
      <c r="M309" s="8">
        <f t="shared" si="31"/>
        <v>0</v>
      </c>
      <c r="N309" s="8">
        <f t="shared" si="32"/>
        <v>0</v>
      </c>
      <c r="O309" s="8">
        <f t="shared" si="33"/>
        <v>0</v>
      </c>
      <c r="P309" s="8">
        <f>IF(K309&lt;&gt;"是",0,IF(税费设置!$B$6="是",E309/(1+税费设置!$B$10),E309))</f>
        <v>0</v>
      </c>
      <c r="Q309" s="8">
        <f>IF(K309&lt;&gt;"是",0,P309*税费设置!$B$8)</f>
        <v>0</v>
      </c>
      <c r="R309" s="8">
        <f>IF(K309&lt;&gt;"是",0,P309*税费设置!$B$9)</f>
        <v>0</v>
      </c>
      <c r="S309" s="8">
        <f t="shared" si="34"/>
        <v>0</v>
      </c>
    </row>
    <row r="310" spans="1:19" ht="13.9">
      <c r="A310" s="6" t="str">
        <f>IF(总支出!A310="","",总支出!A310)</f>
        <v/>
      </c>
      <c r="B310" s="7" t="str">
        <f>IF(总支出!B310="","",总支出!B310)</f>
        <v/>
      </c>
      <c r="C310" s="6" t="str">
        <f t="shared" si="28"/>
        <v/>
      </c>
      <c r="D310" s="6" t="str">
        <f>IF(总支出!C310="","",总支出!C310)</f>
        <v/>
      </c>
      <c r="E310" s="8" t="str">
        <f>IF(总支出!D310="","",总支出!D310)</f>
        <v/>
      </c>
      <c r="F310" s="6" t="str">
        <f>IF(总支出!E310="","",总支出!E310)</f>
        <v/>
      </c>
      <c r="G310" s="6" t="str">
        <f>IF(总支出!H310="","",总支出!H310)</f>
        <v/>
      </c>
      <c r="H310" s="6" t="str">
        <f>IF(总支出!I310="","自动",总支出!I310)</f>
        <v>自动</v>
      </c>
      <c r="I310" s="6" t="str">
        <f>IF(F310="","",IFERROR(VLOOKUP(F310,税费设置!$A$15:$B$27,2,FALSE),"含税不明"))</f>
        <v/>
      </c>
      <c r="J310" s="6" t="str">
        <f t="shared" si="29"/>
        <v/>
      </c>
      <c r="K310" s="6" t="str">
        <f>IF(AND(税费设置!$B$5="是",G310="个人支出",J310="应税"),"是","否")</f>
        <v>否</v>
      </c>
      <c r="L310" s="8">
        <f t="shared" si="30"/>
        <v>0</v>
      </c>
      <c r="M310" s="8">
        <f t="shared" si="31"/>
        <v>0</v>
      </c>
      <c r="N310" s="8">
        <f t="shared" si="32"/>
        <v>0</v>
      </c>
      <c r="O310" s="8">
        <f t="shared" si="33"/>
        <v>0</v>
      </c>
      <c r="P310" s="8">
        <f>IF(K310&lt;&gt;"是",0,IF(税费设置!$B$6="是",E310/(1+税费设置!$B$10),E310))</f>
        <v>0</v>
      </c>
      <c r="Q310" s="8">
        <f>IF(K310&lt;&gt;"是",0,P310*税费设置!$B$8)</f>
        <v>0</v>
      </c>
      <c r="R310" s="8">
        <f>IF(K310&lt;&gt;"是",0,P310*税费设置!$B$9)</f>
        <v>0</v>
      </c>
      <c r="S310" s="8">
        <f t="shared" si="34"/>
        <v>0</v>
      </c>
    </row>
    <row r="311" spans="1:19" ht="13.9">
      <c r="A311" s="6" t="str">
        <f>IF(总支出!A311="","",总支出!A311)</f>
        <v/>
      </c>
      <c r="B311" s="7" t="str">
        <f>IF(总支出!B311="","",总支出!B311)</f>
        <v/>
      </c>
      <c r="C311" s="6" t="str">
        <f t="shared" si="28"/>
        <v/>
      </c>
      <c r="D311" s="6" t="str">
        <f>IF(总支出!C311="","",总支出!C311)</f>
        <v/>
      </c>
      <c r="E311" s="8" t="str">
        <f>IF(总支出!D311="","",总支出!D311)</f>
        <v/>
      </c>
      <c r="F311" s="6" t="str">
        <f>IF(总支出!E311="","",总支出!E311)</f>
        <v/>
      </c>
      <c r="G311" s="6" t="str">
        <f>IF(总支出!H311="","",总支出!H311)</f>
        <v/>
      </c>
      <c r="H311" s="6" t="str">
        <f>IF(总支出!I311="","自动",总支出!I311)</f>
        <v>自动</v>
      </c>
      <c r="I311" s="6" t="str">
        <f>IF(F311="","",IFERROR(VLOOKUP(F311,税费设置!$A$15:$B$27,2,FALSE),"含税不明"))</f>
        <v/>
      </c>
      <c r="J311" s="6" t="str">
        <f t="shared" si="29"/>
        <v/>
      </c>
      <c r="K311" s="6" t="str">
        <f>IF(AND(税费设置!$B$5="是",G311="个人支出",J311="应税"),"是","否")</f>
        <v>否</v>
      </c>
      <c r="L311" s="8">
        <f t="shared" si="30"/>
        <v>0</v>
      </c>
      <c r="M311" s="8">
        <f t="shared" si="31"/>
        <v>0</v>
      </c>
      <c r="N311" s="8">
        <f t="shared" si="32"/>
        <v>0</v>
      </c>
      <c r="O311" s="8">
        <f t="shared" si="33"/>
        <v>0</v>
      </c>
      <c r="P311" s="8">
        <f>IF(K311&lt;&gt;"是",0,IF(税费设置!$B$6="是",E311/(1+税费设置!$B$10),E311))</f>
        <v>0</v>
      </c>
      <c r="Q311" s="8">
        <f>IF(K311&lt;&gt;"是",0,P311*税费设置!$B$8)</f>
        <v>0</v>
      </c>
      <c r="R311" s="8">
        <f>IF(K311&lt;&gt;"是",0,P311*税费设置!$B$9)</f>
        <v>0</v>
      </c>
      <c r="S311" s="8">
        <f t="shared" si="34"/>
        <v>0</v>
      </c>
    </row>
    <row r="312" spans="1:19" ht="13.9">
      <c r="A312" s="6" t="str">
        <f>IF(总支出!A312="","",总支出!A312)</f>
        <v/>
      </c>
      <c r="B312" s="7" t="str">
        <f>IF(总支出!B312="","",总支出!B312)</f>
        <v/>
      </c>
      <c r="C312" s="6" t="str">
        <f t="shared" si="28"/>
        <v/>
      </c>
      <c r="D312" s="6" t="str">
        <f>IF(总支出!C312="","",总支出!C312)</f>
        <v/>
      </c>
      <c r="E312" s="8" t="str">
        <f>IF(总支出!D312="","",总支出!D312)</f>
        <v/>
      </c>
      <c r="F312" s="6" t="str">
        <f>IF(总支出!E312="","",总支出!E312)</f>
        <v/>
      </c>
      <c r="G312" s="6" t="str">
        <f>IF(总支出!H312="","",总支出!H312)</f>
        <v/>
      </c>
      <c r="H312" s="6" t="str">
        <f>IF(总支出!I312="","自动",总支出!I312)</f>
        <v>自动</v>
      </c>
      <c r="I312" s="6" t="str">
        <f>IF(F312="","",IFERROR(VLOOKUP(F312,税费设置!$A$15:$B$27,2,FALSE),"含税不明"))</f>
        <v/>
      </c>
      <c r="J312" s="6" t="str">
        <f t="shared" si="29"/>
        <v/>
      </c>
      <c r="K312" s="6" t="str">
        <f>IF(AND(税费设置!$B$5="是",G312="个人支出",J312="应税"),"是","否")</f>
        <v>否</v>
      </c>
      <c r="L312" s="8">
        <f t="shared" si="30"/>
        <v>0</v>
      </c>
      <c r="M312" s="8">
        <f t="shared" si="31"/>
        <v>0</v>
      </c>
      <c r="N312" s="8">
        <f t="shared" si="32"/>
        <v>0</v>
      </c>
      <c r="O312" s="8">
        <f t="shared" si="33"/>
        <v>0</v>
      </c>
      <c r="P312" s="8">
        <f>IF(K312&lt;&gt;"是",0,IF(税费设置!$B$6="是",E312/(1+税费设置!$B$10),E312))</f>
        <v>0</v>
      </c>
      <c r="Q312" s="8">
        <f>IF(K312&lt;&gt;"是",0,P312*税费设置!$B$8)</f>
        <v>0</v>
      </c>
      <c r="R312" s="8">
        <f>IF(K312&lt;&gt;"是",0,P312*税费设置!$B$9)</f>
        <v>0</v>
      </c>
      <c r="S312" s="8">
        <f t="shared" si="34"/>
        <v>0</v>
      </c>
    </row>
    <row r="313" spans="1:19" ht="13.9">
      <c r="A313" s="6" t="str">
        <f>IF(总支出!A313="","",总支出!A313)</f>
        <v/>
      </c>
      <c r="B313" s="7" t="str">
        <f>IF(总支出!B313="","",总支出!B313)</f>
        <v/>
      </c>
      <c r="C313" s="6" t="str">
        <f t="shared" si="28"/>
        <v/>
      </c>
      <c r="D313" s="6" t="str">
        <f>IF(总支出!C313="","",总支出!C313)</f>
        <v/>
      </c>
      <c r="E313" s="8" t="str">
        <f>IF(总支出!D313="","",总支出!D313)</f>
        <v/>
      </c>
      <c r="F313" s="6" t="str">
        <f>IF(总支出!E313="","",总支出!E313)</f>
        <v/>
      </c>
      <c r="G313" s="6" t="str">
        <f>IF(总支出!H313="","",总支出!H313)</f>
        <v/>
      </c>
      <c r="H313" s="6" t="str">
        <f>IF(总支出!I313="","自动",总支出!I313)</f>
        <v>自动</v>
      </c>
      <c r="I313" s="6" t="str">
        <f>IF(F313="","",IFERROR(VLOOKUP(F313,税费设置!$A$15:$B$27,2,FALSE),"含税不明"))</f>
        <v/>
      </c>
      <c r="J313" s="6" t="str">
        <f t="shared" si="29"/>
        <v/>
      </c>
      <c r="K313" s="6" t="str">
        <f>IF(AND(税费设置!$B$5="是",G313="个人支出",J313="应税"),"是","否")</f>
        <v>否</v>
      </c>
      <c r="L313" s="8">
        <f t="shared" si="30"/>
        <v>0</v>
      </c>
      <c r="M313" s="8">
        <f t="shared" si="31"/>
        <v>0</v>
      </c>
      <c r="N313" s="8">
        <f t="shared" si="32"/>
        <v>0</v>
      </c>
      <c r="O313" s="8">
        <f t="shared" si="33"/>
        <v>0</v>
      </c>
      <c r="P313" s="8">
        <f>IF(K313&lt;&gt;"是",0,IF(税费设置!$B$6="是",E313/(1+税费设置!$B$10),E313))</f>
        <v>0</v>
      </c>
      <c r="Q313" s="8">
        <f>IF(K313&lt;&gt;"是",0,P313*税费设置!$B$8)</f>
        <v>0</v>
      </c>
      <c r="R313" s="8">
        <f>IF(K313&lt;&gt;"是",0,P313*税费设置!$B$9)</f>
        <v>0</v>
      </c>
      <c r="S313" s="8">
        <f t="shared" si="34"/>
        <v>0</v>
      </c>
    </row>
    <row r="314" spans="1:19" ht="13.9">
      <c r="A314" s="6" t="str">
        <f>IF(总支出!A314="","",总支出!A314)</f>
        <v/>
      </c>
      <c r="B314" s="7" t="str">
        <f>IF(总支出!B314="","",总支出!B314)</f>
        <v/>
      </c>
      <c r="C314" s="6" t="str">
        <f t="shared" si="28"/>
        <v/>
      </c>
      <c r="D314" s="6" t="str">
        <f>IF(总支出!C314="","",总支出!C314)</f>
        <v/>
      </c>
      <c r="E314" s="8" t="str">
        <f>IF(总支出!D314="","",总支出!D314)</f>
        <v/>
      </c>
      <c r="F314" s="6" t="str">
        <f>IF(总支出!E314="","",总支出!E314)</f>
        <v/>
      </c>
      <c r="G314" s="6" t="str">
        <f>IF(总支出!H314="","",总支出!H314)</f>
        <v/>
      </c>
      <c r="H314" s="6" t="str">
        <f>IF(总支出!I314="","自动",总支出!I314)</f>
        <v>自动</v>
      </c>
      <c r="I314" s="6" t="str">
        <f>IF(F314="","",IFERROR(VLOOKUP(F314,税费设置!$A$15:$B$27,2,FALSE),"含税不明"))</f>
        <v/>
      </c>
      <c r="J314" s="6" t="str">
        <f t="shared" si="29"/>
        <v/>
      </c>
      <c r="K314" s="6" t="str">
        <f>IF(AND(税费设置!$B$5="是",G314="个人支出",J314="应税"),"是","否")</f>
        <v>否</v>
      </c>
      <c r="L314" s="8">
        <f t="shared" si="30"/>
        <v>0</v>
      </c>
      <c r="M314" s="8">
        <f t="shared" si="31"/>
        <v>0</v>
      </c>
      <c r="N314" s="8">
        <f t="shared" si="32"/>
        <v>0</v>
      </c>
      <c r="O314" s="8">
        <f t="shared" si="33"/>
        <v>0</v>
      </c>
      <c r="P314" s="8">
        <f>IF(K314&lt;&gt;"是",0,IF(税费设置!$B$6="是",E314/(1+税费设置!$B$10),E314))</f>
        <v>0</v>
      </c>
      <c r="Q314" s="8">
        <f>IF(K314&lt;&gt;"是",0,P314*税费设置!$B$8)</f>
        <v>0</v>
      </c>
      <c r="R314" s="8">
        <f>IF(K314&lt;&gt;"是",0,P314*税费设置!$B$9)</f>
        <v>0</v>
      </c>
      <c r="S314" s="8">
        <f t="shared" si="34"/>
        <v>0</v>
      </c>
    </row>
    <row r="315" spans="1:19" ht="13.9">
      <c r="A315" s="6" t="str">
        <f>IF(总支出!A315="","",总支出!A315)</f>
        <v/>
      </c>
      <c r="B315" s="7" t="str">
        <f>IF(总支出!B315="","",总支出!B315)</f>
        <v/>
      </c>
      <c r="C315" s="6" t="str">
        <f t="shared" si="28"/>
        <v/>
      </c>
      <c r="D315" s="6" t="str">
        <f>IF(总支出!C315="","",总支出!C315)</f>
        <v/>
      </c>
      <c r="E315" s="8" t="str">
        <f>IF(总支出!D315="","",总支出!D315)</f>
        <v/>
      </c>
      <c r="F315" s="6" t="str">
        <f>IF(总支出!E315="","",总支出!E315)</f>
        <v/>
      </c>
      <c r="G315" s="6" t="str">
        <f>IF(总支出!H315="","",总支出!H315)</f>
        <v/>
      </c>
      <c r="H315" s="6" t="str">
        <f>IF(总支出!I315="","自动",总支出!I315)</f>
        <v>自动</v>
      </c>
      <c r="I315" s="6" t="str">
        <f>IF(F315="","",IFERROR(VLOOKUP(F315,税费设置!$A$15:$B$27,2,FALSE),"含税不明"))</f>
        <v/>
      </c>
      <c r="J315" s="6" t="str">
        <f t="shared" si="29"/>
        <v/>
      </c>
      <c r="K315" s="6" t="str">
        <f>IF(AND(税费设置!$B$5="是",G315="个人支出",J315="应税"),"是","否")</f>
        <v>否</v>
      </c>
      <c r="L315" s="8">
        <f t="shared" si="30"/>
        <v>0</v>
      </c>
      <c r="M315" s="8">
        <f t="shared" si="31"/>
        <v>0</v>
      </c>
      <c r="N315" s="8">
        <f t="shared" si="32"/>
        <v>0</v>
      </c>
      <c r="O315" s="8">
        <f t="shared" si="33"/>
        <v>0</v>
      </c>
      <c r="P315" s="8">
        <f>IF(K315&lt;&gt;"是",0,IF(税费设置!$B$6="是",E315/(1+税费设置!$B$10),E315))</f>
        <v>0</v>
      </c>
      <c r="Q315" s="8">
        <f>IF(K315&lt;&gt;"是",0,P315*税费设置!$B$8)</f>
        <v>0</v>
      </c>
      <c r="R315" s="8">
        <f>IF(K315&lt;&gt;"是",0,P315*税费设置!$B$9)</f>
        <v>0</v>
      </c>
      <c r="S315" s="8">
        <f t="shared" si="34"/>
        <v>0</v>
      </c>
    </row>
    <row r="316" spans="1:19" ht="13.9">
      <c r="A316" s="6" t="str">
        <f>IF(总支出!A316="","",总支出!A316)</f>
        <v/>
      </c>
      <c r="B316" s="7" t="str">
        <f>IF(总支出!B316="","",总支出!B316)</f>
        <v/>
      </c>
      <c r="C316" s="6" t="str">
        <f t="shared" si="28"/>
        <v/>
      </c>
      <c r="D316" s="6" t="str">
        <f>IF(总支出!C316="","",总支出!C316)</f>
        <v/>
      </c>
      <c r="E316" s="8" t="str">
        <f>IF(总支出!D316="","",总支出!D316)</f>
        <v/>
      </c>
      <c r="F316" s="6" t="str">
        <f>IF(总支出!E316="","",总支出!E316)</f>
        <v/>
      </c>
      <c r="G316" s="6" t="str">
        <f>IF(总支出!H316="","",总支出!H316)</f>
        <v/>
      </c>
      <c r="H316" s="6" t="str">
        <f>IF(总支出!I316="","自动",总支出!I316)</f>
        <v>自动</v>
      </c>
      <c r="I316" s="6" t="str">
        <f>IF(F316="","",IFERROR(VLOOKUP(F316,税费设置!$A$15:$B$27,2,FALSE),"含税不明"))</f>
        <v/>
      </c>
      <c r="J316" s="6" t="str">
        <f t="shared" si="29"/>
        <v/>
      </c>
      <c r="K316" s="6" t="str">
        <f>IF(AND(税费设置!$B$5="是",G316="个人支出",J316="应税"),"是","否")</f>
        <v>否</v>
      </c>
      <c r="L316" s="8">
        <f t="shared" si="30"/>
        <v>0</v>
      </c>
      <c r="M316" s="8">
        <f t="shared" si="31"/>
        <v>0</v>
      </c>
      <c r="N316" s="8">
        <f t="shared" si="32"/>
        <v>0</v>
      </c>
      <c r="O316" s="8">
        <f t="shared" si="33"/>
        <v>0</v>
      </c>
      <c r="P316" s="8">
        <f>IF(K316&lt;&gt;"是",0,IF(税费设置!$B$6="是",E316/(1+税费设置!$B$10),E316))</f>
        <v>0</v>
      </c>
      <c r="Q316" s="8">
        <f>IF(K316&lt;&gt;"是",0,P316*税费设置!$B$8)</f>
        <v>0</v>
      </c>
      <c r="R316" s="8">
        <f>IF(K316&lt;&gt;"是",0,P316*税费设置!$B$9)</f>
        <v>0</v>
      </c>
      <c r="S316" s="8">
        <f t="shared" si="34"/>
        <v>0</v>
      </c>
    </row>
    <row r="317" spans="1:19" ht="13.9">
      <c r="A317" s="6" t="str">
        <f>IF(总支出!A317="","",总支出!A317)</f>
        <v/>
      </c>
      <c r="B317" s="7" t="str">
        <f>IF(总支出!B317="","",总支出!B317)</f>
        <v/>
      </c>
      <c r="C317" s="6" t="str">
        <f t="shared" si="28"/>
        <v/>
      </c>
      <c r="D317" s="6" t="str">
        <f>IF(总支出!C317="","",总支出!C317)</f>
        <v/>
      </c>
      <c r="E317" s="8" t="str">
        <f>IF(总支出!D317="","",总支出!D317)</f>
        <v/>
      </c>
      <c r="F317" s="6" t="str">
        <f>IF(总支出!E317="","",总支出!E317)</f>
        <v/>
      </c>
      <c r="G317" s="6" t="str">
        <f>IF(总支出!H317="","",总支出!H317)</f>
        <v/>
      </c>
      <c r="H317" s="6" t="str">
        <f>IF(总支出!I317="","自动",总支出!I317)</f>
        <v>自动</v>
      </c>
      <c r="I317" s="6" t="str">
        <f>IF(F317="","",IFERROR(VLOOKUP(F317,税费设置!$A$15:$B$27,2,FALSE),"含税不明"))</f>
        <v/>
      </c>
      <c r="J317" s="6" t="str">
        <f t="shared" si="29"/>
        <v/>
      </c>
      <c r="K317" s="6" t="str">
        <f>IF(AND(税费设置!$B$5="是",G317="个人支出",J317="应税"),"是","否")</f>
        <v>否</v>
      </c>
      <c r="L317" s="8">
        <f t="shared" si="30"/>
        <v>0</v>
      </c>
      <c r="M317" s="8">
        <f t="shared" si="31"/>
        <v>0</v>
      </c>
      <c r="N317" s="8">
        <f t="shared" si="32"/>
        <v>0</v>
      </c>
      <c r="O317" s="8">
        <f t="shared" si="33"/>
        <v>0</v>
      </c>
      <c r="P317" s="8">
        <f>IF(K317&lt;&gt;"是",0,IF(税费设置!$B$6="是",E317/(1+税费设置!$B$10),E317))</f>
        <v>0</v>
      </c>
      <c r="Q317" s="8">
        <f>IF(K317&lt;&gt;"是",0,P317*税费设置!$B$8)</f>
        <v>0</v>
      </c>
      <c r="R317" s="8">
        <f>IF(K317&lt;&gt;"是",0,P317*税费设置!$B$9)</f>
        <v>0</v>
      </c>
      <c r="S317" s="8">
        <f t="shared" si="34"/>
        <v>0</v>
      </c>
    </row>
    <row r="318" spans="1:19" ht="13.9">
      <c r="A318" s="6" t="str">
        <f>IF(总支出!A318="","",总支出!A318)</f>
        <v/>
      </c>
      <c r="B318" s="7" t="str">
        <f>IF(总支出!B318="","",总支出!B318)</f>
        <v/>
      </c>
      <c r="C318" s="6" t="str">
        <f t="shared" si="28"/>
        <v/>
      </c>
      <c r="D318" s="6" t="str">
        <f>IF(总支出!C318="","",总支出!C318)</f>
        <v/>
      </c>
      <c r="E318" s="8" t="str">
        <f>IF(总支出!D318="","",总支出!D318)</f>
        <v/>
      </c>
      <c r="F318" s="6" t="str">
        <f>IF(总支出!E318="","",总支出!E318)</f>
        <v/>
      </c>
      <c r="G318" s="6" t="str">
        <f>IF(总支出!H318="","",总支出!H318)</f>
        <v/>
      </c>
      <c r="H318" s="6" t="str">
        <f>IF(总支出!I318="","自动",总支出!I318)</f>
        <v>自动</v>
      </c>
      <c r="I318" s="6" t="str">
        <f>IF(F318="","",IFERROR(VLOOKUP(F318,税费设置!$A$15:$B$27,2,FALSE),"含税不明"))</f>
        <v/>
      </c>
      <c r="J318" s="6" t="str">
        <f t="shared" si="29"/>
        <v/>
      </c>
      <c r="K318" s="6" t="str">
        <f>IF(AND(税费设置!$B$5="是",G318="个人支出",J318="应税"),"是","否")</f>
        <v>否</v>
      </c>
      <c r="L318" s="8">
        <f t="shared" si="30"/>
        <v>0</v>
      </c>
      <c r="M318" s="8">
        <f t="shared" si="31"/>
        <v>0</v>
      </c>
      <c r="N318" s="8">
        <f t="shared" si="32"/>
        <v>0</v>
      </c>
      <c r="O318" s="8">
        <f t="shared" si="33"/>
        <v>0</v>
      </c>
      <c r="P318" s="8">
        <f>IF(K318&lt;&gt;"是",0,IF(税费设置!$B$6="是",E318/(1+税费设置!$B$10),E318))</f>
        <v>0</v>
      </c>
      <c r="Q318" s="8">
        <f>IF(K318&lt;&gt;"是",0,P318*税费设置!$B$8)</f>
        <v>0</v>
      </c>
      <c r="R318" s="8">
        <f>IF(K318&lt;&gt;"是",0,P318*税费设置!$B$9)</f>
        <v>0</v>
      </c>
      <c r="S318" s="8">
        <f t="shared" si="34"/>
        <v>0</v>
      </c>
    </row>
    <row r="319" spans="1:19" ht="13.9">
      <c r="A319" s="6" t="str">
        <f>IF(总支出!A319="","",总支出!A319)</f>
        <v/>
      </c>
      <c r="B319" s="7" t="str">
        <f>IF(总支出!B319="","",总支出!B319)</f>
        <v/>
      </c>
      <c r="C319" s="6" t="str">
        <f t="shared" si="28"/>
        <v/>
      </c>
      <c r="D319" s="6" t="str">
        <f>IF(总支出!C319="","",总支出!C319)</f>
        <v/>
      </c>
      <c r="E319" s="8" t="str">
        <f>IF(总支出!D319="","",总支出!D319)</f>
        <v/>
      </c>
      <c r="F319" s="6" t="str">
        <f>IF(总支出!E319="","",总支出!E319)</f>
        <v/>
      </c>
      <c r="G319" s="6" t="str">
        <f>IF(总支出!H319="","",总支出!H319)</f>
        <v/>
      </c>
      <c r="H319" s="6" t="str">
        <f>IF(总支出!I319="","自动",总支出!I319)</f>
        <v>自动</v>
      </c>
      <c r="I319" s="6" t="str">
        <f>IF(F319="","",IFERROR(VLOOKUP(F319,税费设置!$A$15:$B$27,2,FALSE),"含税不明"))</f>
        <v/>
      </c>
      <c r="J319" s="6" t="str">
        <f t="shared" si="29"/>
        <v/>
      </c>
      <c r="K319" s="6" t="str">
        <f>IF(AND(税费设置!$B$5="是",G319="个人支出",J319="应税"),"是","否")</f>
        <v>否</v>
      </c>
      <c r="L319" s="8">
        <f t="shared" si="30"/>
        <v>0</v>
      </c>
      <c r="M319" s="8">
        <f t="shared" si="31"/>
        <v>0</v>
      </c>
      <c r="N319" s="8">
        <f t="shared" si="32"/>
        <v>0</v>
      </c>
      <c r="O319" s="8">
        <f t="shared" si="33"/>
        <v>0</v>
      </c>
      <c r="P319" s="8">
        <f>IF(K319&lt;&gt;"是",0,IF(税费设置!$B$6="是",E319/(1+税费设置!$B$10),E319))</f>
        <v>0</v>
      </c>
      <c r="Q319" s="8">
        <f>IF(K319&lt;&gt;"是",0,P319*税费设置!$B$8)</f>
        <v>0</v>
      </c>
      <c r="R319" s="8">
        <f>IF(K319&lt;&gt;"是",0,P319*税费设置!$B$9)</f>
        <v>0</v>
      </c>
      <c r="S319" s="8">
        <f t="shared" si="34"/>
        <v>0</v>
      </c>
    </row>
    <row r="320" spans="1:19" ht="13.9">
      <c r="A320" s="6" t="str">
        <f>IF(总支出!A320="","",总支出!A320)</f>
        <v/>
      </c>
      <c r="B320" s="7" t="str">
        <f>IF(总支出!B320="","",总支出!B320)</f>
        <v/>
      </c>
      <c r="C320" s="6" t="str">
        <f t="shared" si="28"/>
        <v/>
      </c>
      <c r="D320" s="6" t="str">
        <f>IF(总支出!C320="","",总支出!C320)</f>
        <v/>
      </c>
      <c r="E320" s="8" t="str">
        <f>IF(总支出!D320="","",总支出!D320)</f>
        <v/>
      </c>
      <c r="F320" s="6" t="str">
        <f>IF(总支出!E320="","",总支出!E320)</f>
        <v/>
      </c>
      <c r="G320" s="6" t="str">
        <f>IF(总支出!H320="","",总支出!H320)</f>
        <v/>
      </c>
      <c r="H320" s="6" t="str">
        <f>IF(总支出!I320="","自动",总支出!I320)</f>
        <v>自动</v>
      </c>
      <c r="I320" s="6" t="str">
        <f>IF(F320="","",IFERROR(VLOOKUP(F320,税费设置!$A$15:$B$27,2,FALSE),"含税不明"))</f>
        <v/>
      </c>
      <c r="J320" s="6" t="str">
        <f t="shared" si="29"/>
        <v/>
      </c>
      <c r="K320" s="6" t="str">
        <f>IF(AND(税费设置!$B$5="是",G320="个人支出",J320="应税"),"是","否")</f>
        <v>否</v>
      </c>
      <c r="L320" s="8">
        <f t="shared" si="30"/>
        <v>0</v>
      </c>
      <c r="M320" s="8">
        <f t="shared" si="31"/>
        <v>0</v>
      </c>
      <c r="N320" s="8">
        <f t="shared" si="32"/>
        <v>0</v>
      </c>
      <c r="O320" s="8">
        <f t="shared" si="33"/>
        <v>0</v>
      </c>
      <c r="P320" s="8">
        <f>IF(K320&lt;&gt;"是",0,IF(税费设置!$B$6="是",E320/(1+税费设置!$B$10),E320))</f>
        <v>0</v>
      </c>
      <c r="Q320" s="8">
        <f>IF(K320&lt;&gt;"是",0,P320*税费设置!$B$8)</f>
        <v>0</v>
      </c>
      <c r="R320" s="8">
        <f>IF(K320&lt;&gt;"是",0,P320*税费设置!$B$9)</f>
        <v>0</v>
      </c>
      <c r="S320" s="8">
        <f t="shared" si="34"/>
        <v>0</v>
      </c>
    </row>
    <row r="321" spans="1:19" ht="13.9">
      <c r="A321" s="6" t="str">
        <f>IF(总支出!A321="","",总支出!A321)</f>
        <v/>
      </c>
      <c r="B321" s="7" t="str">
        <f>IF(总支出!B321="","",总支出!B321)</f>
        <v/>
      </c>
      <c r="C321" s="6" t="str">
        <f t="shared" si="28"/>
        <v/>
      </c>
      <c r="D321" s="6" t="str">
        <f>IF(总支出!C321="","",总支出!C321)</f>
        <v/>
      </c>
      <c r="E321" s="8" t="str">
        <f>IF(总支出!D321="","",总支出!D321)</f>
        <v/>
      </c>
      <c r="F321" s="6" t="str">
        <f>IF(总支出!E321="","",总支出!E321)</f>
        <v/>
      </c>
      <c r="G321" s="6" t="str">
        <f>IF(总支出!H321="","",总支出!H321)</f>
        <v/>
      </c>
      <c r="H321" s="6" t="str">
        <f>IF(总支出!I321="","自动",总支出!I321)</f>
        <v>自动</v>
      </c>
      <c r="I321" s="6" t="str">
        <f>IF(F321="","",IFERROR(VLOOKUP(F321,税费设置!$A$15:$B$27,2,FALSE),"含税不明"))</f>
        <v/>
      </c>
      <c r="J321" s="6" t="str">
        <f t="shared" si="29"/>
        <v/>
      </c>
      <c r="K321" s="6" t="str">
        <f>IF(AND(税费设置!$B$5="是",G321="个人支出",J321="应税"),"是","否")</f>
        <v>否</v>
      </c>
      <c r="L321" s="8">
        <f t="shared" si="30"/>
        <v>0</v>
      </c>
      <c r="M321" s="8">
        <f t="shared" si="31"/>
        <v>0</v>
      </c>
      <c r="N321" s="8">
        <f t="shared" si="32"/>
        <v>0</v>
      </c>
      <c r="O321" s="8">
        <f t="shared" si="33"/>
        <v>0</v>
      </c>
      <c r="P321" s="8">
        <f>IF(K321&lt;&gt;"是",0,IF(税费设置!$B$6="是",E321/(1+税费设置!$B$10),E321))</f>
        <v>0</v>
      </c>
      <c r="Q321" s="8">
        <f>IF(K321&lt;&gt;"是",0,P321*税费设置!$B$8)</f>
        <v>0</v>
      </c>
      <c r="R321" s="8">
        <f>IF(K321&lt;&gt;"是",0,P321*税费设置!$B$9)</f>
        <v>0</v>
      </c>
      <c r="S321" s="8">
        <f t="shared" si="34"/>
        <v>0</v>
      </c>
    </row>
    <row r="322" spans="1:19" ht="13.9">
      <c r="A322" s="6" t="str">
        <f>IF(总支出!A322="","",总支出!A322)</f>
        <v/>
      </c>
      <c r="B322" s="7" t="str">
        <f>IF(总支出!B322="","",总支出!B322)</f>
        <v/>
      </c>
      <c r="C322" s="6" t="str">
        <f t="shared" si="28"/>
        <v/>
      </c>
      <c r="D322" s="6" t="str">
        <f>IF(总支出!C322="","",总支出!C322)</f>
        <v/>
      </c>
      <c r="E322" s="8" t="str">
        <f>IF(总支出!D322="","",总支出!D322)</f>
        <v/>
      </c>
      <c r="F322" s="6" t="str">
        <f>IF(总支出!E322="","",总支出!E322)</f>
        <v/>
      </c>
      <c r="G322" s="6" t="str">
        <f>IF(总支出!H322="","",总支出!H322)</f>
        <v/>
      </c>
      <c r="H322" s="6" t="str">
        <f>IF(总支出!I322="","自动",总支出!I322)</f>
        <v>自动</v>
      </c>
      <c r="I322" s="6" t="str">
        <f>IF(F322="","",IFERROR(VLOOKUP(F322,税费设置!$A$15:$B$27,2,FALSE),"含税不明"))</f>
        <v/>
      </c>
      <c r="J322" s="6" t="str">
        <f t="shared" si="29"/>
        <v/>
      </c>
      <c r="K322" s="6" t="str">
        <f>IF(AND(税费设置!$B$5="是",G322="个人支出",J322="应税"),"是","否")</f>
        <v>否</v>
      </c>
      <c r="L322" s="8">
        <f t="shared" si="30"/>
        <v>0</v>
      </c>
      <c r="M322" s="8">
        <f t="shared" si="31"/>
        <v>0</v>
      </c>
      <c r="N322" s="8">
        <f t="shared" si="32"/>
        <v>0</v>
      </c>
      <c r="O322" s="8">
        <f t="shared" si="33"/>
        <v>0</v>
      </c>
      <c r="P322" s="8">
        <f>IF(K322&lt;&gt;"是",0,IF(税费设置!$B$6="是",E322/(1+税费设置!$B$10),E322))</f>
        <v>0</v>
      </c>
      <c r="Q322" s="8">
        <f>IF(K322&lt;&gt;"是",0,P322*税费设置!$B$8)</f>
        <v>0</v>
      </c>
      <c r="R322" s="8">
        <f>IF(K322&lt;&gt;"是",0,P322*税费设置!$B$9)</f>
        <v>0</v>
      </c>
      <c r="S322" s="8">
        <f t="shared" si="34"/>
        <v>0</v>
      </c>
    </row>
    <row r="323" spans="1:19" ht="13.9">
      <c r="A323" s="6" t="str">
        <f>IF(总支出!A323="","",总支出!A323)</f>
        <v/>
      </c>
      <c r="B323" s="7" t="str">
        <f>IF(总支出!B323="","",总支出!B323)</f>
        <v/>
      </c>
      <c r="C323" s="6" t="str">
        <f t="shared" si="28"/>
        <v/>
      </c>
      <c r="D323" s="6" t="str">
        <f>IF(总支出!C323="","",总支出!C323)</f>
        <v/>
      </c>
      <c r="E323" s="8" t="str">
        <f>IF(总支出!D323="","",总支出!D323)</f>
        <v/>
      </c>
      <c r="F323" s="6" t="str">
        <f>IF(总支出!E323="","",总支出!E323)</f>
        <v/>
      </c>
      <c r="G323" s="6" t="str">
        <f>IF(总支出!H323="","",总支出!H323)</f>
        <v/>
      </c>
      <c r="H323" s="6" t="str">
        <f>IF(总支出!I323="","自动",总支出!I323)</f>
        <v>自动</v>
      </c>
      <c r="I323" s="6" t="str">
        <f>IF(F323="","",IFERROR(VLOOKUP(F323,税费设置!$A$15:$B$27,2,FALSE),"含税不明"))</f>
        <v/>
      </c>
      <c r="J323" s="6" t="str">
        <f t="shared" si="29"/>
        <v/>
      </c>
      <c r="K323" s="6" t="str">
        <f>IF(AND(税费设置!$B$5="是",G323="个人支出",J323="应税"),"是","否")</f>
        <v>否</v>
      </c>
      <c r="L323" s="8">
        <f t="shared" si="30"/>
        <v>0</v>
      </c>
      <c r="M323" s="8">
        <f t="shared" si="31"/>
        <v>0</v>
      </c>
      <c r="N323" s="8">
        <f t="shared" si="32"/>
        <v>0</v>
      </c>
      <c r="O323" s="8">
        <f t="shared" si="33"/>
        <v>0</v>
      </c>
      <c r="P323" s="8">
        <f>IF(K323&lt;&gt;"是",0,IF(税费设置!$B$6="是",E323/(1+税费设置!$B$10),E323))</f>
        <v>0</v>
      </c>
      <c r="Q323" s="8">
        <f>IF(K323&lt;&gt;"是",0,P323*税费设置!$B$8)</f>
        <v>0</v>
      </c>
      <c r="R323" s="8">
        <f>IF(K323&lt;&gt;"是",0,P323*税费设置!$B$9)</f>
        <v>0</v>
      </c>
      <c r="S323" s="8">
        <f t="shared" si="34"/>
        <v>0</v>
      </c>
    </row>
    <row r="324" spans="1:19" ht="13.9">
      <c r="A324" s="6" t="str">
        <f>IF(总支出!A324="","",总支出!A324)</f>
        <v/>
      </c>
      <c r="B324" s="7" t="str">
        <f>IF(总支出!B324="","",总支出!B324)</f>
        <v/>
      </c>
      <c r="C324" s="6" t="str">
        <f t="shared" ref="C324:C387" si="35">IF(B324="","",TEXT(B324,"yyyy-mm"))</f>
        <v/>
      </c>
      <c r="D324" s="6" t="str">
        <f>IF(总支出!C324="","",总支出!C324)</f>
        <v/>
      </c>
      <c r="E324" s="8" t="str">
        <f>IF(总支出!D324="","",总支出!D324)</f>
        <v/>
      </c>
      <c r="F324" s="6" t="str">
        <f>IF(总支出!E324="","",总支出!E324)</f>
        <v/>
      </c>
      <c r="G324" s="6" t="str">
        <f>IF(总支出!H324="","",总支出!H324)</f>
        <v/>
      </c>
      <c r="H324" s="6" t="str">
        <f>IF(总支出!I324="","自动",总支出!I324)</f>
        <v>自动</v>
      </c>
      <c r="I324" s="6" t="str">
        <f>IF(F324="","",IFERROR(VLOOKUP(F324,税费设置!$A$15:$B$27,2,FALSE),"含税不明"))</f>
        <v/>
      </c>
      <c r="J324" s="6" t="str">
        <f t="shared" ref="J324:J387" si="36">IF(D324="","",IF(H324="自动",I324,H324))</f>
        <v/>
      </c>
      <c r="K324" s="6" t="str">
        <f>IF(AND(税费设置!$B$5="是",G324="个人支出",J324="应税"),"是","否")</f>
        <v>否</v>
      </c>
      <c r="L324" s="8">
        <f t="shared" ref="L324:L387" si="37">IF(K324="是",E324,0)</f>
        <v>0</v>
      </c>
      <c r="M324" s="8">
        <f t="shared" ref="M324:M387" si="38">IF(AND(G324="个人支出",J324="零税率"),E324,0)</f>
        <v>0</v>
      </c>
      <c r="N324" s="8">
        <f t="shared" ref="N324:N387" si="39">IF(AND(G324="个人支出",J324="免税"),E324,0)</f>
        <v>0</v>
      </c>
      <c r="O324" s="8">
        <f t="shared" ref="O324:O387" si="40">IF(AND(G324="个人支出",OR(J324="含税不明",J324="不适用")),E324,0)</f>
        <v>0</v>
      </c>
      <c r="P324" s="8">
        <f>IF(K324&lt;&gt;"是",0,IF(税费设置!$B$6="是",E324/(1+税费设置!$B$10),E324))</f>
        <v>0</v>
      </c>
      <c r="Q324" s="8">
        <f>IF(K324&lt;&gt;"是",0,P324*税费设置!$B$8)</f>
        <v>0</v>
      </c>
      <c r="R324" s="8">
        <f>IF(K324&lt;&gt;"是",0,P324*税费设置!$B$9)</f>
        <v>0</v>
      </c>
      <c r="S324" s="8">
        <f t="shared" ref="S324:S387" si="41">Q324+R324</f>
        <v>0</v>
      </c>
    </row>
    <row r="325" spans="1:19" ht="13.9">
      <c r="A325" s="6" t="str">
        <f>IF(总支出!A325="","",总支出!A325)</f>
        <v/>
      </c>
      <c r="B325" s="7" t="str">
        <f>IF(总支出!B325="","",总支出!B325)</f>
        <v/>
      </c>
      <c r="C325" s="6" t="str">
        <f t="shared" si="35"/>
        <v/>
      </c>
      <c r="D325" s="6" t="str">
        <f>IF(总支出!C325="","",总支出!C325)</f>
        <v/>
      </c>
      <c r="E325" s="8" t="str">
        <f>IF(总支出!D325="","",总支出!D325)</f>
        <v/>
      </c>
      <c r="F325" s="6" t="str">
        <f>IF(总支出!E325="","",总支出!E325)</f>
        <v/>
      </c>
      <c r="G325" s="6" t="str">
        <f>IF(总支出!H325="","",总支出!H325)</f>
        <v/>
      </c>
      <c r="H325" s="6" t="str">
        <f>IF(总支出!I325="","自动",总支出!I325)</f>
        <v>自动</v>
      </c>
      <c r="I325" s="6" t="str">
        <f>IF(F325="","",IFERROR(VLOOKUP(F325,税费设置!$A$15:$B$27,2,FALSE),"含税不明"))</f>
        <v/>
      </c>
      <c r="J325" s="6" t="str">
        <f t="shared" si="36"/>
        <v/>
      </c>
      <c r="K325" s="6" t="str">
        <f>IF(AND(税费设置!$B$5="是",G325="个人支出",J325="应税"),"是","否")</f>
        <v>否</v>
      </c>
      <c r="L325" s="8">
        <f t="shared" si="37"/>
        <v>0</v>
      </c>
      <c r="M325" s="8">
        <f t="shared" si="38"/>
        <v>0</v>
      </c>
      <c r="N325" s="8">
        <f t="shared" si="39"/>
        <v>0</v>
      </c>
      <c r="O325" s="8">
        <f t="shared" si="40"/>
        <v>0</v>
      </c>
      <c r="P325" s="8">
        <f>IF(K325&lt;&gt;"是",0,IF(税费设置!$B$6="是",E325/(1+税费设置!$B$10),E325))</f>
        <v>0</v>
      </c>
      <c r="Q325" s="8">
        <f>IF(K325&lt;&gt;"是",0,P325*税费设置!$B$8)</f>
        <v>0</v>
      </c>
      <c r="R325" s="8">
        <f>IF(K325&lt;&gt;"是",0,P325*税费设置!$B$9)</f>
        <v>0</v>
      </c>
      <c r="S325" s="8">
        <f t="shared" si="41"/>
        <v>0</v>
      </c>
    </row>
    <row r="326" spans="1:19" ht="13.9">
      <c r="A326" s="6" t="str">
        <f>IF(总支出!A326="","",总支出!A326)</f>
        <v/>
      </c>
      <c r="B326" s="7" t="str">
        <f>IF(总支出!B326="","",总支出!B326)</f>
        <v/>
      </c>
      <c r="C326" s="6" t="str">
        <f t="shared" si="35"/>
        <v/>
      </c>
      <c r="D326" s="6" t="str">
        <f>IF(总支出!C326="","",总支出!C326)</f>
        <v/>
      </c>
      <c r="E326" s="8" t="str">
        <f>IF(总支出!D326="","",总支出!D326)</f>
        <v/>
      </c>
      <c r="F326" s="6" t="str">
        <f>IF(总支出!E326="","",总支出!E326)</f>
        <v/>
      </c>
      <c r="G326" s="6" t="str">
        <f>IF(总支出!H326="","",总支出!H326)</f>
        <v/>
      </c>
      <c r="H326" s="6" t="str">
        <f>IF(总支出!I326="","自动",总支出!I326)</f>
        <v>自动</v>
      </c>
      <c r="I326" s="6" t="str">
        <f>IF(F326="","",IFERROR(VLOOKUP(F326,税费设置!$A$15:$B$27,2,FALSE),"含税不明"))</f>
        <v/>
      </c>
      <c r="J326" s="6" t="str">
        <f t="shared" si="36"/>
        <v/>
      </c>
      <c r="K326" s="6" t="str">
        <f>IF(AND(税费设置!$B$5="是",G326="个人支出",J326="应税"),"是","否")</f>
        <v>否</v>
      </c>
      <c r="L326" s="8">
        <f t="shared" si="37"/>
        <v>0</v>
      </c>
      <c r="M326" s="8">
        <f t="shared" si="38"/>
        <v>0</v>
      </c>
      <c r="N326" s="8">
        <f t="shared" si="39"/>
        <v>0</v>
      </c>
      <c r="O326" s="8">
        <f t="shared" si="40"/>
        <v>0</v>
      </c>
      <c r="P326" s="8">
        <f>IF(K326&lt;&gt;"是",0,IF(税费设置!$B$6="是",E326/(1+税费设置!$B$10),E326))</f>
        <v>0</v>
      </c>
      <c r="Q326" s="8">
        <f>IF(K326&lt;&gt;"是",0,P326*税费设置!$B$8)</f>
        <v>0</v>
      </c>
      <c r="R326" s="8">
        <f>IF(K326&lt;&gt;"是",0,P326*税费设置!$B$9)</f>
        <v>0</v>
      </c>
      <c r="S326" s="8">
        <f t="shared" si="41"/>
        <v>0</v>
      </c>
    </row>
    <row r="327" spans="1:19" ht="13.9">
      <c r="A327" s="6" t="str">
        <f>IF(总支出!A327="","",总支出!A327)</f>
        <v/>
      </c>
      <c r="B327" s="7" t="str">
        <f>IF(总支出!B327="","",总支出!B327)</f>
        <v/>
      </c>
      <c r="C327" s="6" t="str">
        <f t="shared" si="35"/>
        <v/>
      </c>
      <c r="D327" s="6" t="str">
        <f>IF(总支出!C327="","",总支出!C327)</f>
        <v/>
      </c>
      <c r="E327" s="8" t="str">
        <f>IF(总支出!D327="","",总支出!D327)</f>
        <v/>
      </c>
      <c r="F327" s="6" t="str">
        <f>IF(总支出!E327="","",总支出!E327)</f>
        <v/>
      </c>
      <c r="G327" s="6" t="str">
        <f>IF(总支出!H327="","",总支出!H327)</f>
        <v/>
      </c>
      <c r="H327" s="6" t="str">
        <f>IF(总支出!I327="","自动",总支出!I327)</f>
        <v>自动</v>
      </c>
      <c r="I327" s="6" t="str">
        <f>IF(F327="","",IFERROR(VLOOKUP(F327,税费设置!$A$15:$B$27,2,FALSE),"含税不明"))</f>
        <v/>
      </c>
      <c r="J327" s="6" t="str">
        <f t="shared" si="36"/>
        <v/>
      </c>
      <c r="K327" s="6" t="str">
        <f>IF(AND(税费设置!$B$5="是",G327="个人支出",J327="应税"),"是","否")</f>
        <v>否</v>
      </c>
      <c r="L327" s="8">
        <f t="shared" si="37"/>
        <v>0</v>
      </c>
      <c r="M327" s="8">
        <f t="shared" si="38"/>
        <v>0</v>
      </c>
      <c r="N327" s="8">
        <f t="shared" si="39"/>
        <v>0</v>
      </c>
      <c r="O327" s="8">
        <f t="shared" si="40"/>
        <v>0</v>
      </c>
      <c r="P327" s="8">
        <f>IF(K327&lt;&gt;"是",0,IF(税费设置!$B$6="是",E327/(1+税费设置!$B$10),E327))</f>
        <v>0</v>
      </c>
      <c r="Q327" s="8">
        <f>IF(K327&lt;&gt;"是",0,P327*税费设置!$B$8)</f>
        <v>0</v>
      </c>
      <c r="R327" s="8">
        <f>IF(K327&lt;&gt;"是",0,P327*税费设置!$B$9)</f>
        <v>0</v>
      </c>
      <c r="S327" s="8">
        <f t="shared" si="41"/>
        <v>0</v>
      </c>
    </row>
    <row r="328" spans="1:19" ht="13.9">
      <c r="A328" s="6" t="str">
        <f>IF(总支出!A328="","",总支出!A328)</f>
        <v/>
      </c>
      <c r="B328" s="7" t="str">
        <f>IF(总支出!B328="","",总支出!B328)</f>
        <v/>
      </c>
      <c r="C328" s="6" t="str">
        <f t="shared" si="35"/>
        <v/>
      </c>
      <c r="D328" s="6" t="str">
        <f>IF(总支出!C328="","",总支出!C328)</f>
        <v/>
      </c>
      <c r="E328" s="8" t="str">
        <f>IF(总支出!D328="","",总支出!D328)</f>
        <v/>
      </c>
      <c r="F328" s="6" t="str">
        <f>IF(总支出!E328="","",总支出!E328)</f>
        <v/>
      </c>
      <c r="G328" s="6" t="str">
        <f>IF(总支出!H328="","",总支出!H328)</f>
        <v/>
      </c>
      <c r="H328" s="6" t="str">
        <f>IF(总支出!I328="","自动",总支出!I328)</f>
        <v>自动</v>
      </c>
      <c r="I328" s="6" t="str">
        <f>IF(F328="","",IFERROR(VLOOKUP(F328,税费设置!$A$15:$B$27,2,FALSE),"含税不明"))</f>
        <v/>
      </c>
      <c r="J328" s="6" t="str">
        <f t="shared" si="36"/>
        <v/>
      </c>
      <c r="K328" s="6" t="str">
        <f>IF(AND(税费设置!$B$5="是",G328="个人支出",J328="应税"),"是","否")</f>
        <v>否</v>
      </c>
      <c r="L328" s="8">
        <f t="shared" si="37"/>
        <v>0</v>
      </c>
      <c r="M328" s="8">
        <f t="shared" si="38"/>
        <v>0</v>
      </c>
      <c r="N328" s="8">
        <f t="shared" si="39"/>
        <v>0</v>
      </c>
      <c r="O328" s="8">
        <f t="shared" si="40"/>
        <v>0</v>
      </c>
      <c r="P328" s="8">
        <f>IF(K328&lt;&gt;"是",0,IF(税费设置!$B$6="是",E328/(1+税费设置!$B$10),E328))</f>
        <v>0</v>
      </c>
      <c r="Q328" s="8">
        <f>IF(K328&lt;&gt;"是",0,P328*税费设置!$B$8)</f>
        <v>0</v>
      </c>
      <c r="R328" s="8">
        <f>IF(K328&lt;&gt;"是",0,P328*税费设置!$B$9)</f>
        <v>0</v>
      </c>
      <c r="S328" s="8">
        <f t="shared" si="41"/>
        <v>0</v>
      </c>
    </row>
    <row r="329" spans="1:19" ht="13.9">
      <c r="A329" s="6" t="str">
        <f>IF(总支出!A329="","",总支出!A329)</f>
        <v/>
      </c>
      <c r="B329" s="7" t="str">
        <f>IF(总支出!B329="","",总支出!B329)</f>
        <v/>
      </c>
      <c r="C329" s="6" t="str">
        <f t="shared" si="35"/>
        <v/>
      </c>
      <c r="D329" s="6" t="str">
        <f>IF(总支出!C329="","",总支出!C329)</f>
        <v/>
      </c>
      <c r="E329" s="8" t="str">
        <f>IF(总支出!D329="","",总支出!D329)</f>
        <v/>
      </c>
      <c r="F329" s="6" t="str">
        <f>IF(总支出!E329="","",总支出!E329)</f>
        <v/>
      </c>
      <c r="G329" s="6" t="str">
        <f>IF(总支出!H329="","",总支出!H329)</f>
        <v/>
      </c>
      <c r="H329" s="6" t="str">
        <f>IF(总支出!I329="","自动",总支出!I329)</f>
        <v>自动</v>
      </c>
      <c r="I329" s="6" t="str">
        <f>IF(F329="","",IFERROR(VLOOKUP(F329,税费设置!$A$15:$B$27,2,FALSE),"含税不明"))</f>
        <v/>
      </c>
      <c r="J329" s="6" t="str">
        <f t="shared" si="36"/>
        <v/>
      </c>
      <c r="K329" s="6" t="str">
        <f>IF(AND(税费设置!$B$5="是",G329="个人支出",J329="应税"),"是","否")</f>
        <v>否</v>
      </c>
      <c r="L329" s="8">
        <f t="shared" si="37"/>
        <v>0</v>
      </c>
      <c r="M329" s="8">
        <f t="shared" si="38"/>
        <v>0</v>
      </c>
      <c r="N329" s="8">
        <f t="shared" si="39"/>
        <v>0</v>
      </c>
      <c r="O329" s="8">
        <f t="shared" si="40"/>
        <v>0</v>
      </c>
      <c r="P329" s="8">
        <f>IF(K329&lt;&gt;"是",0,IF(税费设置!$B$6="是",E329/(1+税费设置!$B$10),E329))</f>
        <v>0</v>
      </c>
      <c r="Q329" s="8">
        <f>IF(K329&lt;&gt;"是",0,P329*税费设置!$B$8)</f>
        <v>0</v>
      </c>
      <c r="R329" s="8">
        <f>IF(K329&lt;&gt;"是",0,P329*税费设置!$B$9)</f>
        <v>0</v>
      </c>
      <c r="S329" s="8">
        <f t="shared" si="41"/>
        <v>0</v>
      </c>
    </row>
    <row r="330" spans="1:19" ht="13.9">
      <c r="A330" s="6" t="str">
        <f>IF(总支出!A330="","",总支出!A330)</f>
        <v/>
      </c>
      <c r="B330" s="7" t="str">
        <f>IF(总支出!B330="","",总支出!B330)</f>
        <v/>
      </c>
      <c r="C330" s="6" t="str">
        <f t="shared" si="35"/>
        <v/>
      </c>
      <c r="D330" s="6" t="str">
        <f>IF(总支出!C330="","",总支出!C330)</f>
        <v/>
      </c>
      <c r="E330" s="8" t="str">
        <f>IF(总支出!D330="","",总支出!D330)</f>
        <v/>
      </c>
      <c r="F330" s="6" t="str">
        <f>IF(总支出!E330="","",总支出!E330)</f>
        <v/>
      </c>
      <c r="G330" s="6" t="str">
        <f>IF(总支出!H330="","",总支出!H330)</f>
        <v/>
      </c>
      <c r="H330" s="6" t="str">
        <f>IF(总支出!I330="","自动",总支出!I330)</f>
        <v>自动</v>
      </c>
      <c r="I330" s="6" t="str">
        <f>IF(F330="","",IFERROR(VLOOKUP(F330,税费设置!$A$15:$B$27,2,FALSE),"含税不明"))</f>
        <v/>
      </c>
      <c r="J330" s="6" t="str">
        <f t="shared" si="36"/>
        <v/>
      </c>
      <c r="K330" s="6" t="str">
        <f>IF(AND(税费设置!$B$5="是",G330="个人支出",J330="应税"),"是","否")</f>
        <v>否</v>
      </c>
      <c r="L330" s="8">
        <f t="shared" si="37"/>
        <v>0</v>
      </c>
      <c r="M330" s="8">
        <f t="shared" si="38"/>
        <v>0</v>
      </c>
      <c r="N330" s="8">
        <f t="shared" si="39"/>
        <v>0</v>
      </c>
      <c r="O330" s="8">
        <f t="shared" si="40"/>
        <v>0</v>
      </c>
      <c r="P330" s="8">
        <f>IF(K330&lt;&gt;"是",0,IF(税费设置!$B$6="是",E330/(1+税费设置!$B$10),E330))</f>
        <v>0</v>
      </c>
      <c r="Q330" s="8">
        <f>IF(K330&lt;&gt;"是",0,P330*税费设置!$B$8)</f>
        <v>0</v>
      </c>
      <c r="R330" s="8">
        <f>IF(K330&lt;&gt;"是",0,P330*税费设置!$B$9)</f>
        <v>0</v>
      </c>
      <c r="S330" s="8">
        <f t="shared" si="41"/>
        <v>0</v>
      </c>
    </row>
    <row r="331" spans="1:19" ht="13.9">
      <c r="A331" s="6" t="str">
        <f>IF(总支出!A331="","",总支出!A331)</f>
        <v/>
      </c>
      <c r="B331" s="7" t="str">
        <f>IF(总支出!B331="","",总支出!B331)</f>
        <v/>
      </c>
      <c r="C331" s="6" t="str">
        <f t="shared" si="35"/>
        <v/>
      </c>
      <c r="D331" s="6" t="str">
        <f>IF(总支出!C331="","",总支出!C331)</f>
        <v/>
      </c>
      <c r="E331" s="8" t="str">
        <f>IF(总支出!D331="","",总支出!D331)</f>
        <v/>
      </c>
      <c r="F331" s="6" t="str">
        <f>IF(总支出!E331="","",总支出!E331)</f>
        <v/>
      </c>
      <c r="G331" s="6" t="str">
        <f>IF(总支出!H331="","",总支出!H331)</f>
        <v/>
      </c>
      <c r="H331" s="6" t="str">
        <f>IF(总支出!I331="","自动",总支出!I331)</f>
        <v>自动</v>
      </c>
      <c r="I331" s="6" t="str">
        <f>IF(F331="","",IFERROR(VLOOKUP(F331,税费设置!$A$15:$B$27,2,FALSE),"含税不明"))</f>
        <v/>
      </c>
      <c r="J331" s="6" t="str">
        <f t="shared" si="36"/>
        <v/>
      </c>
      <c r="K331" s="6" t="str">
        <f>IF(AND(税费设置!$B$5="是",G331="个人支出",J331="应税"),"是","否")</f>
        <v>否</v>
      </c>
      <c r="L331" s="8">
        <f t="shared" si="37"/>
        <v>0</v>
      </c>
      <c r="M331" s="8">
        <f t="shared" si="38"/>
        <v>0</v>
      </c>
      <c r="N331" s="8">
        <f t="shared" si="39"/>
        <v>0</v>
      </c>
      <c r="O331" s="8">
        <f t="shared" si="40"/>
        <v>0</v>
      </c>
      <c r="P331" s="8">
        <f>IF(K331&lt;&gt;"是",0,IF(税费设置!$B$6="是",E331/(1+税费设置!$B$10),E331))</f>
        <v>0</v>
      </c>
      <c r="Q331" s="8">
        <f>IF(K331&lt;&gt;"是",0,P331*税费设置!$B$8)</f>
        <v>0</v>
      </c>
      <c r="R331" s="8">
        <f>IF(K331&lt;&gt;"是",0,P331*税费设置!$B$9)</f>
        <v>0</v>
      </c>
      <c r="S331" s="8">
        <f t="shared" si="41"/>
        <v>0</v>
      </c>
    </row>
    <row r="332" spans="1:19" ht="13.9">
      <c r="A332" s="6" t="str">
        <f>IF(总支出!A332="","",总支出!A332)</f>
        <v/>
      </c>
      <c r="B332" s="7" t="str">
        <f>IF(总支出!B332="","",总支出!B332)</f>
        <v/>
      </c>
      <c r="C332" s="6" t="str">
        <f t="shared" si="35"/>
        <v/>
      </c>
      <c r="D332" s="6" t="str">
        <f>IF(总支出!C332="","",总支出!C332)</f>
        <v/>
      </c>
      <c r="E332" s="8" t="str">
        <f>IF(总支出!D332="","",总支出!D332)</f>
        <v/>
      </c>
      <c r="F332" s="6" t="str">
        <f>IF(总支出!E332="","",总支出!E332)</f>
        <v/>
      </c>
      <c r="G332" s="6" t="str">
        <f>IF(总支出!H332="","",总支出!H332)</f>
        <v/>
      </c>
      <c r="H332" s="6" t="str">
        <f>IF(总支出!I332="","自动",总支出!I332)</f>
        <v>自动</v>
      </c>
      <c r="I332" s="6" t="str">
        <f>IF(F332="","",IFERROR(VLOOKUP(F332,税费设置!$A$15:$B$27,2,FALSE),"含税不明"))</f>
        <v/>
      </c>
      <c r="J332" s="6" t="str">
        <f t="shared" si="36"/>
        <v/>
      </c>
      <c r="K332" s="6" t="str">
        <f>IF(AND(税费设置!$B$5="是",G332="个人支出",J332="应税"),"是","否")</f>
        <v>否</v>
      </c>
      <c r="L332" s="8">
        <f t="shared" si="37"/>
        <v>0</v>
      </c>
      <c r="M332" s="8">
        <f t="shared" si="38"/>
        <v>0</v>
      </c>
      <c r="N332" s="8">
        <f t="shared" si="39"/>
        <v>0</v>
      </c>
      <c r="O332" s="8">
        <f t="shared" si="40"/>
        <v>0</v>
      </c>
      <c r="P332" s="8">
        <f>IF(K332&lt;&gt;"是",0,IF(税费设置!$B$6="是",E332/(1+税费设置!$B$10),E332))</f>
        <v>0</v>
      </c>
      <c r="Q332" s="8">
        <f>IF(K332&lt;&gt;"是",0,P332*税费设置!$B$8)</f>
        <v>0</v>
      </c>
      <c r="R332" s="8">
        <f>IF(K332&lt;&gt;"是",0,P332*税费设置!$B$9)</f>
        <v>0</v>
      </c>
      <c r="S332" s="8">
        <f t="shared" si="41"/>
        <v>0</v>
      </c>
    </row>
    <row r="333" spans="1:19" ht="13.9">
      <c r="A333" s="6" t="str">
        <f>IF(总支出!A333="","",总支出!A333)</f>
        <v/>
      </c>
      <c r="B333" s="7" t="str">
        <f>IF(总支出!B333="","",总支出!B333)</f>
        <v/>
      </c>
      <c r="C333" s="6" t="str">
        <f t="shared" si="35"/>
        <v/>
      </c>
      <c r="D333" s="6" t="str">
        <f>IF(总支出!C333="","",总支出!C333)</f>
        <v/>
      </c>
      <c r="E333" s="8" t="str">
        <f>IF(总支出!D333="","",总支出!D333)</f>
        <v/>
      </c>
      <c r="F333" s="6" t="str">
        <f>IF(总支出!E333="","",总支出!E333)</f>
        <v/>
      </c>
      <c r="G333" s="6" t="str">
        <f>IF(总支出!H333="","",总支出!H333)</f>
        <v/>
      </c>
      <c r="H333" s="6" t="str">
        <f>IF(总支出!I333="","自动",总支出!I333)</f>
        <v>自动</v>
      </c>
      <c r="I333" s="6" t="str">
        <f>IF(F333="","",IFERROR(VLOOKUP(F333,税费设置!$A$15:$B$27,2,FALSE),"含税不明"))</f>
        <v/>
      </c>
      <c r="J333" s="6" t="str">
        <f t="shared" si="36"/>
        <v/>
      </c>
      <c r="K333" s="6" t="str">
        <f>IF(AND(税费设置!$B$5="是",G333="个人支出",J333="应税"),"是","否")</f>
        <v>否</v>
      </c>
      <c r="L333" s="8">
        <f t="shared" si="37"/>
        <v>0</v>
      </c>
      <c r="M333" s="8">
        <f t="shared" si="38"/>
        <v>0</v>
      </c>
      <c r="N333" s="8">
        <f t="shared" si="39"/>
        <v>0</v>
      </c>
      <c r="O333" s="8">
        <f t="shared" si="40"/>
        <v>0</v>
      </c>
      <c r="P333" s="8">
        <f>IF(K333&lt;&gt;"是",0,IF(税费设置!$B$6="是",E333/(1+税费设置!$B$10),E333))</f>
        <v>0</v>
      </c>
      <c r="Q333" s="8">
        <f>IF(K333&lt;&gt;"是",0,P333*税费设置!$B$8)</f>
        <v>0</v>
      </c>
      <c r="R333" s="8">
        <f>IF(K333&lt;&gt;"是",0,P333*税费设置!$B$9)</f>
        <v>0</v>
      </c>
      <c r="S333" s="8">
        <f t="shared" si="41"/>
        <v>0</v>
      </c>
    </row>
    <row r="334" spans="1:19" ht="13.9">
      <c r="A334" s="6" t="str">
        <f>IF(总支出!A334="","",总支出!A334)</f>
        <v/>
      </c>
      <c r="B334" s="7" t="str">
        <f>IF(总支出!B334="","",总支出!B334)</f>
        <v/>
      </c>
      <c r="C334" s="6" t="str">
        <f t="shared" si="35"/>
        <v/>
      </c>
      <c r="D334" s="6" t="str">
        <f>IF(总支出!C334="","",总支出!C334)</f>
        <v/>
      </c>
      <c r="E334" s="8" t="str">
        <f>IF(总支出!D334="","",总支出!D334)</f>
        <v/>
      </c>
      <c r="F334" s="6" t="str">
        <f>IF(总支出!E334="","",总支出!E334)</f>
        <v/>
      </c>
      <c r="G334" s="6" t="str">
        <f>IF(总支出!H334="","",总支出!H334)</f>
        <v/>
      </c>
      <c r="H334" s="6" t="str">
        <f>IF(总支出!I334="","自动",总支出!I334)</f>
        <v>自动</v>
      </c>
      <c r="I334" s="6" t="str">
        <f>IF(F334="","",IFERROR(VLOOKUP(F334,税费设置!$A$15:$B$27,2,FALSE),"含税不明"))</f>
        <v/>
      </c>
      <c r="J334" s="6" t="str">
        <f t="shared" si="36"/>
        <v/>
      </c>
      <c r="K334" s="6" t="str">
        <f>IF(AND(税费设置!$B$5="是",G334="个人支出",J334="应税"),"是","否")</f>
        <v>否</v>
      </c>
      <c r="L334" s="8">
        <f t="shared" si="37"/>
        <v>0</v>
      </c>
      <c r="M334" s="8">
        <f t="shared" si="38"/>
        <v>0</v>
      </c>
      <c r="N334" s="8">
        <f t="shared" si="39"/>
        <v>0</v>
      </c>
      <c r="O334" s="8">
        <f t="shared" si="40"/>
        <v>0</v>
      </c>
      <c r="P334" s="8">
        <f>IF(K334&lt;&gt;"是",0,IF(税费设置!$B$6="是",E334/(1+税费设置!$B$10),E334))</f>
        <v>0</v>
      </c>
      <c r="Q334" s="8">
        <f>IF(K334&lt;&gt;"是",0,P334*税费设置!$B$8)</f>
        <v>0</v>
      </c>
      <c r="R334" s="8">
        <f>IF(K334&lt;&gt;"是",0,P334*税费设置!$B$9)</f>
        <v>0</v>
      </c>
      <c r="S334" s="8">
        <f t="shared" si="41"/>
        <v>0</v>
      </c>
    </row>
    <row r="335" spans="1:19" ht="13.9">
      <c r="A335" s="6" t="str">
        <f>IF(总支出!A335="","",总支出!A335)</f>
        <v/>
      </c>
      <c r="B335" s="7" t="str">
        <f>IF(总支出!B335="","",总支出!B335)</f>
        <v/>
      </c>
      <c r="C335" s="6" t="str">
        <f t="shared" si="35"/>
        <v/>
      </c>
      <c r="D335" s="6" t="str">
        <f>IF(总支出!C335="","",总支出!C335)</f>
        <v/>
      </c>
      <c r="E335" s="8" t="str">
        <f>IF(总支出!D335="","",总支出!D335)</f>
        <v/>
      </c>
      <c r="F335" s="6" t="str">
        <f>IF(总支出!E335="","",总支出!E335)</f>
        <v/>
      </c>
      <c r="G335" s="6" t="str">
        <f>IF(总支出!H335="","",总支出!H335)</f>
        <v/>
      </c>
      <c r="H335" s="6" t="str">
        <f>IF(总支出!I335="","自动",总支出!I335)</f>
        <v>自动</v>
      </c>
      <c r="I335" s="6" t="str">
        <f>IF(F335="","",IFERROR(VLOOKUP(F335,税费设置!$A$15:$B$27,2,FALSE),"含税不明"))</f>
        <v/>
      </c>
      <c r="J335" s="6" t="str">
        <f t="shared" si="36"/>
        <v/>
      </c>
      <c r="K335" s="6" t="str">
        <f>IF(AND(税费设置!$B$5="是",G335="个人支出",J335="应税"),"是","否")</f>
        <v>否</v>
      </c>
      <c r="L335" s="8">
        <f t="shared" si="37"/>
        <v>0</v>
      </c>
      <c r="M335" s="8">
        <f t="shared" si="38"/>
        <v>0</v>
      </c>
      <c r="N335" s="8">
        <f t="shared" si="39"/>
        <v>0</v>
      </c>
      <c r="O335" s="8">
        <f t="shared" si="40"/>
        <v>0</v>
      </c>
      <c r="P335" s="8">
        <f>IF(K335&lt;&gt;"是",0,IF(税费设置!$B$6="是",E335/(1+税费设置!$B$10),E335))</f>
        <v>0</v>
      </c>
      <c r="Q335" s="8">
        <f>IF(K335&lt;&gt;"是",0,P335*税费设置!$B$8)</f>
        <v>0</v>
      </c>
      <c r="R335" s="8">
        <f>IF(K335&lt;&gt;"是",0,P335*税费设置!$B$9)</f>
        <v>0</v>
      </c>
      <c r="S335" s="8">
        <f t="shared" si="41"/>
        <v>0</v>
      </c>
    </row>
    <row r="336" spans="1:19" ht="13.9">
      <c r="A336" s="6" t="str">
        <f>IF(总支出!A336="","",总支出!A336)</f>
        <v/>
      </c>
      <c r="B336" s="7" t="str">
        <f>IF(总支出!B336="","",总支出!B336)</f>
        <v/>
      </c>
      <c r="C336" s="6" t="str">
        <f t="shared" si="35"/>
        <v/>
      </c>
      <c r="D336" s="6" t="str">
        <f>IF(总支出!C336="","",总支出!C336)</f>
        <v/>
      </c>
      <c r="E336" s="8" t="str">
        <f>IF(总支出!D336="","",总支出!D336)</f>
        <v/>
      </c>
      <c r="F336" s="6" t="str">
        <f>IF(总支出!E336="","",总支出!E336)</f>
        <v/>
      </c>
      <c r="G336" s="6" t="str">
        <f>IF(总支出!H336="","",总支出!H336)</f>
        <v/>
      </c>
      <c r="H336" s="6" t="str">
        <f>IF(总支出!I336="","自动",总支出!I336)</f>
        <v>自动</v>
      </c>
      <c r="I336" s="6" t="str">
        <f>IF(F336="","",IFERROR(VLOOKUP(F336,税费设置!$A$15:$B$27,2,FALSE),"含税不明"))</f>
        <v/>
      </c>
      <c r="J336" s="6" t="str">
        <f t="shared" si="36"/>
        <v/>
      </c>
      <c r="K336" s="6" t="str">
        <f>IF(AND(税费设置!$B$5="是",G336="个人支出",J336="应税"),"是","否")</f>
        <v>否</v>
      </c>
      <c r="L336" s="8">
        <f t="shared" si="37"/>
        <v>0</v>
      </c>
      <c r="M336" s="8">
        <f t="shared" si="38"/>
        <v>0</v>
      </c>
      <c r="N336" s="8">
        <f t="shared" si="39"/>
        <v>0</v>
      </c>
      <c r="O336" s="8">
        <f t="shared" si="40"/>
        <v>0</v>
      </c>
      <c r="P336" s="8">
        <f>IF(K336&lt;&gt;"是",0,IF(税费设置!$B$6="是",E336/(1+税费设置!$B$10),E336))</f>
        <v>0</v>
      </c>
      <c r="Q336" s="8">
        <f>IF(K336&lt;&gt;"是",0,P336*税费设置!$B$8)</f>
        <v>0</v>
      </c>
      <c r="R336" s="8">
        <f>IF(K336&lt;&gt;"是",0,P336*税费设置!$B$9)</f>
        <v>0</v>
      </c>
      <c r="S336" s="8">
        <f t="shared" si="41"/>
        <v>0</v>
      </c>
    </row>
    <row r="337" spans="1:19" ht="13.9">
      <c r="A337" s="6" t="str">
        <f>IF(总支出!A337="","",总支出!A337)</f>
        <v/>
      </c>
      <c r="B337" s="7" t="str">
        <f>IF(总支出!B337="","",总支出!B337)</f>
        <v/>
      </c>
      <c r="C337" s="6" t="str">
        <f t="shared" si="35"/>
        <v/>
      </c>
      <c r="D337" s="6" t="str">
        <f>IF(总支出!C337="","",总支出!C337)</f>
        <v/>
      </c>
      <c r="E337" s="8" t="str">
        <f>IF(总支出!D337="","",总支出!D337)</f>
        <v/>
      </c>
      <c r="F337" s="6" t="str">
        <f>IF(总支出!E337="","",总支出!E337)</f>
        <v/>
      </c>
      <c r="G337" s="6" t="str">
        <f>IF(总支出!H337="","",总支出!H337)</f>
        <v/>
      </c>
      <c r="H337" s="6" t="str">
        <f>IF(总支出!I337="","自动",总支出!I337)</f>
        <v>自动</v>
      </c>
      <c r="I337" s="6" t="str">
        <f>IF(F337="","",IFERROR(VLOOKUP(F337,税费设置!$A$15:$B$27,2,FALSE),"含税不明"))</f>
        <v/>
      </c>
      <c r="J337" s="6" t="str">
        <f t="shared" si="36"/>
        <v/>
      </c>
      <c r="K337" s="6" t="str">
        <f>IF(AND(税费设置!$B$5="是",G337="个人支出",J337="应税"),"是","否")</f>
        <v>否</v>
      </c>
      <c r="L337" s="8">
        <f t="shared" si="37"/>
        <v>0</v>
      </c>
      <c r="M337" s="8">
        <f t="shared" si="38"/>
        <v>0</v>
      </c>
      <c r="N337" s="8">
        <f t="shared" si="39"/>
        <v>0</v>
      </c>
      <c r="O337" s="8">
        <f t="shared" si="40"/>
        <v>0</v>
      </c>
      <c r="P337" s="8">
        <f>IF(K337&lt;&gt;"是",0,IF(税费设置!$B$6="是",E337/(1+税费设置!$B$10),E337))</f>
        <v>0</v>
      </c>
      <c r="Q337" s="8">
        <f>IF(K337&lt;&gt;"是",0,P337*税费设置!$B$8)</f>
        <v>0</v>
      </c>
      <c r="R337" s="8">
        <f>IF(K337&lt;&gt;"是",0,P337*税费设置!$B$9)</f>
        <v>0</v>
      </c>
      <c r="S337" s="8">
        <f t="shared" si="41"/>
        <v>0</v>
      </c>
    </row>
    <row r="338" spans="1:19" ht="13.9">
      <c r="A338" s="6" t="str">
        <f>IF(总支出!A338="","",总支出!A338)</f>
        <v/>
      </c>
      <c r="B338" s="7" t="str">
        <f>IF(总支出!B338="","",总支出!B338)</f>
        <v/>
      </c>
      <c r="C338" s="6" t="str">
        <f t="shared" si="35"/>
        <v/>
      </c>
      <c r="D338" s="6" t="str">
        <f>IF(总支出!C338="","",总支出!C338)</f>
        <v/>
      </c>
      <c r="E338" s="8" t="str">
        <f>IF(总支出!D338="","",总支出!D338)</f>
        <v/>
      </c>
      <c r="F338" s="6" t="str">
        <f>IF(总支出!E338="","",总支出!E338)</f>
        <v/>
      </c>
      <c r="G338" s="6" t="str">
        <f>IF(总支出!H338="","",总支出!H338)</f>
        <v/>
      </c>
      <c r="H338" s="6" t="str">
        <f>IF(总支出!I338="","自动",总支出!I338)</f>
        <v>自动</v>
      </c>
      <c r="I338" s="6" t="str">
        <f>IF(F338="","",IFERROR(VLOOKUP(F338,税费设置!$A$15:$B$27,2,FALSE),"含税不明"))</f>
        <v/>
      </c>
      <c r="J338" s="6" t="str">
        <f t="shared" si="36"/>
        <v/>
      </c>
      <c r="K338" s="6" t="str">
        <f>IF(AND(税费设置!$B$5="是",G338="个人支出",J338="应税"),"是","否")</f>
        <v>否</v>
      </c>
      <c r="L338" s="8">
        <f t="shared" si="37"/>
        <v>0</v>
      </c>
      <c r="M338" s="8">
        <f t="shared" si="38"/>
        <v>0</v>
      </c>
      <c r="N338" s="8">
        <f t="shared" si="39"/>
        <v>0</v>
      </c>
      <c r="O338" s="8">
        <f t="shared" si="40"/>
        <v>0</v>
      </c>
      <c r="P338" s="8">
        <f>IF(K338&lt;&gt;"是",0,IF(税费设置!$B$6="是",E338/(1+税费设置!$B$10),E338))</f>
        <v>0</v>
      </c>
      <c r="Q338" s="8">
        <f>IF(K338&lt;&gt;"是",0,P338*税费设置!$B$8)</f>
        <v>0</v>
      </c>
      <c r="R338" s="8">
        <f>IF(K338&lt;&gt;"是",0,P338*税费设置!$B$9)</f>
        <v>0</v>
      </c>
      <c r="S338" s="8">
        <f t="shared" si="41"/>
        <v>0</v>
      </c>
    </row>
    <row r="339" spans="1:19" ht="13.9">
      <c r="A339" s="6" t="str">
        <f>IF(总支出!A339="","",总支出!A339)</f>
        <v/>
      </c>
      <c r="B339" s="7" t="str">
        <f>IF(总支出!B339="","",总支出!B339)</f>
        <v/>
      </c>
      <c r="C339" s="6" t="str">
        <f t="shared" si="35"/>
        <v/>
      </c>
      <c r="D339" s="6" t="str">
        <f>IF(总支出!C339="","",总支出!C339)</f>
        <v/>
      </c>
      <c r="E339" s="8" t="str">
        <f>IF(总支出!D339="","",总支出!D339)</f>
        <v/>
      </c>
      <c r="F339" s="6" t="str">
        <f>IF(总支出!E339="","",总支出!E339)</f>
        <v/>
      </c>
      <c r="G339" s="6" t="str">
        <f>IF(总支出!H339="","",总支出!H339)</f>
        <v/>
      </c>
      <c r="H339" s="6" t="str">
        <f>IF(总支出!I339="","自动",总支出!I339)</f>
        <v>自动</v>
      </c>
      <c r="I339" s="6" t="str">
        <f>IF(F339="","",IFERROR(VLOOKUP(F339,税费设置!$A$15:$B$27,2,FALSE),"含税不明"))</f>
        <v/>
      </c>
      <c r="J339" s="6" t="str">
        <f t="shared" si="36"/>
        <v/>
      </c>
      <c r="K339" s="6" t="str">
        <f>IF(AND(税费设置!$B$5="是",G339="个人支出",J339="应税"),"是","否")</f>
        <v>否</v>
      </c>
      <c r="L339" s="8">
        <f t="shared" si="37"/>
        <v>0</v>
      </c>
      <c r="M339" s="8">
        <f t="shared" si="38"/>
        <v>0</v>
      </c>
      <c r="N339" s="8">
        <f t="shared" si="39"/>
        <v>0</v>
      </c>
      <c r="O339" s="8">
        <f t="shared" si="40"/>
        <v>0</v>
      </c>
      <c r="P339" s="8">
        <f>IF(K339&lt;&gt;"是",0,IF(税费设置!$B$6="是",E339/(1+税费设置!$B$10),E339))</f>
        <v>0</v>
      </c>
      <c r="Q339" s="8">
        <f>IF(K339&lt;&gt;"是",0,P339*税费设置!$B$8)</f>
        <v>0</v>
      </c>
      <c r="R339" s="8">
        <f>IF(K339&lt;&gt;"是",0,P339*税费设置!$B$9)</f>
        <v>0</v>
      </c>
      <c r="S339" s="8">
        <f t="shared" si="41"/>
        <v>0</v>
      </c>
    </row>
    <row r="340" spans="1:19" ht="13.9">
      <c r="A340" s="6" t="str">
        <f>IF(总支出!A340="","",总支出!A340)</f>
        <v/>
      </c>
      <c r="B340" s="7" t="str">
        <f>IF(总支出!B340="","",总支出!B340)</f>
        <v/>
      </c>
      <c r="C340" s="6" t="str">
        <f t="shared" si="35"/>
        <v/>
      </c>
      <c r="D340" s="6" t="str">
        <f>IF(总支出!C340="","",总支出!C340)</f>
        <v/>
      </c>
      <c r="E340" s="8" t="str">
        <f>IF(总支出!D340="","",总支出!D340)</f>
        <v/>
      </c>
      <c r="F340" s="6" t="str">
        <f>IF(总支出!E340="","",总支出!E340)</f>
        <v/>
      </c>
      <c r="G340" s="6" t="str">
        <f>IF(总支出!H340="","",总支出!H340)</f>
        <v/>
      </c>
      <c r="H340" s="6" t="str">
        <f>IF(总支出!I340="","自动",总支出!I340)</f>
        <v>自动</v>
      </c>
      <c r="I340" s="6" t="str">
        <f>IF(F340="","",IFERROR(VLOOKUP(F340,税费设置!$A$15:$B$27,2,FALSE),"含税不明"))</f>
        <v/>
      </c>
      <c r="J340" s="6" t="str">
        <f t="shared" si="36"/>
        <v/>
      </c>
      <c r="K340" s="6" t="str">
        <f>IF(AND(税费设置!$B$5="是",G340="个人支出",J340="应税"),"是","否")</f>
        <v>否</v>
      </c>
      <c r="L340" s="8">
        <f t="shared" si="37"/>
        <v>0</v>
      </c>
      <c r="M340" s="8">
        <f t="shared" si="38"/>
        <v>0</v>
      </c>
      <c r="N340" s="8">
        <f t="shared" si="39"/>
        <v>0</v>
      </c>
      <c r="O340" s="8">
        <f t="shared" si="40"/>
        <v>0</v>
      </c>
      <c r="P340" s="8">
        <f>IF(K340&lt;&gt;"是",0,IF(税费设置!$B$6="是",E340/(1+税费设置!$B$10),E340))</f>
        <v>0</v>
      </c>
      <c r="Q340" s="8">
        <f>IF(K340&lt;&gt;"是",0,P340*税费设置!$B$8)</f>
        <v>0</v>
      </c>
      <c r="R340" s="8">
        <f>IF(K340&lt;&gt;"是",0,P340*税费设置!$B$9)</f>
        <v>0</v>
      </c>
      <c r="S340" s="8">
        <f t="shared" si="41"/>
        <v>0</v>
      </c>
    </row>
    <row r="341" spans="1:19" ht="13.9">
      <c r="A341" s="6" t="str">
        <f>IF(总支出!A341="","",总支出!A341)</f>
        <v/>
      </c>
      <c r="B341" s="7" t="str">
        <f>IF(总支出!B341="","",总支出!B341)</f>
        <v/>
      </c>
      <c r="C341" s="6" t="str">
        <f t="shared" si="35"/>
        <v/>
      </c>
      <c r="D341" s="6" t="str">
        <f>IF(总支出!C341="","",总支出!C341)</f>
        <v/>
      </c>
      <c r="E341" s="8" t="str">
        <f>IF(总支出!D341="","",总支出!D341)</f>
        <v/>
      </c>
      <c r="F341" s="6" t="str">
        <f>IF(总支出!E341="","",总支出!E341)</f>
        <v/>
      </c>
      <c r="G341" s="6" t="str">
        <f>IF(总支出!H341="","",总支出!H341)</f>
        <v/>
      </c>
      <c r="H341" s="6" t="str">
        <f>IF(总支出!I341="","自动",总支出!I341)</f>
        <v>自动</v>
      </c>
      <c r="I341" s="6" t="str">
        <f>IF(F341="","",IFERROR(VLOOKUP(F341,税费设置!$A$15:$B$27,2,FALSE),"含税不明"))</f>
        <v/>
      </c>
      <c r="J341" s="6" t="str">
        <f t="shared" si="36"/>
        <v/>
      </c>
      <c r="K341" s="6" t="str">
        <f>IF(AND(税费设置!$B$5="是",G341="个人支出",J341="应税"),"是","否")</f>
        <v>否</v>
      </c>
      <c r="L341" s="8">
        <f t="shared" si="37"/>
        <v>0</v>
      </c>
      <c r="M341" s="8">
        <f t="shared" si="38"/>
        <v>0</v>
      </c>
      <c r="N341" s="8">
        <f t="shared" si="39"/>
        <v>0</v>
      </c>
      <c r="O341" s="8">
        <f t="shared" si="40"/>
        <v>0</v>
      </c>
      <c r="P341" s="8">
        <f>IF(K341&lt;&gt;"是",0,IF(税费设置!$B$6="是",E341/(1+税费设置!$B$10),E341))</f>
        <v>0</v>
      </c>
      <c r="Q341" s="8">
        <f>IF(K341&lt;&gt;"是",0,P341*税费设置!$B$8)</f>
        <v>0</v>
      </c>
      <c r="R341" s="8">
        <f>IF(K341&lt;&gt;"是",0,P341*税费设置!$B$9)</f>
        <v>0</v>
      </c>
      <c r="S341" s="8">
        <f t="shared" si="41"/>
        <v>0</v>
      </c>
    </row>
    <row r="342" spans="1:19" ht="13.9">
      <c r="A342" s="6" t="str">
        <f>IF(总支出!A342="","",总支出!A342)</f>
        <v/>
      </c>
      <c r="B342" s="7" t="str">
        <f>IF(总支出!B342="","",总支出!B342)</f>
        <v/>
      </c>
      <c r="C342" s="6" t="str">
        <f t="shared" si="35"/>
        <v/>
      </c>
      <c r="D342" s="6" t="str">
        <f>IF(总支出!C342="","",总支出!C342)</f>
        <v/>
      </c>
      <c r="E342" s="8" t="str">
        <f>IF(总支出!D342="","",总支出!D342)</f>
        <v/>
      </c>
      <c r="F342" s="6" t="str">
        <f>IF(总支出!E342="","",总支出!E342)</f>
        <v/>
      </c>
      <c r="G342" s="6" t="str">
        <f>IF(总支出!H342="","",总支出!H342)</f>
        <v/>
      </c>
      <c r="H342" s="6" t="str">
        <f>IF(总支出!I342="","自动",总支出!I342)</f>
        <v>自动</v>
      </c>
      <c r="I342" s="6" t="str">
        <f>IF(F342="","",IFERROR(VLOOKUP(F342,税费设置!$A$15:$B$27,2,FALSE),"含税不明"))</f>
        <v/>
      </c>
      <c r="J342" s="6" t="str">
        <f t="shared" si="36"/>
        <v/>
      </c>
      <c r="K342" s="6" t="str">
        <f>IF(AND(税费设置!$B$5="是",G342="个人支出",J342="应税"),"是","否")</f>
        <v>否</v>
      </c>
      <c r="L342" s="8">
        <f t="shared" si="37"/>
        <v>0</v>
      </c>
      <c r="M342" s="8">
        <f t="shared" si="38"/>
        <v>0</v>
      </c>
      <c r="N342" s="8">
        <f t="shared" si="39"/>
        <v>0</v>
      </c>
      <c r="O342" s="8">
        <f t="shared" si="40"/>
        <v>0</v>
      </c>
      <c r="P342" s="8">
        <f>IF(K342&lt;&gt;"是",0,IF(税费设置!$B$6="是",E342/(1+税费设置!$B$10),E342))</f>
        <v>0</v>
      </c>
      <c r="Q342" s="8">
        <f>IF(K342&lt;&gt;"是",0,P342*税费设置!$B$8)</f>
        <v>0</v>
      </c>
      <c r="R342" s="8">
        <f>IF(K342&lt;&gt;"是",0,P342*税费设置!$B$9)</f>
        <v>0</v>
      </c>
      <c r="S342" s="8">
        <f t="shared" si="41"/>
        <v>0</v>
      </c>
    </row>
    <row r="343" spans="1:19" ht="13.9">
      <c r="A343" s="6" t="str">
        <f>IF(总支出!A343="","",总支出!A343)</f>
        <v/>
      </c>
      <c r="B343" s="7" t="str">
        <f>IF(总支出!B343="","",总支出!B343)</f>
        <v/>
      </c>
      <c r="C343" s="6" t="str">
        <f t="shared" si="35"/>
        <v/>
      </c>
      <c r="D343" s="6" t="str">
        <f>IF(总支出!C343="","",总支出!C343)</f>
        <v/>
      </c>
      <c r="E343" s="8" t="str">
        <f>IF(总支出!D343="","",总支出!D343)</f>
        <v/>
      </c>
      <c r="F343" s="6" t="str">
        <f>IF(总支出!E343="","",总支出!E343)</f>
        <v/>
      </c>
      <c r="G343" s="6" t="str">
        <f>IF(总支出!H343="","",总支出!H343)</f>
        <v/>
      </c>
      <c r="H343" s="6" t="str">
        <f>IF(总支出!I343="","自动",总支出!I343)</f>
        <v>自动</v>
      </c>
      <c r="I343" s="6" t="str">
        <f>IF(F343="","",IFERROR(VLOOKUP(F343,税费设置!$A$15:$B$27,2,FALSE),"含税不明"))</f>
        <v/>
      </c>
      <c r="J343" s="6" t="str">
        <f t="shared" si="36"/>
        <v/>
      </c>
      <c r="K343" s="6" t="str">
        <f>IF(AND(税费设置!$B$5="是",G343="个人支出",J343="应税"),"是","否")</f>
        <v>否</v>
      </c>
      <c r="L343" s="8">
        <f t="shared" si="37"/>
        <v>0</v>
      </c>
      <c r="M343" s="8">
        <f t="shared" si="38"/>
        <v>0</v>
      </c>
      <c r="N343" s="8">
        <f t="shared" si="39"/>
        <v>0</v>
      </c>
      <c r="O343" s="8">
        <f t="shared" si="40"/>
        <v>0</v>
      </c>
      <c r="P343" s="8">
        <f>IF(K343&lt;&gt;"是",0,IF(税费设置!$B$6="是",E343/(1+税费设置!$B$10),E343))</f>
        <v>0</v>
      </c>
      <c r="Q343" s="8">
        <f>IF(K343&lt;&gt;"是",0,P343*税费设置!$B$8)</f>
        <v>0</v>
      </c>
      <c r="R343" s="8">
        <f>IF(K343&lt;&gt;"是",0,P343*税费设置!$B$9)</f>
        <v>0</v>
      </c>
      <c r="S343" s="8">
        <f t="shared" si="41"/>
        <v>0</v>
      </c>
    </row>
    <row r="344" spans="1:19" ht="13.9">
      <c r="A344" s="6" t="str">
        <f>IF(总支出!A344="","",总支出!A344)</f>
        <v/>
      </c>
      <c r="B344" s="7" t="str">
        <f>IF(总支出!B344="","",总支出!B344)</f>
        <v/>
      </c>
      <c r="C344" s="6" t="str">
        <f t="shared" si="35"/>
        <v/>
      </c>
      <c r="D344" s="6" t="str">
        <f>IF(总支出!C344="","",总支出!C344)</f>
        <v/>
      </c>
      <c r="E344" s="8" t="str">
        <f>IF(总支出!D344="","",总支出!D344)</f>
        <v/>
      </c>
      <c r="F344" s="6" t="str">
        <f>IF(总支出!E344="","",总支出!E344)</f>
        <v/>
      </c>
      <c r="G344" s="6" t="str">
        <f>IF(总支出!H344="","",总支出!H344)</f>
        <v/>
      </c>
      <c r="H344" s="6" t="str">
        <f>IF(总支出!I344="","自动",总支出!I344)</f>
        <v>自动</v>
      </c>
      <c r="I344" s="6" t="str">
        <f>IF(F344="","",IFERROR(VLOOKUP(F344,税费设置!$A$15:$B$27,2,FALSE),"含税不明"))</f>
        <v/>
      </c>
      <c r="J344" s="6" t="str">
        <f t="shared" si="36"/>
        <v/>
      </c>
      <c r="K344" s="6" t="str">
        <f>IF(AND(税费设置!$B$5="是",G344="个人支出",J344="应税"),"是","否")</f>
        <v>否</v>
      </c>
      <c r="L344" s="8">
        <f t="shared" si="37"/>
        <v>0</v>
      </c>
      <c r="M344" s="8">
        <f t="shared" si="38"/>
        <v>0</v>
      </c>
      <c r="N344" s="8">
        <f t="shared" si="39"/>
        <v>0</v>
      </c>
      <c r="O344" s="8">
        <f t="shared" si="40"/>
        <v>0</v>
      </c>
      <c r="P344" s="8">
        <f>IF(K344&lt;&gt;"是",0,IF(税费设置!$B$6="是",E344/(1+税费设置!$B$10),E344))</f>
        <v>0</v>
      </c>
      <c r="Q344" s="8">
        <f>IF(K344&lt;&gt;"是",0,P344*税费设置!$B$8)</f>
        <v>0</v>
      </c>
      <c r="R344" s="8">
        <f>IF(K344&lt;&gt;"是",0,P344*税费设置!$B$9)</f>
        <v>0</v>
      </c>
      <c r="S344" s="8">
        <f t="shared" si="41"/>
        <v>0</v>
      </c>
    </row>
    <row r="345" spans="1:19" ht="13.9">
      <c r="A345" s="6" t="str">
        <f>IF(总支出!A345="","",总支出!A345)</f>
        <v/>
      </c>
      <c r="B345" s="7" t="str">
        <f>IF(总支出!B345="","",总支出!B345)</f>
        <v/>
      </c>
      <c r="C345" s="6" t="str">
        <f t="shared" si="35"/>
        <v/>
      </c>
      <c r="D345" s="6" t="str">
        <f>IF(总支出!C345="","",总支出!C345)</f>
        <v/>
      </c>
      <c r="E345" s="8" t="str">
        <f>IF(总支出!D345="","",总支出!D345)</f>
        <v/>
      </c>
      <c r="F345" s="6" t="str">
        <f>IF(总支出!E345="","",总支出!E345)</f>
        <v/>
      </c>
      <c r="G345" s="6" t="str">
        <f>IF(总支出!H345="","",总支出!H345)</f>
        <v/>
      </c>
      <c r="H345" s="6" t="str">
        <f>IF(总支出!I345="","自动",总支出!I345)</f>
        <v>自动</v>
      </c>
      <c r="I345" s="6" t="str">
        <f>IF(F345="","",IFERROR(VLOOKUP(F345,税费设置!$A$15:$B$27,2,FALSE),"含税不明"))</f>
        <v/>
      </c>
      <c r="J345" s="6" t="str">
        <f t="shared" si="36"/>
        <v/>
      </c>
      <c r="K345" s="6" t="str">
        <f>IF(AND(税费设置!$B$5="是",G345="个人支出",J345="应税"),"是","否")</f>
        <v>否</v>
      </c>
      <c r="L345" s="8">
        <f t="shared" si="37"/>
        <v>0</v>
      </c>
      <c r="M345" s="8">
        <f t="shared" si="38"/>
        <v>0</v>
      </c>
      <c r="N345" s="8">
        <f t="shared" si="39"/>
        <v>0</v>
      </c>
      <c r="O345" s="8">
        <f t="shared" si="40"/>
        <v>0</v>
      </c>
      <c r="P345" s="8">
        <f>IF(K345&lt;&gt;"是",0,IF(税费设置!$B$6="是",E345/(1+税费设置!$B$10),E345))</f>
        <v>0</v>
      </c>
      <c r="Q345" s="8">
        <f>IF(K345&lt;&gt;"是",0,P345*税费设置!$B$8)</f>
        <v>0</v>
      </c>
      <c r="R345" s="8">
        <f>IF(K345&lt;&gt;"是",0,P345*税费设置!$B$9)</f>
        <v>0</v>
      </c>
      <c r="S345" s="8">
        <f t="shared" si="41"/>
        <v>0</v>
      </c>
    </row>
    <row r="346" spans="1:19" ht="13.9">
      <c r="A346" s="6" t="str">
        <f>IF(总支出!A346="","",总支出!A346)</f>
        <v/>
      </c>
      <c r="B346" s="7" t="str">
        <f>IF(总支出!B346="","",总支出!B346)</f>
        <v/>
      </c>
      <c r="C346" s="6" t="str">
        <f t="shared" si="35"/>
        <v/>
      </c>
      <c r="D346" s="6" t="str">
        <f>IF(总支出!C346="","",总支出!C346)</f>
        <v/>
      </c>
      <c r="E346" s="8" t="str">
        <f>IF(总支出!D346="","",总支出!D346)</f>
        <v/>
      </c>
      <c r="F346" s="6" t="str">
        <f>IF(总支出!E346="","",总支出!E346)</f>
        <v/>
      </c>
      <c r="G346" s="6" t="str">
        <f>IF(总支出!H346="","",总支出!H346)</f>
        <v/>
      </c>
      <c r="H346" s="6" t="str">
        <f>IF(总支出!I346="","自动",总支出!I346)</f>
        <v>自动</v>
      </c>
      <c r="I346" s="6" t="str">
        <f>IF(F346="","",IFERROR(VLOOKUP(F346,税费设置!$A$15:$B$27,2,FALSE),"含税不明"))</f>
        <v/>
      </c>
      <c r="J346" s="6" t="str">
        <f t="shared" si="36"/>
        <v/>
      </c>
      <c r="K346" s="6" t="str">
        <f>IF(AND(税费设置!$B$5="是",G346="个人支出",J346="应税"),"是","否")</f>
        <v>否</v>
      </c>
      <c r="L346" s="8">
        <f t="shared" si="37"/>
        <v>0</v>
      </c>
      <c r="M346" s="8">
        <f t="shared" si="38"/>
        <v>0</v>
      </c>
      <c r="N346" s="8">
        <f t="shared" si="39"/>
        <v>0</v>
      </c>
      <c r="O346" s="8">
        <f t="shared" si="40"/>
        <v>0</v>
      </c>
      <c r="P346" s="8">
        <f>IF(K346&lt;&gt;"是",0,IF(税费设置!$B$6="是",E346/(1+税费设置!$B$10),E346))</f>
        <v>0</v>
      </c>
      <c r="Q346" s="8">
        <f>IF(K346&lt;&gt;"是",0,P346*税费设置!$B$8)</f>
        <v>0</v>
      </c>
      <c r="R346" s="8">
        <f>IF(K346&lt;&gt;"是",0,P346*税费设置!$B$9)</f>
        <v>0</v>
      </c>
      <c r="S346" s="8">
        <f t="shared" si="41"/>
        <v>0</v>
      </c>
    </row>
    <row r="347" spans="1:19" ht="13.9">
      <c r="A347" s="6" t="str">
        <f>IF(总支出!A347="","",总支出!A347)</f>
        <v/>
      </c>
      <c r="B347" s="7" t="str">
        <f>IF(总支出!B347="","",总支出!B347)</f>
        <v/>
      </c>
      <c r="C347" s="6" t="str">
        <f t="shared" si="35"/>
        <v/>
      </c>
      <c r="D347" s="6" t="str">
        <f>IF(总支出!C347="","",总支出!C347)</f>
        <v/>
      </c>
      <c r="E347" s="8" t="str">
        <f>IF(总支出!D347="","",总支出!D347)</f>
        <v/>
      </c>
      <c r="F347" s="6" t="str">
        <f>IF(总支出!E347="","",总支出!E347)</f>
        <v/>
      </c>
      <c r="G347" s="6" t="str">
        <f>IF(总支出!H347="","",总支出!H347)</f>
        <v/>
      </c>
      <c r="H347" s="6" t="str">
        <f>IF(总支出!I347="","自动",总支出!I347)</f>
        <v>自动</v>
      </c>
      <c r="I347" s="6" t="str">
        <f>IF(F347="","",IFERROR(VLOOKUP(F347,税费设置!$A$15:$B$27,2,FALSE),"含税不明"))</f>
        <v/>
      </c>
      <c r="J347" s="6" t="str">
        <f t="shared" si="36"/>
        <v/>
      </c>
      <c r="K347" s="6" t="str">
        <f>IF(AND(税费设置!$B$5="是",G347="个人支出",J347="应税"),"是","否")</f>
        <v>否</v>
      </c>
      <c r="L347" s="8">
        <f t="shared" si="37"/>
        <v>0</v>
      </c>
      <c r="M347" s="8">
        <f t="shared" si="38"/>
        <v>0</v>
      </c>
      <c r="N347" s="8">
        <f t="shared" si="39"/>
        <v>0</v>
      </c>
      <c r="O347" s="8">
        <f t="shared" si="40"/>
        <v>0</v>
      </c>
      <c r="P347" s="8">
        <f>IF(K347&lt;&gt;"是",0,IF(税费设置!$B$6="是",E347/(1+税费设置!$B$10),E347))</f>
        <v>0</v>
      </c>
      <c r="Q347" s="8">
        <f>IF(K347&lt;&gt;"是",0,P347*税费设置!$B$8)</f>
        <v>0</v>
      </c>
      <c r="R347" s="8">
        <f>IF(K347&lt;&gt;"是",0,P347*税费设置!$B$9)</f>
        <v>0</v>
      </c>
      <c r="S347" s="8">
        <f t="shared" si="41"/>
        <v>0</v>
      </c>
    </row>
    <row r="348" spans="1:19" ht="13.9">
      <c r="A348" s="6" t="str">
        <f>IF(总支出!A348="","",总支出!A348)</f>
        <v/>
      </c>
      <c r="B348" s="7" t="str">
        <f>IF(总支出!B348="","",总支出!B348)</f>
        <v/>
      </c>
      <c r="C348" s="6" t="str">
        <f t="shared" si="35"/>
        <v/>
      </c>
      <c r="D348" s="6" t="str">
        <f>IF(总支出!C348="","",总支出!C348)</f>
        <v/>
      </c>
      <c r="E348" s="8" t="str">
        <f>IF(总支出!D348="","",总支出!D348)</f>
        <v/>
      </c>
      <c r="F348" s="6" t="str">
        <f>IF(总支出!E348="","",总支出!E348)</f>
        <v/>
      </c>
      <c r="G348" s="6" t="str">
        <f>IF(总支出!H348="","",总支出!H348)</f>
        <v/>
      </c>
      <c r="H348" s="6" t="str">
        <f>IF(总支出!I348="","自动",总支出!I348)</f>
        <v>自动</v>
      </c>
      <c r="I348" s="6" t="str">
        <f>IF(F348="","",IFERROR(VLOOKUP(F348,税费设置!$A$15:$B$27,2,FALSE),"含税不明"))</f>
        <v/>
      </c>
      <c r="J348" s="6" t="str">
        <f t="shared" si="36"/>
        <v/>
      </c>
      <c r="K348" s="6" t="str">
        <f>IF(AND(税费设置!$B$5="是",G348="个人支出",J348="应税"),"是","否")</f>
        <v>否</v>
      </c>
      <c r="L348" s="8">
        <f t="shared" si="37"/>
        <v>0</v>
      </c>
      <c r="M348" s="8">
        <f t="shared" si="38"/>
        <v>0</v>
      </c>
      <c r="N348" s="8">
        <f t="shared" si="39"/>
        <v>0</v>
      </c>
      <c r="O348" s="8">
        <f t="shared" si="40"/>
        <v>0</v>
      </c>
      <c r="P348" s="8">
        <f>IF(K348&lt;&gt;"是",0,IF(税费设置!$B$6="是",E348/(1+税费设置!$B$10),E348))</f>
        <v>0</v>
      </c>
      <c r="Q348" s="8">
        <f>IF(K348&lt;&gt;"是",0,P348*税费设置!$B$8)</f>
        <v>0</v>
      </c>
      <c r="R348" s="8">
        <f>IF(K348&lt;&gt;"是",0,P348*税费设置!$B$9)</f>
        <v>0</v>
      </c>
      <c r="S348" s="8">
        <f t="shared" si="41"/>
        <v>0</v>
      </c>
    </row>
    <row r="349" spans="1:19" ht="13.9">
      <c r="A349" s="6" t="str">
        <f>IF(总支出!A349="","",总支出!A349)</f>
        <v/>
      </c>
      <c r="B349" s="7" t="str">
        <f>IF(总支出!B349="","",总支出!B349)</f>
        <v/>
      </c>
      <c r="C349" s="6" t="str">
        <f t="shared" si="35"/>
        <v/>
      </c>
      <c r="D349" s="6" t="str">
        <f>IF(总支出!C349="","",总支出!C349)</f>
        <v/>
      </c>
      <c r="E349" s="8" t="str">
        <f>IF(总支出!D349="","",总支出!D349)</f>
        <v/>
      </c>
      <c r="F349" s="6" t="str">
        <f>IF(总支出!E349="","",总支出!E349)</f>
        <v/>
      </c>
      <c r="G349" s="6" t="str">
        <f>IF(总支出!H349="","",总支出!H349)</f>
        <v/>
      </c>
      <c r="H349" s="6" t="str">
        <f>IF(总支出!I349="","自动",总支出!I349)</f>
        <v>自动</v>
      </c>
      <c r="I349" s="6" t="str">
        <f>IF(F349="","",IFERROR(VLOOKUP(F349,税费设置!$A$15:$B$27,2,FALSE),"含税不明"))</f>
        <v/>
      </c>
      <c r="J349" s="6" t="str">
        <f t="shared" si="36"/>
        <v/>
      </c>
      <c r="K349" s="6" t="str">
        <f>IF(AND(税费设置!$B$5="是",G349="个人支出",J349="应税"),"是","否")</f>
        <v>否</v>
      </c>
      <c r="L349" s="8">
        <f t="shared" si="37"/>
        <v>0</v>
      </c>
      <c r="M349" s="8">
        <f t="shared" si="38"/>
        <v>0</v>
      </c>
      <c r="N349" s="8">
        <f t="shared" si="39"/>
        <v>0</v>
      </c>
      <c r="O349" s="8">
        <f t="shared" si="40"/>
        <v>0</v>
      </c>
      <c r="P349" s="8">
        <f>IF(K349&lt;&gt;"是",0,IF(税费设置!$B$6="是",E349/(1+税费设置!$B$10),E349))</f>
        <v>0</v>
      </c>
      <c r="Q349" s="8">
        <f>IF(K349&lt;&gt;"是",0,P349*税费设置!$B$8)</f>
        <v>0</v>
      </c>
      <c r="R349" s="8">
        <f>IF(K349&lt;&gt;"是",0,P349*税费设置!$B$9)</f>
        <v>0</v>
      </c>
      <c r="S349" s="8">
        <f t="shared" si="41"/>
        <v>0</v>
      </c>
    </row>
    <row r="350" spans="1:19" ht="13.9">
      <c r="A350" s="6" t="str">
        <f>IF(总支出!A350="","",总支出!A350)</f>
        <v/>
      </c>
      <c r="B350" s="7" t="str">
        <f>IF(总支出!B350="","",总支出!B350)</f>
        <v/>
      </c>
      <c r="C350" s="6" t="str">
        <f t="shared" si="35"/>
        <v/>
      </c>
      <c r="D350" s="6" t="str">
        <f>IF(总支出!C350="","",总支出!C350)</f>
        <v/>
      </c>
      <c r="E350" s="8" t="str">
        <f>IF(总支出!D350="","",总支出!D350)</f>
        <v/>
      </c>
      <c r="F350" s="6" t="str">
        <f>IF(总支出!E350="","",总支出!E350)</f>
        <v/>
      </c>
      <c r="G350" s="6" t="str">
        <f>IF(总支出!H350="","",总支出!H350)</f>
        <v/>
      </c>
      <c r="H350" s="6" t="str">
        <f>IF(总支出!I350="","自动",总支出!I350)</f>
        <v>自动</v>
      </c>
      <c r="I350" s="6" t="str">
        <f>IF(F350="","",IFERROR(VLOOKUP(F350,税费设置!$A$15:$B$27,2,FALSE),"含税不明"))</f>
        <v/>
      </c>
      <c r="J350" s="6" t="str">
        <f t="shared" si="36"/>
        <v/>
      </c>
      <c r="K350" s="6" t="str">
        <f>IF(AND(税费设置!$B$5="是",G350="个人支出",J350="应税"),"是","否")</f>
        <v>否</v>
      </c>
      <c r="L350" s="8">
        <f t="shared" si="37"/>
        <v>0</v>
      </c>
      <c r="M350" s="8">
        <f t="shared" si="38"/>
        <v>0</v>
      </c>
      <c r="N350" s="8">
        <f t="shared" si="39"/>
        <v>0</v>
      </c>
      <c r="O350" s="8">
        <f t="shared" si="40"/>
        <v>0</v>
      </c>
      <c r="P350" s="8">
        <f>IF(K350&lt;&gt;"是",0,IF(税费设置!$B$6="是",E350/(1+税费设置!$B$10),E350))</f>
        <v>0</v>
      </c>
      <c r="Q350" s="8">
        <f>IF(K350&lt;&gt;"是",0,P350*税费设置!$B$8)</f>
        <v>0</v>
      </c>
      <c r="R350" s="8">
        <f>IF(K350&lt;&gt;"是",0,P350*税费设置!$B$9)</f>
        <v>0</v>
      </c>
      <c r="S350" s="8">
        <f t="shared" si="41"/>
        <v>0</v>
      </c>
    </row>
    <row r="351" spans="1:19" ht="13.9">
      <c r="A351" s="6" t="str">
        <f>IF(总支出!A351="","",总支出!A351)</f>
        <v/>
      </c>
      <c r="B351" s="7" t="str">
        <f>IF(总支出!B351="","",总支出!B351)</f>
        <v/>
      </c>
      <c r="C351" s="6" t="str">
        <f t="shared" si="35"/>
        <v/>
      </c>
      <c r="D351" s="6" t="str">
        <f>IF(总支出!C351="","",总支出!C351)</f>
        <v/>
      </c>
      <c r="E351" s="8" t="str">
        <f>IF(总支出!D351="","",总支出!D351)</f>
        <v/>
      </c>
      <c r="F351" s="6" t="str">
        <f>IF(总支出!E351="","",总支出!E351)</f>
        <v/>
      </c>
      <c r="G351" s="6" t="str">
        <f>IF(总支出!H351="","",总支出!H351)</f>
        <v/>
      </c>
      <c r="H351" s="6" t="str">
        <f>IF(总支出!I351="","自动",总支出!I351)</f>
        <v>自动</v>
      </c>
      <c r="I351" s="6" t="str">
        <f>IF(F351="","",IFERROR(VLOOKUP(F351,税费设置!$A$15:$B$27,2,FALSE),"含税不明"))</f>
        <v/>
      </c>
      <c r="J351" s="6" t="str">
        <f t="shared" si="36"/>
        <v/>
      </c>
      <c r="K351" s="6" t="str">
        <f>IF(AND(税费设置!$B$5="是",G351="个人支出",J351="应税"),"是","否")</f>
        <v>否</v>
      </c>
      <c r="L351" s="8">
        <f t="shared" si="37"/>
        <v>0</v>
      </c>
      <c r="M351" s="8">
        <f t="shared" si="38"/>
        <v>0</v>
      </c>
      <c r="N351" s="8">
        <f t="shared" si="39"/>
        <v>0</v>
      </c>
      <c r="O351" s="8">
        <f t="shared" si="40"/>
        <v>0</v>
      </c>
      <c r="P351" s="8">
        <f>IF(K351&lt;&gt;"是",0,IF(税费设置!$B$6="是",E351/(1+税费设置!$B$10),E351))</f>
        <v>0</v>
      </c>
      <c r="Q351" s="8">
        <f>IF(K351&lt;&gt;"是",0,P351*税费设置!$B$8)</f>
        <v>0</v>
      </c>
      <c r="R351" s="8">
        <f>IF(K351&lt;&gt;"是",0,P351*税费设置!$B$9)</f>
        <v>0</v>
      </c>
      <c r="S351" s="8">
        <f t="shared" si="41"/>
        <v>0</v>
      </c>
    </row>
    <row r="352" spans="1:19" ht="13.9">
      <c r="A352" s="6" t="str">
        <f>IF(总支出!A352="","",总支出!A352)</f>
        <v/>
      </c>
      <c r="B352" s="7" t="str">
        <f>IF(总支出!B352="","",总支出!B352)</f>
        <v/>
      </c>
      <c r="C352" s="6" t="str">
        <f t="shared" si="35"/>
        <v/>
      </c>
      <c r="D352" s="6" t="str">
        <f>IF(总支出!C352="","",总支出!C352)</f>
        <v/>
      </c>
      <c r="E352" s="8" t="str">
        <f>IF(总支出!D352="","",总支出!D352)</f>
        <v/>
      </c>
      <c r="F352" s="6" t="str">
        <f>IF(总支出!E352="","",总支出!E352)</f>
        <v/>
      </c>
      <c r="G352" s="6" t="str">
        <f>IF(总支出!H352="","",总支出!H352)</f>
        <v/>
      </c>
      <c r="H352" s="6" t="str">
        <f>IF(总支出!I352="","自动",总支出!I352)</f>
        <v>自动</v>
      </c>
      <c r="I352" s="6" t="str">
        <f>IF(F352="","",IFERROR(VLOOKUP(F352,税费设置!$A$15:$B$27,2,FALSE),"含税不明"))</f>
        <v/>
      </c>
      <c r="J352" s="6" t="str">
        <f t="shared" si="36"/>
        <v/>
      </c>
      <c r="K352" s="6" t="str">
        <f>IF(AND(税费设置!$B$5="是",G352="个人支出",J352="应税"),"是","否")</f>
        <v>否</v>
      </c>
      <c r="L352" s="8">
        <f t="shared" si="37"/>
        <v>0</v>
      </c>
      <c r="M352" s="8">
        <f t="shared" si="38"/>
        <v>0</v>
      </c>
      <c r="N352" s="8">
        <f t="shared" si="39"/>
        <v>0</v>
      </c>
      <c r="O352" s="8">
        <f t="shared" si="40"/>
        <v>0</v>
      </c>
      <c r="P352" s="8">
        <f>IF(K352&lt;&gt;"是",0,IF(税费设置!$B$6="是",E352/(1+税费设置!$B$10),E352))</f>
        <v>0</v>
      </c>
      <c r="Q352" s="8">
        <f>IF(K352&lt;&gt;"是",0,P352*税费设置!$B$8)</f>
        <v>0</v>
      </c>
      <c r="R352" s="8">
        <f>IF(K352&lt;&gt;"是",0,P352*税费设置!$B$9)</f>
        <v>0</v>
      </c>
      <c r="S352" s="8">
        <f t="shared" si="41"/>
        <v>0</v>
      </c>
    </row>
    <row r="353" spans="1:19" ht="13.9">
      <c r="A353" s="6" t="str">
        <f>IF(总支出!A353="","",总支出!A353)</f>
        <v/>
      </c>
      <c r="B353" s="7" t="str">
        <f>IF(总支出!B353="","",总支出!B353)</f>
        <v/>
      </c>
      <c r="C353" s="6" t="str">
        <f t="shared" si="35"/>
        <v/>
      </c>
      <c r="D353" s="6" t="str">
        <f>IF(总支出!C353="","",总支出!C353)</f>
        <v/>
      </c>
      <c r="E353" s="8" t="str">
        <f>IF(总支出!D353="","",总支出!D353)</f>
        <v/>
      </c>
      <c r="F353" s="6" t="str">
        <f>IF(总支出!E353="","",总支出!E353)</f>
        <v/>
      </c>
      <c r="G353" s="6" t="str">
        <f>IF(总支出!H353="","",总支出!H353)</f>
        <v/>
      </c>
      <c r="H353" s="6" t="str">
        <f>IF(总支出!I353="","自动",总支出!I353)</f>
        <v>自动</v>
      </c>
      <c r="I353" s="6" t="str">
        <f>IF(F353="","",IFERROR(VLOOKUP(F353,税费设置!$A$15:$B$27,2,FALSE),"含税不明"))</f>
        <v/>
      </c>
      <c r="J353" s="6" t="str">
        <f t="shared" si="36"/>
        <v/>
      </c>
      <c r="K353" s="6" t="str">
        <f>IF(AND(税费设置!$B$5="是",G353="个人支出",J353="应税"),"是","否")</f>
        <v>否</v>
      </c>
      <c r="L353" s="8">
        <f t="shared" si="37"/>
        <v>0</v>
      </c>
      <c r="M353" s="8">
        <f t="shared" si="38"/>
        <v>0</v>
      </c>
      <c r="N353" s="8">
        <f t="shared" si="39"/>
        <v>0</v>
      </c>
      <c r="O353" s="8">
        <f t="shared" si="40"/>
        <v>0</v>
      </c>
      <c r="P353" s="8">
        <f>IF(K353&lt;&gt;"是",0,IF(税费设置!$B$6="是",E353/(1+税费设置!$B$10),E353))</f>
        <v>0</v>
      </c>
      <c r="Q353" s="8">
        <f>IF(K353&lt;&gt;"是",0,P353*税费设置!$B$8)</f>
        <v>0</v>
      </c>
      <c r="R353" s="8">
        <f>IF(K353&lt;&gt;"是",0,P353*税费设置!$B$9)</f>
        <v>0</v>
      </c>
      <c r="S353" s="8">
        <f t="shared" si="41"/>
        <v>0</v>
      </c>
    </row>
    <row r="354" spans="1:19" ht="13.9">
      <c r="A354" s="6" t="str">
        <f>IF(总支出!A354="","",总支出!A354)</f>
        <v/>
      </c>
      <c r="B354" s="7" t="str">
        <f>IF(总支出!B354="","",总支出!B354)</f>
        <v/>
      </c>
      <c r="C354" s="6" t="str">
        <f t="shared" si="35"/>
        <v/>
      </c>
      <c r="D354" s="6" t="str">
        <f>IF(总支出!C354="","",总支出!C354)</f>
        <v/>
      </c>
      <c r="E354" s="8" t="str">
        <f>IF(总支出!D354="","",总支出!D354)</f>
        <v/>
      </c>
      <c r="F354" s="6" t="str">
        <f>IF(总支出!E354="","",总支出!E354)</f>
        <v/>
      </c>
      <c r="G354" s="6" t="str">
        <f>IF(总支出!H354="","",总支出!H354)</f>
        <v/>
      </c>
      <c r="H354" s="6" t="str">
        <f>IF(总支出!I354="","自动",总支出!I354)</f>
        <v>自动</v>
      </c>
      <c r="I354" s="6" t="str">
        <f>IF(F354="","",IFERROR(VLOOKUP(F354,税费设置!$A$15:$B$27,2,FALSE),"含税不明"))</f>
        <v/>
      </c>
      <c r="J354" s="6" t="str">
        <f t="shared" si="36"/>
        <v/>
      </c>
      <c r="K354" s="6" t="str">
        <f>IF(AND(税费设置!$B$5="是",G354="个人支出",J354="应税"),"是","否")</f>
        <v>否</v>
      </c>
      <c r="L354" s="8">
        <f t="shared" si="37"/>
        <v>0</v>
      </c>
      <c r="M354" s="8">
        <f t="shared" si="38"/>
        <v>0</v>
      </c>
      <c r="N354" s="8">
        <f t="shared" si="39"/>
        <v>0</v>
      </c>
      <c r="O354" s="8">
        <f t="shared" si="40"/>
        <v>0</v>
      </c>
      <c r="P354" s="8">
        <f>IF(K354&lt;&gt;"是",0,IF(税费设置!$B$6="是",E354/(1+税费设置!$B$10),E354))</f>
        <v>0</v>
      </c>
      <c r="Q354" s="8">
        <f>IF(K354&lt;&gt;"是",0,P354*税费设置!$B$8)</f>
        <v>0</v>
      </c>
      <c r="R354" s="8">
        <f>IF(K354&lt;&gt;"是",0,P354*税费设置!$B$9)</f>
        <v>0</v>
      </c>
      <c r="S354" s="8">
        <f t="shared" si="41"/>
        <v>0</v>
      </c>
    </row>
    <row r="355" spans="1:19" ht="13.9">
      <c r="A355" s="6" t="str">
        <f>IF(总支出!A355="","",总支出!A355)</f>
        <v/>
      </c>
      <c r="B355" s="7" t="str">
        <f>IF(总支出!B355="","",总支出!B355)</f>
        <v/>
      </c>
      <c r="C355" s="6" t="str">
        <f t="shared" si="35"/>
        <v/>
      </c>
      <c r="D355" s="6" t="str">
        <f>IF(总支出!C355="","",总支出!C355)</f>
        <v/>
      </c>
      <c r="E355" s="8" t="str">
        <f>IF(总支出!D355="","",总支出!D355)</f>
        <v/>
      </c>
      <c r="F355" s="6" t="str">
        <f>IF(总支出!E355="","",总支出!E355)</f>
        <v/>
      </c>
      <c r="G355" s="6" t="str">
        <f>IF(总支出!H355="","",总支出!H355)</f>
        <v/>
      </c>
      <c r="H355" s="6" t="str">
        <f>IF(总支出!I355="","自动",总支出!I355)</f>
        <v>自动</v>
      </c>
      <c r="I355" s="6" t="str">
        <f>IF(F355="","",IFERROR(VLOOKUP(F355,税费设置!$A$15:$B$27,2,FALSE),"含税不明"))</f>
        <v/>
      </c>
      <c r="J355" s="6" t="str">
        <f t="shared" si="36"/>
        <v/>
      </c>
      <c r="K355" s="6" t="str">
        <f>IF(AND(税费设置!$B$5="是",G355="个人支出",J355="应税"),"是","否")</f>
        <v>否</v>
      </c>
      <c r="L355" s="8">
        <f t="shared" si="37"/>
        <v>0</v>
      </c>
      <c r="M355" s="8">
        <f t="shared" si="38"/>
        <v>0</v>
      </c>
      <c r="N355" s="8">
        <f t="shared" si="39"/>
        <v>0</v>
      </c>
      <c r="O355" s="8">
        <f t="shared" si="40"/>
        <v>0</v>
      </c>
      <c r="P355" s="8">
        <f>IF(K355&lt;&gt;"是",0,IF(税费设置!$B$6="是",E355/(1+税费设置!$B$10),E355))</f>
        <v>0</v>
      </c>
      <c r="Q355" s="8">
        <f>IF(K355&lt;&gt;"是",0,P355*税费设置!$B$8)</f>
        <v>0</v>
      </c>
      <c r="R355" s="8">
        <f>IF(K355&lt;&gt;"是",0,P355*税费设置!$B$9)</f>
        <v>0</v>
      </c>
      <c r="S355" s="8">
        <f t="shared" si="41"/>
        <v>0</v>
      </c>
    </row>
    <row r="356" spans="1:19" ht="13.9">
      <c r="A356" s="6" t="str">
        <f>IF(总支出!A356="","",总支出!A356)</f>
        <v/>
      </c>
      <c r="B356" s="7" t="str">
        <f>IF(总支出!B356="","",总支出!B356)</f>
        <v/>
      </c>
      <c r="C356" s="6" t="str">
        <f t="shared" si="35"/>
        <v/>
      </c>
      <c r="D356" s="6" t="str">
        <f>IF(总支出!C356="","",总支出!C356)</f>
        <v/>
      </c>
      <c r="E356" s="8" t="str">
        <f>IF(总支出!D356="","",总支出!D356)</f>
        <v/>
      </c>
      <c r="F356" s="6" t="str">
        <f>IF(总支出!E356="","",总支出!E356)</f>
        <v/>
      </c>
      <c r="G356" s="6" t="str">
        <f>IF(总支出!H356="","",总支出!H356)</f>
        <v/>
      </c>
      <c r="H356" s="6" t="str">
        <f>IF(总支出!I356="","自动",总支出!I356)</f>
        <v>自动</v>
      </c>
      <c r="I356" s="6" t="str">
        <f>IF(F356="","",IFERROR(VLOOKUP(F356,税费设置!$A$15:$B$27,2,FALSE),"含税不明"))</f>
        <v/>
      </c>
      <c r="J356" s="6" t="str">
        <f t="shared" si="36"/>
        <v/>
      </c>
      <c r="K356" s="6" t="str">
        <f>IF(AND(税费设置!$B$5="是",G356="个人支出",J356="应税"),"是","否")</f>
        <v>否</v>
      </c>
      <c r="L356" s="8">
        <f t="shared" si="37"/>
        <v>0</v>
      </c>
      <c r="M356" s="8">
        <f t="shared" si="38"/>
        <v>0</v>
      </c>
      <c r="N356" s="8">
        <f t="shared" si="39"/>
        <v>0</v>
      </c>
      <c r="O356" s="8">
        <f t="shared" si="40"/>
        <v>0</v>
      </c>
      <c r="P356" s="8">
        <f>IF(K356&lt;&gt;"是",0,IF(税费设置!$B$6="是",E356/(1+税费设置!$B$10),E356))</f>
        <v>0</v>
      </c>
      <c r="Q356" s="8">
        <f>IF(K356&lt;&gt;"是",0,P356*税费设置!$B$8)</f>
        <v>0</v>
      </c>
      <c r="R356" s="8">
        <f>IF(K356&lt;&gt;"是",0,P356*税费设置!$B$9)</f>
        <v>0</v>
      </c>
      <c r="S356" s="8">
        <f t="shared" si="41"/>
        <v>0</v>
      </c>
    </row>
    <row r="357" spans="1:19" ht="13.9">
      <c r="A357" s="6" t="str">
        <f>IF(总支出!A357="","",总支出!A357)</f>
        <v/>
      </c>
      <c r="B357" s="7" t="str">
        <f>IF(总支出!B357="","",总支出!B357)</f>
        <v/>
      </c>
      <c r="C357" s="6" t="str">
        <f t="shared" si="35"/>
        <v/>
      </c>
      <c r="D357" s="6" t="str">
        <f>IF(总支出!C357="","",总支出!C357)</f>
        <v/>
      </c>
      <c r="E357" s="8" t="str">
        <f>IF(总支出!D357="","",总支出!D357)</f>
        <v/>
      </c>
      <c r="F357" s="6" t="str">
        <f>IF(总支出!E357="","",总支出!E357)</f>
        <v/>
      </c>
      <c r="G357" s="6" t="str">
        <f>IF(总支出!H357="","",总支出!H357)</f>
        <v/>
      </c>
      <c r="H357" s="6" t="str">
        <f>IF(总支出!I357="","自动",总支出!I357)</f>
        <v>自动</v>
      </c>
      <c r="I357" s="6" t="str">
        <f>IF(F357="","",IFERROR(VLOOKUP(F357,税费设置!$A$15:$B$27,2,FALSE),"含税不明"))</f>
        <v/>
      </c>
      <c r="J357" s="6" t="str">
        <f t="shared" si="36"/>
        <v/>
      </c>
      <c r="K357" s="6" t="str">
        <f>IF(AND(税费设置!$B$5="是",G357="个人支出",J357="应税"),"是","否")</f>
        <v>否</v>
      </c>
      <c r="L357" s="8">
        <f t="shared" si="37"/>
        <v>0</v>
      </c>
      <c r="M357" s="8">
        <f t="shared" si="38"/>
        <v>0</v>
      </c>
      <c r="N357" s="8">
        <f t="shared" si="39"/>
        <v>0</v>
      </c>
      <c r="O357" s="8">
        <f t="shared" si="40"/>
        <v>0</v>
      </c>
      <c r="P357" s="8">
        <f>IF(K357&lt;&gt;"是",0,IF(税费设置!$B$6="是",E357/(1+税费设置!$B$10),E357))</f>
        <v>0</v>
      </c>
      <c r="Q357" s="8">
        <f>IF(K357&lt;&gt;"是",0,P357*税费设置!$B$8)</f>
        <v>0</v>
      </c>
      <c r="R357" s="8">
        <f>IF(K357&lt;&gt;"是",0,P357*税费设置!$B$9)</f>
        <v>0</v>
      </c>
      <c r="S357" s="8">
        <f t="shared" si="41"/>
        <v>0</v>
      </c>
    </row>
    <row r="358" spans="1:19" ht="13.9">
      <c r="A358" s="6" t="str">
        <f>IF(总支出!A358="","",总支出!A358)</f>
        <v/>
      </c>
      <c r="B358" s="7" t="str">
        <f>IF(总支出!B358="","",总支出!B358)</f>
        <v/>
      </c>
      <c r="C358" s="6" t="str">
        <f t="shared" si="35"/>
        <v/>
      </c>
      <c r="D358" s="6" t="str">
        <f>IF(总支出!C358="","",总支出!C358)</f>
        <v/>
      </c>
      <c r="E358" s="8" t="str">
        <f>IF(总支出!D358="","",总支出!D358)</f>
        <v/>
      </c>
      <c r="F358" s="6" t="str">
        <f>IF(总支出!E358="","",总支出!E358)</f>
        <v/>
      </c>
      <c r="G358" s="6" t="str">
        <f>IF(总支出!H358="","",总支出!H358)</f>
        <v/>
      </c>
      <c r="H358" s="6" t="str">
        <f>IF(总支出!I358="","自动",总支出!I358)</f>
        <v>自动</v>
      </c>
      <c r="I358" s="6" t="str">
        <f>IF(F358="","",IFERROR(VLOOKUP(F358,税费设置!$A$15:$B$27,2,FALSE),"含税不明"))</f>
        <v/>
      </c>
      <c r="J358" s="6" t="str">
        <f t="shared" si="36"/>
        <v/>
      </c>
      <c r="K358" s="6" t="str">
        <f>IF(AND(税费设置!$B$5="是",G358="个人支出",J358="应税"),"是","否")</f>
        <v>否</v>
      </c>
      <c r="L358" s="8">
        <f t="shared" si="37"/>
        <v>0</v>
      </c>
      <c r="M358" s="8">
        <f t="shared" si="38"/>
        <v>0</v>
      </c>
      <c r="N358" s="8">
        <f t="shared" si="39"/>
        <v>0</v>
      </c>
      <c r="O358" s="8">
        <f t="shared" si="40"/>
        <v>0</v>
      </c>
      <c r="P358" s="8">
        <f>IF(K358&lt;&gt;"是",0,IF(税费设置!$B$6="是",E358/(1+税费设置!$B$10),E358))</f>
        <v>0</v>
      </c>
      <c r="Q358" s="8">
        <f>IF(K358&lt;&gt;"是",0,P358*税费设置!$B$8)</f>
        <v>0</v>
      </c>
      <c r="R358" s="8">
        <f>IF(K358&lt;&gt;"是",0,P358*税费设置!$B$9)</f>
        <v>0</v>
      </c>
      <c r="S358" s="8">
        <f t="shared" si="41"/>
        <v>0</v>
      </c>
    </row>
    <row r="359" spans="1:19" ht="13.9">
      <c r="A359" s="6" t="str">
        <f>IF(总支出!A359="","",总支出!A359)</f>
        <v/>
      </c>
      <c r="B359" s="7" t="str">
        <f>IF(总支出!B359="","",总支出!B359)</f>
        <v/>
      </c>
      <c r="C359" s="6" t="str">
        <f t="shared" si="35"/>
        <v/>
      </c>
      <c r="D359" s="6" t="str">
        <f>IF(总支出!C359="","",总支出!C359)</f>
        <v/>
      </c>
      <c r="E359" s="8" t="str">
        <f>IF(总支出!D359="","",总支出!D359)</f>
        <v/>
      </c>
      <c r="F359" s="6" t="str">
        <f>IF(总支出!E359="","",总支出!E359)</f>
        <v/>
      </c>
      <c r="G359" s="6" t="str">
        <f>IF(总支出!H359="","",总支出!H359)</f>
        <v/>
      </c>
      <c r="H359" s="6" t="str">
        <f>IF(总支出!I359="","自动",总支出!I359)</f>
        <v>自动</v>
      </c>
      <c r="I359" s="6" t="str">
        <f>IF(F359="","",IFERROR(VLOOKUP(F359,税费设置!$A$15:$B$27,2,FALSE),"含税不明"))</f>
        <v/>
      </c>
      <c r="J359" s="6" t="str">
        <f t="shared" si="36"/>
        <v/>
      </c>
      <c r="K359" s="6" t="str">
        <f>IF(AND(税费设置!$B$5="是",G359="个人支出",J359="应税"),"是","否")</f>
        <v>否</v>
      </c>
      <c r="L359" s="8">
        <f t="shared" si="37"/>
        <v>0</v>
      </c>
      <c r="M359" s="8">
        <f t="shared" si="38"/>
        <v>0</v>
      </c>
      <c r="N359" s="8">
        <f t="shared" si="39"/>
        <v>0</v>
      </c>
      <c r="O359" s="8">
        <f t="shared" si="40"/>
        <v>0</v>
      </c>
      <c r="P359" s="8">
        <f>IF(K359&lt;&gt;"是",0,IF(税费设置!$B$6="是",E359/(1+税费设置!$B$10),E359))</f>
        <v>0</v>
      </c>
      <c r="Q359" s="8">
        <f>IF(K359&lt;&gt;"是",0,P359*税费设置!$B$8)</f>
        <v>0</v>
      </c>
      <c r="R359" s="8">
        <f>IF(K359&lt;&gt;"是",0,P359*税费设置!$B$9)</f>
        <v>0</v>
      </c>
      <c r="S359" s="8">
        <f t="shared" si="41"/>
        <v>0</v>
      </c>
    </row>
    <row r="360" spans="1:19" ht="13.9">
      <c r="A360" s="6" t="str">
        <f>IF(总支出!A360="","",总支出!A360)</f>
        <v/>
      </c>
      <c r="B360" s="7" t="str">
        <f>IF(总支出!B360="","",总支出!B360)</f>
        <v/>
      </c>
      <c r="C360" s="6" t="str">
        <f t="shared" si="35"/>
        <v/>
      </c>
      <c r="D360" s="6" t="str">
        <f>IF(总支出!C360="","",总支出!C360)</f>
        <v/>
      </c>
      <c r="E360" s="8" t="str">
        <f>IF(总支出!D360="","",总支出!D360)</f>
        <v/>
      </c>
      <c r="F360" s="6" t="str">
        <f>IF(总支出!E360="","",总支出!E360)</f>
        <v/>
      </c>
      <c r="G360" s="6" t="str">
        <f>IF(总支出!H360="","",总支出!H360)</f>
        <v/>
      </c>
      <c r="H360" s="6" t="str">
        <f>IF(总支出!I360="","自动",总支出!I360)</f>
        <v>自动</v>
      </c>
      <c r="I360" s="6" t="str">
        <f>IF(F360="","",IFERROR(VLOOKUP(F360,税费设置!$A$15:$B$27,2,FALSE),"含税不明"))</f>
        <v/>
      </c>
      <c r="J360" s="6" t="str">
        <f t="shared" si="36"/>
        <v/>
      </c>
      <c r="K360" s="6" t="str">
        <f>IF(AND(税费设置!$B$5="是",G360="个人支出",J360="应税"),"是","否")</f>
        <v>否</v>
      </c>
      <c r="L360" s="8">
        <f t="shared" si="37"/>
        <v>0</v>
      </c>
      <c r="M360" s="8">
        <f t="shared" si="38"/>
        <v>0</v>
      </c>
      <c r="N360" s="8">
        <f t="shared" si="39"/>
        <v>0</v>
      </c>
      <c r="O360" s="8">
        <f t="shared" si="40"/>
        <v>0</v>
      </c>
      <c r="P360" s="8">
        <f>IF(K360&lt;&gt;"是",0,IF(税费设置!$B$6="是",E360/(1+税费设置!$B$10),E360))</f>
        <v>0</v>
      </c>
      <c r="Q360" s="8">
        <f>IF(K360&lt;&gt;"是",0,P360*税费设置!$B$8)</f>
        <v>0</v>
      </c>
      <c r="R360" s="8">
        <f>IF(K360&lt;&gt;"是",0,P360*税费设置!$B$9)</f>
        <v>0</v>
      </c>
      <c r="S360" s="8">
        <f t="shared" si="41"/>
        <v>0</v>
      </c>
    </row>
    <row r="361" spans="1:19" ht="13.9">
      <c r="A361" s="6" t="str">
        <f>IF(总支出!A361="","",总支出!A361)</f>
        <v/>
      </c>
      <c r="B361" s="7" t="str">
        <f>IF(总支出!B361="","",总支出!B361)</f>
        <v/>
      </c>
      <c r="C361" s="6" t="str">
        <f t="shared" si="35"/>
        <v/>
      </c>
      <c r="D361" s="6" t="str">
        <f>IF(总支出!C361="","",总支出!C361)</f>
        <v/>
      </c>
      <c r="E361" s="8" t="str">
        <f>IF(总支出!D361="","",总支出!D361)</f>
        <v/>
      </c>
      <c r="F361" s="6" t="str">
        <f>IF(总支出!E361="","",总支出!E361)</f>
        <v/>
      </c>
      <c r="G361" s="6" t="str">
        <f>IF(总支出!H361="","",总支出!H361)</f>
        <v/>
      </c>
      <c r="H361" s="6" t="str">
        <f>IF(总支出!I361="","自动",总支出!I361)</f>
        <v>自动</v>
      </c>
      <c r="I361" s="6" t="str">
        <f>IF(F361="","",IFERROR(VLOOKUP(F361,税费设置!$A$15:$B$27,2,FALSE),"含税不明"))</f>
        <v/>
      </c>
      <c r="J361" s="6" t="str">
        <f t="shared" si="36"/>
        <v/>
      </c>
      <c r="K361" s="6" t="str">
        <f>IF(AND(税费设置!$B$5="是",G361="个人支出",J361="应税"),"是","否")</f>
        <v>否</v>
      </c>
      <c r="L361" s="8">
        <f t="shared" si="37"/>
        <v>0</v>
      </c>
      <c r="M361" s="8">
        <f t="shared" si="38"/>
        <v>0</v>
      </c>
      <c r="N361" s="8">
        <f t="shared" si="39"/>
        <v>0</v>
      </c>
      <c r="O361" s="8">
        <f t="shared" si="40"/>
        <v>0</v>
      </c>
      <c r="P361" s="8">
        <f>IF(K361&lt;&gt;"是",0,IF(税费设置!$B$6="是",E361/(1+税费设置!$B$10),E361))</f>
        <v>0</v>
      </c>
      <c r="Q361" s="8">
        <f>IF(K361&lt;&gt;"是",0,P361*税费设置!$B$8)</f>
        <v>0</v>
      </c>
      <c r="R361" s="8">
        <f>IF(K361&lt;&gt;"是",0,P361*税费设置!$B$9)</f>
        <v>0</v>
      </c>
      <c r="S361" s="8">
        <f t="shared" si="41"/>
        <v>0</v>
      </c>
    </row>
    <row r="362" spans="1:19" ht="13.9">
      <c r="A362" s="6" t="str">
        <f>IF(总支出!A362="","",总支出!A362)</f>
        <v/>
      </c>
      <c r="B362" s="7" t="str">
        <f>IF(总支出!B362="","",总支出!B362)</f>
        <v/>
      </c>
      <c r="C362" s="6" t="str">
        <f t="shared" si="35"/>
        <v/>
      </c>
      <c r="D362" s="6" t="str">
        <f>IF(总支出!C362="","",总支出!C362)</f>
        <v/>
      </c>
      <c r="E362" s="8" t="str">
        <f>IF(总支出!D362="","",总支出!D362)</f>
        <v/>
      </c>
      <c r="F362" s="6" t="str">
        <f>IF(总支出!E362="","",总支出!E362)</f>
        <v/>
      </c>
      <c r="G362" s="6" t="str">
        <f>IF(总支出!H362="","",总支出!H362)</f>
        <v/>
      </c>
      <c r="H362" s="6" t="str">
        <f>IF(总支出!I362="","自动",总支出!I362)</f>
        <v>自动</v>
      </c>
      <c r="I362" s="6" t="str">
        <f>IF(F362="","",IFERROR(VLOOKUP(F362,税费设置!$A$15:$B$27,2,FALSE),"含税不明"))</f>
        <v/>
      </c>
      <c r="J362" s="6" t="str">
        <f t="shared" si="36"/>
        <v/>
      </c>
      <c r="K362" s="6" t="str">
        <f>IF(AND(税费设置!$B$5="是",G362="个人支出",J362="应税"),"是","否")</f>
        <v>否</v>
      </c>
      <c r="L362" s="8">
        <f t="shared" si="37"/>
        <v>0</v>
      </c>
      <c r="M362" s="8">
        <f t="shared" si="38"/>
        <v>0</v>
      </c>
      <c r="N362" s="8">
        <f t="shared" si="39"/>
        <v>0</v>
      </c>
      <c r="O362" s="8">
        <f t="shared" si="40"/>
        <v>0</v>
      </c>
      <c r="P362" s="8">
        <f>IF(K362&lt;&gt;"是",0,IF(税费设置!$B$6="是",E362/(1+税费设置!$B$10),E362))</f>
        <v>0</v>
      </c>
      <c r="Q362" s="8">
        <f>IF(K362&lt;&gt;"是",0,P362*税费设置!$B$8)</f>
        <v>0</v>
      </c>
      <c r="R362" s="8">
        <f>IF(K362&lt;&gt;"是",0,P362*税费设置!$B$9)</f>
        <v>0</v>
      </c>
      <c r="S362" s="8">
        <f t="shared" si="41"/>
        <v>0</v>
      </c>
    </row>
    <row r="363" spans="1:19" ht="13.9">
      <c r="A363" s="6" t="str">
        <f>IF(总支出!A363="","",总支出!A363)</f>
        <v/>
      </c>
      <c r="B363" s="7" t="str">
        <f>IF(总支出!B363="","",总支出!B363)</f>
        <v/>
      </c>
      <c r="C363" s="6" t="str">
        <f t="shared" si="35"/>
        <v/>
      </c>
      <c r="D363" s="6" t="str">
        <f>IF(总支出!C363="","",总支出!C363)</f>
        <v/>
      </c>
      <c r="E363" s="8" t="str">
        <f>IF(总支出!D363="","",总支出!D363)</f>
        <v/>
      </c>
      <c r="F363" s="6" t="str">
        <f>IF(总支出!E363="","",总支出!E363)</f>
        <v/>
      </c>
      <c r="G363" s="6" t="str">
        <f>IF(总支出!H363="","",总支出!H363)</f>
        <v/>
      </c>
      <c r="H363" s="6" t="str">
        <f>IF(总支出!I363="","自动",总支出!I363)</f>
        <v>自动</v>
      </c>
      <c r="I363" s="6" t="str">
        <f>IF(F363="","",IFERROR(VLOOKUP(F363,税费设置!$A$15:$B$27,2,FALSE),"含税不明"))</f>
        <v/>
      </c>
      <c r="J363" s="6" t="str">
        <f t="shared" si="36"/>
        <v/>
      </c>
      <c r="K363" s="6" t="str">
        <f>IF(AND(税费设置!$B$5="是",G363="个人支出",J363="应税"),"是","否")</f>
        <v>否</v>
      </c>
      <c r="L363" s="8">
        <f t="shared" si="37"/>
        <v>0</v>
      </c>
      <c r="M363" s="8">
        <f t="shared" si="38"/>
        <v>0</v>
      </c>
      <c r="N363" s="8">
        <f t="shared" si="39"/>
        <v>0</v>
      </c>
      <c r="O363" s="8">
        <f t="shared" si="40"/>
        <v>0</v>
      </c>
      <c r="P363" s="8">
        <f>IF(K363&lt;&gt;"是",0,IF(税费设置!$B$6="是",E363/(1+税费设置!$B$10),E363))</f>
        <v>0</v>
      </c>
      <c r="Q363" s="8">
        <f>IF(K363&lt;&gt;"是",0,P363*税费设置!$B$8)</f>
        <v>0</v>
      </c>
      <c r="R363" s="8">
        <f>IF(K363&lt;&gt;"是",0,P363*税费设置!$B$9)</f>
        <v>0</v>
      </c>
      <c r="S363" s="8">
        <f t="shared" si="41"/>
        <v>0</v>
      </c>
    </row>
    <row r="364" spans="1:19" ht="13.9">
      <c r="A364" s="6" t="str">
        <f>IF(总支出!A364="","",总支出!A364)</f>
        <v/>
      </c>
      <c r="B364" s="7" t="str">
        <f>IF(总支出!B364="","",总支出!B364)</f>
        <v/>
      </c>
      <c r="C364" s="6" t="str">
        <f t="shared" si="35"/>
        <v/>
      </c>
      <c r="D364" s="6" t="str">
        <f>IF(总支出!C364="","",总支出!C364)</f>
        <v/>
      </c>
      <c r="E364" s="8" t="str">
        <f>IF(总支出!D364="","",总支出!D364)</f>
        <v/>
      </c>
      <c r="F364" s="6" t="str">
        <f>IF(总支出!E364="","",总支出!E364)</f>
        <v/>
      </c>
      <c r="G364" s="6" t="str">
        <f>IF(总支出!H364="","",总支出!H364)</f>
        <v/>
      </c>
      <c r="H364" s="6" t="str">
        <f>IF(总支出!I364="","自动",总支出!I364)</f>
        <v>自动</v>
      </c>
      <c r="I364" s="6" t="str">
        <f>IF(F364="","",IFERROR(VLOOKUP(F364,税费设置!$A$15:$B$27,2,FALSE),"含税不明"))</f>
        <v/>
      </c>
      <c r="J364" s="6" t="str">
        <f t="shared" si="36"/>
        <v/>
      </c>
      <c r="K364" s="6" t="str">
        <f>IF(AND(税费设置!$B$5="是",G364="个人支出",J364="应税"),"是","否")</f>
        <v>否</v>
      </c>
      <c r="L364" s="8">
        <f t="shared" si="37"/>
        <v>0</v>
      </c>
      <c r="M364" s="8">
        <f t="shared" si="38"/>
        <v>0</v>
      </c>
      <c r="N364" s="8">
        <f t="shared" si="39"/>
        <v>0</v>
      </c>
      <c r="O364" s="8">
        <f t="shared" si="40"/>
        <v>0</v>
      </c>
      <c r="P364" s="8">
        <f>IF(K364&lt;&gt;"是",0,IF(税费设置!$B$6="是",E364/(1+税费设置!$B$10),E364))</f>
        <v>0</v>
      </c>
      <c r="Q364" s="8">
        <f>IF(K364&lt;&gt;"是",0,P364*税费设置!$B$8)</f>
        <v>0</v>
      </c>
      <c r="R364" s="8">
        <f>IF(K364&lt;&gt;"是",0,P364*税费设置!$B$9)</f>
        <v>0</v>
      </c>
      <c r="S364" s="8">
        <f t="shared" si="41"/>
        <v>0</v>
      </c>
    </row>
    <row r="365" spans="1:19" ht="13.9">
      <c r="A365" s="6" t="str">
        <f>IF(总支出!A365="","",总支出!A365)</f>
        <v/>
      </c>
      <c r="B365" s="7" t="str">
        <f>IF(总支出!B365="","",总支出!B365)</f>
        <v/>
      </c>
      <c r="C365" s="6" t="str">
        <f t="shared" si="35"/>
        <v/>
      </c>
      <c r="D365" s="6" t="str">
        <f>IF(总支出!C365="","",总支出!C365)</f>
        <v/>
      </c>
      <c r="E365" s="8" t="str">
        <f>IF(总支出!D365="","",总支出!D365)</f>
        <v/>
      </c>
      <c r="F365" s="6" t="str">
        <f>IF(总支出!E365="","",总支出!E365)</f>
        <v/>
      </c>
      <c r="G365" s="6" t="str">
        <f>IF(总支出!H365="","",总支出!H365)</f>
        <v/>
      </c>
      <c r="H365" s="6" t="str">
        <f>IF(总支出!I365="","自动",总支出!I365)</f>
        <v>自动</v>
      </c>
      <c r="I365" s="6" t="str">
        <f>IF(F365="","",IFERROR(VLOOKUP(F365,税费设置!$A$15:$B$27,2,FALSE),"含税不明"))</f>
        <v/>
      </c>
      <c r="J365" s="6" t="str">
        <f t="shared" si="36"/>
        <v/>
      </c>
      <c r="K365" s="6" t="str">
        <f>IF(AND(税费设置!$B$5="是",G365="个人支出",J365="应税"),"是","否")</f>
        <v>否</v>
      </c>
      <c r="L365" s="8">
        <f t="shared" si="37"/>
        <v>0</v>
      </c>
      <c r="M365" s="8">
        <f t="shared" si="38"/>
        <v>0</v>
      </c>
      <c r="N365" s="8">
        <f t="shared" si="39"/>
        <v>0</v>
      </c>
      <c r="O365" s="8">
        <f t="shared" si="40"/>
        <v>0</v>
      </c>
      <c r="P365" s="8">
        <f>IF(K365&lt;&gt;"是",0,IF(税费设置!$B$6="是",E365/(1+税费设置!$B$10),E365))</f>
        <v>0</v>
      </c>
      <c r="Q365" s="8">
        <f>IF(K365&lt;&gt;"是",0,P365*税费设置!$B$8)</f>
        <v>0</v>
      </c>
      <c r="R365" s="8">
        <f>IF(K365&lt;&gt;"是",0,P365*税费设置!$B$9)</f>
        <v>0</v>
      </c>
      <c r="S365" s="8">
        <f t="shared" si="41"/>
        <v>0</v>
      </c>
    </row>
    <row r="366" spans="1:19" ht="13.9">
      <c r="A366" s="6" t="str">
        <f>IF(总支出!A366="","",总支出!A366)</f>
        <v/>
      </c>
      <c r="B366" s="7" t="str">
        <f>IF(总支出!B366="","",总支出!B366)</f>
        <v/>
      </c>
      <c r="C366" s="6" t="str">
        <f t="shared" si="35"/>
        <v/>
      </c>
      <c r="D366" s="6" t="str">
        <f>IF(总支出!C366="","",总支出!C366)</f>
        <v/>
      </c>
      <c r="E366" s="8" t="str">
        <f>IF(总支出!D366="","",总支出!D366)</f>
        <v/>
      </c>
      <c r="F366" s="6" t="str">
        <f>IF(总支出!E366="","",总支出!E366)</f>
        <v/>
      </c>
      <c r="G366" s="6" t="str">
        <f>IF(总支出!H366="","",总支出!H366)</f>
        <v/>
      </c>
      <c r="H366" s="6" t="str">
        <f>IF(总支出!I366="","自动",总支出!I366)</f>
        <v>自动</v>
      </c>
      <c r="I366" s="6" t="str">
        <f>IF(F366="","",IFERROR(VLOOKUP(F366,税费设置!$A$15:$B$27,2,FALSE),"含税不明"))</f>
        <v/>
      </c>
      <c r="J366" s="6" t="str">
        <f t="shared" si="36"/>
        <v/>
      </c>
      <c r="K366" s="6" t="str">
        <f>IF(AND(税费设置!$B$5="是",G366="个人支出",J366="应税"),"是","否")</f>
        <v>否</v>
      </c>
      <c r="L366" s="8">
        <f t="shared" si="37"/>
        <v>0</v>
      </c>
      <c r="M366" s="8">
        <f t="shared" si="38"/>
        <v>0</v>
      </c>
      <c r="N366" s="8">
        <f t="shared" si="39"/>
        <v>0</v>
      </c>
      <c r="O366" s="8">
        <f t="shared" si="40"/>
        <v>0</v>
      </c>
      <c r="P366" s="8">
        <f>IF(K366&lt;&gt;"是",0,IF(税费设置!$B$6="是",E366/(1+税费设置!$B$10),E366))</f>
        <v>0</v>
      </c>
      <c r="Q366" s="8">
        <f>IF(K366&lt;&gt;"是",0,P366*税费设置!$B$8)</f>
        <v>0</v>
      </c>
      <c r="R366" s="8">
        <f>IF(K366&lt;&gt;"是",0,P366*税费设置!$B$9)</f>
        <v>0</v>
      </c>
      <c r="S366" s="8">
        <f t="shared" si="41"/>
        <v>0</v>
      </c>
    </row>
    <row r="367" spans="1:19" ht="13.9">
      <c r="A367" s="6" t="str">
        <f>IF(总支出!A367="","",总支出!A367)</f>
        <v/>
      </c>
      <c r="B367" s="7" t="str">
        <f>IF(总支出!B367="","",总支出!B367)</f>
        <v/>
      </c>
      <c r="C367" s="6" t="str">
        <f t="shared" si="35"/>
        <v/>
      </c>
      <c r="D367" s="6" t="str">
        <f>IF(总支出!C367="","",总支出!C367)</f>
        <v/>
      </c>
      <c r="E367" s="8" t="str">
        <f>IF(总支出!D367="","",总支出!D367)</f>
        <v/>
      </c>
      <c r="F367" s="6" t="str">
        <f>IF(总支出!E367="","",总支出!E367)</f>
        <v/>
      </c>
      <c r="G367" s="6" t="str">
        <f>IF(总支出!H367="","",总支出!H367)</f>
        <v/>
      </c>
      <c r="H367" s="6" t="str">
        <f>IF(总支出!I367="","自动",总支出!I367)</f>
        <v>自动</v>
      </c>
      <c r="I367" s="6" t="str">
        <f>IF(F367="","",IFERROR(VLOOKUP(F367,税费设置!$A$15:$B$27,2,FALSE),"含税不明"))</f>
        <v/>
      </c>
      <c r="J367" s="6" t="str">
        <f t="shared" si="36"/>
        <v/>
      </c>
      <c r="K367" s="6" t="str">
        <f>IF(AND(税费设置!$B$5="是",G367="个人支出",J367="应税"),"是","否")</f>
        <v>否</v>
      </c>
      <c r="L367" s="8">
        <f t="shared" si="37"/>
        <v>0</v>
      </c>
      <c r="M367" s="8">
        <f t="shared" si="38"/>
        <v>0</v>
      </c>
      <c r="N367" s="8">
        <f t="shared" si="39"/>
        <v>0</v>
      </c>
      <c r="O367" s="8">
        <f t="shared" si="40"/>
        <v>0</v>
      </c>
      <c r="P367" s="8">
        <f>IF(K367&lt;&gt;"是",0,IF(税费设置!$B$6="是",E367/(1+税费设置!$B$10),E367))</f>
        <v>0</v>
      </c>
      <c r="Q367" s="8">
        <f>IF(K367&lt;&gt;"是",0,P367*税费设置!$B$8)</f>
        <v>0</v>
      </c>
      <c r="R367" s="8">
        <f>IF(K367&lt;&gt;"是",0,P367*税费设置!$B$9)</f>
        <v>0</v>
      </c>
      <c r="S367" s="8">
        <f t="shared" si="41"/>
        <v>0</v>
      </c>
    </row>
    <row r="368" spans="1:19" ht="13.9">
      <c r="A368" s="6" t="str">
        <f>IF(总支出!A368="","",总支出!A368)</f>
        <v/>
      </c>
      <c r="B368" s="7" t="str">
        <f>IF(总支出!B368="","",总支出!B368)</f>
        <v/>
      </c>
      <c r="C368" s="6" t="str">
        <f t="shared" si="35"/>
        <v/>
      </c>
      <c r="D368" s="6" t="str">
        <f>IF(总支出!C368="","",总支出!C368)</f>
        <v/>
      </c>
      <c r="E368" s="8" t="str">
        <f>IF(总支出!D368="","",总支出!D368)</f>
        <v/>
      </c>
      <c r="F368" s="6" t="str">
        <f>IF(总支出!E368="","",总支出!E368)</f>
        <v/>
      </c>
      <c r="G368" s="6" t="str">
        <f>IF(总支出!H368="","",总支出!H368)</f>
        <v/>
      </c>
      <c r="H368" s="6" t="str">
        <f>IF(总支出!I368="","自动",总支出!I368)</f>
        <v>自动</v>
      </c>
      <c r="I368" s="6" t="str">
        <f>IF(F368="","",IFERROR(VLOOKUP(F368,税费设置!$A$15:$B$27,2,FALSE),"含税不明"))</f>
        <v/>
      </c>
      <c r="J368" s="6" t="str">
        <f t="shared" si="36"/>
        <v/>
      </c>
      <c r="K368" s="6" t="str">
        <f>IF(AND(税费设置!$B$5="是",G368="个人支出",J368="应税"),"是","否")</f>
        <v>否</v>
      </c>
      <c r="L368" s="8">
        <f t="shared" si="37"/>
        <v>0</v>
      </c>
      <c r="M368" s="8">
        <f t="shared" si="38"/>
        <v>0</v>
      </c>
      <c r="N368" s="8">
        <f t="shared" si="39"/>
        <v>0</v>
      </c>
      <c r="O368" s="8">
        <f t="shared" si="40"/>
        <v>0</v>
      </c>
      <c r="P368" s="8">
        <f>IF(K368&lt;&gt;"是",0,IF(税费设置!$B$6="是",E368/(1+税费设置!$B$10),E368))</f>
        <v>0</v>
      </c>
      <c r="Q368" s="8">
        <f>IF(K368&lt;&gt;"是",0,P368*税费设置!$B$8)</f>
        <v>0</v>
      </c>
      <c r="R368" s="8">
        <f>IF(K368&lt;&gt;"是",0,P368*税费设置!$B$9)</f>
        <v>0</v>
      </c>
      <c r="S368" s="8">
        <f t="shared" si="41"/>
        <v>0</v>
      </c>
    </row>
    <row r="369" spans="1:19" ht="13.9">
      <c r="A369" s="6" t="str">
        <f>IF(总支出!A369="","",总支出!A369)</f>
        <v/>
      </c>
      <c r="B369" s="7" t="str">
        <f>IF(总支出!B369="","",总支出!B369)</f>
        <v/>
      </c>
      <c r="C369" s="6" t="str">
        <f t="shared" si="35"/>
        <v/>
      </c>
      <c r="D369" s="6" t="str">
        <f>IF(总支出!C369="","",总支出!C369)</f>
        <v/>
      </c>
      <c r="E369" s="8" t="str">
        <f>IF(总支出!D369="","",总支出!D369)</f>
        <v/>
      </c>
      <c r="F369" s="6" t="str">
        <f>IF(总支出!E369="","",总支出!E369)</f>
        <v/>
      </c>
      <c r="G369" s="6" t="str">
        <f>IF(总支出!H369="","",总支出!H369)</f>
        <v/>
      </c>
      <c r="H369" s="6" t="str">
        <f>IF(总支出!I369="","自动",总支出!I369)</f>
        <v>自动</v>
      </c>
      <c r="I369" s="6" t="str">
        <f>IF(F369="","",IFERROR(VLOOKUP(F369,税费设置!$A$15:$B$27,2,FALSE),"含税不明"))</f>
        <v/>
      </c>
      <c r="J369" s="6" t="str">
        <f t="shared" si="36"/>
        <v/>
      </c>
      <c r="K369" s="6" t="str">
        <f>IF(AND(税费设置!$B$5="是",G369="个人支出",J369="应税"),"是","否")</f>
        <v>否</v>
      </c>
      <c r="L369" s="8">
        <f t="shared" si="37"/>
        <v>0</v>
      </c>
      <c r="M369" s="8">
        <f t="shared" si="38"/>
        <v>0</v>
      </c>
      <c r="N369" s="8">
        <f t="shared" si="39"/>
        <v>0</v>
      </c>
      <c r="O369" s="8">
        <f t="shared" si="40"/>
        <v>0</v>
      </c>
      <c r="P369" s="8">
        <f>IF(K369&lt;&gt;"是",0,IF(税费设置!$B$6="是",E369/(1+税费设置!$B$10),E369))</f>
        <v>0</v>
      </c>
      <c r="Q369" s="8">
        <f>IF(K369&lt;&gt;"是",0,P369*税费设置!$B$8)</f>
        <v>0</v>
      </c>
      <c r="R369" s="8">
        <f>IF(K369&lt;&gt;"是",0,P369*税费设置!$B$9)</f>
        <v>0</v>
      </c>
      <c r="S369" s="8">
        <f t="shared" si="41"/>
        <v>0</v>
      </c>
    </row>
    <row r="370" spans="1:19" ht="13.9">
      <c r="A370" s="6" t="str">
        <f>IF(总支出!A370="","",总支出!A370)</f>
        <v/>
      </c>
      <c r="B370" s="7" t="str">
        <f>IF(总支出!B370="","",总支出!B370)</f>
        <v/>
      </c>
      <c r="C370" s="6" t="str">
        <f t="shared" si="35"/>
        <v/>
      </c>
      <c r="D370" s="6" t="str">
        <f>IF(总支出!C370="","",总支出!C370)</f>
        <v/>
      </c>
      <c r="E370" s="8" t="str">
        <f>IF(总支出!D370="","",总支出!D370)</f>
        <v/>
      </c>
      <c r="F370" s="6" t="str">
        <f>IF(总支出!E370="","",总支出!E370)</f>
        <v/>
      </c>
      <c r="G370" s="6" t="str">
        <f>IF(总支出!H370="","",总支出!H370)</f>
        <v/>
      </c>
      <c r="H370" s="6" t="str">
        <f>IF(总支出!I370="","自动",总支出!I370)</f>
        <v>自动</v>
      </c>
      <c r="I370" s="6" t="str">
        <f>IF(F370="","",IFERROR(VLOOKUP(F370,税费设置!$A$15:$B$27,2,FALSE),"含税不明"))</f>
        <v/>
      </c>
      <c r="J370" s="6" t="str">
        <f t="shared" si="36"/>
        <v/>
      </c>
      <c r="K370" s="6" t="str">
        <f>IF(AND(税费设置!$B$5="是",G370="个人支出",J370="应税"),"是","否")</f>
        <v>否</v>
      </c>
      <c r="L370" s="8">
        <f t="shared" si="37"/>
        <v>0</v>
      </c>
      <c r="M370" s="8">
        <f t="shared" si="38"/>
        <v>0</v>
      </c>
      <c r="N370" s="8">
        <f t="shared" si="39"/>
        <v>0</v>
      </c>
      <c r="O370" s="8">
        <f t="shared" si="40"/>
        <v>0</v>
      </c>
      <c r="P370" s="8">
        <f>IF(K370&lt;&gt;"是",0,IF(税费设置!$B$6="是",E370/(1+税费设置!$B$10),E370))</f>
        <v>0</v>
      </c>
      <c r="Q370" s="8">
        <f>IF(K370&lt;&gt;"是",0,P370*税费设置!$B$8)</f>
        <v>0</v>
      </c>
      <c r="R370" s="8">
        <f>IF(K370&lt;&gt;"是",0,P370*税费设置!$B$9)</f>
        <v>0</v>
      </c>
      <c r="S370" s="8">
        <f t="shared" si="41"/>
        <v>0</v>
      </c>
    </row>
    <row r="371" spans="1:19" ht="13.9">
      <c r="A371" s="6" t="str">
        <f>IF(总支出!A371="","",总支出!A371)</f>
        <v/>
      </c>
      <c r="B371" s="7" t="str">
        <f>IF(总支出!B371="","",总支出!B371)</f>
        <v/>
      </c>
      <c r="C371" s="6" t="str">
        <f t="shared" si="35"/>
        <v/>
      </c>
      <c r="D371" s="6" t="str">
        <f>IF(总支出!C371="","",总支出!C371)</f>
        <v/>
      </c>
      <c r="E371" s="8" t="str">
        <f>IF(总支出!D371="","",总支出!D371)</f>
        <v/>
      </c>
      <c r="F371" s="6" t="str">
        <f>IF(总支出!E371="","",总支出!E371)</f>
        <v/>
      </c>
      <c r="G371" s="6" t="str">
        <f>IF(总支出!H371="","",总支出!H371)</f>
        <v/>
      </c>
      <c r="H371" s="6" t="str">
        <f>IF(总支出!I371="","自动",总支出!I371)</f>
        <v>自动</v>
      </c>
      <c r="I371" s="6" t="str">
        <f>IF(F371="","",IFERROR(VLOOKUP(F371,税费设置!$A$15:$B$27,2,FALSE),"含税不明"))</f>
        <v/>
      </c>
      <c r="J371" s="6" t="str">
        <f t="shared" si="36"/>
        <v/>
      </c>
      <c r="K371" s="6" t="str">
        <f>IF(AND(税费设置!$B$5="是",G371="个人支出",J371="应税"),"是","否")</f>
        <v>否</v>
      </c>
      <c r="L371" s="8">
        <f t="shared" si="37"/>
        <v>0</v>
      </c>
      <c r="M371" s="8">
        <f t="shared" si="38"/>
        <v>0</v>
      </c>
      <c r="N371" s="8">
        <f t="shared" si="39"/>
        <v>0</v>
      </c>
      <c r="O371" s="8">
        <f t="shared" si="40"/>
        <v>0</v>
      </c>
      <c r="P371" s="8">
        <f>IF(K371&lt;&gt;"是",0,IF(税费设置!$B$6="是",E371/(1+税费设置!$B$10),E371))</f>
        <v>0</v>
      </c>
      <c r="Q371" s="8">
        <f>IF(K371&lt;&gt;"是",0,P371*税费设置!$B$8)</f>
        <v>0</v>
      </c>
      <c r="R371" s="8">
        <f>IF(K371&lt;&gt;"是",0,P371*税费设置!$B$9)</f>
        <v>0</v>
      </c>
      <c r="S371" s="8">
        <f t="shared" si="41"/>
        <v>0</v>
      </c>
    </row>
    <row r="372" spans="1:19" ht="13.9">
      <c r="A372" s="6" t="str">
        <f>IF(总支出!A372="","",总支出!A372)</f>
        <v/>
      </c>
      <c r="B372" s="7" t="str">
        <f>IF(总支出!B372="","",总支出!B372)</f>
        <v/>
      </c>
      <c r="C372" s="6" t="str">
        <f t="shared" si="35"/>
        <v/>
      </c>
      <c r="D372" s="6" t="str">
        <f>IF(总支出!C372="","",总支出!C372)</f>
        <v/>
      </c>
      <c r="E372" s="8" t="str">
        <f>IF(总支出!D372="","",总支出!D372)</f>
        <v/>
      </c>
      <c r="F372" s="6" t="str">
        <f>IF(总支出!E372="","",总支出!E372)</f>
        <v/>
      </c>
      <c r="G372" s="6" t="str">
        <f>IF(总支出!H372="","",总支出!H372)</f>
        <v/>
      </c>
      <c r="H372" s="6" t="str">
        <f>IF(总支出!I372="","自动",总支出!I372)</f>
        <v>自动</v>
      </c>
      <c r="I372" s="6" t="str">
        <f>IF(F372="","",IFERROR(VLOOKUP(F372,税费设置!$A$15:$B$27,2,FALSE),"含税不明"))</f>
        <v/>
      </c>
      <c r="J372" s="6" t="str">
        <f t="shared" si="36"/>
        <v/>
      </c>
      <c r="K372" s="6" t="str">
        <f>IF(AND(税费设置!$B$5="是",G372="个人支出",J372="应税"),"是","否")</f>
        <v>否</v>
      </c>
      <c r="L372" s="8">
        <f t="shared" si="37"/>
        <v>0</v>
      </c>
      <c r="M372" s="8">
        <f t="shared" si="38"/>
        <v>0</v>
      </c>
      <c r="N372" s="8">
        <f t="shared" si="39"/>
        <v>0</v>
      </c>
      <c r="O372" s="8">
        <f t="shared" si="40"/>
        <v>0</v>
      </c>
      <c r="P372" s="8">
        <f>IF(K372&lt;&gt;"是",0,IF(税费设置!$B$6="是",E372/(1+税费设置!$B$10),E372))</f>
        <v>0</v>
      </c>
      <c r="Q372" s="8">
        <f>IF(K372&lt;&gt;"是",0,P372*税费设置!$B$8)</f>
        <v>0</v>
      </c>
      <c r="R372" s="8">
        <f>IF(K372&lt;&gt;"是",0,P372*税费设置!$B$9)</f>
        <v>0</v>
      </c>
      <c r="S372" s="8">
        <f t="shared" si="41"/>
        <v>0</v>
      </c>
    </row>
    <row r="373" spans="1:19" ht="13.9">
      <c r="A373" s="6" t="str">
        <f>IF(总支出!A373="","",总支出!A373)</f>
        <v/>
      </c>
      <c r="B373" s="7" t="str">
        <f>IF(总支出!B373="","",总支出!B373)</f>
        <v/>
      </c>
      <c r="C373" s="6" t="str">
        <f t="shared" si="35"/>
        <v/>
      </c>
      <c r="D373" s="6" t="str">
        <f>IF(总支出!C373="","",总支出!C373)</f>
        <v/>
      </c>
      <c r="E373" s="8" t="str">
        <f>IF(总支出!D373="","",总支出!D373)</f>
        <v/>
      </c>
      <c r="F373" s="6" t="str">
        <f>IF(总支出!E373="","",总支出!E373)</f>
        <v/>
      </c>
      <c r="G373" s="6" t="str">
        <f>IF(总支出!H373="","",总支出!H373)</f>
        <v/>
      </c>
      <c r="H373" s="6" t="str">
        <f>IF(总支出!I373="","自动",总支出!I373)</f>
        <v>自动</v>
      </c>
      <c r="I373" s="6" t="str">
        <f>IF(F373="","",IFERROR(VLOOKUP(F373,税费设置!$A$15:$B$27,2,FALSE),"含税不明"))</f>
        <v/>
      </c>
      <c r="J373" s="6" t="str">
        <f t="shared" si="36"/>
        <v/>
      </c>
      <c r="K373" s="6" t="str">
        <f>IF(AND(税费设置!$B$5="是",G373="个人支出",J373="应税"),"是","否")</f>
        <v>否</v>
      </c>
      <c r="L373" s="8">
        <f t="shared" si="37"/>
        <v>0</v>
      </c>
      <c r="M373" s="8">
        <f t="shared" si="38"/>
        <v>0</v>
      </c>
      <c r="N373" s="8">
        <f t="shared" si="39"/>
        <v>0</v>
      </c>
      <c r="O373" s="8">
        <f t="shared" si="40"/>
        <v>0</v>
      </c>
      <c r="P373" s="8">
        <f>IF(K373&lt;&gt;"是",0,IF(税费设置!$B$6="是",E373/(1+税费设置!$B$10),E373))</f>
        <v>0</v>
      </c>
      <c r="Q373" s="8">
        <f>IF(K373&lt;&gt;"是",0,P373*税费设置!$B$8)</f>
        <v>0</v>
      </c>
      <c r="R373" s="8">
        <f>IF(K373&lt;&gt;"是",0,P373*税费设置!$B$9)</f>
        <v>0</v>
      </c>
      <c r="S373" s="8">
        <f t="shared" si="41"/>
        <v>0</v>
      </c>
    </row>
    <row r="374" spans="1:19" ht="13.9">
      <c r="A374" s="6" t="str">
        <f>IF(总支出!A374="","",总支出!A374)</f>
        <v/>
      </c>
      <c r="B374" s="7" t="str">
        <f>IF(总支出!B374="","",总支出!B374)</f>
        <v/>
      </c>
      <c r="C374" s="6" t="str">
        <f t="shared" si="35"/>
        <v/>
      </c>
      <c r="D374" s="6" t="str">
        <f>IF(总支出!C374="","",总支出!C374)</f>
        <v/>
      </c>
      <c r="E374" s="8" t="str">
        <f>IF(总支出!D374="","",总支出!D374)</f>
        <v/>
      </c>
      <c r="F374" s="6" t="str">
        <f>IF(总支出!E374="","",总支出!E374)</f>
        <v/>
      </c>
      <c r="G374" s="6" t="str">
        <f>IF(总支出!H374="","",总支出!H374)</f>
        <v/>
      </c>
      <c r="H374" s="6" t="str">
        <f>IF(总支出!I374="","自动",总支出!I374)</f>
        <v>自动</v>
      </c>
      <c r="I374" s="6" t="str">
        <f>IF(F374="","",IFERROR(VLOOKUP(F374,税费设置!$A$15:$B$27,2,FALSE),"含税不明"))</f>
        <v/>
      </c>
      <c r="J374" s="6" t="str">
        <f t="shared" si="36"/>
        <v/>
      </c>
      <c r="K374" s="6" t="str">
        <f>IF(AND(税费设置!$B$5="是",G374="个人支出",J374="应税"),"是","否")</f>
        <v>否</v>
      </c>
      <c r="L374" s="8">
        <f t="shared" si="37"/>
        <v>0</v>
      </c>
      <c r="M374" s="8">
        <f t="shared" si="38"/>
        <v>0</v>
      </c>
      <c r="N374" s="8">
        <f t="shared" si="39"/>
        <v>0</v>
      </c>
      <c r="O374" s="8">
        <f t="shared" si="40"/>
        <v>0</v>
      </c>
      <c r="P374" s="8">
        <f>IF(K374&lt;&gt;"是",0,IF(税费设置!$B$6="是",E374/(1+税费设置!$B$10),E374))</f>
        <v>0</v>
      </c>
      <c r="Q374" s="8">
        <f>IF(K374&lt;&gt;"是",0,P374*税费设置!$B$8)</f>
        <v>0</v>
      </c>
      <c r="R374" s="8">
        <f>IF(K374&lt;&gt;"是",0,P374*税费设置!$B$9)</f>
        <v>0</v>
      </c>
      <c r="S374" s="8">
        <f t="shared" si="41"/>
        <v>0</v>
      </c>
    </row>
    <row r="375" spans="1:19" ht="13.9">
      <c r="A375" s="6" t="str">
        <f>IF(总支出!A375="","",总支出!A375)</f>
        <v/>
      </c>
      <c r="B375" s="7" t="str">
        <f>IF(总支出!B375="","",总支出!B375)</f>
        <v/>
      </c>
      <c r="C375" s="6" t="str">
        <f t="shared" si="35"/>
        <v/>
      </c>
      <c r="D375" s="6" t="str">
        <f>IF(总支出!C375="","",总支出!C375)</f>
        <v/>
      </c>
      <c r="E375" s="8" t="str">
        <f>IF(总支出!D375="","",总支出!D375)</f>
        <v/>
      </c>
      <c r="F375" s="6" t="str">
        <f>IF(总支出!E375="","",总支出!E375)</f>
        <v/>
      </c>
      <c r="G375" s="6" t="str">
        <f>IF(总支出!H375="","",总支出!H375)</f>
        <v/>
      </c>
      <c r="H375" s="6" t="str">
        <f>IF(总支出!I375="","自动",总支出!I375)</f>
        <v>自动</v>
      </c>
      <c r="I375" s="6" t="str">
        <f>IF(F375="","",IFERROR(VLOOKUP(F375,税费设置!$A$15:$B$27,2,FALSE),"含税不明"))</f>
        <v/>
      </c>
      <c r="J375" s="6" t="str">
        <f t="shared" si="36"/>
        <v/>
      </c>
      <c r="K375" s="6" t="str">
        <f>IF(AND(税费设置!$B$5="是",G375="个人支出",J375="应税"),"是","否")</f>
        <v>否</v>
      </c>
      <c r="L375" s="8">
        <f t="shared" si="37"/>
        <v>0</v>
      </c>
      <c r="M375" s="8">
        <f t="shared" si="38"/>
        <v>0</v>
      </c>
      <c r="N375" s="8">
        <f t="shared" si="39"/>
        <v>0</v>
      </c>
      <c r="O375" s="8">
        <f t="shared" si="40"/>
        <v>0</v>
      </c>
      <c r="P375" s="8">
        <f>IF(K375&lt;&gt;"是",0,IF(税费设置!$B$6="是",E375/(1+税费设置!$B$10),E375))</f>
        <v>0</v>
      </c>
      <c r="Q375" s="8">
        <f>IF(K375&lt;&gt;"是",0,P375*税费设置!$B$8)</f>
        <v>0</v>
      </c>
      <c r="R375" s="8">
        <f>IF(K375&lt;&gt;"是",0,P375*税费设置!$B$9)</f>
        <v>0</v>
      </c>
      <c r="S375" s="8">
        <f t="shared" si="41"/>
        <v>0</v>
      </c>
    </row>
    <row r="376" spans="1:19" ht="13.9">
      <c r="A376" s="6" t="str">
        <f>IF(总支出!A376="","",总支出!A376)</f>
        <v/>
      </c>
      <c r="B376" s="7" t="str">
        <f>IF(总支出!B376="","",总支出!B376)</f>
        <v/>
      </c>
      <c r="C376" s="6" t="str">
        <f t="shared" si="35"/>
        <v/>
      </c>
      <c r="D376" s="6" t="str">
        <f>IF(总支出!C376="","",总支出!C376)</f>
        <v/>
      </c>
      <c r="E376" s="8" t="str">
        <f>IF(总支出!D376="","",总支出!D376)</f>
        <v/>
      </c>
      <c r="F376" s="6" t="str">
        <f>IF(总支出!E376="","",总支出!E376)</f>
        <v/>
      </c>
      <c r="G376" s="6" t="str">
        <f>IF(总支出!H376="","",总支出!H376)</f>
        <v/>
      </c>
      <c r="H376" s="6" t="str">
        <f>IF(总支出!I376="","自动",总支出!I376)</f>
        <v>自动</v>
      </c>
      <c r="I376" s="6" t="str">
        <f>IF(F376="","",IFERROR(VLOOKUP(F376,税费设置!$A$15:$B$27,2,FALSE),"含税不明"))</f>
        <v/>
      </c>
      <c r="J376" s="6" t="str">
        <f t="shared" si="36"/>
        <v/>
      </c>
      <c r="K376" s="6" t="str">
        <f>IF(AND(税费设置!$B$5="是",G376="个人支出",J376="应税"),"是","否")</f>
        <v>否</v>
      </c>
      <c r="L376" s="8">
        <f t="shared" si="37"/>
        <v>0</v>
      </c>
      <c r="M376" s="8">
        <f t="shared" si="38"/>
        <v>0</v>
      </c>
      <c r="N376" s="8">
        <f t="shared" si="39"/>
        <v>0</v>
      </c>
      <c r="O376" s="8">
        <f t="shared" si="40"/>
        <v>0</v>
      </c>
      <c r="P376" s="8">
        <f>IF(K376&lt;&gt;"是",0,IF(税费设置!$B$6="是",E376/(1+税费设置!$B$10),E376))</f>
        <v>0</v>
      </c>
      <c r="Q376" s="8">
        <f>IF(K376&lt;&gt;"是",0,P376*税费设置!$B$8)</f>
        <v>0</v>
      </c>
      <c r="R376" s="8">
        <f>IF(K376&lt;&gt;"是",0,P376*税费设置!$B$9)</f>
        <v>0</v>
      </c>
      <c r="S376" s="8">
        <f t="shared" si="41"/>
        <v>0</v>
      </c>
    </row>
    <row r="377" spans="1:19" ht="13.9">
      <c r="A377" s="6" t="str">
        <f>IF(总支出!A377="","",总支出!A377)</f>
        <v/>
      </c>
      <c r="B377" s="7" t="str">
        <f>IF(总支出!B377="","",总支出!B377)</f>
        <v/>
      </c>
      <c r="C377" s="6" t="str">
        <f t="shared" si="35"/>
        <v/>
      </c>
      <c r="D377" s="6" t="str">
        <f>IF(总支出!C377="","",总支出!C377)</f>
        <v/>
      </c>
      <c r="E377" s="8" t="str">
        <f>IF(总支出!D377="","",总支出!D377)</f>
        <v/>
      </c>
      <c r="F377" s="6" t="str">
        <f>IF(总支出!E377="","",总支出!E377)</f>
        <v/>
      </c>
      <c r="G377" s="6" t="str">
        <f>IF(总支出!H377="","",总支出!H377)</f>
        <v/>
      </c>
      <c r="H377" s="6" t="str">
        <f>IF(总支出!I377="","自动",总支出!I377)</f>
        <v>自动</v>
      </c>
      <c r="I377" s="6" t="str">
        <f>IF(F377="","",IFERROR(VLOOKUP(F377,税费设置!$A$15:$B$27,2,FALSE),"含税不明"))</f>
        <v/>
      </c>
      <c r="J377" s="6" t="str">
        <f t="shared" si="36"/>
        <v/>
      </c>
      <c r="K377" s="6" t="str">
        <f>IF(AND(税费设置!$B$5="是",G377="个人支出",J377="应税"),"是","否")</f>
        <v>否</v>
      </c>
      <c r="L377" s="8">
        <f t="shared" si="37"/>
        <v>0</v>
      </c>
      <c r="M377" s="8">
        <f t="shared" si="38"/>
        <v>0</v>
      </c>
      <c r="N377" s="8">
        <f t="shared" si="39"/>
        <v>0</v>
      </c>
      <c r="O377" s="8">
        <f t="shared" si="40"/>
        <v>0</v>
      </c>
      <c r="P377" s="8">
        <f>IF(K377&lt;&gt;"是",0,IF(税费设置!$B$6="是",E377/(1+税费设置!$B$10),E377))</f>
        <v>0</v>
      </c>
      <c r="Q377" s="8">
        <f>IF(K377&lt;&gt;"是",0,P377*税费设置!$B$8)</f>
        <v>0</v>
      </c>
      <c r="R377" s="8">
        <f>IF(K377&lt;&gt;"是",0,P377*税费设置!$B$9)</f>
        <v>0</v>
      </c>
      <c r="S377" s="8">
        <f t="shared" si="41"/>
        <v>0</v>
      </c>
    </row>
    <row r="378" spans="1:19" ht="13.9">
      <c r="A378" s="6" t="str">
        <f>IF(总支出!A378="","",总支出!A378)</f>
        <v/>
      </c>
      <c r="B378" s="7" t="str">
        <f>IF(总支出!B378="","",总支出!B378)</f>
        <v/>
      </c>
      <c r="C378" s="6" t="str">
        <f t="shared" si="35"/>
        <v/>
      </c>
      <c r="D378" s="6" t="str">
        <f>IF(总支出!C378="","",总支出!C378)</f>
        <v/>
      </c>
      <c r="E378" s="8" t="str">
        <f>IF(总支出!D378="","",总支出!D378)</f>
        <v/>
      </c>
      <c r="F378" s="6" t="str">
        <f>IF(总支出!E378="","",总支出!E378)</f>
        <v/>
      </c>
      <c r="G378" s="6" t="str">
        <f>IF(总支出!H378="","",总支出!H378)</f>
        <v/>
      </c>
      <c r="H378" s="6" t="str">
        <f>IF(总支出!I378="","自动",总支出!I378)</f>
        <v>自动</v>
      </c>
      <c r="I378" s="6" t="str">
        <f>IF(F378="","",IFERROR(VLOOKUP(F378,税费设置!$A$15:$B$27,2,FALSE),"含税不明"))</f>
        <v/>
      </c>
      <c r="J378" s="6" t="str">
        <f t="shared" si="36"/>
        <v/>
      </c>
      <c r="K378" s="6" t="str">
        <f>IF(AND(税费设置!$B$5="是",G378="个人支出",J378="应税"),"是","否")</f>
        <v>否</v>
      </c>
      <c r="L378" s="8">
        <f t="shared" si="37"/>
        <v>0</v>
      </c>
      <c r="M378" s="8">
        <f t="shared" si="38"/>
        <v>0</v>
      </c>
      <c r="N378" s="8">
        <f t="shared" si="39"/>
        <v>0</v>
      </c>
      <c r="O378" s="8">
        <f t="shared" si="40"/>
        <v>0</v>
      </c>
      <c r="P378" s="8">
        <f>IF(K378&lt;&gt;"是",0,IF(税费设置!$B$6="是",E378/(1+税费设置!$B$10),E378))</f>
        <v>0</v>
      </c>
      <c r="Q378" s="8">
        <f>IF(K378&lt;&gt;"是",0,P378*税费设置!$B$8)</f>
        <v>0</v>
      </c>
      <c r="R378" s="8">
        <f>IF(K378&lt;&gt;"是",0,P378*税费设置!$B$9)</f>
        <v>0</v>
      </c>
      <c r="S378" s="8">
        <f t="shared" si="41"/>
        <v>0</v>
      </c>
    </row>
    <row r="379" spans="1:19" ht="13.9">
      <c r="A379" s="6" t="str">
        <f>IF(总支出!A379="","",总支出!A379)</f>
        <v/>
      </c>
      <c r="B379" s="7" t="str">
        <f>IF(总支出!B379="","",总支出!B379)</f>
        <v/>
      </c>
      <c r="C379" s="6" t="str">
        <f t="shared" si="35"/>
        <v/>
      </c>
      <c r="D379" s="6" t="str">
        <f>IF(总支出!C379="","",总支出!C379)</f>
        <v/>
      </c>
      <c r="E379" s="8" t="str">
        <f>IF(总支出!D379="","",总支出!D379)</f>
        <v/>
      </c>
      <c r="F379" s="6" t="str">
        <f>IF(总支出!E379="","",总支出!E379)</f>
        <v/>
      </c>
      <c r="G379" s="6" t="str">
        <f>IF(总支出!H379="","",总支出!H379)</f>
        <v/>
      </c>
      <c r="H379" s="6" t="str">
        <f>IF(总支出!I379="","自动",总支出!I379)</f>
        <v>自动</v>
      </c>
      <c r="I379" s="6" t="str">
        <f>IF(F379="","",IFERROR(VLOOKUP(F379,税费设置!$A$15:$B$27,2,FALSE),"含税不明"))</f>
        <v/>
      </c>
      <c r="J379" s="6" t="str">
        <f t="shared" si="36"/>
        <v/>
      </c>
      <c r="K379" s="6" t="str">
        <f>IF(AND(税费设置!$B$5="是",G379="个人支出",J379="应税"),"是","否")</f>
        <v>否</v>
      </c>
      <c r="L379" s="8">
        <f t="shared" si="37"/>
        <v>0</v>
      </c>
      <c r="M379" s="8">
        <f t="shared" si="38"/>
        <v>0</v>
      </c>
      <c r="N379" s="8">
        <f t="shared" si="39"/>
        <v>0</v>
      </c>
      <c r="O379" s="8">
        <f t="shared" si="40"/>
        <v>0</v>
      </c>
      <c r="P379" s="8">
        <f>IF(K379&lt;&gt;"是",0,IF(税费设置!$B$6="是",E379/(1+税费设置!$B$10),E379))</f>
        <v>0</v>
      </c>
      <c r="Q379" s="8">
        <f>IF(K379&lt;&gt;"是",0,P379*税费设置!$B$8)</f>
        <v>0</v>
      </c>
      <c r="R379" s="8">
        <f>IF(K379&lt;&gt;"是",0,P379*税费设置!$B$9)</f>
        <v>0</v>
      </c>
      <c r="S379" s="8">
        <f t="shared" si="41"/>
        <v>0</v>
      </c>
    </row>
    <row r="380" spans="1:19" ht="13.9">
      <c r="A380" s="6" t="str">
        <f>IF(总支出!A380="","",总支出!A380)</f>
        <v/>
      </c>
      <c r="B380" s="7" t="str">
        <f>IF(总支出!B380="","",总支出!B380)</f>
        <v/>
      </c>
      <c r="C380" s="6" t="str">
        <f t="shared" si="35"/>
        <v/>
      </c>
      <c r="D380" s="6" t="str">
        <f>IF(总支出!C380="","",总支出!C380)</f>
        <v/>
      </c>
      <c r="E380" s="8" t="str">
        <f>IF(总支出!D380="","",总支出!D380)</f>
        <v/>
      </c>
      <c r="F380" s="6" t="str">
        <f>IF(总支出!E380="","",总支出!E380)</f>
        <v/>
      </c>
      <c r="G380" s="6" t="str">
        <f>IF(总支出!H380="","",总支出!H380)</f>
        <v/>
      </c>
      <c r="H380" s="6" t="str">
        <f>IF(总支出!I380="","自动",总支出!I380)</f>
        <v>自动</v>
      </c>
      <c r="I380" s="6" t="str">
        <f>IF(F380="","",IFERROR(VLOOKUP(F380,税费设置!$A$15:$B$27,2,FALSE),"含税不明"))</f>
        <v/>
      </c>
      <c r="J380" s="6" t="str">
        <f t="shared" si="36"/>
        <v/>
      </c>
      <c r="K380" s="6" t="str">
        <f>IF(AND(税费设置!$B$5="是",G380="个人支出",J380="应税"),"是","否")</f>
        <v>否</v>
      </c>
      <c r="L380" s="8">
        <f t="shared" si="37"/>
        <v>0</v>
      </c>
      <c r="M380" s="8">
        <f t="shared" si="38"/>
        <v>0</v>
      </c>
      <c r="N380" s="8">
        <f t="shared" si="39"/>
        <v>0</v>
      </c>
      <c r="O380" s="8">
        <f t="shared" si="40"/>
        <v>0</v>
      </c>
      <c r="P380" s="8">
        <f>IF(K380&lt;&gt;"是",0,IF(税费设置!$B$6="是",E380/(1+税费设置!$B$10),E380))</f>
        <v>0</v>
      </c>
      <c r="Q380" s="8">
        <f>IF(K380&lt;&gt;"是",0,P380*税费设置!$B$8)</f>
        <v>0</v>
      </c>
      <c r="R380" s="8">
        <f>IF(K380&lt;&gt;"是",0,P380*税费设置!$B$9)</f>
        <v>0</v>
      </c>
      <c r="S380" s="8">
        <f t="shared" si="41"/>
        <v>0</v>
      </c>
    </row>
    <row r="381" spans="1:19" ht="13.9">
      <c r="A381" s="6" t="str">
        <f>IF(总支出!A381="","",总支出!A381)</f>
        <v/>
      </c>
      <c r="B381" s="7" t="str">
        <f>IF(总支出!B381="","",总支出!B381)</f>
        <v/>
      </c>
      <c r="C381" s="6" t="str">
        <f t="shared" si="35"/>
        <v/>
      </c>
      <c r="D381" s="6" t="str">
        <f>IF(总支出!C381="","",总支出!C381)</f>
        <v/>
      </c>
      <c r="E381" s="8" t="str">
        <f>IF(总支出!D381="","",总支出!D381)</f>
        <v/>
      </c>
      <c r="F381" s="6" t="str">
        <f>IF(总支出!E381="","",总支出!E381)</f>
        <v/>
      </c>
      <c r="G381" s="6" t="str">
        <f>IF(总支出!H381="","",总支出!H381)</f>
        <v/>
      </c>
      <c r="H381" s="6" t="str">
        <f>IF(总支出!I381="","自动",总支出!I381)</f>
        <v>自动</v>
      </c>
      <c r="I381" s="6" t="str">
        <f>IF(F381="","",IFERROR(VLOOKUP(F381,税费设置!$A$15:$B$27,2,FALSE),"含税不明"))</f>
        <v/>
      </c>
      <c r="J381" s="6" t="str">
        <f t="shared" si="36"/>
        <v/>
      </c>
      <c r="K381" s="6" t="str">
        <f>IF(AND(税费设置!$B$5="是",G381="个人支出",J381="应税"),"是","否")</f>
        <v>否</v>
      </c>
      <c r="L381" s="8">
        <f t="shared" si="37"/>
        <v>0</v>
      </c>
      <c r="M381" s="8">
        <f t="shared" si="38"/>
        <v>0</v>
      </c>
      <c r="N381" s="8">
        <f t="shared" si="39"/>
        <v>0</v>
      </c>
      <c r="O381" s="8">
        <f t="shared" si="40"/>
        <v>0</v>
      </c>
      <c r="P381" s="8">
        <f>IF(K381&lt;&gt;"是",0,IF(税费设置!$B$6="是",E381/(1+税费设置!$B$10),E381))</f>
        <v>0</v>
      </c>
      <c r="Q381" s="8">
        <f>IF(K381&lt;&gt;"是",0,P381*税费设置!$B$8)</f>
        <v>0</v>
      </c>
      <c r="R381" s="8">
        <f>IF(K381&lt;&gt;"是",0,P381*税费设置!$B$9)</f>
        <v>0</v>
      </c>
      <c r="S381" s="8">
        <f t="shared" si="41"/>
        <v>0</v>
      </c>
    </row>
    <row r="382" spans="1:19" ht="13.9">
      <c r="A382" s="6" t="str">
        <f>IF(总支出!A382="","",总支出!A382)</f>
        <v/>
      </c>
      <c r="B382" s="7" t="str">
        <f>IF(总支出!B382="","",总支出!B382)</f>
        <v/>
      </c>
      <c r="C382" s="6" t="str">
        <f t="shared" si="35"/>
        <v/>
      </c>
      <c r="D382" s="6" t="str">
        <f>IF(总支出!C382="","",总支出!C382)</f>
        <v/>
      </c>
      <c r="E382" s="8" t="str">
        <f>IF(总支出!D382="","",总支出!D382)</f>
        <v/>
      </c>
      <c r="F382" s="6" t="str">
        <f>IF(总支出!E382="","",总支出!E382)</f>
        <v/>
      </c>
      <c r="G382" s="6" t="str">
        <f>IF(总支出!H382="","",总支出!H382)</f>
        <v/>
      </c>
      <c r="H382" s="6" t="str">
        <f>IF(总支出!I382="","自动",总支出!I382)</f>
        <v>自动</v>
      </c>
      <c r="I382" s="6" t="str">
        <f>IF(F382="","",IFERROR(VLOOKUP(F382,税费设置!$A$15:$B$27,2,FALSE),"含税不明"))</f>
        <v/>
      </c>
      <c r="J382" s="6" t="str">
        <f t="shared" si="36"/>
        <v/>
      </c>
      <c r="K382" s="6" t="str">
        <f>IF(AND(税费设置!$B$5="是",G382="个人支出",J382="应税"),"是","否")</f>
        <v>否</v>
      </c>
      <c r="L382" s="8">
        <f t="shared" si="37"/>
        <v>0</v>
      </c>
      <c r="M382" s="8">
        <f t="shared" si="38"/>
        <v>0</v>
      </c>
      <c r="N382" s="8">
        <f t="shared" si="39"/>
        <v>0</v>
      </c>
      <c r="O382" s="8">
        <f t="shared" si="40"/>
        <v>0</v>
      </c>
      <c r="P382" s="8">
        <f>IF(K382&lt;&gt;"是",0,IF(税费设置!$B$6="是",E382/(1+税费设置!$B$10),E382))</f>
        <v>0</v>
      </c>
      <c r="Q382" s="8">
        <f>IF(K382&lt;&gt;"是",0,P382*税费设置!$B$8)</f>
        <v>0</v>
      </c>
      <c r="R382" s="8">
        <f>IF(K382&lt;&gt;"是",0,P382*税费设置!$B$9)</f>
        <v>0</v>
      </c>
      <c r="S382" s="8">
        <f t="shared" si="41"/>
        <v>0</v>
      </c>
    </row>
    <row r="383" spans="1:19" ht="13.9">
      <c r="A383" s="6" t="str">
        <f>IF(总支出!A383="","",总支出!A383)</f>
        <v/>
      </c>
      <c r="B383" s="7" t="str">
        <f>IF(总支出!B383="","",总支出!B383)</f>
        <v/>
      </c>
      <c r="C383" s="6" t="str">
        <f t="shared" si="35"/>
        <v/>
      </c>
      <c r="D383" s="6" t="str">
        <f>IF(总支出!C383="","",总支出!C383)</f>
        <v/>
      </c>
      <c r="E383" s="8" t="str">
        <f>IF(总支出!D383="","",总支出!D383)</f>
        <v/>
      </c>
      <c r="F383" s="6" t="str">
        <f>IF(总支出!E383="","",总支出!E383)</f>
        <v/>
      </c>
      <c r="G383" s="6" t="str">
        <f>IF(总支出!H383="","",总支出!H383)</f>
        <v/>
      </c>
      <c r="H383" s="6" t="str">
        <f>IF(总支出!I383="","自动",总支出!I383)</f>
        <v>自动</v>
      </c>
      <c r="I383" s="6" t="str">
        <f>IF(F383="","",IFERROR(VLOOKUP(F383,税费设置!$A$15:$B$27,2,FALSE),"含税不明"))</f>
        <v/>
      </c>
      <c r="J383" s="6" t="str">
        <f t="shared" si="36"/>
        <v/>
      </c>
      <c r="K383" s="6" t="str">
        <f>IF(AND(税费设置!$B$5="是",G383="个人支出",J383="应税"),"是","否")</f>
        <v>否</v>
      </c>
      <c r="L383" s="8">
        <f t="shared" si="37"/>
        <v>0</v>
      </c>
      <c r="M383" s="8">
        <f t="shared" si="38"/>
        <v>0</v>
      </c>
      <c r="N383" s="8">
        <f t="shared" si="39"/>
        <v>0</v>
      </c>
      <c r="O383" s="8">
        <f t="shared" si="40"/>
        <v>0</v>
      </c>
      <c r="P383" s="8">
        <f>IF(K383&lt;&gt;"是",0,IF(税费设置!$B$6="是",E383/(1+税费设置!$B$10),E383))</f>
        <v>0</v>
      </c>
      <c r="Q383" s="8">
        <f>IF(K383&lt;&gt;"是",0,P383*税费设置!$B$8)</f>
        <v>0</v>
      </c>
      <c r="R383" s="8">
        <f>IF(K383&lt;&gt;"是",0,P383*税费设置!$B$9)</f>
        <v>0</v>
      </c>
      <c r="S383" s="8">
        <f t="shared" si="41"/>
        <v>0</v>
      </c>
    </row>
    <row r="384" spans="1:19" ht="13.9">
      <c r="A384" s="6" t="str">
        <f>IF(总支出!A384="","",总支出!A384)</f>
        <v/>
      </c>
      <c r="B384" s="7" t="str">
        <f>IF(总支出!B384="","",总支出!B384)</f>
        <v/>
      </c>
      <c r="C384" s="6" t="str">
        <f t="shared" si="35"/>
        <v/>
      </c>
      <c r="D384" s="6" t="str">
        <f>IF(总支出!C384="","",总支出!C384)</f>
        <v/>
      </c>
      <c r="E384" s="8" t="str">
        <f>IF(总支出!D384="","",总支出!D384)</f>
        <v/>
      </c>
      <c r="F384" s="6" t="str">
        <f>IF(总支出!E384="","",总支出!E384)</f>
        <v/>
      </c>
      <c r="G384" s="6" t="str">
        <f>IF(总支出!H384="","",总支出!H384)</f>
        <v/>
      </c>
      <c r="H384" s="6" t="str">
        <f>IF(总支出!I384="","自动",总支出!I384)</f>
        <v>自动</v>
      </c>
      <c r="I384" s="6" t="str">
        <f>IF(F384="","",IFERROR(VLOOKUP(F384,税费设置!$A$15:$B$27,2,FALSE),"含税不明"))</f>
        <v/>
      </c>
      <c r="J384" s="6" t="str">
        <f t="shared" si="36"/>
        <v/>
      </c>
      <c r="K384" s="6" t="str">
        <f>IF(AND(税费设置!$B$5="是",G384="个人支出",J384="应税"),"是","否")</f>
        <v>否</v>
      </c>
      <c r="L384" s="8">
        <f t="shared" si="37"/>
        <v>0</v>
      </c>
      <c r="M384" s="8">
        <f t="shared" si="38"/>
        <v>0</v>
      </c>
      <c r="N384" s="8">
        <f t="shared" si="39"/>
        <v>0</v>
      </c>
      <c r="O384" s="8">
        <f t="shared" si="40"/>
        <v>0</v>
      </c>
      <c r="P384" s="8">
        <f>IF(K384&lt;&gt;"是",0,IF(税费设置!$B$6="是",E384/(1+税费设置!$B$10),E384))</f>
        <v>0</v>
      </c>
      <c r="Q384" s="8">
        <f>IF(K384&lt;&gt;"是",0,P384*税费设置!$B$8)</f>
        <v>0</v>
      </c>
      <c r="R384" s="8">
        <f>IF(K384&lt;&gt;"是",0,P384*税费设置!$B$9)</f>
        <v>0</v>
      </c>
      <c r="S384" s="8">
        <f t="shared" si="41"/>
        <v>0</v>
      </c>
    </row>
    <row r="385" spans="1:19" ht="13.9">
      <c r="A385" s="6" t="str">
        <f>IF(总支出!A385="","",总支出!A385)</f>
        <v/>
      </c>
      <c r="B385" s="7" t="str">
        <f>IF(总支出!B385="","",总支出!B385)</f>
        <v/>
      </c>
      <c r="C385" s="6" t="str">
        <f t="shared" si="35"/>
        <v/>
      </c>
      <c r="D385" s="6" t="str">
        <f>IF(总支出!C385="","",总支出!C385)</f>
        <v/>
      </c>
      <c r="E385" s="8" t="str">
        <f>IF(总支出!D385="","",总支出!D385)</f>
        <v/>
      </c>
      <c r="F385" s="6" t="str">
        <f>IF(总支出!E385="","",总支出!E385)</f>
        <v/>
      </c>
      <c r="G385" s="6" t="str">
        <f>IF(总支出!H385="","",总支出!H385)</f>
        <v/>
      </c>
      <c r="H385" s="6" t="str">
        <f>IF(总支出!I385="","自动",总支出!I385)</f>
        <v>自动</v>
      </c>
      <c r="I385" s="6" t="str">
        <f>IF(F385="","",IFERROR(VLOOKUP(F385,税费设置!$A$15:$B$27,2,FALSE),"含税不明"))</f>
        <v/>
      </c>
      <c r="J385" s="6" t="str">
        <f t="shared" si="36"/>
        <v/>
      </c>
      <c r="K385" s="6" t="str">
        <f>IF(AND(税费设置!$B$5="是",G385="个人支出",J385="应税"),"是","否")</f>
        <v>否</v>
      </c>
      <c r="L385" s="8">
        <f t="shared" si="37"/>
        <v>0</v>
      </c>
      <c r="M385" s="8">
        <f t="shared" si="38"/>
        <v>0</v>
      </c>
      <c r="N385" s="8">
        <f t="shared" si="39"/>
        <v>0</v>
      </c>
      <c r="O385" s="8">
        <f t="shared" si="40"/>
        <v>0</v>
      </c>
      <c r="P385" s="8">
        <f>IF(K385&lt;&gt;"是",0,IF(税费设置!$B$6="是",E385/(1+税费设置!$B$10),E385))</f>
        <v>0</v>
      </c>
      <c r="Q385" s="8">
        <f>IF(K385&lt;&gt;"是",0,P385*税费设置!$B$8)</f>
        <v>0</v>
      </c>
      <c r="R385" s="8">
        <f>IF(K385&lt;&gt;"是",0,P385*税费设置!$B$9)</f>
        <v>0</v>
      </c>
      <c r="S385" s="8">
        <f t="shared" si="41"/>
        <v>0</v>
      </c>
    </row>
    <row r="386" spans="1:19" ht="13.9">
      <c r="A386" s="6" t="str">
        <f>IF(总支出!A386="","",总支出!A386)</f>
        <v/>
      </c>
      <c r="B386" s="7" t="str">
        <f>IF(总支出!B386="","",总支出!B386)</f>
        <v/>
      </c>
      <c r="C386" s="6" t="str">
        <f t="shared" si="35"/>
        <v/>
      </c>
      <c r="D386" s="6" t="str">
        <f>IF(总支出!C386="","",总支出!C386)</f>
        <v/>
      </c>
      <c r="E386" s="8" t="str">
        <f>IF(总支出!D386="","",总支出!D386)</f>
        <v/>
      </c>
      <c r="F386" s="6" t="str">
        <f>IF(总支出!E386="","",总支出!E386)</f>
        <v/>
      </c>
      <c r="G386" s="6" t="str">
        <f>IF(总支出!H386="","",总支出!H386)</f>
        <v/>
      </c>
      <c r="H386" s="6" t="str">
        <f>IF(总支出!I386="","自动",总支出!I386)</f>
        <v>自动</v>
      </c>
      <c r="I386" s="6" t="str">
        <f>IF(F386="","",IFERROR(VLOOKUP(F386,税费设置!$A$15:$B$27,2,FALSE),"含税不明"))</f>
        <v/>
      </c>
      <c r="J386" s="6" t="str">
        <f t="shared" si="36"/>
        <v/>
      </c>
      <c r="K386" s="6" t="str">
        <f>IF(AND(税费设置!$B$5="是",G386="个人支出",J386="应税"),"是","否")</f>
        <v>否</v>
      </c>
      <c r="L386" s="8">
        <f t="shared" si="37"/>
        <v>0</v>
      </c>
      <c r="M386" s="8">
        <f t="shared" si="38"/>
        <v>0</v>
      </c>
      <c r="N386" s="8">
        <f t="shared" si="39"/>
        <v>0</v>
      </c>
      <c r="O386" s="8">
        <f t="shared" si="40"/>
        <v>0</v>
      </c>
      <c r="P386" s="8">
        <f>IF(K386&lt;&gt;"是",0,IF(税费设置!$B$6="是",E386/(1+税费设置!$B$10),E386))</f>
        <v>0</v>
      </c>
      <c r="Q386" s="8">
        <f>IF(K386&lt;&gt;"是",0,P386*税费设置!$B$8)</f>
        <v>0</v>
      </c>
      <c r="R386" s="8">
        <f>IF(K386&lt;&gt;"是",0,P386*税费设置!$B$9)</f>
        <v>0</v>
      </c>
      <c r="S386" s="8">
        <f t="shared" si="41"/>
        <v>0</v>
      </c>
    </row>
    <row r="387" spans="1:19" ht="13.9">
      <c r="A387" s="6" t="str">
        <f>IF(总支出!A387="","",总支出!A387)</f>
        <v/>
      </c>
      <c r="B387" s="7" t="str">
        <f>IF(总支出!B387="","",总支出!B387)</f>
        <v/>
      </c>
      <c r="C387" s="6" t="str">
        <f t="shared" si="35"/>
        <v/>
      </c>
      <c r="D387" s="6" t="str">
        <f>IF(总支出!C387="","",总支出!C387)</f>
        <v/>
      </c>
      <c r="E387" s="8" t="str">
        <f>IF(总支出!D387="","",总支出!D387)</f>
        <v/>
      </c>
      <c r="F387" s="6" t="str">
        <f>IF(总支出!E387="","",总支出!E387)</f>
        <v/>
      </c>
      <c r="G387" s="6" t="str">
        <f>IF(总支出!H387="","",总支出!H387)</f>
        <v/>
      </c>
      <c r="H387" s="6" t="str">
        <f>IF(总支出!I387="","自动",总支出!I387)</f>
        <v>自动</v>
      </c>
      <c r="I387" s="6" t="str">
        <f>IF(F387="","",IFERROR(VLOOKUP(F387,税费设置!$A$15:$B$27,2,FALSE),"含税不明"))</f>
        <v/>
      </c>
      <c r="J387" s="6" t="str">
        <f t="shared" si="36"/>
        <v/>
      </c>
      <c r="K387" s="6" t="str">
        <f>IF(AND(税费设置!$B$5="是",G387="个人支出",J387="应税"),"是","否")</f>
        <v>否</v>
      </c>
      <c r="L387" s="8">
        <f t="shared" si="37"/>
        <v>0</v>
      </c>
      <c r="M387" s="8">
        <f t="shared" si="38"/>
        <v>0</v>
      </c>
      <c r="N387" s="8">
        <f t="shared" si="39"/>
        <v>0</v>
      </c>
      <c r="O387" s="8">
        <f t="shared" si="40"/>
        <v>0</v>
      </c>
      <c r="P387" s="8">
        <f>IF(K387&lt;&gt;"是",0,IF(税费设置!$B$6="是",E387/(1+税费设置!$B$10),E387))</f>
        <v>0</v>
      </c>
      <c r="Q387" s="8">
        <f>IF(K387&lt;&gt;"是",0,P387*税费设置!$B$8)</f>
        <v>0</v>
      </c>
      <c r="R387" s="8">
        <f>IF(K387&lt;&gt;"是",0,P387*税费设置!$B$9)</f>
        <v>0</v>
      </c>
      <c r="S387" s="8">
        <f t="shared" si="41"/>
        <v>0</v>
      </c>
    </row>
    <row r="388" spans="1:19" ht="13.9">
      <c r="A388" s="6" t="str">
        <f>IF(总支出!A388="","",总支出!A388)</f>
        <v/>
      </c>
      <c r="B388" s="7" t="str">
        <f>IF(总支出!B388="","",总支出!B388)</f>
        <v/>
      </c>
      <c r="C388" s="6" t="str">
        <f t="shared" ref="C388:C451" si="42">IF(B388="","",TEXT(B388,"yyyy-mm"))</f>
        <v/>
      </c>
      <c r="D388" s="6" t="str">
        <f>IF(总支出!C388="","",总支出!C388)</f>
        <v/>
      </c>
      <c r="E388" s="8" t="str">
        <f>IF(总支出!D388="","",总支出!D388)</f>
        <v/>
      </c>
      <c r="F388" s="6" t="str">
        <f>IF(总支出!E388="","",总支出!E388)</f>
        <v/>
      </c>
      <c r="G388" s="6" t="str">
        <f>IF(总支出!H388="","",总支出!H388)</f>
        <v/>
      </c>
      <c r="H388" s="6" t="str">
        <f>IF(总支出!I388="","自动",总支出!I388)</f>
        <v>自动</v>
      </c>
      <c r="I388" s="6" t="str">
        <f>IF(F388="","",IFERROR(VLOOKUP(F388,税费设置!$A$15:$B$27,2,FALSE),"含税不明"))</f>
        <v/>
      </c>
      <c r="J388" s="6" t="str">
        <f t="shared" ref="J388:J451" si="43">IF(D388="","",IF(H388="自动",I388,H388))</f>
        <v/>
      </c>
      <c r="K388" s="6" t="str">
        <f>IF(AND(税费设置!$B$5="是",G388="个人支出",J388="应税"),"是","否")</f>
        <v>否</v>
      </c>
      <c r="L388" s="8">
        <f t="shared" ref="L388:L451" si="44">IF(K388="是",E388,0)</f>
        <v>0</v>
      </c>
      <c r="M388" s="8">
        <f t="shared" ref="M388:M451" si="45">IF(AND(G388="个人支出",J388="零税率"),E388,0)</f>
        <v>0</v>
      </c>
      <c r="N388" s="8">
        <f t="shared" ref="N388:N451" si="46">IF(AND(G388="个人支出",J388="免税"),E388,0)</f>
        <v>0</v>
      </c>
      <c r="O388" s="8">
        <f t="shared" ref="O388:O451" si="47">IF(AND(G388="个人支出",OR(J388="含税不明",J388="不适用")),E388,0)</f>
        <v>0</v>
      </c>
      <c r="P388" s="8">
        <f>IF(K388&lt;&gt;"是",0,IF(税费设置!$B$6="是",E388/(1+税费设置!$B$10),E388))</f>
        <v>0</v>
      </c>
      <c r="Q388" s="8">
        <f>IF(K388&lt;&gt;"是",0,P388*税费设置!$B$8)</f>
        <v>0</v>
      </c>
      <c r="R388" s="8">
        <f>IF(K388&lt;&gt;"是",0,P388*税费设置!$B$9)</f>
        <v>0</v>
      </c>
      <c r="S388" s="8">
        <f t="shared" ref="S388:S451" si="48">Q388+R388</f>
        <v>0</v>
      </c>
    </row>
    <row r="389" spans="1:19" ht="13.9">
      <c r="A389" s="6" t="str">
        <f>IF(总支出!A389="","",总支出!A389)</f>
        <v/>
      </c>
      <c r="B389" s="7" t="str">
        <f>IF(总支出!B389="","",总支出!B389)</f>
        <v/>
      </c>
      <c r="C389" s="6" t="str">
        <f t="shared" si="42"/>
        <v/>
      </c>
      <c r="D389" s="6" t="str">
        <f>IF(总支出!C389="","",总支出!C389)</f>
        <v/>
      </c>
      <c r="E389" s="8" t="str">
        <f>IF(总支出!D389="","",总支出!D389)</f>
        <v/>
      </c>
      <c r="F389" s="6" t="str">
        <f>IF(总支出!E389="","",总支出!E389)</f>
        <v/>
      </c>
      <c r="G389" s="6" t="str">
        <f>IF(总支出!H389="","",总支出!H389)</f>
        <v/>
      </c>
      <c r="H389" s="6" t="str">
        <f>IF(总支出!I389="","自动",总支出!I389)</f>
        <v>自动</v>
      </c>
      <c r="I389" s="6" t="str">
        <f>IF(F389="","",IFERROR(VLOOKUP(F389,税费设置!$A$15:$B$27,2,FALSE),"含税不明"))</f>
        <v/>
      </c>
      <c r="J389" s="6" t="str">
        <f t="shared" si="43"/>
        <v/>
      </c>
      <c r="K389" s="6" t="str">
        <f>IF(AND(税费设置!$B$5="是",G389="个人支出",J389="应税"),"是","否")</f>
        <v>否</v>
      </c>
      <c r="L389" s="8">
        <f t="shared" si="44"/>
        <v>0</v>
      </c>
      <c r="M389" s="8">
        <f t="shared" si="45"/>
        <v>0</v>
      </c>
      <c r="N389" s="8">
        <f t="shared" si="46"/>
        <v>0</v>
      </c>
      <c r="O389" s="8">
        <f t="shared" si="47"/>
        <v>0</v>
      </c>
      <c r="P389" s="8">
        <f>IF(K389&lt;&gt;"是",0,IF(税费设置!$B$6="是",E389/(1+税费设置!$B$10),E389))</f>
        <v>0</v>
      </c>
      <c r="Q389" s="8">
        <f>IF(K389&lt;&gt;"是",0,P389*税费设置!$B$8)</f>
        <v>0</v>
      </c>
      <c r="R389" s="8">
        <f>IF(K389&lt;&gt;"是",0,P389*税费设置!$B$9)</f>
        <v>0</v>
      </c>
      <c r="S389" s="8">
        <f t="shared" si="48"/>
        <v>0</v>
      </c>
    </row>
    <row r="390" spans="1:19" ht="13.9">
      <c r="A390" s="6" t="str">
        <f>IF(总支出!A390="","",总支出!A390)</f>
        <v/>
      </c>
      <c r="B390" s="7" t="str">
        <f>IF(总支出!B390="","",总支出!B390)</f>
        <v/>
      </c>
      <c r="C390" s="6" t="str">
        <f t="shared" si="42"/>
        <v/>
      </c>
      <c r="D390" s="6" t="str">
        <f>IF(总支出!C390="","",总支出!C390)</f>
        <v/>
      </c>
      <c r="E390" s="8" t="str">
        <f>IF(总支出!D390="","",总支出!D390)</f>
        <v/>
      </c>
      <c r="F390" s="6" t="str">
        <f>IF(总支出!E390="","",总支出!E390)</f>
        <v/>
      </c>
      <c r="G390" s="6" t="str">
        <f>IF(总支出!H390="","",总支出!H390)</f>
        <v/>
      </c>
      <c r="H390" s="6" t="str">
        <f>IF(总支出!I390="","自动",总支出!I390)</f>
        <v>自动</v>
      </c>
      <c r="I390" s="6" t="str">
        <f>IF(F390="","",IFERROR(VLOOKUP(F390,税费设置!$A$15:$B$27,2,FALSE),"含税不明"))</f>
        <v/>
      </c>
      <c r="J390" s="6" t="str">
        <f t="shared" si="43"/>
        <v/>
      </c>
      <c r="K390" s="6" t="str">
        <f>IF(AND(税费设置!$B$5="是",G390="个人支出",J390="应税"),"是","否")</f>
        <v>否</v>
      </c>
      <c r="L390" s="8">
        <f t="shared" si="44"/>
        <v>0</v>
      </c>
      <c r="M390" s="8">
        <f t="shared" si="45"/>
        <v>0</v>
      </c>
      <c r="N390" s="8">
        <f t="shared" si="46"/>
        <v>0</v>
      </c>
      <c r="O390" s="8">
        <f t="shared" si="47"/>
        <v>0</v>
      </c>
      <c r="P390" s="8">
        <f>IF(K390&lt;&gt;"是",0,IF(税费设置!$B$6="是",E390/(1+税费设置!$B$10),E390))</f>
        <v>0</v>
      </c>
      <c r="Q390" s="8">
        <f>IF(K390&lt;&gt;"是",0,P390*税费设置!$B$8)</f>
        <v>0</v>
      </c>
      <c r="R390" s="8">
        <f>IF(K390&lt;&gt;"是",0,P390*税费设置!$B$9)</f>
        <v>0</v>
      </c>
      <c r="S390" s="8">
        <f t="shared" si="48"/>
        <v>0</v>
      </c>
    </row>
    <row r="391" spans="1:19" ht="13.9">
      <c r="A391" s="6" t="str">
        <f>IF(总支出!A391="","",总支出!A391)</f>
        <v/>
      </c>
      <c r="B391" s="7" t="str">
        <f>IF(总支出!B391="","",总支出!B391)</f>
        <v/>
      </c>
      <c r="C391" s="6" t="str">
        <f t="shared" si="42"/>
        <v/>
      </c>
      <c r="D391" s="6" t="str">
        <f>IF(总支出!C391="","",总支出!C391)</f>
        <v/>
      </c>
      <c r="E391" s="8" t="str">
        <f>IF(总支出!D391="","",总支出!D391)</f>
        <v/>
      </c>
      <c r="F391" s="6" t="str">
        <f>IF(总支出!E391="","",总支出!E391)</f>
        <v/>
      </c>
      <c r="G391" s="6" t="str">
        <f>IF(总支出!H391="","",总支出!H391)</f>
        <v/>
      </c>
      <c r="H391" s="6" t="str">
        <f>IF(总支出!I391="","自动",总支出!I391)</f>
        <v>自动</v>
      </c>
      <c r="I391" s="6" t="str">
        <f>IF(F391="","",IFERROR(VLOOKUP(F391,税费设置!$A$15:$B$27,2,FALSE),"含税不明"))</f>
        <v/>
      </c>
      <c r="J391" s="6" t="str">
        <f t="shared" si="43"/>
        <v/>
      </c>
      <c r="K391" s="6" t="str">
        <f>IF(AND(税费设置!$B$5="是",G391="个人支出",J391="应税"),"是","否")</f>
        <v>否</v>
      </c>
      <c r="L391" s="8">
        <f t="shared" si="44"/>
        <v>0</v>
      </c>
      <c r="M391" s="8">
        <f t="shared" si="45"/>
        <v>0</v>
      </c>
      <c r="N391" s="8">
        <f t="shared" si="46"/>
        <v>0</v>
      </c>
      <c r="O391" s="8">
        <f t="shared" si="47"/>
        <v>0</v>
      </c>
      <c r="P391" s="8">
        <f>IF(K391&lt;&gt;"是",0,IF(税费设置!$B$6="是",E391/(1+税费设置!$B$10),E391))</f>
        <v>0</v>
      </c>
      <c r="Q391" s="8">
        <f>IF(K391&lt;&gt;"是",0,P391*税费设置!$B$8)</f>
        <v>0</v>
      </c>
      <c r="R391" s="8">
        <f>IF(K391&lt;&gt;"是",0,P391*税费设置!$B$9)</f>
        <v>0</v>
      </c>
      <c r="S391" s="8">
        <f t="shared" si="48"/>
        <v>0</v>
      </c>
    </row>
    <row r="392" spans="1:19" ht="13.9">
      <c r="A392" s="6" t="str">
        <f>IF(总支出!A392="","",总支出!A392)</f>
        <v/>
      </c>
      <c r="B392" s="7" t="str">
        <f>IF(总支出!B392="","",总支出!B392)</f>
        <v/>
      </c>
      <c r="C392" s="6" t="str">
        <f t="shared" si="42"/>
        <v/>
      </c>
      <c r="D392" s="6" t="str">
        <f>IF(总支出!C392="","",总支出!C392)</f>
        <v/>
      </c>
      <c r="E392" s="8" t="str">
        <f>IF(总支出!D392="","",总支出!D392)</f>
        <v/>
      </c>
      <c r="F392" s="6" t="str">
        <f>IF(总支出!E392="","",总支出!E392)</f>
        <v/>
      </c>
      <c r="G392" s="6" t="str">
        <f>IF(总支出!H392="","",总支出!H392)</f>
        <v/>
      </c>
      <c r="H392" s="6" t="str">
        <f>IF(总支出!I392="","自动",总支出!I392)</f>
        <v>自动</v>
      </c>
      <c r="I392" s="6" t="str">
        <f>IF(F392="","",IFERROR(VLOOKUP(F392,税费设置!$A$15:$B$27,2,FALSE),"含税不明"))</f>
        <v/>
      </c>
      <c r="J392" s="6" t="str">
        <f t="shared" si="43"/>
        <v/>
      </c>
      <c r="K392" s="6" t="str">
        <f>IF(AND(税费设置!$B$5="是",G392="个人支出",J392="应税"),"是","否")</f>
        <v>否</v>
      </c>
      <c r="L392" s="8">
        <f t="shared" si="44"/>
        <v>0</v>
      </c>
      <c r="M392" s="8">
        <f t="shared" si="45"/>
        <v>0</v>
      </c>
      <c r="N392" s="8">
        <f t="shared" si="46"/>
        <v>0</v>
      </c>
      <c r="O392" s="8">
        <f t="shared" si="47"/>
        <v>0</v>
      </c>
      <c r="P392" s="8">
        <f>IF(K392&lt;&gt;"是",0,IF(税费设置!$B$6="是",E392/(1+税费设置!$B$10),E392))</f>
        <v>0</v>
      </c>
      <c r="Q392" s="8">
        <f>IF(K392&lt;&gt;"是",0,P392*税费设置!$B$8)</f>
        <v>0</v>
      </c>
      <c r="R392" s="8">
        <f>IF(K392&lt;&gt;"是",0,P392*税费设置!$B$9)</f>
        <v>0</v>
      </c>
      <c r="S392" s="8">
        <f t="shared" si="48"/>
        <v>0</v>
      </c>
    </row>
    <row r="393" spans="1:19" ht="13.9">
      <c r="A393" s="6" t="str">
        <f>IF(总支出!A393="","",总支出!A393)</f>
        <v/>
      </c>
      <c r="B393" s="7" t="str">
        <f>IF(总支出!B393="","",总支出!B393)</f>
        <v/>
      </c>
      <c r="C393" s="6" t="str">
        <f t="shared" si="42"/>
        <v/>
      </c>
      <c r="D393" s="6" t="str">
        <f>IF(总支出!C393="","",总支出!C393)</f>
        <v/>
      </c>
      <c r="E393" s="8" t="str">
        <f>IF(总支出!D393="","",总支出!D393)</f>
        <v/>
      </c>
      <c r="F393" s="6" t="str">
        <f>IF(总支出!E393="","",总支出!E393)</f>
        <v/>
      </c>
      <c r="G393" s="6" t="str">
        <f>IF(总支出!H393="","",总支出!H393)</f>
        <v/>
      </c>
      <c r="H393" s="6" t="str">
        <f>IF(总支出!I393="","自动",总支出!I393)</f>
        <v>自动</v>
      </c>
      <c r="I393" s="6" t="str">
        <f>IF(F393="","",IFERROR(VLOOKUP(F393,税费设置!$A$15:$B$27,2,FALSE),"含税不明"))</f>
        <v/>
      </c>
      <c r="J393" s="6" t="str">
        <f t="shared" si="43"/>
        <v/>
      </c>
      <c r="K393" s="6" t="str">
        <f>IF(AND(税费设置!$B$5="是",G393="个人支出",J393="应税"),"是","否")</f>
        <v>否</v>
      </c>
      <c r="L393" s="8">
        <f t="shared" si="44"/>
        <v>0</v>
      </c>
      <c r="M393" s="8">
        <f t="shared" si="45"/>
        <v>0</v>
      </c>
      <c r="N393" s="8">
        <f t="shared" si="46"/>
        <v>0</v>
      </c>
      <c r="O393" s="8">
        <f t="shared" si="47"/>
        <v>0</v>
      </c>
      <c r="P393" s="8">
        <f>IF(K393&lt;&gt;"是",0,IF(税费设置!$B$6="是",E393/(1+税费设置!$B$10),E393))</f>
        <v>0</v>
      </c>
      <c r="Q393" s="8">
        <f>IF(K393&lt;&gt;"是",0,P393*税费设置!$B$8)</f>
        <v>0</v>
      </c>
      <c r="R393" s="8">
        <f>IF(K393&lt;&gt;"是",0,P393*税费设置!$B$9)</f>
        <v>0</v>
      </c>
      <c r="S393" s="8">
        <f t="shared" si="48"/>
        <v>0</v>
      </c>
    </row>
    <row r="394" spans="1:19" ht="13.9">
      <c r="A394" s="6" t="str">
        <f>IF(总支出!A394="","",总支出!A394)</f>
        <v/>
      </c>
      <c r="B394" s="7" t="str">
        <f>IF(总支出!B394="","",总支出!B394)</f>
        <v/>
      </c>
      <c r="C394" s="6" t="str">
        <f t="shared" si="42"/>
        <v/>
      </c>
      <c r="D394" s="6" t="str">
        <f>IF(总支出!C394="","",总支出!C394)</f>
        <v/>
      </c>
      <c r="E394" s="8" t="str">
        <f>IF(总支出!D394="","",总支出!D394)</f>
        <v/>
      </c>
      <c r="F394" s="6" t="str">
        <f>IF(总支出!E394="","",总支出!E394)</f>
        <v/>
      </c>
      <c r="G394" s="6" t="str">
        <f>IF(总支出!H394="","",总支出!H394)</f>
        <v/>
      </c>
      <c r="H394" s="6" t="str">
        <f>IF(总支出!I394="","自动",总支出!I394)</f>
        <v>自动</v>
      </c>
      <c r="I394" s="6" t="str">
        <f>IF(F394="","",IFERROR(VLOOKUP(F394,税费设置!$A$15:$B$27,2,FALSE),"含税不明"))</f>
        <v/>
      </c>
      <c r="J394" s="6" t="str">
        <f t="shared" si="43"/>
        <v/>
      </c>
      <c r="K394" s="6" t="str">
        <f>IF(AND(税费设置!$B$5="是",G394="个人支出",J394="应税"),"是","否")</f>
        <v>否</v>
      </c>
      <c r="L394" s="8">
        <f t="shared" si="44"/>
        <v>0</v>
      </c>
      <c r="M394" s="8">
        <f t="shared" si="45"/>
        <v>0</v>
      </c>
      <c r="N394" s="8">
        <f t="shared" si="46"/>
        <v>0</v>
      </c>
      <c r="O394" s="8">
        <f t="shared" si="47"/>
        <v>0</v>
      </c>
      <c r="P394" s="8">
        <f>IF(K394&lt;&gt;"是",0,IF(税费设置!$B$6="是",E394/(1+税费设置!$B$10),E394))</f>
        <v>0</v>
      </c>
      <c r="Q394" s="8">
        <f>IF(K394&lt;&gt;"是",0,P394*税费设置!$B$8)</f>
        <v>0</v>
      </c>
      <c r="R394" s="8">
        <f>IF(K394&lt;&gt;"是",0,P394*税费设置!$B$9)</f>
        <v>0</v>
      </c>
      <c r="S394" s="8">
        <f t="shared" si="48"/>
        <v>0</v>
      </c>
    </row>
    <row r="395" spans="1:19" ht="13.9">
      <c r="A395" s="6" t="str">
        <f>IF(总支出!A395="","",总支出!A395)</f>
        <v/>
      </c>
      <c r="B395" s="7" t="str">
        <f>IF(总支出!B395="","",总支出!B395)</f>
        <v/>
      </c>
      <c r="C395" s="6" t="str">
        <f t="shared" si="42"/>
        <v/>
      </c>
      <c r="D395" s="6" t="str">
        <f>IF(总支出!C395="","",总支出!C395)</f>
        <v/>
      </c>
      <c r="E395" s="8" t="str">
        <f>IF(总支出!D395="","",总支出!D395)</f>
        <v/>
      </c>
      <c r="F395" s="6" t="str">
        <f>IF(总支出!E395="","",总支出!E395)</f>
        <v/>
      </c>
      <c r="G395" s="6" t="str">
        <f>IF(总支出!H395="","",总支出!H395)</f>
        <v/>
      </c>
      <c r="H395" s="6" t="str">
        <f>IF(总支出!I395="","自动",总支出!I395)</f>
        <v>自动</v>
      </c>
      <c r="I395" s="6" t="str">
        <f>IF(F395="","",IFERROR(VLOOKUP(F395,税费设置!$A$15:$B$27,2,FALSE),"含税不明"))</f>
        <v/>
      </c>
      <c r="J395" s="6" t="str">
        <f t="shared" si="43"/>
        <v/>
      </c>
      <c r="K395" s="6" t="str">
        <f>IF(AND(税费设置!$B$5="是",G395="个人支出",J395="应税"),"是","否")</f>
        <v>否</v>
      </c>
      <c r="L395" s="8">
        <f t="shared" si="44"/>
        <v>0</v>
      </c>
      <c r="M395" s="8">
        <f t="shared" si="45"/>
        <v>0</v>
      </c>
      <c r="N395" s="8">
        <f t="shared" si="46"/>
        <v>0</v>
      </c>
      <c r="O395" s="8">
        <f t="shared" si="47"/>
        <v>0</v>
      </c>
      <c r="P395" s="8">
        <f>IF(K395&lt;&gt;"是",0,IF(税费设置!$B$6="是",E395/(1+税费设置!$B$10),E395))</f>
        <v>0</v>
      </c>
      <c r="Q395" s="8">
        <f>IF(K395&lt;&gt;"是",0,P395*税费设置!$B$8)</f>
        <v>0</v>
      </c>
      <c r="R395" s="8">
        <f>IF(K395&lt;&gt;"是",0,P395*税费设置!$B$9)</f>
        <v>0</v>
      </c>
      <c r="S395" s="8">
        <f t="shared" si="48"/>
        <v>0</v>
      </c>
    </row>
    <row r="396" spans="1:19" ht="13.9">
      <c r="A396" s="6" t="str">
        <f>IF(总支出!A396="","",总支出!A396)</f>
        <v/>
      </c>
      <c r="B396" s="7" t="str">
        <f>IF(总支出!B396="","",总支出!B396)</f>
        <v/>
      </c>
      <c r="C396" s="6" t="str">
        <f t="shared" si="42"/>
        <v/>
      </c>
      <c r="D396" s="6" t="str">
        <f>IF(总支出!C396="","",总支出!C396)</f>
        <v/>
      </c>
      <c r="E396" s="8" t="str">
        <f>IF(总支出!D396="","",总支出!D396)</f>
        <v/>
      </c>
      <c r="F396" s="6" t="str">
        <f>IF(总支出!E396="","",总支出!E396)</f>
        <v/>
      </c>
      <c r="G396" s="6" t="str">
        <f>IF(总支出!H396="","",总支出!H396)</f>
        <v/>
      </c>
      <c r="H396" s="6" t="str">
        <f>IF(总支出!I396="","自动",总支出!I396)</f>
        <v>自动</v>
      </c>
      <c r="I396" s="6" t="str">
        <f>IF(F396="","",IFERROR(VLOOKUP(F396,税费设置!$A$15:$B$27,2,FALSE),"含税不明"))</f>
        <v/>
      </c>
      <c r="J396" s="6" t="str">
        <f t="shared" si="43"/>
        <v/>
      </c>
      <c r="K396" s="6" t="str">
        <f>IF(AND(税费设置!$B$5="是",G396="个人支出",J396="应税"),"是","否")</f>
        <v>否</v>
      </c>
      <c r="L396" s="8">
        <f t="shared" si="44"/>
        <v>0</v>
      </c>
      <c r="M396" s="8">
        <f t="shared" si="45"/>
        <v>0</v>
      </c>
      <c r="N396" s="8">
        <f t="shared" si="46"/>
        <v>0</v>
      </c>
      <c r="O396" s="8">
        <f t="shared" si="47"/>
        <v>0</v>
      </c>
      <c r="P396" s="8">
        <f>IF(K396&lt;&gt;"是",0,IF(税费设置!$B$6="是",E396/(1+税费设置!$B$10),E396))</f>
        <v>0</v>
      </c>
      <c r="Q396" s="8">
        <f>IF(K396&lt;&gt;"是",0,P396*税费设置!$B$8)</f>
        <v>0</v>
      </c>
      <c r="R396" s="8">
        <f>IF(K396&lt;&gt;"是",0,P396*税费设置!$B$9)</f>
        <v>0</v>
      </c>
      <c r="S396" s="8">
        <f t="shared" si="48"/>
        <v>0</v>
      </c>
    </row>
    <row r="397" spans="1:19" ht="13.9">
      <c r="A397" s="6" t="str">
        <f>IF(总支出!A397="","",总支出!A397)</f>
        <v/>
      </c>
      <c r="B397" s="7" t="str">
        <f>IF(总支出!B397="","",总支出!B397)</f>
        <v/>
      </c>
      <c r="C397" s="6" t="str">
        <f t="shared" si="42"/>
        <v/>
      </c>
      <c r="D397" s="6" t="str">
        <f>IF(总支出!C397="","",总支出!C397)</f>
        <v/>
      </c>
      <c r="E397" s="8" t="str">
        <f>IF(总支出!D397="","",总支出!D397)</f>
        <v/>
      </c>
      <c r="F397" s="6" t="str">
        <f>IF(总支出!E397="","",总支出!E397)</f>
        <v/>
      </c>
      <c r="G397" s="6" t="str">
        <f>IF(总支出!H397="","",总支出!H397)</f>
        <v/>
      </c>
      <c r="H397" s="6" t="str">
        <f>IF(总支出!I397="","自动",总支出!I397)</f>
        <v>自动</v>
      </c>
      <c r="I397" s="6" t="str">
        <f>IF(F397="","",IFERROR(VLOOKUP(F397,税费设置!$A$15:$B$27,2,FALSE),"含税不明"))</f>
        <v/>
      </c>
      <c r="J397" s="6" t="str">
        <f t="shared" si="43"/>
        <v/>
      </c>
      <c r="K397" s="6" t="str">
        <f>IF(AND(税费设置!$B$5="是",G397="个人支出",J397="应税"),"是","否")</f>
        <v>否</v>
      </c>
      <c r="L397" s="8">
        <f t="shared" si="44"/>
        <v>0</v>
      </c>
      <c r="M397" s="8">
        <f t="shared" si="45"/>
        <v>0</v>
      </c>
      <c r="N397" s="8">
        <f t="shared" si="46"/>
        <v>0</v>
      </c>
      <c r="O397" s="8">
        <f t="shared" si="47"/>
        <v>0</v>
      </c>
      <c r="P397" s="8">
        <f>IF(K397&lt;&gt;"是",0,IF(税费设置!$B$6="是",E397/(1+税费设置!$B$10),E397))</f>
        <v>0</v>
      </c>
      <c r="Q397" s="8">
        <f>IF(K397&lt;&gt;"是",0,P397*税费设置!$B$8)</f>
        <v>0</v>
      </c>
      <c r="R397" s="8">
        <f>IF(K397&lt;&gt;"是",0,P397*税费设置!$B$9)</f>
        <v>0</v>
      </c>
      <c r="S397" s="8">
        <f t="shared" si="48"/>
        <v>0</v>
      </c>
    </row>
    <row r="398" spans="1:19" ht="13.9">
      <c r="A398" s="6" t="str">
        <f>IF(总支出!A398="","",总支出!A398)</f>
        <v/>
      </c>
      <c r="B398" s="7" t="str">
        <f>IF(总支出!B398="","",总支出!B398)</f>
        <v/>
      </c>
      <c r="C398" s="6" t="str">
        <f t="shared" si="42"/>
        <v/>
      </c>
      <c r="D398" s="6" t="str">
        <f>IF(总支出!C398="","",总支出!C398)</f>
        <v/>
      </c>
      <c r="E398" s="8" t="str">
        <f>IF(总支出!D398="","",总支出!D398)</f>
        <v/>
      </c>
      <c r="F398" s="6" t="str">
        <f>IF(总支出!E398="","",总支出!E398)</f>
        <v/>
      </c>
      <c r="G398" s="6" t="str">
        <f>IF(总支出!H398="","",总支出!H398)</f>
        <v/>
      </c>
      <c r="H398" s="6" t="str">
        <f>IF(总支出!I398="","自动",总支出!I398)</f>
        <v>自动</v>
      </c>
      <c r="I398" s="6" t="str">
        <f>IF(F398="","",IFERROR(VLOOKUP(F398,税费设置!$A$15:$B$27,2,FALSE),"含税不明"))</f>
        <v/>
      </c>
      <c r="J398" s="6" t="str">
        <f t="shared" si="43"/>
        <v/>
      </c>
      <c r="K398" s="6" t="str">
        <f>IF(AND(税费设置!$B$5="是",G398="个人支出",J398="应税"),"是","否")</f>
        <v>否</v>
      </c>
      <c r="L398" s="8">
        <f t="shared" si="44"/>
        <v>0</v>
      </c>
      <c r="M398" s="8">
        <f t="shared" si="45"/>
        <v>0</v>
      </c>
      <c r="N398" s="8">
        <f t="shared" si="46"/>
        <v>0</v>
      </c>
      <c r="O398" s="8">
        <f t="shared" si="47"/>
        <v>0</v>
      </c>
      <c r="P398" s="8">
        <f>IF(K398&lt;&gt;"是",0,IF(税费设置!$B$6="是",E398/(1+税费设置!$B$10),E398))</f>
        <v>0</v>
      </c>
      <c r="Q398" s="8">
        <f>IF(K398&lt;&gt;"是",0,P398*税费设置!$B$8)</f>
        <v>0</v>
      </c>
      <c r="R398" s="8">
        <f>IF(K398&lt;&gt;"是",0,P398*税费设置!$B$9)</f>
        <v>0</v>
      </c>
      <c r="S398" s="8">
        <f t="shared" si="48"/>
        <v>0</v>
      </c>
    </row>
    <row r="399" spans="1:19" ht="13.9">
      <c r="A399" s="6" t="str">
        <f>IF(总支出!A399="","",总支出!A399)</f>
        <v/>
      </c>
      <c r="B399" s="7" t="str">
        <f>IF(总支出!B399="","",总支出!B399)</f>
        <v/>
      </c>
      <c r="C399" s="6" t="str">
        <f t="shared" si="42"/>
        <v/>
      </c>
      <c r="D399" s="6" t="str">
        <f>IF(总支出!C399="","",总支出!C399)</f>
        <v/>
      </c>
      <c r="E399" s="8" t="str">
        <f>IF(总支出!D399="","",总支出!D399)</f>
        <v/>
      </c>
      <c r="F399" s="6" t="str">
        <f>IF(总支出!E399="","",总支出!E399)</f>
        <v/>
      </c>
      <c r="G399" s="6" t="str">
        <f>IF(总支出!H399="","",总支出!H399)</f>
        <v/>
      </c>
      <c r="H399" s="6" t="str">
        <f>IF(总支出!I399="","自动",总支出!I399)</f>
        <v>自动</v>
      </c>
      <c r="I399" s="6" t="str">
        <f>IF(F399="","",IFERROR(VLOOKUP(F399,税费设置!$A$15:$B$27,2,FALSE),"含税不明"))</f>
        <v/>
      </c>
      <c r="J399" s="6" t="str">
        <f t="shared" si="43"/>
        <v/>
      </c>
      <c r="K399" s="6" t="str">
        <f>IF(AND(税费设置!$B$5="是",G399="个人支出",J399="应税"),"是","否")</f>
        <v>否</v>
      </c>
      <c r="L399" s="8">
        <f t="shared" si="44"/>
        <v>0</v>
      </c>
      <c r="M399" s="8">
        <f t="shared" si="45"/>
        <v>0</v>
      </c>
      <c r="N399" s="8">
        <f t="shared" si="46"/>
        <v>0</v>
      </c>
      <c r="O399" s="8">
        <f t="shared" si="47"/>
        <v>0</v>
      </c>
      <c r="P399" s="8">
        <f>IF(K399&lt;&gt;"是",0,IF(税费设置!$B$6="是",E399/(1+税费设置!$B$10),E399))</f>
        <v>0</v>
      </c>
      <c r="Q399" s="8">
        <f>IF(K399&lt;&gt;"是",0,P399*税费设置!$B$8)</f>
        <v>0</v>
      </c>
      <c r="R399" s="8">
        <f>IF(K399&lt;&gt;"是",0,P399*税费设置!$B$9)</f>
        <v>0</v>
      </c>
      <c r="S399" s="8">
        <f t="shared" si="48"/>
        <v>0</v>
      </c>
    </row>
    <row r="400" spans="1:19" ht="13.9">
      <c r="A400" s="6" t="str">
        <f>IF(总支出!A400="","",总支出!A400)</f>
        <v/>
      </c>
      <c r="B400" s="7" t="str">
        <f>IF(总支出!B400="","",总支出!B400)</f>
        <v/>
      </c>
      <c r="C400" s="6" t="str">
        <f t="shared" si="42"/>
        <v/>
      </c>
      <c r="D400" s="6" t="str">
        <f>IF(总支出!C400="","",总支出!C400)</f>
        <v/>
      </c>
      <c r="E400" s="8" t="str">
        <f>IF(总支出!D400="","",总支出!D400)</f>
        <v/>
      </c>
      <c r="F400" s="6" t="str">
        <f>IF(总支出!E400="","",总支出!E400)</f>
        <v/>
      </c>
      <c r="G400" s="6" t="str">
        <f>IF(总支出!H400="","",总支出!H400)</f>
        <v/>
      </c>
      <c r="H400" s="6" t="str">
        <f>IF(总支出!I400="","自动",总支出!I400)</f>
        <v>自动</v>
      </c>
      <c r="I400" s="6" t="str">
        <f>IF(F400="","",IFERROR(VLOOKUP(F400,税费设置!$A$15:$B$27,2,FALSE),"含税不明"))</f>
        <v/>
      </c>
      <c r="J400" s="6" t="str">
        <f t="shared" si="43"/>
        <v/>
      </c>
      <c r="K400" s="6" t="str">
        <f>IF(AND(税费设置!$B$5="是",G400="个人支出",J400="应税"),"是","否")</f>
        <v>否</v>
      </c>
      <c r="L400" s="8">
        <f t="shared" si="44"/>
        <v>0</v>
      </c>
      <c r="M400" s="8">
        <f t="shared" si="45"/>
        <v>0</v>
      </c>
      <c r="N400" s="8">
        <f t="shared" si="46"/>
        <v>0</v>
      </c>
      <c r="O400" s="8">
        <f t="shared" si="47"/>
        <v>0</v>
      </c>
      <c r="P400" s="8">
        <f>IF(K400&lt;&gt;"是",0,IF(税费设置!$B$6="是",E400/(1+税费设置!$B$10),E400))</f>
        <v>0</v>
      </c>
      <c r="Q400" s="8">
        <f>IF(K400&lt;&gt;"是",0,P400*税费设置!$B$8)</f>
        <v>0</v>
      </c>
      <c r="R400" s="8">
        <f>IF(K400&lt;&gt;"是",0,P400*税费设置!$B$9)</f>
        <v>0</v>
      </c>
      <c r="S400" s="8">
        <f t="shared" si="48"/>
        <v>0</v>
      </c>
    </row>
    <row r="401" spans="1:19" ht="13.9">
      <c r="A401" s="6" t="str">
        <f>IF(总支出!A401="","",总支出!A401)</f>
        <v/>
      </c>
      <c r="B401" s="7" t="str">
        <f>IF(总支出!B401="","",总支出!B401)</f>
        <v/>
      </c>
      <c r="C401" s="6" t="str">
        <f t="shared" si="42"/>
        <v/>
      </c>
      <c r="D401" s="6" t="str">
        <f>IF(总支出!C401="","",总支出!C401)</f>
        <v/>
      </c>
      <c r="E401" s="8" t="str">
        <f>IF(总支出!D401="","",总支出!D401)</f>
        <v/>
      </c>
      <c r="F401" s="6" t="str">
        <f>IF(总支出!E401="","",总支出!E401)</f>
        <v/>
      </c>
      <c r="G401" s="6" t="str">
        <f>IF(总支出!H401="","",总支出!H401)</f>
        <v/>
      </c>
      <c r="H401" s="6" t="str">
        <f>IF(总支出!I401="","自动",总支出!I401)</f>
        <v>自动</v>
      </c>
      <c r="I401" s="6" t="str">
        <f>IF(F401="","",IFERROR(VLOOKUP(F401,税费设置!$A$15:$B$27,2,FALSE),"含税不明"))</f>
        <v/>
      </c>
      <c r="J401" s="6" t="str">
        <f t="shared" si="43"/>
        <v/>
      </c>
      <c r="K401" s="6" t="str">
        <f>IF(AND(税费设置!$B$5="是",G401="个人支出",J401="应税"),"是","否")</f>
        <v>否</v>
      </c>
      <c r="L401" s="8">
        <f t="shared" si="44"/>
        <v>0</v>
      </c>
      <c r="M401" s="8">
        <f t="shared" si="45"/>
        <v>0</v>
      </c>
      <c r="N401" s="8">
        <f t="shared" si="46"/>
        <v>0</v>
      </c>
      <c r="O401" s="8">
        <f t="shared" si="47"/>
        <v>0</v>
      </c>
      <c r="P401" s="8">
        <f>IF(K401&lt;&gt;"是",0,IF(税费设置!$B$6="是",E401/(1+税费设置!$B$10),E401))</f>
        <v>0</v>
      </c>
      <c r="Q401" s="8">
        <f>IF(K401&lt;&gt;"是",0,P401*税费设置!$B$8)</f>
        <v>0</v>
      </c>
      <c r="R401" s="8">
        <f>IF(K401&lt;&gt;"是",0,P401*税费设置!$B$9)</f>
        <v>0</v>
      </c>
      <c r="S401" s="8">
        <f t="shared" si="48"/>
        <v>0</v>
      </c>
    </row>
    <row r="402" spans="1:19" ht="13.9">
      <c r="A402" s="6" t="str">
        <f>IF(总支出!A402="","",总支出!A402)</f>
        <v/>
      </c>
      <c r="B402" s="7" t="str">
        <f>IF(总支出!B402="","",总支出!B402)</f>
        <v/>
      </c>
      <c r="C402" s="6" t="str">
        <f t="shared" si="42"/>
        <v/>
      </c>
      <c r="D402" s="6" t="str">
        <f>IF(总支出!C402="","",总支出!C402)</f>
        <v/>
      </c>
      <c r="E402" s="8" t="str">
        <f>IF(总支出!D402="","",总支出!D402)</f>
        <v/>
      </c>
      <c r="F402" s="6" t="str">
        <f>IF(总支出!E402="","",总支出!E402)</f>
        <v/>
      </c>
      <c r="G402" s="6" t="str">
        <f>IF(总支出!H402="","",总支出!H402)</f>
        <v/>
      </c>
      <c r="H402" s="6" t="str">
        <f>IF(总支出!I402="","自动",总支出!I402)</f>
        <v>自动</v>
      </c>
      <c r="I402" s="6" t="str">
        <f>IF(F402="","",IFERROR(VLOOKUP(F402,税费设置!$A$15:$B$27,2,FALSE),"含税不明"))</f>
        <v/>
      </c>
      <c r="J402" s="6" t="str">
        <f t="shared" si="43"/>
        <v/>
      </c>
      <c r="K402" s="6" t="str">
        <f>IF(AND(税费设置!$B$5="是",G402="个人支出",J402="应税"),"是","否")</f>
        <v>否</v>
      </c>
      <c r="L402" s="8">
        <f t="shared" si="44"/>
        <v>0</v>
      </c>
      <c r="M402" s="8">
        <f t="shared" si="45"/>
        <v>0</v>
      </c>
      <c r="N402" s="8">
        <f t="shared" si="46"/>
        <v>0</v>
      </c>
      <c r="O402" s="8">
        <f t="shared" si="47"/>
        <v>0</v>
      </c>
      <c r="P402" s="8">
        <f>IF(K402&lt;&gt;"是",0,IF(税费设置!$B$6="是",E402/(1+税费设置!$B$10),E402))</f>
        <v>0</v>
      </c>
      <c r="Q402" s="8">
        <f>IF(K402&lt;&gt;"是",0,P402*税费设置!$B$8)</f>
        <v>0</v>
      </c>
      <c r="R402" s="8">
        <f>IF(K402&lt;&gt;"是",0,P402*税费设置!$B$9)</f>
        <v>0</v>
      </c>
      <c r="S402" s="8">
        <f t="shared" si="48"/>
        <v>0</v>
      </c>
    </row>
    <row r="403" spans="1:19" ht="13.9">
      <c r="A403" s="6" t="str">
        <f>IF(总支出!A403="","",总支出!A403)</f>
        <v/>
      </c>
      <c r="B403" s="7" t="str">
        <f>IF(总支出!B403="","",总支出!B403)</f>
        <v/>
      </c>
      <c r="C403" s="6" t="str">
        <f t="shared" si="42"/>
        <v/>
      </c>
      <c r="D403" s="6" t="str">
        <f>IF(总支出!C403="","",总支出!C403)</f>
        <v/>
      </c>
      <c r="E403" s="8" t="str">
        <f>IF(总支出!D403="","",总支出!D403)</f>
        <v/>
      </c>
      <c r="F403" s="6" t="str">
        <f>IF(总支出!E403="","",总支出!E403)</f>
        <v/>
      </c>
      <c r="G403" s="6" t="str">
        <f>IF(总支出!H403="","",总支出!H403)</f>
        <v/>
      </c>
      <c r="H403" s="6" t="str">
        <f>IF(总支出!I403="","自动",总支出!I403)</f>
        <v>自动</v>
      </c>
      <c r="I403" s="6" t="str">
        <f>IF(F403="","",IFERROR(VLOOKUP(F403,税费设置!$A$15:$B$27,2,FALSE),"含税不明"))</f>
        <v/>
      </c>
      <c r="J403" s="6" t="str">
        <f t="shared" si="43"/>
        <v/>
      </c>
      <c r="K403" s="6" t="str">
        <f>IF(AND(税费设置!$B$5="是",G403="个人支出",J403="应税"),"是","否")</f>
        <v>否</v>
      </c>
      <c r="L403" s="8">
        <f t="shared" si="44"/>
        <v>0</v>
      </c>
      <c r="M403" s="8">
        <f t="shared" si="45"/>
        <v>0</v>
      </c>
      <c r="N403" s="8">
        <f t="shared" si="46"/>
        <v>0</v>
      </c>
      <c r="O403" s="8">
        <f t="shared" si="47"/>
        <v>0</v>
      </c>
      <c r="P403" s="8">
        <f>IF(K403&lt;&gt;"是",0,IF(税费设置!$B$6="是",E403/(1+税费设置!$B$10),E403))</f>
        <v>0</v>
      </c>
      <c r="Q403" s="8">
        <f>IF(K403&lt;&gt;"是",0,P403*税费设置!$B$8)</f>
        <v>0</v>
      </c>
      <c r="R403" s="8">
        <f>IF(K403&lt;&gt;"是",0,P403*税费设置!$B$9)</f>
        <v>0</v>
      </c>
      <c r="S403" s="8">
        <f t="shared" si="48"/>
        <v>0</v>
      </c>
    </row>
    <row r="404" spans="1:19" ht="13.9">
      <c r="A404" s="6" t="str">
        <f>IF(总支出!A404="","",总支出!A404)</f>
        <v/>
      </c>
      <c r="B404" s="7" t="str">
        <f>IF(总支出!B404="","",总支出!B404)</f>
        <v/>
      </c>
      <c r="C404" s="6" t="str">
        <f t="shared" si="42"/>
        <v/>
      </c>
      <c r="D404" s="6" t="str">
        <f>IF(总支出!C404="","",总支出!C404)</f>
        <v/>
      </c>
      <c r="E404" s="8" t="str">
        <f>IF(总支出!D404="","",总支出!D404)</f>
        <v/>
      </c>
      <c r="F404" s="6" t="str">
        <f>IF(总支出!E404="","",总支出!E404)</f>
        <v/>
      </c>
      <c r="G404" s="6" t="str">
        <f>IF(总支出!H404="","",总支出!H404)</f>
        <v/>
      </c>
      <c r="H404" s="6" t="str">
        <f>IF(总支出!I404="","自动",总支出!I404)</f>
        <v>自动</v>
      </c>
      <c r="I404" s="6" t="str">
        <f>IF(F404="","",IFERROR(VLOOKUP(F404,税费设置!$A$15:$B$27,2,FALSE),"含税不明"))</f>
        <v/>
      </c>
      <c r="J404" s="6" t="str">
        <f t="shared" si="43"/>
        <v/>
      </c>
      <c r="K404" s="6" t="str">
        <f>IF(AND(税费设置!$B$5="是",G404="个人支出",J404="应税"),"是","否")</f>
        <v>否</v>
      </c>
      <c r="L404" s="8">
        <f t="shared" si="44"/>
        <v>0</v>
      </c>
      <c r="M404" s="8">
        <f t="shared" si="45"/>
        <v>0</v>
      </c>
      <c r="N404" s="8">
        <f t="shared" si="46"/>
        <v>0</v>
      </c>
      <c r="O404" s="8">
        <f t="shared" si="47"/>
        <v>0</v>
      </c>
      <c r="P404" s="8">
        <f>IF(K404&lt;&gt;"是",0,IF(税费设置!$B$6="是",E404/(1+税费设置!$B$10),E404))</f>
        <v>0</v>
      </c>
      <c r="Q404" s="8">
        <f>IF(K404&lt;&gt;"是",0,P404*税费设置!$B$8)</f>
        <v>0</v>
      </c>
      <c r="R404" s="8">
        <f>IF(K404&lt;&gt;"是",0,P404*税费设置!$B$9)</f>
        <v>0</v>
      </c>
      <c r="S404" s="8">
        <f t="shared" si="48"/>
        <v>0</v>
      </c>
    </row>
    <row r="405" spans="1:19" ht="13.9">
      <c r="A405" s="6" t="str">
        <f>IF(总支出!A405="","",总支出!A405)</f>
        <v/>
      </c>
      <c r="B405" s="7" t="str">
        <f>IF(总支出!B405="","",总支出!B405)</f>
        <v/>
      </c>
      <c r="C405" s="6" t="str">
        <f t="shared" si="42"/>
        <v/>
      </c>
      <c r="D405" s="6" t="str">
        <f>IF(总支出!C405="","",总支出!C405)</f>
        <v/>
      </c>
      <c r="E405" s="8" t="str">
        <f>IF(总支出!D405="","",总支出!D405)</f>
        <v/>
      </c>
      <c r="F405" s="6" t="str">
        <f>IF(总支出!E405="","",总支出!E405)</f>
        <v/>
      </c>
      <c r="G405" s="6" t="str">
        <f>IF(总支出!H405="","",总支出!H405)</f>
        <v/>
      </c>
      <c r="H405" s="6" t="str">
        <f>IF(总支出!I405="","自动",总支出!I405)</f>
        <v>自动</v>
      </c>
      <c r="I405" s="6" t="str">
        <f>IF(F405="","",IFERROR(VLOOKUP(F405,税费设置!$A$15:$B$27,2,FALSE),"含税不明"))</f>
        <v/>
      </c>
      <c r="J405" s="6" t="str">
        <f t="shared" si="43"/>
        <v/>
      </c>
      <c r="K405" s="6" t="str">
        <f>IF(AND(税费设置!$B$5="是",G405="个人支出",J405="应税"),"是","否")</f>
        <v>否</v>
      </c>
      <c r="L405" s="8">
        <f t="shared" si="44"/>
        <v>0</v>
      </c>
      <c r="M405" s="8">
        <f t="shared" si="45"/>
        <v>0</v>
      </c>
      <c r="N405" s="8">
        <f t="shared" si="46"/>
        <v>0</v>
      </c>
      <c r="O405" s="8">
        <f t="shared" si="47"/>
        <v>0</v>
      </c>
      <c r="P405" s="8">
        <f>IF(K405&lt;&gt;"是",0,IF(税费设置!$B$6="是",E405/(1+税费设置!$B$10),E405))</f>
        <v>0</v>
      </c>
      <c r="Q405" s="8">
        <f>IF(K405&lt;&gt;"是",0,P405*税费设置!$B$8)</f>
        <v>0</v>
      </c>
      <c r="R405" s="8">
        <f>IF(K405&lt;&gt;"是",0,P405*税费设置!$B$9)</f>
        <v>0</v>
      </c>
      <c r="S405" s="8">
        <f t="shared" si="48"/>
        <v>0</v>
      </c>
    </row>
    <row r="406" spans="1:19" ht="13.9">
      <c r="A406" s="6" t="str">
        <f>IF(总支出!A406="","",总支出!A406)</f>
        <v/>
      </c>
      <c r="B406" s="7" t="str">
        <f>IF(总支出!B406="","",总支出!B406)</f>
        <v/>
      </c>
      <c r="C406" s="6" t="str">
        <f t="shared" si="42"/>
        <v/>
      </c>
      <c r="D406" s="6" t="str">
        <f>IF(总支出!C406="","",总支出!C406)</f>
        <v/>
      </c>
      <c r="E406" s="8" t="str">
        <f>IF(总支出!D406="","",总支出!D406)</f>
        <v/>
      </c>
      <c r="F406" s="6" t="str">
        <f>IF(总支出!E406="","",总支出!E406)</f>
        <v/>
      </c>
      <c r="G406" s="6" t="str">
        <f>IF(总支出!H406="","",总支出!H406)</f>
        <v/>
      </c>
      <c r="H406" s="6" t="str">
        <f>IF(总支出!I406="","自动",总支出!I406)</f>
        <v>自动</v>
      </c>
      <c r="I406" s="6" t="str">
        <f>IF(F406="","",IFERROR(VLOOKUP(F406,税费设置!$A$15:$B$27,2,FALSE),"含税不明"))</f>
        <v/>
      </c>
      <c r="J406" s="6" t="str">
        <f t="shared" si="43"/>
        <v/>
      </c>
      <c r="K406" s="6" t="str">
        <f>IF(AND(税费设置!$B$5="是",G406="个人支出",J406="应税"),"是","否")</f>
        <v>否</v>
      </c>
      <c r="L406" s="8">
        <f t="shared" si="44"/>
        <v>0</v>
      </c>
      <c r="M406" s="8">
        <f t="shared" si="45"/>
        <v>0</v>
      </c>
      <c r="N406" s="8">
        <f t="shared" si="46"/>
        <v>0</v>
      </c>
      <c r="O406" s="8">
        <f t="shared" si="47"/>
        <v>0</v>
      </c>
      <c r="P406" s="8">
        <f>IF(K406&lt;&gt;"是",0,IF(税费设置!$B$6="是",E406/(1+税费设置!$B$10),E406))</f>
        <v>0</v>
      </c>
      <c r="Q406" s="8">
        <f>IF(K406&lt;&gt;"是",0,P406*税费设置!$B$8)</f>
        <v>0</v>
      </c>
      <c r="R406" s="8">
        <f>IF(K406&lt;&gt;"是",0,P406*税费设置!$B$9)</f>
        <v>0</v>
      </c>
      <c r="S406" s="8">
        <f t="shared" si="48"/>
        <v>0</v>
      </c>
    </row>
    <row r="407" spans="1:19" ht="13.9">
      <c r="A407" s="6" t="str">
        <f>IF(总支出!A407="","",总支出!A407)</f>
        <v/>
      </c>
      <c r="B407" s="7" t="str">
        <f>IF(总支出!B407="","",总支出!B407)</f>
        <v/>
      </c>
      <c r="C407" s="6" t="str">
        <f t="shared" si="42"/>
        <v/>
      </c>
      <c r="D407" s="6" t="str">
        <f>IF(总支出!C407="","",总支出!C407)</f>
        <v/>
      </c>
      <c r="E407" s="8" t="str">
        <f>IF(总支出!D407="","",总支出!D407)</f>
        <v/>
      </c>
      <c r="F407" s="6" t="str">
        <f>IF(总支出!E407="","",总支出!E407)</f>
        <v/>
      </c>
      <c r="G407" s="6" t="str">
        <f>IF(总支出!H407="","",总支出!H407)</f>
        <v/>
      </c>
      <c r="H407" s="6" t="str">
        <f>IF(总支出!I407="","自动",总支出!I407)</f>
        <v>自动</v>
      </c>
      <c r="I407" s="6" t="str">
        <f>IF(F407="","",IFERROR(VLOOKUP(F407,税费设置!$A$15:$B$27,2,FALSE),"含税不明"))</f>
        <v/>
      </c>
      <c r="J407" s="6" t="str">
        <f t="shared" si="43"/>
        <v/>
      </c>
      <c r="K407" s="6" t="str">
        <f>IF(AND(税费设置!$B$5="是",G407="个人支出",J407="应税"),"是","否")</f>
        <v>否</v>
      </c>
      <c r="L407" s="8">
        <f t="shared" si="44"/>
        <v>0</v>
      </c>
      <c r="M407" s="8">
        <f t="shared" si="45"/>
        <v>0</v>
      </c>
      <c r="N407" s="8">
        <f t="shared" si="46"/>
        <v>0</v>
      </c>
      <c r="O407" s="8">
        <f t="shared" si="47"/>
        <v>0</v>
      </c>
      <c r="P407" s="8">
        <f>IF(K407&lt;&gt;"是",0,IF(税费设置!$B$6="是",E407/(1+税费设置!$B$10),E407))</f>
        <v>0</v>
      </c>
      <c r="Q407" s="8">
        <f>IF(K407&lt;&gt;"是",0,P407*税费设置!$B$8)</f>
        <v>0</v>
      </c>
      <c r="R407" s="8">
        <f>IF(K407&lt;&gt;"是",0,P407*税费设置!$B$9)</f>
        <v>0</v>
      </c>
      <c r="S407" s="8">
        <f t="shared" si="48"/>
        <v>0</v>
      </c>
    </row>
    <row r="408" spans="1:19" ht="13.9">
      <c r="A408" s="6" t="str">
        <f>IF(总支出!A408="","",总支出!A408)</f>
        <v/>
      </c>
      <c r="B408" s="7" t="str">
        <f>IF(总支出!B408="","",总支出!B408)</f>
        <v/>
      </c>
      <c r="C408" s="6" t="str">
        <f t="shared" si="42"/>
        <v/>
      </c>
      <c r="D408" s="6" t="str">
        <f>IF(总支出!C408="","",总支出!C408)</f>
        <v/>
      </c>
      <c r="E408" s="8" t="str">
        <f>IF(总支出!D408="","",总支出!D408)</f>
        <v/>
      </c>
      <c r="F408" s="6" t="str">
        <f>IF(总支出!E408="","",总支出!E408)</f>
        <v/>
      </c>
      <c r="G408" s="6" t="str">
        <f>IF(总支出!H408="","",总支出!H408)</f>
        <v/>
      </c>
      <c r="H408" s="6" t="str">
        <f>IF(总支出!I408="","自动",总支出!I408)</f>
        <v>自动</v>
      </c>
      <c r="I408" s="6" t="str">
        <f>IF(F408="","",IFERROR(VLOOKUP(F408,税费设置!$A$15:$B$27,2,FALSE),"含税不明"))</f>
        <v/>
      </c>
      <c r="J408" s="6" t="str">
        <f t="shared" si="43"/>
        <v/>
      </c>
      <c r="K408" s="6" t="str">
        <f>IF(AND(税费设置!$B$5="是",G408="个人支出",J408="应税"),"是","否")</f>
        <v>否</v>
      </c>
      <c r="L408" s="8">
        <f t="shared" si="44"/>
        <v>0</v>
      </c>
      <c r="M408" s="8">
        <f t="shared" si="45"/>
        <v>0</v>
      </c>
      <c r="N408" s="8">
        <f t="shared" si="46"/>
        <v>0</v>
      </c>
      <c r="O408" s="8">
        <f t="shared" si="47"/>
        <v>0</v>
      </c>
      <c r="P408" s="8">
        <f>IF(K408&lt;&gt;"是",0,IF(税费设置!$B$6="是",E408/(1+税费设置!$B$10),E408))</f>
        <v>0</v>
      </c>
      <c r="Q408" s="8">
        <f>IF(K408&lt;&gt;"是",0,P408*税费设置!$B$8)</f>
        <v>0</v>
      </c>
      <c r="R408" s="8">
        <f>IF(K408&lt;&gt;"是",0,P408*税费设置!$B$9)</f>
        <v>0</v>
      </c>
      <c r="S408" s="8">
        <f t="shared" si="48"/>
        <v>0</v>
      </c>
    </row>
    <row r="409" spans="1:19" ht="13.9">
      <c r="A409" s="6" t="str">
        <f>IF(总支出!A409="","",总支出!A409)</f>
        <v/>
      </c>
      <c r="B409" s="7" t="str">
        <f>IF(总支出!B409="","",总支出!B409)</f>
        <v/>
      </c>
      <c r="C409" s="6" t="str">
        <f t="shared" si="42"/>
        <v/>
      </c>
      <c r="D409" s="6" t="str">
        <f>IF(总支出!C409="","",总支出!C409)</f>
        <v/>
      </c>
      <c r="E409" s="8" t="str">
        <f>IF(总支出!D409="","",总支出!D409)</f>
        <v/>
      </c>
      <c r="F409" s="6" t="str">
        <f>IF(总支出!E409="","",总支出!E409)</f>
        <v/>
      </c>
      <c r="G409" s="6" t="str">
        <f>IF(总支出!H409="","",总支出!H409)</f>
        <v/>
      </c>
      <c r="H409" s="6" t="str">
        <f>IF(总支出!I409="","自动",总支出!I409)</f>
        <v>自动</v>
      </c>
      <c r="I409" s="6" t="str">
        <f>IF(F409="","",IFERROR(VLOOKUP(F409,税费设置!$A$15:$B$27,2,FALSE),"含税不明"))</f>
        <v/>
      </c>
      <c r="J409" s="6" t="str">
        <f t="shared" si="43"/>
        <v/>
      </c>
      <c r="K409" s="6" t="str">
        <f>IF(AND(税费设置!$B$5="是",G409="个人支出",J409="应税"),"是","否")</f>
        <v>否</v>
      </c>
      <c r="L409" s="8">
        <f t="shared" si="44"/>
        <v>0</v>
      </c>
      <c r="M409" s="8">
        <f t="shared" si="45"/>
        <v>0</v>
      </c>
      <c r="N409" s="8">
        <f t="shared" si="46"/>
        <v>0</v>
      </c>
      <c r="O409" s="8">
        <f t="shared" si="47"/>
        <v>0</v>
      </c>
      <c r="P409" s="8">
        <f>IF(K409&lt;&gt;"是",0,IF(税费设置!$B$6="是",E409/(1+税费设置!$B$10),E409))</f>
        <v>0</v>
      </c>
      <c r="Q409" s="8">
        <f>IF(K409&lt;&gt;"是",0,P409*税费设置!$B$8)</f>
        <v>0</v>
      </c>
      <c r="R409" s="8">
        <f>IF(K409&lt;&gt;"是",0,P409*税费设置!$B$9)</f>
        <v>0</v>
      </c>
      <c r="S409" s="8">
        <f t="shared" si="48"/>
        <v>0</v>
      </c>
    </row>
    <row r="410" spans="1:19" ht="13.9">
      <c r="A410" s="6" t="str">
        <f>IF(总支出!A410="","",总支出!A410)</f>
        <v/>
      </c>
      <c r="B410" s="7" t="str">
        <f>IF(总支出!B410="","",总支出!B410)</f>
        <v/>
      </c>
      <c r="C410" s="6" t="str">
        <f t="shared" si="42"/>
        <v/>
      </c>
      <c r="D410" s="6" t="str">
        <f>IF(总支出!C410="","",总支出!C410)</f>
        <v/>
      </c>
      <c r="E410" s="8" t="str">
        <f>IF(总支出!D410="","",总支出!D410)</f>
        <v/>
      </c>
      <c r="F410" s="6" t="str">
        <f>IF(总支出!E410="","",总支出!E410)</f>
        <v/>
      </c>
      <c r="G410" s="6" t="str">
        <f>IF(总支出!H410="","",总支出!H410)</f>
        <v/>
      </c>
      <c r="H410" s="6" t="str">
        <f>IF(总支出!I410="","自动",总支出!I410)</f>
        <v>自动</v>
      </c>
      <c r="I410" s="6" t="str">
        <f>IF(F410="","",IFERROR(VLOOKUP(F410,税费设置!$A$15:$B$27,2,FALSE),"含税不明"))</f>
        <v/>
      </c>
      <c r="J410" s="6" t="str">
        <f t="shared" si="43"/>
        <v/>
      </c>
      <c r="K410" s="6" t="str">
        <f>IF(AND(税费设置!$B$5="是",G410="个人支出",J410="应税"),"是","否")</f>
        <v>否</v>
      </c>
      <c r="L410" s="8">
        <f t="shared" si="44"/>
        <v>0</v>
      </c>
      <c r="M410" s="8">
        <f t="shared" si="45"/>
        <v>0</v>
      </c>
      <c r="N410" s="8">
        <f t="shared" si="46"/>
        <v>0</v>
      </c>
      <c r="O410" s="8">
        <f t="shared" si="47"/>
        <v>0</v>
      </c>
      <c r="P410" s="8">
        <f>IF(K410&lt;&gt;"是",0,IF(税费设置!$B$6="是",E410/(1+税费设置!$B$10),E410))</f>
        <v>0</v>
      </c>
      <c r="Q410" s="8">
        <f>IF(K410&lt;&gt;"是",0,P410*税费设置!$B$8)</f>
        <v>0</v>
      </c>
      <c r="R410" s="8">
        <f>IF(K410&lt;&gt;"是",0,P410*税费设置!$B$9)</f>
        <v>0</v>
      </c>
      <c r="S410" s="8">
        <f t="shared" si="48"/>
        <v>0</v>
      </c>
    </row>
    <row r="411" spans="1:19" ht="13.9">
      <c r="A411" s="6" t="str">
        <f>IF(总支出!A411="","",总支出!A411)</f>
        <v/>
      </c>
      <c r="B411" s="7" t="str">
        <f>IF(总支出!B411="","",总支出!B411)</f>
        <v/>
      </c>
      <c r="C411" s="6" t="str">
        <f t="shared" si="42"/>
        <v/>
      </c>
      <c r="D411" s="6" t="str">
        <f>IF(总支出!C411="","",总支出!C411)</f>
        <v/>
      </c>
      <c r="E411" s="8" t="str">
        <f>IF(总支出!D411="","",总支出!D411)</f>
        <v/>
      </c>
      <c r="F411" s="6" t="str">
        <f>IF(总支出!E411="","",总支出!E411)</f>
        <v/>
      </c>
      <c r="G411" s="6" t="str">
        <f>IF(总支出!H411="","",总支出!H411)</f>
        <v/>
      </c>
      <c r="H411" s="6" t="str">
        <f>IF(总支出!I411="","自动",总支出!I411)</f>
        <v>自动</v>
      </c>
      <c r="I411" s="6" t="str">
        <f>IF(F411="","",IFERROR(VLOOKUP(F411,税费设置!$A$15:$B$27,2,FALSE),"含税不明"))</f>
        <v/>
      </c>
      <c r="J411" s="6" t="str">
        <f t="shared" si="43"/>
        <v/>
      </c>
      <c r="K411" s="6" t="str">
        <f>IF(AND(税费设置!$B$5="是",G411="个人支出",J411="应税"),"是","否")</f>
        <v>否</v>
      </c>
      <c r="L411" s="8">
        <f t="shared" si="44"/>
        <v>0</v>
      </c>
      <c r="M411" s="8">
        <f t="shared" si="45"/>
        <v>0</v>
      </c>
      <c r="N411" s="8">
        <f t="shared" si="46"/>
        <v>0</v>
      </c>
      <c r="O411" s="8">
        <f t="shared" si="47"/>
        <v>0</v>
      </c>
      <c r="P411" s="8">
        <f>IF(K411&lt;&gt;"是",0,IF(税费设置!$B$6="是",E411/(1+税费设置!$B$10),E411))</f>
        <v>0</v>
      </c>
      <c r="Q411" s="8">
        <f>IF(K411&lt;&gt;"是",0,P411*税费设置!$B$8)</f>
        <v>0</v>
      </c>
      <c r="R411" s="8">
        <f>IF(K411&lt;&gt;"是",0,P411*税费设置!$B$9)</f>
        <v>0</v>
      </c>
      <c r="S411" s="8">
        <f t="shared" si="48"/>
        <v>0</v>
      </c>
    </row>
    <row r="412" spans="1:19" ht="13.9">
      <c r="A412" s="6" t="str">
        <f>IF(总支出!A412="","",总支出!A412)</f>
        <v/>
      </c>
      <c r="B412" s="7" t="str">
        <f>IF(总支出!B412="","",总支出!B412)</f>
        <v/>
      </c>
      <c r="C412" s="6" t="str">
        <f t="shared" si="42"/>
        <v/>
      </c>
      <c r="D412" s="6" t="str">
        <f>IF(总支出!C412="","",总支出!C412)</f>
        <v/>
      </c>
      <c r="E412" s="8" t="str">
        <f>IF(总支出!D412="","",总支出!D412)</f>
        <v/>
      </c>
      <c r="F412" s="6" t="str">
        <f>IF(总支出!E412="","",总支出!E412)</f>
        <v/>
      </c>
      <c r="G412" s="6" t="str">
        <f>IF(总支出!H412="","",总支出!H412)</f>
        <v/>
      </c>
      <c r="H412" s="6" t="str">
        <f>IF(总支出!I412="","自动",总支出!I412)</f>
        <v>自动</v>
      </c>
      <c r="I412" s="6" t="str">
        <f>IF(F412="","",IFERROR(VLOOKUP(F412,税费设置!$A$15:$B$27,2,FALSE),"含税不明"))</f>
        <v/>
      </c>
      <c r="J412" s="6" t="str">
        <f t="shared" si="43"/>
        <v/>
      </c>
      <c r="K412" s="6" t="str">
        <f>IF(AND(税费设置!$B$5="是",G412="个人支出",J412="应税"),"是","否")</f>
        <v>否</v>
      </c>
      <c r="L412" s="8">
        <f t="shared" si="44"/>
        <v>0</v>
      </c>
      <c r="M412" s="8">
        <f t="shared" si="45"/>
        <v>0</v>
      </c>
      <c r="N412" s="8">
        <f t="shared" si="46"/>
        <v>0</v>
      </c>
      <c r="O412" s="8">
        <f t="shared" si="47"/>
        <v>0</v>
      </c>
      <c r="P412" s="8">
        <f>IF(K412&lt;&gt;"是",0,IF(税费设置!$B$6="是",E412/(1+税费设置!$B$10),E412))</f>
        <v>0</v>
      </c>
      <c r="Q412" s="8">
        <f>IF(K412&lt;&gt;"是",0,P412*税费设置!$B$8)</f>
        <v>0</v>
      </c>
      <c r="R412" s="8">
        <f>IF(K412&lt;&gt;"是",0,P412*税费设置!$B$9)</f>
        <v>0</v>
      </c>
      <c r="S412" s="8">
        <f t="shared" si="48"/>
        <v>0</v>
      </c>
    </row>
    <row r="413" spans="1:19" ht="13.9">
      <c r="A413" s="6" t="str">
        <f>IF(总支出!A413="","",总支出!A413)</f>
        <v/>
      </c>
      <c r="B413" s="7" t="str">
        <f>IF(总支出!B413="","",总支出!B413)</f>
        <v/>
      </c>
      <c r="C413" s="6" t="str">
        <f t="shared" si="42"/>
        <v/>
      </c>
      <c r="D413" s="6" t="str">
        <f>IF(总支出!C413="","",总支出!C413)</f>
        <v/>
      </c>
      <c r="E413" s="8" t="str">
        <f>IF(总支出!D413="","",总支出!D413)</f>
        <v/>
      </c>
      <c r="F413" s="6" t="str">
        <f>IF(总支出!E413="","",总支出!E413)</f>
        <v/>
      </c>
      <c r="G413" s="6" t="str">
        <f>IF(总支出!H413="","",总支出!H413)</f>
        <v/>
      </c>
      <c r="H413" s="6" t="str">
        <f>IF(总支出!I413="","自动",总支出!I413)</f>
        <v>自动</v>
      </c>
      <c r="I413" s="6" t="str">
        <f>IF(F413="","",IFERROR(VLOOKUP(F413,税费设置!$A$15:$B$27,2,FALSE),"含税不明"))</f>
        <v/>
      </c>
      <c r="J413" s="6" t="str">
        <f t="shared" si="43"/>
        <v/>
      </c>
      <c r="K413" s="6" t="str">
        <f>IF(AND(税费设置!$B$5="是",G413="个人支出",J413="应税"),"是","否")</f>
        <v>否</v>
      </c>
      <c r="L413" s="8">
        <f t="shared" si="44"/>
        <v>0</v>
      </c>
      <c r="M413" s="8">
        <f t="shared" si="45"/>
        <v>0</v>
      </c>
      <c r="N413" s="8">
        <f t="shared" si="46"/>
        <v>0</v>
      </c>
      <c r="O413" s="8">
        <f t="shared" si="47"/>
        <v>0</v>
      </c>
      <c r="P413" s="8">
        <f>IF(K413&lt;&gt;"是",0,IF(税费设置!$B$6="是",E413/(1+税费设置!$B$10),E413))</f>
        <v>0</v>
      </c>
      <c r="Q413" s="8">
        <f>IF(K413&lt;&gt;"是",0,P413*税费设置!$B$8)</f>
        <v>0</v>
      </c>
      <c r="R413" s="8">
        <f>IF(K413&lt;&gt;"是",0,P413*税费设置!$B$9)</f>
        <v>0</v>
      </c>
      <c r="S413" s="8">
        <f t="shared" si="48"/>
        <v>0</v>
      </c>
    </row>
    <row r="414" spans="1:19" ht="13.9">
      <c r="A414" s="6" t="str">
        <f>IF(总支出!A414="","",总支出!A414)</f>
        <v/>
      </c>
      <c r="B414" s="7" t="str">
        <f>IF(总支出!B414="","",总支出!B414)</f>
        <v/>
      </c>
      <c r="C414" s="6" t="str">
        <f t="shared" si="42"/>
        <v/>
      </c>
      <c r="D414" s="6" t="str">
        <f>IF(总支出!C414="","",总支出!C414)</f>
        <v/>
      </c>
      <c r="E414" s="8" t="str">
        <f>IF(总支出!D414="","",总支出!D414)</f>
        <v/>
      </c>
      <c r="F414" s="6" t="str">
        <f>IF(总支出!E414="","",总支出!E414)</f>
        <v/>
      </c>
      <c r="G414" s="6" t="str">
        <f>IF(总支出!H414="","",总支出!H414)</f>
        <v/>
      </c>
      <c r="H414" s="6" t="str">
        <f>IF(总支出!I414="","自动",总支出!I414)</f>
        <v>自动</v>
      </c>
      <c r="I414" s="6" t="str">
        <f>IF(F414="","",IFERROR(VLOOKUP(F414,税费设置!$A$15:$B$27,2,FALSE),"含税不明"))</f>
        <v/>
      </c>
      <c r="J414" s="6" t="str">
        <f t="shared" si="43"/>
        <v/>
      </c>
      <c r="K414" s="6" t="str">
        <f>IF(AND(税费设置!$B$5="是",G414="个人支出",J414="应税"),"是","否")</f>
        <v>否</v>
      </c>
      <c r="L414" s="8">
        <f t="shared" si="44"/>
        <v>0</v>
      </c>
      <c r="M414" s="8">
        <f t="shared" si="45"/>
        <v>0</v>
      </c>
      <c r="N414" s="8">
        <f t="shared" si="46"/>
        <v>0</v>
      </c>
      <c r="O414" s="8">
        <f t="shared" si="47"/>
        <v>0</v>
      </c>
      <c r="P414" s="8">
        <f>IF(K414&lt;&gt;"是",0,IF(税费设置!$B$6="是",E414/(1+税费设置!$B$10),E414))</f>
        <v>0</v>
      </c>
      <c r="Q414" s="8">
        <f>IF(K414&lt;&gt;"是",0,P414*税费设置!$B$8)</f>
        <v>0</v>
      </c>
      <c r="R414" s="8">
        <f>IF(K414&lt;&gt;"是",0,P414*税费设置!$B$9)</f>
        <v>0</v>
      </c>
      <c r="S414" s="8">
        <f t="shared" si="48"/>
        <v>0</v>
      </c>
    </row>
    <row r="415" spans="1:19" ht="13.9">
      <c r="A415" s="6" t="str">
        <f>IF(总支出!A415="","",总支出!A415)</f>
        <v/>
      </c>
      <c r="B415" s="7" t="str">
        <f>IF(总支出!B415="","",总支出!B415)</f>
        <v/>
      </c>
      <c r="C415" s="6" t="str">
        <f t="shared" si="42"/>
        <v/>
      </c>
      <c r="D415" s="6" t="str">
        <f>IF(总支出!C415="","",总支出!C415)</f>
        <v/>
      </c>
      <c r="E415" s="8" t="str">
        <f>IF(总支出!D415="","",总支出!D415)</f>
        <v/>
      </c>
      <c r="F415" s="6" t="str">
        <f>IF(总支出!E415="","",总支出!E415)</f>
        <v/>
      </c>
      <c r="G415" s="6" t="str">
        <f>IF(总支出!H415="","",总支出!H415)</f>
        <v/>
      </c>
      <c r="H415" s="6" t="str">
        <f>IF(总支出!I415="","自动",总支出!I415)</f>
        <v>自动</v>
      </c>
      <c r="I415" s="6" t="str">
        <f>IF(F415="","",IFERROR(VLOOKUP(F415,税费设置!$A$15:$B$27,2,FALSE),"含税不明"))</f>
        <v/>
      </c>
      <c r="J415" s="6" t="str">
        <f t="shared" si="43"/>
        <v/>
      </c>
      <c r="K415" s="6" t="str">
        <f>IF(AND(税费设置!$B$5="是",G415="个人支出",J415="应税"),"是","否")</f>
        <v>否</v>
      </c>
      <c r="L415" s="8">
        <f t="shared" si="44"/>
        <v>0</v>
      </c>
      <c r="M415" s="8">
        <f t="shared" si="45"/>
        <v>0</v>
      </c>
      <c r="N415" s="8">
        <f t="shared" si="46"/>
        <v>0</v>
      </c>
      <c r="O415" s="8">
        <f t="shared" si="47"/>
        <v>0</v>
      </c>
      <c r="P415" s="8">
        <f>IF(K415&lt;&gt;"是",0,IF(税费设置!$B$6="是",E415/(1+税费设置!$B$10),E415))</f>
        <v>0</v>
      </c>
      <c r="Q415" s="8">
        <f>IF(K415&lt;&gt;"是",0,P415*税费设置!$B$8)</f>
        <v>0</v>
      </c>
      <c r="R415" s="8">
        <f>IF(K415&lt;&gt;"是",0,P415*税费设置!$B$9)</f>
        <v>0</v>
      </c>
      <c r="S415" s="8">
        <f t="shared" si="48"/>
        <v>0</v>
      </c>
    </row>
    <row r="416" spans="1:19" ht="13.9">
      <c r="A416" s="6" t="str">
        <f>IF(总支出!A416="","",总支出!A416)</f>
        <v/>
      </c>
      <c r="B416" s="7" t="str">
        <f>IF(总支出!B416="","",总支出!B416)</f>
        <v/>
      </c>
      <c r="C416" s="6" t="str">
        <f t="shared" si="42"/>
        <v/>
      </c>
      <c r="D416" s="6" t="str">
        <f>IF(总支出!C416="","",总支出!C416)</f>
        <v/>
      </c>
      <c r="E416" s="8" t="str">
        <f>IF(总支出!D416="","",总支出!D416)</f>
        <v/>
      </c>
      <c r="F416" s="6" t="str">
        <f>IF(总支出!E416="","",总支出!E416)</f>
        <v/>
      </c>
      <c r="G416" s="6" t="str">
        <f>IF(总支出!H416="","",总支出!H416)</f>
        <v/>
      </c>
      <c r="H416" s="6" t="str">
        <f>IF(总支出!I416="","自动",总支出!I416)</f>
        <v>自动</v>
      </c>
      <c r="I416" s="6" t="str">
        <f>IF(F416="","",IFERROR(VLOOKUP(F416,税费设置!$A$15:$B$27,2,FALSE),"含税不明"))</f>
        <v/>
      </c>
      <c r="J416" s="6" t="str">
        <f t="shared" si="43"/>
        <v/>
      </c>
      <c r="K416" s="6" t="str">
        <f>IF(AND(税费设置!$B$5="是",G416="个人支出",J416="应税"),"是","否")</f>
        <v>否</v>
      </c>
      <c r="L416" s="8">
        <f t="shared" si="44"/>
        <v>0</v>
      </c>
      <c r="M416" s="8">
        <f t="shared" si="45"/>
        <v>0</v>
      </c>
      <c r="N416" s="8">
        <f t="shared" si="46"/>
        <v>0</v>
      </c>
      <c r="O416" s="8">
        <f t="shared" si="47"/>
        <v>0</v>
      </c>
      <c r="P416" s="8">
        <f>IF(K416&lt;&gt;"是",0,IF(税费设置!$B$6="是",E416/(1+税费设置!$B$10),E416))</f>
        <v>0</v>
      </c>
      <c r="Q416" s="8">
        <f>IF(K416&lt;&gt;"是",0,P416*税费设置!$B$8)</f>
        <v>0</v>
      </c>
      <c r="R416" s="8">
        <f>IF(K416&lt;&gt;"是",0,P416*税费设置!$B$9)</f>
        <v>0</v>
      </c>
      <c r="S416" s="8">
        <f t="shared" si="48"/>
        <v>0</v>
      </c>
    </row>
    <row r="417" spans="1:19" ht="13.9">
      <c r="A417" s="6" t="str">
        <f>IF(总支出!A417="","",总支出!A417)</f>
        <v/>
      </c>
      <c r="B417" s="7" t="str">
        <f>IF(总支出!B417="","",总支出!B417)</f>
        <v/>
      </c>
      <c r="C417" s="6" t="str">
        <f t="shared" si="42"/>
        <v/>
      </c>
      <c r="D417" s="6" t="str">
        <f>IF(总支出!C417="","",总支出!C417)</f>
        <v/>
      </c>
      <c r="E417" s="8" t="str">
        <f>IF(总支出!D417="","",总支出!D417)</f>
        <v/>
      </c>
      <c r="F417" s="6" t="str">
        <f>IF(总支出!E417="","",总支出!E417)</f>
        <v/>
      </c>
      <c r="G417" s="6" t="str">
        <f>IF(总支出!H417="","",总支出!H417)</f>
        <v/>
      </c>
      <c r="H417" s="6" t="str">
        <f>IF(总支出!I417="","自动",总支出!I417)</f>
        <v>自动</v>
      </c>
      <c r="I417" s="6" t="str">
        <f>IF(F417="","",IFERROR(VLOOKUP(F417,税费设置!$A$15:$B$27,2,FALSE),"含税不明"))</f>
        <v/>
      </c>
      <c r="J417" s="6" t="str">
        <f t="shared" si="43"/>
        <v/>
      </c>
      <c r="K417" s="6" t="str">
        <f>IF(AND(税费设置!$B$5="是",G417="个人支出",J417="应税"),"是","否")</f>
        <v>否</v>
      </c>
      <c r="L417" s="8">
        <f t="shared" si="44"/>
        <v>0</v>
      </c>
      <c r="M417" s="8">
        <f t="shared" si="45"/>
        <v>0</v>
      </c>
      <c r="N417" s="8">
        <f t="shared" si="46"/>
        <v>0</v>
      </c>
      <c r="O417" s="8">
        <f t="shared" si="47"/>
        <v>0</v>
      </c>
      <c r="P417" s="8">
        <f>IF(K417&lt;&gt;"是",0,IF(税费设置!$B$6="是",E417/(1+税费设置!$B$10),E417))</f>
        <v>0</v>
      </c>
      <c r="Q417" s="8">
        <f>IF(K417&lt;&gt;"是",0,P417*税费设置!$B$8)</f>
        <v>0</v>
      </c>
      <c r="R417" s="8">
        <f>IF(K417&lt;&gt;"是",0,P417*税费设置!$B$9)</f>
        <v>0</v>
      </c>
      <c r="S417" s="8">
        <f t="shared" si="48"/>
        <v>0</v>
      </c>
    </row>
    <row r="418" spans="1:19" ht="13.9">
      <c r="A418" s="6" t="str">
        <f>IF(总支出!A418="","",总支出!A418)</f>
        <v/>
      </c>
      <c r="B418" s="7" t="str">
        <f>IF(总支出!B418="","",总支出!B418)</f>
        <v/>
      </c>
      <c r="C418" s="6" t="str">
        <f t="shared" si="42"/>
        <v/>
      </c>
      <c r="D418" s="6" t="str">
        <f>IF(总支出!C418="","",总支出!C418)</f>
        <v/>
      </c>
      <c r="E418" s="8" t="str">
        <f>IF(总支出!D418="","",总支出!D418)</f>
        <v/>
      </c>
      <c r="F418" s="6" t="str">
        <f>IF(总支出!E418="","",总支出!E418)</f>
        <v/>
      </c>
      <c r="G418" s="6" t="str">
        <f>IF(总支出!H418="","",总支出!H418)</f>
        <v/>
      </c>
      <c r="H418" s="6" t="str">
        <f>IF(总支出!I418="","自动",总支出!I418)</f>
        <v>自动</v>
      </c>
      <c r="I418" s="6" t="str">
        <f>IF(F418="","",IFERROR(VLOOKUP(F418,税费设置!$A$15:$B$27,2,FALSE),"含税不明"))</f>
        <v/>
      </c>
      <c r="J418" s="6" t="str">
        <f t="shared" si="43"/>
        <v/>
      </c>
      <c r="K418" s="6" t="str">
        <f>IF(AND(税费设置!$B$5="是",G418="个人支出",J418="应税"),"是","否")</f>
        <v>否</v>
      </c>
      <c r="L418" s="8">
        <f t="shared" si="44"/>
        <v>0</v>
      </c>
      <c r="M418" s="8">
        <f t="shared" si="45"/>
        <v>0</v>
      </c>
      <c r="N418" s="8">
        <f t="shared" si="46"/>
        <v>0</v>
      </c>
      <c r="O418" s="8">
        <f t="shared" si="47"/>
        <v>0</v>
      </c>
      <c r="P418" s="8">
        <f>IF(K418&lt;&gt;"是",0,IF(税费设置!$B$6="是",E418/(1+税费设置!$B$10),E418))</f>
        <v>0</v>
      </c>
      <c r="Q418" s="8">
        <f>IF(K418&lt;&gt;"是",0,P418*税费设置!$B$8)</f>
        <v>0</v>
      </c>
      <c r="R418" s="8">
        <f>IF(K418&lt;&gt;"是",0,P418*税费设置!$B$9)</f>
        <v>0</v>
      </c>
      <c r="S418" s="8">
        <f t="shared" si="48"/>
        <v>0</v>
      </c>
    </row>
    <row r="419" spans="1:19" ht="13.9">
      <c r="A419" s="6" t="str">
        <f>IF(总支出!A419="","",总支出!A419)</f>
        <v/>
      </c>
      <c r="B419" s="7" t="str">
        <f>IF(总支出!B419="","",总支出!B419)</f>
        <v/>
      </c>
      <c r="C419" s="6" t="str">
        <f t="shared" si="42"/>
        <v/>
      </c>
      <c r="D419" s="6" t="str">
        <f>IF(总支出!C419="","",总支出!C419)</f>
        <v/>
      </c>
      <c r="E419" s="8" t="str">
        <f>IF(总支出!D419="","",总支出!D419)</f>
        <v/>
      </c>
      <c r="F419" s="6" t="str">
        <f>IF(总支出!E419="","",总支出!E419)</f>
        <v/>
      </c>
      <c r="G419" s="6" t="str">
        <f>IF(总支出!H419="","",总支出!H419)</f>
        <v/>
      </c>
      <c r="H419" s="6" t="str">
        <f>IF(总支出!I419="","自动",总支出!I419)</f>
        <v>自动</v>
      </c>
      <c r="I419" s="6" t="str">
        <f>IF(F419="","",IFERROR(VLOOKUP(F419,税费设置!$A$15:$B$27,2,FALSE),"含税不明"))</f>
        <v/>
      </c>
      <c r="J419" s="6" t="str">
        <f t="shared" si="43"/>
        <v/>
      </c>
      <c r="K419" s="6" t="str">
        <f>IF(AND(税费设置!$B$5="是",G419="个人支出",J419="应税"),"是","否")</f>
        <v>否</v>
      </c>
      <c r="L419" s="8">
        <f t="shared" si="44"/>
        <v>0</v>
      </c>
      <c r="M419" s="8">
        <f t="shared" si="45"/>
        <v>0</v>
      </c>
      <c r="N419" s="8">
        <f t="shared" si="46"/>
        <v>0</v>
      </c>
      <c r="O419" s="8">
        <f t="shared" si="47"/>
        <v>0</v>
      </c>
      <c r="P419" s="8">
        <f>IF(K419&lt;&gt;"是",0,IF(税费设置!$B$6="是",E419/(1+税费设置!$B$10),E419))</f>
        <v>0</v>
      </c>
      <c r="Q419" s="8">
        <f>IF(K419&lt;&gt;"是",0,P419*税费设置!$B$8)</f>
        <v>0</v>
      </c>
      <c r="R419" s="8">
        <f>IF(K419&lt;&gt;"是",0,P419*税费设置!$B$9)</f>
        <v>0</v>
      </c>
      <c r="S419" s="8">
        <f t="shared" si="48"/>
        <v>0</v>
      </c>
    </row>
    <row r="420" spans="1:19" ht="13.9">
      <c r="A420" s="6" t="str">
        <f>IF(总支出!A420="","",总支出!A420)</f>
        <v/>
      </c>
      <c r="B420" s="7" t="str">
        <f>IF(总支出!B420="","",总支出!B420)</f>
        <v/>
      </c>
      <c r="C420" s="6" t="str">
        <f t="shared" si="42"/>
        <v/>
      </c>
      <c r="D420" s="6" t="str">
        <f>IF(总支出!C420="","",总支出!C420)</f>
        <v/>
      </c>
      <c r="E420" s="8" t="str">
        <f>IF(总支出!D420="","",总支出!D420)</f>
        <v/>
      </c>
      <c r="F420" s="6" t="str">
        <f>IF(总支出!E420="","",总支出!E420)</f>
        <v/>
      </c>
      <c r="G420" s="6" t="str">
        <f>IF(总支出!H420="","",总支出!H420)</f>
        <v/>
      </c>
      <c r="H420" s="6" t="str">
        <f>IF(总支出!I420="","自动",总支出!I420)</f>
        <v>自动</v>
      </c>
      <c r="I420" s="6" t="str">
        <f>IF(F420="","",IFERROR(VLOOKUP(F420,税费设置!$A$15:$B$27,2,FALSE),"含税不明"))</f>
        <v/>
      </c>
      <c r="J420" s="6" t="str">
        <f t="shared" si="43"/>
        <v/>
      </c>
      <c r="K420" s="6" t="str">
        <f>IF(AND(税费设置!$B$5="是",G420="个人支出",J420="应税"),"是","否")</f>
        <v>否</v>
      </c>
      <c r="L420" s="8">
        <f t="shared" si="44"/>
        <v>0</v>
      </c>
      <c r="M420" s="8">
        <f t="shared" si="45"/>
        <v>0</v>
      </c>
      <c r="N420" s="8">
        <f t="shared" si="46"/>
        <v>0</v>
      </c>
      <c r="O420" s="8">
        <f t="shared" si="47"/>
        <v>0</v>
      </c>
      <c r="P420" s="8">
        <f>IF(K420&lt;&gt;"是",0,IF(税费设置!$B$6="是",E420/(1+税费设置!$B$10),E420))</f>
        <v>0</v>
      </c>
      <c r="Q420" s="8">
        <f>IF(K420&lt;&gt;"是",0,P420*税费设置!$B$8)</f>
        <v>0</v>
      </c>
      <c r="R420" s="8">
        <f>IF(K420&lt;&gt;"是",0,P420*税费设置!$B$9)</f>
        <v>0</v>
      </c>
      <c r="S420" s="8">
        <f t="shared" si="48"/>
        <v>0</v>
      </c>
    </row>
    <row r="421" spans="1:19" ht="13.9">
      <c r="A421" s="6" t="str">
        <f>IF(总支出!A421="","",总支出!A421)</f>
        <v/>
      </c>
      <c r="B421" s="7" t="str">
        <f>IF(总支出!B421="","",总支出!B421)</f>
        <v/>
      </c>
      <c r="C421" s="6" t="str">
        <f t="shared" si="42"/>
        <v/>
      </c>
      <c r="D421" s="6" t="str">
        <f>IF(总支出!C421="","",总支出!C421)</f>
        <v/>
      </c>
      <c r="E421" s="8" t="str">
        <f>IF(总支出!D421="","",总支出!D421)</f>
        <v/>
      </c>
      <c r="F421" s="6" t="str">
        <f>IF(总支出!E421="","",总支出!E421)</f>
        <v/>
      </c>
      <c r="G421" s="6" t="str">
        <f>IF(总支出!H421="","",总支出!H421)</f>
        <v/>
      </c>
      <c r="H421" s="6" t="str">
        <f>IF(总支出!I421="","自动",总支出!I421)</f>
        <v>自动</v>
      </c>
      <c r="I421" s="6" t="str">
        <f>IF(F421="","",IFERROR(VLOOKUP(F421,税费设置!$A$15:$B$27,2,FALSE),"含税不明"))</f>
        <v/>
      </c>
      <c r="J421" s="6" t="str">
        <f t="shared" si="43"/>
        <v/>
      </c>
      <c r="K421" s="6" t="str">
        <f>IF(AND(税费设置!$B$5="是",G421="个人支出",J421="应税"),"是","否")</f>
        <v>否</v>
      </c>
      <c r="L421" s="8">
        <f t="shared" si="44"/>
        <v>0</v>
      </c>
      <c r="M421" s="8">
        <f t="shared" si="45"/>
        <v>0</v>
      </c>
      <c r="N421" s="8">
        <f t="shared" si="46"/>
        <v>0</v>
      </c>
      <c r="O421" s="8">
        <f t="shared" si="47"/>
        <v>0</v>
      </c>
      <c r="P421" s="8">
        <f>IF(K421&lt;&gt;"是",0,IF(税费设置!$B$6="是",E421/(1+税费设置!$B$10),E421))</f>
        <v>0</v>
      </c>
      <c r="Q421" s="8">
        <f>IF(K421&lt;&gt;"是",0,P421*税费设置!$B$8)</f>
        <v>0</v>
      </c>
      <c r="R421" s="8">
        <f>IF(K421&lt;&gt;"是",0,P421*税费设置!$B$9)</f>
        <v>0</v>
      </c>
      <c r="S421" s="8">
        <f t="shared" si="48"/>
        <v>0</v>
      </c>
    </row>
    <row r="422" spans="1:19" ht="13.9">
      <c r="A422" s="6" t="str">
        <f>IF(总支出!A422="","",总支出!A422)</f>
        <v/>
      </c>
      <c r="B422" s="7" t="str">
        <f>IF(总支出!B422="","",总支出!B422)</f>
        <v/>
      </c>
      <c r="C422" s="6" t="str">
        <f t="shared" si="42"/>
        <v/>
      </c>
      <c r="D422" s="6" t="str">
        <f>IF(总支出!C422="","",总支出!C422)</f>
        <v/>
      </c>
      <c r="E422" s="8" t="str">
        <f>IF(总支出!D422="","",总支出!D422)</f>
        <v/>
      </c>
      <c r="F422" s="6" t="str">
        <f>IF(总支出!E422="","",总支出!E422)</f>
        <v/>
      </c>
      <c r="G422" s="6" t="str">
        <f>IF(总支出!H422="","",总支出!H422)</f>
        <v/>
      </c>
      <c r="H422" s="6" t="str">
        <f>IF(总支出!I422="","自动",总支出!I422)</f>
        <v>自动</v>
      </c>
      <c r="I422" s="6" t="str">
        <f>IF(F422="","",IFERROR(VLOOKUP(F422,税费设置!$A$15:$B$27,2,FALSE),"含税不明"))</f>
        <v/>
      </c>
      <c r="J422" s="6" t="str">
        <f t="shared" si="43"/>
        <v/>
      </c>
      <c r="K422" s="6" t="str">
        <f>IF(AND(税费设置!$B$5="是",G422="个人支出",J422="应税"),"是","否")</f>
        <v>否</v>
      </c>
      <c r="L422" s="8">
        <f t="shared" si="44"/>
        <v>0</v>
      </c>
      <c r="M422" s="8">
        <f t="shared" si="45"/>
        <v>0</v>
      </c>
      <c r="N422" s="8">
        <f t="shared" si="46"/>
        <v>0</v>
      </c>
      <c r="O422" s="8">
        <f t="shared" si="47"/>
        <v>0</v>
      </c>
      <c r="P422" s="8">
        <f>IF(K422&lt;&gt;"是",0,IF(税费设置!$B$6="是",E422/(1+税费设置!$B$10),E422))</f>
        <v>0</v>
      </c>
      <c r="Q422" s="8">
        <f>IF(K422&lt;&gt;"是",0,P422*税费设置!$B$8)</f>
        <v>0</v>
      </c>
      <c r="R422" s="8">
        <f>IF(K422&lt;&gt;"是",0,P422*税费设置!$B$9)</f>
        <v>0</v>
      </c>
      <c r="S422" s="8">
        <f t="shared" si="48"/>
        <v>0</v>
      </c>
    </row>
    <row r="423" spans="1:19" ht="13.9">
      <c r="A423" s="6" t="str">
        <f>IF(总支出!A423="","",总支出!A423)</f>
        <v/>
      </c>
      <c r="B423" s="7" t="str">
        <f>IF(总支出!B423="","",总支出!B423)</f>
        <v/>
      </c>
      <c r="C423" s="6" t="str">
        <f t="shared" si="42"/>
        <v/>
      </c>
      <c r="D423" s="6" t="str">
        <f>IF(总支出!C423="","",总支出!C423)</f>
        <v/>
      </c>
      <c r="E423" s="8" t="str">
        <f>IF(总支出!D423="","",总支出!D423)</f>
        <v/>
      </c>
      <c r="F423" s="6" t="str">
        <f>IF(总支出!E423="","",总支出!E423)</f>
        <v/>
      </c>
      <c r="G423" s="6" t="str">
        <f>IF(总支出!H423="","",总支出!H423)</f>
        <v/>
      </c>
      <c r="H423" s="6" t="str">
        <f>IF(总支出!I423="","自动",总支出!I423)</f>
        <v>自动</v>
      </c>
      <c r="I423" s="6" t="str">
        <f>IF(F423="","",IFERROR(VLOOKUP(F423,税费设置!$A$15:$B$27,2,FALSE),"含税不明"))</f>
        <v/>
      </c>
      <c r="J423" s="6" t="str">
        <f t="shared" si="43"/>
        <v/>
      </c>
      <c r="K423" s="6" t="str">
        <f>IF(AND(税费设置!$B$5="是",G423="个人支出",J423="应税"),"是","否")</f>
        <v>否</v>
      </c>
      <c r="L423" s="8">
        <f t="shared" si="44"/>
        <v>0</v>
      </c>
      <c r="M423" s="8">
        <f t="shared" si="45"/>
        <v>0</v>
      </c>
      <c r="N423" s="8">
        <f t="shared" si="46"/>
        <v>0</v>
      </c>
      <c r="O423" s="8">
        <f t="shared" si="47"/>
        <v>0</v>
      </c>
      <c r="P423" s="8">
        <f>IF(K423&lt;&gt;"是",0,IF(税费设置!$B$6="是",E423/(1+税费设置!$B$10),E423))</f>
        <v>0</v>
      </c>
      <c r="Q423" s="8">
        <f>IF(K423&lt;&gt;"是",0,P423*税费设置!$B$8)</f>
        <v>0</v>
      </c>
      <c r="R423" s="8">
        <f>IF(K423&lt;&gt;"是",0,P423*税费设置!$B$9)</f>
        <v>0</v>
      </c>
      <c r="S423" s="8">
        <f t="shared" si="48"/>
        <v>0</v>
      </c>
    </row>
    <row r="424" spans="1:19" ht="13.9">
      <c r="A424" s="6" t="str">
        <f>IF(总支出!A424="","",总支出!A424)</f>
        <v/>
      </c>
      <c r="B424" s="7" t="str">
        <f>IF(总支出!B424="","",总支出!B424)</f>
        <v/>
      </c>
      <c r="C424" s="6" t="str">
        <f t="shared" si="42"/>
        <v/>
      </c>
      <c r="D424" s="6" t="str">
        <f>IF(总支出!C424="","",总支出!C424)</f>
        <v/>
      </c>
      <c r="E424" s="8" t="str">
        <f>IF(总支出!D424="","",总支出!D424)</f>
        <v/>
      </c>
      <c r="F424" s="6" t="str">
        <f>IF(总支出!E424="","",总支出!E424)</f>
        <v/>
      </c>
      <c r="G424" s="6" t="str">
        <f>IF(总支出!H424="","",总支出!H424)</f>
        <v/>
      </c>
      <c r="H424" s="6" t="str">
        <f>IF(总支出!I424="","自动",总支出!I424)</f>
        <v>自动</v>
      </c>
      <c r="I424" s="6" t="str">
        <f>IF(F424="","",IFERROR(VLOOKUP(F424,税费设置!$A$15:$B$27,2,FALSE),"含税不明"))</f>
        <v/>
      </c>
      <c r="J424" s="6" t="str">
        <f t="shared" si="43"/>
        <v/>
      </c>
      <c r="K424" s="6" t="str">
        <f>IF(AND(税费设置!$B$5="是",G424="个人支出",J424="应税"),"是","否")</f>
        <v>否</v>
      </c>
      <c r="L424" s="8">
        <f t="shared" si="44"/>
        <v>0</v>
      </c>
      <c r="M424" s="8">
        <f t="shared" si="45"/>
        <v>0</v>
      </c>
      <c r="N424" s="8">
        <f t="shared" si="46"/>
        <v>0</v>
      </c>
      <c r="O424" s="8">
        <f t="shared" si="47"/>
        <v>0</v>
      </c>
      <c r="P424" s="8">
        <f>IF(K424&lt;&gt;"是",0,IF(税费设置!$B$6="是",E424/(1+税费设置!$B$10),E424))</f>
        <v>0</v>
      </c>
      <c r="Q424" s="8">
        <f>IF(K424&lt;&gt;"是",0,P424*税费设置!$B$8)</f>
        <v>0</v>
      </c>
      <c r="R424" s="8">
        <f>IF(K424&lt;&gt;"是",0,P424*税费设置!$B$9)</f>
        <v>0</v>
      </c>
      <c r="S424" s="8">
        <f t="shared" si="48"/>
        <v>0</v>
      </c>
    </row>
    <row r="425" spans="1:19" ht="13.9">
      <c r="A425" s="6" t="str">
        <f>IF(总支出!A425="","",总支出!A425)</f>
        <v/>
      </c>
      <c r="B425" s="7" t="str">
        <f>IF(总支出!B425="","",总支出!B425)</f>
        <v/>
      </c>
      <c r="C425" s="6" t="str">
        <f t="shared" si="42"/>
        <v/>
      </c>
      <c r="D425" s="6" t="str">
        <f>IF(总支出!C425="","",总支出!C425)</f>
        <v/>
      </c>
      <c r="E425" s="8" t="str">
        <f>IF(总支出!D425="","",总支出!D425)</f>
        <v/>
      </c>
      <c r="F425" s="6" t="str">
        <f>IF(总支出!E425="","",总支出!E425)</f>
        <v/>
      </c>
      <c r="G425" s="6" t="str">
        <f>IF(总支出!H425="","",总支出!H425)</f>
        <v/>
      </c>
      <c r="H425" s="6" t="str">
        <f>IF(总支出!I425="","自动",总支出!I425)</f>
        <v>自动</v>
      </c>
      <c r="I425" s="6" t="str">
        <f>IF(F425="","",IFERROR(VLOOKUP(F425,税费设置!$A$15:$B$27,2,FALSE),"含税不明"))</f>
        <v/>
      </c>
      <c r="J425" s="6" t="str">
        <f t="shared" si="43"/>
        <v/>
      </c>
      <c r="K425" s="6" t="str">
        <f>IF(AND(税费设置!$B$5="是",G425="个人支出",J425="应税"),"是","否")</f>
        <v>否</v>
      </c>
      <c r="L425" s="8">
        <f t="shared" si="44"/>
        <v>0</v>
      </c>
      <c r="M425" s="8">
        <f t="shared" si="45"/>
        <v>0</v>
      </c>
      <c r="N425" s="8">
        <f t="shared" si="46"/>
        <v>0</v>
      </c>
      <c r="O425" s="8">
        <f t="shared" si="47"/>
        <v>0</v>
      </c>
      <c r="P425" s="8">
        <f>IF(K425&lt;&gt;"是",0,IF(税费设置!$B$6="是",E425/(1+税费设置!$B$10),E425))</f>
        <v>0</v>
      </c>
      <c r="Q425" s="8">
        <f>IF(K425&lt;&gt;"是",0,P425*税费设置!$B$8)</f>
        <v>0</v>
      </c>
      <c r="R425" s="8">
        <f>IF(K425&lt;&gt;"是",0,P425*税费设置!$B$9)</f>
        <v>0</v>
      </c>
      <c r="S425" s="8">
        <f t="shared" si="48"/>
        <v>0</v>
      </c>
    </row>
    <row r="426" spans="1:19" ht="13.9">
      <c r="A426" s="6" t="str">
        <f>IF(总支出!A426="","",总支出!A426)</f>
        <v/>
      </c>
      <c r="B426" s="7" t="str">
        <f>IF(总支出!B426="","",总支出!B426)</f>
        <v/>
      </c>
      <c r="C426" s="6" t="str">
        <f t="shared" si="42"/>
        <v/>
      </c>
      <c r="D426" s="6" t="str">
        <f>IF(总支出!C426="","",总支出!C426)</f>
        <v/>
      </c>
      <c r="E426" s="8" t="str">
        <f>IF(总支出!D426="","",总支出!D426)</f>
        <v/>
      </c>
      <c r="F426" s="6" t="str">
        <f>IF(总支出!E426="","",总支出!E426)</f>
        <v/>
      </c>
      <c r="G426" s="6" t="str">
        <f>IF(总支出!H426="","",总支出!H426)</f>
        <v/>
      </c>
      <c r="H426" s="6" t="str">
        <f>IF(总支出!I426="","自动",总支出!I426)</f>
        <v>自动</v>
      </c>
      <c r="I426" s="6" t="str">
        <f>IF(F426="","",IFERROR(VLOOKUP(F426,税费设置!$A$15:$B$27,2,FALSE),"含税不明"))</f>
        <v/>
      </c>
      <c r="J426" s="6" t="str">
        <f t="shared" si="43"/>
        <v/>
      </c>
      <c r="K426" s="6" t="str">
        <f>IF(AND(税费设置!$B$5="是",G426="个人支出",J426="应税"),"是","否")</f>
        <v>否</v>
      </c>
      <c r="L426" s="8">
        <f t="shared" si="44"/>
        <v>0</v>
      </c>
      <c r="M426" s="8">
        <f t="shared" si="45"/>
        <v>0</v>
      </c>
      <c r="N426" s="8">
        <f t="shared" si="46"/>
        <v>0</v>
      </c>
      <c r="O426" s="8">
        <f t="shared" si="47"/>
        <v>0</v>
      </c>
      <c r="P426" s="8">
        <f>IF(K426&lt;&gt;"是",0,IF(税费设置!$B$6="是",E426/(1+税费设置!$B$10),E426))</f>
        <v>0</v>
      </c>
      <c r="Q426" s="8">
        <f>IF(K426&lt;&gt;"是",0,P426*税费设置!$B$8)</f>
        <v>0</v>
      </c>
      <c r="R426" s="8">
        <f>IF(K426&lt;&gt;"是",0,P426*税费设置!$B$9)</f>
        <v>0</v>
      </c>
      <c r="S426" s="8">
        <f t="shared" si="48"/>
        <v>0</v>
      </c>
    </row>
    <row r="427" spans="1:19" ht="13.9">
      <c r="A427" s="6" t="str">
        <f>IF(总支出!A427="","",总支出!A427)</f>
        <v/>
      </c>
      <c r="B427" s="7" t="str">
        <f>IF(总支出!B427="","",总支出!B427)</f>
        <v/>
      </c>
      <c r="C427" s="6" t="str">
        <f t="shared" si="42"/>
        <v/>
      </c>
      <c r="D427" s="6" t="str">
        <f>IF(总支出!C427="","",总支出!C427)</f>
        <v/>
      </c>
      <c r="E427" s="8" t="str">
        <f>IF(总支出!D427="","",总支出!D427)</f>
        <v/>
      </c>
      <c r="F427" s="6" t="str">
        <f>IF(总支出!E427="","",总支出!E427)</f>
        <v/>
      </c>
      <c r="G427" s="6" t="str">
        <f>IF(总支出!H427="","",总支出!H427)</f>
        <v/>
      </c>
      <c r="H427" s="6" t="str">
        <f>IF(总支出!I427="","自动",总支出!I427)</f>
        <v>自动</v>
      </c>
      <c r="I427" s="6" t="str">
        <f>IF(F427="","",IFERROR(VLOOKUP(F427,税费设置!$A$15:$B$27,2,FALSE),"含税不明"))</f>
        <v/>
      </c>
      <c r="J427" s="6" t="str">
        <f t="shared" si="43"/>
        <v/>
      </c>
      <c r="K427" s="6" t="str">
        <f>IF(AND(税费设置!$B$5="是",G427="个人支出",J427="应税"),"是","否")</f>
        <v>否</v>
      </c>
      <c r="L427" s="8">
        <f t="shared" si="44"/>
        <v>0</v>
      </c>
      <c r="M427" s="8">
        <f t="shared" si="45"/>
        <v>0</v>
      </c>
      <c r="N427" s="8">
        <f t="shared" si="46"/>
        <v>0</v>
      </c>
      <c r="O427" s="8">
        <f t="shared" si="47"/>
        <v>0</v>
      </c>
      <c r="P427" s="8">
        <f>IF(K427&lt;&gt;"是",0,IF(税费设置!$B$6="是",E427/(1+税费设置!$B$10),E427))</f>
        <v>0</v>
      </c>
      <c r="Q427" s="8">
        <f>IF(K427&lt;&gt;"是",0,P427*税费设置!$B$8)</f>
        <v>0</v>
      </c>
      <c r="R427" s="8">
        <f>IF(K427&lt;&gt;"是",0,P427*税费设置!$B$9)</f>
        <v>0</v>
      </c>
      <c r="S427" s="8">
        <f t="shared" si="48"/>
        <v>0</v>
      </c>
    </row>
    <row r="428" spans="1:19" ht="13.9">
      <c r="A428" s="6" t="str">
        <f>IF(总支出!A428="","",总支出!A428)</f>
        <v/>
      </c>
      <c r="B428" s="7" t="str">
        <f>IF(总支出!B428="","",总支出!B428)</f>
        <v/>
      </c>
      <c r="C428" s="6" t="str">
        <f t="shared" si="42"/>
        <v/>
      </c>
      <c r="D428" s="6" t="str">
        <f>IF(总支出!C428="","",总支出!C428)</f>
        <v/>
      </c>
      <c r="E428" s="8" t="str">
        <f>IF(总支出!D428="","",总支出!D428)</f>
        <v/>
      </c>
      <c r="F428" s="6" t="str">
        <f>IF(总支出!E428="","",总支出!E428)</f>
        <v/>
      </c>
      <c r="G428" s="6" t="str">
        <f>IF(总支出!H428="","",总支出!H428)</f>
        <v/>
      </c>
      <c r="H428" s="6" t="str">
        <f>IF(总支出!I428="","自动",总支出!I428)</f>
        <v>自动</v>
      </c>
      <c r="I428" s="6" t="str">
        <f>IF(F428="","",IFERROR(VLOOKUP(F428,税费设置!$A$15:$B$27,2,FALSE),"含税不明"))</f>
        <v/>
      </c>
      <c r="J428" s="6" t="str">
        <f t="shared" si="43"/>
        <v/>
      </c>
      <c r="K428" s="6" t="str">
        <f>IF(AND(税费设置!$B$5="是",G428="个人支出",J428="应税"),"是","否")</f>
        <v>否</v>
      </c>
      <c r="L428" s="8">
        <f t="shared" si="44"/>
        <v>0</v>
      </c>
      <c r="M428" s="8">
        <f t="shared" si="45"/>
        <v>0</v>
      </c>
      <c r="N428" s="8">
        <f t="shared" si="46"/>
        <v>0</v>
      </c>
      <c r="O428" s="8">
        <f t="shared" si="47"/>
        <v>0</v>
      </c>
      <c r="P428" s="8">
        <f>IF(K428&lt;&gt;"是",0,IF(税费设置!$B$6="是",E428/(1+税费设置!$B$10),E428))</f>
        <v>0</v>
      </c>
      <c r="Q428" s="8">
        <f>IF(K428&lt;&gt;"是",0,P428*税费设置!$B$8)</f>
        <v>0</v>
      </c>
      <c r="R428" s="8">
        <f>IF(K428&lt;&gt;"是",0,P428*税费设置!$B$9)</f>
        <v>0</v>
      </c>
      <c r="S428" s="8">
        <f t="shared" si="48"/>
        <v>0</v>
      </c>
    </row>
    <row r="429" spans="1:19" ht="13.9">
      <c r="A429" s="6" t="str">
        <f>IF(总支出!A429="","",总支出!A429)</f>
        <v/>
      </c>
      <c r="B429" s="7" t="str">
        <f>IF(总支出!B429="","",总支出!B429)</f>
        <v/>
      </c>
      <c r="C429" s="6" t="str">
        <f t="shared" si="42"/>
        <v/>
      </c>
      <c r="D429" s="6" t="str">
        <f>IF(总支出!C429="","",总支出!C429)</f>
        <v/>
      </c>
      <c r="E429" s="8" t="str">
        <f>IF(总支出!D429="","",总支出!D429)</f>
        <v/>
      </c>
      <c r="F429" s="6" t="str">
        <f>IF(总支出!E429="","",总支出!E429)</f>
        <v/>
      </c>
      <c r="G429" s="6" t="str">
        <f>IF(总支出!H429="","",总支出!H429)</f>
        <v/>
      </c>
      <c r="H429" s="6" t="str">
        <f>IF(总支出!I429="","自动",总支出!I429)</f>
        <v>自动</v>
      </c>
      <c r="I429" s="6" t="str">
        <f>IF(F429="","",IFERROR(VLOOKUP(F429,税费设置!$A$15:$B$27,2,FALSE),"含税不明"))</f>
        <v/>
      </c>
      <c r="J429" s="6" t="str">
        <f t="shared" si="43"/>
        <v/>
      </c>
      <c r="K429" s="6" t="str">
        <f>IF(AND(税费设置!$B$5="是",G429="个人支出",J429="应税"),"是","否")</f>
        <v>否</v>
      </c>
      <c r="L429" s="8">
        <f t="shared" si="44"/>
        <v>0</v>
      </c>
      <c r="M429" s="8">
        <f t="shared" si="45"/>
        <v>0</v>
      </c>
      <c r="N429" s="8">
        <f t="shared" si="46"/>
        <v>0</v>
      </c>
      <c r="O429" s="8">
        <f t="shared" si="47"/>
        <v>0</v>
      </c>
      <c r="P429" s="8">
        <f>IF(K429&lt;&gt;"是",0,IF(税费设置!$B$6="是",E429/(1+税费设置!$B$10),E429))</f>
        <v>0</v>
      </c>
      <c r="Q429" s="8">
        <f>IF(K429&lt;&gt;"是",0,P429*税费设置!$B$8)</f>
        <v>0</v>
      </c>
      <c r="R429" s="8">
        <f>IF(K429&lt;&gt;"是",0,P429*税费设置!$B$9)</f>
        <v>0</v>
      </c>
      <c r="S429" s="8">
        <f t="shared" si="48"/>
        <v>0</v>
      </c>
    </row>
    <row r="430" spans="1:19" ht="13.9">
      <c r="A430" s="6" t="str">
        <f>IF(总支出!A430="","",总支出!A430)</f>
        <v/>
      </c>
      <c r="B430" s="7" t="str">
        <f>IF(总支出!B430="","",总支出!B430)</f>
        <v/>
      </c>
      <c r="C430" s="6" t="str">
        <f t="shared" si="42"/>
        <v/>
      </c>
      <c r="D430" s="6" t="str">
        <f>IF(总支出!C430="","",总支出!C430)</f>
        <v/>
      </c>
      <c r="E430" s="8" t="str">
        <f>IF(总支出!D430="","",总支出!D430)</f>
        <v/>
      </c>
      <c r="F430" s="6" t="str">
        <f>IF(总支出!E430="","",总支出!E430)</f>
        <v/>
      </c>
      <c r="G430" s="6" t="str">
        <f>IF(总支出!H430="","",总支出!H430)</f>
        <v/>
      </c>
      <c r="H430" s="6" t="str">
        <f>IF(总支出!I430="","自动",总支出!I430)</f>
        <v>自动</v>
      </c>
      <c r="I430" s="6" t="str">
        <f>IF(F430="","",IFERROR(VLOOKUP(F430,税费设置!$A$15:$B$27,2,FALSE),"含税不明"))</f>
        <v/>
      </c>
      <c r="J430" s="6" t="str">
        <f t="shared" si="43"/>
        <v/>
      </c>
      <c r="K430" s="6" t="str">
        <f>IF(AND(税费设置!$B$5="是",G430="个人支出",J430="应税"),"是","否")</f>
        <v>否</v>
      </c>
      <c r="L430" s="8">
        <f t="shared" si="44"/>
        <v>0</v>
      </c>
      <c r="M430" s="8">
        <f t="shared" si="45"/>
        <v>0</v>
      </c>
      <c r="N430" s="8">
        <f t="shared" si="46"/>
        <v>0</v>
      </c>
      <c r="O430" s="8">
        <f t="shared" si="47"/>
        <v>0</v>
      </c>
      <c r="P430" s="8">
        <f>IF(K430&lt;&gt;"是",0,IF(税费设置!$B$6="是",E430/(1+税费设置!$B$10),E430))</f>
        <v>0</v>
      </c>
      <c r="Q430" s="8">
        <f>IF(K430&lt;&gt;"是",0,P430*税费设置!$B$8)</f>
        <v>0</v>
      </c>
      <c r="R430" s="8">
        <f>IF(K430&lt;&gt;"是",0,P430*税费设置!$B$9)</f>
        <v>0</v>
      </c>
      <c r="S430" s="8">
        <f t="shared" si="48"/>
        <v>0</v>
      </c>
    </row>
    <row r="431" spans="1:19" ht="13.9">
      <c r="A431" s="6" t="str">
        <f>IF(总支出!A431="","",总支出!A431)</f>
        <v/>
      </c>
      <c r="B431" s="7" t="str">
        <f>IF(总支出!B431="","",总支出!B431)</f>
        <v/>
      </c>
      <c r="C431" s="6" t="str">
        <f t="shared" si="42"/>
        <v/>
      </c>
      <c r="D431" s="6" t="str">
        <f>IF(总支出!C431="","",总支出!C431)</f>
        <v/>
      </c>
      <c r="E431" s="8" t="str">
        <f>IF(总支出!D431="","",总支出!D431)</f>
        <v/>
      </c>
      <c r="F431" s="6" t="str">
        <f>IF(总支出!E431="","",总支出!E431)</f>
        <v/>
      </c>
      <c r="G431" s="6" t="str">
        <f>IF(总支出!H431="","",总支出!H431)</f>
        <v/>
      </c>
      <c r="H431" s="6" t="str">
        <f>IF(总支出!I431="","自动",总支出!I431)</f>
        <v>自动</v>
      </c>
      <c r="I431" s="6" t="str">
        <f>IF(F431="","",IFERROR(VLOOKUP(F431,税费设置!$A$15:$B$27,2,FALSE),"含税不明"))</f>
        <v/>
      </c>
      <c r="J431" s="6" t="str">
        <f t="shared" si="43"/>
        <v/>
      </c>
      <c r="K431" s="6" t="str">
        <f>IF(AND(税费设置!$B$5="是",G431="个人支出",J431="应税"),"是","否")</f>
        <v>否</v>
      </c>
      <c r="L431" s="8">
        <f t="shared" si="44"/>
        <v>0</v>
      </c>
      <c r="M431" s="8">
        <f t="shared" si="45"/>
        <v>0</v>
      </c>
      <c r="N431" s="8">
        <f t="shared" si="46"/>
        <v>0</v>
      </c>
      <c r="O431" s="8">
        <f t="shared" si="47"/>
        <v>0</v>
      </c>
      <c r="P431" s="8">
        <f>IF(K431&lt;&gt;"是",0,IF(税费设置!$B$6="是",E431/(1+税费设置!$B$10),E431))</f>
        <v>0</v>
      </c>
      <c r="Q431" s="8">
        <f>IF(K431&lt;&gt;"是",0,P431*税费设置!$B$8)</f>
        <v>0</v>
      </c>
      <c r="R431" s="8">
        <f>IF(K431&lt;&gt;"是",0,P431*税费设置!$B$9)</f>
        <v>0</v>
      </c>
      <c r="S431" s="8">
        <f t="shared" si="48"/>
        <v>0</v>
      </c>
    </row>
    <row r="432" spans="1:19" ht="13.9">
      <c r="A432" s="6" t="str">
        <f>IF(总支出!A432="","",总支出!A432)</f>
        <v/>
      </c>
      <c r="B432" s="7" t="str">
        <f>IF(总支出!B432="","",总支出!B432)</f>
        <v/>
      </c>
      <c r="C432" s="6" t="str">
        <f t="shared" si="42"/>
        <v/>
      </c>
      <c r="D432" s="6" t="str">
        <f>IF(总支出!C432="","",总支出!C432)</f>
        <v/>
      </c>
      <c r="E432" s="8" t="str">
        <f>IF(总支出!D432="","",总支出!D432)</f>
        <v/>
      </c>
      <c r="F432" s="6" t="str">
        <f>IF(总支出!E432="","",总支出!E432)</f>
        <v/>
      </c>
      <c r="G432" s="6" t="str">
        <f>IF(总支出!H432="","",总支出!H432)</f>
        <v/>
      </c>
      <c r="H432" s="6" t="str">
        <f>IF(总支出!I432="","自动",总支出!I432)</f>
        <v>自动</v>
      </c>
      <c r="I432" s="6" t="str">
        <f>IF(F432="","",IFERROR(VLOOKUP(F432,税费设置!$A$15:$B$27,2,FALSE),"含税不明"))</f>
        <v/>
      </c>
      <c r="J432" s="6" t="str">
        <f t="shared" si="43"/>
        <v/>
      </c>
      <c r="K432" s="6" t="str">
        <f>IF(AND(税费设置!$B$5="是",G432="个人支出",J432="应税"),"是","否")</f>
        <v>否</v>
      </c>
      <c r="L432" s="8">
        <f t="shared" si="44"/>
        <v>0</v>
      </c>
      <c r="M432" s="8">
        <f t="shared" si="45"/>
        <v>0</v>
      </c>
      <c r="N432" s="8">
        <f t="shared" si="46"/>
        <v>0</v>
      </c>
      <c r="O432" s="8">
        <f t="shared" si="47"/>
        <v>0</v>
      </c>
      <c r="P432" s="8">
        <f>IF(K432&lt;&gt;"是",0,IF(税费设置!$B$6="是",E432/(1+税费设置!$B$10),E432))</f>
        <v>0</v>
      </c>
      <c r="Q432" s="8">
        <f>IF(K432&lt;&gt;"是",0,P432*税费设置!$B$8)</f>
        <v>0</v>
      </c>
      <c r="R432" s="8">
        <f>IF(K432&lt;&gt;"是",0,P432*税费设置!$B$9)</f>
        <v>0</v>
      </c>
      <c r="S432" s="8">
        <f t="shared" si="48"/>
        <v>0</v>
      </c>
    </row>
    <row r="433" spans="1:19" ht="13.9">
      <c r="A433" s="6" t="str">
        <f>IF(总支出!A433="","",总支出!A433)</f>
        <v/>
      </c>
      <c r="B433" s="7" t="str">
        <f>IF(总支出!B433="","",总支出!B433)</f>
        <v/>
      </c>
      <c r="C433" s="6" t="str">
        <f t="shared" si="42"/>
        <v/>
      </c>
      <c r="D433" s="6" t="str">
        <f>IF(总支出!C433="","",总支出!C433)</f>
        <v/>
      </c>
      <c r="E433" s="8" t="str">
        <f>IF(总支出!D433="","",总支出!D433)</f>
        <v/>
      </c>
      <c r="F433" s="6" t="str">
        <f>IF(总支出!E433="","",总支出!E433)</f>
        <v/>
      </c>
      <c r="G433" s="6" t="str">
        <f>IF(总支出!H433="","",总支出!H433)</f>
        <v/>
      </c>
      <c r="H433" s="6" t="str">
        <f>IF(总支出!I433="","自动",总支出!I433)</f>
        <v>自动</v>
      </c>
      <c r="I433" s="6" t="str">
        <f>IF(F433="","",IFERROR(VLOOKUP(F433,税费设置!$A$15:$B$27,2,FALSE),"含税不明"))</f>
        <v/>
      </c>
      <c r="J433" s="6" t="str">
        <f t="shared" si="43"/>
        <v/>
      </c>
      <c r="K433" s="6" t="str">
        <f>IF(AND(税费设置!$B$5="是",G433="个人支出",J433="应税"),"是","否")</f>
        <v>否</v>
      </c>
      <c r="L433" s="8">
        <f t="shared" si="44"/>
        <v>0</v>
      </c>
      <c r="M433" s="8">
        <f t="shared" si="45"/>
        <v>0</v>
      </c>
      <c r="N433" s="8">
        <f t="shared" si="46"/>
        <v>0</v>
      </c>
      <c r="O433" s="8">
        <f t="shared" si="47"/>
        <v>0</v>
      </c>
      <c r="P433" s="8">
        <f>IF(K433&lt;&gt;"是",0,IF(税费设置!$B$6="是",E433/(1+税费设置!$B$10),E433))</f>
        <v>0</v>
      </c>
      <c r="Q433" s="8">
        <f>IF(K433&lt;&gt;"是",0,P433*税费设置!$B$8)</f>
        <v>0</v>
      </c>
      <c r="R433" s="8">
        <f>IF(K433&lt;&gt;"是",0,P433*税费设置!$B$9)</f>
        <v>0</v>
      </c>
      <c r="S433" s="8">
        <f t="shared" si="48"/>
        <v>0</v>
      </c>
    </row>
    <row r="434" spans="1:19" ht="13.9">
      <c r="A434" s="6" t="str">
        <f>IF(总支出!A434="","",总支出!A434)</f>
        <v/>
      </c>
      <c r="B434" s="7" t="str">
        <f>IF(总支出!B434="","",总支出!B434)</f>
        <v/>
      </c>
      <c r="C434" s="6" t="str">
        <f t="shared" si="42"/>
        <v/>
      </c>
      <c r="D434" s="6" t="str">
        <f>IF(总支出!C434="","",总支出!C434)</f>
        <v/>
      </c>
      <c r="E434" s="8" t="str">
        <f>IF(总支出!D434="","",总支出!D434)</f>
        <v/>
      </c>
      <c r="F434" s="6" t="str">
        <f>IF(总支出!E434="","",总支出!E434)</f>
        <v/>
      </c>
      <c r="G434" s="6" t="str">
        <f>IF(总支出!H434="","",总支出!H434)</f>
        <v/>
      </c>
      <c r="H434" s="6" t="str">
        <f>IF(总支出!I434="","自动",总支出!I434)</f>
        <v>自动</v>
      </c>
      <c r="I434" s="6" t="str">
        <f>IF(F434="","",IFERROR(VLOOKUP(F434,税费设置!$A$15:$B$27,2,FALSE),"含税不明"))</f>
        <v/>
      </c>
      <c r="J434" s="6" t="str">
        <f t="shared" si="43"/>
        <v/>
      </c>
      <c r="K434" s="6" t="str">
        <f>IF(AND(税费设置!$B$5="是",G434="个人支出",J434="应税"),"是","否")</f>
        <v>否</v>
      </c>
      <c r="L434" s="8">
        <f t="shared" si="44"/>
        <v>0</v>
      </c>
      <c r="M434" s="8">
        <f t="shared" si="45"/>
        <v>0</v>
      </c>
      <c r="N434" s="8">
        <f t="shared" si="46"/>
        <v>0</v>
      </c>
      <c r="O434" s="8">
        <f t="shared" si="47"/>
        <v>0</v>
      </c>
      <c r="P434" s="8">
        <f>IF(K434&lt;&gt;"是",0,IF(税费设置!$B$6="是",E434/(1+税费设置!$B$10),E434))</f>
        <v>0</v>
      </c>
      <c r="Q434" s="8">
        <f>IF(K434&lt;&gt;"是",0,P434*税费设置!$B$8)</f>
        <v>0</v>
      </c>
      <c r="R434" s="8">
        <f>IF(K434&lt;&gt;"是",0,P434*税费设置!$B$9)</f>
        <v>0</v>
      </c>
      <c r="S434" s="8">
        <f t="shared" si="48"/>
        <v>0</v>
      </c>
    </row>
    <row r="435" spans="1:19" ht="13.9">
      <c r="A435" s="6" t="str">
        <f>IF(总支出!A435="","",总支出!A435)</f>
        <v/>
      </c>
      <c r="B435" s="7" t="str">
        <f>IF(总支出!B435="","",总支出!B435)</f>
        <v/>
      </c>
      <c r="C435" s="6" t="str">
        <f t="shared" si="42"/>
        <v/>
      </c>
      <c r="D435" s="6" t="str">
        <f>IF(总支出!C435="","",总支出!C435)</f>
        <v/>
      </c>
      <c r="E435" s="8" t="str">
        <f>IF(总支出!D435="","",总支出!D435)</f>
        <v/>
      </c>
      <c r="F435" s="6" t="str">
        <f>IF(总支出!E435="","",总支出!E435)</f>
        <v/>
      </c>
      <c r="G435" s="6" t="str">
        <f>IF(总支出!H435="","",总支出!H435)</f>
        <v/>
      </c>
      <c r="H435" s="6" t="str">
        <f>IF(总支出!I435="","自动",总支出!I435)</f>
        <v>自动</v>
      </c>
      <c r="I435" s="6" t="str">
        <f>IF(F435="","",IFERROR(VLOOKUP(F435,税费设置!$A$15:$B$27,2,FALSE),"含税不明"))</f>
        <v/>
      </c>
      <c r="J435" s="6" t="str">
        <f t="shared" si="43"/>
        <v/>
      </c>
      <c r="K435" s="6" t="str">
        <f>IF(AND(税费设置!$B$5="是",G435="个人支出",J435="应税"),"是","否")</f>
        <v>否</v>
      </c>
      <c r="L435" s="8">
        <f t="shared" si="44"/>
        <v>0</v>
      </c>
      <c r="M435" s="8">
        <f t="shared" si="45"/>
        <v>0</v>
      </c>
      <c r="N435" s="8">
        <f t="shared" si="46"/>
        <v>0</v>
      </c>
      <c r="O435" s="8">
        <f t="shared" si="47"/>
        <v>0</v>
      </c>
      <c r="P435" s="8">
        <f>IF(K435&lt;&gt;"是",0,IF(税费设置!$B$6="是",E435/(1+税费设置!$B$10),E435))</f>
        <v>0</v>
      </c>
      <c r="Q435" s="8">
        <f>IF(K435&lt;&gt;"是",0,P435*税费设置!$B$8)</f>
        <v>0</v>
      </c>
      <c r="R435" s="8">
        <f>IF(K435&lt;&gt;"是",0,P435*税费设置!$B$9)</f>
        <v>0</v>
      </c>
      <c r="S435" s="8">
        <f t="shared" si="48"/>
        <v>0</v>
      </c>
    </row>
    <row r="436" spans="1:19" ht="13.9">
      <c r="A436" s="6" t="str">
        <f>IF(总支出!A436="","",总支出!A436)</f>
        <v/>
      </c>
      <c r="B436" s="7" t="str">
        <f>IF(总支出!B436="","",总支出!B436)</f>
        <v/>
      </c>
      <c r="C436" s="6" t="str">
        <f t="shared" si="42"/>
        <v/>
      </c>
      <c r="D436" s="6" t="str">
        <f>IF(总支出!C436="","",总支出!C436)</f>
        <v/>
      </c>
      <c r="E436" s="8" t="str">
        <f>IF(总支出!D436="","",总支出!D436)</f>
        <v/>
      </c>
      <c r="F436" s="6" t="str">
        <f>IF(总支出!E436="","",总支出!E436)</f>
        <v/>
      </c>
      <c r="G436" s="6" t="str">
        <f>IF(总支出!H436="","",总支出!H436)</f>
        <v/>
      </c>
      <c r="H436" s="6" t="str">
        <f>IF(总支出!I436="","自动",总支出!I436)</f>
        <v>自动</v>
      </c>
      <c r="I436" s="6" t="str">
        <f>IF(F436="","",IFERROR(VLOOKUP(F436,税费设置!$A$15:$B$27,2,FALSE),"含税不明"))</f>
        <v/>
      </c>
      <c r="J436" s="6" t="str">
        <f t="shared" si="43"/>
        <v/>
      </c>
      <c r="K436" s="6" t="str">
        <f>IF(AND(税费设置!$B$5="是",G436="个人支出",J436="应税"),"是","否")</f>
        <v>否</v>
      </c>
      <c r="L436" s="8">
        <f t="shared" si="44"/>
        <v>0</v>
      </c>
      <c r="M436" s="8">
        <f t="shared" si="45"/>
        <v>0</v>
      </c>
      <c r="N436" s="8">
        <f t="shared" si="46"/>
        <v>0</v>
      </c>
      <c r="O436" s="8">
        <f t="shared" si="47"/>
        <v>0</v>
      </c>
      <c r="P436" s="8">
        <f>IF(K436&lt;&gt;"是",0,IF(税费设置!$B$6="是",E436/(1+税费设置!$B$10),E436))</f>
        <v>0</v>
      </c>
      <c r="Q436" s="8">
        <f>IF(K436&lt;&gt;"是",0,P436*税费设置!$B$8)</f>
        <v>0</v>
      </c>
      <c r="R436" s="8">
        <f>IF(K436&lt;&gt;"是",0,P436*税费设置!$B$9)</f>
        <v>0</v>
      </c>
      <c r="S436" s="8">
        <f t="shared" si="48"/>
        <v>0</v>
      </c>
    </row>
    <row r="437" spans="1:19" ht="13.9">
      <c r="A437" s="6" t="str">
        <f>IF(总支出!A437="","",总支出!A437)</f>
        <v/>
      </c>
      <c r="B437" s="7" t="str">
        <f>IF(总支出!B437="","",总支出!B437)</f>
        <v/>
      </c>
      <c r="C437" s="6" t="str">
        <f t="shared" si="42"/>
        <v/>
      </c>
      <c r="D437" s="6" t="str">
        <f>IF(总支出!C437="","",总支出!C437)</f>
        <v/>
      </c>
      <c r="E437" s="8" t="str">
        <f>IF(总支出!D437="","",总支出!D437)</f>
        <v/>
      </c>
      <c r="F437" s="6" t="str">
        <f>IF(总支出!E437="","",总支出!E437)</f>
        <v/>
      </c>
      <c r="G437" s="6" t="str">
        <f>IF(总支出!H437="","",总支出!H437)</f>
        <v/>
      </c>
      <c r="H437" s="6" t="str">
        <f>IF(总支出!I437="","自动",总支出!I437)</f>
        <v>自动</v>
      </c>
      <c r="I437" s="6" t="str">
        <f>IF(F437="","",IFERROR(VLOOKUP(F437,税费设置!$A$15:$B$27,2,FALSE),"含税不明"))</f>
        <v/>
      </c>
      <c r="J437" s="6" t="str">
        <f t="shared" si="43"/>
        <v/>
      </c>
      <c r="K437" s="6" t="str">
        <f>IF(AND(税费设置!$B$5="是",G437="个人支出",J437="应税"),"是","否")</f>
        <v>否</v>
      </c>
      <c r="L437" s="8">
        <f t="shared" si="44"/>
        <v>0</v>
      </c>
      <c r="M437" s="8">
        <f t="shared" si="45"/>
        <v>0</v>
      </c>
      <c r="N437" s="8">
        <f t="shared" si="46"/>
        <v>0</v>
      </c>
      <c r="O437" s="8">
        <f t="shared" si="47"/>
        <v>0</v>
      </c>
      <c r="P437" s="8">
        <f>IF(K437&lt;&gt;"是",0,IF(税费设置!$B$6="是",E437/(1+税费设置!$B$10),E437))</f>
        <v>0</v>
      </c>
      <c r="Q437" s="8">
        <f>IF(K437&lt;&gt;"是",0,P437*税费设置!$B$8)</f>
        <v>0</v>
      </c>
      <c r="R437" s="8">
        <f>IF(K437&lt;&gt;"是",0,P437*税费设置!$B$9)</f>
        <v>0</v>
      </c>
      <c r="S437" s="8">
        <f t="shared" si="48"/>
        <v>0</v>
      </c>
    </row>
    <row r="438" spans="1:19" ht="13.9">
      <c r="A438" s="6" t="str">
        <f>IF(总支出!A438="","",总支出!A438)</f>
        <v/>
      </c>
      <c r="B438" s="7" t="str">
        <f>IF(总支出!B438="","",总支出!B438)</f>
        <v/>
      </c>
      <c r="C438" s="6" t="str">
        <f t="shared" si="42"/>
        <v/>
      </c>
      <c r="D438" s="6" t="str">
        <f>IF(总支出!C438="","",总支出!C438)</f>
        <v/>
      </c>
      <c r="E438" s="8" t="str">
        <f>IF(总支出!D438="","",总支出!D438)</f>
        <v/>
      </c>
      <c r="F438" s="6" t="str">
        <f>IF(总支出!E438="","",总支出!E438)</f>
        <v/>
      </c>
      <c r="G438" s="6" t="str">
        <f>IF(总支出!H438="","",总支出!H438)</f>
        <v/>
      </c>
      <c r="H438" s="6" t="str">
        <f>IF(总支出!I438="","自动",总支出!I438)</f>
        <v>自动</v>
      </c>
      <c r="I438" s="6" t="str">
        <f>IF(F438="","",IFERROR(VLOOKUP(F438,税费设置!$A$15:$B$27,2,FALSE),"含税不明"))</f>
        <v/>
      </c>
      <c r="J438" s="6" t="str">
        <f t="shared" si="43"/>
        <v/>
      </c>
      <c r="K438" s="6" t="str">
        <f>IF(AND(税费设置!$B$5="是",G438="个人支出",J438="应税"),"是","否")</f>
        <v>否</v>
      </c>
      <c r="L438" s="8">
        <f t="shared" si="44"/>
        <v>0</v>
      </c>
      <c r="M438" s="8">
        <f t="shared" si="45"/>
        <v>0</v>
      </c>
      <c r="N438" s="8">
        <f t="shared" si="46"/>
        <v>0</v>
      </c>
      <c r="O438" s="8">
        <f t="shared" si="47"/>
        <v>0</v>
      </c>
      <c r="P438" s="8">
        <f>IF(K438&lt;&gt;"是",0,IF(税费设置!$B$6="是",E438/(1+税费设置!$B$10),E438))</f>
        <v>0</v>
      </c>
      <c r="Q438" s="8">
        <f>IF(K438&lt;&gt;"是",0,P438*税费设置!$B$8)</f>
        <v>0</v>
      </c>
      <c r="R438" s="8">
        <f>IF(K438&lt;&gt;"是",0,P438*税费设置!$B$9)</f>
        <v>0</v>
      </c>
      <c r="S438" s="8">
        <f t="shared" si="48"/>
        <v>0</v>
      </c>
    </row>
    <row r="439" spans="1:19" ht="13.9">
      <c r="A439" s="6" t="str">
        <f>IF(总支出!A439="","",总支出!A439)</f>
        <v/>
      </c>
      <c r="B439" s="7" t="str">
        <f>IF(总支出!B439="","",总支出!B439)</f>
        <v/>
      </c>
      <c r="C439" s="6" t="str">
        <f t="shared" si="42"/>
        <v/>
      </c>
      <c r="D439" s="6" t="str">
        <f>IF(总支出!C439="","",总支出!C439)</f>
        <v/>
      </c>
      <c r="E439" s="8" t="str">
        <f>IF(总支出!D439="","",总支出!D439)</f>
        <v/>
      </c>
      <c r="F439" s="6" t="str">
        <f>IF(总支出!E439="","",总支出!E439)</f>
        <v/>
      </c>
      <c r="G439" s="6" t="str">
        <f>IF(总支出!H439="","",总支出!H439)</f>
        <v/>
      </c>
      <c r="H439" s="6" t="str">
        <f>IF(总支出!I439="","自动",总支出!I439)</f>
        <v>自动</v>
      </c>
      <c r="I439" s="6" t="str">
        <f>IF(F439="","",IFERROR(VLOOKUP(F439,税费设置!$A$15:$B$27,2,FALSE),"含税不明"))</f>
        <v/>
      </c>
      <c r="J439" s="6" t="str">
        <f t="shared" si="43"/>
        <v/>
      </c>
      <c r="K439" s="6" t="str">
        <f>IF(AND(税费设置!$B$5="是",G439="个人支出",J439="应税"),"是","否")</f>
        <v>否</v>
      </c>
      <c r="L439" s="8">
        <f t="shared" si="44"/>
        <v>0</v>
      </c>
      <c r="M439" s="8">
        <f t="shared" si="45"/>
        <v>0</v>
      </c>
      <c r="N439" s="8">
        <f t="shared" si="46"/>
        <v>0</v>
      </c>
      <c r="O439" s="8">
        <f t="shared" si="47"/>
        <v>0</v>
      </c>
      <c r="P439" s="8">
        <f>IF(K439&lt;&gt;"是",0,IF(税费设置!$B$6="是",E439/(1+税费设置!$B$10),E439))</f>
        <v>0</v>
      </c>
      <c r="Q439" s="8">
        <f>IF(K439&lt;&gt;"是",0,P439*税费设置!$B$8)</f>
        <v>0</v>
      </c>
      <c r="R439" s="8">
        <f>IF(K439&lt;&gt;"是",0,P439*税费设置!$B$9)</f>
        <v>0</v>
      </c>
      <c r="S439" s="8">
        <f t="shared" si="48"/>
        <v>0</v>
      </c>
    </row>
    <row r="440" spans="1:19" ht="13.9">
      <c r="A440" s="6" t="str">
        <f>IF(总支出!A440="","",总支出!A440)</f>
        <v/>
      </c>
      <c r="B440" s="7" t="str">
        <f>IF(总支出!B440="","",总支出!B440)</f>
        <v/>
      </c>
      <c r="C440" s="6" t="str">
        <f t="shared" si="42"/>
        <v/>
      </c>
      <c r="D440" s="6" t="str">
        <f>IF(总支出!C440="","",总支出!C440)</f>
        <v/>
      </c>
      <c r="E440" s="8" t="str">
        <f>IF(总支出!D440="","",总支出!D440)</f>
        <v/>
      </c>
      <c r="F440" s="6" t="str">
        <f>IF(总支出!E440="","",总支出!E440)</f>
        <v/>
      </c>
      <c r="G440" s="6" t="str">
        <f>IF(总支出!H440="","",总支出!H440)</f>
        <v/>
      </c>
      <c r="H440" s="6" t="str">
        <f>IF(总支出!I440="","自动",总支出!I440)</f>
        <v>自动</v>
      </c>
      <c r="I440" s="6" t="str">
        <f>IF(F440="","",IFERROR(VLOOKUP(F440,税费设置!$A$15:$B$27,2,FALSE),"含税不明"))</f>
        <v/>
      </c>
      <c r="J440" s="6" t="str">
        <f t="shared" si="43"/>
        <v/>
      </c>
      <c r="K440" s="6" t="str">
        <f>IF(AND(税费设置!$B$5="是",G440="个人支出",J440="应税"),"是","否")</f>
        <v>否</v>
      </c>
      <c r="L440" s="8">
        <f t="shared" si="44"/>
        <v>0</v>
      </c>
      <c r="M440" s="8">
        <f t="shared" si="45"/>
        <v>0</v>
      </c>
      <c r="N440" s="8">
        <f t="shared" si="46"/>
        <v>0</v>
      </c>
      <c r="O440" s="8">
        <f t="shared" si="47"/>
        <v>0</v>
      </c>
      <c r="P440" s="8">
        <f>IF(K440&lt;&gt;"是",0,IF(税费设置!$B$6="是",E440/(1+税费设置!$B$10),E440))</f>
        <v>0</v>
      </c>
      <c r="Q440" s="8">
        <f>IF(K440&lt;&gt;"是",0,P440*税费设置!$B$8)</f>
        <v>0</v>
      </c>
      <c r="R440" s="8">
        <f>IF(K440&lt;&gt;"是",0,P440*税费设置!$B$9)</f>
        <v>0</v>
      </c>
      <c r="S440" s="8">
        <f t="shared" si="48"/>
        <v>0</v>
      </c>
    </row>
    <row r="441" spans="1:19" ht="13.9">
      <c r="A441" s="6" t="str">
        <f>IF(总支出!A441="","",总支出!A441)</f>
        <v/>
      </c>
      <c r="B441" s="7" t="str">
        <f>IF(总支出!B441="","",总支出!B441)</f>
        <v/>
      </c>
      <c r="C441" s="6" t="str">
        <f t="shared" si="42"/>
        <v/>
      </c>
      <c r="D441" s="6" t="str">
        <f>IF(总支出!C441="","",总支出!C441)</f>
        <v/>
      </c>
      <c r="E441" s="8" t="str">
        <f>IF(总支出!D441="","",总支出!D441)</f>
        <v/>
      </c>
      <c r="F441" s="6" t="str">
        <f>IF(总支出!E441="","",总支出!E441)</f>
        <v/>
      </c>
      <c r="G441" s="6" t="str">
        <f>IF(总支出!H441="","",总支出!H441)</f>
        <v/>
      </c>
      <c r="H441" s="6" t="str">
        <f>IF(总支出!I441="","自动",总支出!I441)</f>
        <v>自动</v>
      </c>
      <c r="I441" s="6" t="str">
        <f>IF(F441="","",IFERROR(VLOOKUP(F441,税费设置!$A$15:$B$27,2,FALSE),"含税不明"))</f>
        <v/>
      </c>
      <c r="J441" s="6" t="str">
        <f t="shared" si="43"/>
        <v/>
      </c>
      <c r="K441" s="6" t="str">
        <f>IF(AND(税费设置!$B$5="是",G441="个人支出",J441="应税"),"是","否")</f>
        <v>否</v>
      </c>
      <c r="L441" s="8">
        <f t="shared" si="44"/>
        <v>0</v>
      </c>
      <c r="M441" s="8">
        <f t="shared" si="45"/>
        <v>0</v>
      </c>
      <c r="N441" s="8">
        <f t="shared" si="46"/>
        <v>0</v>
      </c>
      <c r="O441" s="8">
        <f t="shared" si="47"/>
        <v>0</v>
      </c>
      <c r="P441" s="8">
        <f>IF(K441&lt;&gt;"是",0,IF(税费设置!$B$6="是",E441/(1+税费设置!$B$10),E441))</f>
        <v>0</v>
      </c>
      <c r="Q441" s="8">
        <f>IF(K441&lt;&gt;"是",0,P441*税费设置!$B$8)</f>
        <v>0</v>
      </c>
      <c r="R441" s="8">
        <f>IF(K441&lt;&gt;"是",0,P441*税费设置!$B$9)</f>
        <v>0</v>
      </c>
      <c r="S441" s="8">
        <f t="shared" si="48"/>
        <v>0</v>
      </c>
    </row>
    <row r="442" spans="1:19" ht="13.9">
      <c r="A442" s="6" t="str">
        <f>IF(总支出!A442="","",总支出!A442)</f>
        <v/>
      </c>
      <c r="B442" s="7" t="str">
        <f>IF(总支出!B442="","",总支出!B442)</f>
        <v/>
      </c>
      <c r="C442" s="6" t="str">
        <f t="shared" si="42"/>
        <v/>
      </c>
      <c r="D442" s="6" t="str">
        <f>IF(总支出!C442="","",总支出!C442)</f>
        <v/>
      </c>
      <c r="E442" s="8" t="str">
        <f>IF(总支出!D442="","",总支出!D442)</f>
        <v/>
      </c>
      <c r="F442" s="6" t="str">
        <f>IF(总支出!E442="","",总支出!E442)</f>
        <v/>
      </c>
      <c r="G442" s="6" t="str">
        <f>IF(总支出!H442="","",总支出!H442)</f>
        <v/>
      </c>
      <c r="H442" s="6" t="str">
        <f>IF(总支出!I442="","自动",总支出!I442)</f>
        <v>自动</v>
      </c>
      <c r="I442" s="6" t="str">
        <f>IF(F442="","",IFERROR(VLOOKUP(F442,税费设置!$A$15:$B$27,2,FALSE),"含税不明"))</f>
        <v/>
      </c>
      <c r="J442" s="6" t="str">
        <f t="shared" si="43"/>
        <v/>
      </c>
      <c r="K442" s="6" t="str">
        <f>IF(AND(税费设置!$B$5="是",G442="个人支出",J442="应税"),"是","否")</f>
        <v>否</v>
      </c>
      <c r="L442" s="8">
        <f t="shared" si="44"/>
        <v>0</v>
      </c>
      <c r="M442" s="8">
        <f t="shared" si="45"/>
        <v>0</v>
      </c>
      <c r="N442" s="8">
        <f t="shared" si="46"/>
        <v>0</v>
      </c>
      <c r="O442" s="8">
        <f t="shared" si="47"/>
        <v>0</v>
      </c>
      <c r="P442" s="8">
        <f>IF(K442&lt;&gt;"是",0,IF(税费设置!$B$6="是",E442/(1+税费设置!$B$10),E442))</f>
        <v>0</v>
      </c>
      <c r="Q442" s="8">
        <f>IF(K442&lt;&gt;"是",0,P442*税费设置!$B$8)</f>
        <v>0</v>
      </c>
      <c r="R442" s="8">
        <f>IF(K442&lt;&gt;"是",0,P442*税费设置!$B$9)</f>
        <v>0</v>
      </c>
      <c r="S442" s="8">
        <f t="shared" si="48"/>
        <v>0</v>
      </c>
    </row>
    <row r="443" spans="1:19" ht="13.9">
      <c r="A443" s="6" t="str">
        <f>IF(总支出!A443="","",总支出!A443)</f>
        <v/>
      </c>
      <c r="B443" s="7" t="str">
        <f>IF(总支出!B443="","",总支出!B443)</f>
        <v/>
      </c>
      <c r="C443" s="6" t="str">
        <f t="shared" si="42"/>
        <v/>
      </c>
      <c r="D443" s="6" t="str">
        <f>IF(总支出!C443="","",总支出!C443)</f>
        <v/>
      </c>
      <c r="E443" s="8" t="str">
        <f>IF(总支出!D443="","",总支出!D443)</f>
        <v/>
      </c>
      <c r="F443" s="6" t="str">
        <f>IF(总支出!E443="","",总支出!E443)</f>
        <v/>
      </c>
      <c r="G443" s="6" t="str">
        <f>IF(总支出!H443="","",总支出!H443)</f>
        <v/>
      </c>
      <c r="H443" s="6" t="str">
        <f>IF(总支出!I443="","自动",总支出!I443)</f>
        <v>自动</v>
      </c>
      <c r="I443" s="6" t="str">
        <f>IF(F443="","",IFERROR(VLOOKUP(F443,税费设置!$A$15:$B$27,2,FALSE),"含税不明"))</f>
        <v/>
      </c>
      <c r="J443" s="6" t="str">
        <f t="shared" si="43"/>
        <v/>
      </c>
      <c r="K443" s="6" t="str">
        <f>IF(AND(税费设置!$B$5="是",G443="个人支出",J443="应税"),"是","否")</f>
        <v>否</v>
      </c>
      <c r="L443" s="8">
        <f t="shared" si="44"/>
        <v>0</v>
      </c>
      <c r="M443" s="8">
        <f t="shared" si="45"/>
        <v>0</v>
      </c>
      <c r="N443" s="8">
        <f t="shared" si="46"/>
        <v>0</v>
      </c>
      <c r="O443" s="8">
        <f t="shared" si="47"/>
        <v>0</v>
      </c>
      <c r="P443" s="8">
        <f>IF(K443&lt;&gt;"是",0,IF(税费设置!$B$6="是",E443/(1+税费设置!$B$10),E443))</f>
        <v>0</v>
      </c>
      <c r="Q443" s="8">
        <f>IF(K443&lt;&gt;"是",0,P443*税费设置!$B$8)</f>
        <v>0</v>
      </c>
      <c r="R443" s="8">
        <f>IF(K443&lt;&gt;"是",0,P443*税费设置!$B$9)</f>
        <v>0</v>
      </c>
      <c r="S443" s="8">
        <f t="shared" si="48"/>
        <v>0</v>
      </c>
    </row>
    <row r="444" spans="1:19" ht="13.9">
      <c r="A444" s="6" t="str">
        <f>IF(总支出!A444="","",总支出!A444)</f>
        <v/>
      </c>
      <c r="B444" s="7" t="str">
        <f>IF(总支出!B444="","",总支出!B444)</f>
        <v/>
      </c>
      <c r="C444" s="6" t="str">
        <f t="shared" si="42"/>
        <v/>
      </c>
      <c r="D444" s="6" t="str">
        <f>IF(总支出!C444="","",总支出!C444)</f>
        <v/>
      </c>
      <c r="E444" s="8" t="str">
        <f>IF(总支出!D444="","",总支出!D444)</f>
        <v/>
      </c>
      <c r="F444" s="6" t="str">
        <f>IF(总支出!E444="","",总支出!E444)</f>
        <v/>
      </c>
      <c r="G444" s="6" t="str">
        <f>IF(总支出!H444="","",总支出!H444)</f>
        <v/>
      </c>
      <c r="H444" s="6" t="str">
        <f>IF(总支出!I444="","自动",总支出!I444)</f>
        <v>自动</v>
      </c>
      <c r="I444" s="6" t="str">
        <f>IF(F444="","",IFERROR(VLOOKUP(F444,税费设置!$A$15:$B$27,2,FALSE),"含税不明"))</f>
        <v/>
      </c>
      <c r="J444" s="6" t="str">
        <f t="shared" si="43"/>
        <v/>
      </c>
      <c r="K444" s="6" t="str">
        <f>IF(AND(税费设置!$B$5="是",G444="个人支出",J444="应税"),"是","否")</f>
        <v>否</v>
      </c>
      <c r="L444" s="8">
        <f t="shared" si="44"/>
        <v>0</v>
      </c>
      <c r="M444" s="8">
        <f t="shared" si="45"/>
        <v>0</v>
      </c>
      <c r="N444" s="8">
        <f t="shared" si="46"/>
        <v>0</v>
      </c>
      <c r="O444" s="8">
        <f t="shared" si="47"/>
        <v>0</v>
      </c>
      <c r="P444" s="8">
        <f>IF(K444&lt;&gt;"是",0,IF(税费设置!$B$6="是",E444/(1+税费设置!$B$10),E444))</f>
        <v>0</v>
      </c>
      <c r="Q444" s="8">
        <f>IF(K444&lt;&gt;"是",0,P444*税费设置!$B$8)</f>
        <v>0</v>
      </c>
      <c r="R444" s="8">
        <f>IF(K444&lt;&gt;"是",0,P444*税费设置!$B$9)</f>
        <v>0</v>
      </c>
      <c r="S444" s="8">
        <f t="shared" si="48"/>
        <v>0</v>
      </c>
    </row>
    <row r="445" spans="1:19" ht="13.9">
      <c r="A445" s="6" t="str">
        <f>IF(总支出!A445="","",总支出!A445)</f>
        <v/>
      </c>
      <c r="B445" s="7" t="str">
        <f>IF(总支出!B445="","",总支出!B445)</f>
        <v/>
      </c>
      <c r="C445" s="6" t="str">
        <f t="shared" si="42"/>
        <v/>
      </c>
      <c r="D445" s="6" t="str">
        <f>IF(总支出!C445="","",总支出!C445)</f>
        <v/>
      </c>
      <c r="E445" s="8" t="str">
        <f>IF(总支出!D445="","",总支出!D445)</f>
        <v/>
      </c>
      <c r="F445" s="6" t="str">
        <f>IF(总支出!E445="","",总支出!E445)</f>
        <v/>
      </c>
      <c r="G445" s="6" t="str">
        <f>IF(总支出!H445="","",总支出!H445)</f>
        <v/>
      </c>
      <c r="H445" s="6" t="str">
        <f>IF(总支出!I445="","自动",总支出!I445)</f>
        <v>自动</v>
      </c>
      <c r="I445" s="6" t="str">
        <f>IF(F445="","",IFERROR(VLOOKUP(F445,税费设置!$A$15:$B$27,2,FALSE),"含税不明"))</f>
        <v/>
      </c>
      <c r="J445" s="6" t="str">
        <f t="shared" si="43"/>
        <v/>
      </c>
      <c r="K445" s="6" t="str">
        <f>IF(AND(税费设置!$B$5="是",G445="个人支出",J445="应税"),"是","否")</f>
        <v>否</v>
      </c>
      <c r="L445" s="8">
        <f t="shared" si="44"/>
        <v>0</v>
      </c>
      <c r="M445" s="8">
        <f t="shared" si="45"/>
        <v>0</v>
      </c>
      <c r="N445" s="8">
        <f t="shared" si="46"/>
        <v>0</v>
      </c>
      <c r="O445" s="8">
        <f t="shared" si="47"/>
        <v>0</v>
      </c>
      <c r="P445" s="8">
        <f>IF(K445&lt;&gt;"是",0,IF(税费设置!$B$6="是",E445/(1+税费设置!$B$10),E445))</f>
        <v>0</v>
      </c>
      <c r="Q445" s="8">
        <f>IF(K445&lt;&gt;"是",0,P445*税费设置!$B$8)</f>
        <v>0</v>
      </c>
      <c r="R445" s="8">
        <f>IF(K445&lt;&gt;"是",0,P445*税费设置!$B$9)</f>
        <v>0</v>
      </c>
      <c r="S445" s="8">
        <f t="shared" si="48"/>
        <v>0</v>
      </c>
    </row>
    <row r="446" spans="1:19" ht="13.9">
      <c r="A446" s="6" t="str">
        <f>IF(总支出!A446="","",总支出!A446)</f>
        <v/>
      </c>
      <c r="B446" s="7" t="str">
        <f>IF(总支出!B446="","",总支出!B446)</f>
        <v/>
      </c>
      <c r="C446" s="6" t="str">
        <f t="shared" si="42"/>
        <v/>
      </c>
      <c r="D446" s="6" t="str">
        <f>IF(总支出!C446="","",总支出!C446)</f>
        <v/>
      </c>
      <c r="E446" s="8" t="str">
        <f>IF(总支出!D446="","",总支出!D446)</f>
        <v/>
      </c>
      <c r="F446" s="6" t="str">
        <f>IF(总支出!E446="","",总支出!E446)</f>
        <v/>
      </c>
      <c r="G446" s="6" t="str">
        <f>IF(总支出!H446="","",总支出!H446)</f>
        <v/>
      </c>
      <c r="H446" s="6" t="str">
        <f>IF(总支出!I446="","自动",总支出!I446)</f>
        <v>自动</v>
      </c>
      <c r="I446" s="6" t="str">
        <f>IF(F446="","",IFERROR(VLOOKUP(F446,税费设置!$A$15:$B$27,2,FALSE),"含税不明"))</f>
        <v/>
      </c>
      <c r="J446" s="6" t="str">
        <f t="shared" si="43"/>
        <v/>
      </c>
      <c r="K446" s="6" t="str">
        <f>IF(AND(税费设置!$B$5="是",G446="个人支出",J446="应税"),"是","否")</f>
        <v>否</v>
      </c>
      <c r="L446" s="8">
        <f t="shared" si="44"/>
        <v>0</v>
      </c>
      <c r="M446" s="8">
        <f t="shared" si="45"/>
        <v>0</v>
      </c>
      <c r="N446" s="8">
        <f t="shared" si="46"/>
        <v>0</v>
      </c>
      <c r="O446" s="8">
        <f t="shared" si="47"/>
        <v>0</v>
      </c>
      <c r="P446" s="8">
        <f>IF(K446&lt;&gt;"是",0,IF(税费设置!$B$6="是",E446/(1+税费设置!$B$10),E446))</f>
        <v>0</v>
      </c>
      <c r="Q446" s="8">
        <f>IF(K446&lt;&gt;"是",0,P446*税费设置!$B$8)</f>
        <v>0</v>
      </c>
      <c r="R446" s="8">
        <f>IF(K446&lt;&gt;"是",0,P446*税费设置!$B$9)</f>
        <v>0</v>
      </c>
      <c r="S446" s="8">
        <f t="shared" si="48"/>
        <v>0</v>
      </c>
    </row>
    <row r="447" spans="1:19" ht="13.9">
      <c r="A447" s="6" t="str">
        <f>IF(总支出!A447="","",总支出!A447)</f>
        <v/>
      </c>
      <c r="B447" s="7" t="str">
        <f>IF(总支出!B447="","",总支出!B447)</f>
        <v/>
      </c>
      <c r="C447" s="6" t="str">
        <f t="shared" si="42"/>
        <v/>
      </c>
      <c r="D447" s="6" t="str">
        <f>IF(总支出!C447="","",总支出!C447)</f>
        <v/>
      </c>
      <c r="E447" s="8" t="str">
        <f>IF(总支出!D447="","",总支出!D447)</f>
        <v/>
      </c>
      <c r="F447" s="6" t="str">
        <f>IF(总支出!E447="","",总支出!E447)</f>
        <v/>
      </c>
      <c r="G447" s="6" t="str">
        <f>IF(总支出!H447="","",总支出!H447)</f>
        <v/>
      </c>
      <c r="H447" s="6" t="str">
        <f>IF(总支出!I447="","自动",总支出!I447)</f>
        <v>自动</v>
      </c>
      <c r="I447" s="6" t="str">
        <f>IF(F447="","",IFERROR(VLOOKUP(F447,税费设置!$A$15:$B$27,2,FALSE),"含税不明"))</f>
        <v/>
      </c>
      <c r="J447" s="6" t="str">
        <f t="shared" si="43"/>
        <v/>
      </c>
      <c r="K447" s="6" t="str">
        <f>IF(AND(税费设置!$B$5="是",G447="个人支出",J447="应税"),"是","否")</f>
        <v>否</v>
      </c>
      <c r="L447" s="8">
        <f t="shared" si="44"/>
        <v>0</v>
      </c>
      <c r="M447" s="8">
        <f t="shared" si="45"/>
        <v>0</v>
      </c>
      <c r="N447" s="8">
        <f t="shared" si="46"/>
        <v>0</v>
      </c>
      <c r="O447" s="8">
        <f t="shared" si="47"/>
        <v>0</v>
      </c>
      <c r="P447" s="8">
        <f>IF(K447&lt;&gt;"是",0,IF(税费设置!$B$6="是",E447/(1+税费设置!$B$10),E447))</f>
        <v>0</v>
      </c>
      <c r="Q447" s="8">
        <f>IF(K447&lt;&gt;"是",0,P447*税费设置!$B$8)</f>
        <v>0</v>
      </c>
      <c r="R447" s="8">
        <f>IF(K447&lt;&gt;"是",0,P447*税费设置!$B$9)</f>
        <v>0</v>
      </c>
      <c r="S447" s="8">
        <f t="shared" si="48"/>
        <v>0</v>
      </c>
    </row>
    <row r="448" spans="1:19" ht="13.9">
      <c r="A448" s="6" t="str">
        <f>IF(总支出!A448="","",总支出!A448)</f>
        <v/>
      </c>
      <c r="B448" s="7" t="str">
        <f>IF(总支出!B448="","",总支出!B448)</f>
        <v/>
      </c>
      <c r="C448" s="6" t="str">
        <f t="shared" si="42"/>
        <v/>
      </c>
      <c r="D448" s="6" t="str">
        <f>IF(总支出!C448="","",总支出!C448)</f>
        <v/>
      </c>
      <c r="E448" s="8" t="str">
        <f>IF(总支出!D448="","",总支出!D448)</f>
        <v/>
      </c>
      <c r="F448" s="6" t="str">
        <f>IF(总支出!E448="","",总支出!E448)</f>
        <v/>
      </c>
      <c r="G448" s="6" t="str">
        <f>IF(总支出!H448="","",总支出!H448)</f>
        <v/>
      </c>
      <c r="H448" s="6" t="str">
        <f>IF(总支出!I448="","自动",总支出!I448)</f>
        <v>自动</v>
      </c>
      <c r="I448" s="6" t="str">
        <f>IF(F448="","",IFERROR(VLOOKUP(F448,税费设置!$A$15:$B$27,2,FALSE),"含税不明"))</f>
        <v/>
      </c>
      <c r="J448" s="6" t="str">
        <f t="shared" si="43"/>
        <v/>
      </c>
      <c r="K448" s="6" t="str">
        <f>IF(AND(税费设置!$B$5="是",G448="个人支出",J448="应税"),"是","否")</f>
        <v>否</v>
      </c>
      <c r="L448" s="8">
        <f t="shared" si="44"/>
        <v>0</v>
      </c>
      <c r="M448" s="8">
        <f t="shared" si="45"/>
        <v>0</v>
      </c>
      <c r="N448" s="8">
        <f t="shared" si="46"/>
        <v>0</v>
      </c>
      <c r="O448" s="8">
        <f t="shared" si="47"/>
        <v>0</v>
      </c>
      <c r="P448" s="8">
        <f>IF(K448&lt;&gt;"是",0,IF(税费设置!$B$6="是",E448/(1+税费设置!$B$10),E448))</f>
        <v>0</v>
      </c>
      <c r="Q448" s="8">
        <f>IF(K448&lt;&gt;"是",0,P448*税费设置!$B$8)</f>
        <v>0</v>
      </c>
      <c r="R448" s="8">
        <f>IF(K448&lt;&gt;"是",0,P448*税费设置!$B$9)</f>
        <v>0</v>
      </c>
      <c r="S448" s="8">
        <f t="shared" si="48"/>
        <v>0</v>
      </c>
    </row>
    <row r="449" spans="1:19" ht="13.9">
      <c r="A449" s="6" t="str">
        <f>IF(总支出!A449="","",总支出!A449)</f>
        <v/>
      </c>
      <c r="B449" s="7" t="str">
        <f>IF(总支出!B449="","",总支出!B449)</f>
        <v/>
      </c>
      <c r="C449" s="6" t="str">
        <f t="shared" si="42"/>
        <v/>
      </c>
      <c r="D449" s="6" t="str">
        <f>IF(总支出!C449="","",总支出!C449)</f>
        <v/>
      </c>
      <c r="E449" s="8" t="str">
        <f>IF(总支出!D449="","",总支出!D449)</f>
        <v/>
      </c>
      <c r="F449" s="6" t="str">
        <f>IF(总支出!E449="","",总支出!E449)</f>
        <v/>
      </c>
      <c r="G449" s="6" t="str">
        <f>IF(总支出!H449="","",总支出!H449)</f>
        <v/>
      </c>
      <c r="H449" s="6" t="str">
        <f>IF(总支出!I449="","自动",总支出!I449)</f>
        <v>自动</v>
      </c>
      <c r="I449" s="6" t="str">
        <f>IF(F449="","",IFERROR(VLOOKUP(F449,税费设置!$A$15:$B$27,2,FALSE),"含税不明"))</f>
        <v/>
      </c>
      <c r="J449" s="6" t="str">
        <f t="shared" si="43"/>
        <v/>
      </c>
      <c r="K449" s="6" t="str">
        <f>IF(AND(税费设置!$B$5="是",G449="个人支出",J449="应税"),"是","否")</f>
        <v>否</v>
      </c>
      <c r="L449" s="8">
        <f t="shared" si="44"/>
        <v>0</v>
      </c>
      <c r="M449" s="8">
        <f t="shared" si="45"/>
        <v>0</v>
      </c>
      <c r="N449" s="8">
        <f t="shared" si="46"/>
        <v>0</v>
      </c>
      <c r="O449" s="8">
        <f t="shared" si="47"/>
        <v>0</v>
      </c>
      <c r="P449" s="8">
        <f>IF(K449&lt;&gt;"是",0,IF(税费设置!$B$6="是",E449/(1+税费设置!$B$10),E449))</f>
        <v>0</v>
      </c>
      <c r="Q449" s="8">
        <f>IF(K449&lt;&gt;"是",0,P449*税费设置!$B$8)</f>
        <v>0</v>
      </c>
      <c r="R449" s="8">
        <f>IF(K449&lt;&gt;"是",0,P449*税费设置!$B$9)</f>
        <v>0</v>
      </c>
      <c r="S449" s="8">
        <f t="shared" si="48"/>
        <v>0</v>
      </c>
    </row>
    <row r="450" spans="1:19" ht="13.9">
      <c r="A450" s="6" t="str">
        <f>IF(总支出!A450="","",总支出!A450)</f>
        <v/>
      </c>
      <c r="B450" s="7" t="str">
        <f>IF(总支出!B450="","",总支出!B450)</f>
        <v/>
      </c>
      <c r="C450" s="6" t="str">
        <f t="shared" si="42"/>
        <v/>
      </c>
      <c r="D450" s="6" t="str">
        <f>IF(总支出!C450="","",总支出!C450)</f>
        <v/>
      </c>
      <c r="E450" s="8" t="str">
        <f>IF(总支出!D450="","",总支出!D450)</f>
        <v/>
      </c>
      <c r="F450" s="6" t="str">
        <f>IF(总支出!E450="","",总支出!E450)</f>
        <v/>
      </c>
      <c r="G450" s="6" t="str">
        <f>IF(总支出!H450="","",总支出!H450)</f>
        <v/>
      </c>
      <c r="H450" s="6" t="str">
        <f>IF(总支出!I450="","自动",总支出!I450)</f>
        <v>自动</v>
      </c>
      <c r="I450" s="6" t="str">
        <f>IF(F450="","",IFERROR(VLOOKUP(F450,税费设置!$A$15:$B$27,2,FALSE),"含税不明"))</f>
        <v/>
      </c>
      <c r="J450" s="6" t="str">
        <f t="shared" si="43"/>
        <v/>
      </c>
      <c r="K450" s="6" t="str">
        <f>IF(AND(税费设置!$B$5="是",G450="个人支出",J450="应税"),"是","否")</f>
        <v>否</v>
      </c>
      <c r="L450" s="8">
        <f t="shared" si="44"/>
        <v>0</v>
      </c>
      <c r="M450" s="8">
        <f t="shared" si="45"/>
        <v>0</v>
      </c>
      <c r="N450" s="8">
        <f t="shared" si="46"/>
        <v>0</v>
      </c>
      <c r="O450" s="8">
        <f t="shared" si="47"/>
        <v>0</v>
      </c>
      <c r="P450" s="8">
        <f>IF(K450&lt;&gt;"是",0,IF(税费设置!$B$6="是",E450/(1+税费设置!$B$10),E450))</f>
        <v>0</v>
      </c>
      <c r="Q450" s="8">
        <f>IF(K450&lt;&gt;"是",0,P450*税费设置!$B$8)</f>
        <v>0</v>
      </c>
      <c r="R450" s="8">
        <f>IF(K450&lt;&gt;"是",0,P450*税费设置!$B$9)</f>
        <v>0</v>
      </c>
      <c r="S450" s="8">
        <f t="shared" si="48"/>
        <v>0</v>
      </c>
    </row>
    <row r="451" spans="1:19" ht="13.9">
      <c r="A451" s="6" t="str">
        <f>IF(总支出!A451="","",总支出!A451)</f>
        <v/>
      </c>
      <c r="B451" s="7" t="str">
        <f>IF(总支出!B451="","",总支出!B451)</f>
        <v/>
      </c>
      <c r="C451" s="6" t="str">
        <f t="shared" si="42"/>
        <v/>
      </c>
      <c r="D451" s="6" t="str">
        <f>IF(总支出!C451="","",总支出!C451)</f>
        <v/>
      </c>
      <c r="E451" s="8" t="str">
        <f>IF(总支出!D451="","",总支出!D451)</f>
        <v/>
      </c>
      <c r="F451" s="6" t="str">
        <f>IF(总支出!E451="","",总支出!E451)</f>
        <v/>
      </c>
      <c r="G451" s="6" t="str">
        <f>IF(总支出!H451="","",总支出!H451)</f>
        <v/>
      </c>
      <c r="H451" s="6" t="str">
        <f>IF(总支出!I451="","自动",总支出!I451)</f>
        <v>自动</v>
      </c>
      <c r="I451" s="6" t="str">
        <f>IF(F451="","",IFERROR(VLOOKUP(F451,税费设置!$A$15:$B$27,2,FALSE),"含税不明"))</f>
        <v/>
      </c>
      <c r="J451" s="6" t="str">
        <f t="shared" si="43"/>
        <v/>
      </c>
      <c r="K451" s="6" t="str">
        <f>IF(AND(税费设置!$B$5="是",G451="个人支出",J451="应税"),"是","否")</f>
        <v>否</v>
      </c>
      <c r="L451" s="8">
        <f t="shared" si="44"/>
        <v>0</v>
      </c>
      <c r="M451" s="8">
        <f t="shared" si="45"/>
        <v>0</v>
      </c>
      <c r="N451" s="8">
        <f t="shared" si="46"/>
        <v>0</v>
      </c>
      <c r="O451" s="8">
        <f t="shared" si="47"/>
        <v>0</v>
      </c>
      <c r="P451" s="8">
        <f>IF(K451&lt;&gt;"是",0,IF(税费设置!$B$6="是",E451/(1+税费设置!$B$10),E451))</f>
        <v>0</v>
      </c>
      <c r="Q451" s="8">
        <f>IF(K451&lt;&gt;"是",0,P451*税费设置!$B$8)</f>
        <v>0</v>
      </c>
      <c r="R451" s="8">
        <f>IF(K451&lt;&gt;"是",0,P451*税费设置!$B$9)</f>
        <v>0</v>
      </c>
      <c r="S451" s="8">
        <f t="shared" si="48"/>
        <v>0</v>
      </c>
    </row>
    <row r="452" spans="1:19" ht="13.9">
      <c r="A452" s="6" t="str">
        <f>IF(总支出!A452="","",总支出!A452)</f>
        <v/>
      </c>
      <c r="B452" s="7" t="str">
        <f>IF(总支出!B452="","",总支出!B452)</f>
        <v/>
      </c>
      <c r="C452" s="6" t="str">
        <f t="shared" ref="C452:C515" si="49">IF(B452="","",TEXT(B452,"yyyy-mm"))</f>
        <v/>
      </c>
      <c r="D452" s="6" t="str">
        <f>IF(总支出!C452="","",总支出!C452)</f>
        <v/>
      </c>
      <c r="E452" s="8" t="str">
        <f>IF(总支出!D452="","",总支出!D452)</f>
        <v/>
      </c>
      <c r="F452" s="6" t="str">
        <f>IF(总支出!E452="","",总支出!E452)</f>
        <v/>
      </c>
      <c r="G452" s="6" t="str">
        <f>IF(总支出!H452="","",总支出!H452)</f>
        <v/>
      </c>
      <c r="H452" s="6" t="str">
        <f>IF(总支出!I452="","自动",总支出!I452)</f>
        <v>自动</v>
      </c>
      <c r="I452" s="6" t="str">
        <f>IF(F452="","",IFERROR(VLOOKUP(F452,税费设置!$A$15:$B$27,2,FALSE),"含税不明"))</f>
        <v/>
      </c>
      <c r="J452" s="6" t="str">
        <f t="shared" ref="J452:J515" si="50">IF(D452="","",IF(H452="自动",I452,H452))</f>
        <v/>
      </c>
      <c r="K452" s="6" t="str">
        <f>IF(AND(税费设置!$B$5="是",G452="个人支出",J452="应税"),"是","否")</f>
        <v>否</v>
      </c>
      <c r="L452" s="8">
        <f t="shared" ref="L452:L515" si="51">IF(K452="是",E452,0)</f>
        <v>0</v>
      </c>
      <c r="M452" s="8">
        <f t="shared" ref="M452:M515" si="52">IF(AND(G452="个人支出",J452="零税率"),E452,0)</f>
        <v>0</v>
      </c>
      <c r="N452" s="8">
        <f t="shared" ref="N452:N515" si="53">IF(AND(G452="个人支出",J452="免税"),E452,0)</f>
        <v>0</v>
      </c>
      <c r="O452" s="8">
        <f t="shared" ref="O452:O515" si="54">IF(AND(G452="个人支出",OR(J452="含税不明",J452="不适用")),E452,0)</f>
        <v>0</v>
      </c>
      <c r="P452" s="8">
        <f>IF(K452&lt;&gt;"是",0,IF(税费设置!$B$6="是",E452/(1+税费设置!$B$10),E452))</f>
        <v>0</v>
      </c>
      <c r="Q452" s="8">
        <f>IF(K452&lt;&gt;"是",0,P452*税费设置!$B$8)</f>
        <v>0</v>
      </c>
      <c r="R452" s="8">
        <f>IF(K452&lt;&gt;"是",0,P452*税费设置!$B$9)</f>
        <v>0</v>
      </c>
      <c r="S452" s="8">
        <f t="shared" ref="S452:S515" si="55">Q452+R452</f>
        <v>0</v>
      </c>
    </row>
    <row r="453" spans="1:19" ht="13.9">
      <c r="A453" s="6" t="str">
        <f>IF(总支出!A453="","",总支出!A453)</f>
        <v/>
      </c>
      <c r="B453" s="7" t="str">
        <f>IF(总支出!B453="","",总支出!B453)</f>
        <v/>
      </c>
      <c r="C453" s="6" t="str">
        <f t="shared" si="49"/>
        <v/>
      </c>
      <c r="D453" s="6" t="str">
        <f>IF(总支出!C453="","",总支出!C453)</f>
        <v/>
      </c>
      <c r="E453" s="8" t="str">
        <f>IF(总支出!D453="","",总支出!D453)</f>
        <v/>
      </c>
      <c r="F453" s="6" t="str">
        <f>IF(总支出!E453="","",总支出!E453)</f>
        <v/>
      </c>
      <c r="G453" s="6" t="str">
        <f>IF(总支出!H453="","",总支出!H453)</f>
        <v/>
      </c>
      <c r="H453" s="6" t="str">
        <f>IF(总支出!I453="","自动",总支出!I453)</f>
        <v>自动</v>
      </c>
      <c r="I453" s="6" t="str">
        <f>IF(F453="","",IFERROR(VLOOKUP(F453,税费设置!$A$15:$B$27,2,FALSE),"含税不明"))</f>
        <v/>
      </c>
      <c r="J453" s="6" t="str">
        <f t="shared" si="50"/>
        <v/>
      </c>
      <c r="K453" s="6" t="str">
        <f>IF(AND(税费设置!$B$5="是",G453="个人支出",J453="应税"),"是","否")</f>
        <v>否</v>
      </c>
      <c r="L453" s="8">
        <f t="shared" si="51"/>
        <v>0</v>
      </c>
      <c r="M453" s="8">
        <f t="shared" si="52"/>
        <v>0</v>
      </c>
      <c r="N453" s="8">
        <f t="shared" si="53"/>
        <v>0</v>
      </c>
      <c r="O453" s="8">
        <f t="shared" si="54"/>
        <v>0</v>
      </c>
      <c r="P453" s="8">
        <f>IF(K453&lt;&gt;"是",0,IF(税费设置!$B$6="是",E453/(1+税费设置!$B$10),E453))</f>
        <v>0</v>
      </c>
      <c r="Q453" s="8">
        <f>IF(K453&lt;&gt;"是",0,P453*税费设置!$B$8)</f>
        <v>0</v>
      </c>
      <c r="R453" s="8">
        <f>IF(K453&lt;&gt;"是",0,P453*税费设置!$B$9)</f>
        <v>0</v>
      </c>
      <c r="S453" s="8">
        <f t="shared" si="55"/>
        <v>0</v>
      </c>
    </row>
    <row r="454" spans="1:19" ht="13.9">
      <c r="A454" s="6" t="str">
        <f>IF(总支出!A454="","",总支出!A454)</f>
        <v/>
      </c>
      <c r="B454" s="7" t="str">
        <f>IF(总支出!B454="","",总支出!B454)</f>
        <v/>
      </c>
      <c r="C454" s="6" t="str">
        <f t="shared" si="49"/>
        <v/>
      </c>
      <c r="D454" s="6" t="str">
        <f>IF(总支出!C454="","",总支出!C454)</f>
        <v/>
      </c>
      <c r="E454" s="8" t="str">
        <f>IF(总支出!D454="","",总支出!D454)</f>
        <v/>
      </c>
      <c r="F454" s="6" t="str">
        <f>IF(总支出!E454="","",总支出!E454)</f>
        <v/>
      </c>
      <c r="G454" s="6" t="str">
        <f>IF(总支出!H454="","",总支出!H454)</f>
        <v/>
      </c>
      <c r="H454" s="6" t="str">
        <f>IF(总支出!I454="","自动",总支出!I454)</f>
        <v>自动</v>
      </c>
      <c r="I454" s="6" t="str">
        <f>IF(F454="","",IFERROR(VLOOKUP(F454,税费设置!$A$15:$B$27,2,FALSE),"含税不明"))</f>
        <v/>
      </c>
      <c r="J454" s="6" t="str">
        <f t="shared" si="50"/>
        <v/>
      </c>
      <c r="K454" s="6" t="str">
        <f>IF(AND(税费设置!$B$5="是",G454="个人支出",J454="应税"),"是","否")</f>
        <v>否</v>
      </c>
      <c r="L454" s="8">
        <f t="shared" si="51"/>
        <v>0</v>
      </c>
      <c r="M454" s="8">
        <f t="shared" si="52"/>
        <v>0</v>
      </c>
      <c r="N454" s="8">
        <f t="shared" si="53"/>
        <v>0</v>
      </c>
      <c r="O454" s="8">
        <f t="shared" si="54"/>
        <v>0</v>
      </c>
      <c r="P454" s="8">
        <f>IF(K454&lt;&gt;"是",0,IF(税费设置!$B$6="是",E454/(1+税费设置!$B$10),E454))</f>
        <v>0</v>
      </c>
      <c r="Q454" s="8">
        <f>IF(K454&lt;&gt;"是",0,P454*税费设置!$B$8)</f>
        <v>0</v>
      </c>
      <c r="R454" s="8">
        <f>IF(K454&lt;&gt;"是",0,P454*税费设置!$B$9)</f>
        <v>0</v>
      </c>
      <c r="S454" s="8">
        <f t="shared" si="55"/>
        <v>0</v>
      </c>
    </row>
    <row r="455" spans="1:19" ht="13.9">
      <c r="A455" s="6" t="str">
        <f>IF(总支出!A455="","",总支出!A455)</f>
        <v/>
      </c>
      <c r="B455" s="7" t="str">
        <f>IF(总支出!B455="","",总支出!B455)</f>
        <v/>
      </c>
      <c r="C455" s="6" t="str">
        <f t="shared" si="49"/>
        <v/>
      </c>
      <c r="D455" s="6" t="str">
        <f>IF(总支出!C455="","",总支出!C455)</f>
        <v/>
      </c>
      <c r="E455" s="8" t="str">
        <f>IF(总支出!D455="","",总支出!D455)</f>
        <v/>
      </c>
      <c r="F455" s="6" t="str">
        <f>IF(总支出!E455="","",总支出!E455)</f>
        <v/>
      </c>
      <c r="G455" s="6" t="str">
        <f>IF(总支出!H455="","",总支出!H455)</f>
        <v/>
      </c>
      <c r="H455" s="6" t="str">
        <f>IF(总支出!I455="","自动",总支出!I455)</f>
        <v>自动</v>
      </c>
      <c r="I455" s="6" t="str">
        <f>IF(F455="","",IFERROR(VLOOKUP(F455,税费设置!$A$15:$B$27,2,FALSE),"含税不明"))</f>
        <v/>
      </c>
      <c r="J455" s="6" t="str">
        <f t="shared" si="50"/>
        <v/>
      </c>
      <c r="K455" s="6" t="str">
        <f>IF(AND(税费设置!$B$5="是",G455="个人支出",J455="应税"),"是","否")</f>
        <v>否</v>
      </c>
      <c r="L455" s="8">
        <f t="shared" si="51"/>
        <v>0</v>
      </c>
      <c r="M455" s="8">
        <f t="shared" si="52"/>
        <v>0</v>
      </c>
      <c r="N455" s="8">
        <f t="shared" si="53"/>
        <v>0</v>
      </c>
      <c r="O455" s="8">
        <f t="shared" si="54"/>
        <v>0</v>
      </c>
      <c r="P455" s="8">
        <f>IF(K455&lt;&gt;"是",0,IF(税费设置!$B$6="是",E455/(1+税费设置!$B$10),E455))</f>
        <v>0</v>
      </c>
      <c r="Q455" s="8">
        <f>IF(K455&lt;&gt;"是",0,P455*税费设置!$B$8)</f>
        <v>0</v>
      </c>
      <c r="R455" s="8">
        <f>IF(K455&lt;&gt;"是",0,P455*税费设置!$B$9)</f>
        <v>0</v>
      </c>
      <c r="S455" s="8">
        <f t="shared" si="55"/>
        <v>0</v>
      </c>
    </row>
    <row r="456" spans="1:19" ht="13.9">
      <c r="A456" s="6" t="str">
        <f>IF(总支出!A456="","",总支出!A456)</f>
        <v/>
      </c>
      <c r="B456" s="7" t="str">
        <f>IF(总支出!B456="","",总支出!B456)</f>
        <v/>
      </c>
      <c r="C456" s="6" t="str">
        <f t="shared" si="49"/>
        <v/>
      </c>
      <c r="D456" s="6" t="str">
        <f>IF(总支出!C456="","",总支出!C456)</f>
        <v/>
      </c>
      <c r="E456" s="8" t="str">
        <f>IF(总支出!D456="","",总支出!D456)</f>
        <v/>
      </c>
      <c r="F456" s="6" t="str">
        <f>IF(总支出!E456="","",总支出!E456)</f>
        <v/>
      </c>
      <c r="G456" s="6" t="str">
        <f>IF(总支出!H456="","",总支出!H456)</f>
        <v/>
      </c>
      <c r="H456" s="6" t="str">
        <f>IF(总支出!I456="","自动",总支出!I456)</f>
        <v>自动</v>
      </c>
      <c r="I456" s="6" t="str">
        <f>IF(F456="","",IFERROR(VLOOKUP(F456,税费设置!$A$15:$B$27,2,FALSE),"含税不明"))</f>
        <v/>
      </c>
      <c r="J456" s="6" t="str">
        <f t="shared" si="50"/>
        <v/>
      </c>
      <c r="K456" s="6" t="str">
        <f>IF(AND(税费设置!$B$5="是",G456="个人支出",J456="应税"),"是","否")</f>
        <v>否</v>
      </c>
      <c r="L456" s="8">
        <f t="shared" si="51"/>
        <v>0</v>
      </c>
      <c r="M456" s="8">
        <f t="shared" si="52"/>
        <v>0</v>
      </c>
      <c r="N456" s="8">
        <f t="shared" si="53"/>
        <v>0</v>
      </c>
      <c r="O456" s="8">
        <f t="shared" si="54"/>
        <v>0</v>
      </c>
      <c r="P456" s="8">
        <f>IF(K456&lt;&gt;"是",0,IF(税费设置!$B$6="是",E456/(1+税费设置!$B$10),E456))</f>
        <v>0</v>
      </c>
      <c r="Q456" s="8">
        <f>IF(K456&lt;&gt;"是",0,P456*税费设置!$B$8)</f>
        <v>0</v>
      </c>
      <c r="R456" s="8">
        <f>IF(K456&lt;&gt;"是",0,P456*税费设置!$B$9)</f>
        <v>0</v>
      </c>
      <c r="S456" s="8">
        <f t="shared" si="55"/>
        <v>0</v>
      </c>
    </row>
    <row r="457" spans="1:19" ht="13.9">
      <c r="A457" s="6" t="str">
        <f>IF(总支出!A457="","",总支出!A457)</f>
        <v/>
      </c>
      <c r="B457" s="7" t="str">
        <f>IF(总支出!B457="","",总支出!B457)</f>
        <v/>
      </c>
      <c r="C457" s="6" t="str">
        <f t="shared" si="49"/>
        <v/>
      </c>
      <c r="D457" s="6" t="str">
        <f>IF(总支出!C457="","",总支出!C457)</f>
        <v/>
      </c>
      <c r="E457" s="8" t="str">
        <f>IF(总支出!D457="","",总支出!D457)</f>
        <v/>
      </c>
      <c r="F457" s="6" t="str">
        <f>IF(总支出!E457="","",总支出!E457)</f>
        <v/>
      </c>
      <c r="G457" s="6" t="str">
        <f>IF(总支出!H457="","",总支出!H457)</f>
        <v/>
      </c>
      <c r="H457" s="6" t="str">
        <f>IF(总支出!I457="","自动",总支出!I457)</f>
        <v>自动</v>
      </c>
      <c r="I457" s="6" t="str">
        <f>IF(F457="","",IFERROR(VLOOKUP(F457,税费设置!$A$15:$B$27,2,FALSE),"含税不明"))</f>
        <v/>
      </c>
      <c r="J457" s="6" t="str">
        <f t="shared" si="50"/>
        <v/>
      </c>
      <c r="K457" s="6" t="str">
        <f>IF(AND(税费设置!$B$5="是",G457="个人支出",J457="应税"),"是","否")</f>
        <v>否</v>
      </c>
      <c r="L457" s="8">
        <f t="shared" si="51"/>
        <v>0</v>
      </c>
      <c r="M457" s="8">
        <f t="shared" si="52"/>
        <v>0</v>
      </c>
      <c r="N457" s="8">
        <f t="shared" si="53"/>
        <v>0</v>
      </c>
      <c r="O457" s="8">
        <f t="shared" si="54"/>
        <v>0</v>
      </c>
      <c r="P457" s="8">
        <f>IF(K457&lt;&gt;"是",0,IF(税费设置!$B$6="是",E457/(1+税费设置!$B$10),E457))</f>
        <v>0</v>
      </c>
      <c r="Q457" s="8">
        <f>IF(K457&lt;&gt;"是",0,P457*税费设置!$B$8)</f>
        <v>0</v>
      </c>
      <c r="R457" s="8">
        <f>IF(K457&lt;&gt;"是",0,P457*税费设置!$B$9)</f>
        <v>0</v>
      </c>
      <c r="S457" s="8">
        <f t="shared" si="55"/>
        <v>0</v>
      </c>
    </row>
    <row r="458" spans="1:19" ht="13.9">
      <c r="A458" s="6" t="str">
        <f>IF(总支出!A458="","",总支出!A458)</f>
        <v/>
      </c>
      <c r="B458" s="7" t="str">
        <f>IF(总支出!B458="","",总支出!B458)</f>
        <v/>
      </c>
      <c r="C458" s="6" t="str">
        <f t="shared" si="49"/>
        <v/>
      </c>
      <c r="D458" s="6" t="str">
        <f>IF(总支出!C458="","",总支出!C458)</f>
        <v/>
      </c>
      <c r="E458" s="8" t="str">
        <f>IF(总支出!D458="","",总支出!D458)</f>
        <v/>
      </c>
      <c r="F458" s="6" t="str">
        <f>IF(总支出!E458="","",总支出!E458)</f>
        <v/>
      </c>
      <c r="G458" s="6" t="str">
        <f>IF(总支出!H458="","",总支出!H458)</f>
        <v/>
      </c>
      <c r="H458" s="6" t="str">
        <f>IF(总支出!I458="","自动",总支出!I458)</f>
        <v>自动</v>
      </c>
      <c r="I458" s="6" t="str">
        <f>IF(F458="","",IFERROR(VLOOKUP(F458,税费设置!$A$15:$B$27,2,FALSE),"含税不明"))</f>
        <v/>
      </c>
      <c r="J458" s="6" t="str">
        <f t="shared" si="50"/>
        <v/>
      </c>
      <c r="K458" s="6" t="str">
        <f>IF(AND(税费设置!$B$5="是",G458="个人支出",J458="应税"),"是","否")</f>
        <v>否</v>
      </c>
      <c r="L458" s="8">
        <f t="shared" si="51"/>
        <v>0</v>
      </c>
      <c r="M458" s="8">
        <f t="shared" si="52"/>
        <v>0</v>
      </c>
      <c r="N458" s="8">
        <f t="shared" si="53"/>
        <v>0</v>
      </c>
      <c r="O458" s="8">
        <f t="shared" si="54"/>
        <v>0</v>
      </c>
      <c r="P458" s="8">
        <f>IF(K458&lt;&gt;"是",0,IF(税费设置!$B$6="是",E458/(1+税费设置!$B$10),E458))</f>
        <v>0</v>
      </c>
      <c r="Q458" s="8">
        <f>IF(K458&lt;&gt;"是",0,P458*税费设置!$B$8)</f>
        <v>0</v>
      </c>
      <c r="R458" s="8">
        <f>IF(K458&lt;&gt;"是",0,P458*税费设置!$B$9)</f>
        <v>0</v>
      </c>
      <c r="S458" s="8">
        <f t="shared" si="55"/>
        <v>0</v>
      </c>
    </row>
    <row r="459" spans="1:19" ht="13.9">
      <c r="A459" s="6" t="str">
        <f>IF(总支出!A459="","",总支出!A459)</f>
        <v/>
      </c>
      <c r="B459" s="7" t="str">
        <f>IF(总支出!B459="","",总支出!B459)</f>
        <v/>
      </c>
      <c r="C459" s="6" t="str">
        <f t="shared" si="49"/>
        <v/>
      </c>
      <c r="D459" s="6" t="str">
        <f>IF(总支出!C459="","",总支出!C459)</f>
        <v/>
      </c>
      <c r="E459" s="8" t="str">
        <f>IF(总支出!D459="","",总支出!D459)</f>
        <v/>
      </c>
      <c r="F459" s="6" t="str">
        <f>IF(总支出!E459="","",总支出!E459)</f>
        <v/>
      </c>
      <c r="G459" s="6" t="str">
        <f>IF(总支出!H459="","",总支出!H459)</f>
        <v/>
      </c>
      <c r="H459" s="6" t="str">
        <f>IF(总支出!I459="","自动",总支出!I459)</f>
        <v>自动</v>
      </c>
      <c r="I459" s="6" t="str">
        <f>IF(F459="","",IFERROR(VLOOKUP(F459,税费设置!$A$15:$B$27,2,FALSE),"含税不明"))</f>
        <v/>
      </c>
      <c r="J459" s="6" t="str">
        <f t="shared" si="50"/>
        <v/>
      </c>
      <c r="K459" s="6" t="str">
        <f>IF(AND(税费设置!$B$5="是",G459="个人支出",J459="应税"),"是","否")</f>
        <v>否</v>
      </c>
      <c r="L459" s="8">
        <f t="shared" si="51"/>
        <v>0</v>
      </c>
      <c r="M459" s="8">
        <f t="shared" si="52"/>
        <v>0</v>
      </c>
      <c r="N459" s="8">
        <f t="shared" si="53"/>
        <v>0</v>
      </c>
      <c r="O459" s="8">
        <f t="shared" si="54"/>
        <v>0</v>
      </c>
      <c r="P459" s="8">
        <f>IF(K459&lt;&gt;"是",0,IF(税费设置!$B$6="是",E459/(1+税费设置!$B$10),E459))</f>
        <v>0</v>
      </c>
      <c r="Q459" s="8">
        <f>IF(K459&lt;&gt;"是",0,P459*税费设置!$B$8)</f>
        <v>0</v>
      </c>
      <c r="R459" s="8">
        <f>IF(K459&lt;&gt;"是",0,P459*税费设置!$B$9)</f>
        <v>0</v>
      </c>
      <c r="S459" s="8">
        <f t="shared" si="55"/>
        <v>0</v>
      </c>
    </row>
    <row r="460" spans="1:19" ht="13.9">
      <c r="A460" s="6" t="str">
        <f>IF(总支出!A460="","",总支出!A460)</f>
        <v/>
      </c>
      <c r="B460" s="7" t="str">
        <f>IF(总支出!B460="","",总支出!B460)</f>
        <v/>
      </c>
      <c r="C460" s="6" t="str">
        <f t="shared" si="49"/>
        <v/>
      </c>
      <c r="D460" s="6" t="str">
        <f>IF(总支出!C460="","",总支出!C460)</f>
        <v/>
      </c>
      <c r="E460" s="8" t="str">
        <f>IF(总支出!D460="","",总支出!D460)</f>
        <v/>
      </c>
      <c r="F460" s="6" t="str">
        <f>IF(总支出!E460="","",总支出!E460)</f>
        <v/>
      </c>
      <c r="G460" s="6" t="str">
        <f>IF(总支出!H460="","",总支出!H460)</f>
        <v/>
      </c>
      <c r="H460" s="6" t="str">
        <f>IF(总支出!I460="","自动",总支出!I460)</f>
        <v>自动</v>
      </c>
      <c r="I460" s="6" t="str">
        <f>IF(F460="","",IFERROR(VLOOKUP(F460,税费设置!$A$15:$B$27,2,FALSE),"含税不明"))</f>
        <v/>
      </c>
      <c r="J460" s="6" t="str">
        <f t="shared" si="50"/>
        <v/>
      </c>
      <c r="K460" s="6" t="str">
        <f>IF(AND(税费设置!$B$5="是",G460="个人支出",J460="应税"),"是","否")</f>
        <v>否</v>
      </c>
      <c r="L460" s="8">
        <f t="shared" si="51"/>
        <v>0</v>
      </c>
      <c r="M460" s="8">
        <f t="shared" si="52"/>
        <v>0</v>
      </c>
      <c r="N460" s="8">
        <f t="shared" si="53"/>
        <v>0</v>
      </c>
      <c r="O460" s="8">
        <f t="shared" si="54"/>
        <v>0</v>
      </c>
      <c r="P460" s="8">
        <f>IF(K460&lt;&gt;"是",0,IF(税费设置!$B$6="是",E460/(1+税费设置!$B$10),E460))</f>
        <v>0</v>
      </c>
      <c r="Q460" s="8">
        <f>IF(K460&lt;&gt;"是",0,P460*税费设置!$B$8)</f>
        <v>0</v>
      </c>
      <c r="R460" s="8">
        <f>IF(K460&lt;&gt;"是",0,P460*税费设置!$B$9)</f>
        <v>0</v>
      </c>
      <c r="S460" s="8">
        <f t="shared" si="55"/>
        <v>0</v>
      </c>
    </row>
    <row r="461" spans="1:19" ht="13.9">
      <c r="A461" s="6" t="str">
        <f>IF(总支出!A461="","",总支出!A461)</f>
        <v/>
      </c>
      <c r="B461" s="7" t="str">
        <f>IF(总支出!B461="","",总支出!B461)</f>
        <v/>
      </c>
      <c r="C461" s="6" t="str">
        <f t="shared" si="49"/>
        <v/>
      </c>
      <c r="D461" s="6" t="str">
        <f>IF(总支出!C461="","",总支出!C461)</f>
        <v/>
      </c>
      <c r="E461" s="8" t="str">
        <f>IF(总支出!D461="","",总支出!D461)</f>
        <v/>
      </c>
      <c r="F461" s="6" t="str">
        <f>IF(总支出!E461="","",总支出!E461)</f>
        <v/>
      </c>
      <c r="G461" s="6" t="str">
        <f>IF(总支出!H461="","",总支出!H461)</f>
        <v/>
      </c>
      <c r="H461" s="6" t="str">
        <f>IF(总支出!I461="","自动",总支出!I461)</f>
        <v>自动</v>
      </c>
      <c r="I461" s="6" t="str">
        <f>IF(F461="","",IFERROR(VLOOKUP(F461,税费设置!$A$15:$B$27,2,FALSE),"含税不明"))</f>
        <v/>
      </c>
      <c r="J461" s="6" t="str">
        <f t="shared" si="50"/>
        <v/>
      </c>
      <c r="K461" s="6" t="str">
        <f>IF(AND(税费设置!$B$5="是",G461="个人支出",J461="应税"),"是","否")</f>
        <v>否</v>
      </c>
      <c r="L461" s="8">
        <f t="shared" si="51"/>
        <v>0</v>
      </c>
      <c r="M461" s="8">
        <f t="shared" si="52"/>
        <v>0</v>
      </c>
      <c r="N461" s="8">
        <f t="shared" si="53"/>
        <v>0</v>
      </c>
      <c r="O461" s="8">
        <f t="shared" si="54"/>
        <v>0</v>
      </c>
      <c r="P461" s="8">
        <f>IF(K461&lt;&gt;"是",0,IF(税费设置!$B$6="是",E461/(1+税费设置!$B$10),E461))</f>
        <v>0</v>
      </c>
      <c r="Q461" s="8">
        <f>IF(K461&lt;&gt;"是",0,P461*税费设置!$B$8)</f>
        <v>0</v>
      </c>
      <c r="R461" s="8">
        <f>IF(K461&lt;&gt;"是",0,P461*税费设置!$B$9)</f>
        <v>0</v>
      </c>
      <c r="S461" s="8">
        <f t="shared" si="55"/>
        <v>0</v>
      </c>
    </row>
    <row r="462" spans="1:19" ht="13.9">
      <c r="A462" s="6" t="str">
        <f>IF(总支出!A462="","",总支出!A462)</f>
        <v/>
      </c>
      <c r="B462" s="7" t="str">
        <f>IF(总支出!B462="","",总支出!B462)</f>
        <v/>
      </c>
      <c r="C462" s="6" t="str">
        <f t="shared" si="49"/>
        <v/>
      </c>
      <c r="D462" s="6" t="str">
        <f>IF(总支出!C462="","",总支出!C462)</f>
        <v/>
      </c>
      <c r="E462" s="8" t="str">
        <f>IF(总支出!D462="","",总支出!D462)</f>
        <v/>
      </c>
      <c r="F462" s="6" t="str">
        <f>IF(总支出!E462="","",总支出!E462)</f>
        <v/>
      </c>
      <c r="G462" s="6" t="str">
        <f>IF(总支出!H462="","",总支出!H462)</f>
        <v/>
      </c>
      <c r="H462" s="6" t="str">
        <f>IF(总支出!I462="","自动",总支出!I462)</f>
        <v>自动</v>
      </c>
      <c r="I462" s="6" t="str">
        <f>IF(F462="","",IFERROR(VLOOKUP(F462,税费设置!$A$15:$B$27,2,FALSE),"含税不明"))</f>
        <v/>
      </c>
      <c r="J462" s="6" t="str">
        <f t="shared" si="50"/>
        <v/>
      </c>
      <c r="K462" s="6" t="str">
        <f>IF(AND(税费设置!$B$5="是",G462="个人支出",J462="应税"),"是","否")</f>
        <v>否</v>
      </c>
      <c r="L462" s="8">
        <f t="shared" si="51"/>
        <v>0</v>
      </c>
      <c r="M462" s="8">
        <f t="shared" si="52"/>
        <v>0</v>
      </c>
      <c r="N462" s="8">
        <f t="shared" si="53"/>
        <v>0</v>
      </c>
      <c r="O462" s="8">
        <f t="shared" si="54"/>
        <v>0</v>
      </c>
      <c r="P462" s="8">
        <f>IF(K462&lt;&gt;"是",0,IF(税费设置!$B$6="是",E462/(1+税费设置!$B$10),E462))</f>
        <v>0</v>
      </c>
      <c r="Q462" s="8">
        <f>IF(K462&lt;&gt;"是",0,P462*税费设置!$B$8)</f>
        <v>0</v>
      </c>
      <c r="R462" s="8">
        <f>IF(K462&lt;&gt;"是",0,P462*税费设置!$B$9)</f>
        <v>0</v>
      </c>
      <c r="S462" s="8">
        <f t="shared" si="55"/>
        <v>0</v>
      </c>
    </row>
    <row r="463" spans="1:19" ht="13.9">
      <c r="A463" s="6" t="str">
        <f>IF(总支出!A463="","",总支出!A463)</f>
        <v/>
      </c>
      <c r="B463" s="7" t="str">
        <f>IF(总支出!B463="","",总支出!B463)</f>
        <v/>
      </c>
      <c r="C463" s="6" t="str">
        <f t="shared" si="49"/>
        <v/>
      </c>
      <c r="D463" s="6" t="str">
        <f>IF(总支出!C463="","",总支出!C463)</f>
        <v/>
      </c>
      <c r="E463" s="8" t="str">
        <f>IF(总支出!D463="","",总支出!D463)</f>
        <v/>
      </c>
      <c r="F463" s="6" t="str">
        <f>IF(总支出!E463="","",总支出!E463)</f>
        <v/>
      </c>
      <c r="G463" s="6" t="str">
        <f>IF(总支出!H463="","",总支出!H463)</f>
        <v/>
      </c>
      <c r="H463" s="6" t="str">
        <f>IF(总支出!I463="","自动",总支出!I463)</f>
        <v>自动</v>
      </c>
      <c r="I463" s="6" t="str">
        <f>IF(F463="","",IFERROR(VLOOKUP(F463,税费设置!$A$15:$B$27,2,FALSE),"含税不明"))</f>
        <v/>
      </c>
      <c r="J463" s="6" t="str">
        <f t="shared" si="50"/>
        <v/>
      </c>
      <c r="K463" s="6" t="str">
        <f>IF(AND(税费设置!$B$5="是",G463="个人支出",J463="应税"),"是","否")</f>
        <v>否</v>
      </c>
      <c r="L463" s="8">
        <f t="shared" si="51"/>
        <v>0</v>
      </c>
      <c r="M463" s="8">
        <f t="shared" si="52"/>
        <v>0</v>
      </c>
      <c r="N463" s="8">
        <f t="shared" si="53"/>
        <v>0</v>
      </c>
      <c r="O463" s="8">
        <f t="shared" si="54"/>
        <v>0</v>
      </c>
      <c r="P463" s="8">
        <f>IF(K463&lt;&gt;"是",0,IF(税费设置!$B$6="是",E463/(1+税费设置!$B$10),E463))</f>
        <v>0</v>
      </c>
      <c r="Q463" s="8">
        <f>IF(K463&lt;&gt;"是",0,P463*税费设置!$B$8)</f>
        <v>0</v>
      </c>
      <c r="R463" s="8">
        <f>IF(K463&lt;&gt;"是",0,P463*税费设置!$B$9)</f>
        <v>0</v>
      </c>
      <c r="S463" s="8">
        <f t="shared" si="55"/>
        <v>0</v>
      </c>
    </row>
    <row r="464" spans="1:19" ht="13.9">
      <c r="A464" s="6" t="str">
        <f>IF(总支出!A464="","",总支出!A464)</f>
        <v/>
      </c>
      <c r="B464" s="7" t="str">
        <f>IF(总支出!B464="","",总支出!B464)</f>
        <v/>
      </c>
      <c r="C464" s="6" t="str">
        <f t="shared" si="49"/>
        <v/>
      </c>
      <c r="D464" s="6" t="str">
        <f>IF(总支出!C464="","",总支出!C464)</f>
        <v/>
      </c>
      <c r="E464" s="8" t="str">
        <f>IF(总支出!D464="","",总支出!D464)</f>
        <v/>
      </c>
      <c r="F464" s="6" t="str">
        <f>IF(总支出!E464="","",总支出!E464)</f>
        <v/>
      </c>
      <c r="G464" s="6" t="str">
        <f>IF(总支出!H464="","",总支出!H464)</f>
        <v/>
      </c>
      <c r="H464" s="6" t="str">
        <f>IF(总支出!I464="","自动",总支出!I464)</f>
        <v>自动</v>
      </c>
      <c r="I464" s="6" t="str">
        <f>IF(F464="","",IFERROR(VLOOKUP(F464,税费设置!$A$15:$B$27,2,FALSE),"含税不明"))</f>
        <v/>
      </c>
      <c r="J464" s="6" t="str">
        <f t="shared" si="50"/>
        <v/>
      </c>
      <c r="K464" s="6" t="str">
        <f>IF(AND(税费设置!$B$5="是",G464="个人支出",J464="应税"),"是","否")</f>
        <v>否</v>
      </c>
      <c r="L464" s="8">
        <f t="shared" si="51"/>
        <v>0</v>
      </c>
      <c r="M464" s="8">
        <f t="shared" si="52"/>
        <v>0</v>
      </c>
      <c r="N464" s="8">
        <f t="shared" si="53"/>
        <v>0</v>
      </c>
      <c r="O464" s="8">
        <f t="shared" si="54"/>
        <v>0</v>
      </c>
      <c r="P464" s="8">
        <f>IF(K464&lt;&gt;"是",0,IF(税费设置!$B$6="是",E464/(1+税费设置!$B$10),E464))</f>
        <v>0</v>
      </c>
      <c r="Q464" s="8">
        <f>IF(K464&lt;&gt;"是",0,P464*税费设置!$B$8)</f>
        <v>0</v>
      </c>
      <c r="R464" s="8">
        <f>IF(K464&lt;&gt;"是",0,P464*税费设置!$B$9)</f>
        <v>0</v>
      </c>
      <c r="S464" s="8">
        <f t="shared" si="55"/>
        <v>0</v>
      </c>
    </row>
    <row r="465" spans="1:19" ht="13.9">
      <c r="A465" s="6" t="str">
        <f>IF(总支出!A465="","",总支出!A465)</f>
        <v/>
      </c>
      <c r="B465" s="7" t="str">
        <f>IF(总支出!B465="","",总支出!B465)</f>
        <v/>
      </c>
      <c r="C465" s="6" t="str">
        <f t="shared" si="49"/>
        <v/>
      </c>
      <c r="D465" s="6" t="str">
        <f>IF(总支出!C465="","",总支出!C465)</f>
        <v/>
      </c>
      <c r="E465" s="8" t="str">
        <f>IF(总支出!D465="","",总支出!D465)</f>
        <v/>
      </c>
      <c r="F465" s="6" t="str">
        <f>IF(总支出!E465="","",总支出!E465)</f>
        <v/>
      </c>
      <c r="G465" s="6" t="str">
        <f>IF(总支出!H465="","",总支出!H465)</f>
        <v/>
      </c>
      <c r="H465" s="6" t="str">
        <f>IF(总支出!I465="","自动",总支出!I465)</f>
        <v>自动</v>
      </c>
      <c r="I465" s="6" t="str">
        <f>IF(F465="","",IFERROR(VLOOKUP(F465,税费设置!$A$15:$B$27,2,FALSE),"含税不明"))</f>
        <v/>
      </c>
      <c r="J465" s="6" t="str">
        <f t="shared" si="50"/>
        <v/>
      </c>
      <c r="K465" s="6" t="str">
        <f>IF(AND(税费设置!$B$5="是",G465="个人支出",J465="应税"),"是","否")</f>
        <v>否</v>
      </c>
      <c r="L465" s="8">
        <f t="shared" si="51"/>
        <v>0</v>
      </c>
      <c r="M465" s="8">
        <f t="shared" si="52"/>
        <v>0</v>
      </c>
      <c r="N465" s="8">
        <f t="shared" si="53"/>
        <v>0</v>
      </c>
      <c r="O465" s="8">
        <f t="shared" si="54"/>
        <v>0</v>
      </c>
      <c r="P465" s="8">
        <f>IF(K465&lt;&gt;"是",0,IF(税费设置!$B$6="是",E465/(1+税费设置!$B$10),E465))</f>
        <v>0</v>
      </c>
      <c r="Q465" s="8">
        <f>IF(K465&lt;&gt;"是",0,P465*税费设置!$B$8)</f>
        <v>0</v>
      </c>
      <c r="R465" s="8">
        <f>IF(K465&lt;&gt;"是",0,P465*税费设置!$B$9)</f>
        <v>0</v>
      </c>
      <c r="S465" s="8">
        <f t="shared" si="55"/>
        <v>0</v>
      </c>
    </row>
    <row r="466" spans="1:19" ht="13.9">
      <c r="A466" s="6" t="str">
        <f>IF(总支出!A466="","",总支出!A466)</f>
        <v/>
      </c>
      <c r="B466" s="7" t="str">
        <f>IF(总支出!B466="","",总支出!B466)</f>
        <v/>
      </c>
      <c r="C466" s="6" t="str">
        <f t="shared" si="49"/>
        <v/>
      </c>
      <c r="D466" s="6" t="str">
        <f>IF(总支出!C466="","",总支出!C466)</f>
        <v/>
      </c>
      <c r="E466" s="8" t="str">
        <f>IF(总支出!D466="","",总支出!D466)</f>
        <v/>
      </c>
      <c r="F466" s="6" t="str">
        <f>IF(总支出!E466="","",总支出!E466)</f>
        <v/>
      </c>
      <c r="G466" s="6" t="str">
        <f>IF(总支出!H466="","",总支出!H466)</f>
        <v/>
      </c>
      <c r="H466" s="6" t="str">
        <f>IF(总支出!I466="","自动",总支出!I466)</f>
        <v>自动</v>
      </c>
      <c r="I466" s="6" t="str">
        <f>IF(F466="","",IFERROR(VLOOKUP(F466,税费设置!$A$15:$B$27,2,FALSE),"含税不明"))</f>
        <v/>
      </c>
      <c r="J466" s="6" t="str">
        <f t="shared" si="50"/>
        <v/>
      </c>
      <c r="K466" s="6" t="str">
        <f>IF(AND(税费设置!$B$5="是",G466="个人支出",J466="应税"),"是","否")</f>
        <v>否</v>
      </c>
      <c r="L466" s="8">
        <f t="shared" si="51"/>
        <v>0</v>
      </c>
      <c r="M466" s="8">
        <f t="shared" si="52"/>
        <v>0</v>
      </c>
      <c r="N466" s="8">
        <f t="shared" si="53"/>
        <v>0</v>
      </c>
      <c r="O466" s="8">
        <f t="shared" si="54"/>
        <v>0</v>
      </c>
      <c r="P466" s="8">
        <f>IF(K466&lt;&gt;"是",0,IF(税费设置!$B$6="是",E466/(1+税费设置!$B$10),E466))</f>
        <v>0</v>
      </c>
      <c r="Q466" s="8">
        <f>IF(K466&lt;&gt;"是",0,P466*税费设置!$B$8)</f>
        <v>0</v>
      </c>
      <c r="R466" s="8">
        <f>IF(K466&lt;&gt;"是",0,P466*税费设置!$B$9)</f>
        <v>0</v>
      </c>
      <c r="S466" s="8">
        <f t="shared" si="55"/>
        <v>0</v>
      </c>
    </row>
    <row r="467" spans="1:19" ht="13.9">
      <c r="A467" s="6" t="str">
        <f>IF(总支出!A467="","",总支出!A467)</f>
        <v/>
      </c>
      <c r="B467" s="7" t="str">
        <f>IF(总支出!B467="","",总支出!B467)</f>
        <v/>
      </c>
      <c r="C467" s="6" t="str">
        <f t="shared" si="49"/>
        <v/>
      </c>
      <c r="D467" s="6" t="str">
        <f>IF(总支出!C467="","",总支出!C467)</f>
        <v/>
      </c>
      <c r="E467" s="8" t="str">
        <f>IF(总支出!D467="","",总支出!D467)</f>
        <v/>
      </c>
      <c r="F467" s="6" t="str">
        <f>IF(总支出!E467="","",总支出!E467)</f>
        <v/>
      </c>
      <c r="G467" s="6" t="str">
        <f>IF(总支出!H467="","",总支出!H467)</f>
        <v/>
      </c>
      <c r="H467" s="6" t="str">
        <f>IF(总支出!I467="","自动",总支出!I467)</f>
        <v>自动</v>
      </c>
      <c r="I467" s="6" t="str">
        <f>IF(F467="","",IFERROR(VLOOKUP(F467,税费设置!$A$15:$B$27,2,FALSE),"含税不明"))</f>
        <v/>
      </c>
      <c r="J467" s="6" t="str">
        <f t="shared" si="50"/>
        <v/>
      </c>
      <c r="K467" s="6" t="str">
        <f>IF(AND(税费设置!$B$5="是",G467="个人支出",J467="应税"),"是","否")</f>
        <v>否</v>
      </c>
      <c r="L467" s="8">
        <f t="shared" si="51"/>
        <v>0</v>
      </c>
      <c r="M467" s="8">
        <f t="shared" si="52"/>
        <v>0</v>
      </c>
      <c r="N467" s="8">
        <f t="shared" si="53"/>
        <v>0</v>
      </c>
      <c r="O467" s="8">
        <f t="shared" si="54"/>
        <v>0</v>
      </c>
      <c r="P467" s="8">
        <f>IF(K467&lt;&gt;"是",0,IF(税费设置!$B$6="是",E467/(1+税费设置!$B$10),E467))</f>
        <v>0</v>
      </c>
      <c r="Q467" s="8">
        <f>IF(K467&lt;&gt;"是",0,P467*税费设置!$B$8)</f>
        <v>0</v>
      </c>
      <c r="R467" s="8">
        <f>IF(K467&lt;&gt;"是",0,P467*税费设置!$B$9)</f>
        <v>0</v>
      </c>
      <c r="S467" s="8">
        <f t="shared" si="55"/>
        <v>0</v>
      </c>
    </row>
    <row r="468" spans="1:19" ht="13.9">
      <c r="A468" s="6" t="str">
        <f>IF(总支出!A468="","",总支出!A468)</f>
        <v/>
      </c>
      <c r="B468" s="7" t="str">
        <f>IF(总支出!B468="","",总支出!B468)</f>
        <v/>
      </c>
      <c r="C468" s="6" t="str">
        <f t="shared" si="49"/>
        <v/>
      </c>
      <c r="D468" s="6" t="str">
        <f>IF(总支出!C468="","",总支出!C468)</f>
        <v/>
      </c>
      <c r="E468" s="8" t="str">
        <f>IF(总支出!D468="","",总支出!D468)</f>
        <v/>
      </c>
      <c r="F468" s="6" t="str">
        <f>IF(总支出!E468="","",总支出!E468)</f>
        <v/>
      </c>
      <c r="G468" s="6" t="str">
        <f>IF(总支出!H468="","",总支出!H468)</f>
        <v/>
      </c>
      <c r="H468" s="6" t="str">
        <f>IF(总支出!I468="","自动",总支出!I468)</f>
        <v>自动</v>
      </c>
      <c r="I468" s="6" t="str">
        <f>IF(F468="","",IFERROR(VLOOKUP(F468,税费设置!$A$15:$B$27,2,FALSE),"含税不明"))</f>
        <v/>
      </c>
      <c r="J468" s="6" t="str">
        <f t="shared" si="50"/>
        <v/>
      </c>
      <c r="K468" s="6" t="str">
        <f>IF(AND(税费设置!$B$5="是",G468="个人支出",J468="应税"),"是","否")</f>
        <v>否</v>
      </c>
      <c r="L468" s="8">
        <f t="shared" si="51"/>
        <v>0</v>
      </c>
      <c r="M468" s="8">
        <f t="shared" si="52"/>
        <v>0</v>
      </c>
      <c r="N468" s="8">
        <f t="shared" si="53"/>
        <v>0</v>
      </c>
      <c r="O468" s="8">
        <f t="shared" si="54"/>
        <v>0</v>
      </c>
      <c r="P468" s="8">
        <f>IF(K468&lt;&gt;"是",0,IF(税费设置!$B$6="是",E468/(1+税费设置!$B$10),E468))</f>
        <v>0</v>
      </c>
      <c r="Q468" s="8">
        <f>IF(K468&lt;&gt;"是",0,P468*税费设置!$B$8)</f>
        <v>0</v>
      </c>
      <c r="R468" s="8">
        <f>IF(K468&lt;&gt;"是",0,P468*税费设置!$B$9)</f>
        <v>0</v>
      </c>
      <c r="S468" s="8">
        <f t="shared" si="55"/>
        <v>0</v>
      </c>
    </row>
    <row r="469" spans="1:19" ht="13.9">
      <c r="A469" s="6" t="str">
        <f>IF(总支出!A469="","",总支出!A469)</f>
        <v/>
      </c>
      <c r="B469" s="7" t="str">
        <f>IF(总支出!B469="","",总支出!B469)</f>
        <v/>
      </c>
      <c r="C469" s="6" t="str">
        <f t="shared" si="49"/>
        <v/>
      </c>
      <c r="D469" s="6" t="str">
        <f>IF(总支出!C469="","",总支出!C469)</f>
        <v/>
      </c>
      <c r="E469" s="8" t="str">
        <f>IF(总支出!D469="","",总支出!D469)</f>
        <v/>
      </c>
      <c r="F469" s="6" t="str">
        <f>IF(总支出!E469="","",总支出!E469)</f>
        <v/>
      </c>
      <c r="G469" s="6" t="str">
        <f>IF(总支出!H469="","",总支出!H469)</f>
        <v/>
      </c>
      <c r="H469" s="6" t="str">
        <f>IF(总支出!I469="","自动",总支出!I469)</f>
        <v>自动</v>
      </c>
      <c r="I469" s="6" t="str">
        <f>IF(F469="","",IFERROR(VLOOKUP(F469,税费设置!$A$15:$B$27,2,FALSE),"含税不明"))</f>
        <v/>
      </c>
      <c r="J469" s="6" t="str">
        <f t="shared" si="50"/>
        <v/>
      </c>
      <c r="K469" s="6" t="str">
        <f>IF(AND(税费设置!$B$5="是",G469="个人支出",J469="应税"),"是","否")</f>
        <v>否</v>
      </c>
      <c r="L469" s="8">
        <f t="shared" si="51"/>
        <v>0</v>
      </c>
      <c r="M469" s="8">
        <f t="shared" si="52"/>
        <v>0</v>
      </c>
      <c r="N469" s="8">
        <f t="shared" si="53"/>
        <v>0</v>
      </c>
      <c r="O469" s="8">
        <f t="shared" si="54"/>
        <v>0</v>
      </c>
      <c r="P469" s="8">
        <f>IF(K469&lt;&gt;"是",0,IF(税费设置!$B$6="是",E469/(1+税费设置!$B$10),E469))</f>
        <v>0</v>
      </c>
      <c r="Q469" s="8">
        <f>IF(K469&lt;&gt;"是",0,P469*税费设置!$B$8)</f>
        <v>0</v>
      </c>
      <c r="R469" s="8">
        <f>IF(K469&lt;&gt;"是",0,P469*税费设置!$B$9)</f>
        <v>0</v>
      </c>
      <c r="S469" s="8">
        <f t="shared" si="55"/>
        <v>0</v>
      </c>
    </row>
    <row r="470" spans="1:19" ht="13.9">
      <c r="A470" s="6" t="str">
        <f>IF(总支出!A470="","",总支出!A470)</f>
        <v/>
      </c>
      <c r="B470" s="7" t="str">
        <f>IF(总支出!B470="","",总支出!B470)</f>
        <v/>
      </c>
      <c r="C470" s="6" t="str">
        <f t="shared" si="49"/>
        <v/>
      </c>
      <c r="D470" s="6" t="str">
        <f>IF(总支出!C470="","",总支出!C470)</f>
        <v/>
      </c>
      <c r="E470" s="8" t="str">
        <f>IF(总支出!D470="","",总支出!D470)</f>
        <v/>
      </c>
      <c r="F470" s="6" t="str">
        <f>IF(总支出!E470="","",总支出!E470)</f>
        <v/>
      </c>
      <c r="G470" s="6" t="str">
        <f>IF(总支出!H470="","",总支出!H470)</f>
        <v/>
      </c>
      <c r="H470" s="6" t="str">
        <f>IF(总支出!I470="","自动",总支出!I470)</f>
        <v>自动</v>
      </c>
      <c r="I470" s="6" t="str">
        <f>IF(F470="","",IFERROR(VLOOKUP(F470,税费设置!$A$15:$B$27,2,FALSE),"含税不明"))</f>
        <v/>
      </c>
      <c r="J470" s="6" t="str">
        <f t="shared" si="50"/>
        <v/>
      </c>
      <c r="K470" s="6" t="str">
        <f>IF(AND(税费设置!$B$5="是",G470="个人支出",J470="应税"),"是","否")</f>
        <v>否</v>
      </c>
      <c r="L470" s="8">
        <f t="shared" si="51"/>
        <v>0</v>
      </c>
      <c r="M470" s="8">
        <f t="shared" si="52"/>
        <v>0</v>
      </c>
      <c r="N470" s="8">
        <f t="shared" si="53"/>
        <v>0</v>
      </c>
      <c r="O470" s="8">
        <f t="shared" si="54"/>
        <v>0</v>
      </c>
      <c r="P470" s="8">
        <f>IF(K470&lt;&gt;"是",0,IF(税费设置!$B$6="是",E470/(1+税费设置!$B$10),E470))</f>
        <v>0</v>
      </c>
      <c r="Q470" s="8">
        <f>IF(K470&lt;&gt;"是",0,P470*税费设置!$B$8)</f>
        <v>0</v>
      </c>
      <c r="R470" s="8">
        <f>IF(K470&lt;&gt;"是",0,P470*税费设置!$B$9)</f>
        <v>0</v>
      </c>
      <c r="S470" s="8">
        <f t="shared" si="55"/>
        <v>0</v>
      </c>
    </row>
    <row r="471" spans="1:19" ht="13.9">
      <c r="A471" s="6" t="str">
        <f>IF(总支出!A471="","",总支出!A471)</f>
        <v/>
      </c>
      <c r="B471" s="7" t="str">
        <f>IF(总支出!B471="","",总支出!B471)</f>
        <v/>
      </c>
      <c r="C471" s="6" t="str">
        <f t="shared" si="49"/>
        <v/>
      </c>
      <c r="D471" s="6" t="str">
        <f>IF(总支出!C471="","",总支出!C471)</f>
        <v/>
      </c>
      <c r="E471" s="8" t="str">
        <f>IF(总支出!D471="","",总支出!D471)</f>
        <v/>
      </c>
      <c r="F471" s="6" t="str">
        <f>IF(总支出!E471="","",总支出!E471)</f>
        <v/>
      </c>
      <c r="G471" s="6" t="str">
        <f>IF(总支出!H471="","",总支出!H471)</f>
        <v/>
      </c>
      <c r="H471" s="6" t="str">
        <f>IF(总支出!I471="","自动",总支出!I471)</f>
        <v>自动</v>
      </c>
      <c r="I471" s="6" t="str">
        <f>IF(F471="","",IFERROR(VLOOKUP(F471,税费设置!$A$15:$B$27,2,FALSE),"含税不明"))</f>
        <v/>
      </c>
      <c r="J471" s="6" t="str">
        <f t="shared" si="50"/>
        <v/>
      </c>
      <c r="K471" s="6" t="str">
        <f>IF(AND(税费设置!$B$5="是",G471="个人支出",J471="应税"),"是","否")</f>
        <v>否</v>
      </c>
      <c r="L471" s="8">
        <f t="shared" si="51"/>
        <v>0</v>
      </c>
      <c r="M471" s="8">
        <f t="shared" si="52"/>
        <v>0</v>
      </c>
      <c r="N471" s="8">
        <f t="shared" si="53"/>
        <v>0</v>
      </c>
      <c r="O471" s="8">
        <f t="shared" si="54"/>
        <v>0</v>
      </c>
      <c r="P471" s="8">
        <f>IF(K471&lt;&gt;"是",0,IF(税费设置!$B$6="是",E471/(1+税费设置!$B$10),E471))</f>
        <v>0</v>
      </c>
      <c r="Q471" s="8">
        <f>IF(K471&lt;&gt;"是",0,P471*税费设置!$B$8)</f>
        <v>0</v>
      </c>
      <c r="R471" s="8">
        <f>IF(K471&lt;&gt;"是",0,P471*税费设置!$B$9)</f>
        <v>0</v>
      </c>
      <c r="S471" s="8">
        <f t="shared" si="55"/>
        <v>0</v>
      </c>
    </row>
    <row r="472" spans="1:19" ht="13.9">
      <c r="A472" s="6" t="str">
        <f>IF(总支出!A472="","",总支出!A472)</f>
        <v/>
      </c>
      <c r="B472" s="7" t="str">
        <f>IF(总支出!B472="","",总支出!B472)</f>
        <v/>
      </c>
      <c r="C472" s="6" t="str">
        <f t="shared" si="49"/>
        <v/>
      </c>
      <c r="D472" s="6" t="str">
        <f>IF(总支出!C472="","",总支出!C472)</f>
        <v/>
      </c>
      <c r="E472" s="8" t="str">
        <f>IF(总支出!D472="","",总支出!D472)</f>
        <v/>
      </c>
      <c r="F472" s="6" t="str">
        <f>IF(总支出!E472="","",总支出!E472)</f>
        <v/>
      </c>
      <c r="G472" s="6" t="str">
        <f>IF(总支出!H472="","",总支出!H472)</f>
        <v/>
      </c>
      <c r="H472" s="6" t="str">
        <f>IF(总支出!I472="","自动",总支出!I472)</f>
        <v>自动</v>
      </c>
      <c r="I472" s="6" t="str">
        <f>IF(F472="","",IFERROR(VLOOKUP(F472,税费设置!$A$15:$B$27,2,FALSE),"含税不明"))</f>
        <v/>
      </c>
      <c r="J472" s="6" t="str">
        <f t="shared" si="50"/>
        <v/>
      </c>
      <c r="K472" s="6" t="str">
        <f>IF(AND(税费设置!$B$5="是",G472="个人支出",J472="应税"),"是","否")</f>
        <v>否</v>
      </c>
      <c r="L472" s="8">
        <f t="shared" si="51"/>
        <v>0</v>
      </c>
      <c r="M472" s="8">
        <f t="shared" si="52"/>
        <v>0</v>
      </c>
      <c r="N472" s="8">
        <f t="shared" si="53"/>
        <v>0</v>
      </c>
      <c r="O472" s="8">
        <f t="shared" si="54"/>
        <v>0</v>
      </c>
      <c r="P472" s="8">
        <f>IF(K472&lt;&gt;"是",0,IF(税费设置!$B$6="是",E472/(1+税费设置!$B$10),E472))</f>
        <v>0</v>
      </c>
      <c r="Q472" s="8">
        <f>IF(K472&lt;&gt;"是",0,P472*税费设置!$B$8)</f>
        <v>0</v>
      </c>
      <c r="R472" s="8">
        <f>IF(K472&lt;&gt;"是",0,P472*税费设置!$B$9)</f>
        <v>0</v>
      </c>
      <c r="S472" s="8">
        <f t="shared" si="55"/>
        <v>0</v>
      </c>
    </row>
    <row r="473" spans="1:19" ht="13.9">
      <c r="A473" s="6" t="str">
        <f>IF(总支出!A473="","",总支出!A473)</f>
        <v/>
      </c>
      <c r="B473" s="7" t="str">
        <f>IF(总支出!B473="","",总支出!B473)</f>
        <v/>
      </c>
      <c r="C473" s="6" t="str">
        <f t="shared" si="49"/>
        <v/>
      </c>
      <c r="D473" s="6" t="str">
        <f>IF(总支出!C473="","",总支出!C473)</f>
        <v/>
      </c>
      <c r="E473" s="8" t="str">
        <f>IF(总支出!D473="","",总支出!D473)</f>
        <v/>
      </c>
      <c r="F473" s="6" t="str">
        <f>IF(总支出!E473="","",总支出!E473)</f>
        <v/>
      </c>
      <c r="G473" s="6" t="str">
        <f>IF(总支出!H473="","",总支出!H473)</f>
        <v/>
      </c>
      <c r="H473" s="6" t="str">
        <f>IF(总支出!I473="","自动",总支出!I473)</f>
        <v>自动</v>
      </c>
      <c r="I473" s="6" t="str">
        <f>IF(F473="","",IFERROR(VLOOKUP(F473,税费设置!$A$15:$B$27,2,FALSE),"含税不明"))</f>
        <v/>
      </c>
      <c r="J473" s="6" t="str">
        <f t="shared" si="50"/>
        <v/>
      </c>
      <c r="K473" s="6" t="str">
        <f>IF(AND(税费设置!$B$5="是",G473="个人支出",J473="应税"),"是","否")</f>
        <v>否</v>
      </c>
      <c r="L473" s="8">
        <f t="shared" si="51"/>
        <v>0</v>
      </c>
      <c r="M473" s="8">
        <f t="shared" si="52"/>
        <v>0</v>
      </c>
      <c r="N473" s="8">
        <f t="shared" si="53"/>
        <v>0</v>
      </c>
      <c r="O473" s="8">
        <f t="shared" si="54"/>
        <v>0</v>
      </c>
      <c r="P473" s="8">
        <f>IF(K473&lt;&gt;"是",0,IF(税费设置!$B$6="是",E473/(1+税费设置!$B$10),E473))</f>
        <v>0</v>
      </c>
      <c r="Q473" s="8">
        <f>IF(K473&lt;&gt;"是",0,P473*税费设置!$B$8)</f>
        <v>0</v>
      </c>
      <c r="R473" s="8">
        <f>IF(K473&lt;&gt;"是",0,P473*税费设置!$B$9)</f>
        <v>0</v>
      </c>
      <c r="S473" s="8">
        <f t="shared" si="55"/>
        <v>0</v>
      </c>
    </row>
    <row r="474" spans="1:19" ht="13.9">
      <c r="A474" s="6" t="str">
        <f>IF(总支出!A474="","",总支出!A474)</f>
        <v/>
      </c>
      <c r="B474" s="7" t="str">
        <f>IF(总支出!B474="","",总支出!B474)</f>
        <v/>
      </c>
      <c r="C474" s="6" t="str">
        <f t="shared" si="49"/>
        <v/>
      </c>
      <c r="D474" s="6" t="str">
        <f>IF(总支出!C474="","",总支出!C474)</f>
        <v/>
      </c>
      <c r="E474" s="8" t="str">
        <f>IF(总支出!D474="","",总支出!D474)</f>
        <v/>
      </c>
      <c r="F474" s="6" t="str">
        <f>IF(总支出!E474="","",总支出!E474)</f>
        <v/>
      </c>
      <c r="G474" s="6" t="str">
        <f>IF(总支出!H474="","",总支出!H474)</f>
        <v/>
      </c>
      <c r="H474" s="6" t="str">
        <f>IF(总支出!I474="","自动",总支出!I474)</f>
        <v>自动</v>
      </c>
      <c r="I474" s="6" t="str">
        <f>IF(F474="","",IFERROR(VLOOKUP(F474,税费设置!$A$15:$B$27,2,FALSE),"含税不明"))</f>
        <v/>
      </c>
      <c r="J474" s="6" t="str">
        <f t="shared" si="50"/>
        <v/>
      </c>
      <c r="K474" s="6" t="str">
        <f>IF(AND(税费设置!$B$5="是",G474="个人支出",J474="应税"),"是","否")</f>
        <v>否</v>
      </c>
      <c r="L474" s="8">
        <f t="shared" si="51"/>
        <v>0</v>
      </c>
      <c r="M474" s="8">
        <f t="shared" si="52"/>
        <v>0</v>
      </c>
      <c r="N474" s="8">
        <f t="shared" si="53"/>
        <v>0</v>
      </c>
      <c r="O474" s="8">
        <f t="shared" si="54"/>
        <v>0</v>
      </c>
      <c r="P474" s="8">
        <f>IF(K474&lt;&gt;"是",0,IF(税费设置!$B$6="是",E474/(1+税费设置!$B$10),E474))</f>
        <v>0</v>
      </c>
      <c r="Q474" s="8">
        <f>IF(K474&lt;&gt;"是",0,P474*税费设置!$B$8)</f>
        <v>0</v>
      </c>
      <c r="R474" s="8">
        <f>IF(K474&lt;&gt;"是",0,P474*税费设置!$B$9)</f>
        <v>0</v>
      </c>
      <c r="S474" s="8">
        <f t="shared" si="55"/>
        <v>0</v>
      </c>
    </row>
    <row r="475" spans="1:19" ht="13.9">
      <c r="A475" s="6" t="str">
        <f>IF(总支出!A475="","",总支出!A475)</f>
        <v/>
      </c>
      <c r="B475" s="7" t="str">
        <f>IF(总支出!B475="","",总支出!B475)</f>
        <v/>
      </c>
      <c r="C475" s="6" t="str">
        <f t="shared" si="49"/>
        <v/>
      </c>
      <c r="D475" s="6" t="str">
        <f>IF(总支出!C475="","",总支出!C475)</f>
        <v/>
      </c>
      <c r="E475" s="8" t="str">
        <f>IF(总支出!D475="","",总支出!D475)</f>
        <v/>
      </c>
      <c r="F475" s="6" t="str">
        <f>IF(总支出!E475="","",总支出!E475)</f>
        <v/>
      </c>
      <c r="G475" s="6" t="str">
        <f>IF(总支出!H475="","",总支出!H475)</f>
        <v/>
      </c>
      <c r="H475" s="6" t="str">
        <f>IF(总支出!I475="","自动",总支出!I475)</f>
        <v>自动</v>
      </c>
      <c r="I475" s="6" t="str">
        <f>IF(F475="","",IFERROR(VLOOKUP(F475,税费设置!$A$15:$B$27,2,FALSE),"含税不明"))</f>
        <v/>
      </c>
      <c r="J475" s="6" t="str">
        <f t="shared" si="50"/>
        <v/>
      </c>
      <c r="K475" s="6" t="str">
        <f>IF(AND(税费设置!$B$5="是",G475="个人支出",J475="应税"),"是","否")</f>
        <v>否</v>
      </c>
      <c r="L475" s="8">
        <f t="shared" si="51"/>
        <v>0</v>
      </c>
      <c r="M475" s="8">
        <f t="shared" si="52"/>
        <v>0</v>
      </c>
      <c r="N475" s="8">
        <f t="shared" si="53"/>
        <v>0</v>
      </c>
      <c r="O475" s="8">
        <f t="shared" si="54"/>
        <v>0</v>
      </c>
      <c r="P475" s="8">
        <f>IF(K475&lt;&gt;"是",0,IF(税费设置!$B$6="是",E475/(1+税费设置!$B$10),E475))</f>
        <v>0</v>
      </c>
      <c r="Q475" s="8">
        <f>IF(K475&lt;&gt;"是",0,P475*税费设置!$B$8)</f>
        <v>0</v>
      </c>
      <c r="R475" s="8">
        <f>IF(K475&lt;&gt;"是",0,P475*税费设置!$B$9)</f>
        <v>0</v>
      </c>
      <c r="S475" s="8">
        <f t="shared" si="55"/>
        <v>0</v>
      </c>
    </row>
    <row r="476" spans="1:19" ht="13.9">
      <c r="A476" s="6" t="str">
        <f>IF(总支出!A476="","",总支出!A476)</f>
        <v/>
      </c>
      <c r="B476" s="7" t="str">
        <f>IF(总支出!B476="","",总支出!B476)</f>
        <v/>
      </c>
      <c r="C476" s="6" t="str">
        <f t="shared" si="49"/>
        <v/>
      </c>
      <c r="D476" s="6" t="str">
        <f>IF(总支出!C476="","",总支出!C476)</f>
        <v/>
      </c>
      <c r="E476" s="8" t="str">
        <f>IF(总支出!D476="","",总支出!D476)</f>
        <v/>
      </c>
      <c r="F476" s="6" t="str">
        <f>IF(总支出!E476="","",总支出!E476)</f>
        <v/>
      </c>
      <c r="G476" s="6" t="str">
        <f>IF(总支出!H476="","",总支出!H476)</f>
        <v/>
      </c>
      <c r="H476" s="6" t="str">
        <f>IF(总支出!I476="","自动",总支出!I476)</f>
        <v>自动</v>
      </c>
      <c r="I476" s="6" t="str">
        <f>IF(F476="","",IFERROR(VLOOKUP(F476,税费设置!$A$15:$B$27,2,FALSE),"含税不明"))</f>
        <v/>
      </c>
      <c r="J476" s="6" t="str">
        <f t="shared" si="50"/>
        <v/>
      </c>
      <c r="K476" s="6" t="str">
        <f>IF(AND(税费设置!$B$5="是",G476="个人支出",J476="应税"),"是","否")</f>
        <v>否</v>
      </c>
      <c r="L476" s="8">
        <f t="shared" si="51"/>
        <v>0</v>
      </c>
      <c r="M476" s="8">
        <f t="shared" si="52"/>
        <v>0</v>
      </c>
      <c r="N476" s="8">
        <f t="shared" si="53"/>
        <v>0</v>
      </c>
      <c r="O476" s="8">
        <f t="shared" si="54"/>
        <v>0</v>
      </c>
      <c r="P476" s="8">
        <f>IF(K476&lt;&gt;"是",0,IF(税费设置!$B$6="是",E476/(1+税费设置!$B$10),E476))</f>
        <v>0</v>
      </c>
      <c r="Q476" s="8">
        <f>IF(K476&lt;&gt;"是",0,P476*税费设置!$B$8)</f>
        <v>0</v>
      </c>
      <c r="R476" s="8">
        <f>IF(K476&lt;&gt;"是",0,P476*税费设置!$B$9)</f>
        <v>0</v>
      </c>
      <c r="S476" s="8">
        <f t="shared" si="55"/>
        <v>0</v>
      </c>
    </row>
    <row r="477" spans="1:19" ht="13.9">
      <c r="A477" s="6" t="str">
        <f>IF(总支出!A477="","",总支出!A477)</f>
        <v/>
      </c>
      <c r="B477" s="7" t="str">
        <f>IF(总支出!B477="","",总支出!B477)</f>
        <v/>
      </c>
      <c r="C477" s="6" t="str">
        <f t="shared" si="49"/>
        <v/>
      </c>
      <c r="D477" s="6" t="str">
        <f>IF(总支出!C477="","",总支出!C477)</f>
        <v/>
      </c>
      <c r="E477" s="8" t="str">
        <f>IF(总支出!D477="","",总支出!D477)</f>
        <v/>
      </c>
      <c r="F477" s="6" t="str">
        <f>IF(总支出!E477="","",总支出!E477)</f>
        <v/>
      </c>
      <c r="G477" s="6" t="str">
        <f>IF(总支出!H477="","",总支出!H477)</f>
        <v/>
      </c>
      <c r="H477" s="6" t="str">
        <f>IF(总支出!I477="","自动",总支出!I477)</f>
        <v>自动</v>
      </c>
      <c r="I477" s="6" t="str">
        <f>IF(F477="","",IFERROR(VLOOKUP(F477,税费设置!$A$15:$B$27,2,FALSE),"含税不明"))</f>
        <v/>
      </c>
      <c r="J477" s="6" t="str">
        <f t="shared" si="50"/>
        <v/>
      </c>
      <c r="K477" s="6" t="str">
        <f>IF(AND(税费设置!$B$5="是",G477="个人支出",J477="应税"),"是","否")</f>
        <v>否</v>
      </c>
      <c r="L477" s="8">
        <f t="shared" si="51"/>
        <v>0</v>
      </c>
      <c r="M477" s="8">
        <f t="shared" si="52"/>
        <v>0</v>
      </c>
      <c r="N477" s="8">
        <f t="shared" si="53"/>
        <v>0</v>
      </c>
      <c r="O477" s="8">
        <f t="shared" si="54"/>
        <v>0</v>
      </c>
      <c r="P477" s="8">
        <f>IF(K477&lt;&gt;"是",0,IF(税费设置!$B$6="是",E477/(1+税费设置!$B$10),E477))</f>
        <v>0</v>
      </c>
      <c r="Q477" s="8">
        <f>IF(K477&lt;&gt;"是",0,P477*税费设置!$B$8)</f>
        <v>0</v>
      </c>
      <c r="R477" s="8">
        <f>IF(K477&lt;&gt;"是",0,P477*税费设置!$B$9)</f>
        <v>0</v>
      </c>
      <c r="S477" s="8">
        <f t="shared" si="55"/>
        <v>0</v>
      </c>
    </row>
    <row r="478" spans="1:19" ht="13.9">
      <c r="A478" s="6" t="str">
        <f>IF(总支出!A478="","",总支出!A478)</f>
        <v/>
      </c>
      <c r="B478" s="7" t="str">
        <f>IF(总支出!B478="","",总支出!B478)</f>
        <v/>
      </c>
      <c r="C478" s="6" t="str">
        <f t="shared" si="49"/>
        <v/>
      </c>
      <c r="D478" s="6" t="str">
        <f>IF(总支出!C478="","",总支出!C478)</f>
        <v/>
      </c>
      <c r="E478" s="8" t="str">
        <f>IF(总支出!D478="","",总支出!D478)</f>
        <v/>
      </c>
      <c r="F478" s="6" t="str">
        <f>IF(总支出!E478="","",总支出!E478)</f>
        <v/>
      </c>
      <c r="G478" s="6" t="str">
        <f>IF(总支出!H478="","",总支出!H478)</f>
        <v/>
      </c>
      <c r="H478" s="6" t="str">
        <f>IF(总支出!I478="","自动",总支出!I478)</f>
        <v>自动</v>
      </c>
      <c r="I478" s="6" t="str">
        <f>IF(F478="","",IFERROR(VLOOKUP(F478,税费设置!$A$15:$B$27,2,FALSE),"含税不明"))</f>
        <v/>
      </c>
      <c r="J478" s="6" t="str">
        <f t="shared" si="50"/>
        <v/>
      </c>
      <c r="K478" s="6" t="str">
        <f>IF(AND(税费设置!$B$5="是",G478="个人支出",J478="应税"),"是","否")</f>
        <v>否</v>
      </c>
      <c r="L478" s="8">
        <f t="shared" si="51"/>
        <v>0</v>
      </c>
      <c r="M478" s="8">
        <f t="shared" si="52"/>
        <v>0</v>
      </c>
      <c r="N478" s="8">
        <f t="shared" si="53"/>
        <v>0</v>
      </c>
      <c r="O478" s="8">
        <f t="shared" si="54"/>
        <v>0</v>
      </c>
      <c r="P478" s="8">
        <f>IF(K478&lt;&gt;"是",0,IF(税费设置!$B$6="是",E478/(1+税费设置!$B$10),E478))</f>
        <v>0</v>
      </c>
      <c r="Q478" s="8">
        <f>IF(K478&lt;&gt;"是",0,P478*税费设置!$B$8)</f>
        <v>0</v>
      </c>
      <c r="R478" s="8">
        <f>IF(K478&lt;&gt;"是",0,P478*税费设置!$B$9)</f>
        <v>0</v>
      </c>
      <c r="S478" s="8">
        <f t="shared" si="55"/>
        <v>0</v>
      </c>
    </row>
    <row r="479" spans="1:19" ht="13.9">
      <c r="A479" s="6" t="str">
        <f>IF(总支出!A479="","",总支出!A479)</f>
        <v/>
      </c>
      <c r="B479" s="7" t="str">
        <f>IF(总支出!B479="","",总支出!B479)</f>
        <v/>
      </c>
      <c r="C479" s="6" t="str">
        <f t="shared" si="49"/>
        <v/>
      </c>
      <c r="D479" s="6" t="str">
        <f>IF(总支出!C479="","",总支出!C479)</f>
        <v/>
      </c>
      <c r="E479" s="8" t="str">
        <f>IF(总支出!D479="","",总支出!D479)</f>
        <v/>
      </c>
      <c r="F479" s="6" t="str">
        <f>IF(总支出!E479="","",总支出!E479)</f>
        <v/>
      </c>
      <c r="G479" s="6" t="str">
        <f>IF(总支出!H479="","",总支出!H479)</f>
        <v/>
      </c>
      <c r="H479" s="6" t="str">
        <f>IF(总支出!I479="","自动",总支出!I479)</f>
        <v>自动</v>
      </c>
      <c r="I479" s="6" t="str">
        <f>IF(F479="","",IFERROR(VLOOKUP(F479,税费设置!$A$15:$B$27,2,FALSE),"含税不明"))</f>
        <v/>
      </c>
      <c r="J479" s="6" t="str">
        <f t="shared" si="50"/>
        <v/>
      </c>
      <c r="K479" s="6" t="str">
        <f>IF(AND(税费设置!$B$5="是",G479="个人支出",J479="应税"),"是","否")</f>
        <v>否</v>
      </c>
      <c r="L479" s="8">
        <f t="shared" si="51"/>
        <v>0</v>
      </c>
      <c r="M479" s="8">
        <f t="shared" si="52"/>
        <v>0</v>
      </c>
      <c r="N479" s="8">
        <f t="shared" si="53"/>
        <v>0</v>
      </c>
      <c r="O479" s="8">
        <f t="shared" si="54"/>
        <v>0</v>
      </c>
      <c r="P479" s="8">
        <f>IF(K479&lt;&gt;"是",0,IF(税费设置!$B$6="是",E479/(1+税费设置!$B$10),E479))</f>
        <v>0</v>
      </c>
      <c r="Q479" s="8">
        <f>IF(K479&lt;&gt;"是",0,P479*税费设置!$B$8)</f>
        <v>0</v>
      </c>
      <c r="R479" s="8">
        <f>IF(K479&lt;&gt;"是",0,P479*税费设置!$B$9)</f>
        <v>0</v>
      </c>
      <c r="S479" s="8">
        <f t="shared" si="55"/>
        <v>0</v>
      </c>
    </row>
    <row r="480" spans="1:19" ht="13.9">
      <c r="A480" s="6" t="str">
        <f>IF(总支出!A480="","",总支出!A480)</f>
        <v/>
      </c>
      <c r="B480" s="7" t="str">
        <f>IF(总支出!B480="","",总支出!B480)</f>
        <v/>
      </c>
      <c r="C480" s="6" t="str">
        <f t="shared" si="49"/>
        <v/>
      </c>
      <c r="D480" s="6" t="str">
        <f>IF(总支出!C480="","",总支出!C480)</f>
        <v/>
      </c>
      <c r="E480" s="8" t="str">
        <f>IF(总支出!D480="","",总支出!D480)</f>
        <v/>
      </c>
      <c r="F480" s="6" t="str">
        <f>IF(总支出!E480="","",总支出!E480)</f>
        <v/>
      </c>
      <c r="G480" s="6" t="str">
        <f>IF(总支出!H480="","",总支出!H480)</f>
        <v/>
      </c>
      <c r="H480" s="6" t="str">
        <f>IF(总支出!I480="","自动",总支出!I480)</f>
        <v>自动</v>
      </c>
      <c r="I480" s="6" t="str">
        <f>IF(F480="","",IFERROR(VLOOKUP(F480,税费设置!$A$15:$B$27,2,FALSE),"含税不明"))</f>
        <v/>
      </c>
      <c r="J480" s="6" t="str">
        <f t="shared" si="50"/>
        <v/>
      </c>
      <c r="K480" s="6" t="str">
        <f>IF(AND(税费设置!$B$5="是",G480="个人支出",J480="应税"),"是","否")</f>
        <v>否</v>
      </c>
      <c r="L480" s="8">
        <f t="shared" si="51"/>
        <v>0</v>
      </c>
      <c r="M480" s="8">
        <f t="shared" si="52"/>
        <v>0</v>
      </c>
      <c r="N480" s="8">
        <f t="shared" si="53"/>
        <v>0</v>
      </c>
      <c r="O480" s="8">
        <f t="shared" si="54"/>
        <v>0</v>
      </c>
      <c r="P480" s="8">
        <f>IF(K480&lt;&gt;"是",0,IF(税费设置!$B$6="是",E480/(1+税费设置!$B$10),E480))</f>
        <v>0</v>
      </c>
      <c r="Q480" s="8">
        <f>IF(K480&lt;&gt;"是",0,P480*税费设置!$B$8)</f>
        <v>0</v>
      </c>
      <c r="R480" s="8">
        <f>IF(K480&lt;&gt;"是",0,P480*税费设置!$B$9)</f>
        <v>0</v>
      </c>
      <c r="S480" s="8">
        <f t="shared" si="55"/>
        <v>0</v>
      </c>
    </row>
    <row r="481" spans="1:19" ht="13.9">
      <c r="A481" s="6" t="str">
        <f>IF(总支出!A481="","",总支出!A481)</f>
        <v/>
      </c>
      <c r="B481" s="7" t="str">
        <f>IF(总支出!B481="","",总支出!B481)</f>
        <v/>
      </c>
      <c r="C481" s="6" t="str">
        <f t="shared" si="49"/>
        <v/>
      </c>
      <c r="D481" s="6" t="str">
        <f>IF(总支出!C481="","",总支出!C481)</f>
        <v/>
      </c>
      <c r="E481" s="8" t="str">
        <f>IF(总支出!D481="","",总支出!D481)</f>
        <v/>
      </c>
      <c r="F481" s="6" t="str">
        <f>IF(总支出!E481="","",总支出!E481)</f>
        <v/>
      </c>
      <c r="G481" s="6" t="str">
        <f>IF(总支出!H481="","",总支出!H481)</f>
        <v/>
      </c>
      <c r="H481" s="6" t="str">
        <f>IF(总支出!I481="","自动",总支出!I481)</f>
        <v>自动</v>
      </c>
      <c r="I481" s="6" t="str">
        <f>IF(F481="","",IFERROR(VLOOKUP(F481,税费设置!$A$15:$B$27,2,FALSE),"含税不明"))</f>
        <v/>
      </c>
      <c r="J481" s="6" t="str">
        <f t="shared" si="50"/>
        <v/>
      </c>
      <c r="K481" s="6" t="str">
        <f>IF(AND(税费设置!$B$5="是",G481="个人支出",J481="应税"),"是","否")</f>
        <v>否</v>
      </c>
      <c r="L481" s="8">
        <f t="shared" si="51"/>
        <v>0</v>
      </c>
      <c r="M481" s="8">
        <f t="shared" si="52"/>
        <v>0</v>
      </c>
      <c r="N481" s="8">
        <f t="shared" si="53"/>
        <v>0</v>
      </c>
      <c r="O481" s="8">
        <f t="shared" si="54"/>
        <v>0</v>
      </c>
      <c r="P481" s="8">
        <f>IF(K481&lt;&gt;"是",0,IF(税费设置!$B$6="是",E481/(1+税费设置!$B$10),E481))</f>
        <v>0</v>
      </c>
      <c r="Q481" s="8">
        <f>IF(K481&lt;&gt;"是",0,P481*税费设置!$B$8)</f>
        <v>0</v>
      </c>
      <c r="R481" s="8">
        <f>IF(K481&lt;&gt;"是",0,P481*税费设置!$B$9)</f>
        <v>0</v>
      </c>
      <c r="S481" s="8">
        <f t="shared" si="55"/>
        <v>0</v>
      </c>
    </row>
    <row r="482" spans="1:19" ht="13.9">
      <c r="A482" s="6" t="str">
        <f>IF(总支出!A482="","",总支出!A482)</f>
        <v/>
      </c>
      <c r="B482" s="7" t="str">
        <f>IF(总支出!B482="","",总支出!B482)</f>
        <v/>
      </c>
      <c r="C482" s="6" t="str">
        <f t="shared" si="49"/>
        <v/>
      </c>
      <c r="D482" s="6" t="str">
        <f>IF(总支出!C482="","",总支出!C482)</f>
        <v/>
      </c>
      <c r="E482" s="8" t="str">
        <f>IF(总支出!D482="","",总支出!D482)</f>
        <v/>
      </c>
      <c r="F482" s="6" t="str">
        <f>IF(总支出!E482="","",总支出!E482)</f>
        <v/>
      </c>
      <c r="G482" s="6" t="str">
        <f>IF(总支出!H482="","",总支出!H482)</f>
        <v/>
      </c>
      <c r="H482" s="6" t="str">
        <f>IF(总支出!I482="","自动",总支出!I482)</f>
        <v>自动</v>
      </c>
      <c r="I482" s="6" t="str">
        <f>IF(F482="","",IFERROR(VLOOKUP(F482,税费设置!$A$15:$B$27,2,FALSE),"含税不明"))</f>
        <v/>
      </c>
      <c r="J482" s="6" t="str">
        <f t="shared" si="50"/>
        <v/>
      </c>
      <c r="K482" s="6" t="str">
        <f>IF(AND(税费设置!$B$5="是",G482="个人支出",J482="应税"),"是","否")</f>
        <v>否</v>
      </c>
      <c r="L482" s="8">
        <f t="shared" si="51"/>
        <v>0</v>
      </c>
      <c r="M482" s="8">
        <f t="shared" si="52"/>
        <v>0</v>
      </c>
      <c r="N482" s="8">
        <f t="shared" si="53"/>
        <v>0</v>
      </c>
      <c r="O482" s="8">
        <f t="shared" si="54"/>
        <v>0</v>
      </c>
      <c r="P482" s="8">
        <f>IF(K482&lt;&gt;"是",0,IF(税费设置!$B$6="是",E482/(1+税费设置!$B$10),E482))</f>
        <v>0</v>
      </c>
      <c r="Q482" s="8">
        <f>IF(K482&lt;&gt;"是",0,P482*税费设置!$B$8)</f>
        <v>0</v>
      </c>
      <c r="R482" s="8">
        <f>IF(K482&lt;&gt;"是",0,P482*税费设置!$B$9)</f>
        <v>0</v>
      </c>
      <c r="S482" s="8">
        <f t="shared" si="55"/>
        <v>0</v>
      </c>
    </row>
    <row r="483" spans="1:19" ht="13.9">
      <c r="A483" s="6" t="str">
        <f>IF(总支出!A483="","",总支出!A483)</f>
        <v/>
      </c>
      <c r="B483" s="7" t="str">
        <f>IF(总支出!B483="","",总支出!B483)</f>
        <v/>
      </c>
      <c r="C483" s="6" t="str">
        <f t="shared" si="49"/>
        <v/>
      </c>
      <c r="D483" s="6" t="str">
        <f>IF(总支出!C483="","",总支出!C483)</f>
        <v/>
      </c>
      <c r="E483" s="8" t="str">
        <f>IF(总支出!D483="","",总支出!D483)</f>
        <v/>
      </c>
      <c r="F483" s="6" t="str">
        <f>IF(总支出!E483="","",总支出!E483)</f>
        <v/>
      </c>
      <c r="G483" s="6" t="str">
        <f>IF(总支出!H483="","",总支出!H483)</f>
        <v/>
      </c>
      <c r="H483" s="6" t="str">
        <f>IF(总支出!I483="","自动",总支出!I483)</f>
        <v>自动</v>
      </c>
      <c r="I483" s="6" t="str">
        <f>IF(F483="","",IFERROR(VLOOKUP(F483,税费设置!$A$15:$B$27,2,FALSE),"含税不明"))</f>
        <v/>
      </c>
      <c r="J483" s="6" t="str">
        <f t="shared" si="50"/>
        <v/>
      </c>
      <c r="K483" s="6" t="str">
        <f>IF(AND(税费设置!$B$5="是",G483="个人支出",J483="应税"),"是","否")</f>
        <v>否</v>
      </c>
      <c r="L483" s="8">
        <f t="shared" si="51"/>
        <v>0</v>
      </c>
      <c r="M483" s="8">
        <f t="shared" si="52"/>
        <v>0</v>
      </c>
      <c r="N483" s="8">
        <f t="shared" si="53"/>
        <v>0</v>
      </c>
      <c r="O483" s="8">
        <f t="shared" si="54"/>
        <v>0</v>
      </c>
      <c r="P483" s="8">
        <f>IF(K483&lt;&gt;"是",0,IF(税费设置!$B$6="是",E483/(1+税费设置!$B$10),E483))</f>
        <v>0</v>
      </c>
      <c r="Q483" s="8">
        <f>IF(K483&lt;&gt;"是",0,P483*税费设置!$B$8)</f>
        <v>0</v>
      </c>
      <c r="R483" s="8">
        <f>IF(K483&lt;&gt;"是",0,P483*税费设置!$B$9)</f>
        <v>0</v>
      </c>
      <c r="S483" s="8">
        <f t="shared" si="55"/>
        <v>0</v>
      </c>
    </row>
    <row r="484" spans="1:19" ht="13.9">
      <c r="A484" s="6" t="str">
        <f>IF(总支出!A484="","",总支出!A484)</f>
        <v/>
      </c>
      <c r="B484" s="7" t="str">
        <f>IF(总支出!B484="","",总支出!B484)</f>
        <v/>
      </c>
      <c r="C484" s="6" t="str">
        <f t="shared" si="49"/>
        <v/>
      </c>
      <c r="D484" s="6" t="str">
        <f>IF(总支出!C484="","",总支出!C484)</f>
        <v/>
      </c>
      <c r="E484" s="8" t="str">
        <f>IF(总支出!D484="","",总支出!D484)</f>
        <v/>
      </c>
      <c r="F484" s="6" t="str">
        <f>IF(总支出!E484="","",总支出!E484)</f>
        <v/>
      </c>
      <c r="G484" s="6" t="str">
        <f>IF(总支出!H484="","",总支出!H484)</f>
        <v/>
      </c>
      <c r="H484" s="6" t="str">
        <f>IF(总支出!I484="","自动",总支出!I484)</f>
        <v>自动</v>
      </c>
      <c r="I484" s="6" t="str">
        <f>IF(F484="","",IFERROR(VLOOKUP(F484,税费设置!$A$15:$B$27,2,FALSE),"含税不明"))</f>
        <v/>
      </c>
      <c r="J484" s="6" t="str">
        <f t="shared" si="50"/>
        <v/>
      </c>
      <c r="K484" s="6" t="str">
        <f>IF(AND(税费设置!$B$5="是",G484="个人支出",J484="应税"),"是","否")</f>
        <v>否</v>
      </c>
      <c r="L484" s="8">
        <f t="shared" si="51"/>
        <v>0</v>
      </c>
      <c r="M484" s="8">
        <f t="shared" si="52"/>
        <v>0</v>
      </c>
      <c r="N484" s="8">
        <f t="shared" si="53"/>
        <v>0</v>
      </c>
      <c r="O484" s="8">
        <f t="shared" si="54"/>
        <v>0</v>
      </c>
      <c r="P484" s="8">
        <f>IF(K484&lt;&gt;"是",0,IF(税费设置!$B$6="是",E484/(1+税费设置!$B$10),E484))</f>
        <v>0</v>
      </c>
      <c r="Q484" s="8">
        <f>IF(K484&lt;&gt;"是",0,P484*税费设置!$B$8)</f>
        <v>0</v>
      </c>
      <c r="R484" s="8">
        <f>IF(K484&lt;&gt;"是",0,P484*税费设置!$B$9)</f>
        <v>0</v>
      </c>
      <c r="S484" s="8">
        <f t="shared" si="55"/>
        <v>0</v>
      </c>
    </row>
    <row r="485" spans="1:19" ht="13.9">
      <c r="A485" s="6" t="str">
        <f>IF(总支出!A485="","",总支出!A485)</f>
        <v/>
      </c>
      <c r="B485" s="7" t="str">
        <f>IF(总支出!B485="","",总支出!B485)</f>
        <v/>
      </c>
      <c r="C485" s="6" t="str">
        <f t="shared" si="49"/>
        <v/>
      </c>
      <c r="D485" s="6" t="str">
        <f>IF(总支出!C485="","",总支出!C485)</f>
        <v/>
      </c>
      <c r="E485" s="8" t="str">
        <f>IF(总支出!D485="","",总支出!D485)</f>
        <v/>
      </c>
      <c r="F485" s="6" t="str">
        <f>IF(总支出!E485="","",总支出!E485)</f>
        <v/>
      </c>
      <c r="G485" s="6" t="str">
        <f>IF(总支出!H485="","",总支出!H485)</f>
        <v/>
      </c>
      <c r="H485" s="6" t="str">
        <f>IF(总支出!I485="","自动",总支出!I485)</f>
        <v>自动</v>
      </c>
      <c r="I485" s="6" t="str">
        <f>IF(F485="","",IFERROR(VLOOKUP(F485,税费设置!$A$15:$B$27,2,FALSE),"含税不明"))</f>
        <v/>
      </c>
      <c r="J485" s="6" t="str">
        <f t="shared" si="50"/>
        <v/>
      </c>
      <c r="K485" s="6" t="str">
        <f>IF(AND(税费设置!$B$5="是",G485="个人支出",J485="应税"),"是","否")</f>
        <v>否</v>
      </c>
      <c r="L485" s="8">
        <f t="shared" si="51"/>
        <v>0</v>
      </c>
      <c r="M485" s="8">
        <f t="shared" si="52"/>
        <v>0</v>
      </c>
      <c r="N485" s="8">
        <f t="shared" si="53"/>
        <v>0</v>
      </c>
      <c r="O485" s="8">
        <f t="shared" si="54"/>
        <v>0</v>
      </c>
      <c r="P485" s="8">
        <f>IF(K485&lt;&gt;"是",0,IF(税费设置!$B$6="是",E485/(1+税费设置!$B$10),E485))</f>
        <v>0</v>
      </c>
      <c r="Q485" s="8">
        <f>IF(K485&lt;&gt;"是",0,P485*税费设置!$B$8)</f>
        <v>0</v>
      </c>
      <c r="R485" s="8">
        <f>IF(K485&lt;&gt;"是",0,P485*税费设置!$B$9)</f>
        <v>0</v>
      </c>
      <c r="S485" s="8">
        <f t="shared" si="55"/>
        <v>0</v>
      </c>
    </row>
    <row r="486" spans="1:19" ht="13.9">
      <c r="A486" s="6" t="str">
        <f>IF(总支出!A486="","",总支出!A486)</f>
        <v/>
      </c>
      <c r="B486" s="7" t="str">
        <f>IF(总支出!B486="","",总支出!B486)</f>
        <v/>
      </c>
      <c r="C486" s="6" t="str">
        <f t="shared" si="49"/>
        <v/>
      </c>
      <c r="D486" s="6" t="str">
        <f>IF(总支出!C486="","",总支出!C486)</f>
        <v/>
      </c>
      <c r="E486" s="8" t="str">
        <f>IF(总支出!D486="","",总支出!D486)</f>
        <v/>
      </c>
      <c r="F486" s="6" t="str">
        <f>IF(总支出!E486="","",总支出!E486)</f>
        <v/>
      </c>
      <c r="G486" s="6" t="str">
        <f>IF(总支出!H486="","",总支出!H486)</f>
        <v/>
      </c>
      <c r="H486" s="6" t="str">
        <f>IF(总支出!I486="","自动",总支出!I486)</f>
        <v>自动</v>
      </c>
      <c r="I486" s="6" t="str">
        <f>IF(F486="","",IFERROR(VLOOKUP(F486,税费设置!$A$15:$B$27,2,FALSE),"含税不明"))</f>
        <v/>
      </c>
      <c r="J486" s="6" t="str">
        <f t="shared" si="50"/>
        <v/>
      </c>
      <c r="K486" s="6" t="str">
        <f>IF(AND(税费设置!$B$5="是",G486="个人支出",J486="应税"),"是","否")</f>
        <v>否</v>
      </c>
      <c r="L486" s="8">
        <f t="shared" si="51"/>
        <v>0</v>
      </c>
      <c r="M486" s="8">
        <f t="shared" si="52"/>
        <v>0</v>
      </c>
      <c r="N486" s="8">
        <f t="shared" si="53"/>
        <v>0</v>
      </c>
      <c r="O486" s="8">
        <f t="shared" si="54"/>
        <v>0</v>
      </c>
      <c r="P486" s="8">
        <f>IF(K486&lt;&gt;"是",0,IF(税费设置!$B$6="是",E486/(1+税费设置!$B$10),E486))</f>
        <v>0</v>
      </c>
      <c r="Q486" s="8">
        <f>IF(K486&lt;&gt;"是",0,P486*税费设置!$B$8)</f>
        <v>0</v>
      </c>
      <c r="R486" s="8">
        <f>IF(K486&lt;&gt;"是",0,P486*税费设置!$B$9)</f>
        <v>0</v>
      </c>
      <c r="S486" s="8">
        <f t="shared" si="55"/>
        <v>0</v>
      </c>
    </row>
    <row r="487" spans="1:19" ht="13.9">
      <c r="A487" s="6" t="str">
        <f>IF(总支出!A487="","",总支出!A487)</f>
        <v/>
      </c>
      <c r="B487" s="7" t="str">
        <f>IF(总支出!B487="","",总支出!B487)</f>
        <v/>
      </c>
      <c r="C487" s="6" t="str">
        <f t="shared" si="49"/>
        <v/>
      </c>
      <c r="D487" s="6" t="str">
        <f>IF(总支出!C487="","",总支出!C487)</f>
        <v/>
      </c>
      <c r="E487" s="8" t="str">
        <f>IF(总支出!D487="","",总支出!D487)</f>
        <v/>
      </c>
      <c r="F487" s="6" t="str">
        <f>IF(总支出!E487="","",总支出!E487)</f>
        <v/>
      </c>
      <c r="G487" s="6" t="str">
        <f>IF(总支出!H487="","",总支出!H487)</f>
        <v/>
      </c>
      <c r="H487" s="6" t="str">
        <f>IF(总支出!I487="","自动",总支出!I487)</f>
        <v>自动</v>
      </c>
      <c r="I487" s="6" t="str">
        <f>IF(F487="","",IFERROR(VLOOKUP(F487,税费设置!$A$15:$B$27,2,FALSE),"含税不明"))</f>
        <v/>
      </c>
      <c r="J487" s="6" t="str">
        <f t="shared" si="50"/>
        <v/>
      </c>
      <c r="K487" s="6" t="str">
        <f>IF(AND(税费设置!$B$5="是",G487="个人支出",J487="应税"),"是","否")</f>
        <v>否</v>
      </c>
      <c r="L487" s="8">
        <f t="shared" si="51"/>
        <v>0</v>
      </c>
      <c r="M487" s="8">
        <f t="shared" si="52"/>
        <v>0</v>
      </c>
      <c r="N487" s="8">
        <f t="shared" si="53"/>
        <v>0</v>
      </c>
      <c r="O487" s="8">
        <f t="shared" si="54"/>
        <v>0</v>
      </c>
      <c r="P487" s="8">
        <f>IF(K487&lt;&gt;"是",0,IF(税费设置!$B$6="是",E487/(1+税费设置!$B$10),E487))</f>
        <v>0</v>
      </c>
      <c r="Q487" s="8">
        <f>IF(K487&lt;&gt;"是",0,P487*税费设置!$B$8)</f>
        <v>0</v>
      </c>
      <c r="R487" s="8">
        <f>IF(K487&lt;&gt;"是",0,P487*税费设置!$B$9)</f>
        <v>0</v>
      </c>
      <c r="S487" s="8">
        <f t="shared" si="55"/>
        <v>0</v>
      </c>
    </row>
    <row r="488" spans="1:19" ht="13.9">
      <c r="A488" s="6" t="str">
        <f>IF(总支出!A488="","",总支出!A488)</f>
        <v/>
      </c>
      <c r="B488" s="7" t="str">
        <f>IF(总支出!B488="","",总支出!B488)</f>
        <v/>
      </c>
      <c r="C488" s="6" t="str">
        <f t="shared" si="49"/>
        <v/>
      </c>
      <c r="D488" s="6" t="str">
        <f>IF(总支出!C488="","",总支出!C488)</f>
        <v/>
      </c>
      <c r="E488" s="8" t="str">
        <f>IF(总支出!D488="","",总支出!D488)</f>
        <v/>
      </c>
      <c r="F488" s="6" t="str">
        <f>IF(总支出!E488="","",总支出!E488)</f>
        <v/>
      </c>
      <c r="G488" s="6" t="str">
        <f>IF(总支出!H488="","",总支出!H488)</f>
        <v/>
      </c>
      <c r="H488" s="6" t="str">
        <f>IF(总支出!I488="","自动",总支出!I488)</f>
        <v>自动</v>
      </c>
      <c r="I488" s="6" t="str">
        <f>IF(F488="","",IFERROR(VLOOKUP(F488,税费设置!$A$15:$B$27,2,FALSE),"含税不明"))</f>
        <v/>
      </c>
      <c r="J488" s="6" t="str">
        <f t="shared" si="50"/>
        <v/>
      </c>
      <c r="K488" s="6" t="str">
        <f>IF(AND(税费设置!$B$5="是",G488="个人支出",J488="应税"),"是","否")</f>
        <v>否</v>
      </c>
      <c r="L488" s="8">
        <f t="shared" si="51"/>
        <v>0</v>
      </c>
      <c r="M488" s="8">
        <f t="shared" si="52"/>
        <v>0</v>
      </c>
      <c r="N488" s="8">
        <f t="shared" si="53"/>
        <v>0</v>
      </c>
      <c r="O488" s="8">
        <f t="shared" si="54"/>
        <v>0</v>
      </c>
      <c r="P488" s="8">
        <f>IF(K488&lt;&gt;"是",0,IF(税费设置!$B$6="是",E488/(1+税费设置!$B$10),E488))</f>
        <v>0</v>
      </c>
      <c r="Q488" s="8">
        <f>IF(K488&lt;&gt;"是",0,P488*税费设置!$B$8)</f>
        <v>0</v>
      </c>
      <c r="R488" s="8">
        <f>IF(K488&lt;&gt;"是",0,P488*税费设置!$B$9)</f>
        <v>0</v>
      </c>
      <c r="S488" s="8">
        <f t="shared" si="55"/>
        <v>0</v>
      </c>
    </row>
    <row r="489" spans="1:19" ht="13.9">
      <c r="A489" s="6" t="str">
        <f>IF(总支出!A489="","",总支出!A489)</f>
        <v/>
      </c>
      <c r="B489" s="7" t="str">
        <f>IF(总支出!B489="","",总支出!B489)</f>
        <v/>
      </c>
      <c r="C489" s="6" t="str">
        <f t="shared" si="49"/>
        <v/>
      </c>
      <c r="D489" s="6" t="str">
        <f>IF(总支出!C489="","",总支出!C489)</f>
        <v/>
      </c>
      <c r="E489" s="8" t="str">
        <f>IF(总支出!D489="","",总支出!D489)</f>
        <v/>
      </c>
      <c r="F489" s="6" t="str">
        <f>IF(总支出!E489="","",总支出!E489)</f>
        <v/>
      </c>
      <c r="G489" s="6" t="str">
        <f>IF(总支出!H489="","",总支出!H489)</f>
        <v/>
      </c>
      <c r="H489" s="6" t="str">
        <f>IF(总支出!I489="","自动",总支出!I489)</f>
        <v>自动</v>
      </c>
      <c r="I489" s="6" t="str">
        <f>IF(F489="","",IFERROR(VLOOKUP(F489,税费设置!$A$15:$B$27,2,FALSE),"含税不明"))</f>
        <v/>
      </c>
      <c r="J489" s="6" t="str">
        <f t="shared" si="50"/>
        <v/>
      </c>
      <c r="K489" s="6" t="str">
        <f>IF(AND(税费设置!$B$5="是",G489="个人支出",J489="应税"),"是","否")</f>
        <v>否</v>
      </c>
      <c r="L489" s="8">
        <f t="shared" si="51"/>
        <v>0</v>
      </c>
      <c r="M489" s="8">
        <f t="shared" si="52"/>
        <v>0</v>
      </c>
      <c r="N489" s="8">
        <f t="shared" si="53"/>
        <v>0</v>
      </c>
      <c r="O489" s="8">
        <f t="shared" si="54"/>
        <v>0</v>
      </c>
      <c r="P489" s="8">
        <f>IF(K489&lt;&gt;"是",0,IF(税费设置!$B$6="是",E489/(1+税费设置!$B$10),E489))</f>
        <v>0</v>
      </c>
      <c r="Q489" s="8">
        <f>IF(K489&lt;&gt;"是",0,P489*税费设置!$B$8)</f>
        <v>0</v>
      </c>
      <c r="R489" s="8">
        <f>IF(K489&lt;&gt;"是",0,P489*税费设置!$B$9)</f>
        <v>0</v>
      </c>
      <c r="S489" s="8">
        <f t="shared" si="55"/>
        <v>0</v>
      </c>
    </row>
    <row r="490" spans="1:19" ht="13.9">
      <c r="A490" s="6" t="str">
        <f>IF(总支出!A490="","",总支出!A490)</f>
        <v/>
      </c>
      <c r="B490" s="7" t="str">
        <f>IF(总支出!B490="","",总支出!B490)</f>
        <v/>
      </c>
      <c r="C490" s="6" t="str">
        <f t="shared" si="49"/>
        <v/>
      </c>
      <c r="D490" s="6" t="str">
        <f>IF(总支出!C490="","",总支出!C490)</f>
        <v/>
      </c>
      <c r="E490" s="8" t="str">
        <f>IF(总支出!D490="","",总支出!D490)</f>
        <v/>
      </c>
      <c r="F490" s="6" t="str">
        <f>IF(总支出!E490="","",总支出!E490)</f>
        <v/>
      </c>
      <c r="G490" s="6" t="str">
        <f>IF(总支出!H490="","",总支出!H490)</f>
        <v/>
      </c>
      <c r="H490" s="6" t="str">
        <f>IF(总支出!I490="","自动",总支出!I490)</f>
        <v>自动</v>
      </c>
      <c r="I490" s="6" t="str">
        <f>IF(F490="","",IFERROR(VLOOKUP(F490,税费设置!$A$15:$B$27,2,FALSE),"含税不明"))</f>
        <v/>
      </c>
      <c r="J490" s="6" t="str">
        <f t="shared" si="50"/>
        <v/>
      </c>
      <c r="K490" s="6" t="str">
        <f>IF(AND(税费设置!$B$5="是",G490="个人支出",J490="应税"),"是","否")</f>
        <v>否</v>
      </c>
      <c r="L490" s="8">
        <f t="shared" si="51"/>
        <v>0</v>
      </c>
      <c r="M490" s="8">
        <f t="shared" si="52"/>
        <v>0</v>
      </c>
      <c r="N490" s="8">
        <f t="shared" si="53"/>
        <v>0</v>
      </c>
      <c r="O490" s="8">
        <f t="shared" si="54"/>
        <v>0</v>
      </c>
      <c r="P490" s="8">
        <f>IF(K490&lt;&gt;"是",0,IF(税费设置!$B$6="是",E490/(1+税费设置!$B$10),E490))</f>
        <v>0</v>
      </c>
      <c r="Q490" s="8">
        <f>IF(K490&lt;&gt;"是",0,P490*税费设置!$B$8)</f>
        <v>0</v>
      </c>
      <c r="R490" s="8">
        <f>IF(K490&lt;&gt;"是",0,P490*税费设置!$B$9)</f>
        <v>0</v>
      </c>
      <c r="S490" s="8">
        <f t="shared" si="55"/>
        <v>0</v>
      </c>
    </row>
    <row r="491" spans="1:19" ht="13.9">
      <c r="A491" s="6" t="str">
        <f>IF(总支出!A491="","",总支出!A491)</f>
        <v/>
      </c>
      <c r="B491" s="7" t="str">
        <f>IF(总支出!B491="","",总支出!B491)</f>
        <v/>
      </c>
      <c r="C491" s="6" t="str">
        <f t="shared" si="49"/>
        <v/>
      </c>
      <c r="D491" s="6" t="str">
        <f>IF(总支出!C491="","",总支出!C491)</f>
        <v/>
      </c>
      <c r="E491" s="8" t="str">
        <f>IF(总支出!D491="","",总支出!D491)</f>
        <v/>
      </c>
      <c r="F491" s="6" t="str">
        <f>IF(总支出!E491="","",总支出!E491)</f>
        <v/>
      </c>
      <c r="G491" s="6" t="str">
        <f>IF(总支出!H491="","",总支出!H491)</f>
        <v/>
      </c>
      <c r="H491" s="6" t="str">
        <f>IF(总支出!I491="","自动",总支出!I491)</f>
        <v>自动</v>
      </c>
      <c r="I491" s="6" t="str">
        <f>IF(F491="","",IFERROR(VLOOKUP(F491,税费设置!$A$15:$B$27,2,FALSE),"含税不明"))</f>
        <v/>
      </c>
      <c r="J491" s="6" t="str">
        <f t="shared" si="50"/>
        <v/>
      </c>
      <c r="K491" s="6" t="str">
        <f>IF(AND(税费设置!$B$5="是",G491="个人支出",J491="应税"),"是","否")</f>
        <v>否</v>
      </c>
      <c r="L491" s="8">
        <f t="shared" si="51"/>
        <v>0</v>
      </c>
      <c r="M491" s="8">
        <f t="shared" si="52"/>
        <v>0</v>
      </c>
      <c r="N491" s="8">
        <f t="shared" si="53"/>
        <v>0</v>
      </c>
      <c r="O491" s="8">
        <f t="shared" si="54"/>
        <v>0</v>
      </c>
      <c r="P491" s="8">
        <f>IF(K491&lt;&gt;"是",0,IF(税费设置!$B$6="是",E491/(1+税费设置!$B$10),E491))</f>
        <v>0</v>
      </c>
      <c r="Q491" s="8">
        <f>IF(K491&lt;&gt;"是",0,P491*税费设置!$B$8)</f>
        <v>0</v>
      </c>
      <c r="R491" s="8">
        <f>IF(K491&lt;&gt;"是",0,P491*税费设置!$B$9)</f>
        <v>0</v>
      </c>
      <c r="S491" s="8">
        <f t="shared" si="55"/>
        <v>0</v>
      </c>
    </row>
    <row r="492" spans="1:19" ht="13.9">
      <c r="A492" s="6" t="str">
        <f>IF(总支出!A492="","",总支出!A492)</f>
        <v/>
      </c>
      <c r="B492" s="7" t="str">
        <f>IF(总支出!B492="","",总支出!B492)</f>
        <v/>
      </c>
      <c r="C492" s="6" t="str">
        <f t="shared" si="49"/>
        <v/>
      </c>
      <c r="D492" s="6" t="str">
        <f>IF(总支出!C492="","",总支出!C492)</f>
        <v/>
      </c>
      <c r="E492" s="8" t="str">
        <f>IF(总支出!D492="","",总支出!D492)</f>
        <v/>
      </c>
      <c r="F492" s="6" t="str">
        <f>IF(总支出!E492="","",总支出!E492)</f>
        <v/>
      </c>
      <c r="G492" s="6" t="str">
        <f>IF(总支出!H492="","",总支出!H492)</f>
        <v/>
      </c>
      <c r="H492" s="6" t="str">
        <f>IF(总支出!I492="","自动",总支出!I492)</f>
        <v>自动</v>
      </c>
      <c r="I492" s="6" t="str">
        <f>IF(F492="","",IFERROR(VLOOKUP(F492,税费设置!$A$15:$B$27,2,FALSE),"含税不明"))</f>
        <v/>
      </c>
      <c r="J492" s="6" t="str">
        <f t="shared" si="50"/>
        <v/>
      </c>
      <c r="K492" s="6" t="str">
        <f>IF(AND(税费设置!$B$5="是",G492="个人支出",J492="应税"),"是","否")</f>
        <v>否</v>
      </c>
      <c r="L492" s="8">
        <f t="shared" si="51"/>
        <v>0</v>
      </c>
      <c r="M492" s="8">
        <f t="shared" si="52"/>
        <v>0</v>
      </c>
      <c r="N492" s="8">
        <f t="shared" si="53"/>
        <v>0</v>
      </c>
      <c r="O492" s="8">
        <f t="shared" si="54"/>
        <v>0</v>
      </c>
      <c r="P492" s="8">
        <f>IF(K492&lt;&gt;"是",0,IF(税费设置!$B$6="是",E492/(1+税费设置!$B$10),E492))</f>
        <v>0</v>
      </c>
      <c r="Q492" s="8">
        <f>IF(K492&lt;&gt;"是",0,P492*税费设置!$B$8)</f>
        <v>0</v>
      </c>
      <c r="R492" s="8">
        <f>IF(K492&lt;&gt;"是",0,P492*税费设置!$B$9)</f>
        <v>0</v>
      </c>
      <c r="S492" s="8">
        <f t="shared" si="55"/>
        <v>0</v>
      </c>
    </row>
    <row r="493" spans="1:19" ht="13.9">
      <c r="A493" s="6" t="str">
        <f>IF(总支出!A493="","",总支出!A493)</f>
        <v/>
      </c>
      <c r="B493" s="7" t="str">
        <f>IF(总支出!B493="","",总支出!B493)</f>
        <v/>
      </c>
      <c r="C493" s="6" t="str">
        <f t="shared" si="49"/>
        <v/>
      </c>
      <c r="D493" s="6" t="str">
        <f>IF(总支出!C493="","",总支出!C493)</f>
        <v/>
      </c>
      <c r="E493" s="8" t="str">
        <f>IF(总支出!D493="","",总支出!D493)</f>
        <v/>
      </c>
      <c r="F493" s="6" t="str">
        <f>IF(总支出!E493="","",总支出!E493)</f>
        <v/>
      </c>
      <c r="G493" s="6" t="str">
        <f>IF(总支出!H493="","",总支出!H493)</f>
        <v/>
      </c>
      <c r="H493" s="6" t="str">
        <f>IF(总支出!I493="","自动",总支出!I493)</f>
        <v>自动</v>
      </c>
      <c r="I493" s="6" t="str">
        <f>IF(F493="","",IFERROR(VLOOKUP(F493,税费设置!$A$15:$B$27,2,FALSE),"含税不明"))</f>
        <v/>
      </c>
      <c r="J493" s="6" t="str">
        <f t="shared" si="50"/>
        <v/>
      </c>
      <c r="K493" s="6" t="str">
        <f>IF(AND(税费设置!$B$5="是",G493="个人支出",J493="应税"),"是","否")</f>
        <v>否</v>
      </c>
      <c r="L493" s="8">
        <f t="shared" si="51"/>
        <v>0</v>
      </c>
      <c r="M493" s="8">
        <f t="shared" si="52"/>
        <v>0</v>
      </c>
      <c r="N493" s="8">
        <f t="shared" si="53"/>
        <v>0</v>
      </c>
      <c r="O493" s="8">
        <f t="shared" si="54"/>
        <v>0</v>
      </c>
      <c r="P493" s="8">
        <f>IF(K493&lt;&gt;"是",0,IF(税费设置!$B$6="是",E493/(1+税费设置!$B$10),E493))</f>
        <v>0</v>
      </c>
      <c r="Q493" s="8">
        <f>IF(K493&lt;&gt;"是",0,P493*税费设置!$B$8)</f>
        <v>0</v>
      </c>
      <c r="R493" s="8">
        <f>IF(K493&lt;&gt;"是",0,P493*税费设置!$B$9)</f>
        <v>0</v>
      </c>
      <c r="S493" s="8">
        <f t="shared" si="55"/>
        <v>0</v>
      </c>
    </row>
    <row r="494" spans="1:19" ht="13.9">
      <c r="A494" s="6" t="str">
        <f>IF(总支出!A494="","",总支出!A494)</f>
        <v/>
      </c>
      <c r="B494" s="7" t="str">
        <f>IF(总支出!B494="","",总支出!B494)</f>
        <v/>
      </c>
      <c r="C494" s="6" t="str">
        <f t="shared" si="49"/>
        <v/>
      </c>
      <c r="D494" s="6" t="str">
        <f>IF(总支出!C494="","",总支出!C494)</f>
        <v/>
      </c>
      <c r="E494" s="8" t="str">
        <f>IF(总支出!D494="","",总支出!D494)</f>
        <v/>
      </c>
      <c r="F494" s="6" t="str">
        <f>IF(总支出!E494="","",总支出!E494)</f>
        <v/>
      </c>
      <c r="G494" s="6" t="str">
        <f>IF(总支出!H494="","",总支出!H494)</f>
        <v/>
      </c>
      <c r="H494" s="6" t="str">
        <f>IF(总支出!I494="","自动",总支出!I494)</f>
        <v>自动</v>
      </c>
      <c r="I494" s="6" t="str">
        <f>IF(F494="","",IFERROR(VLOOKUP(F494,税费设置!$A$15:$B$27,2,FALSE),"含税不明"))</f>
        <v/>
      </c>
      <c r="J494" s="6" t="str">
        <f t="shared" si="50"/>
        <v/>
      </c>
      <c r="K494" s="6" t="str">
        <f>IF(AND(税费设置!$B$5="是",G494="个人支出",J494="应税"),"是","否")</f>
        <v>否</v>
      </c>
      <c r="L494" s="8">
        <f t="shared" si="51"/>
        <v>0</v>
      </c>
      <c r="M494" s="8">
        <f t="shared" si="52"/>
        <v>0</v>
      </c>
      <c r="N494" s="8">
        <f t="shared" si="53"/>
        <v>0</v>
      </c>
      <c r="O494" s="8">
        <f t="shared" si="54"/>
        <v>0</v>
      </c>
      <c r="P494" s="8">
        <f>IF(K494&lt;&gt;"是",0,IF(税费设置!$B$6="是",E494/(1+税费设置!$B$10),E494))</f>
        <v>0</v>
      </c>
      <c r="Q494" s="8">
        <f>IF(K494&lt;&gt;"是",0,P494*税费设置!$B$8)</f>
        <v>0</v>
      </c>
      <c r="R494" s="8">
        <f>IF(K494&lt;&gt;"是",0,P494*税费设置!$B$9)</f>
        <v>0</v>
      </c>
      <c r="S494" s="8">
        <f t="shared" si="55"/>
        <v>0</v>
      </c>
    </row>
    <row r="495" spans="1:19" ht="13.9">
      <c r="A495" s="6" t="str">
        <f>IF(总支出!A495="","",总支出!A495)</f>
        <v/>
      </c>
      <c r="B495" s="7" t="str">
        <f>IF(总支出!B495="","",总支出!B495)</f>
        <v/>
      </c>
      <c r="C495" s="6" t="str">
        <f t="shared" si="49"/>
        <v/>
      </c>
      <c r="D495" s="6" t="str">
        <f>IF(总支出!C495="","",总支出!C495)</f>
        <v/>
      </c>
      <c r="E495" s="8" t="str">
        <f>IF(总支出!D495="","",总支出!D495)</f>
        <v/>
      </c>
      <c r="F495" s="6" t="str">
        <f>IF(总支出!E495="","",总支出!E495)</f>
        <v/>
      </c>
      <c r="G495" s="6" t="str">
        <f>IF(总支出!H495="","",总支出!H495)</f>
        <v/>
      </c>
      <c r="H495" s="6" t="str">
        <f>IF(总支出!I495="","自动",总支出!I495)</f>
        <v>自动</v>
      </c>
      <c r="I495" s="6" t="str">
        <f>IF(F495="","",IFERROR(VLOOKUP(F495,税费设置!$A$15:$B$27,2,FALSE),"含税不明"))</f>
        <v/>
      </c>
      <c r="J495" s="6" t="str">
        <f t="shared" si="50"/>
        <v/>
      </c>
      <c r="K495" s="6" t="str">
        <f>IF(AND(税费设置!$B$5="是",G495="个人支出",J495="应税"),"是","否")</f>
        <v>否</v>
      </c>
      <c r="L495" s="8">
        <f t="shared" si="51"/>
        <v>0</v>
      </c>
      <c r="M495" s="8">
        <f t="shared" si="52"/>
        <v>0</v>
      </c>
      <c r="N495" s="8">
        <f t="shared" si="53"/>
        <v>0</v>
      </c>
      <c r="O495" s="8">
        <f t="shared" si="54"/>
        <v>0</v>
      </c>
      <c r="P495" s="8">
        <f>IF(K495&lt;&gt;"是",0,IF(税费设置!$B$6="是",E495/(1+税费设置!$B$10),E495))</f>
        <v>0</v>
      </c>
      <c r="Q495" s="8">
        <f>IF(K495&lt;&gt;"是",0,P495*税费设置!$B$8)</f>
        <v>0</v>
      </c>
      <c r="R495" s="8">
        <f>IF(K495&lt;&gt;"是",0,P495*税费设置!$B$9)</f>
        <v>0</v>
      </c>
      <c r="S495" s="8">
        <f t="shared" si="55"/>
        <v>0</v>
      </c>
    </row>
    <row r="496" spans="1:19" ht="13.9">
      <c r="A496" s="6" t="str">
        <f>IF(总支出!A496="","",总支出!A496)</f>
        <v/>
      </c>
      <c r="B496" s="7" t="str">
        <f>IF(总支出!B496="","",总支出!B496)</f>
        <v/>
      </c>
      <c r="C496" s="6" t="str">
        <f t="shared" si="49"/>
        <v/>
      </c>
      <c r="D496" s="6" t="str">
        <f>IF(总支出!C496="","",总支出!C496)</f>
        <v/>
      </c>
      <c r="E496" s="8" t="str">
        <f>IF(总支出!D496="","",总支出!D496)</f>
        <v/>
      </c>
      <c r="F496" s="6" t="str">
        <f>IF(总支出!E496="","",总支出!E496)</f>
        <v/>
      </c>
      <c r="G496" s="6" t="str">
        <f>IF(总支出!H496="","",总支出!H496)</f>
        <v/>
      </c>
      <c r="H496" s="6" t="str">
        <f>IF(总支出!I496="","自动",总支出!I496)</f>
        <v>自动</v>
      </c>
      <c r="I496" s="6" t="str">
        <f>IF(F496="","",IFERROR(VLOOKUP(F496,税费设置!$A$15:$B$27,2,FALSE),"含税不明"))</f>
        <v/>
      </c>
      <c r="J496" s="6" t="str">
        <f t="shared" si="50"/>
        <v/>
      </c>
      <c r="K496" s="6" t="str">
        <f>IF(AND(税费设置!$B$5="是",G496="个人支出",J496="应税"),"是","否")</f>
        <v>否</v>
      </c>
      <c r="L496" s="8">
        <f t="shared" si="51"/>
        <v>0</v>
      </c>
      <c r="M496" s="8">
        <f t="shared" si="52"/>
        <v>0</v>
      </c>
      <c r="N496" s="8">
        <f t="shared" si="53"/>
        <v>0</v>
      </c>
      <c r="O496" s="8">
        <f t="shared" si="54"/>
        <v>0</v>
      </c>
      <c r="P496" s="8">
        <f>IF(K496&lt;&gt;"是",0,IF(税费设置!$B$6="是",E496/(1+税费设置!$B$10),E496))</f>
        <v>0</v>
      </c>
      <c r="Q496" s="8">
        <f>IF(K496&lt;&gt;"是",0,P496*税费设置!$B$8)</f>
        <v>0</v>
      </c>
      <c r="R496" s="8">
        <f>IF(K496&lt;&gt;"是",0,P496*税费设置!$B$9)</f>
        <v>0</v>
      </c>
      <c r="S496" s="8">
        <f t="shared" si="55"/>
        <v>0</v>
      </c>
    </row>
    <row r="497" spans="1:19" ht="13.9">
      <c r="A497" s="6" t="str">
        <f>IF(总支出!A497="","",总支出!A497)</f>
        <v/>
      </c>
      <c r="B497" s="7" t="str">
        <f>IF(总支出!B497="","",总支出!B497)</f>
        <v/>
      </c>
      <c r="C497" s="6" t="str">
        <f t="shared" si="49"/>
        <v/>
      </c>
      <c r="D497" s="6" t="str">
        <f>IF(总支出!C497="","",总支出!C497)</f>
        <v/>
      </c>
      <c r="E497" s="8" t="str">
        <f>IF(总支出!D497="","",总支出!D497)</f>
        <v/>
      </c>
      <c r="F497" s="6" t="str">
        <f>IF(总支出!E497="","",总支出!E497)</f>
        <v/>
      </c>
      <c r="G497" s="6" t="str">
        <f>IF(总支出!H497="","",总支出!H497)</f>
        <v/>
      </c>
      <c r="H497" s="6" t="str">
        <f>IF(总支出!I497="","自动",总支出!I497)</f>
        <v>自动</v>
      </c>
      <c r="I497" s="6" t="str">
        <f>IF(F497="","",IFERROR(VLOOKUP(F497,税费设置!$A$15:$B$27,2,FALSE),"含税不明"))</f>
        <v/>
      </c>
      <c r="J497" s="6" t="str">
        <f t="shared" si="50"/>
        <v/>
      </c>
      <c r="K497" s="6" t="str">
        <f>IF(AND(税费设置!$B$5="是",G497="个人支出",J497="应税"),"是","否")</f>
        <v>否</v>
      </c>
      <c r="L497" s="8">
        <f t="shared" si="51"/>
        <v>0</v>
      </c>
      <c r="M497" s="8">
        <f t="shared" si="52"/>
        <v>0</v>
      </c>
      <c r="N497" s="8">
        <f t="shared" si="53"/>
        <v>0</v>
      </c>
      <c r="O497" s="8">
        <f t="shared" si="54"/>
        <v>0</v>
      </c>
      <c r="P497" s="8">
        <f>IF(K497&lt;&gt;"是",0,IF(税费设置!$B$6="是",E497/(1+税费设置!$B$10),E497))</f>
        <v>0</v>
      </c>
      <c r="Q497" s="8">
        <f>IF(K497&lt;&gt;"是",0,P497*税费设置!$B$8)</f>
        <v>0</v>
      </c>
      <c r="R497" s="8">
        <f>IF(K497&lt;&gt;"是",0,P497*税费设置!$B$9)</f>
        <v>0</v>
      </c>
      <c r="S497" s="8">
        <f t="shared" si="55"/>
        <v>0</v>
      </c>
    </row>
    <row r="498" spans="1:19" ht="13.9">
      <c r="A498" s="6" t="str">
        <f>IF(总支出!A498="","",总支出!A498)</f>
        <v/>
      </c>
      <c r="B498" s="7" t="str">
        <f>IF(总支出!B498="","",总支出!B498)</f>
        <v/>
      </c>
      <c r="C498" s="6" t="str">
        <f t="shared" si="49"/>
        <v/>
      </c>
      <c r="D498" s="6" t="str">
        <f>IF(总支出!C498="","",总支出!C498)</f>
        <v/>
      </c>
      <c r="E498" s="8" t="str">
        <f>IF(总支出!D498="","",总支出!D498)</f>
        <v/>
      </c>
      <c r="F498" s="6" t="str">
        <f>IF(总支出!E498="","",总支出!E498)</f>
        <v/>
      </c>
      <c r="G498" s="6" t="str">
        <f>IF(总支出!H498="","",总支出!H498)</f>
        <v/>
      </c>
      <c r="H498" s="6" t="str">
        <f>IF(总支出!I498="","自动",总支出!I498)</f>
        <v>自动</v>
      </c>
      <c r="I498" s="6" t="str">
        <f>IF(F498="","",IFERROR(VLOOKUP(F498,税费设置!$A$15:$B$27,2,FALSE),"含税不明"))</f>
        <v/>
      </c>
      <c r="J498" s="6" t="str">
        <f t="shared" si="50"/>
        <v/>
      </c>
      <c r="K498" s="6" t="str">
        <f>IF(AND(税费设置!$B$5="是",G498="个人支出",J498="应税"),"是","否")</f>
        <v>否</v>
      </c>
      <c r="L498" s="8">
        <f t="shared" si="51"/>
        <v>0</v>
      </c>
      <c r="M498" s="8">
        <f t="shared" si="52"/>
        <v>0</v>
      </c>
      <c r="N498" s="8">
        <f t="shared" si="53"/>
        <v>0</v>
      </c>
      <c r="O498" s="8">
        <f t="shared" si="54"/>
        <v>0</v>
      </c>
      <c r="P498" s="8">
        <f>IF(K498&lt;&gt;"是",0,IF(税费设置!$B$6="是",E498/(1+税费设置!$B$10),E498))</f>
        <v>0</v>
      </c>
      <c r="Q498" s="8">
        <f>IF(K498&lt;&gt;"是",0,P498*税费设置!$B$8)</f>
        <v>0</v>
      </c>
      <c r="R498" s="8">
        <f>IF(K498&lt;&gt;"是",0,P498*税费设置!$B$9)</f>
        <v>0</v>
      </c>
      <c r="S498" s="8">
        <f t="shared" si="55"/>
        <v>0</v>
      </c>
    </row>
    <row r="499" spans="1:19" ht="13.9">
      <c r="A499" s="6" t="str">
        <f>IF(总支出!A499="","",总支出!A499)</f>
        <v/>
      </c>
      <c r="B499" s="7" t="str">
        <f>IF(总支出!B499="","",总支出!B499)</f>
        <v/>
      </c>
      <c r="C499" s="6" t="str">
        <f t="shared" si="49"/>
        <v/>
      </c>
      <c r="D499" s="6" t="str">
        <f>IF(总支出!C499="","",总支出!C499)</f>
        <v/>
      </c>
      <c r="E499" s="8" t="str">
        <f>IF(总支出!D499="","",总支出!D499)</f>
        <v/>
      </c>
      <c r="F499" s="6" t="str">
        <f>IF(总支出!E499="","",总支出!E499)</f>
        <v/>
      </c>
      <c r="G499" s="6" t="str">
        <f>IF(总支出!H499="","",总支出!H499)</f>
        <v/>
      </c>
      <c r="H499" s="6" t="str">
        <f>IF(总支出!I499="","自动",总支出!I499)</f>
        <v>自动</v>
      </c>
      <c r="I499" s="6" t="str">
        <f>IF(F499="","",IFERROR(VLOOKUP(F499,税费设置!$A$15:$B$27,2,FALSE),"含税不明"))</f>
        <v/>
      </c>
      <c r="J499" s="6" t="str">
        <f t="shared" si="50"/>
        <v/>
      </c>
      <c r="K499" s="6" t="str">
        <f>IF(AND(税费设置!$B$5="是",G499="个人支出",J499="应税"),"是","否")</f>
        <v>否</v>
      </c>
      <c r="L499" s="8">
        <f t="shared" si="51"/>
        <v>0</v>
      </c>
      <c r="M499" s="8">
        <f t="shared" si="52"/>
        <v>0</v>
      </c>
      <c r="N499" s="8">
        <f t="shared" si="53"/>
        <v>0</v>
      </c>
      <c r="O499" s="8">
        <f t="shared" si="54"/>
        <v>0</v>
      </c>
      <c r="P499" s="8">
        <f>IF(K499&lt;&gt;"是",0,IF(税费设置!$B$6="是",E499/(1+税费设置!$B$10),E499))</f>
        <v>0</v>
      </c>
      <c r="Q499" s="8">
        <f>IF(K499&lt;&gt;"是",0,P499*税费设置!$B$8)</f>
        <v>0</v>
      </c>
      <c r="R499" s="8">
        <f>IF(K499&lt;&gt;"是",0,P499*税费设置!$B$9)</f>
        <v>0</v>
      </c>
      <c r="S499" s="8">
        <f t="shared" si="55"/>
        <v>0</v>
      </c>
    </row>
    <row r="500" spans="1:19" ht="13.9">
      <c r="A500" s="6" t="str">
        <f>IF(总支出!A500="","",总支出!A500)</f>
        <v/>
      </c>
      <c r="B500" s="7" t="str">
        <f>IF(总支出!B500="","",总支出!B500)</f>
        <v/>
      </c>
      <c r="C500" s="6" t="str">
        <f t="shared" si="49"/>
        <v/>
      </c>
      <c r="D500" s="6" t="str">
        <f>IF(总支出!C500="","",总支出!C500)</f>
        <v/>
      </c>
      <c r="E500" s="8" t="str">
        <f>IF(总支出!D500="","",总支出!D500)</f>
        <v/>
      </c>
      <c r="F500" s="6" t="str">
        <f>IF(总支出!E500="","",总支出!E500)</f>
        <v/>
      </c>
      <c r="G500" s="6" t="str">
        <f>IF(总支出!H500="","",总支出!H500)</f>
        <v/>
      </c>
      <c r="H500" s="6" t="str">
        <f>IF(总支出!I500="","自动",总支出!I500)</f>
        <v>自动</v>
      </c>
      <c r="I500" s="6" t="str">
        <f>IF(F500="","",IFERROR(VLOOKUP(F500,税费设置!$A$15:$B$27,2,FALSE),"含税不明"))</f>
        <v/>
      </c>
      <c r="J500" s="6" t="str">
        <f t="shared" si="50"/>
        <v/>
      </c>
      <c r="K500" s="6" t="str">
        <f>IF(AND(税费设置!$B$5="是",G500="个人支出",J500="应税"),"是","否")</f>
        <v>否</v>
      </c>
      <c r="L500" s="8">
        <f t="shared" si="51"/>
        <v>0</v>
      </c>
      <c r="M500" s="8">
        <f t="shared" si="52"/>
        <v>0</v>
      </c>
      <c r="N500" s="8">
        <f t="shared" si="53"/>
        <v>0</v>
      </c>
      <c r="O500" s="8">
        <f t="shared" si="54"/>
        <v>0</v>
      </c>
      <c r="P500" s="8">
        <f>IF(K500&lt;&gt;"是",0,IF(税费设置!$B$6="是",E500/(1+税费设置!$B$10),E500))</f>
        <v>0</v>
      </c>
      <c r="Q500" s="8">
        <f>IF(K500&lt;&gt;"是",0,P500*税费设置!$B$8)</f>
        <v>0</v>
      </c>
      <c r="R500" s="8">
        <f>IF(K500&lt;&gt;"是",0,P500*税费设置!$B$9)</f>
        <v>0</v>
      </c>
      <c r="S500" s="8">
        <f t="shared" si="55"/>
        <v>0</v>
      </c>
    </row>
    <row r="501" spans="1:19" ht="13.9">
      <c r="A501" s="6" t="str">
        <f>IF(总支出!A501="","",总支出!A501)</f>
        <v/>
      </c>
      <c r="B501" s="7" t="str">
        <f>IF(总支出!B501="","",总支出!B501)</f>
        <v/>
      </c>
      <c r="C501" s="6" t="str">
        <f t="shared" si="49"/>
        <v/>
      </c>
      <c r="D501" s="6" t="str">
        <f>IF(总支出!C501="","",总支出!C501)</f>
        <v/>
      </c>
      <c r="E501" s="8" t="str">
        <f>IF(总支出!D501="","",总支出!D501)</f>
        <v/>
      </c>
      <c r="F501" s="6" t="str">
        <f>IF(总支出!E501="","",总支出!E501)</f>
        <v/>
      </c>
      <c r="G501" s="6" t="str">
        <f>IF(总支出!H501="","",总支出!H501)</f>
        <v/>
      </c>
      <c r="H501" s="6" t="str">
        <f>IF(总支出!I501="","自动",总支出!I501)</f>
        <v>自动</v>
      </c>
      <c r="I501" s="6" t="str">
        <f>IF(F501="","",IFERROR(VLOOKUP(F501,税费设置!$A$15:$B$27,2,FALSE),"含税不明"))</f>
        <v/>
      </c>
      <c r="J501" s="6" t="str">
        <f t="shared" si="50"/>
        <v/>
      </c>
      <c r="K501" s="6" t="str">
        <f>IF(AND(税费设置!$B$5="是",G501="个人支出",J501="应税"),"是","否")</f>
        <v>否</v>
      </c>
      <c r="L501" s="8">
        <f t="shared" si="51"/>
        <v>0</v>
      </c>
      <c r="M501" s="8">
        <f t="shared" si="52"/>
        <v>0</v>
      </c>
      <c r="N501" s="8">
        <f t="shared" si="53"/>
        <v>0</v>
      </c>
      <c r="O501" s="8">
        <f t="shared" si="54"/>
        <v>0</v>
      </c>
      <c r="P501" s="8">
        <f>IF(K501&lt;&gt;"是",0,IF(税费设置!$B$6="是",E501/(1+税费设置!$B$10),E501))</f>
        <v>0</v>
      </c>
      <c r="Q501" s="8">
        <f>IF(K501&lt;&gt;"是",0,P501*税费设置!$B$8)</f>
        <v>0</v>
      </c>
      <c r="R501" s="8">
        <f>IF(K501&lt;&gt;"是",0,P501*税费设置!$B$9)</f>
        <v>0</v>
      </c>
      <c r="S501" s="8">
        <f t="shared" si="55"/>
        <v>0</v>
      </c>
    </row>
    <row r="502" spans="1:19" ht="13.9">
      <c r="A502" s="6" t="str">
        <f>IF(总支出!A502="","",总支出!A502)</f>
        <v/>
      </c>
      <c r="B502" s="7" t="str">
        <f>IF(总支出!B502="","",总支出!B502)</f>
        <v/>
      </c>
      <c r="C502" s="6" t="str">
        <f t="shared" si="49"/>
        <v/>
      </c>
      <c r="D502" s="6" t="str">
        <f>IF(总支出!C502="","",总支出!C502)</f>
        <v/>
      </c>
      <c r="E502" s="8" t="str">
        <f>IF(总支出!D502="","",总支出!D502)</f>
        <v/>
      </c>
      <c r="F502" s="6" t="str">
        <f>IF(总支出!E502="","",总支出!E502)</f>
        <v/>
      </c>
      <c r="G502" s="6" t="str">
        <f>IF(总支出!H502="","",总支出!H502)</f>
        <v/>
      </c>
      <c r="H502" s="6" t="str">
        <f>IF(总支出!I502="","自动",总支出!I502)</f>
        <v>自动</v>
      </c>
      <c r="I502" s="6" t="str">
        <f>IF(F502="","",IFERROR(VLOOKUP(F502,税费设置!$A$15:$B$27,2,FALSE),"含税不明"))</f>
        <v/>
      </c>
      <c r="J502" s="6" t="str">
        <f t="shared" si="50"/>
        <v/>
      </c>
      <c r="K502" s="6" t="str">
        <f>IF(AND(税费设置!$B$5="是",G502="个人支出",J502="应税"),"是","否")</f>
        <v>否</v>
      </c>
      <c r="L502" s="8">
        <f t="shared" si="51"/>
        <v>0</v>
      </c>
      <c r="M502" s="8">
        <f t="shared" si="52"/>
        <v>0</v>
      </c>
      <c r="N502" s="8">
        <f t="shared" si="53"/>
        <v>0</v>
      </c>
      <c r="O502" s="8">
        <f t="shared" si="54"/>
        <v>0</v>
      </c>
      <c r="P502" s="8">
        <f>IF(K502&lt;&gt;"是",0,IF(税费设置!$B$6="是",E502/(1+税费设置!$B$10),E502))</f>
        <v>0</v>
      </c>
      <c r="Q502" s="8">
        <f>IF(K502&lt;&gt;"是",0,P502*税费设置!$B$8)</f>
        <v>0</v>
      </c>
      <c r="R502" s="8">
        <f>IF(K502&lt;&gt;"是",0,P502*税费设置!$B$9)</f>
        <v>0</v>
      </c>
      <c r="S502" s="8">
        <f t="shared" si="55"/>
        <v>0</v>
      </c>
    </row>
    <row r="503" spans="1:19" ht="13.9">
      <c r="A503" s="6" t="str">
        <f>IF(总支出!A503="","",总支出!A503)</f>
        <v/>
      </c>
      <c r="B503" s="7" t="str">
        <f>IF(总支出!B503="","",总支出!B503)</f>
        <v/>
      </c>
      <c r="C503" s="6" t="str">
        <f t="shared" si="49"/>
        <v/>
      </c>
      <c r="D503" s="6" t="str">
        <f>IF(总支出!C503="","",总支出!C503)</f>
        <v/>
      </c>
      <c r="E503" s="8" t="str">
        <f>IF(总支出!D503="","",总支出!D503)</f>
        <v/>
      </c>
      <c r="F503" s="6" t="str">
        <f>IF(总支出!E503="","",总支出!E503)</f>
        <v/>
      </c>
      <c r="G503" s="6" t="str">
        <f>IF(总支出!H503="","",总支出!H503)</f>
        <v/>
      </c>
      <c r="H503" s="6" t="str">
        <f>IF(总支出!I503="","自动",总支出!I503)</f>
        <v>自动</v>
      </c>
      <c r="I503" s="6" t="str">
        <f>IF(F503="","",IFERROR(VLOOKUP(F503,税费设置!$A$15:$B$27,2,FALSE),"含税不明"))</f>
        <v/>
      </c>
      <c r="J503" s="6" t="str">
        <f t="shared" si="50"/>
        <v/>
      </c>
      <c r="K503" s="6" t="str">
        <f>IF(AND(税费设置!$B$5="是",G503="个人支出",J503="应税"),"是","否")</f>
        <v>否</v>
      </c>
      <c r="L503" s="8">
        <f t="shared" si="51"/>
        <v>0</v>
      </c>
      <c r="M503" s="8">
        <f t="shared" si="52"/>
        <v>0</v>
      </c>
      <c r="N503" s="8">
        <f t="shared" si="53"/>
        <v>0</v>
      </c>
      <c r="O503" s="8">
        <f t="shared" si="54"/>
        <v>0</v>
      </c>
      <c r="P503" s="8">
        <f>IF(K503&lt;&gt;"是",0,IF(税费设置!$B$6="是",E503/(1+税费设置!$B$10),E503))</f>
        <v>0</v>
      </c>
      <c r="Q503" s="8">
        <f>IF(K503&lt;&gt;"是",0,P503*税费设置!$B$8)</f>
        <v>0</v>
      </c>
      <c r="R503" s="8">
        <f>IF(K503&lt;&gt;"是",0,P503*税费设置!$B$9)</f>
        <v>0</v>
      </c>
      <c r="S503" s="8">
        <f t="shared" si="55"/>
        <v>0</v>
      </c>
    </row>
    <row r="504" spans="1:19" ht="13.9">
      <c r="A504" s="6" t="str">
        <f>IF(总支出!A504="","",总支出!A504)</f>
        <v/>
      </c>
      <c r="B504" s="7" t="str">
        <f>IF(总支出!B504="","",总支出!B504)</f>
        <v/>
      </c>
      <c r="C504" s="6" t="str">
        <f t="shared" si="49"/>
        <v/>
      </c>
      <c r="D504" s="6" t="str">
        <f>IF(总支出!C504="","",总支出!C504)</f>
        <v/>
      </c>
      <c r="E504" s="8" t="str">
        <f>IF(总支出!D504="","",总支出!D504)</f>
        <v/>
      </c>
      <c r="F504" s="6" t="str">
        <f>IF(总支出!E504="","",总支出!E504)</f>
        <v/>
      </c>
      <c r="G504" s="6" t="str">
        <f>IF(总支出!H504="","",总支出!H504)</f>
        <v/>
      </c>
      <c r="H504" s="6" t="str">
        <f>IF(总支出!I504="","自动",总支出!I504)</f>
        <v>自动</v>
      </c>
      <c r="I504" s="6" t="str">
        <f>IF(F504="","",IFERROR(VLOOKUP(F504,税费设置!$A$15:$B$27,2,FALSE),"含税不明"))</f>
        <v/>
      </c>
      <c r="J504" s="6" t="str">
        <f t="shared" si="50"/>
        <v/>
      </c>
      <c r="K504" s="6" t="str">
        <f>IF(AND(税费设置!$B$5="是",G504="个人支出",J504="应税"),"是","否")</f>
        <v>否</v>
      </c>
      <c r="L504" s="8">
        <f t="shared" si="51"/>
        <v>0</v>
      </c>
      <c r="M504" s="8">
        <f t="shared" si="52"/>
        <v>0</v>
      </c>
      <c r="N504" s="8">
        <f t="shared" si="53"/>
        <v>0</v>
      </c>
      <c r="O504" s="8">
        <f t="shared" si="54"/>
        <v>0</v>
      </c>
      <c r="P504" s="8">
        <f>IF(K504&lt;&gt;"是",0,IF(税费设置!$B$6="是",E504/(1+税费设置!$B$10),E504))</f>
        <v>0</v>
      </c>
      <c r="Q504" s="8">
        <f>IF(K504&lt;&gt;"是",0,P504*税费设置!$B$8)</f>
        <v>0</v>
      </c>
      <c r="R504" s="8">
        <f>IF(K504&lt;&gt;"是",0,P504*税费设置!$B$9)</f>
        <v>0</v>
      </c>
      <c r="S504" s="8">
        <f t="shared" si="55"/>
        <v>0</v>
      </c>
    </row>
    <row r="505" spans="1:19" ht="13.9">
      <c r="A505" s="6" t="str">
        <f>IF(总支出!A505="","",总支出!A505)</f>
        <v/>
      </c>
      <c r="B505" s="7" t="str">
        <f>IF(总支出!B505="","",总支出!B505)</f>
        <v/>
      </c>
      <c r="C505" s="6" t="str">
        <f t="shared" si="49"/>
        <v/>
      </c>
      <c r="D505" s="6" t="str">
        <f>IF(总支出!C505="","",总支出!C505)</f>
        <v/>
      </c>
      <c r="E505" s="8" t="str">
        <f>IF(总支出!D505="","",总支出!D505)</f>
        <v/>
      </c>
      <c r="F505" s="6" t="str">
        <f>IF(总支出!E505="","",总支出!E505)</f>
        <v/>
      </c>
      <c r="G505" s="6" t="str">
        <f>IF(总支出!H505="","",总支出!H505)</f>
        <v/>
      </c>
      <c r="H505" s="6" t="str">
        <f>IF(总支出!I505="","自动",总支出!I505)</f>
        <v>自动</v>
      </c>
      <c r="I505" s="6" t="str">
        <f>IF(F505="","",IFERROR(VLOOKUP(F505,税费设置!$A$15:$B$27,2,FALSE),"含税不明"))</f>
        <v/>
      </c>
      <c r="J505" s="6" t="str">
        <f t="shared" si="50"/>
        <v/>
      </c>
      <c r="K505" s="6" t="str">
        <f>IF(AND(税费设置!$B$5="是",G505="个人支出",J505="应税"),"是","否")</f>
        <v>否</v>
      </c>
      <c r="L505" s="8">
        <f t="shared" si="51"/>
        <v>0</v>
      </c>
      <c r="M505" s="8">
        <f t="shared" si="52"/>
        <v>0</v>
      </c>
      <c r="N505" s="8">
        <f t="shared" si="53"/>
        <v>0</v>
      </c>
      <c r="O505" s="8">
        <f t="shared" si="54"/>
        <v>0</v>
      </c>
      <c r="P505" s="8">
        <f>IF(K505&lt;&gt;"是",0,IF(税费设置!$B$6="是",E505/(1+税费设置!$B$10),E505))</f>
        <v>0</v>
      </c>
      <c r="Q505" s="8">
        <f>IF(K505&lt;&gt;"是",0,P505*税费设置!$B$8)</f>
        <v>0</v>
      </c>
      <c r="R505" s="8">
        <f>IF(K505&lt;&gt;"是",0,P505*税费设置!$B$9)</f>
        <v>0</v>
      </c>
      <c r="S505" s="8">
        <f t="shared" si="55"/>
        <v>0</v>
      </c>
    </row>
    <row r="506" spans="1:19" ht="13.9">
      <c r="A506" s="6" t="str">
        <f>IF(总支出!A506="","",总支出!A506)</f>
        <v/>
      </c>
      <c r="B506" s="7" t="str">
        <f>IF(总支出!B506="","",总支出!B506)</f>
        <v/>
      </c>
      <c r="C506" s="6" t="str">
        <f t="shared" si="49"/>
        <v/>
      </c>
      <c r="D506" s="6" t="str">
        <f>IF(总支出!C506="","",总支出!C506)</f>
        <v/>
      </c>
      <c r="E506" s="8" t="str">
        <f>IF(总支出!D506="","",总支出!D506)</f>
        <v/>
      </c>
      <c r="F506" s="6" t="str">
        <f>IF(总支出!E506="","",总支出!E506)</f>
        <v/>
      </c>
      <c r="G506" s="6" t="str">
        <f>IF(总支出!H506="","",总支出!H506)</f>
        <v/>
      </c>
      <c r="H506" s="6" t="str">
        <f>IF(总支出!I506="","自动",总支出!I506)</f>
        <v>自动</v>
      </c>
      <c r="I506" s="6" t="str">
        <f>IF(F506="","",IFERROR(VLOOKUP(F506,税费设置!$A$15:$B$27,2,FALSE),"含税不明"))</f>
        <v/>
      </c>
      <c r="J506" s="6" t="str">
        <f t="shared" si="50"/>
        <v/>
      </c>
      <c r="K506" s="6" t="str">
        <f>IF(AND(税费设置!$B$5="是",G506="个人支出",J506="应税"),"是","否")</f>
        <v>否</v>
      </c>
      <c r="L506" s="8">
        <f t="shared" si="51"/>
        <v>0</v>
      </c>
      <c r="M506" s="8">
        <f t="shared" si="52"/>
        <v>0</v>
      </c>
      <c r="N506" s="8">
        <f t="shared" si="53"/>
        <v>0</v>
      </c>
      <c r="O506" s="8">
        <f t="shared" si="54"/>
        <v>0</v>
      </c>
      <c r="P506" s="8">
        <f>IF(K506&lt;&gt;"是",0,IF(税费设置!$B$6="是",E506/(1+税费设置!$B$10),E506))</f>
        <v>0</v>
      </c>
      <c r="Q506" s="8">
        <f>IF(K506&lt;&gt;"是",0,P506*税费设置!$B$8)</f>
        <v>0</v>
      </c>
      <c r="R506" s="8">
        <f>IF(K506&lt;&gt;"是",0,P506*税费设置!$B$9)</f>
        <v>0</v>
      </c>
      <c r="S506" s="8">
        <f t="shared" si="55"/>
        <v>0</v>
      </c>
    </row>
    <row r="507" spans="1:19" ht="13.9">
      <c r="A507" s="6" t="str">
        <f>IF(总支出!A507="","",总支出!A507)</f>
        <v/>
      </c>
      <c r="B507" s="7" t="str">
        <f>IF(总支出!B507="","",总支出!B507)</f>
        <v/>
      </c>
      <c r="C507" s="6" t="str">
        <f t="shared" si="49"/>
        <v/>
      </c>
      <c r="D507" s="6" t="str">
        <f>IF(总支出!C507="","",总支出!C507)</f>
        <v/>
      </c>
      <c r="E507" s="8" t="str">
        <f>IF(总支出!D507="","",总支出!D507)</f>
        <v/>
      </c>
      <c r="F507" s="6" t="str">
        <f>IF(总支出!E507="","",总支出!E507)</f>
        <v/>
      </c>
      <c r="G507" s="6" t="str">
        <f>IF(总支出!H507="","",总支出!H507)</f>
        <v/>
      </c>
      <c r="H507" s="6" t="str">
        <f>IF(总支出!I507="","自动",总支出!I507)</f>
        <v>自动</v>
      </c>
      <c r="I507" s="6" t="str">
        <f>IF(F507="","",IFERROR(VLOOKUP(F507,税费设置!$A$15:$B$27,2,FALSE),"含税不明"))</f>
        <v/>
      </c>
      <c r="J507" s="6" t="str">
        <f t="shared" si="50"/>
        <v/>
      </c>
      <c r="K507" s="6" t="str">
        <f>IF(AND(税费设置!$B$5="是",G507="个人支出",J507="应税"),"是","否")</f>
        <v>否</v>
      </c>
      <c r="L507" s="8">
        <f t="shared" si="51"/>
        <v>0</v>
      </c>
      <c r="M507" s="8">
        <f t="shared" si="52"/>
        <v>0</v>
      </c>
      <c r="N507" s="8">
        <f t="shared" si="53"/>
        <v>0</v>
      </c>
      <c r="O507" s="8">
        <f t="shared" si="54"/>
        <v>0</v>
      </c>
      <c r="P507" s="8">
        <f>IF(K507&lt;&gt;"是",0,IF(税费设置!$B$6="是",E507/(1+税费设置!$B$10),E507))</f>
        <v>0</v>
      </c>
      <c r="Q507" s="8">
        <f>IF(K507&lt;&gt;"是",0,P507*税费设置!$B$8)</f>
        <v>0</v>
      </c>
      <c r="R507" s="8">
        <f>IF(K507&lt;&gt;"是",0,P507*税费设置!$B$9)</f>
        <v>0</v>
      </c>
      <c r="S507" s="8">
        <f t="shared" si="55"/>
        <v>0</v>
      </c>
    </row>
    <row r="508" spans="1:19" ht="13.9">
      <c r="A508" s="6" t="str">
        <f>IF(总支出!A508="","",总支出!A508)</f>
        <v/>
      </c>
      <c r="B508" s="7" t="str">
        <f>IF(总支出!B508="","",总支出!B508)</f>
        <v/>
      </c>
      <c r="C508" s="6" t="str">
        <f t="shared" si="49"/>
        <v/>
      </c>
      <c r="D508" s="6" t="str">
        <f>IF(总支出!C508="","",总支出!C508)</f>
        <v/>
      </c>
      <c r="E508" s="8" t="str">
        <f>IF(总支出!D508="","",总支出!D508)</f>
        <v/>
      </c>
      <c r="F508" s="6" t="str">
        <f>IF(总支出!E508="","",总支出!E508)</f>
        <v/>
      </c>
      <c r="G508" s="6" t="str">
        <f>IF(总支出!H508="","",总支出!H508)</f>
        <v/>
      </c>
      <c r="H508" s="6" t="str">
        <f>IF(总支出!I508="","自动",总支出!I508)</f>
        <v>自动</v>
      </c>
      <c r="I508" s="6" t="str">
        <f>IF(F508="","",IFERROR(VLOOKUP(F508,税费设置!$A$15:$B$27,2,FALSE),"含税不明"))</f>
        <v/>
      </c>
      <c r="J508" s="6" t="str">
        <f t="shared" si="50"/>
        <v/>
      </c>
      <c r="K508" s="6" t="str">
        <f>IF(AND(税费设置!$B$5="是",G508="个人支出",J508="应税"),"是","否")</f>
        <v>否</v>
      </c>
      <c r="L508" s="8">
        <f t="shared" si="51"/>
        <v>0</v>
      </c>
      <c r="M508" s="8">
        <f t="shared" si="52"/>
        <v>0</v>
      </c>
      <c r="N508" s="8">
        <f t="shared" si="53"/>
        <v>0</v>
      </c>
      <c r="O508" s="8">
        <f t="shared" si="54"/>
        <v>0</v>
      </c>
      <c r="P508" s="8">
        <f>IF(K508&lt;&gt;"是",0,IF(税费设置!$B$6="是",E508/(1+税费设置!$B$10),E508))</f>
        <v>0</v>
      </c>
      <c r="Q508" s="8">
        <f>IF(K508&lt;&gt;"是",0,P508*税费设置!$B$8)</f>
        <v>0</v>
      </c>
      <c r="R508" s="8">
        <f>IF(K508&lt;&gt;"是",0,P508*税费设置!$B$9)</f>
        <v>0</v>
      </c>
      <c r="S508" s="8">
        <f t="shared" si="55"/>
        <v>0</v>
      </c>
    </row>
    <row r="509" spans="1:19" ht="13.9">
      <c r="A509" s="6" t="str">
        <f>IF(总支出!A509="","",总支出!A509)</f>
        <v/>
      </c>
      <c r="B509" s="7" t="str">
        <f>IF(总支出!B509="","",总支出!B509)</f>
        <v/>
      </c>
      <c r="C509" s="6" t="str">
        <f t="shared" si="49"/>
        <v/>
      </c>
      <c r="D509" s="6" t="str">
        <f>IF(总支出!C509="","",总支出!C509)</f>
        <v/>
      </c>
      <c r="E509" s="8" t="str">
        <f>IF(总支出!D509="","",总支出!D509)</f>
        <v/>
      </c>
      <c r="F509" s="6" t="str">
        <f>IF(总支出!E509="","",总支出!E509)</f>
        <v/>
      </c>
      <c r="G509" s="6" t="str">
        <f>IF(总支出!H509="","",总支出!H509)</f>
        <v/>
      </c>
      <c r="H509" s="6" t="str">
        <f>IF(总支出!I509="","自动",总支出!I509)</f>
        <v>自动</v>
      </c>
      <c r="I509" s="6" t="str">
        <f>IF(F509="","",IFERROR(VLOOKUP(F509,税费设置!$A$15:$B$27,2,FALSE),"含税不明"))</f>
        <v/>
      </c>
      <c r="J509" s="6" t="str">
        <f t="shared" si="50"/>
        <v/>
      </c>
      <c r="K509" s="6" t="str">
        <f>IF(AND(税费设置!$B$5="是",G509="个人支出",J509="应税"),"是","否")</f>
        <v>否</v>
      </c>
      <c r="L509" s="8">
        <f t="shared" si="51"/>
        <v>0</v>
      </c>
      <c r="M509" s="8">
        <f t="shared" si="52"/>
        <v>0</v>
      </c>
      <c r="N509" s="8">
        <f t="shared" si="53"/>
        <v>0</v>
      </c>
      <c r="O509" s="8">
        <f t="shared" si="54"/>
        <v>0</v>
      </c>
      <c r="P509" s="8">
        <f>IF(K509&lt;&gt;"是",0,IF(税费设置!$B$6="是",E509/(1+税费设置!$B$10),E509))</f>
        <v>0</v>
      </c>
      <c r="Q509" s="8">
        <f>IF(K509&lt;&gt;"是",0,P509*税费设置!$B$8)</f>
        <v>0</v>
      </c>
      <c r="R509" s="8">
        <f>IF(K509&lt;&gt;"是",0,P509*税费设置!$B$9)</f>
        <v>0</v>
      </c>
      <c r="S509" s="8">
        <f t="shared" si="55"/>
        <v>0</v>
      </c>
    </row>
    <row r="510" spans="1:19" ht="13.9">
      <c r="A510" s="6" t="str">
        <f>IF(总支出!A510="","",总支出!A510)</f>
        <v/>
      </c>
      <c r="B510" s="7" t="str">
        <f>IF(总支出!B510="","",总支出!B510)</f>
        <v/>
      </c>
      <c r="C510" s="6" t="str">
        <f t="shared" si="49"/>
        <v/>
      </c>
      <c r="D510" s="6" t="str">
        <f>IF(总支出!C510="","",总支出!C510)</f>
        <v/>
      </c>
      <c r="E510" s="8" t="str">
        <f>IF(总支出!D510="","",总支出!D510)</f>
        <v/>
      </c>
      <c r="F510" s="6" t="str">
        <f>IF(总支出!E510="","",总支出!E510)</f>
        <v/>
      </c>
      <c r="G510" s="6" t="str">
        <f>IF(总支出!H510="","",总支出!H510)</f>
        <v/>
      </c>
      <c r="H510" s="6" t="str">
        <f>IF(总支出!I510="","自动",总支出!I510)</f>
        <v>自动</v>
      </c>
      <c r="I510" s="6" t="str">
        <f>IF(F510="","",IFERROR(VLOOKUP(F510,税费设置!$A$15:$B$27,2,FALSE),"含税不明"))</f>
        <v/>
      </c>
      <c r="J510" s="6" t="str">
        <f t="shared" si="50"/>
        <v/>
      </c>
      <c r="K510" s="6" t="str">
        <f>IF(AND(税费设置!$B$5="是",G510="个人支出",J510="应税"),"是","否")</f>
        <v>否</v>
      </c>
      <c r="L510" s="8">
        <f t="shared" si="51"/>
        <v>0</v>
      </c>
      <c r="M510" s="8">
        <f t="shared" si="52"/>
        <v>0</v>
      </c>
      <c r="N510" s="8">
        <f t="shared" si="53"/>
        <v>0</v>
      </c>
      <c r="O510" s="8">
        <f t="shared" si="54"/>
        <v>0</v>
      </c>
      <c r="P510" s="8">
        <f>IF(K510&lt;&gt;"是",0,IF(税费设置!$B$6="是",E510/(1+税费设置!$B$10),E510))</f>
        <v>0</v>
      </c>
      <c r="Q510" s="8">
        <f>IF(K510&lt;&gt;"是",0,P510*税费设置!$B$8)</f>
        <v>0</v>
      </c>
      <c r="R510" s="8">
        <f>IF(K510&lt;&gt;"是",0,P510*税费设置!$B$9)</f>
        <v>0</v>
      </c>
      <c r="S510" s="8">
        <f t="shared" si="55"/>
        <v>0</v>
      </c>
    </row>
    <row r="511" spans="1:19" ht="13.9">
      <c r="A511" s="6" t="str">
        <f>IF(总支出!A511="","",总支出!A511)</f>
        <v/>
      </c>
      <c r="B511" s="7" t="str">
        <f>IF(总支出!B511="","",总支出!B511)</f>
        <v/>
      </c>
      <c r="C511" s="6" t="str">
        <f t="shared" si="49"/>
        <v/>
      </c>
      <c r="D511" s="6" t="str">
        <f>IF(总支出!C511="","",总支出!C511)</f>
        <v/>
      </c>
      <c r="E511" s="8" t="str">
        <f>IF(总支出!D511="","",总支出!D511)</f>
        <v/>
      </c>
      <c r="F511" s="6" t="str">
        <f>IF(总支出!E511="","",总支出!E511)</f>
        <v/>
      </c>
      <c r="G511" s="6" t="str">
        <f>IF(总支出!H511="","",总支出!H511)</f>
        <v/>
      </c>
      <c r="H511" s="6" t="str">
        <f>IF(总支出!I511="","自动",总支出!I511)</f>
        <v>自动</v>
      </c>
      <c r="I511" s="6" t="str">
        <f>IF(F511="","",IFERROR(VLOOKUP(F511,税费设置!$A$15:$B$27,2,FALSE),"含税不明"))</f>
        <v/>
      </c>
      <c r="J511" s="6" t="str">
        <f t="shared" si="50"/>
        <v/>
      </c>
      <c r="K511" s="6" t="str">
        <f>IF(AND(税费设置!$B$5="是",G511="个人支出",J511="应税"),"是","否")</f>
        <v>否</v>
      </c>
      <c r="L511" s="8">
        <f t="shared" si="51"/>
        <v>0</v>
      </c>
      <c r="M511" s="8">
        <f t="shared" si="52"/>
        <v>0</v>
      </c>
      <c r="N511" s="8">
        <f t="shared" si="53"/>
        <v>0</v>
      </c>
      <c r="O511" s="8">
        <f t="shared" si="54"/>
        <v>0</v>
      </c>
      <c r="P511" s="8">
        <f>IF(K511&lt;&gt;"是",0,IF(税费设置!$B$6="是",E511/(1+税费设置!$B$10),E511))</f>
        <v>0</v>
      </c>
      <c r="Q511" s="8">
        <f>IF(K511&lt;&gt;"是",0,P511*税费设置!$B$8)</f>
        <v>0</v>
      </c>
      <c r="R511" s="8">
        <f>IF(K511&lt;&gt;"是",0,P511*税费设置!$B$9)</f>
        <v>0</v>
      </c>
      <c r="S511" s="8">
        <f t="shared" si="55"/>
        <v>0</v>
      </c>
    </row>
    <row r="512" spans="1:19" ht="13.9">
      <c r="A512" s="6" t="str">
        <f>IF(总支出!A512="","",总支出!A512)</f>
        <v/>
      </c>
      <c r="B512" s="7" t="str">
        <f>IF(总支出!B512="","",总支出!B512)</f>
        <v/>
      </c>
      <c r="C512" s="6" t="str">
        <f t="shared" si="49"/>
        <v/>
      </c>
      <c r="D512" s="6" t="str">
        <f>IF(总支出!C512="","",总支出!C512)</f>
        <v/>
      </c>
      <c r="E512" s="8" t="str">
        <f>IF(总支出!D512="","",总支出!D512)</f>
        <v/>
      </c>
      <c r="F512" s="6" t="str">
        <f>IF(总支出!E512="","",总支出!E512)</f>
        <v/>
      </c>
      <c r="G512" s="6" t="str">
        <f>IF(总支出!H512="","",总支出!H512)</f>
        <v/>
      </c>
      <c r="H512" s="6" t="str">
        <f>IF(总支出!I512="","自动",总支出!I512)</f>
        <v>自动</v>
      </c>
      <c r="I512" s="6" t="str">
        <f>IF(F512="","",IFERROR(VLOOKUP(F512,税费设置!$A$15:$B$27,2,FALSE),"含税不明"))</f>
        <v/>
      </c>
      <c r="J512" s="6" t="str">
        <f t="shared" si="50"/>
        <v/>
      </c>
      <c r="K512" s="6" t="str">
        <f>IF(AND(税费设置!$B$5="是",G512="个人支出",J512="应税"),"是","否")</f>
        <v>否</v>
      </c>
      <c r="L512" s="8">
        <f t="shared" si="51"/>
        <v>0</v>
      </c>
      <c r="M512" s="8">
        <f t="shared" si="52"/>
        <v>0</v>
      </c>
      <c r="N512" s="8">
        <f t="shared" si="53"/>
        <v>0</v>
      </c>
      <c r="O512" s="8">
        <f t="shared" si="54"/>
        <v>0</v>
      </c>
      <c r="P512" s="8">
        <f>IF(K512&lt;&gt;"是",0,IF(税费设置!$B$6="是",E512/(1+税费设置!$B$10),E512))</f>
        <v>0</v>
      </c>
      <c r="Q512" s="8">
        <f>IF(K512&lt;&gt;"是",0,P512*税费设置!$B$8)</f>
        <v>0</v>
      </c>
      <c r="R512" s="8">
        <f>IF(K512&lt;&gt;"是",0,P512*税费设置!$B$9)</f>
        <v>0</v>
      </c>
      <c r="S512" s="8">
        <f t="shared" si="55"/>
        <v>0</v>
      </c>
    </row>
    <row r="513" spans="1:19" ht="13.9">
      <c r="A513" s="6" t="str">
        <f>IF(总支出!A513="","",总支出!A513)</f>
        <v/>
      </c>
      <c r="B513" s="7" t="str">
        <f>IF(总支出!B513="","",总支出!B513)</f>
        <v/>
      </c>
      <c r="C513" s="6" t="str">
        <f t="shared" si="49"/>
        <v/>
      </c>
      <c r="D513" s="6" t="str">
        <f>IF(总支出!C513="","",总支出!C513)</f>
        <v/>
      </c>
      <c r="E513" s="8" t="str">
        <f>IF(总支出!D513="","",总支出!D513)</f>
        <v/>
      </c>
      <c r="F513" s="6" t="str">
        <f>IF(总支出!E513="","",总支出!E513)</f>
        <v/>
      </c>
      <c r="G513" s="6" t="str">
        <f>IF(总支出!H513="","",总支出!H513)</f>
        <v/>
      </c>
      <c r="H513" s="6" t="str">
        <f>IF(总支出!I513="","自动",总支出!I513)</f>
        <v>自动</v>
      </c>
      <c r="I513" s="6" t="str">
        <f>IF(F513="","",IFERROR(VLOOKUP(F513,税费设置!$A$15:$B$27,2,FALSE),"含税不明"))</f>
        <v/>
      </c>
      <c r="J513" s="6" t="str">
        <f t="shared" si="50"/>
        <v/>
      </c>
      <c r="K513" s="6" t="str">
        <f>IF(AND(税费设置!$B$5="是",G513="个人支出",J513="应税"),"是","否")</f>
        <v>否</v>
      </c>
      <c r="L513" s="8">
        <f t="shared" si="51"/>
        <v>0</v>
      </c>
      <c r="M513" s="8">
        <f t="shared" si="52"/>
        <v>0</v>
      </c>
      <c r="N513" s="8">
        <f t="shared" si="53"/>
        <v>0</v>
      </c>
      <c r="O513" s="8">
        <f t="shared" si="54"/>
        <v>0</v>
      </c>
      <c r="P513" s="8">
        <f>IF(K513&lt;&gt;"是",0,IF(税费设置!$B$6="是",E513/(1+税费设置!$B$10),E513))</f>
        <v>0</v>
      </c>
      <c r="Q513" s="8">
        <f>IF(K513&lt;&gt;"是",0,P513*税费设置!$B$8)</f>
        <v>0</v>
      </c>
      <c r="R513" s="8">
        <f>IF(K513&lt;&gt;"是",0,P513*税费设置!$B$9)</f>
        <v>0</v>
      </c>
      <c r="S513" s="8">
        <f t="shared" si="55"/>
        <v>0</v>
      </c>
    </row>
    <row r="514" spans="1:19" ht="13.9">
      <c r="A514" s="6" t="str">
        <f>IF(总支出!A514="","",总支出!A514)</f>
        <v/>
      </c>
      <c r="B514" s="7" t="str">
        <f>IF(总支出!B514="","",总支出!B514)</f>
        <v/>
      </c>
      <c r="C514" s="6" t="str">
        <f t="shared" si="49"/>
        <v/>
      </c>
      <c r="D514" s="6" t="str">
        <f>IF(总支出!C514="","",总支出!C514)</f>
        <v/>
      </c>
      <c r="E514" s="8" t="str">
        <f>IF(总支出!D514="","",总支出!D514)</f>
        <v/>
      </c>
      <c r="F514" s="6" t="str">
        <f>IF(总支出!E514="","",总支出!E514)</f>
        <v/>
      </c>
      <c r="G514" s="6" t="str">
        <f>IF(总支出!H514="","",总支出!H514)</f>
        <v/>
      </c>
      <c r="H514" s="6" t="str">
        <f>IF(总支出!I514="","自动",总支出!I514)</f>
        <v>自动</v>
      </c>
      <c r="I514" s="6" t="str">
        <f>IF(F514="","",IFERROR(VLOOKUP(F514,税费设置!$A$15:$B$27,2,FALSE),"含税不明"))</f>
        <v/>
      </c>
      <c r="J514" s="6" t="str">
        <f t="shared" si="50"/>
        <v/>
      </c>
      <c r="K514" s="6" t="str">
        <f>IF(AND(税费设置!$B$5="是",G514="个人支出",J514="应税"),"是","否")</f>
        <v>否</v>
      </c>
      <c r="L514" s="8">
        <f t="shared" si="51"/>
        <v>0</v>
      </c>
      <c r="M514" s="8">
        <f t="shared" si="52"/>
        <v>0</v>
      </c>
      <c r="N514" s="8">
        <f t="shared" si="53"/>
        <v>0</v>
      </c>
      <c r="O514" s="8">
        <f t="shared" si="54"/>
        <v>0</v>
      </c>
      <c r="P514" s="8">
        <f>IF(K514&lt;&gt;"是",0,IF(税费设置!$B$6="是",E514/(1+税费设置!$B$10),E514))</f>
        <v>0</v>
      </c>
      <c r="Q514" s="8">
        <f>IF(K514&lt;&gt;"是",0,P514*税费设置!$B$8)</f>
        <v>0</v>
      </c>
      <c r="R514" s="8">
        <f>IF(K514&lt;&gt;"是",0,P514*税费设置!$B$9)</f>
        <v>0</v>
      </c>
      <c r="S514" s="8">
        <f t="shared" si="55"/>
        <v>0</v>
      </c>
    </row>
    <row r="515" spans="1:19" ht="13.9">
      <c r="A515" s="6" t="str">
        <f>IF(总支出!A515="","",总支出!A515)</f>
        <v/>
      </c>
      <c r="B515" s="7" t="str">
        <f>IF(总支出!B515="","",总支出!B515)</f>
        <v/>
      </c>
      <c r="C515" s="6" t="str">
        <f t="shared" si="49"/>
        <v/>
      </c>
      <c r="D515" s="6" t="str">
        <f>IF(总支出!C515="","",总支出!C515)</f>
        <v/>
      </c>
      <c r="E515" s="8" t="str">
        <f>IF(总支出!D515="","",总支出!D515)</f>
        <v/>
      </c>
      <c r="F515" s="6" t="str">
        <f>IF(总支出!E515="","",总支出!E515)</f>
        <v/>
      </c>
      <c r="G515" s="6" t="str">
        <f>IF(总支出!H515="","",总支出!H515)</f>
        <v/>
      </c>
      <c r="H515" s="6" t="str">
        <f>IF(总支出!I515="","自动",总支出!I515)</f>
        <v>自动</v>
      </c>
      <c r="I515" s="6" t="str">
        <f>IF(F515="","",IFERROR(VLOOKUP(F515,税费设置!$A$15:$B$27,2,FALSE),"含税不明"))</f>
        <v/>
      </c>
      <c r="J515" s="6" t="str">
        <f t="shared" si="50"/>
        <v/>
      </c>
      <c r="K515" s="6" t="str">
        <f>IF(AND(税费设置!$B$5="是",G515="个人支出",J515="应税"),"是","否")</f>
        <v>否</v>
      </c>
      <c r="L515" s="8">
        <f t="shared" si="51"/>
        <v>0</v>
      </c>
      <c r="M515" s="8">
        <f t="shared" si="52"/>
        <v>0</v>
      </c>
      <c r="N515" s="8">
        <f t="shared" si="53"/>
        <v>0</v>
      </c>
      <c r="O515" s="8">
        <f t="shared" si="54"/>
        <v>0</v>
      </c>
      <c r="P515" s="8">
        <f>IF(K515&lt;&gt;"是",0,IF(税费设置!$B$6="是",E515/(1+税费设置!$B$10),E515))</f>
        <v>0</v>
      </c>
      <c r="Q515" s="8">
        <f>IF(K515&lt;&gt;"是",0,P515*税费设置!$B$8)</f>
        <v>0</v>
      </c>
      <c r="R515" s="8">
        <f>IF(K515&lt;&gt;"是",0,P515*税费设置!$B$9)</f>
        <v>0</v>
      </c>
      <c r="S515" s="8">
        <f t="shared" si="55"/>
        <v>0</v>
      </c>
    </row>
    <row r="516" spans="1:19" ht="13.9">
      <c r="A516" s="6" t="str">
        <f>IF(总支出!A516="","",总支出!A516)</f>
        <v/>
      </c>
      <c r="B516" s="7" t="str">
        <f>IF(总支出!B516="","",总支出!B516)</f>
        <v/>
      </c>
      <c r="C516" s="6" t="str">
        <f t="shared" ref="C516:C579" si="56">IF(B516="","",TEXT(B516,"yyyy-mm"))</f>
        <v/>
      </c>
      <c r="D516" s="6" t="str">
        <f>IF(总支出!C516="","",总支出!C516)</f>
        <v/>
      </c>
      <c r="E516" s="8" t="str">
        <f>IF(总支出!D516="","",总支出!D516)</f>
        <v/>
      </c>
      <c r="F516" s="6" t="str">
        <f>IF(总支出!E516="","",总支出!E516)</f>
        <v/>
      </c>
      <c r="G516" s="6" t="str">
        <f>IF(总支出!H516="","",总支出!H516)</f>
        <v/>
      </c>
      <c r="H516" s="6" t="str">
        <f>IF(总支出!I516="","自动",总支出!I516)</f>
        <v>自动</v>
      </c>
      <c r="I516" s="6" t="str">
        <f>IF(F516="","",IFERROR(VLOOKUP(F516,税费设置!$A$15:$B$27,2,FALSE),"含税不明"))</f>
        <v/>
      </c>
      <c r="J516" s="6" t="str">
        <f t="shared" ref="J516:J579" si="57">IF(D516="","",IF(H516="自动",I516,H516))</f>
        <v/>
      </c>
      <c r="K516" s="6" t="str">
        <f>IF(AND(税费设置!$B$5="是",G516="个人支出",J516="应税"),"是","否")</f>
        <v>否</v>
      </c>
      <c r="L516" s="8">
        <f t="shared" ref="L516:L579" si="58">IF(K516="是",E516,0)</f>
        <v>0</v>
      </c>
      <c r="M516" s="8">
        <f t="shared" ref="M516:M579" si="59">IF(AND(G516="个人支出",J516="零税率"),E516,0)</f>
        <v>0</v>
      </c>
      <c r="N516" s="8">
        <f t="shared" ref="N516:N579" si="60">IF(AND(G516="个人支出",J516="免税"),E516,0)</f>
        <v>0</v>
      </c>
      <c r="O516" s="8">
        <f t="shared" ref="O516:O579" si="61">IF(AND(G516="个人支出",OR(J516="含税不明",J516="不适用")),E516,0)</f>
        <v>0</v>
      </c>
      <c r="P516" s="8">
        <f>IF(K516&lt;&gt;"是",0,IF(税费设置!$B$6="是",E516/(1+税费设置!$B$10),E516))</f>
        <v>0</v>
      </c>
      <c r="Q516" s="8">
        <f>IF(K516&lt;&gt;"是",0,P516*税费设置!$B$8)</f>
        <v>0</v>
      </c>
      <c r="R516" s="8">
        <f>IF(K516&lt;&gt;"是",0,P516*税费设置!$B$9)</f>
        <v>0</v>
      </c>
      <c r="S516" s="8">
        <f t="shared" ref="S516:S579" si="62">Q516+R516</f>
        <v>0</v>
      </c>
    </row>
    <row r="517" spans="1:19" ht="13.9">
      <c r="A517" s="6" t="str">
        <f>IF(总支出!A517="","",总支出!A517)</f>
        <v/>
      </c>
      <c r="B517" s="7" t="str">
        <f>IF(总支出!B517="","",总支出!B517)</f>
        <v/>
      </c>
      <c r="C517" s="6" t="str">
        <f t="shared" si="56"/>
        <v/>
      </c>
      <c r="D517" s="6" t="str">
        <f>IF(总支出!C517="","",总支出!C517)</f>
        <v/>
      </c>
      <c r="E517" s="8" t="str">
        <f>IF(总支出!D517="","",总支出!D517)</f>
        <v/>
      </c>
      <c r="F517" s="6" t="str">
        <f>IF(总支出!E517="","",总支出!E517)</f>
        <v/>
      </c>
      <c r="G517" s="6" t="str">
        <f>IF(总支出!H517="","",总支出!H517)</f>
        <v/>
      </c>
      <c r="H517" s="6" t="str">
        <f>IF(总支出!I517="","自动",总支出!I517)</f>
        <v>自动</v>
      </c>
      <c r="I517" s="6" t="str">
        <f>IF(F517="","",IFERROR(VLOOKUP(F517,税费设置!$A$15:$B$27,2,FALSE),"含税不明"))</f>
        <v/>
      </c>
      <c r="J517" s="6" t="str">
        <f t="shared" si="57"/>
        <v/>
      </c>
      <c r="K517" s="6" t="str">
        <f>IF(AND(税费设置!$B$5="是",G517="个人支出",J517="应税"),"是","否")</f>
        <v>否</v>
      </c>
      <c r="L517" s="8">
        <f t="shared" si="58"/>
        <v>0</v>
      </c>
      <c r="M517" s="8">
        <f t="shared" si="59"/>
        <v>0</v>
      </c>
      <c r="N517" s="8">
        <f t="shared" si="60"/>
        <v>0</v>
      </c>
      <c r="O517" s="8">
        <f t="shared" si="61"/>
        <v>0</v>
      </c>
      <c r="P517" s="8">
        <f>IF(K517&lt;&gt;"是",0,IF(税费设置!$B$6="是",E517/(1+税费设置!$B$10),E517))</f>
        <v>0</v>
      </c>
      <c r="Q517" s="8">
        <f>IF(K517&lt;&gt;"是",0,P517*税费设置!$B$8)</f>
        <v>0</v>
      </c>
      <c r="R517" s="8">
        <f>IF(K517&lt;&gt;"是",0,P517*税费设置!$B$9)</f>
        <v>0</v>
      </c>
      <c r="S517" s="8">
        <f t="shared" si="62"/>
        <v>0</v>
      </c>
    </row>
    <row r="518" spans="1:19" ht="13.9">
      <c r="A518" s="6" t="str">
        <f>IF(总支出!A518="","",总支出!A518)</f>
        <v/>
      </c>
      <c r="B518" s="7" t="str">
        <f>IF(总支出!B518="","",总支出!B518)</f>
        <v/>
      </c>
      <c r="C518" s="6" t="str">
        <f t="shared" si="56"/>
        <v/>
      </c>
      <c r="D518" s="6" t="str">
        <f>IF(总支出!C518="","",总支出!C518)</f>
        <v/>
      </c>
      <c r="E518" s="8" t="str">
        <f>IF(总支出!D518="","",总支出!D518)</f>
        <v/>
      </c>
      <c r="F518" s="6" t="str">
        <f>IF(总支出!E518="","",总支出!E518)</f>
        <v/>
      </c>
      <c r="G518" s="6" t="str">
        <f>IF(总支出!H518="","",总支出!H518)</f>
        <v/>
      </c>
      <c r="H518" s="6" t="str">
        <f>IF(总支出!I518="","自动",总支出!I518)</f>
        <v>自动</v>
      </c>
      <c r="I518" s="6" t="str">
        <f>IF(F518="","",IFERROR(VLOOKUP(F518,税费设置!$A$15:$B$27,2,FALSE),"含税不明"))</f>
        <v/>
      </c>
      <c r="J518" s="6" t="str">
        <f t="shared" si="57"/>
        <v/>
      </c>
      <c r="K518" s="6" t="str">
        <f>IF(AND(税费设置!$B$5="是",G518="个人支出",J518="应税"),"是","否")</f>
        <v>否</v>
      </c>
      <c r="L518" s="8">
        <f t="shared" si="58"/>
        <v>0</v>
      </c>
      <c r="M518" s="8">
        <f t="shared" si="59"/>
        <v>0</v>
      </c>
      <c r="N518" s="8">
        <f t="shared" si="60"/>
        <v>0</v>
      </c>
      <c r="O518" s="8">
        <f t="shared" si="61"/>
        <v>0</v>
      </c>
      <c r="P518" s="8">
        <f>IF(K518&lt;&gt;"是",0,IF(税费设置!$B$6="是",E518/(1+税费设置!$B$10),E518))</f>
        <v>0</v>
      </c>
      <c r="Q518" s="8">
        <f>IF(K518&lt;&gt;"是",0,P518*税费设置!$B$8)</f>
        <v>0</v>
      </c>
      <c r="R518" s="8">
        <f>IF(K518&lt;&gt;"是",0,P518*税费设置!$B$9)</f>
        <v>0</v>
      </c>
      <c r="S518" s="8">
        <f t="shared" si="62"/>
        <v>0</v>
      </c>
    </row>
    <row r="519" spans="1:19" ht="13.9">
      <c r="A519" s="6" t="str">
        <f>IF(总支出!A519="","",总支出!A519)</f>
        <v/>
      </c>
      <c r="B519" s="7" t="str">
        <f>IF(总支出!B519="","",总支出!B519)</f>
        <v/>
      </c>
      <c r="C519" s="6" t="str">
        <f t="shared" si="56"/>
        <v/>
      </c>
      <c r="D519" s="6" t="str">
        <f>IF(总支出!C519="","",总支出!C519)</f>
        <v/>
      </c>
      <c r="E519" s="8" t="str">
        <f>IF(总支出!D519="","",总支出!D519)</f>
        <v/>
      </c>
      <c r="F519" s="6" t="str">
        <f>IF(总支出!E519="","",总支出!E519)</f>
        <v/>
      </c>
      <c r="G519" s="6" t="str">
        <f>IF(总支出!H519="","",总支出!H519)</f>
        <v/>
      </c>
      <c r="H519" s="6" t="str">
        <f>IF(总支出!I519="","自动",总支出!I519)</f>
        <v>自动</v>
      </c>
      <c r="I519" s="6" t="str">
        <f>IF(F519="","",IFERROR(VLOOKUP(F519,税费设置!$A$15:$B$27,2,FALSE),"含税不明"))</f>
        <v/>
      </c>
      <c r="J519" s="6" t="str">
        <f t="shared" si="57"/>
        <v/>
      </c>
      <c r="K519" s="6" t="str">
        <f>IF(AND(税费设置!$B$5="是",G519="个人支出",J519="应税"),"是","否")</f>
        <v>否</v>
      </c>
      <c r="L519" s="8">
        <f t="shared" si="58"/>
        <v>0</v>
      </c>
      <c r="M519" s="8">
        <f t="shared" si="59"/>
        <v>0</v>
      </c>
      <c r="N519" s="8">
        <f t="shared" si="60"/>
        <v>0</v>
      </c>
      <c r="O519" s="8">
        <f t="shared" si="61"/>
        <v>0</v>
      </c>
      <c r="P519" s="8">
        <f>IF(K519&lt;&gt;"是",0,IF(税费设置!$B$6="是",E519/(1+税费设置!$B$10),E519))</f>
        <v>0</v>
      </c>
      <c r="Q519" s="8">
        <f>IF(K519&lt;&gt;"是",0,P519*税费设置!$B$8)</f>
        <v>0</v>
      </c>
      <c r="R519" s="8">
        <f>IF(K519&lt;&gt;"是",0,P519*税费设置!$B$9)</f>
        <v>0</v>
      </c>
      <c r="S519" s="8">
        <f t="shared" si="62"/>
        <v>0</v>
      </c>
    </row>
    <row r="520" spans="1:19" ht="13.9">
      <c r="A520" s="6" t="str">
        <f>IF(总支出!A520="","",总支出!A520)</f>
        <v/>
      </c>
      <c r="B520" s="7" t="str">
        <f>IF(总支出!B520="","",总支出!B520)</f>
        <v/>
      </c>
      <c r="C520" s="6" t="str">
        <f t="shared" si="56"/>
        <v/>
      </c>
      <c r="D520" s="6" t="str">
        <f>IF(总支出!C520="","",总支出!C520)</f>
        <v/>
      </c>
      <c r="E520" s="8" t="str">
        <f>IF(总支出!D520="","",总支出!D520)</f>
        <v/>
      </c>
      <c r="F520" s="6" t="str">
        <f>IF(总支出!E520="","",总支出!E520)</f>
        <v/>
      </c>
      <c r="G520" s="6" t="str">
        <f>IF(总支出!H520="","",总支出!H520)</f>
        <v/>
      </c>
      <c r="H520" s="6" t="str">
        <f>IF(总支出!I520="","自动",总支出!I520)</f>
        <v>自动</v>
      </c>
      <c r="I520" s="6" t="str">
        <f>IF(F520="","",IFERROR(VLOOKUP(F520,税费设置!$A$15:$B$27,2,FALSE),"含税不明"))</f>
        <v/>
      </c>
      <c r="J520" s="6" t="str">
        <f t="shared" si="57"/>
        <v/>
      </c>
      <c r="K520" s="6" t="str">
        <f>IF(AND(税费设置!$B$5="是",G520="个人支出",J520="应税"),"是","否")</f>
        <v>否</v>
      </c>
      <c r="L520" s="8">
        <f t="shared" si="58"/>
        <v>0</v>
      </c>
      <c r="M520" s="8">
        <f t="shared" si="59"/>
        <v>0</v>
      </c>
      <c r="N520" s="8">
        <f t="shared" si="60"/>
        <v>0</v>
      </c>
      <c r="O520" s="8">
        <f t="shared" si="61"/>
        <v>0</v>
      </c>
      <c r="P520" s="8">
        <f>IF(K520&lt;&gt;"是",0,IF(税费设置!$B$6="是",E520/(1+税费设置!$B$10),E520))</f>
        <v>0</v>
      </c>
      <c r="Q520" s="8">
        <f>IF(K520&lt;&gt;"是",0,P520*税费设置!$B$8)</f>
        <v>0</v>
      </c>
      <c r="R520" s="8">
        <f>IF(K520&lt;&gt;"是",0,P520*税费设置!$B$9)</f>
        <v>0</v>
      </c>
      <c r="S520" s="8">
        <f t="shared" si="62"/>
        <v>0</v>
      </c>
    </row>
    <row r="521" spans="1:19" ht="13.9">
      <c r="A521" s="6" t="str">
        <f>IF(总支出!A521="","",总支出!A521)</f>
        <v/>
      </c>
      <c r="B521" s="7" t="str">
        <f>IF(总支出!B521="","",总支出!B521)</f>
        <v/>
      </c>
      <c r="C521" s="6" t="str">
        <f t="shared" si="56"/>
        <v/>
      </c>
      <c r="D521" s="6" t="str">
        <f>IF(总支出!C521="","",总支出!C521)</f>
        <v/>
      </c>
      <c r="E521" s="8" t="str">
        <f>IF(总支出!D521="","",总支出!D521)</f>
        <v/>
      </c>
      <c r="F521" s="6" t="str">
        <f>IF(总支出!E521="","",总支出!E521)</f>
        <v/>
      </c>
      <c r="G521" s="6" t="str">
        <f>IF(总支出!H521="","",总支出!H521)</f>
        <v/>
      </c>
      <c r="H521" s="6" t="str">
        <f>IF(总支出!I521="","自动",总支出!I521)</f>
        <v>自动</v>
      </c>
      <c r="I521" s="6" t="str">
        <f>IF(F521="","",IFERROR(VLOOKUP(F521,税费设置!$A$15:$B$27,2,FALSE),"含税不明"))</f>
        <v/>
      </c>
      <c r="J521" s="6" t="str">
        <f t="shared" si="57"/>
        <v/>
      </c>
      <c r="K521" s="6" t="str">
        <f>IF(AND(税费设置!$B$5="是",G521="个人支出",J521="应税"),"是","否")</f>
        <v>否</v>
      </c>
      <c r="L521" s="8">
        <f t="shared" si="58"/>
        <v>0</v>
      </c>
      <c r="M521" s="8">
        <f t="shared" si="59"/>
        <v>0</v>
      </c>
      <c r="N521" s="8">
        <f t="shared" si="60"/>
        <v>0</v>
      </c>
      <c r="O521" s="8">
        <f t="shared" si="61"/>
        <v>0</v>
      </c>
      <c r="P521" s="8">
        <f>IF(K521&lt;&gt;"是",0,IF(税费设置!$B$6="是",E521/(1+税费设置!$B$10),E521))</f>
        <v>0</v>
      </c>
      <c r="Q521" s="8">
        <f>IF(K521&lt;&gt;"是",0,P521*税费设置!$B$8)</f>
        <v>0</v>
      </c>
      <c r="R521" s="8">
        <f>IF(K521&lt;&gt;"是",0,P521*税费设置!$B$9)</f>
        <v>0</v>
      </c>
      <c r="S521" s="8">
        <f t="shared" si="62"/>
        <v>0</v>
      </c>
    </row>
    <row r="522" spans="1:19" ht="13.9">
      <c r="A522" s="6" t="str">
        <f>IF(总支出!A522="","",总支出!A522)</f>
        <v/>
      </c>
      <c r="B522" s="7" t="str">
        <f>IF(总支出!B522="","",总支出!B522)</f>
        <v/>
      </c>
      <c r="C522" s="6" t="str">
        <f t="shared" si="56"/>
        <v/>
      </c>
      <c r="D522" s="6" t="str">
        <f>IF(总支出!C522="","",总支出!C522)</f>
        <v/>
      </c>
      <c r="E522" s="8" t="str">
        <f>IF(总支出!D522="","",总支出!D522)</f>
        <v/>
      </c>
      <c r="F522" s="6" t="str">
        <f>IF(总支出!E522="","",总支出!E522)</f>
        <v/>
      </c>
      <c r="G522" s="6" t="str">
        <f>IF(总支出!H522="","",总支出!H522)</f>
        <v/>
      </c>
      <c r="H522" s="6" t="str">
        <f>IF(总支出!I522="","自动",总支出!I522)</f>
        <v>自动</v>
      </c>
      <c r="I522" s="6" t="str">
        <f>IF(F522="","",IFERROR(VLOOKUP(F522,税费设置!$A$15:$B$27,2,FALSE),"含税不明"))</f>
        <v/>
      </c>
      <c r="J522" s="6" t="str">
        <f t="shared" si="57"/>
        <v/>
      </c>
      <c r="K522" s="6" t="str">
        <f>IF(AND(税费设置!$B$5="是",G522="个人支出",J522="应税"),"是","否")</f>
        <v>否</v>
      </c>
      <c r="L522" s="8">
        <f t="shared" si="58"/>
        <v>0</v>
      </c>
      <c r="M522" s="8">
        <f t="shared" si="59"/>
        <v>0</v>
      </c>
      <c r="N522" s="8">
        <f t="shared" si="60"/>
        <v>0</v>
      </c>
      <c r="O522" s="8">
        <f t="shared" si="61"/>
        <v>0</v>
      </c>
      <c r="P522" s="8">
        <f>IF(K522&lt;&gt;"是",0,IF(税费设置!$B$6="是",E522/(1+税费设置!$B$10),E522))</f>
        <v>0</v>
      </c>
      <c r="Q522" s="8">
        <f>IF(K522&lt;&gt;"是",0,P522*税费设置!$B$8)</f>
        <v>0</v>
      </c>
      <c r="R522" s="8">
        <f>IF(K522&lt;&gt;"是",0,P522*税费设置!$B$9)</f>
        <v>0</v>
      </c>
      <c r="S522" s="8">
        <f t="shared" si="62"/>
        <v>0</v>
      </c>
    </row>
    <row r="523" spans="1:19" ht="13.9">
      <c r="A523" s="6" t="str">
        <f>IF(总支出!A523="","",总支出!A523)</f>
        <v/>
      </c>
      <c r="B523" s="7" t="str">
        <f>IF(总支出!B523="","",总支出!B523)</f>
        <v/>
      </c>
      <c r="C523" s="6" t="str">
        <f t="shared" si="56"/>
        <v/>
      </c>
      <c r="D523" s="6" t="str">
        <f>IF(总支出!C523="","",总支出!C523)</f>
        <v/>
      </c>
      <c r="E523" s="8" t="str">
        <f>IF(总支出!D523="","",总支出!D523)</f>
        <v/>
      </c>
      <c r="F523" s="6" t="str">
        <f>IF(总支出!E523="","",总支出!E523)</f>
        <v/>
      </c>
      <c r="G523" s="6" t="str">
        <f>IF(总支出!H523="","",总支出!H523)</f>
        <v/>
      </c>
      <c r="H523" s="6" t="str">
        <f>IF(总支出!I523="","自动",总支出!I523)</f>
        <v>自动</v>
      </c>
      <c r="I523" s="6" t="str">
        <f>IF(F523="","",IFERROR(VLOOKUP(F523,税费设置!$A$15:$B$27,2,FALSE),"含税不明"))</f>
        <v/>
      </c>
      <c r="J523" s="6" t="str">
        <f t="shared" si="57"/>
        <v/>
      </c>
      <c r="K523" s="6" t="str">
        <f>IF(AND(税费设置!$B$5="是",G523="个人支出",J523="应税"),"是","否")</f>
        <v>否</v>
      </c>
      <c r="L523" s="8">
        <f t="shared" si="58"/>
        <v>0</v>
      </c>
      <c r="M523" s="8">
        <f t="shared" si="59"/>
        <v>0</v>
      </c>
      <c r="N523" s="8">
        <f t="shared" si="60"/>
        <v>0</v>
      </c>
      <c r="O523" s="8">
        <f t="shared" si="61"/>
        <v>0</v>
      </c>
      <c r="P523" s="8">
        <f>IF(K523&lt;&gt;"是",0,IF(税费设置!$B$6="是",E523/(1+税费设置!$B$10),E523))</f>
        <v>0</v>
      </c>
      <c r="Q523" s="8">
        <f>IF(K523&lt;&gt;"是",0,P523*税费设置!$B$8)</f>
        <v>0</v>
      </c>
      <c r="R523" s="8">
        <f>IF(K523&lt;&gt;"是",0,P523*税费设置!$B$9)</f>
        <v>0</v>
      </c>
      <c r="S523" s="8">
        <f t="shared" si="62"/>
        <v>0</v>
      </c>
    </row>
    <row r="524" spans="1:19" ht="13.9">
      <c r="A524" s="6" t="str">
        <f>IF(总支出!A524="","",总支出!A524)</f>
        <v/>
      </c>
      <c r="B524" s="7" t="str">
        <f>IF(总支出!B524="","",总支出!B524)</f>
        <v/>
      </c>
      <c r="C524" s="6" t="str">
        <f t="shared" si="56"/>
        <v/>
      </c>
      <c r="D524" s="6" t="str">
        <f>IF(总支出!C524="","",总支出!C524)</f>
        <v/>
      </c>
      <c r="E524" s="8" t="str">
        <f>IF(总支出!D524="","",总支出!D524)</f>
        <v/>
      </c>
      <c r="F524" s="6" t="str">
        <f>IF(总支出!E524="","",总支出!E524)</f>
        <v/>
      </c>
      <c r="G524" s="6" t="str">
        <f>IF(总支出!H524="","",总支出!H524)</f>
        <v/>
      </c>
      <c r="H524" s="6" t="str">
        <f>IF(总支出!I524="","自动",总支出!I524)</f>
        <v>自动</v>
      </c>
      <c r="I524" s="6" t="str">
        <f>IF(F524="","",IFERROR(VLOOKUP(F524,税费设置!$A$15:$B$27,2,FALSE),"含税不明"))</f>
        <v/>
      </c>
      <c r="J524" s="6" t="str">
        <f t="shared" si="57"/>
        <v/>
      </c>
      <c r="K524" s="6" t="str">
        <f>IF(AND(税费设置!$B$5="是",G524="个人支出",J524="应税"),"是","否")</f>
        <v>否</v>
      </c>
      <c r="L524" s="8">
        <f t="shared" si="58"/>
        <v>0</v>
      </c>
      <c r="M524" s="8">
        <f t="shared" si="59"/>
        <v>0</v>
      </c>
      <c r="N524" s="8">
        <f t="shared" si="60"/>
        <v>0</v>
      </c>
      <c r="O524" s="8">
        <f t="shared" si="61"/>
        <v>0</v>
      </c>
      <c r="P524" s="8">
        <f>IF(K524&lt;&gt;"是",0,IF(税费设置!$B$6="是",E524/(1+税费设置!$B$10),E524))</f>
        <v>0</v>
      </c>
      <c r="Q524" s="8">
        <f>IF(K524&lt;&gt;"是",0,P524*税费设置!$B$8)</f>
        <v>0</v>
      </c>
      <c r="R524" s="8">
        <f>IF(K524&lt;&gt;"是",0,P524*税费设置!$B$9)</f>
        <v>0</v>
      </c>
      <c r="S524" s="8">
        <f t="shared" si="62"/>
        <v>0</v>
      </c>
    </row>
    <row r="525" spans="1:19" ht="13.9">
      <c r="A525" s="6" t="str">
        <f>IF(总支出!A525="","",总支出!A525)</f>
        <v/>
      </c>
      <c r="B525" s="7" t="str">
        <f>IF(总支出!B525="","",总支出!B525)</f>
        <v/>
      </c>
      <c r="C525" s="6" t="str">
        <f t="shared" si="56"/>
        <v/>
      </c>
      <c r="D525" s="6" t="str">
        <f>IF(总支出!C525="","",总支出!C525)</f>
        <v/>
      </c>
      <c r="E525" s="8" t="str">
        <f>IF(总支出!D525="","",总支出!D525)</f>
        <v/>
      </c>
      <c r="F525" s="6" t="str">
        <f>IF(总支出!E525="","",总支出!E525)</f>
        <v/>
      </c>
      <c r="G525" s="6" t="str">
        <f>IF(总支出!H525="","",总支出!H525)</f>
        <v/>
      </c>
      <c r="H525" s="6" t="str">
        <f>IF(总支出!I525="","自动",总支出!I525)</f>
        <v>自动</v>
      </c>
      <c r="I525" s="6" t="str">
        <f>IF(F525="","",IFERROR(VLOOKUP(F525,税费设置!$A$15:$B$27,2,FALSE),"含税不明"))</f>
        <v/>
      </c>
      <c r="J525" s="6" t="str">
        <f t="shared" si="57"/>
        <v/>
      </c>
      <c r="K525" s="6" t="str">
        <f>IF(AND(税费设置!$B$5="是",G525="个人支出",J525="应税"),"是","否")</f>
        <v>否</v>
      </c>
      <c r="L525" s="8">
        <f t="shared" si="58"/>
        <v>0</v>
      </c>
      <c r="M525" s="8">
        <f t="shared" si="59"/>
        <v>0</v>
      </c>
      <c r="N525" s="8">
        <f t="shared" si="60"/>
        <v>0</v>
      </c>
      <c r="O525" s="8">
        <f t="shared" si="61"/>
        <v>0</v>
      </c>
      <c r="P525" s="8">
        <f>IF(K525&lt;&gt;"是",0,IF(税费设置!$B$6="是",E525/(1+税费设置!$B$10),E525))</f>
        <v>0</v>
      </c>
      <c r="Q525" s="8">
        <f>IF(K525&lt;&gt;"是",0,P525*税费设置!$B$8)</f>
        <v>0</v>
      </c>
      <c r="R525" s="8">
        <f>IF(K525&lt;&gt;"是",0,P525*税费设置!$B$9)</f>
        <v>0</v>
      </c>
      <c r="S525" s="8">
        <f t="shared" si="62"/>
        <v>0</v>
      </c>
    </row>
    <row r="526" spans="1:19" ht="13.9">
      <c r="A526" s="6" t="str">
        <f>IF(总支出!A526="","",总支出!A526)</f>
        <v/>
      </c>
      <c r="B526" s="7" t="str">
        <f>IF(总支出!B526="","",总支出!B526)</f>
        <v/>
      </c>
      <c r="C526" s="6" t="str">
        <f t="shared" si="56"/>
        <v/>
      </c>
      <c r="D526" s="6" t="str">
        <f>IF(总支出!C526="","",总支出!C526)</f>
        <v/>
      </c>
      <c r="E526" s="8" t="str">
        <f>IF(总支出!D526="","",总支出!D526)</f>
        <v/>
      </c>
      <c r="F526" s="6" t="str">
        <f>IF(总支出!E526="","",总支出!E526)</f>
        <v/>
      </c>
      <c r="G526" s="6" t="str">
        <f>IF(总支出!H526="","",总支出!H526)</f>
        <v/>
      </c>
      <c r="H526" s="6" t="str">
        <f>IF(总支出!I526="","自动",总支出!I526)</f>
        <v>自动</v>
      </c>
      <c r="I526" s="6" t="str">
        <f>IF(F526="","",IFERROR(VLOOKUP(F526,税费设置!$A$15:$B$27,2,FALSE),"含税不明"))</f>
        <v/>
      </c>
      <c r="J526" s="6" t="str">
        <f t="shared" si="57"/>
        <v/>
      </c>
      <c r="K526" s="6" t="str">
        <f>IF(AND(税费设置!$B$5="是",G526="个人支出",J526="应税"),"是","否")</f>
        <v>否</v>
      </c>
      <c r="L526" s="8">
        <f t="shared" si="58"/>
        <v>0</v>
      </c>
      <c r="M526" s="8">
        <f t="shared" si="59"/>
        <v>0</v>
      </c>
      <c r="N526" s="8">
        <f t="shared" si="60"/>
        <v>0</v>
      </c>
      <c r="O526" s="8">
        <f t="shared" si="61"/>
        <v>0</v>
      </c>
      <c r="P526" s="8">
        <f>IF(K526&lt;&gt;"是",0,IF(税费设置!$B$6="是",E526/(1+税费设置!$B$10),E526))</f>
        <v>0</v>
      </c>
      <c r="Q526" s="8">
        <f>IF(K526&lt;&gt;"是",0,P526*税费设置!$B$8)</f>
        <v>0</v>
      </c>
      <c r="R526" s="8">
        <f>IF(K526&lt;&gt;"是",0,P526*税费设置!$B$9)</f>
        <v>0</v>
      </c>
      <c r="S526" s="8">
        <f t="shared" si="62"/>
        <v>0</v>
      </c>
    </row>
    <row r="527" spans="1:19" ht="13.9">
      <c r="A527" s="6" t="str">
        <f>IF(总支出!A527="","",总支出!A527)</f>
        <v/>
      </c>
      <c r="B527" s="7" t="str">
        <f>IF(总支出!B527="","",总支出!B527)</f>
        <v/>
      </c>
      <c r="C527" s="6" t="str">
        <f t="shared" si="56"/>
        <v/>
      </c>
      <c r="D527" s="6" t="str">
        <f>IF(总支出!C527="","",总支出!C527)</f>
        <v/>
      </c>
      <c r="E527" s="8" t="str">
        <f>IF(总支出!D527="","",总支出!D527)</f>
        <v/>
      </c>
      <c r="F527" s="6" t="str">
        <f>IF(总支出!E527="","",总支出!E527)</f>
        <v/>
      </c>
      <c r="G527" s="6" t="str">
        <f>IF(总支出!H527="","",总支出!H527)</f>
        <v/>
      </c>
      <c r="H527" s="6" t="str">
        <f>IF(总支出!I527="","自动",总支出!I527)</f>
        <v>自动</v>
      </c>
      <c r="I527" s="6" t="str">
        <f>IF(F527="","",IFERROR(VLOOKUP(F527,税费设置!$A$15:$B$27,2,FALSE),"含税不明"))</f>
        <v/>
      </c>
      <c r="J527" s="6" t="str">
        <f t="shared" si="57"/>
        <v/>
      </c>
      <c r="K527" s="6" t="str">
        <f>IF(AND(税费设置!$B$5="是",G527="个人支出",J527="应税"),"是","否")</f>
        <v>否</v>
      </c>
      <c r="L527" s="8">
        <f t="shared" si="58"/>
        <v>0</v>
      </c>
      <c r="M527" s="8">
        <f t="shared" si="59"/>
        <v>0</v>
      </c>
      <c r="N527" s="8">
        <f t="shared" si="60"/>
        <v>0</v>
      </c>
      <c r="O527" s="8">
        <f t="shared" si="61"/>
        <v>0</v>
      </c>
      <c r="P527" s="8">
        <f>IF(K527&lt;&gt;"是",0,IF(税费设置!$B$6="是",E527/(1+税费设置!$B$10),E527))</f>
        <v>0</v>
      </c>
      <c r="Q527" s="8">
        <f>IF(K527&lt;&gt;"是",0,P527*税费设置!$B$8)</f>
        <v>0</v>
      </c>
      <c r="R527" s="8">
        <f>IF(K527&lt;&gt;"是",0,P527*税费设置!$B$9)</f>
        <v>0</v>
      </c>
      <c r="S527" s="8">
        <f t="shared" si="62"/>
        <v>0</v>
      </c>
    </row>
    <row r="528" spans="1:19" ht="13.9">
      <c r="A528" s="6" t="str">
        <f>IF(总支出!A528="","",总支出!A528)</f>
        <v/>
      </c>
      <c r="B528" s="7" t="str">
        <f>IF(总支出!B528="","",总支出!B528)</f>
        <v/>
      </c>
      <c r="C528" s="6" t="str">
        <f t="shared" si="56"/>
        <v/>
      </c>
      <c r="D528" s="6" t="str">
        <f>IF(总支出!C528="","",总支出!C528)</f>
        <v/>
      </c>
      <c r="E528" s="8" t="str">
        <f>IF(总支出!D528="","",总支出!D528)</f>
        <v/>
      </c>
      <c r="F528" s="6" t="str">
        <f>IF(总支出!E528="","",总支出!E528)</f>
        <v/>
      </c>
      <c r="G528" s="6" t="str">
        <f>IF(总支出!H528="","",总支出!H528)</f>
        <v/>
      </c>
      <c r="H528" s="6" t="str">
        <f>IF(总支出!I528="","自动",总支出!I528)</f>
        <v>自动</v>
      </c>
      <c r="I528" s="6" t="str">
        <f>IF(F528="","",IFERROR(VLOOKUP(F528,税费设置!$A$15:$B$27,2,FALSE),"含税不明"))</f>
        <v/>
      </c>
      <c r="J528" s="6" t="str">
        <f t="shared" si="57"/>
        <v/>
      </c>
      <c r="K528" s="6" t="str">
        <f>IF(AND(税费设置!$B$5="是",G528="个人支出",J528="应税"),"是","否")</f>
        <v>否</v>
      </c>
      <c r="L528" s="8">
        <f t="shared" si="58"/>
        <v>0</v>
      </c>
      <c r="M528" s="8">
        <f t="shared" si="59"/>
        <v>0</v>
      </c>
      <c r="N528" s="8">
        <f t="shared" si="60"/>
        <v>0</v>
      </c>
      <c r="O528" s="8">
        <f t="shared" si="61"/>
        <v>0</v>
      </c>
      <c r="P528" s="8">
        <f>IF(K528&lt;&gt;"是",0,IF(税费设置!$B$6="是",E528/(1+税费设置!$B$10),E528))</f>
        <v>0</v>
      </c>
      <c r="Q528" s="8">
        <f>IF(K528&lt;&gt;"是",0,P528*税费设置!$B$8)</f>
        <v>0</v>
      </c>
      <c r="R528" s="8">
        <f>IF(K528&lt;&gt;"是",0,P528*税费设置!$B$9)</f>
        <v>0</v>
      </c>
      <c r="S528" s="8">
        <f t="shared" si="62"/>
        <v>0</v>
      </c>
    </row>
    <row r="529" spans="1:19" ht="13.9">
      <c r="A529" s="6" t="str">
        <f>IF(总支出!A529="","",总支出!A529)</f>
        <v/>
      </c>
      <c r="B529" s="7" t="str">
        <f>IF(总支出!B529="","",总支出!B529)</f>
        <v/>
      </c>
      <c r="C529" s="6" t="str">
        <f t="shared" si="56"/>
        <v/>
      </c>
      <c r="D529" s="6" t="str">
        <f>IF(总支出!C529="","",总支出!C529)</f>
        <v/>
      </c>
      <c r="E529" s="8" t="str">
        <f>IF(总支出!D529="","",总支出!D529)</f>
        <v/>
      </c>
      <c r="F529" s="6" t="str">
        <f>IF(总支出!E529="","",总支出!E529)</f>
        <v/>
      </c>
      <c r="G529" s="6" t="str">
        <f>IF(总支出!H529="","",总支出!H529)</f>
        <v/>
      </c>
      <c r="H529" s="6" t="str">
        <f>IF(总支出!I529="","自动",总支出!I529)</f>
        <v>自动</v>
      </c>
      <c r="I529" s="6" t="str">
        <f>IF(F529="","",IFERROR(VLOOKUP(F529,税费设置!$A$15:$B$27,2,FALSE),"含税不明"))</f>
        <v/>
      </c>
      <c r="J529" s="6" t="str">
        <f t="shared" si="57"/>
        <v/>
      </c>
      <c r="K529" s="6" t="str">
        <f>IF(AND(税费设置!$B$5="是",G529="个人支出",J529="应税"),"是","否")</f>
        <v>否</v>
      </c>
      <c r="L529" s="8">
        <f t="shared" si="58"/>
        <v>0</v>
      </c>
      <c r="M529" s="8">
        <f t="shared" si="59"/>
        <v>0</v>
      </c>
      <c r="N529" s="8">
        <f t="shared" si="60"/>
        <v>0</v>
      </c>
      <c r="O529" s="8">
        <f t="shared" si="61"/>
        <v>0</v>
      </c>
      <c r="P529" s="8">
        <f>IF(K529&lt;&gt;"是",0,IF(税费设置!$B$6="是",E529/(1+税费设置!$B$10),E529))</f>
        <v>0</v>
      </c>
      <c r="Q529" s="8">
        <f>IF(K529&lt;&gt;"是",0,P529*税费设置!$B$8)</f>
        <v>0</v>
      </c>
      <c r="R529" s="8">
        <f>IF(K529&lt;&gt;"是",0,P529*税费设置!$B$9)</f>
        <v>0</v>
      </c>
      <c r="S529" s="8">
        <f t="shared" si="62"/>
        <v>0</v>
      </c>
    </row>
    <row r="530" spans="1:19" ht="13.9">
      <c r="A530" s="6" t="str">
        <f>IF(总支出!A530="","",总支出!A530)</f>
        <v/>
      </c>
      <c r="B530" s="7" t="str">
        <f>IF(总支出!B530="","",总支出!B530)</f>
        <v/>
      </c>
      <c r="C530" s="6" t="str">
        <f t="shared" si="56"/>
        <v/>
      </c>
      <c r="D530" s="6" t="str">
        <f>IF(总支出!C530="","",总支出!C530)</f>
        <v/>
      </c>
      <c r="E530" s="8" t="str">
        <f>IF(总支出!D530="","",总支出!D530)</f>
        <v/>
      </c>
      <c r="F530" s="6" t="str">
        <f>IF(总支出!E530="","",总支出!E530)</f>
        <v/>
      </c>
      <c r="G530" s="6" t="str">
        <f>IF(总支出!H530="","",总支出!H530)</f>
        <v/>
      </c>
      <c r="H530" s="6" t="str">
        <f>IF(总支出!I530="","自动",总支出!I530)</f>
        <v>自动</v>
      </c>
      <c r="I530" s="6" t="str">
        <f>IF(F530="","",IFERROR(VLOOKUP(F530,税费设置!$A$15:$B$27,2,FALSE),"含税不明"))</f>
        <v/>
      </c>
      <c r="J530" s="6" t="str">
        <f t="shared" si="57"/>
        <v/>
      </c>
      <c r="K530" s="6" t="str">
        <f>IF(AND(税费设置!$B$5="是",G530="个人支出",J530="应税"),"是","否")</f>
        <v>否</v>
      </c>
      <c r="L530" s="8">
        <f t="shared" si="58"/>
        <v>0</v>
      </c>
      <c r="M530" s="8">
        <f t="shared" si="59"/>
        <v>0</v>
      </c>
      <c r="N530" s="8">
        <f t="shared" si="60"/>
        <v>0</v>
      </c>
      <c r="O530" s="8">
        <f t="shared" si="61"/>
        <v>0</v>
      </c>
      <c r="P530" s="8">
        <f>IF(K530&lt;&gt;"是",0,IF(税费设置!$B$6="是",E530/(1+税费设置!$B$10),E530))</f>
        <v>0</v>
      </c>
      <c r="Q530" s="8">
        <f>IF(K530&lt;&gt;"是",0,P530*税费设置!$B$8)</f>
        <v>0</v>
      </c>
      <c r="R530" s="8">
        <f>IF(K530&lt;&gt;"是",0,P530*税费设置!$B$9)</f>
        <v>0</v>
      </c>
      <c r="S530" s="8">
        <f t="shared" si="62"/>
        <v>0</v>
      </c>
    </row>
    <row r="531" spans="1:19" ht="13.9">
      <c r="A531" s="6" t="str">
        <f>IF(总支出!A531="","",总支出!A531)</f>
        <v/>
      </c>
      <c r="B531" s="7" t="str">
        <f>IF(总支出!B531="","",总支出!B531)</f>
        <v/>
      </c>
      <c r="C531" s="6" t="str">
        <f t="shared" si="56"/>
        <v/>
      </c>
      <c r="D531" s="6" t="str">
        <f>IF(总支出!C531="","",总支出!C531)</f>
        <v/>
      </c>
      <c r="E531" s="8" t="str">
        <f>IF(总支出!D531="","",总支出!D531)</f>
        <v/>
      </c>
      <c r="F531" s="6" t="str">
        <f>IF(总支出!E531="","",总支出!E531)</f>
        <v/>
      </c>
      <c r="G531" s="6" t="str">
        <f>IF(总支出!H531="","",总支出!H531)</f>
        <v/>
      </c>
      <c r="H531" s="6" t="str">
        <f>IF(总支出!I531="","自动",总支出!I531)</f>
        <v>自动</v>
      </c>
      <c r="I531" s="6" t="str">
        <f>IF(F531="","",IFERROR(VLOOKUP(F531,税费设置!$A$15:$B$27,2,FALSE),"含税不明"))</f>
        <v/>
      </c>
      <c r="J531" s="6" t="str">
        <f t="shared" si="57"/>
        <v/>
      </c>
      <c r="K531" s="6" t="str">
        <f>IF(AND(税费设置!$B$5="是",G531="个人支出",J531="应税"),"是","否")</f>
        <v>否</v>
      </c>
      <c r="L531" s="8">
        <f t="shared" si="58"/>
        <v>0</v>
      </c>
      <c r="M531" s="8">
        <f t="shared" si="59"/>
        <v>0</v>
      </c>
      <c r="N531" s="8">
        <f t="shared" si="60"/>
        <v>0</v>
      </c>
      <c r="O531" s="8">
        <f t="shared" si="61"/>
        <v>0</v>
      </c>
      <c r="P531" s="8">
        <f>IF(K531&lt;&gt;"是",0,IF(税费设置!$B$6="是",E531/(1+税费设置!$B$10),E531))</f>
        <v>0</v>
      </c>
      <c r="Q531" s="8">
        <f>IF(K531&lt;&gt;"是",0,P531*税费设置!$B$8)</f>
        <v>0</v>
      </c>
      <c r="R531" s="8">
        <f>IF(K531&lt;&gt;"是",0,P531*税费设置!$B$9)</f>
        <v>0</v>
      </c>
      <c r="S531" s="8">
        <f t="shared" si="62"/>
        <v>0</v>
      </c>
    </row>
    <row r="532" spans="1:19" ht="13.9">
      <c r="A532" s="6" t="str">
        <f>IF(总支出!A532="","",总支出!A532)</f>
        <v/>
      </c>
      <c r="B532" s="7" t="str">
        <f>IF(总支出!B532="","",总支出!B532)</f>
        <v/>
      </c>
      <c r="C532" s="6" t="str">
        <f t="shared" si="56"/>
        <v/>
      </c>
      <c r="D532" s="6" t="str">
        <f>IF(总支出!C532="","",总支出!C532)</f>
        <v/>
      </c>
      <c r="E532" s="8" t="str">
        <f>IF(总支出!D532="","",总支出!D532)</f>
        <v/>
      </c>
      <c r="F532" s="6" t="str">
        <f>IF(总支出!E532="","",总支出!E532)</f>
        <v/>
      </c>
      <c r="G532" s="6" t="str">
        <f>IF(总支出!H532="","",总支出!H532)</f>
        <v/>
      </c>
      <c r="H532" s="6" t="str">
        <f>IF(总支出!I532="","自动",总支出!I532)</f>
        <v>自动</v>
      </c>
      <c r="I532" s="6" t="str">
        <f>IF(F532="","",IFERROR(VLOOKUP(F532,税费设置!$A$15:$B$27,2,FALSE),"含税不明"))</f>
        <v/>
      </c>
      <c r="J532" s="6" t="str">
        <f t="shared" si="57"/>
        <v/>
      </c>
      <c r="K532" s="6" t="str">
        <f>IF(AND(税费设置!$B$5="是",G532="个人支出",J532="应税"),"是","否")</f>
        <v>否</v>
      </c>
      <c r="L532" s="8">
        <f t="shared" si="58"/>
        <v>0</v>
      </c>
      <c r="M532" s="8">
        <f t="shared" si="59"/>
        <v>0</v>
      </c>
      <c r="N532" s="8">
        <f t="shared" si="60"/>
        <v>0</v>
      </c>
      <c r="O532" s="8">
        <f t="shared" si="61"/>
        <v>0</v>
      </c>
      <c r="P532" s="8">
        <f>IF(K532&lt;&gt;"是",0,IF(税费设置!$B$6="是",E532/(1+税费设置!$B$10),E532))</f>
        <v>0</v>
      </c>
      <c r="Q532" s="8">
        <f>IF(K532&lt;&gt;"是",0,P532*税费设置!$B$8)</f>
        <v>0</v>
      </c>
      <c r="R532" s="8">
        <f>IF(K532&lt;&gt;"是",0,P532*税费设置!$B$9)</f>
        <v>0</v>
      </c>
      <c r="S532" s="8">
        <f t="shared" si="62"/>
        <v>0</v>
      </c>
    </row>
    <row r="533" spans="1:19" ht="13.9">
      <c r="A533" s="6" t="str">
        <f>IF(总支出!A533="","",总支出!A533)</f>
        <v/>
      </c>
      <c r="B533" s="7" t="str">
        <f>IF(总支出!B533="","",总支出!B533)</f>
        <v/>
      </c>
      <c r="C533" s="6" t="str">
        <f t="shared" si="56"/>
        <v/>
      </c>
      <c r="D533" s="6" t="str">
        <f>IF(总支出!C533="","",总支出!C533)</f>
        <v/>
      </c>
      <c r="E533" s="8" t="str">
        <f>IF(总支出!D533="","",总支出!D533)</f>
        <v/>
      </c>
      <c r="F533" s="6" t="str">
        <f>IF(总支出!E533="","",总支出!E533)</f>
        <v/>
      </c>
      <c r="G533" s="6" t="str">
        <f>IF(总支出!H533="","",总支出!H533)</f>
        <v/>
      </c>
      <c r="H533" s="6" t="str">
        <f>IF(总支出!I533="","自动",总支出!I533)</f>
        <v>自动</v>
      </c>
      <c r="I533" s="6" t="str">
        <f>IF(F533="","",IFERROR(VLOOKUP(F533,税费设置!$A$15:$B$27,2,FALSE),"含税不明"))</f>
        <v/>
      </c>
      <c r="J533" s="6" t="str">
        <f t="shared" si="57"/>
        <v/>
      </c>
      <c r="K533" s="6" t="str">
        <f>IF(AND(税费设置!$B$5="是",G533="个人支出",J533="应税"),"是","否")</f>
        <v>否</v>
      </c>
      <c r="L533" s="8">
        <f t="shared" si="58"/>
        <v>0</v>
      </c>
      <c r="M533" s="8">
        <f t="shared" si="59"/>
        <v>0</v>
      </c>
      <c r="N533" s="8">
        <f t="shared" si="60"/>
        <v>0</v>
      </c>
      <c r="O533" s="8">
        <f t="shared" si="61"/>
        <v>0</v>
      </c>
      <c r="P533" s="8">
        <f>IF(K533&lt;&gt;"是",0,IF(税费设置!$B$6="是",E533/(1+税费设置!$B$10),E533))</f>
        <v>0</v>
      </c>
      <c r="Q533" s="8">
        <f>IF(K533&lt;&gt;"是",0,P533*税费设置!$B$8)</f>
        <v>0</v>
      </c>
      <c r="R533" s="8">
        <f>IF(K533&lt;&gt;"是",0,P533*税费设置!$B$9)</f>
        <v>0</v>
      </c>
      <c r="S533" s="8">
        <f t="shared" si="62"/>
        <v>0</v>
      </c>
    </row>
    <row r="534" spans="1:19" ht="13.9">
      <c r="A534" s="6" t="str">
        <f>IF(总支出!A534="","",总支出!A534)</f>
        <v/>
      </c>
      <c r="B534" s="7" t="str">
        <f>IF(总支出!B534="","",总支出!B534)</f>
        <v/>
      </c>
      <c r="C534" s="6" t="str">
        <f t="shared" si="56"/>
        <v/>
      </c>
      <c r="D534" s="6" t="str">
        <f>IF(总支出!C534="","",总支出!C534)</f>
        <v/>
      </c>
      <c r="E534" s="8" t="str">
        <f>IF(总支出!D534="","",总支出!D534)</f>
        <v/>
      </c>
      <c r="F534" s="6" t="str">
        <f>IF(总支出!E534="","",总支出!E534)</f>
        <v/>
      </c>
      <c r="G534" s="6" t="str">
        <f>IF(总支出!H534="","",总支出!H534)</f>
        <v/>
      </c>
      <c r="H534" s="6" t="str">
        <f>IF(总支出!I534="","自动",总支出!I534)</f>
        <v>自动</v>
      </c>
      <c r="I534" s="6" t="str">
        <f>IF(F534="","",IFERROR(VLOOKUP(F534,税费设置!$A$15:$B$27,2,FALSE),"含税不明"))</f>
        <v/>
      </c>
      <c r="J534" s="6" t="str">
        <f t="shared" si="57"/>
        <v/>
      </c>
      <c r="K534" s="6" t="str">
        <f>IF(AND(税费设置!$B$5="是",G534="个人支出",J534="应税"),"是","否")</f>
        <v>否</v>
      </c>
      <c r="L534" s="8">
        <f t="shared" si="58"/>
        <v>0</v>
      </c>
      <c r="M534" s="8">
        <f t="shared" si="59"/>
        <v>0</v>
      </c>
      <c r="N534" s="8">
        <f t="shared" si="60"/>
        <v>0</v>
      </c>
      <c r="O534" s="8">
        <f t="shared" si="61"/>
        <v>0</v>
      </c>
      <c r="P534" s="8">
        <f>IF(K534&lt;&gt;"是",0,IF(税费设置!$B$6="是",E534/(1+税费设置!$B$10),E534))</f>
        <v>0</v>
      </c>
      <c r="Q534" s="8">
        <f>IF(K534&lt;&gt;"是",0,P534*税费设置!$B$8)</f>
        <v>0</v>
      </c>
      <c r="R534" s="8">
        <f>IF(K534&lt;&gt;"是",0,P534*税费设置!$B$9)</f>
        <v>0</v>
      </c>
      <c r="S534" s="8">
        <f t="shared" si="62"/>
        <v>0</v>
      </c>
    </row>
    <row r="535" spans="1:19" ht="13.9">
      <c r="A535" s="6" t="str">
        <f>IF(总支出!A535="","",总支出!A535)</f>
        <v/>
      </c>
      <c r="B535" s="7" t="str">
        <f>IF(总支出!B535="","",总支出!B535)</f>
        <v/>
      </c>
      <c r="C535" s="6" t="str">
        <f t="shared" si="56"/>
        <v/>
      </c>
      <c r="D535" s="6" t="str">
        <f>IF(总支出!C535="","",总支出!C535)</f>
        <v/>
      </c>
      <c r="E535" s="8" t="str">
        <f>IF(总支出!D535="","",总支出!D535)</f>
        <v/>
      </c>
      <c r="F535" s="6" t="str">
        <f>IF(总支出!E535="","",总支出!E535)</f>
        <v/>
      </c>
      <c r="G535" s="6" t="str">
        <f>IF(总支出!H535="","",总支出!H535)</f>
        <v/>
      </c>
      <c r="H535" s="6" t="str">
        <f>IF(总支出!I535="","自动",总支出!I535)</f>
        <v>自动</v>
      </c>
      <c r="I535" s="6" t="str">
        <f>IF(F535="","",IFERROR(VLOOKUP(F535,税费设置!$A$15:$B$27,2,FALSE),"含税不明"))</f>
        <v/>
      </c>
      <c r="J535" s="6" t="str">
        <f t="shared" si="57"/>
        <v/>
      </c>
      <c r="K535" s="6" t="str">
        <f>IF(AND(税费设置!$B$5="是",G535="个人支出",J535="应税"),"是","否")</f>
        <v>否</v>
      </c>
      <c r="L535" s="8">
        <f t="shared" si="58"/>
        <v>0</v>
      </c>
      <c r="M535" s="8">
        <f t="shared" si="59"/>
        <v>0</v>
      </c>
      <c r="N535" s="8">
        <f t="shared" si="60"/>
        <v>0</v>
      </c>
      <c r="O535" s="8">
        <f t="shared" si="61"/>
        <v>0</v>
      </c>
      <c r="P535" s="8">
        <f>IF(K535&lt;&gt;"是",0,IF(税费设置!$B$6="是",E535/(1+税费设置!$B$10),E535))</f>
        <v>0</v>
      </c>
      <c r="Q535" s="8">
        <f>IF(K535&lt;&gt;"是",0,P535*税费设置!$B$8)</f>
        <v>0</v>
      </c>
      <c r="R535" s="8">
        <f>IF(K535&lt;&gt;"是",0,P535*税费设置!$B$9)</f>
        <v>0</v>
      </c>
      <c r="S535" s="8">
        <f t="shared" si="62"/>
        <v>0</v>
      </c>
    </row>
    <row r="536" spans="1:19" ht="13.9">
      <c r="A536" s="6" t="str">
        <f>IF(总支出!A536="","",总支出!A536)</f>
        <v/>
      </c>
      <c r="B536" s="7" t="str">
        <f>IF(总支出!B536="","",总支出!B536)</f>
        <v/>
      </c>
      <c r="C536" s="6" t="str">
        <f t="shared" si="56"/>
        <v/>
      </c>
      <c r="D536" s="6" t="str">
        <f>IF(总支出!C536="","",总支出!C536)</f>
        <v/>
      </c>
      <c r="E536" s="8" t="str">
        <f>IF(总支出!D536="","",总支出!D536)</f>
        <v/>
      </c>
      <c r="F536" s="6" t="str">
        <f>IF(总支出!E536="","",总支出!E536)</f>
        <v/>
      </c>
      <c r="G536" s="6" t="str">
        <f>IF(总支出!H536="","",总支出!H536)</f>
        <v/>
      </c>
      <c r="H536" s="6" t="str">
        <f>IF(总支出!I536="","自动",总支出!I536)</f>
        <v>自动</v>
      </c>
      <c r="I536" s="6" t="str">
        <f>IF(F536="","",IFERROR(VLOOKUP(F536,税费设置!$A$15:$B$27,2,FALSE),"含税不明"))</f>
        <v/>
      </c>
      <c r="J536" s="6" t="str">
        <f t="shared" si="57"/>
        <v/>
      </c>
      <c r="K536" s="6" t="str">
        <f>IF(AND(税费设置!$B$5="是",G536="个人支出",J536="应税"),"是","否")</f>
        <v>否</v>
      </c>
      <c r="L536" s="8">
        <f t="shared" si="58"/>
        <v>0</v>
      </c>
      <c r="M536" s="8">
        <f t="shared" si="59"/>
        <v>0</v>
      </c>
      <c r="N536" s="8">
        <f t="shared" si="60"/>
        <v>0</v>
      </c>
      <c r="O536" s="8">
        <f t="shared" si="61"/>
        <v>0</v>
      </c>
      <c r="P536" s="8">
        <f>IF(K536&lt;&gt;"是",0,IF(税费设置!$B$6="是",E536/(1+税费设置!$B$10),E536))</f>
        <v>0</v>
      </c>
      <c r="Q536" s="8">
        <f>IF(K536&lt;&gt;"是",0,P536*税费设置!$B$8)</f>
        <v>0</v>
      </c>
      <c r="R536" s="8">
        <f>IF(K536&lt;&gt;"是",0,P536*税费设置!$B$9)</f>
        <v>0</v>
      </c>
      <c r="S536" s="8">
        <f t="shared" si="62"/>
        <v>0</v>
      </c>
    </row>
    <row r="537" spans="1:19" ht="13.9">
      <c r="A537" s="6" t="str">
        <f>IF(总支出!A537="","",总支出!A537)</f>
        <v/>
      </c>
      <c r="B537" s="7" t="str">
        <f>IF(总支出!B537="","",总支出!B537)</f>
        <v/>
      </c>
      <c r="C537" s="6" t="str">
        <f t="shared" si="56"/>
        <v/>
      </c>
      <c r="D537" s="6" t="str">
        <f>IF(总支出!C537="","",总支出!C537)</f>
        <v/>
      </c>
      <c r="E537" s="8" t="str">
        <f>IF(总支出!D537="","",总支出!D537)</f>
        <v/>
      </c>
      <c r="F537" s="6" t="str">
        <f>IF(总支出!E537="","",总支出!E537)</f>
        <v/>
      </c>
      <c r="G537" s="6" t="str">
        <f>IF(总支出!H537="","",总支出!H537)</f>
        <v/>
      </c>
      <c r="H537" s="6" t="str">
        <f>IF(总支出!I537="","自动",总支出!I537)</f>
        <v>自动</v>
      </c>
      <c r="I537" s="6" t="str">
        <f>IF(F537="","",IFERROR(VLOOKUP(F537,税费设置!$A$15:$B$27,2,FALSE),"含税不明"))</f>
        <v/>
      </c>
      <c r="J537" s="6" t="str">
        <f t="shared" si="57"/>
        <v/>
      </c>
      <c r="K537" s="6" t="str">
        <f>IF(AND(税费设置!$B$5="是",G537="个人支出",J537="应税"),"是","否")</f>
        <v>否</v>
      </c>
      <c r="L537" s="8">
        <f t="shared" si="58"/>
        <v>0</v>
      </c>
      <c r="M537" s="8">
        <f t="shared" si="59"/>
        <v>0</v>
      </c>
      <c r="N537" s="8">
        <f t="shared" si="60"/>
        <v>0</v>
      </c>
      <c r="O537" s="8">
        <f t="shared" si="61"/>
        <v>0</v>
      </c>
      <c r="P537" s="8">
        <f>IF(K537&lt;&gt;"是",0,IF(税费设置!$B$6="是",E537/(1+税费设置!$B$10),E537))</f>
        <v>0</v>
      </c>
      <c r="Q537" s="8">
        <f>IF(K537&lt;&gt;"是",0,P537*税费设置!$B$8)</f>
        <v>0</v>
      </c>
      <c r="R537" s="8">
        <f>IF(K537&lt;&gt;"是",0,P537*税费设置!$B$9)</f>
        <v>0</v>
      </c>
      <c r="S537" s="8">
        <f t="shared" si="62"/>
        <v>0</v>
      </c>
    </row>
    <row r="538" spans="1:19" ht="13.9">
      <c r="A538" s="6" t="str">
        <f>IF(总支出!A538="","",总支出!A538)</f>
        <v/>
      </c>
      <c r="B538" s="7" t="str">
        <f>IF(总支出!B538="","",总支出!B538)</f>
        <v/>
      </c>
      <c r="C538" s="6" t="str">
        <f t="shared" si="56"/>
        <v/>
      </c>
      <c r="D538" s="6" t="str">
        <f>IF(总支出!C538="","",总支出!C538)</f>
        <v/>
      </c>
      <c r="E538" s="8" t="str">
        <f>IF(总支出!D538="","",总支出!D538)</f>
        <v/>
      </c>
      <c r="F538" s="6" t="str">
        <f>IF(总支出!E538="","",总支出!E538)</f>
        <v/>
      </c>
      <c r="G538" s="6" t="str">
        <f>IF(总支出!H538="","",总支出!H538)</f>
        <v/>
      </c>
      <c r="H538" s="6" t="str">
        <f>IF(总支出!I538="","自动",总支出!I538)</f>
        <v>自动</v>
      </c>
      <c r="I538" s="6" t="str">
        <f>IF(F538="","",IFERROR(VLOOKUP(F538,税费设置!$A$15:$B$27,2,FALSE),"含税不明"))</f>
        <v/>
      </c>
      <c r="J538" s="6" t="str">
        <f t="shared" si="57"/>
        <v/>
      </c>
      <c r="K538" s="6" t="str">
        <f>IF(AND(税费设置!$B$5="是",G538="个人支出",J538="应税"),"是","否")</f>
        <v>否</v>
      </c>
      <c r="L538" s="8">
        <f t="shared" si="58"/>
        <v>0</v>
      </c>
      <c r="M538" s="8">
        <f t="shared" si="59"/>
        <v>0</v>
      </c>
      <c r="N538" s="8">
        <f t="shared" si="60"/>
        <v>0</v>
      </c>
      <c r="O538" s="8">
        <f t="shared" si="61"/>
        <v>0</v>
      </c>
      <c r="P538" s="8">
        <f>IF(K538&lt;&gt;"是",0,IF(税费设置!$B$6="是",E538/(1+税费设置!$B$10),E538))</f>
        <v>0</v>
      </c>
      <c r="Q538" s="8">
        <f>IF(K538&lt;&gt;"是",0,P538*税费设置!$B$8)</f>
        <v>0</v>
      </c>
      <c r="R538" s="8">
        <f>IF(K538&lt;&gt;"是",0,P538*税费设置!$B$9)</f>
        <v>0</v>
      </c>
      <c r="S538" s="8">
        <f t="shared" si="62"/>
        <v>0</v>
      </c>
    </row>
    <row r="539" spans="1:19" ht="13.9">
      <c r="A539" s="6" t="str">
        <f>IF(总支出!A539="","",总支出!A539)</f>
        <v/>
      </c>
      <c r="B539" s="7" t="str">
        <f>IF(总支出!B539="","",总支出!B539)</f>
        <v/>
      </c>
      <c r="C539" s="6" t="str">
        <f t="shared" si="56"/>
        <v/>
      </c>
      <c r="D539" s="6" t="str">
        <f>IF(总支出!C539="","",总支出!C539)</f>
        <v/>
      </c>
      <c r="E539" s="8" t="str">
        <f>IF(总支出!D539="","",总支出!D539)</f>
        <v/>
      </c>
      <c r="F539" s="6" t="str">
        <f>IF(总支出!E539="","",总支出!E539)</f>
        <v/>
      </c>
      <c r="G539" s="6" t="str">
        <f>IF(总支出!H539="","",总支出!H539)</f>
        <v/>
      </c>
      <c r="H539" s="6" t="str">
        <f>IF(总支出!I539="","自动",总支出!I539)</f>
        <v>自动</v>
      </c>
      <c r="I539" s="6" t="str">
        <f>IF(F539="","",IFERROR(VLOOKUP(F539,税费设置!$A$15:$B$27,2,FALSE),"含税不明"))</f>
        <v/>
      </c>
      <c r="J539" s="6" t="str">
        <f t="shared" si="57"/>
        <v/>
      </c>
      <c r="K539" s="6" t="str">
        <f>IF(AND(税费设置!$B$5="是",G539="个人支出",J539="应税"),"是","否")</f>
        <v>否</v>
      </c>
      <c r="L539" s="8">
        <f t="shared" si="58"/>
        <v>0</v>
      </c>
      <c r="M539" s="8">
        <f t="shared" si="59"/>
        <v>0</v>
      </c>
      <c r="N539" s="8">
        <f t="shared" si="60"/>
        <v>0</v>
      </c>
      <c r="O539" s="8">
        <f t="shared" si="61"/>
        <v>0</v>
      </c>
      <c r="P539" s="8">
        <f>IF(K539&lt;&gt;"是",0,IF(税费设置!$B$6="是",E539/(1+税费设置!$B$10),E539))</f>
        <v>0</v>
      </c>
      <c r="Q539" s="8">
        <f>IF(K539&lt;&gt;"是",0,P539*税费设置!$B$8)</f>
        <v>0</v>
      </c>
      <c r="R539" s="8">
        <f>IF(K539&lt;&gt;"是",0,P539*税费设置!$B$9)</f>
        <v>0</v>
      </c>
      <c r="S539" s="8">
        <f t="shared" si="62"/>
        <v>0</v>
      </c>
    </row>
    <row r="540" spans="1:19" ht="13.9">
      <c r="A540" s="6" t="str">
        <f>IF(总支出!A540="","",总支出!A540)</f>
        <v/>
      </c>
      <c r="B540" s="7" t="str">
        <f>IF(总支出!B540="","",总支出!B540)</f>
        <v/>
      </c>
      <c r="C540" s="6" t="str">
        <f t="shared" si="56"/>
        <v/>
      </c>
      <c r="D540" s="6" t="str">
        <f>IF(总支出!C540="","",总支出!C540)</f>
        <v/>
      </c>
      <c r="E540" s="8" t="str">
        <f>IF(总支出!D540="","",总支出!D540)</f>
        <v/>
      </c>
      <c r="F540" s="6" t="str">
        <f>IF(总支出!E540="","",总支出!E540)</f>
        <v/>
      </c>
      <c r="G540" s="6" t="str">
        <f>IF(总支出!H540="","",总支出!H540)</f>
        <v/>
      </c>
      <c r="H540" s="6" t="str">
        <f>IF(总支出!I540="","自动",总支出!I540)</f>
        <v>自动</v>
      </c>
      <c r="I540" s="6" t="str">
        <f>IF(F540="","",IFERROR(VLOOKUP(F540,税费设置!$A$15:$B$27,2,FALSE),"含税不明"))</f>
        <v/>
      </c>
      <c r="J540" s="6" t="str">
        <f t="shared" si="57"/>
        <v/>
      </c>
      <c r="K540" s="6" t="str">
        <f>IF(AND(税费设置!$B$5="是",G540="个人支出",J540="应税"),"是","否")</f>
        <v>否</v>
      </c>
      <c r="L540" s="8">
        <f t="shared" si="58"/>
        <v>0</v>
      </c>
      <c r="M540" s="8">
        <f t="shared" si="59"/>
        <v>0</v>
      </c>
      <c r="N540" s="8">
        <f t="shared" si="60"/>
        <v>0</v>
      </c>
      <c r="O540" s="8">
        <f t="shared" si="61"/>
        <v>0</v>
      </c>
      <c r="P540" s="8">
        <f>IF(K540&lt;&gt;"是",0,IF(税费设置!$B$6="是",E540/(1+税费设置!$B$10),E540))</f>
        <v>0</v>
      </c>
      <c r="Q540" s="8">
        <f>IF(K540&lt;&gt;"是",0,P540*税费设置!$B$8)</f>
        <v>0</v>
      </c>
      <c r="R540" s="8">
        <f>IF(K540&lt;&gt;"是",0,P540*税费设置!$B$9)</f>
        <v>0</v>
      </c>
      <c r="S540" s="8">
        <f t="shared" si="62"/>
        <v>0</v>
      </c>
    </row>
    <row r="541" spans="1:19" ht="13.9">
      <c r="A541" s="6" t="str">
        <f>IF(总支出!A541="","",总支出!A541)</f>
        <v/>
      </c>
      <c r="B541" s="7" t="str">
        <f>IF(总支出!B541="","",总支出!B541)</f>
        <v/>
      </c>
      <c r="C541" s="6" t="str">
        <f t="shared" si="56"/>
        <v/>
      </c>
      <c r="D541" s="6" t="str">
        <f>IF(总支出!C541="","",总支出!C541)</f>
        <v/>
      </c>
      <c r="E541" s="8" t="str">
        <f>IF(总支出!D541="","",总支出!D541)</f>
        <v/>
      </c>
      <c r="F541" s="6" t="str">
        <f>IF(总支出!E541="","",总支出!E541)</f>
        <v/>
      </c>
      <c r="G541" s="6" t="str">
        <f>IF(总支出!H541="","",总支出!H541)</f>
        <v/>
      </c>
      <c r="H541" s="6" t="str">
        <f>IF(总支出!I541="","自动",总支出!I541)</f>
        <v>自动</v>
      </c>
      <c r="I541" s="6" t="str">
        <f>IF(F541="","",IFERROR(VLOOKUP(F541,税费设置!$A$15:$B$27,2,FALSE),"含税不明"))</f>
        <v/>
      </c>
      <c r="J541" s="6" t="str">
        <f t="shared" si="57"/>
        <v/>
      </c>
      <c r="K541" s="6" t="str">
        <f>IF(AND(税费设置!$B$5="是",G541="个人支出",J541="应税"),"是","否")</f>
        <v>否</v>
      </c>
      <c r="L541" s="8">
        <f t="shared" si="58"/>
        <v>0</v>
      </c>
      <c r="M541" s="8">
        <f t="shared" si="59"/>
        <v>0</v>
      </c>
      <c r="N541" s="8">
        <f t="shared" si="60"/>
        <v>0</v>
      </c>
      <c r="O541" s="8">
        <f t="shared" si="61"/>
        <v>0</v>
      </c>
      <c r="P541" s="8">
        <f>IF(K541&lt;&gt;"是",0,IF(税费设置!$B$6="是",E541/(1+税费设置!$B$10),E541))</f>
        <v>0</v>
      </c>
      <c r="Q541" s="8">
        <f>IF(K541&lt;&gt;"是",0,P541*税费设置!$B$8)</f>
        <v>0</v>
      </c>
      <c r="R541" s="8">
        <f>IF(K541&lt;&gt;"是",0,P541*税费设置!$B$9)</f>
        <v>0</v>
      </c>
      <c r="S541" s="8">
        <f t="shared" si="62"/>
        <v>0</v>
      </c>
    </row>
    <row r="542" spans="1:19" ht="13.9">
      <c r="A542" s="6" t="str">
        <f>IF(总支出!A542="","",总支出!A542)</f>
        <v/>
      </c>
      <c r="B542" s="7" t="str">
        <f>IF(总支出!B542="","",总支出!B542)</f>
        <v/>
      </c>
      <c r="C542" s="6" t="str">
        <f t="shared" si="56"/>
        <v/>
      </c>
      <c r="D542" s="6" t="str">
        <f>IF(总支出!C542="","",总支出!C542)</f>
        <v/>
      </c>
      <c r="E542" s="8" t="str">
        <f>IF(总支出!D542="","",总支出!D542)</f>
        <v/>
      </c>
      <c r="F542" s="6" t="str">
        <f>IF(总支出!E542="","",总支出!E542)</f>
        <v/>
      </c>
      <c r="G542" s="6" t="str">
        <f>IF(总支出!H542="","",总支出!H542)</f>
        <v/>
      </c>
      <c r="H542" s="6" t="str">
        <f>IF(总支出!I542="","自动",总支出!I542)</f>
        <v>自动</v>
      </c>
      <c r="I542" s="6" t="str">
        <f>IF(F542="","",IFERROR(VLOOKUP(F542,税费设置!$A$15:$B$27,2,FALSE),"含税不明"))</f>
        <v/>
      </c>
      <c r="J542" s="6" t="str">
        <f t="shared" si="57"/>
        <v/>
      </c>
      <c r="K542" s="6" t="str">
        <f>IF(AND(税费设置!$B$5="是",G542="个人支出",J542="应税"),"是","否")</f>
        <v>否</v>
      </c>
      <c r="L542" s="8">
        <f t="shared" si="58"/>
        <v>0</v>
      </c>
      <c r="M542" s="8">
        <f t="shared" si="59"/>
        <v>0</v>
      </c>
      <c r="N542" s="8">
        <f t="shared" si="60"/>
        <v>0</v>
      </c>
      <c r="O542" s="8">
        <f t="shared" si="61"/>
        <v>0</v>
      </c>
      <c r="P542" s="8">
        <f>IF(K542&lt;&gt;"是",0,IF(税费设置!$B$6="是",E542/(1+税费设置!$B$10),E542))</f>
        <v>0</v>
      </c>
      <c r="Q542" s="8">
        <f>IF(K542&lt;&gt;"是",0,P542*税费设置!$B$8)</f>
        <v>0</v>
      </c>
      <c r="R542" s="8">
        <f>IF(K542&lt;&gt;"是",0,P542*税费设置!$B$9)</f>
        <v>0</v>
      </c>
      <c r="S542" s="8">
        <f t="shared" si="62"/>
        <v>0</v>
      </c>
    </row>
    <row r="543" spans="1:19" ht="13.9">
      <c r="A543" s="6" t="str">
        <f>IF(总支出!A543="","",总支出!A543)</f>
        <v/>
      </c>
      <c r="B543" s="7" t="str">
        <f>IF(总支出!B543="","",总支出!B543)</f>
        <v/>
      </c>
      <c r="C543" s="6" t="str">
        <f t="shared" si="56"/>
        <v/>
      </c>
      <c r="D543" s="6" t="str">
        <f>IF(总支出!C543="","",总支出!C543)</f>
        <v/>
      </c>
      <c r="E543" s="8" t="str">
        <f>IF(总支出!D543="","",总支出!D543)</f>
        <v/>
      </c>
      <c r="F543" s="6" t="str">
        <f>IF(总支出!E543="","",总支出!E543)</f>
        <v/>
      </c>
      <c r="G543" s="6" t="str">
        <f>IF(总支出!H543="","",总支出!H543)</f>
        <v/>
      </c>
      <c r="H543" s="6" t="str">
        <f>IF(总支出!I543="","自动",总支出!I543)</f>
        <v>自动</v>
      </c>
      <c r="I543" s="6" t="str">
        <f>IF(F543="","",IFERROR(VLOOKUP(F543,税费设置!$A$15:$B$27,2,FALSE),"含税不明"))</f>
        <v/>
      </c>
      <c r="J543" s="6" t="str">
        <f t="shared" si="57"/>
        <v/>
      </c>
      <c r="K543" s="6" t="str">
        <f>IF(AND(税费设置!$B$5="是",G543="个人支出",J543="应税"),"是","否")</f>
        <v>否</v>
      </c>
      <c r="L543" s="8">
        <f t="shared" si="58"/>
        <v>0</v>
      </c>
      <c r="M543" s="8">
        <f t="shared" si="59"/>
        <v>0</v>
      </c>
      <c r="N543" s="8">
        <f t="shared" si="60"/>
        <v>0</v>
      </c>
      <c r="O543" s="8">
        <f t="shared" si="61"/>
        <v>0</v>
      </c>
      <c r="P543" s="8">
        <f>IF(K543&lt;&gt;"是",0,IF(税费设置!$B$6="是",E543/(1+税费设置!$B$10),E543))</f>
        <v>0</v>
      </c>
      <c r="Q543" s="8">
        <f>IF(K543&lt;&gt;"是",0,P543*税费设置!$B$8)</f>
        <v>0</v>
      </c>
      <c r="R543" s="8">
        <f>IF(K543&lt;&gt;"是",0,P543*税费设置!$B$9)</f>
        <v>0</v>
      </c>
      <c r="S543" s="8">
        <f t="shared" si="62"/>
        <v>0</v>
      </c>
    </row>
    <row r="544" spans="1:19" ht="13.9">
      <c r="A544" s="6" t="str">
        <f>IF(总支出!A544="","",总支出!A544)</f>
        <v/>
      </c>
      <c r="B544" s="7" t="str">
        <f>IF(总支出!B544="","",总支出!B544)</f>
        <v/>
      </c>
      <c r="C544" s="6" t="str">
        <f t="shared" si="56"/>
        <v/>
      </c>
      <c r="D544" s="6" t="str">
        <f>IF(总支出!C544="","",总支出!C544)</f>
        <v/>
      </c>
      <c r="E544" s="8" t="str">
        <f>IF(总支出!D544="","",总支出!D544)</f>
        <v/>
      </c>
      <c r="F544" s="6" t="str">
        <f>IF(总支出!E544="","",总支出!E544)</f>
        <v/>
      </c>
      <c r="G544" s="6" t="str">
        <f>IF(总支出!H544="","",总支出!H544)</f>
        <v/>
      </c>
      <c r="H544" s="6" t="str">
        <f>IF(总支出!I544="","自动",总支出!I544)</f>
        <v>自动</v>
      </c>
      <c r="I544" s="6" t="str">
        <f>IF(F544="","",IFERROR(VLOOKUP(F544,税费设置!$A$15:$B$27,2,FALSE),"含税不明"))</f>
        <v/>
      </c>
      <c r="J544" s="6" t="str">
        <f t="shared" si="57"/>
        <v/>
      </c>
      <c r="K544" s="6" t="str">
        <f>IF(AND(税费设置!$B$5="是",G544="个人支出",J544="应税"),"是","否")</f>
        <v>否</v>
      </c>
      <c r="L544" s="8">
        <f t="shared" si="58"/>
        <v>0</v>
      </c>
      <c r="M544" s="8">
        <f t="shared" si="59"/>
        <v>0</v>
      </c>
      <c r="N544" s="8">
        <f t="shared" si="60"/>
        <v>0</v>
      </c>
      <c r="O544" s="8">
        <f t="shared" si="61"/>
        <v>0</v>
      </c>
      <c r="P544" s="8">
        <f>IF(K544&lt;&gt;"是",0,IF(税费设置!$B$6="是",E544/(1+税费设置!$B$10),E544))</f>
        <v>0</v>
      </c>
      <c r="Q544" s="8">
        <f>IF(K544&lt;&gt;"是",0,P544*税费设置!$B$8)</f>
        <v>0</v>
      </c>
      <c r="R544" s="8">
        <f>IF(K544&lt;&gt;"是",0,P544*税费设置!$B$9)</f>
        <v>0</v>
      </c>
      <c r="S544" s="8">
        <f t="shared" si="62"/>
        <v>0</v>
      </c>
    </row>
    <row r="545" spans="1:19" ht="13.9">
      <c r="A545" s="6" t="str">
        <f>IF(总支出!A545="","",总支出!A545)</f>
        <v/>
      </c>
      <c r="B545" s="7" t="str">
        <f>IF(总支出!B545="","",总支出!B545)</f>
        <v/>
      </c>
      <c r="C545" s="6" t="str">
        <f t="shared" si="56"/>
        <v/>
      </c>
      <c r="D545" s="6" t="str">
        <f>IF(总支出!C545="","",总支出!C545)</f>
        <v/>
      </c>
      <c r="E545" s="8" t="str">
        <f>IF(总支出!D545="","",总支出!D545)</f>
        <v/>
      </c>
      <c r="F545" s="6" t="str">
        <f>IF(总支出!E545="","",总支出!E545)</f>
        <v/>
      </c>
      <c r="G545" s="6" t="str">
        <f>IF(总支出!H545="","",总支出!H545)</f>
        <v/>
      </c>
      <c r="H545" s="6" t="str">
        <f>IF(总支出!I545="","自动",总支出!I545)</f>
        <v>自动</v>
      </c>
      <c r="I545" s="6" t="str">
        <f>IF(F545="","",IFERROR(VLOOKUP(F545,税费设置!$A$15:$B$27,2,FALSE),"含税不明"))</f>
        <v/>
      </c>
      <c r="J545" s="6" t="str">
        <f t="shared" si="57"/>
        <v/>
      </c>
      <c r="K545" s="6" t="str">
        <f>IF(AND(税费设置!$B$5="是",G545="个人支出",J545="应税"),"是","否")</f>
        <v>否</v>
      </c>
      <c r="L545" s="8">
        <f t="shared" si="58"/>
        <v>0</v>
      </c>
      <c r="M545" s="8">
        <f t="shared" si="59"/>
        <v>0</v>
      </c>
      <c r="N545" s="8">
        <f t="shared" si="60"/>
        <v>0</v>
      </c>
      <c r="O545" s="8">
        <f t="shared" si="61"/>
        <v>0</v>
      </c>
      <c r="P545" s="8">
        <f>IF(K545&lt;&gt;"是",0,IF(税费设置!$B$6="是",E545/(1+税费设置!$B$10),E545))</f>
        <v>0</v>
      </c>
      <c r="Q545" s="8">
        <f>IF(K545&lt;&gt;"是",0,P545*税费设置!$B$8)</f>
        <v>0</v>
      </c>
      <c r="R545" s="8">
        <f>IF(K545&lt;&gt;"是",0,P545*税费设置!$B$9)</f>
        <v>0</v>
      </c>
      <c r="S545" s="8">
        <f t="shared" si="62"/>
        <v>0</v>
      </c>
    </row>
    <row r="546" spans="1:19" ht="13.9">
      <c r="A546" s="6" t="str">
        <f>IF(总支出!A546="","",总支出!A546)</f>
        <v/>
      </c>
      <c r="B546" s="7" t="str">
        <f>IF(总支出!B546="","",总支出!B546)</f>
        <v/>
      </c>
      <c r="C546" s="6" t="str">
        <f t="shared" si="56"/>
        <v/>
      </c>
      <c r="D546" s="6" t="str">
        <f>IF(总支出!C546="","",总支出!C546)</f>
        <v/>
      </c>
      <c r="E546" s="8" t="str">
        <f>IF(总支出!D546="","",总支出!D546)</f>
        <v/>
      </c>
      <c r="F546" s="6" t="str">
        <f>IF(总支出!E546="","",总支出!E546)</f>
        <v/>
      </c>
      <c r="G546" s="6" t="str">
        <f>IF(总支出!H546="","",总支出!H546)</f>
        <v/>
      </c>
      <c r="H546" s="6" t="str">
        <f>IF(总支出!I546="","自动",总支出!I546)</f>
        <v>自动</v>
      </c>
      <c r="I546" s="6" t="str">
        <f>IF(F546="","",IFERROR(VLOOKUP(F546,税费设置!$A$15:$B$27,2,FALSE),"含税不明"))</f>
        <v/>
      </c>
      <c r="J546" s="6" t="str">
        <f t="shared" si="57"/>
        <v/>
      </c>
      <c r="K546" s="6" t="str">
        <f>IF(AND(税费设置!$B$5="是",G546="个人支出",J546="应税"),"是","否")</f>
        <v>否</v>
      </c>
      <c r="L546" s="8">
        <f t="shared" si="58"/>
        <v>0</v>
      </c>
      <c r="M546" s="8">
        <f t="shared" si="59"/>
        <v>0</v>
      </c>
      <c r="N546" s="8">
        <f t="shared" si="60"/>
        <v>0</v>
      </c>
      <c r="O546" s="8">
        <f t="shared" si="61"/>
        <v>0</v>
      </c>
      <c r="P546" s="8">
        <f>IF(K546&lt;&gt;"是",0,IF(税费设置!$B$6="是",E546/(1+税费设置!$B$10),E546))</f>
        <v>0</v>
      </c>
      <c r="Q546" s="8">
        <f>IF(K546&lt;&gt;"是",0,P546*税费设置!$B$8)</f>
        <v>0</v>
      </c>
      <c r="R546" s="8">
        <f>IF(K546&lt;&gt;"是",0,P546*税费设置!$B$9)</f>
        <v>0</v>
      </c>
      <c r="S546" s="8">
        <f t="shared" si="62"/>
        <v>0</v>
      </c>
    </row>
    <row r="547" spans="1:19" ht="13.9">
      <c r="A547" s="6" t="str">
        <f>IF(总支出!A547="","",总支出!A547)</f>
        <v/>
      </c>
      <c r="B547" s="7" t="str">
        <f>IF(总支出!B547="","",总支出!B547)</f>
        <v/>
      </c>
      <c r="C547" s="6" t="str">
        <f t="shared" si="56"/>
        <v/>
      </c>
      <c r="D547" s="6" t="str">
        <f>IF(总支出!C547="","",总支出!C547)</f>
        <v/>
      </c>
      <c r="E547" s="8" t="str">
        <f>IF(总支出!D547="","",总支出!D547)</f>
        <v/>
      </c>
      <c r="F547" s="6" t="str">
        <f>IF(总支出!E547="","",总支出!E547)</f>
        <v/>
      </c>
      <c r="G547" s="6" t="str">
        <f>IF(总支出!H547="","",总支出!H547)</f>
        <v/>
      </c>
      <c r="H547" s="6" t="str">
        <f>IF(总支出!I547="","自动",总支出!I547)</f>
        <v>自动</v>
      </c>
      <c r="I547" s="6" t="str">
        <f>IF(F547="","",IFERROR(VLOOKUP(F547,税费设置!$A$15:$B$27,2,FALSE),"含税不明"))</f>
        <v/>
      </c>
      <c r="J547" s="6" t="str">
        <f t="shared" si="57"/>
        <v/>
      </c>
      <c r="K547" s="6" t="str">
        <f>IF(AND(税费设置!$B$5="是",G547="个人支出",J547="应税"),"是","否")</f>
        <v>否</v>
      </c>
      <c r="L547" s="8">
        <f t="shared" si="58"/>
        <v>0</v>
      </c>
      <c r="M547" s="8">
        <f t="shared" si="59"/>
        <v>0</v>
      </c>
      <c r="N547" s="8">
        <f t="shared" si="60"/>
        <v>0</v>
      </c>
      <c r="O547" s="8">
        <f t="shared" si="61"/>
        <v>0</v>
      </c>
      <c r="P547" s="8">
        <f>IF(K547&lt;&gt;"是",0,IF(税费设置!$B$6="是",E547/(1+税费设置!$B$10),E547))</f>
        <v>0</v>
      </c>
      <c r="Q547" s="8">
        <f>IF(K547&lt;&gt;"是",0,P547*税费设置!$B$8)</f>
        <v>0</v>
      </c>
      <c r="R547" s="8">
        <f>IF(K547&lt;&gt;"是",0,P547*税费设置!$B$9)</f>
        <v>0</v>
      </c>
      <c r="S547" s="8">
        <f t="shared" si="62"/>
        <v>0</v>
      </c>
    </row>
    <row r="548" spans="1:19" ht="13.9">
      <c r="A548" s="6" t="str">
        <f>IF(总支出!A548="","",总支出!A548)</f>
        <v/>
      </c>
      <c r="B548" s="7" t="str">
        <f>IF(总支出!B548="","",总支出!B548)</f>
        <v/>
      </c>
      <c r="C548" s="6" t="str">
        <f t="shared" si="56"/>
        <v/>
      </c>
      <c r="D548" s="6" t="str">
        <f>IF(总支出!C548="","",总支出!C548)</f>
        <v/>
      </c>
      <c r="E548" s="8" t="str">
        <f>IF(总支出!D548="","",总支出!D548)</f>
        <v/>
      </c>
      <c r="F548" s="6" t="str">
        <f>IF(总支出!E548="","",总支出!E548)</f>
        <v/>
      </c>
      <c r="G548" s="6" t="str">
        <f>IF(总支出!H548="","",总支出!H548)</f>
        <v/>
      </c>
      <c r="H548" s="6" t="str">
        <f>IF(总支出!I548="","自动",总支出!I548)</f>
        <v>自动</v>
      </c>
      <c r="I548" s="6" t="str">
        <f>IF(F548="","",IFERROR(VLOOKUP(F548,税费设置!$A$15:$B$27,2,FALSE),"含税不明"))</f>
        <v/>
      </c>
      <c r="J548" s="6" t="str">
        <f t="shared" si="57"/>
        <v/>
      </c>
      <c r="K548" s="6" t="str">
        <f>IF(AND(税费设置!$B$5="是",G548="个人支出",J548="应税"),"是","否")</f>
        <v>否</v>
      </c>
      <c r="L548" s="8">
        <f t="shared" si="58"/>
        <v>0</v>
      </c>
      <c r="M548" s="8">
        <f t="shared" si="59"/>
        <v>0</v>
      </c>
      <c r="N548" s="8">
        <f t="shared" si="60"/>
        <v>0</v>
      </c>
      <c r="O548" s="8">
        <f t="shared" si="61"/>
        <v>0</v>
      </c>
      <c r="P548" s="8">
        <f>IF(K548&lt;&gt;"是",0,IF(税费设置!$B$6="是",E548/(1+税费设置!$B$10),E548))</f>
        <v>0</v>
      </c>
      <c r="Q548" s="8">
        <f>IF(K548&lt;&gt;"是",0,P548*税费设置!$B$8)</f>
        <v>0</v>
      </c>
      <c r="R548" s="8">
        <f>IF(K548&lt;&gt;"是",0,P548*税费设置!$B$9)</f>
        <v>0</v>
      </c>
      <c r="S548" s="8">
        <f t="shared" si="62"/>
        <v>0</v>
      </c>
    </row>
    <row r="549" spans="1:19" ht="13.9">
      <c r="A549" s="6" t="str">
        <f>IF(总支出!A549="","",总支出!A549)</f>
        <v/>
      </c>
      <c r="B549" s="7" t="str">
        <f>IF(总支出!B549="","",总支出!B549)</f>
        <v/>
      </c>
      <c r="C549" s="6" t="str">
        <f t="shared" si="56"/>
        <v/>
      </c>
      <c r="D549" s="6" t="str">
        <f>IF(总支出!C549="","",总支出!C549)</f>
        <v/>
      </c>
      <c r="E549" s="8" t="str">
        <f>IF(总支出!D549="","",总支出!D549)</f>
        <v/>
      </c>
      <c r="F549" s="6" t="str">
        <f>IF(总支出!E549="","",总支出!E549)</f>
        <v/>
      </c>
      <c r="G549" s="6" t="str">
        <f>IF(总支出!H549="","",总支出!H549)</f>
        <v/>
      </c>
      <c r="H549" s="6" t="str">
        <f>IF(总支出!I549="","自动",总支出!I549)</f>
        <v>自动</v>
      </c>
      <c r="I549" s="6" t="str">
        <f>IF(F549="","",IFERROR(VLOOKUP(F549,税费设置!$A$15:$B$27,2,FALSE),"含税不明"))</f>
        <v/>
      </c>
      <c r="J549" s="6" t="str">
        <f t="shared" si="57"/>
        <v/>
      </c>
      <c r="K549" s="6" t="str">
        <f>IF(AND(税费设置!$B$5="是",G549="个人支出",J549="应税"),"是","否")</f>
        <v>否</v>
      </c>
      <c r="L549" s="8">
        <f t="shared" si="58"/>
        <v>0</v>
      </c>
      <c r="M549" s="8">
        <f t="shared" si="59"/>
        <v>0</v>
      </c>
      <c r="N549" s="8">
        <f t="shared" si="60"/>
        <v>0</v>
      </c>
      <c r="O549" s="8">
        <f t="shared" si="61"/>
        <v>0</v>
      </c>
      <c r="P549" s="8">
        <f>IF(K549&lt;&gt;"是",0,IF(税费设置!$B$6="是",E549/(1+税费设置!$B$10),E549))</f>
        <v>0</v>
      </c>
      <c r="Q549" s="8">
        <f>IF(K549&lt;&gt;"是",0,P549*税费设置!$B$8)</f>
        <v>0</v>
      </c>
      <c r="R549" s="8">
        <f>IF(K549&lt;&gt;"是",0,P549*税费设置!$B$9)</f>
        <v>0</v>
      </c>
      <c r="S549" s="8">
        <f t="shared" si="62"/>
        <v>0</v>
      </c>
    </row>
    <row r="550" spans="1:19" ht="13.9">
      <c r="A550" s="6" t="str">
        <f>IF(总支出!A550="","",总支出!A550)</f>
        <v/>
      </c>
      <c r="B550" s="7" t="str">
        <f>IF(总支出!B550="","",总支出!B550)</f>
        <v/>
      </c>
      <c r="C550" s="6" t="str">
        <f t="shared" si="56"/>
        <v/>
      </c>
      <c r="D550" s="6" t="str">
        <f>IF(总支出!C550="","",总支出!C550)</f>
        <v/>
      </c>
      <c r="E550" s="8" t="str">
        <f>IF(总支出!D550="","",总支出!D550)</f>
        <v/>
      </c>
      <c r="F550" s="6" t="str">
        <f>IF(总支出!E550="","",总支出!E550)</f>
        <v/>
      </c>
      <c r="G550" s="6" t="str">
        <f>IF(总支出!H550="","",总支出!H550)</f>
        <v/>
      </c>
      <c r="H550" s="6" t="str">
        <f>IF(总支出!I550="","自动",总支出!I550)</f>
        <v>自动</v>
      </c>
      <c r="I550" s="6" t="str">
        <f>IF(F550="","",IFERROR(VLOOKUP(F550,税费设置!$A$15:$B$27,2,FALSE),"含税不明"))</f>
        <v/>
      </c>
      <c r="J550" s="6" t="str">
        <f t="shared" si="57"/>
        <v/>
      </c>
      <c r="K550" s="6" t="str">
        <f>IF(AND(税费设置!$B$5="是",G550="个人支出",J550="应税"),"是","否")</f>
        <v>否</v>
      </c>
      <c r="L550" s="8">
        <f t="shared" si="58"/>
        <v>0</v>
      </c>
      <c r="M550" s="8">
        <f t="shared" si="59"/>
        <v>0</v>
      </c>
      <c r="N550" s="8">
        <f t="shared" si="60"/>
        <v>0</v>
      </c>
      <c r="O550" s="8">
        <f t="shared" si="61"/>
        <v>0</v>
      </c>
      <c r="P550" s="8">
        <f>IF(K550&lt;&gt;"是",0,IF(税费设置!$B$6="是",E550/(1+税费设置!$B$10),E550))</f>
        <v>0</v>
      </c>
      <c r="Q550" s="8">
        <f>IF(K550&lt;&gt;"是",0,P550*税费设置!$B$8)</f>
        <v>0</v>
      </c>
      <c r="R550" s="8">
        <f>IF(K550&lt;&gt;"是",0,P550*税费设置!$B$9)</f>
        <v>0</v>
      </c>
      <c r="S550" s="8">
        <f t="shared" si="62"/>
        <v>0</v>
      </c>
    </row>
    <row r="551" spans="1:19" ht="13.9">
      <c r="A551" s="6" t="str">
        <f>IF(总支出!A551="","",总支出!A551)</f>
        <v/>
      </c>
      <c r="B551" s="7" t="str">
        <f>IF(总支出!B551="","",总支出!B551)</f>
        <v/>
      </c>
      <c r="C551" s="6" t="str">
        <f t="shared" si="56"/>
        <v/>
      </c>
      <c r="D551" s="6" t="str">
        <f>IF(总支出!C551="","",总支出!C551)</f>
        <v/>
      </c>
      <c r="E551" s="8" t="str">
        <f>IF(总支出!D551="","",总支出!D551)</f>
        <v/>
      </c>
      <c r="F551" s="6" t="str">
        <f>IF(总支出!E551="","",总支出!E551)</f>
        <v/>
      </c>
      <c r="G551" s="6" t="str">
        <f>IF(总支出!H551="","",总支出!H551)</f>
        <v/>
      </c>
      <c r="H551" s="6" t="str">
        <f>IF(总支出!I551="","自动",总支出!I551)</f>
        <v>自动</v>
      </c>
      <c r="I551" s="6" t="str">
        <f>IF(F551="","",IFERROR(VLOOKUP(F551,税费设置!$A$15:$B$27,2,FALSE),"含税不明"))</f>
        <v/>
      </c>
      <c r="J551" s="6" t="str">
        <f t="shared" si="57"/>
        <v/>
      </c>
      <c r="K551" s="6" t="str">
        <f>IF(AND(税费设置!$B$5="是",G551="个人支出",J551="应税"),"是","否")</f>
        <v>否</v>
      </c>
      <c r="L551" s="8">
        <f t="shared" si="58"/>
        <v>0</v>
      </c>
      <c r="M551" s="8">
        <f t="shared" si="59"/>
        <v>0</v>
      </c>
      <c r="N551" s="8">
        <f t="shared" si="60"/>
        <v>0</v>
      </c>
      <c r="O551" s="8">
        <f t="shared" si="61"/>
        <v>0</v>
      </c>
      <c r="P551" s="8">
        <f>IF(K551&lt;&gt;"是",0,IF(税费设置!$B$6="是",E551/(1+税费设置!$B$10),E551))</f>
        <v>0</v>
      </c>
      <c r="Q551" s="8">
        <f>IF(K551&lt;&gt;"是",0,P551*税费设置!$B$8)</f>
        <v>0</v>
      </c>
      <c r="R551" s="8">
        <f>IF(K551&lt;&gt;"是",0,P551*税费设置!$B$9)</f>
        <v>0</v>
      </c>
      <c r="S551" s="8">
        <f t="shared" si="62"/>
        <v>0</v>
      </c>
    </row>
    <row r="552" spans="1:19" ht="13.9">
      <c r="A552" s="6" t="str">
        <f>IF(总支出!A552="","",总支出!A552)</f>
        <v/>
      </c>
      <c r="B552" s="7" t="str">
        <f>IF(总支出!B552="","",总支出!B552)</f>
        <v/>
      </c>
      <c r="C552" s="6" t="str">
        <f t="shared" si="56"/>
        <v/>
      </c>
      <c r="D552" s="6" t="str">
        <f>IF(总支出!C552="","",总支出!C552)</f>
        <v/>
      </c>
      <c r="E552" s="8" t="str">
        <f>IF(总支出!D552="","",总支出!D552)</f>
        <v/>
      </c>
      <c r="F552" s="6" t="str">
        <f>IF(总支出!E552="","",总支出!E552)</f>
        <v/>
      </c>
      <c r="G552" s="6" t="str">
        <f>IF(总支出!H552="","",总支出!H552)</f>
        <v/>
      </c>
      <c r="H552" s="6" t="str">
        <f>IF(总支出!I552="","自动",总支出!I552)</f>
        <v>自动</v>
      </c>
      <c r="I552" s="6" t="str">
        <f>IF(F552="","",IFERROR(VLOOKUP(F552,税费设置!$A$15:$B$27,2,FALSE),"含税不明"))</f>
        <v/>
      </c>
      <c r="J552" s="6" t="str">
        <f t="shared" si="57"/>
        <v/>
      </c>
      <c r="K552" s="6" t="str">
        <f>IF(AND(税费设置!$B$5="是",G552="个人支出",J552="应税"),"是","否")</f>
        <v>否</v>
      </c>
      <c r="L552" s="8">
        <f t="shared" si="58"/>
        <v>0</v>
      </c>
      <c r="M552" s="8">
        <f t="shared" si="59"/>
        <v>0</v>
      </c>
      <c r="N552" s="8">
        <f t="shared" si="60"/>
        <v>0</v>
      </c>
      <c r="O552" s="8">
        <f t="shared" si="61"/>
        <v>0</v>
      </c>
      <c r="P552" s="8">
        <f>IF(K552&lt;&gt;"是",0,IF(税费设置!$B$6="是",E552/(1+税费设置!$B$10),E552))</f>
        <v>0</v>
      </c>
      <c r="Q552" s="8">
        <f>IF(K552&lt;&gt;"是",0,P552*税费设置!$B$8)</f>
        <v>0</v>
      </c>
      <c r="R552" s="8">
        <f>IF(K552&lt;&gt;"是",0,P552*税费设置!$B$9)</f>
        <v>0</v>
      </c>
      <c r="S552" s="8">
        <f t="shared" si="62"/>
        <v>0</v>
      </c>
    </row>
    <row r="553" spans="1:19" ht="13.9">
      <c r="A553" s="6" t="str">
        <f>IF(总支出!A553="","",总支出!A553)</f>
        <v/>
      </c>
      <c r="B553" s="7" t="str">
        <f>IF(总支出!B553="","",总支出!B553)</f>
        <v/>
      </c>
      <c r="C553" s="6" t="str">
        <f t="shared" si="56"/>
        <v/>
      </c>
      <c r="D553" s="6" t="str">
        <f>IF(总支出!C553="","",总支出!C553)</f>
        <v/>
      </c>
      <c r="E553" s="8" t="str">
        <f>IF(总支出!D553="","",总支出!D553)</f>
        <v/>
      </c>
      <c r="F553" s="6" t="str">
        <f>IF(总支出!E553="","",总支出!E553)</f>
        <v/>
      </c>
      <c r="G553" s="6" t="str">
        <f>IF(总支出!H553="","",总支出!H553)</f>
        <v/>
      </c>
      <c r="H553" s="6" t="str">
        <f>IF(总支出!I553="","自动",总支出!I553)</f>
        <v>自动</v>
      </c>
      <c r="I553" s="6" t="str">
        <f>IF(F553="","",IFERROR(VLOOKUP(F553,税费设置!$A$15:$B$27,2,FALSE),"含税不明"))</f>
        <v/>
      </c>
      <c r="J553" s="6" t="str">
        <f t="shared" si="57"/>
        <v/>
      </c>
      <c r="K553" s="6" t="str">
        <f>IF(AND(税费设置!$B$5="是",G553="个人支出",J553="应税"),"是","否")</f>
        <v>否</v>
      </c>
      <c r="L553" s="8">
        <f t="shared" si="58"/>
        <v>0</v>
      </c>
      <c r="M553" s="8">
        <f t="shared" si="59"/>
        <v>0</v>
      </c>
      <c r="N553" s="8">
        <f t="shared" si="60"/>
        <v>0</v>
      </c>
      <c r="O553" s="8">
        <f t="shared" si="61"/>
        <v>0</v>
      </c>
      <c r="P553" s="8">
        <f>IF(K553&lt;&gt;"是",0,IF(税费设置!$B$6="是",E553/(1+税费设置!$B$10),E553))</f>
        <v>0</v>
      </c>
      <c r="Q553" s="8">
        <f>IF(K553&lt;&gt;"是",0,P553*税费设置!$B$8)</f>
        <v>0</v>
      </c>
      <c r="R553" s="8">
        <f>IF(K553&lt;&gt;"是",0,P553*税费设置!$B$9)</f>
        <v>0</v>
      </c>
      <c r="S553" s="8">
        <f t="shared" si="62"/>
        <v>0</v>
      </c>
    </row>
    <row r="554" spans="1:19" ht="13.9">
      <c r="A554" s="6" t="str">
        <f>IF(总支出!A554="","",总支出!A554)</f>
        <v/>
      </c>
      <c r="B554" s="7" t="str">
        <f>IF(总支出!B554="","",总支出!B554)</f>
        <v/>
      </c>
      <c r="C554" s="6" t="str">
        <f t="shared" si="56"/>
        <v/>
      </c>
      <c r="D554" s="6" t="str">
        <f>IF(总支出!C554="","",总支出!C554)</f>
        <v/>
      </c>
      <c r="E554" s="8" t="str">
        <f>IF(总支出!D554="","",总支出!D554)</f>
        <v/>
      </c>
      <c r="F554" s="6" t="str">
        <f>IF(总支出!E554="","",总支出!E554)</f>
        <v/>
      </c>
      <c r="G554" s="6" t="str">
        <f>IF(总支出!H554="","",总支出!H554)</f>
        <v/>
      </c>
      <c r="H554" s="6" t="str">
        <f>IF(总支出!I554="","自动",总支出!I554)</f>
        <v>自动</v>
      </c>
      <c r="I554" s="6" t="str">
        <f>IF(F554="","",IFERROR(VLOOKUP(F554,税费设置!$A$15:$B$27,2,FALSE),"含税不明"))</f>
        <v/>
      </c>
      <c r="J554" s="6" t="str">
        <f t="shared" si="57"/>
        <v/>
      </c>
      <c r="K554" s="6" t="str">
        <f>IF(AND(税费设置!$B$5="是",G554="个人支出",J554="应税"),"是","否")</f>
        <v>否</v>
      </c>
      <c r="L554" s="8">
        <f t="shared" si="58"/>
        <v>0</v>
      </c>
      <c r="M554" s="8">
        <f t="shared" si="59"/>
        <v>0</v>
      </c>
      <c r="N554" s="8">
        <f t="shared" si="60"/>
        <v>0</v>
      </c>
      <c r="O554" s="8">
        <f t="shared" si="61"/>
        <v>0</v>
      </c>
      <c r="P554" s="8">
        <f>IF(K554&lt;&gt;"是",0,IF(税费设置!$B$6="是",E554/(1+税费设置!$B$10),E554))</f>
        <v>0</v>
      </c>
      <c r="Q554" s="8">
        <f>IF(K554&lt;&gt;"是",0,P554*税费设置!$B$8)</f>
        <v>0</v>
      </c>
      <c r="R554" s="8">
        <f>IF(K554&lt;&gt;"是",0,P554*税费设置!$B$9)</f>
        <v>0</v>
      </c>
      <c r="S554" s="8">
        <f t="shared" si="62"/>
        <v>0</v>
      </c>
    </row>
    <row r="555" spans="1:19" ht="13.9">
      <c r="A555" s="6" t="str">
        <f>IF(总支出!A555="","",总支出!A555)</f>
        <v/>
      </c>
      <c r="B555" s="7" t="str">
        <f>IF(总支出!B555="","",总支出!B555)</f>
        <v/>
      </c>
      <c r="C555" s="6" t="str">
        <f t="shared" si="56"/>
        <v/>
      </c>
      <c r="D555" s="6" t="str">
        <f>IF(总支出!C555="","",总支出!C555)</f>
        <v/>
      </c>
      <c r="E555" s="8" t="str">
        <f>IF(总支出!D555="","",总支出!D555)</f>
        <v/>
      </c>
      <c r="F555" s="6" t="str">
        <f>IF(总支出!E555="","",总支出!E555)</f>
        <v/>
      </c>
      <c r="G555" s="6" t="str">
        <f>IF(总支出!H555="","",总支出!H555)</f>
        <v/>
      </c>
      <c r="H555" s="6" t="str">
        <f>IF(总支出!I555="","自动",总支出!I555)</f>
        <v>自动</v>
      </c>
      <c r="I555" s="6" t="str">
        <f>IF(F555="","",IFERROR(VLOOKUP(F555,税费设置!$A$15:$B$27,2,FALSE),"含税不明"))</f>
        <v/>
      </c>
      <c r="J555" s="6" t="str">
        <f t="shared" si="57"/>
        <v/>
      </c>
      <c r="K555" s="6" t="str">
        <f>IF(AND(税费设置!$B$5="是",G555="个人支出",J555="应税"),"是","否")</f>
        <v>否</v>
      </c>
      <c r="L555" s="8">
        <f t="shared" si="58"/>
        <v>0</v>
      </c>
      <c r="M555" s="8">
        <f t="shared" si="59"/>
        <v>0</v>
      </c>
      <c r="N555" s="8">
        <f t="shared" si="60"/>
        <v>0</v>
      </c>
      <c r="O555" s="8">
        <f t="shared" si="61"/>
        <v>0</v>
      </c>
      <c r="P555" s="8">
        <f>IF(K555&lt;&gt;"是",0,IF(税费设置!$B$6="是",E555/(1+税费设置!$B$10),E555))</f>
        <v>0</v>
      </c>
      <c r="Q555" s="8">
        <f>IF(K555&lt;&gt;"是",0,P555*税费设置!$B$8)</f>
        <v>0</v>
      </c>
      <c r="R555" s="8">
        <f>IF(K555&lt;&gt;"是",0,P555*税费设置!$B$9)</f>
        <v>0</v>
      </c>
      <c r="S555" s="8">
        <f t="shared" si="62"/>
        <v>0</v>
      </c>
    </row>
    <row r="556" spans="1:19" ht="13.9">
      <c r="A556" s="6" t="str">
        <f>IF(总支出!A556="","",总支出!A556)</f>
        <v/>
      </c>
      <c r="B556" s="7" t="str">
        <f>IF(总支出!B556="","",总支出!B556)</f>
        <v/>
      </c>
      <c r="C556" s="6" t="str">
        <f t="shared" si="56"/>
        <v/>
      </c>
      <c r="D556" s="6" t="str">
        <f>IF(总支出!C556="","",总支出!C556)</f>
        <v/>
      </c>
      <c r="E556" s="8" t="str">
        <f>IF(总支出!D556="","",总支出!D556)</f>
        <v/>
      </c>
      <c r="F556" s="6" t="str">
        <f>IF(总支出!E556="","",总支出!E556)</f>
        <v/>
      </c>
      <c r="G556" s="6" t="str">
        <f>IF(总支出!H556="","",总支出!H556)</f>
        <v/>
      </c>
      <c r="H556" s="6" t="str">
        <f>IF(总支出!I556="","自动",总支出!I556)</f>
        <v>自动</v>
      </c>
      <c r="I556" s="6" t="str">
        <f>IF(F556="","",IFERROR(VLOOKUP(F556,税费设置!$A$15:$B$27,2,FALSE),"含税不明"))</f>
        <v/>
      </c>
      <c r="J556" s="6" t="str">
        <f t="shared" si="57"/>
        <v/>
      </c>
      <c r="K556" s="6" t="str">
        <f>IF(AND(税费设置!$B$5="是",G556="个人支出",J556="应税"),"是","否")</f>
        <v>否</v>
      </c>
      <c r="L556" s="8">
        <f t="shared" si="58"/>
        <v>0</v>
      </c>
      <c r="M556" s="8">
        <f t="shared" si="59"/>
        <v>0</v>
      </c>
      <c r="N556" s="8">
        <f t="shared" si="60"/>
        <v>0</v>
      </c>
      <c r="O556" s="8">
        <f t="shared" si="61"/>
        <v>0</v>
      </c>
      <c r="P556" s="8">
        <f>IF(K556&lt;&gt;"是",0,IF(税费设置!$B$6="是",E556/(1+税费设置!$B$10),E556))</f>
        <v>0</v>
      </c>
      <c r="Q556" s="8">
        <f>IF(K556&lt;&gt;"是",0,P556*税费设置!$B$8)</f>
        <v>0</v>
      </c>
      <c r="R556" s="8">
        <f>IF(K556&lt;&gt;"是",0,P556*税费设置!$B$9)</f>
        <v>0</v>
      </c>
      <c r="S556" s="8">
        <f t="shared" si="62"/>
        <v>0</v>
      </c>
    </row>
    <row r="557" spans="1:19" ht="13.9">
      <c r="A557" s="6" t="str">
        <f>IF(总支出!A557="","",总支出!A557)</f>
        <v/>
      </c>
      <c r="B557" s="7" t="str">
        <f>IF(总支出!B557="","",总支出!B557)</f>
        <v/>
      </c>
      <c r="C557" s="6" t="str">
        <f t="shared" si="56"/>
        <v/>
      </c>
      <c r="D557" s="6" t="str">
        <f>IF(总支出!C557="","",总支出!C557)</f>
        <v/>
      </c>
      <c r="E557" s="8" t="str">
        <f>IF(总支出!D557="","",总支出!D557)</f>
        <v/>
      </c>
      <c r="F557" s="6" t="str">
        <f>IF(总支出!E557="","",总支出!E557)</f>
        <v/>
      </c>
      <c r="G557" s="6" t="str">
        <f>IF(总支出!H557="","",总支出!H557)</f>
        <v/>
      </c>
      <c r="H557" s="6" t="str">
        <f>IF(总支出!I557="","自动",总支出!I557)</f>
        <v>自动</v>
      </c>
      <c r="I557" s="6" t="str">
        <f>IF(F557="","",IFERROR(VLOOKUP(F557,税费设置!$A$15:$B$27,2,FALSE),"含税不明"))</f>
        <v/>
      </c>
      <c r="J557" s="6" t="str">
        <f t="shared" si="57"/>
        <v/>
      </c>
      <c r="K557" s="6" t="str">
        <f>IF(AND(税费设置!$B$5="是",G557="个人支出",J557="应税"),"是","否")</f>
        <v>否</v>
      </c>
      <c r="L557" s="8">
        <f t="shared" si="58"/>
        <v>0</v>
      </c>
      <c r="M557" s="8">
        <f t="shared" si="59"/>
        <v>0</v>
      </c>
      <c r="N557" s="8">
        <f t="shared" si="60"/>
        <v>0</v>
      </c>
      <c r="O557" s="8">
        <f t="shared" si="61"/>
        <v>0</v>
      </c>
      <c r="P557" s="8">
        <f>IF(K557&lt;&gt;"是",0,IF(税费设置!$B$6="是",E557/(1+税费设置!$B$10),E557))</f>
        <v>0</v>
      </c>
      <c r="Q557" s="8">
        <f>IF(K557&lt;&gt;"是",0,P557*税费设置!$B$8)</f>
        <v>0</v>
      </c>
      <c r="R557" s="8">
        <f>IF(K557&lt;&gt;"是",0,P557*税费设置!$B$9)</f>
        <v>0</v>
      </c>
      <c r="S557" s="8">
        <f t="shared" si="62"/>
        <v>0</v>
      </c>
    </row>
    <row r="558" spans="1:19" ht="13.9">
      <c r="A558" s="6" t="str">
        <f>IF(总支出!A558="","",总支出!A558)</f>
        <v/>
      </c>
      <c r="B558" s="7" t="str">
        <f>IF(总支出!B558="","",总支出!B558)</f>
        <v/>
      </c>
      <c r="C558" s="6" t="str">
        <f t="shared" si="56"/>
        <v/>
      </c>
      <c r="D558" s="6" t="str">
        <f>IF(总支出!C558="","",总支出!C558)</f>
        <v/>
      </c>
      <c r="E558" s="8" t="str">
        <f>IF(总支出!D558="","",总支出!D558)</f>
        <v/>
      </c>
      <c r="F558" s="6" t="str">
        <f>IF(总支出!E558="","",总支出!E558)</f>
        <v/>
      </c>
      <c r="G558" s="6" t="str">
        <f>IF(总支出!H558="","",总支出!H558)</f>
        <v/>
      </c>
      <c r="H558" s="6" t="str">
        <f>IF(总支出!I558="","自动",总支出!I558)</f>
        <v>自动</v>
      </c>
      <c r="I558" s="6" t="str">
        <f>IF(F558="","",IFERROR(VLOOKUP(F558,税费设置!$A$15:$B$27,2,FALSE),"含税不明"))</f>
        <v/>
      </c>
      <c r="J558" s="6" t="str">
        <f t="shared" si="57"/>
        <v/>
      </c>
      <c r="K558" s="6" t="str">
        <f>IF(AND(税费设置!$B$5="是",G558="个人支出",J558="应税"),"是","否")</f>
        <v>否</v>
      </c>
      <c r="L558" s="8">
        <f t="shared" si="58"/>
        <v>0</v>
      </c>
      <c r="M558" s="8">
        <f t="shared" si="59"/>
        <v>0</v>
      </c>
      <c r="N558" s="8">
        <f t="shared" si="60"/>
        <v>0</v>
      </c>
      <c r="O558" s="8">
        <f t="shared" si="61"/>
        <v>0</v>
      </c>
      <c r="P558" s="8">
        <f>IF(K558&lt;&gt;"是",0,IF(税费设置!$B$6="是",E558/(1+税费设置!$B$10),E558))</f>
        <v>0</v>
      </c>
      <c r="Q558" s="8">
        <f>IF(K558&lt;&gt;"是",0,P558*税费设置!$B$8)</f>
        <v>0</v>
      </c>
      <c r="R558" s="8">
        <f>IF(K558&lt;&gt;"是",0,P558*税费设置!$B$9)</f>
        <v>0</v>
      </c>
      <c r="S558" s="8">
        <f t="shared" si="62"/>
        <v>0</v>
      </c>
    </row>
    <row r="559" spans="1:19" ht="13.9">
      <c r="A559" s="6" t="str">
        <f>IF(总支出!A559="","",总支出!A559)</f>
        <v/>
      </c>
      <c r="B559" s="7" t="str">
        <f>IF(总支出!B559="","",总支出!B559)</f>
        <v/>
      </c>
      <c r="C559" s="6" t="str">
        <f t="shared" si="56"/>
        <v/>
      </c>
      <c r="D559" s="6" t="str">
        <f>IF(总支出!C559="","",总支出!C559)</f>
        <v/>
      </c>
      <c r="E559" s="8" t="str">
        <f>IF(总支出!D559="","",总支出!D559)</f>
        <v/>
      </c>
      <c r="F559" s="6" t="str">
        <f>IF(总支出!E559="","",总支出!E559)</f>
        <v/>
      </c>
      <c r="G559" s="6" t="str">
        <f>IF(总支出!H559="","",总支出!H559)</f>
        <v/>
      </c>
      <c r="H559" s="6" t="str">
        <f>IF(总支出!I559="","自动",总支出!I559)</f>
        <v>自动</v>
      </c>
      <c r="I559" s="6" t="str">
        <f>IF(F559="","",IFERROR(VLOOKUP(F559,税费设置!$A$15:$B$27,2,FALSE),"含税不明"))</f>
        <v/>
      </c>
      <c r="J559" s="6" t="str">
        <f t="shared" si="57"/>
        <v/>
      </c>
      <c r="K559" s="6" t="str">
        <f>IF(AND(税费设置!$B$5="是",G559="个人支出",J559="应税"),"是","否")</f>
        <v>否</v>
      </c>
      <c r="L559" s="8">
        <f t="shared" si="58"/>
        <v>0</v>
      </c>
      <c r="M559" s="8">
        <f t="shared" si="59"/>
        <v>0</v>
      </c>
      <c r="N559" s="8">
        <f t="shared" si="60"/>
        <v>0</v>
      </c>
      <c r="O559" s="8">
        <f t="shared" si="61"/>
        <v>0</v>
      </c>
      <c r="P559" s="8">
        <f>IF(K559&lt;&gt;"是",0,IF(税费设置!$B$6="是",E559/(1+税费设置!$B$10),E559))</f>
        <v>0</v>
      </c>
      <c r="Q559" s="8">
        <f>IF(K559&lt;&gt;"是",0,P559*税费设置!$B$8)</f>
        <v>0</v>
      </c>
      <c r="R559" s="8">
        <f>IF(K559&lt;&gt;"是",0,P559*税费设置!$B$9)</f>
        <v>0</v>
      </c>
      <c r="S559" s="8">
        <f t="shared" si="62"/>
        <v>0</v>
      </c>
    </row>
    <row r="560" spans="1:19" ht="13.9">
      <c r="A560" s="6" t="str">
        <f>IF(总支出!A560="","",总支出!A560)</f>
        <v/>
      </c>
      <c r="B560" s="7" t="str">
        <f>IF(总支出!B560="","",总支出!B560)</f>
        <v/>
      </c>
      <c r="C560" s="6" t="str">
        <f t="shared" si="56"/>
        <v/>
      </c>
      <c r="D560" s="6" t="str">
        <f>IF(总支出!C560="","",总支出!C560)</f>
        <v/>
      </c>
      <c r="E560" s="8" t="str">
        <f>IF(总支出!D560="","",总支出!D560)</f>
        <v/>
      </c>
      <c r="F560" s="6" t="str">
        <f>IF(总支出!E560="","",总支出!E560)</f>
        <v/>
      </c>
      <c r="G560" s="6" t="str">
        <f>IF(总支出!H560="","",总支出!H560)</f>
        <v/>
      </c>
      <c r="H560" s="6" t="str">
        <f>IF(总支出!I560="","自动",总支出!I560)</f>
        <v>自动</v>
      </c>
      <c r="I560" s="6" t="str">
        <f>IF(F560="","",IFERROR(VLOOKUP(F560,税费设置!$A$15:$B$27,2,FALSE),"含税不明"))</f>
        <v/>
      </c>
      <c r="J560" s="6" t="str">
        <f t="shared" si="57"/>
        <v/>
      </c>
      <c r="K560" s="6" t="str">
        <f>IF(AND(税费设置!$B$5="是",G560="个人支出",J560="应税"),"是","否")</f>
        <v>否</v>
      </c>
      <c r="L560" s="8">
        <f t="shared" si="58"/>
        <v>0</v>
      </c>
      <c r="M560" s="8">
        <f t="shared" si="59"/>
        <v>0</v>
      </c>
      <c r="N560" s="8">
        <f t="shared" si="60"/>
        <v>0</v>
      </c>
      <c r="O560" s="8">
        <f t="shared" si="61"/>
        <v>0</v>
      </c>
      <c r="P560" s="8">
        <f>IF(K560&lt;&gt;"是",0,IF(税费设置!$B$6="是",E560/(1+税费设置!$B$10),E560))</f>
        <v>0</v>
      </c>
      <c r="Q560" s="8">
        <f>IF(K560&lt;&gt;"是",0,P560*税费设置!$B$8)</f>
        <v>0</v>
      </c>
      <c r="R560" s="8">
        <f>IF(K560&lt;&gt;"是",0,P560*税费设置!$B$9)</f>
        <v>0</v>
      </c>
      <c r="S560" s="8">
        <f t="shared" si="62"/>
        <v>0</v>
      </c>
    </row>
    <row r="561" spans="1:19" ht="13.9">
      <c r="A561" s="6" t="str">
        <f>IF(总支出!A561="","",总支出!A561)</f>
        <v/>
      </c>
      <c r="B561" s="7" t="str">
        <f>IF(总支出!B561="","",总支出!B561)</f>
        <v/>
      </c>
      <c r="C561" s="6" t="str">
        <f t="shared" si="56"/>
        <v/>
      </c>
      <c r="D561" s="6" t="str">
        <f>IF(总支出!C561="","",总支出!C561)</f>
        <v/>
      </c>
      <c r="E561" s="8" t="str">
        <f>IF(总支出!D561="","",总支出!D561)</f>
        <v/>
      </c>
      <c r="F561" s="6" t="str">
        <f>IF(总支出!E561="","",总支出!E561)</f>
        <v/>
      </c>
      <c r="G561" s="6" t="str">
        <f>IF(总支出!H561="","",总支出!H561)</f>
        <v/>
      </c>
      <c r="H561" s="6" t="str">
        <f>IF(总支出!I561="","自动",总支出!I561)</f>
        <v>自动</v>
      </c>
      <c r="I561" s="6" t="str">
        <f>IF(F561="","",IFERROR(VLOOKUP(F561,税费设置!$A$15:$B$27,2,FALSE),"含税不明"))</f>
        <v/>
      </c>
      <c r="J561" s="6" t="str">
        <f t="shared" si="57"/>
        <v/>
      </c>
      <c r="K561" s="6" t="str">
        <f>IF(AND(税费设置!$B$5="是",G561="个人支出",J561="应税"),"是","否")</f>
        <v>否</v>
      </c>
      <c r="L561" s="8">
        <f t="shared" si="58"/>
        <v>0</v>
      </c>
      <c r="M561" s="8">
        <f t="shared" si="59"/>
        <v>0</v>
      </c>
      <c r="N561" s="8">
        <f t="shared" si="60"/>
        <v>0</v>
      </c>
      <c r="O561" s="8">
        <f t="shared" si="61"/>
        <v>0</v>
      </c>
      <c r="P561" s="8">
        <f>IF(K561&lt;&gt;"是",0,IF(税费设置!$B$6="是",E561/(1+税费设置!$B$10),E561))</f>
        <v>0</v>
      </c>
      <c r="Q561" s="8">
        <f>IF(K561&lt;&gt;"是",0,P561*税费设置!$B$8)</f>
        <v>0</v>
      </c>
      <c r="R561" s="8">
        <f>IF(K561&lt;&gt;"是",0,P561*税费设置!$B$9)</f>
        <v>0</v>
      </c>
      <c r="S561" s="8">
        <f t="shared" si="62"/>
        <v>0</v>
      </c>
    </row>
    <row r="562" spans="1:19" ht="13.9">
      <c r="A562" s="6" t="str">
        <f>IF(总支出!A562="","",总支出!A562)</f>
        <v/>
      </c>
      <c r="B562" s="7" t="str">
        <f>IF(总支出!B562="","",总支出!B562)</f>
        <v/>
      </c>
      <c r="C562" s="6" t="str">
        <f t="shared" si="56"/>
        <v/>
      </c>
      <c r="D562" s="6" t="str">
        <f>IF(总支出!C562="","",总支出!C562)</f>
        <v/>
      </c>
      <c r="E562" s="8" t="str">
        <f>IF(总支出!D562="","",总支出!D562)</f>
        <v/>
      </c>
      <c r="F562" s="6" t="str">
        <f>IF(总支出!E562="","",总支出!E562)</f>
        <v/>
      </c>
      <c r="G562" s="6" t="str">
        <f>IF(总支出!H562="","",总支出!H562)</f>
        <v/>
      </c>
      <c r="H562" s="6" t="str">
        <f>IF(总支出!I562="","自动",总支出!I562)</f>
        <v>自动</v>
      </c>
      <c r="I562" s="6" t="str">
        <f>IF(F562="","",IFERROR(VLOOKUP(F562,税费设置!$A$15:$B$27,2,FALSE),"含税不明"))</f>
        <v/>
      </c>
      <c r="J562" s="6" t="str">
        <f t="shared" si="57"/>
        <v/>
      </c>
      <c r="K562" s="6" t="str">
        <f>IF(AND(税费设置!$B$5="是",G562="个人支出",J562="应税"),"是","否")</f>
        <v>否</v>
      </c>
      <c r="L562" s="8">
        <f t="shared" si="58"/>
        <v>0</v>
      </c>
      <c r="M562" s="8">
        <f t="shared" si="59"/>
        <v>0</v>
      </c>
      <c r="N562" s="8">
        <f t="shared" si="60"/>
        <v>0</v>
      </c>
      <c r="O562" s="8">
        <f t="shared" si="61"/>
        <v>0</v>
      </c>
      <c r="P562" s="8">
        <f>IF(K562&lt;&gt;"是",0,IF(税费设置!$B$6="是",E562/(1+税费设置!$B$10),E562))</f>
        <v>0</v>
      </c>
      <c r="Q562" s="8">
        <f>IF(K562&lt;&gt;"是",0,P562*税费设置!$B$8)</f>
        <v>0</v>
      </c>
      <c r="R562" s="8">
        <f>IF(K562&lt;&gt;"是",0,P562*税费设置!$B$9)</f>
        <v>0</v>
      </c>
      <c r="S562" s="8">
        <f t="shared" si="62"/>
        <v>0</v>
      </c>
    </row>
    <row r="563" spans="1:19" ht="13.9">
      <c r="A563" s="6" t="str">
        <f>IF(总支出!A563="","",总支出!A563)</f>
        <v/>
      </c>
      <c r="B563" s="7" t="str">
        <f>IF(总支出!B563="","",总支出!B563)</f>
        <v/>
      </c>
      <c r="C563" s="6" t="str">
        <f t="shared" si="56"/>
        <v/>
      </c>
      <c r="D563" s="6" t="str">
        <f>IF(总支出!C563="","",总支出!C563)</f>
        <v/>
      </c>
      <c r="E563" s="8" t="str">
        <f>IF(总支出!D563="","",总支出!D563)</f>
        <v/>
      </c>
      <c r="F563" s="6" t="str">
        <f>IF(总支出!E563="","",总支出!E563)</f>
        <v/>
      </c>
      <c r="G563" s="6" t="str">
        <f>IF(总支出!H563="","",总支出!H563)</f>
        <v/>
      </c>
      <c r="H563" s="6" t="str">
        <f>IF(总支出!I563="","自动",总支出!I563)</f>
        <v>自动</v>
      </c>
      <c r="I563" s="6" t="str">
        <f>IF(F563="","",IFERROR(VLOOKUP(F563,税费设置!$A$15:$B$27,2,FALSE),"含税不明"))</f>
        <v/>
      </c>
      <c r="J563" s="6" t="str">
        <f t="shared" si="57"/>
        <v/>
      </c>
      <c r="K563" s="6" t="str">
        <f>IF(AND(税费设置!$B$5="是",G563="个人支出",J563="应税"),"是","否")</f>
        <v>否</v>
      </c>
      <c r="L563" s="8">
        <f t="shared" si="58"/>
        <v>0</v>
      </c>
      <c r="M563" s="8">
        <f t="shared" si="59"/>
        <v>0</v>
      </c>
      <c r="N563" s="8">
        <f t="shared" si="60"/>
        <v>0</v>
      </c>
      <c r="O563" s="8">
        <f t="shared" si="61"/>
        <v>0</v>
      </c>
      <c r="P563" s="8">
        <f>IF(K563&lt;&gt;"是",0,IF(税费设置!$B$6="是",E563/(1+税费设置!$B$10),E563))</f>
        <v>0</v>
      </c>
      <c r="Q563" s="8">
        <f>IF(K563&lt;&gt;"是",0,P563*税费设置!$B$8)</f>
        <v>0</v>
      </c>
      <c r="R563" s="8">
        <f>IF(K563&lt;&gt;"是",0,P563*税费设置!$B$9)</f>
        <v>0</v>
      </c>
      <c r="S563" s="8">
        <f t="shared" si="62"/>
        <v>0</v>
      </c>
    </row>
    <row r="564" spans="1:19" ht="13.9">
      <c r="A564" s="6" t="str">
        <f>IF(总支出!A564="","",总支出!A564)</f>
        <v/>
      </c>
      <c r="B564" s="7" t="str">
        <f>IF(总支出!B564="","",总支出!B564)</f>
        <v/>
      </c>
      <c r="C564" s="6" t="str">
        <f t="shared" si="56"/>
        <v/>
      </c>
      <c r="D564" s="6" t="str">
        <f>IF(总支出!C564="","",总支出!C564)</f>
        <v/>
      </c>
      <c r="E564" s="8" t="str">
        <f>IF(总支出!D564="","",总支出!D564)</f>
        <v/>
      </c>
      <c r="F564" s="6" t="str">
        <f>IF(总支出!E564="","",总支出!E564)</f>
        <v/>
      </c>
      <c r="G564" s="6" t="str">
        <f>IF(总支出!H564="","",总支出!H564)</f>
        <v/>
      </c>
      <c r="H564" s="6" t="str">
        <f>IF(总支出!I564="","自动",总支出!I564)</f>
        <v>自动</v>
      </c>
      <c r="I564" s="6" t="str">
        <f>IF(F564="","",IFERROR(VLOOKUP(F564,税费设置!$A$15:$B$27,2,FALSE),"含税不明"))</f>
        <v/>
      </c>
      <c r="J564" s="6" t="str">
        <f t="shared" si="57"/>
        <v/>
      </c>
      <c r="K564" s="6" t="str">
        <f>IF(AND(税费设置!$B$5="是",G564="个人支出",J564="应税"),"是","否")</f>
        <v>否</v>
      </c>
      <c r="L564" s="8">
        <f t="shared" si="58"/>
        <v>0</v>
      </c>
      <c r="M564" s="8">
        <f t="shared" si="59"/>
        <v>0</v>
      </c>
      <c r="N564" s="8">
        <f t="shared" si="60"/>
        <v>0</v>
      </c>
      <c r="O564" s="8">
        <f t="shared" si="61"/>
        <v>0</v>
      </c>
      <c r="P564" s="8">
        <f>IF(K564&lt;&gt;"是",0,IF(税费设置!$B$6="是",E564/(1+税费设置!$B$10),E564))</f>
        <v>0</v>
      </c>
      <c r="Q564" s="8">
        <f>IF(K564&lt;&gt;"是",0,P564*税费设置!$B$8)</f>
        <v>0</v>
      </c>
      <c r="R564" s="8">
        <f>IF(K564&lt;&gt;"是",0,P564*税费设置!$B$9)</f>
        <v>0</v>
      </c>
      <c r="S564" s="8">
        <f t="shared" si="62"/>
        <v>0</v>
      </c>
    </row>
    <row r="565" spans="1:19" ht="13.9">
      <c r="A565" s="6" t="str">
        <f>IF(总支出!A565="","",总支出!A565)</f>
        <v/>
      </c>
      <c r="B565" s="7" t="str">
        <f>IF(总支出!B565="","",总支出!B565)</f>
        <v/>
      </c>
      <c r="C565" s="6" t="str">
        <f t="shared" si="56"/>
        <v/>
      </c>
      <c r="D565" s="6" t="str">
        <f>IF(总支出!C565="","",总支出!C565)</f>
        <v/>
      </c>
      <c r="E565" s="8" t="str">
        <f>IF(总支出!D565="","",总支出!D565)</f>
        <v/>
      </c>
      <c r="F565" s="6" t="str">
        <f>IF(总支出!E565="","",总支出!E565)</f>
        <v/>
      </c>
      <c r="G565" s="6" t="str">
        <f>IF(总支出!H565="","",总支出!H565)</f>
        <v/>
      </c>
      <c r="H565" s="6" t="str">
        <f>IF(总支出!I565="","自动",总支出!I565)</f>
        <v>自动</v>
      </c>
      <c r="I565" s="6" t="str">
        <f>IF(F565="","",IFERROR(VLOOKUP(F565,税费设置!$A$15:$B$27,2,FALSE),"含税不明"))</f>
        <v/>
      </c>
      <c r="J565" s="6" t="str">
        <f t="shared" si="57"/>
        <v/>
      </c>
      <c r="K565" s="6" t="str">
        <f>IF(AND(税费设置!$B$5="是",G565="个人支出",J565="应税"),"是","否")</f>
        <v>否</v>
      </c>
      <c r="L565" s="8">
        <f t="shared" si="58"/>
        <v>0</v>
      </c>
      <c r="M565" s="8">
        <f t="shared" si="59"/>
        <v>0</v>
      </c>
      <c r="N565" s="8">
        <f t="shared" si="60"/>
        <v>0</v>
      </c>
      <c r="O565" s="8">
        <f t="shared" si="61"/>
        <v>0</v>
      </c>
      <c r="P565" s="8">
        <f>IF(K565&lt;&gt;"是",0,IF(税费设置!$B$6="是",E565/(1+税费设置!$B$10),E565))</f>
        <v>0</v>
      </c>
      <c r="Q565" s="8">
        <f>IF(K565&lt;&gt;"是",0,P565*税费设置!$B$8)</f>
        <v>0</v>
      </c>
      <c r="R565" s="8">
        <f>IF(K565&lt;&gt;"是",0,P565*税费设置!$B$9)</f>
        <v>0</v>
      </c>
      <c r="S565" s="8">
        <f t="shared" si="62"/>
        <v>0</v>
      </c>
    </row>
    <row r="566" spans="1:19" ht="13.9">
      <c r="A566" s="6" t="str">
        <f>IF(总支出!A566="","",总支出!A566)</f>
        <v/>
      </c>
      <c r="B566" s="7" t="str">
        <f>IF(总支出!B566="","",总支出!B566)</f>
        <v/>
      </c>
      <c r="C566" s="6" t="str">
        <f t="shared" si="56"/>
        <v/>
      </c>
      <c r="D566" s="6" t="str">
        <f>IF(总支出!C566="","",总支出!C566)</f>
        <v/>
      </c>
      <c r="E566" s="8" t="str">
        <f>IF(总支出!D566="","",总支出!D566)</f>
        <v/>
      </c>
      <c r="F566" s="6" t="str">
        <f>IF(总支出!E566="","",总支出!E566)</f>
        <v/>
      </c>
      <c r="G566" s="6" t="str">
        <f>IF(总支出!H566="","",总支出!H566)</f>
        <v/>
      </c>
      <c r="H566" s="6" t="str">
        <f>IF(总支出!I566="","自动",总支出!I566)</f>
        <v>自动</v>
      </c>
      <c r="I566" s="6" t="str">
        <f>IF(F566="","",IFERROR(VLOOKUP(F566,税费设置!$A$15:$B$27,2,FALSE),"含税不明"))</f>
        <v/>
      </c>
      <c r="J566" s="6" t="str">
        <f t="shared" si="57"/>
        <v/>
      </c>
      <c r="K566" s="6" t="str">
        <f>IF(AND(税费设置!$B$5="是",G566="个人支出",J566="应税"),"是","否")</f>
        <v>否</v>
      </c>
      <c r="L566" s="8">
        <f t="shared" si="58"/>
        <v>0</v>
      </c>
      <c r="M566" s="8">
        <f t="shared" si="59"/>
        <v>0</v>
      </c>
      <c r="N566" s="8">
        <f t="shared" si="60"/>
        <v>0</v>
      </c>
      <c r="O566" s="8">
        <f t="shared" si="61"/>
        <v>0</v>
      </c>
      <c r="P566" s="8">
        <f>IF(K566&lt;&gt;"是",0,IF(税费设置!$B$6="是",E566/(1+税费设置!$B$10),E566))</f>
        <v>0</v>
      </c>
      <c r="Q566" s="8">
        <f>IF(K566&lt;&gt;"是",0,P566*税费设置!$B$8)</f>
        <v>0</v>
      </c>
      <c r="R566" s="8">
        <f>IF(K566&lt;&gt;"是",0,P566*税费设置!$B$9)</f>
        <v>0</v>
      </c>
      <c r="S566" s="8">
        <f t="shared" si="62"/>
        <v>0</v>
      </c>
    </row>
    <row r="567" spans="1:19" ht="13.9">
      <c r="A567" s="6" t="str">
        <f>IF(总支出!A567="","",总支出!A567)</f>
        <v/>
      </c>
      <c r="B567" s="7" t="str">
        <f>IF(总支出!B567="","",总支出!B567)</f>
        <v/>
      </c>
      <c r="C567" s="6" t="str">
        <f t="shared" si="56"/>
        <v/>
      </c>
      <c r="D567" s="6" t="str">
        <f>IF(总支出!C567="","",总支出!C567)</f>
        <v/>
      </c>
      <c r="E567" s="8" t="str">
        <f>IF(总支出!D567="","",总支出!D567)</f>
        <v/>
      </c>
      <c r="F567" s="6" t="str">
        <f>IF(总支出!E567="","",总支出!E567)</f>
        <v/>
      </c>
      <c r="G567" s="6" t="str">
        <f>IF(总支出!H567="","",总支出!H567)</f>
        <v/>
      </c>
      <c r="H567" s="6" t="str">
        <f>IF(总支出!I567="","自动",总支出!I567)</f>
        <v>自动</v>
      </c>
      <c r="I567" s="6" t="str">
        <f>IF(F567="","",IFERROR(VLOOKUP(F567,税费设置!$A$15:$B$27,2,FALSE),"含税不明"))</f>
        <v/>
      </c>
      <c r="J567" s="6" t="str">
        <f t="shared" si="57"/>
        <v/>
      </c>
      <c r="K567" s="6" t="str">
        <f>IF(AND(税费设置!$B$5="是",G567="个人支出",J567="应税"),"是","否")</f>
        <v>否</v>
      </c>
      <c r="L567" s="8">
        <f t="shared" si="58"/>
        <v>0</v>
      </c>
      <c r="M567" s="8">
        <f t="shared" si="59"/>
        <v>0</v>
      </c>
      <c r="N567" s="8">
        <f t="shared" si="60"/>
        <v>0</v>
      </c>
      <c r="O567" s="8">
        <f t="shared" si="61"/>
        <v>0</v>
      </c>
      <c r="P567" s="8">
        <f>IF(K567&lt;&gt;"是",0,IF(税费设置!$B$6="是",E567/(1+税费设置!$B$10),E567))</f>
        <v>0</v>
      </c>
      <c r="Q567" s="8">
        <f>IF(K567&lt;&gt;"是",0,P567*税费设置!$B$8)</f>
        <v>0</v>
      </c>
      <c r="R567" s="8">
        <f>IF(K567&lt;&gt;"是",0,P567*税费设置!$B$9)</f>
        <v>0</v>
      </c>
      <c r="S567" s="8">
        <f t="shared" si="62"/>
        <v>0</v>
      </c>
    </row>
    <row r="568" spans="1:19" ht="13.9">
      <c r="A568" s="6" t="str">
        <f>IF(总支出!A568="","",总支出!A568)</f>
        <v/>
      </c>
      <c r="B568" s="7" t="str">
        <f>IF(总支出!B568="","",总支出!B568)</f>
        <v/>
      </c>
      <c r="C568" s="6" t="str">
        <f t="shared" si="56"/>
        <v/>
      </c>
      <c r="D568" s="6" t="str">
        <f>IF(总支出!C568="","",总支出!C568)</f>
        <v/>
      </c>
      <c r="E568" s="8" t="str">
        <f>IF(总支出!D568="","",总支出!D568)</f>
        <v/>
      </c>
      <c r="F568" s="6" t="str">
        <f>IF(总支出!E568="","",总支出!E568)</f>
        <v/>
      </c>
      <c r="G568" s="6" t="str">
        <f>IF(总支出!H568="","",总支出!H568)</f>
        <v/>
      </c>
      <c r="H568" s="6" t="str">
        <f>IF(总支出!I568="","自动",总支出!I568)</f>
        <v>自动</v>
      </c>
      <c r="I568" s="6" t="str">
        <f>IF(F568="","",IFERROR(VLOOKUP(F568,税费设置!$A$15:$B$27,2,FALSE),"含税不明"))</f>
        <v/>
      </c>
      <c r="J568" s="6" t="str">
        <f t="shared" si="57"/>
        <v/>
      </c>
      <c r="K568" s="6" t="str">
        <f>IF(AND(税费设置!$B$5="是",G568="个人支出",J568="应税"),"是","否")</f>
        <v>否</v>
      </c>
      <c r="L568" s="8">
        <f t="shared" si="58"/>
        <v>0</v>
      </c>
      <c r="M568" s="8">
        <f t="shared" si="59"/>
        <v>0</v>
      </c>
      <c r="N568" s="8">
        <f t="shared" si="60"/>
        <v>0</v>
      </c>
      <c r="O568" s="8">
        <f t="shared" si="61"/>
        <v>0</v>
      </c>
      <c r="P568" s="8">
        <f>IF(K568&lt;&gt;"是",0,IF(税费设置!$B$6="是",E568/(1+税费设置!$B$10),E568))</f>
        <v>0</v>
      </c>
      <c r="Q568" s="8">
        <f>IF(K568&lt;&gt;"是",0,P568*税费设置!$B$8)</f>
        <v>0</v>
      </c>
      <c r="R568" s="8">
        <f>IF(K568&lt;&gt;"是",0,P568*税费设置!$B$9)</f>
        <v>0</v>
      </c>
      <c r="S568" s="8">
        <f t="shared" si="62"/>
        <v>0</v>
      </c>
    </row>
    <row r="569" spans="1:19" ht="13.9">
      <c r="A569" s="6" t="str">
        <f>IF(总支出!A569="","",总支出!A569)</f>
        <v/>
      </c>
      <c r="B569" s="7" t="str">
        <f>IF(总支出!B569="","",总支出!B569)</f>
        <v/>
      </c>
      <c r="C569" s="6" t="str">
        <f t="shared" si="56"/>
        <v/>
      </c>
      <c r="D569" s="6" t="str">
        <f>IF(总支出!C569="","",总支出!C569)</f>
        <v/>
      </c>
      <c r="E569" s="8" t="str">
        <f>IF(总支出!D569="","",总支出!D569)</f>
        <v/>
      </c>
      <c r="F569" s="6" t="str">
        <f>IF(总支出!E569="","",总支出!E569)</f>
        <v/>
      </c>
      <c r="G569" s="6" t="str">
        <f>IF(总支出!H569="","",总支出!H569)</f>
        <v/>
      </c>
      <c r="H569" s="6" t="str">
        <f>IF(总支出!I569="","自动",总支出!I569)</f>
        <v>自动</v>
      </c>
      <c r="I569" s="6" t="str">
        <f>IF(F569="","",IFERROR(VLOOKUP(F569,税费设置!$A$15:$B$27,2,FALSE),"含税不明"))</f>
        <v/>
      </c>
      <c r="J569" s="6" t="str">
        <f t="shared" si="57"/>
        <v/>
      </c>
      <c r="K569" s="6" t="str">
        <f>IF(AND(税费设置!$B$5="是",G569="个人支出",J569="应税"),"是","否")</f>
        <v>否</v>
      </c>
      <c r="L569" s="8">
        <f t="shared" si="58"/>
        <v>0</v>
      </c>
      <c r="M569" s="8">
        <f t="shared" si="59"/>
        <v>0</v>
      </c>
      <c r="N569" s="8">
        <f t="shared" si="60"/>
        <v>0</v>
      </c>
      <c r="O569" s="8">
        <f t="shared" si="61"/>
        <v>0</v>
      </c>
      <c r="P569" s="8">
        <f>IF(K569&lt;&gt;"是",0,IF(税费设置!$B$6="是",E569/(1+税费设置!$B$10),E569))</f>
        <v>0</v>
      </c>
      <c r="Q569" s="8">
        <f>IF(K569&lt;&gt;"是",0,P569*税费设置!$B$8)</f>
        <v>0</v>
      </c>
      <c r="R569" s="8">
        <f>IF(K569&lt;&gt;"是",0,P569*税费设置!$B$9)</f>
        <v>0</v>
      </c>
      <c r="S569" s="8">
        <f t="shared" si="62"/>
        <v>0</v>
      </c>
    </row>
    <row r="570" spans="1:19" ht="13.9">
      <c r="A570" s="6" t="str">
        <f>IF(总支出!A570="","",总支出!A570)</f>
        <v/>
      </c>
      <c r="B570" s="7" t="str">
        <f>IF(总支出!B570="","",总支出!B570)</f>
        <v/>
      </c>
      <c r="C570" s="6" t="str">
        <f t="shared" si="56"/>
        <v/>
      </c>
      <c r="D570" s="6" t="str">
        <f>IF(总支出!C570="","",总支出!C570)</f>
        <v/>
      </c>
      <c r="E570" s="8" t="str">
        <f>IF(总支出!D570="","",总支出!D570)</f>
        <v/>
      </c>
      <c r="F570" s="6" t="str">
        <f>IF(总支出!E570="","",总支出!E570)</f>
        <v/>
      </c>
      <c r="G570" s="6" t="str">
        <f>IF(总支出!H570="","",总支出!H570)</f>
        <v/>
      </c>
      <c r="H570" s="6" t="str">
        <f>IF(总支出!I570="","自动",总支出!I570)</f>
        <v>自动</v>
      </c>
      <c r="I570" s="6" t="str">
        <f>IF(F570="","",IFERROR(VLOOKUP(F570,税费设置!$A$15:$B$27,2,FALSE),"含税不明"))</f>
        <v/>
      </c>
      <c r="J570" s="6" t="str">
        <f t="shared" si="57"/>
        <v/>
      </c>
      <c r="K570" s="6" t="str">
        <f>IF(AND(税费设置!$B$5="是",G570="个人支出",J570="应税"),"是","否")</f>
        <v>否</v>
      </c>
      <c r="L570" s="8">
        <f t="shared" si="58"/>
        <v>0</v>
      </c>
      <c r="M570" s="8">
        <f t="shared" si="59"/>
        <v>0</v>
      </c>
      <c r="N570" s="8">
        <f t="shared" si="60"/>
        <v>0</v>
      </c>
      <c r="O570" s="8">
        <f t="shared" si="61"/>
        <v>0</v>
      </c>
      <c r="P570" s="8">
        <f>IF(K570&lt;&gt;"是",0,IF(税费设置!$B$6="是",E570/(1+税费设置!$B$10),E570))</f>
        <v>0</v>
      </c>
      <c r="Q570" s="8">
        <f>IF(K570&lt;&gt;"是",0,P570*税费设置!$B$8)</f>
        <v>0</v>
      </c>
      <c r="R570" s="8">
        <f>IF(K570&lt;&gt;"是",0,P570*税费设置!$B$9)</f>
        <v>0</v>
      </c>
      <c r="S570" s="8">
        <f t="shared" si="62"/>
        <v>0</v>
      </c>
    </row>
    <row r="571" spans="1:19" ht="13.9">
      <c r="A571" s="6" t="str">
        <f>IF(总支出!A571="","",总支出!A571)</f>
        <v/>
      </c>
      <c r="B571" s="7" t="str">
        <f>IF(总支出!B571="","",总支出!B571)</f>
        <v/>
      </c>
      <c r="C571" s="6" t="str">
        <f t="shared" si="56"/>
        <v/>
      </c>
      <c r="D571" s="6" t="str">
        <f>IF(总支出!C571="","",总支出!C571)</f>
        <v/>
      </c>
      <c r="E571" s="8" t="str">
        <f>IF(总支出!D571="","",总支出!D571)</f>
        <v/>
      </c>
      <c r="F571" s="6" t="str">
        <f>IF(总支出!E571="","",总支出!E571)</f>
        <v/>
      </c>
      <c r="G571" s="6" t="str">
        <f>IF(总支出!H571="","",总支出!H571)</f>
        <v/>
      </c>
      <c r="H571" s="6" t="str">
        <f>IF(总支出!I571="","自动",总支出!I571)</f>
        <v>自动</v>
      </c>
      <c r="I571" s="6" t="str">
        <f>IF(F571="","",IFERROR(VLOOKUP(F571,税费设置!$A$15:$B$27,2,FALSE),"含税不明"))</f>
        <v/>
      </c>
      <c r="J571" s="6" t="str">
        <f t="shared" si="57"/>
        <v/>
      </c>
      <c r="K571" s="6" t="str">
        <f>IF(AND(税费设置!$B$5="是",G571="个人支出",J571="应税"),"是","否")</f>
        <v>否</v>
      </c>
      <c r="L571" s="8">
        <f t="shared" si="58"/>
        <v>0</v>
      </c>
      <c r="M571" s="8">
        <f t="shared" si="59"/>
        <v>0</v>
      </c>
      <c r="N571" s="8">
        <f t="shared" si="60"/>
        <v>0</v>
      </c>
      <c r="O571" s="8">
        <f t="shared" si="61"/>
        <v>0</v>
      </c>
      <c r="P571" s="8">
        <f>IF(K571&lt;&gt;"是",0,IF(税费设置!$B$6="是",E571/(1+税费设置!$B$10),E571))</f>
        <v>0</v>
      </c>
      <c r="Q571" s="8">
        <f>IF(K571&lt;&gt;"是",0,P571*税费设置!$B$8)</f>
        <v>0</v>
      </c>
      <c r="R571" s="8">
        <f>IF(K571&lt;&gt;"是",0,P571*税费设置!$B$9)</f>
        <v>0</v>
      </c>
      <c r="S571" s="8">
        <f t="shared" si="62"/>
        <v>0</v>
      </c>
    </row>
    <row r="572" spans="1:19" ht="13.9">
      <c r="A572" s="6" t="str">
        <f>IF(总支出!A572="","",总支出!A572)</f>
        <v/>
      </c>
      <c r="B572" s="7" t="str">
        <f>IF(总支出!B572="","",总支出!B572)</f>
        <v/>
      </c>
      <c r="C572" s="6" t="str">
        <f t="shared" si="56"/>
        <v/>
      </c>
      <c r="D572" s="6" t="str">
        <f>IF(总支出!C572="","",总支出!C572)</f>
        <v/>
      </c>
      <c r="E572" s="8" t="str">
        <f>IF(总支出!D572="","",总支出!D572)</f>
        <v/>
      </c>
      <c r="F572" s="6" t="str">
        <f>IF(总支出!E572="","",总支出!E572)</f>
        <v/>
      </c>
      <c r="G572" s="6" t="str">
        <f>IF(总支出!H572="","",总支出!H572)</f>
        <v/>
      </c>
      <c r="H572" s="6" t="str">
        <f>IF(总支出!I572="","自动",总支出!I572)</f>
        <v>自动</v>
      </c>
      <c r="I572" s="6" t="str">
        <f>IF(F572="","",IFERROR(VLOOKUP(F572,税费设置!$A$15:$B$27,2,FALSE),"含税不明"))</f>
        <v/>
      </c>
      <c r="J572" s="6" t="str">
        <f t="shared" si="57"/>
        <v/>
      </c>
      <c r="K572" s="6" t="str">
        <f>IF(AND(税费设置!$B$5="是",G572="个人支出",J572="应税"),"是","否")</f>
        <v>否</v>
      </c>
      <c r="L572" s="8">
        <f t="shared" si="58"/>
        <v>0</v>
      </c>
      <c r="M572" s="8">
        <f t="shared" si="59"/>
        <v>0</v>
      </c>
      <c r="N572" s="8">
        <f t="shared" si="60"/>
        <v>0</v>
      </c>
      <c r="O572" s="8">
        <f t="shared" si="61"/>
        <v>0</v>
      </c>
      <c r="P572" s="8">
        <f>IF(K572&lt;&gt;"是",0,IF(税费设置!$B$6="是",E572/(1+税费设置!$B$10),E572))</f>
        <v>0</v>
      </c>
      <c r="Q572" s="8">
        <f>IF(K572&lt;&gt;"是",0,P572*税费设置!$B$8)</f>
        <v>0</v>
      </c>
      <c r="R572" s="8">
        <f>IF(K572&lt;&gt;"是",0,P572*税费设置!$B$9)</f>
        <v>0</v>
      </c>
      <c r="S572" s="8">
        <f t="shared" si="62"/>
        <v>0</v>
      </c>
    </row>
    <row r="573" spans="1:19" ht="13.9">
      <c r="A573" s="6" t="str">
        <f>IF(总支出!A573="","",总支出!A573)</f>
        <v/>
      </c>
      <c r="B573" s="7" t="str">
        <f>IF(总支出!B573="","",总支出!B573)</f>
        <v/>
      </c>
      <c r="C573" s="6" t="str">
        <f t="shared" si="56"/>
        <v/>
      </c>
      <c r="D573" s="6" t="str">
        <f>IF(总支出!C573="","",总支出!C573)</f>
        <v/>
      </c>
      <c r="E573" s="8" t="str">
        <f>IF(总支出!D573="","",总支出!D573)</f>
        <v/>
      </c>
      <c r="F573" s="6" t="str">
        <f>IF(总支出!E573="","",总支出!E573)</f>
        <v/>
      </c>
      <c r="G573" s="6" t="str">
        <f>IF(总支出!H573="","",总支出!H573)</f>
        <v/>
      </c>
      <c r="H573" s="6" t="str">
        <f>IF(总支出!I573="","自动",总支出!I573)</f>
        <v>自动</v>
      </c>
      <c r="I573" s="6" t="str">
        <f>IF(F573="","",IFERROR(VLOOKUP(F573,税费设置!$A$15:$B$27,2,FALSE),"含税不明"))</f>
        <v/>
      </c>
      <c r="J573" s="6" t="str">
        <f t="shared" si="57"/>
        <v/>
      </c>
      <c r="K573" s="6" t="str">
        <f>IF(AND(税费设置!$B$5="是",G573="个人支出",J573="应税"),"是","否")</f>
        <v>否</v>
      </c>
      <c r="L573" s="8">
        <f t="shared" si="58"/>
        <v>0</v>
      </c>
      <c r="M573" s="8">
        <f t="shared" si="59"/>
        <v>0</v>
      </c>
      <c r="N573" s="8">
        <f t="shared" si="60"/>
        <v>0</v>
      </c>
      <c r="O573" s="8">
        <f t="shared" si="61"/>
        <v>0</v>
      </c>
      <c r="P573" s="8">
        <f>IF(K573&lt;&gt;"是",0,IF(税费设置!$B$6="是",E573/(1+税费设置!$B$10),E573))</f>
        <v>0</v>
      </c>
      <c r="Q573" s="8">
        <f>IF(K573&lt;&gt;"是",0,P573*税费设置!$B$8)</f>
        <v>0</v>
      </c>
      <c r="R573" s="8">
        <f>IF(K573&lt;&gt;"是",0,P573*税费设置!$B$9)</f>
        <v>0</v>
      </c>
      <c r="S573" s="8">
        <f t="shared" si="62"/>
        <v>0</v>
      </c>
    </row>
    <row r="574" spans="1:19" ht="13.9">
      <c r="A574" s="6" t="str">
        <f>IF(总支出!A574="","",总支出!A574)</f>
        <v/>
      </c>
      <c r="B574" s="7" t="str">
        <f>IF(总支出!B574="","",总支出!B574)</f>
        <v/>
      </c>
      <c r="C574" s="6" t="str">
        <f t="shared" si="56"/>
        <v/>
      </c>
      <c r="D574" s="6" t="str">
        <f>IF(总支出!C574="","",总支出!C574)</f>
        <v/>
      </c>
      <c r="E574" s="8" t="str">
        <f>IF(总支出!D574="","",总支出!D574)</f>
        <v/>
      </c>
      <c r="F574" s="6" t="str">
        <f>IF(总支出!E574="","",总支出!E574)</f>
        <v/>
      </c>
      <c r="G574" s="6" t="str">
        <f>IF(总支出!H574="","",总支出!H574)</f>
        <v/>
      </c>
      <c r="H574" s="6" t="str">
        <f>IF(总支出!I574="","自动",总支出!I574)</f>
        <v>自动</v>
      </c>
      <c r="I574" s="6" t="str">
        <f>IF(F574="","",IFERROR(VLOOKUP(F574,税费设置!$A$15:$B$27,2,FALSE),"含税不明"))</f>
        <v/>
      </c>
      <c r="J574" s="6" t="str">
        <f t="shared" si="57"/>
        <v/>
      </c>
      <c r="K574" s="6" t="str">
        <f>IF(AND(税费设置!$B$5="是",G574="个人支出",J574="应税"),"是","否")</f>
        <v>否</v>
      </c>
      <c r="L574" s="8">
        <f t="shared" si="58"/>
        <v>0</v>
      </c>
      <c r="M574" s="8">
        <f t="shared" si="59"/>
        <v>0</v>
      </c>
      <c r="N574" s="8">
        <f t="shared" si="60"/>
        <v>0</v>
      </c>
      <c r="O574" s="8">
        <f t="shared" si="61"/>
        <v>0</v>
      </c>
      <c r="P574" s="8">
        <f>IF(K574&lt;&gt;"是",0,IF(税费设置!$B$6="是",E574/(1+税费设置!$B$10),E574))</f>
        <v>0</v>
      </c>
      <c r="Q574" s="8">
        <f>IF(K574&lt;&gt;"是",0,P574*税费设置!$B$8)</f>
        <v>0</v>
      </c>
      <c r="R574" s="8">
        <f>IF(K574&lt;&gt;"是",0,P574*税费设置!$B$9)</f>
        <v>0</v>
      </c>
      <c r="S574" s="8">
        <f t="shared" si="62"/>
        <v>0</v>
      </c>
    </row>
    <row r="575" spans="1:19" ht="13.9">
      <c r="A575" s="6" t="str">
        <f>IF(总支出!A575="","",总支出!A575)</f>
        <v/>
      </c>
      <c r="B575" s="7" t="str">
        <f>IF(总支出!B575="","",总支出!B575)</f>
        <v/>
      </c>
      <c r="C575" s="6" t="str">
        <f t="shared" si="56"/>
        <v/>
      </c>
      <c r="D575" s="6" t="str">
        <f>IF(总支出!C575="","",总支出!C575)</f>
        <v/>
      </c>
      <c r="E575" s="8" t="str">
        <f>IF(总支出!D575="","",总支出!D575)</f>
        <v/>
      </c>
      <c r="F575" s="6" t="str">
        <f>IF(总支出!E575="","",总支出!E575)</f>
        <v/>
      </c>
      <c r="G575" s="6" t="str">
        <f>IF(总支出!H575="","",总支出!H575)</f>
        <v/>
      </c>
      <c r="H575" s="6" t="str">
        <f>IF(总支出!I575="","自动",总支出!I575)</f>
        <v>自动</v>
      </c>
      <c r="I575" s="6" t="str">
        <f>IF(F575="","",IFERROR(VLOOKUP(F575,税费设置!$A$15:$B$27,2,FALSE),"含税不明"))</f>
        <v/>
      </c>
      <c r="J575" s="6" t="str">
        <f t="shared" si="57"/>
        <v/>
      </c>
      <c r="K575" s="6" t="str">
        <f>IF(AND(税费设置!$B$5="是",G575="个人支出",J575="应税"),"是","否")</f>
        <v>否</v>
      </c>
      <c r="L575" s="8">
        <f t="shared" si="58"/>
        <v>0</v>
      </c>
      <c r="M575" s="8">
        <f t="shared" si="59"/>
        <v>0</v>
      </c>
      <c r="N575" s="8">
        <f t="shared" si="60"/>
        <v>0</v>
      </c>
      <c r="O575" s="8">
        <f t="shared" si="61"/>
        <v>0</v>
      </c>
      <c r="P575" s="8">
        <f>IF(K575&lt;&gt;"是",0,IF(税费设置!$B$6="是",E575/(1+税费设置!$B$10),E575))</f>
        <v>0</v>
      </c>
      <c r="Q575" s="8">
        <f>IF(K575&lt;&gt;"是",0,P575*税费设置!$B$8)</f>
        <v>0</v>
      </c>
      <c r="R575" s="8">
        <f>IF(K575&lt;&gt;"是",0,P575*税费设置!$B$9)</f>
        <v>0</v>
      </c>
      <c r="S575" s="8">
        <f t="shared" si="62"/>
        <v>0</v>
      </c>
    </row>
    <row r="576" spans="1:19" ht="13.9">
      <c r="A576" s="6" t="str">
        <f>IF(总支出!A576="","",总支出!A576)</f>
        <v/>
      </c>
      <c r="B576" s="7" t="str">
        <f>IF(总支出!B576="","",总支出!B576)</f>
        <v/>
      </c>
      <c r="C576" s="6" t="str">
        <f t="shared" si="56"/>
        <v/>
      </c>
      <c r="D576" s="6" t="str">
        <f>IF(总支出!C576="","",总支出!C576)</f>
        <v/>
      </c>
      <c r="E576" s="8" t="str">
        <f>IF(总支出!D576="","",总支出!D576)</f>
        <v/>
      </c>
      <c r="F576" s="6" t="str">
        <f>IF(总支出!E576="","",总支出!E576)</f>
        <v/>
      </c>
      <c r="G576" s="6" t="str">
        <f>IF(总支出!H576="","",总支出!H576)</f>
        <v/>
      </c>
      <c r="H576" s="6" t="str">
        <f>IF(总支出!I576="","自动",总支出!I576)</f>
        <v>自动</v>
      </c>
      <c r="I576" s="6" t="str">
        <f>IF(F576="","",IFERROR(VLOOKUP(F576,税费设置!$A$15:$B$27,2,FALSE),"含税不明"))</f>
        <v/>
      </c>
      <c r="J576" s="6" t="str">
        <f t="shared" si="57"/>
        <v/>
      </c>
      <c r="K576" s="6" t="str">
        <f>IF(AND(税费设置!$B$5="是",G576="个人支出",J576="应税"),"是","否")</f>
        <v>否</v>
      </c>
      <c r="L576" s="8">
        <f t="shared" si="58"/>
        <v>0</v>
      </c>
      <c r="M576" s="8">
        <f t="shared" si="59"/>
        <v>0</v>
      </c>
      <c r="N576" s="8">
        <f t="shared" si="60"/>
        <v>0</v>
      </c>
      <c r="O576" s="8">
        <f t="shared" si="61"/>
        <v>0</v>
      </c>
      <c r="P576" s="8">
        <f>IF(K576&lt;&gt;"是",0,IF(税费设置!$B$6="是",E576/(1+税费设置!$B$10),E576))</f>
        <v>0</v>
      </c>
      <c r="Q576" s="8">
        <f>IF(K576&lt;&gt;"是",0,P576*税费设置!$B$8)</f>
        <v>0</v>
      </c>
      <c r="R576" s="8">
        <f>IF(K576&lt;&gt;"是",0,P576*税费设置!$B$9)</f>
        <v>0</v>
      </c>
      <c r="S576" s="8">
        <f t="shared" si="62"/>
        <v>0</v>
      </c>
    </row>
    <row r="577" spans="1:19" ht="13.9">
      <c r="A577" s="6" t="str">
        <f>IF(总支出!A577="","",总支出!A577)</f>
        <v/>
      </c>
      <c r="B577" s="7" t="str">
        <f>IF(总支出!B577="","",总支出!B577)</f>
        <v/>
      </c>
      <c r="C577" s="6" t="str">
        <f t="shared" si="56"/>
        <v/>
      </c>
      <c r="D577" s="6" t="str">
        <f>IF(总支出!C577="","",总支出!C577)</f>
        <v/>
      </c>
      <c r="E577" s="8" t="str">
        <f>IF(总支出!D577="","",总支出!D577)</f>
        <v/>
      </c>
      <c r="F577" s="6" t="str">
        <f>IF(总支出!E577="","",总支出!E577)</f>
        <v/>
      </c>
      <c r="G577" s="6" t="str">
        <f>IF(总支出!H577="","",总支出!H577)</f>
        <v/>
      </c>
      <c r="H577" s="6" t="str">
        <f>IF(总支出!I577="","自动",总支出!I577)</f>
        <v>自动</v>
      </c>
      <c r="I577" s="6" t="str">
        <f>IF(F577="","",IFERROR(VLOOKUP(F577,税费设置!$A$15:$B$27,2,FALSE),"含税不明"))</f>
        <v/>
      </c>
      <c r="J577" s="6" t="str">
        <f t="shared" si="57"/>
        <v/>
      </c>
      <c r="K577" s="6" t="str">
        <f>IF(AND(税费设置!$B$5="是",G577="个人支出",J577="应税"),"是","否")</f>
        <v>否</v>
      </c>
      <c r="L577" s="8">
        <f t="shared" si="58"/>
        <v>0</v>
      </c>
      <c r="M577" s="8">
        <f t="shared" si="59"/>
        <v>0</v>
      </c>
      <c r="N577" s="8">
        <f t="shared" si="60"/>
        <v>0</v>
      </c>
      <c r="O577" s="8">
        <f t="shared" si="61"/>
        <v>0</v>
      </c>
      <c r="P577" s="8">
        <f>IF(K577&lt;&gt;"是",0,IF(税费设置!$B$6="是",E577/(1+税费设置!$B$10),E577))</f>
        <v>0</v>
      </c>
      <c r="Q577" s="8">
        <f>IF(K577&lt;&gt;"是",0,P577*税费设置!$B$8)</f>
        <v>0</v>
      </c>
      <c r="R577" s="8">
        <f>IF(K577&lt;&gt;"是",0,P577*税费设置!$B$9)</f>
        <v>0</v>
      </c>
      <c r="S577" s="8">
        <f t="shared" si="62"/>
        <v>0</v>
      </c>
    </row>
    <row r="578" spans="1:19" ht="13.9">
      <c r="A578" s="6" t="str">
        <f>IF(总支出!A578="","",总支出!A578)</f>
        <v/>
      </c>
      <c r="B578" s="7" t="str">
        <f>IF(总支出!B578="","",总支出!B578)</f>
        <v/>
      </c>
      <c r="C578" s="6" t="str">
        <f t="shared" si="56"/>
        <v/>
      </c>
      <c r="D578" s="6" t="str">
        <f>IF(总支出!C578="","",总支出!C578)</f>
        <v/>
      </c>
      <c r="E578" s="8" t="str">
        <f>IF(总支出!D578="","",总支出!D578)</f>
        <v/>
      </c>
      <c r="F578" s="6" t="str">
        <f>IF(总支出!E578="","",总支出!E578)</f>
        <v/>
      </c>
      <c r="G578" s="6" t="str">
        <f>IF(总支出!H578="","",总支出!H578)</f>
        <v/>
      </c>
      <c r="H578" s="6" t="str">
        <f>IF(总支出!I578="","自动",总支出!I578)</f>
        <v>自动</v>
      </c>
      <c r="I578" s="6" t="str">
        <f>IF(F578="","",IFERROR(VLOOKUP(F578,税费设置!$A$15:$B$27,2,FALSE),"含税不明"))</f>
        <v/>
      </c>
      <c r="J578" s="6" t="str">
        <f t="shared" si="57"/>
        <v/>
      </c>
      <c r="K578" s="6" t="str">
        <f>IF(AND(税费设置!$B$5="是",G578="个人支出",J578="应税"),"是","否")</f>
        <v>否</v>
      </c>
      <c r="L578" s="8">
        <f t="shared" si="58"/>
        <v>0</v>
      </c>
      <c r="M578" s="8">
        <f t="shared" si="59"/>
        <v>0</v>
      </c>
      <c r="N578" s="8">
        <f t="shared" si="60"/>
        <v>0</v>
      </c>
      <c r="O578" s="8">
        <f t="shared" si="61"/>
        <v>0</v>
      </c>
      <c r="P578" s="8">
        <f>IF(K578&lt;&gt;"是",0,IF(税费设置!$B$6="是",E578/(1+税费设置!$B$10),E578))</f>
        <v>0</v>
      </c>
      <c r="Q578" s="8">
        <f>IF(K578&lt;&gt;"是",0,P578*税费设置!$B$8)</f>
        <v>0</v>
      </c>
      <c r="R578" s="8">
        <f>IF(K578&lt;&gt;"是",0,P578*税费设置!$B$9)</f>
        <v>0</v>
      </c>
      <c r="S578" s="8">
        <f t="shared" si="62"/>
        <v>0</v>
      </c>
    </row>
    <row r="579" spans="1:19" ht="13.9">
      <c r="A579" s="6" t="str">
        <f>IF(总支出!A579="","",总支出!A579)</f>
        <v/>
      </c>
      <c r="B579" s="7" t="str">
        <f>IF(总支出!B579="","",总支出!B579)</f>
        <v/>
      </c>
      <c r="C579" s="6" t="str">
        <f t="shared" si="56"/>
        <v/>
      </c>
      <c r="D579" s="6" t="str">
        <f>IF(总支出!C579="","",总支出!C579)</f>
        <v/>
      </c>
      <c r="E579" s="8" t="str">
        <f>IF(总支出!D579="","",总支出!D579)</f>
        <v/>
      </c>
      <c r="F579" s="6" t="str">
        <f>IF(总支出!E579="","",总支出!E579)</f>
        <v/>
      </c>
      <c r="G579" s="6" t="str">
        <f>IF(总支出!H579="","",总支出!H579)</f>
        <v/>
      </c>
      <c r="H579" s="6" t="str">
        <f>IF(总支出!I579="","自动",总支出!I579)</f>
        <v>自动</v>
      </c>
      <c r="I579" s="6" t="str">
        <f>IF(F579="","",IFERROR(VLOOKUP(F579,税费设置!$A$15:$B$27,2,FALSE),"含税不明"))</f>
        <v/>
      </c>
      <c r="J579" s="6" t="str">
        <f t="shared" si="57"/>
        <v/>
      </c>
      <c r="K579" s="6" t="str">
        <f>IF(AND(税费设置!$B$5="是",G579="个人支出",J579="应税"),"是","否")</f>
        <v>否</v>
      </c>
      <c r="L579" s="8">
        <f t="shared" si="58"/>
        <v>0</v>
      </c>
      <c r="M579" s="8">
        <f t="shared" si="59"/>
        <v>0</v>
      </c>
      <c r="N579" s="8">
        <f t="shared" si="60"/>
        <v>0</v>
      </c>
      <c r="O579" s="8">
        <f t="shared" si="61"/>
        <v>0</v>
      </c>
      <c r="P579" s="8">
        <f>IF(K579&lt;&gt;"是",0,IF(税费设置!$B$6="是",E579/(1+税费设置!$B$10),E579))</f>
        <v>0</v>
      </c>
      <c r="Q579" s="8">
        <f>IF(K579&lt;&gt;"是",0,P579*税费设置!$B$8)</f>
        <v>0</v>
      </c>
      <c r="R579" s="8">
        <f>IF(K579&lt;&gt;"是",0,P579*税费设置!$B$9)</f>
        <v>0</v>
      </c>
      <c r="S579" s="8">
        <f t="shared" si="62"/>
        <v>0</v>
      </c>
    </row>
    <row r="580" spans="1:19" ht="13.9">
      <c r="A580" s="6" t="str">
        <f>IF(总支出!A580="","",总支出!A580)</f>
        <v/>
      </c>
      <c r="B580" s="7" t="str">
        <f>IF(总支出!B580="","",总支出!B580)</f>
        <v/>
      </c>
      <c r="C580" s="6" t="str">
        <f t="shared" ref="C580:C643" si="63">IF(B580="","",TEXT(B580,"yyyy-mm"))</f>
        <v/>
      </c>
      <c r="D580" s="6" t="str">
        <f>IF(总支出!C580="","",总支出!C580)</f>
        <v/>
      </c>
      <c r="E580" s="8" t="str">
        <f>IF(总支出!D580="","",总支出!D580)</f>
        <v/>
      </c>
      <c r="F580" s="6" t="str">
        <f>IF(总支出!E580="","",总支出!E580)</f>
        <v/>
      </c>
      <c r="G580" s="6" t="str">
        <f>IF(总支出!H580="","",总支出!H580)</f>
        <v/>
      </c>
      <c r="H580" s="6" t="str">
        <f>IF(总支出!I580="","自动",总支出!I580)</f>
        <v>自动</v>
      </c>
      <c r="I580" s="6" t="str">
        <f>IF(F580="","",IFERROR(VLOOKUP(F580,税费设置!$A$15:$B$27,2,FALSE),"含税不明"))</f>
        <v/>
      </c>
      <c r="J580" s="6" t="str">
        <f t="shared" ref="J580:J643" si="64">IF(D580="","",IF(H580="自动",I580,H580))</f>
        <v/>
      </c>
      <c r="K580" s="6" t="str">
        <f>IF(AND(税费设置!$B$5="是",G580="个人支出",J580="应税"),"是","否")</f>
        <v>否</v>
      </c>
      <c r="L580" s="8">
        <f t="shared" ref="L580:L643" si="65">IF(K580="是",E580,0)</f>
        <v>0</v>
      </c>
      <c r="M580" s="8">
        <f t="shared" ref="M580:M643" si="66">IF(AND(G580="个人支出",J580="零税率"),E580,0)</f>
        <v>0</v>
      </c>
      <c r="N580" s="8">
        <f t="shared" ref="N580:N643" si="67">IF(AND(G580="个人支出",J580="免税"),E580,0)</f>
        <v>0</v>
      </c>
      <c r="O580" s="8">
        <f t="shared" ref="O580:O643" si="68">IF(AND(G580="个人支出",OR(J580="含税不明",J580="不适用")),E580,0)</f>
        <v>0</v>
      </c>
      <c r="P580" s="8">
        <f>IF(K580&lt;&gt;"是",0,IF(税费设置!$B$6="是",E580/(1+税费设置!$B$10),E580))</f>
        <v>0</v>
      </c>
      <c r="Q580" s="8">
        <f>IF(K580&lt;&gt;"是",0,P580*税费设置!$B$8)</f>
        <v>0</v>
      </c>
      <c r="R580" s="8">
        <f>IF(K580&lt;&gt;"是",0,P580*税费设置!$B$9)</f>
        <v>0</v>
      </c>
      <c r="S580" s="8">
        <f t="shared" ref="S580:S643" si="69">Q580+R580</f>
        <v>0</v>
      </c>
    </row>
    <row r="581" spans="1:19" ht="13.9">
      <c r="A581" s="6" t="str">
        <f>IF(总支出!A581="","",总支出!A581)</f>
        <v/>
      </c>
      <c r="B581" s="7" t="str">
        <f>IF(总支出!B581="","",总支出!B581)</f>
        <v/>
      </c>
      <c r="C581" s="6" t="str">
        <f t="shared" si="63"/>
        <v/>
      </c>
      <c r="D581" s="6" t="str">
        <f>IF(总支出!C581="","",总支出!C581)</f>
        <v/>
      </c>
      <c r="E581" s="8" t="str">
        <f>IF(总支出!D581="","",总支出!D581)</f>
        <v/>
      </c>
      <c r="F581" s="6" t="str">
        <f>IF(总支出!E581="","",总支出!E581)</f>
        <v/>
      </c>
      <c r="G581" s="6" t="str">
        <f>IF(总支出!H581="","",总支出!H581)</f>
        <v/>
      </c>
      <c r="H581" s="6" t="str">
        <f>IF(总支出!I581="","自动",总支出!I581)</f>
        <v>自动</v>
      </c>
      <c r="I581" s="6" t="str">
        <f>IF(F581="","",IFERROR(VLOOKUP(F581,税费设置!$A$15:$B$27,2,FALSE),"含税不明"))</f>
        <v/>
      </c>
      <c r="J581" s="6" t="str">
        <f t="shared" si="64"/>
        <v/>
      </c>
      <c r="K581" s="6" t="str">
        <f>IF(AND(税费设置!$B$5="是",G581="个人支出",J581="应税"),"是","否")</f>
        <v>否</v>
      </c>
      <c r="L581" s="8">
        <f t="shared" si="65"/>
        <v>0</v>
      </c>
      <c r="M581" s="8">
        <f t="shared" si="66"/>
        <v>0</v>
      </c>
      <c r="N581" s="8">
        <f t="shared" si="67"/>
        <v>0</v>
      </c>
      <c r="O581" s="8">
        <f t="shared" si="68"/>
        <v>0</v>
      </c>
      <c r="P581" s="8">
        <f>IF(K581&lt;&gt;"是",0,IF(税费设置!$B$6="是",E581/(1+税费设置!$B$10),E581))</f>
        <v>0</v>
      </c>
      <c r="Q581" s="8">
        <f>IF(K581&lt;&gt;"是",0,P581*税费设置!$B$8)</f>
        <v>0</v>
      </c>
      <c r="R581" s="8">
        <f>IF(K581&lt;&gt;"是",0,P581*税费设置!$B$9)</f>
        <v>0</v>
      </c>
      <c r="S581" s="8">
        <f t="shared" si="69"/>
        <v>0</v>
      </c>
    </row>
    <row r="582" spans="1:19" ht="13.9">
      <c r="A582" s="6" t="str">
        <f>IF(总支出!A582="","",总支出!A582)</f>
        <v/>
      </c>
      <c r="B582" s="7" t="str">
        <f>IF(总支出!B582="","",总支出!B582)</f>
        <v/>
      </c>
      <c r="C582" s="6" t="str">
        <f t="shared" si="63"/>
        <v/>
      </c>
      <c r="D582" s="6" t="str">
        <f>IF(总支出!C582="","",总支出!C582)</f>
        <v/>
      </c>
      <c r="E582" s="8" t="str">
        <f>IF(总支出!D582="","",总支出!D582)</f>
        <v/>
      </c>
      <c r="F582" s="6" t="str">
        <f>IF(总支出!E582="","",总支出!E582)</f>
        <v/>
      </c>
      <c r="G582" s="6" t="str">
        <f>IF(总支出!H582="","",总支出!H582)</f>
        <v/>
      </c>
      <c r="H582" s="6" t="str">
        <f>IF(总支出!I582="","自动",总支出!I582)</f>
        <v>自动</v>
      </c>
      <c r="I582" s="6" t="str">
        <f>IF(F582="","",IFERROR(VLOOKUP(F582,税费设置!$A$15:$B$27,2,FALSE),"含税不明"))</f>
        <v/>
      </c>
      <c r="J582" s="6" t="str">
        <f t="shared" si="64"/>
        <v/>
      </c>
      <c r="K582" s="6" t="str">
        <f>IF(AND(税费设置!$B$5="是",G582="个人支出",J582="应税"),"是","否")</f>
        <v>否</v>
      </c>
      <c r="L582" s="8">
        <f t="shared" si="65"/>
        <v>0</v>
      </c>
      <c r="M582" s="8">
        <f t="shared" si="66"/>
        <v>0</v>
      </c>
      <c r="N582" s="8">
        <f t="shared" si="67"/>
        <v>0</v>
      </c>
      <c r="O582" s="8">
        <f t="shared" si="68"/>
        <v>0</v>
      </c>
      <c r="P582" s="8">
        <f>IF(K582&lt;&gt;"是",0,IF(税费设置!$B$6="是",E582/(1+税费设置!$B$10),E582))</f>
        <v>0</v>
      </c>
      <c r="Q582" s="8">
        <f>IF(K582&lt;&gt;"是",0,P582*税费设置!$B$8)</f>
        <v>0</v>
      </c>
      <c r="R582" s="8">
        <f>IF(K582&lt;&gt;"是",0,P582*税费设置!$B$9)</f>
        <v>0</v>
      </c>
      <c r="S582" s="8">
        <f t="shared" si="69"/>
        <v>0</v>
      </c>
    </row>
    <row r="583" spans="1:19" ht="13.9">
      <c r="A583" s="6" t="str">
        <f>IF(总支出!A583="","",总支出!A583)</f>
        <v/>
      </c>
      <c r="B583" s="7" t="str">
        <f>IF(总支出!B583="","",总支出!B583)</f>
        <v/>
      </c>
      <c r="C583" s="6" t="str">
        <f t="shared" si="63"/>
        <v/>
      </c>
      <c r="D583" s="6" t="str">
        <f>IF(总支出!C583="","",总支出!C583)</f>
        <v/>
      </c>
      <c r="E583" s="8" t="str">
        <f>IF(总支出!D583="","",总支出!D583)</f>
        <v/>
      </c>
      <c r="F583" s="6" t="str">
        <f>IF(总支出!E583="","",总支出!E583)</f>
        <v/>
      </c>
      <c r="G583" s="6" t="str">
        <f>IF(总支出!H583="","",总支出!H583)</f>
        <v/>
      </c>
      <c r="H583" s="6" t="str">
        <f>IF(总支出!I583="","自动",总支出!I583)</f>
        <v>自动</v>
      </c>
      <c r="I583" s="6" t="str">
        <f>IF(F583="","",IFERROR(VLOOKUP(F583,税费设置!$A$15:$B$27,2,FALSE),"含税不明"))</f>
        <v/>
      </c>
      <c r="J583" s="6" t="str">
        <f t="shared" si="64"/>
        <v/>
      </c>
      <c r="K583" s="6" t="str">
        <f>IF(AND(税费设置!$B$5="是",G583="个人支出",J583="应税"),"是","否")</f>
        <v>否</v>
      </c>
      <c r="L583" s="8">
        <f t="shared" si="65"/>
        <v>0</v>
      </c>
      <c r="M583" s="8">
        <f t="shared" si="66"/>
        <v>0</v>
      </c>
      <c r="N583" s="8">
        <f t="shared" si="67"/>
        <v>0</v>
      </c>
      <c r="O583" s="8">
        <f t="shared" si="68"/>
        <v>0</v>
      </c>
      <c r="P583" s="8">
        <f>IF(K583&lt;&gt;"是",0,IF(税费设置!$B$6="是",E583/(1+税费设置!$B$10),E583))</f>
        <v>0</v>
      </c>
      <c r="Q583" s="8">
        <f>IF(K583&lt;&gt;"是",0,P583*税费设置!$B$8)</f>
        <v>0</v>
      </c>
      <c r="R583" s="8">
        <f>IF(K583&lt;&gt;"是",0,P583*税费设置!$B$9)</f>
        <v>0</v>
      </c>
      <c r="S583" s="8">
        <f t="shared" si="69"/>
        <v>0</v>
      </c>
    </row>
    <row r="584" spans="1:19" ht="13.9">
      <c r="A584" s="6" t="str">
        <f>IF(总支出!A584="","",总支出!A584)</f>
        <v/>
      </c>
      <c r="B584" s="7" t="str">
        <f>IF(总支出!B584="","",总支出!B584)</f>
        <v/>
      </c>
      <c r="C584" s="6" t="str">
        <f t="shared" si="63"/>
        <v/>
      </c>
      <c r="D584" s="6" t="str">
        <f>IF(总支出!C584="","",总支出!C584)</f>
        <v/>
      </c>
      <c r="E584" s="8" t="str">
        <f>IF(总支出!D584="","",总支出!D584)</f>
        <v/>
      </c>
      <c r="F584" s="6" t="str">
        <f>IF(总支出!E584="","",总支出!E584)</f>
        <v/>
      </c>
      <c r="G584" s="6" t="str">
        <f>IF(总支出!H584="","",总支出!H584)</f>
        <v/>
      </c>
      <c r="H584" s="6" t="str">
        <f>IF(总支出!I584="","自动",总支出!I584)</f>
        <v>自动</v>
      </c>
      <c r="I584" s="6" t="str">
        <f>IF(F584="","",IFERROR(VLOOKUP(F584,税费设置!$A$15:$B$27,2,FALSE),"含税不明"))</f>
        <v/>
      </c>
      <c r="J584" s="6" t="str">
        <f t="shared" si="64"/>
        <v/>
      </c>
      <c r="K584" s="6" t="str">
        <f>IF(AND(税费设置!$B$5="是",G584="个人支出",J584="应税"),"是","否")</f>
        <v>否</v>
      </c>
      <c r="L584" s="8">
        <f t="shared" si="65"/>
        <v>0</v>
      </c>
      <c r="M584" s="8">
        <f t="shared" si="66"/>
        <v>0</v>
      </c>
      <c r="N584" s="8">
        <f t="shared" si="67"/>
        <v>0</v>
      </c>
      <c r="O584" s="8">
        <f t="shared" si="68"/>
        <v>0</v>
      </c>
      <c r="P584" s="8">
        <f>IF(K584&lt;&gt;"是",0,IF(税费设置!$B$6="是",E584/(1+税费设置!$B$10),E584))</f>
        <v>0</v>
      </c>
      <c r="Q584" s="8">
        <f>IF(K584&lt;&gt;"是",0,P584*税费设置!$B$8)</f>
        <v>0</v>
      </c>
      <c r="R584" s="8">
        <f>IF(K584&lt;&gt;"是",0,P584*税费设置!$B$9)</f>
        <v>0</v>
      </c>
      <c r="S584" s="8">
        <f t="shared" si="69"/>
        <v>0</v>
      </c>
    </row>
    <row r="585" spans="1:19" ht="13.9">
      <c r="A585" s="6" t="str">
        <f>IF(总支出!A585="","",总支出!A585)</f>
        <v/>
      </c>
      <c r="B585" s="7" t="str">
        <f>IF(总支出!B585="","",总支出!B585)</f>
        <v/>
      </c>
      <c r="C585" s="6" t="str">
        <f t="shared" si="63"/>
        <v/>
      </c>
      <c r="D585" s="6" t="str">
        <f>IF(总支出!C585="","",总支出!C585)</f>
        <v/>
      </c>
      <c r="E585" s="8" t="str">
        <f>IF(总支出!D585="","",总支出!D585)</f>
        <v/>
      </c>
      <c r="F585" s="6" t="str">
        <f>IF(总支出!E585="","",总支出!E585)</f>
        <v/>
      </c>
      <c r="G585" s="6" t="str">
        <f>IF(总支出!H585="","",总支出!H585)</f>
        <v/>
      </c>
      <c r="H585" s="6" t="str">
        <f>IF(总支出!I585="","自动",总支出!I585)</f>
        <v>自动</v>
      </c>
      <c r="I585" s="6" t="str">
        <f>IF(F585="","",IFERROR(VLOOKUP(F585,税费设置!$A$15:$B$27,2,FALSE),"含税不明"))</f>
        <v/>
      </c>
      <c r="J585" s="6" t="str">
        <f t="shared" si="64"/>
        <v/>
      </c>
      <c r="K585" s="6" t="str">
        <f>IF(AND(税费设置!$B$5="是",G585="个人支出",J585="应税"),"是","否")</f>
        <v>否</v>
      </c>
      <c r="L585" s="8">
        <f t="shared" si="65"/>
        <v>0</v>
      </c>
      <c r="M585" s="8">
        <f t="shared" si="66"/>
        <v>0</v>
      </c>
      <c r="N585" s="8">
        <f t="shared" si="67"/>
        <v>0</v>
      </c>
      <c r="O585" s="8">
        <f t="shared" si="68"/>
        <v>0</v>
      </c>
      <c r="P585" s="8">
        <f>IF(K585&lt;&gt;"是",0,IF(税费设置!$B$6="是",E585/(1+税费设置!$B$10),E585))</f>
        <v>0</v>
      </c>
      <c r="Q585" s="8">
        <f>IF(K585&lt;&gt;"是",0,P585*税费设置!$B$8)</f>
        <v>0</v>
      </c>
      <c r="R585" s="8">
        <f>IF(K585&lt;&gt;"是",0,P585*税费设置!$B$9)</f>
        <v>0</v>
      </c>
      <c r="S585" s="8">
        <f t="shared" si="69"/>
        <v>0</v>
      </c>
    </row>
    <row r="586" spans="1:19" ht="13.9">
      <c r="A586" s="6" t="str">
        <f>IF(总支出!A586="","",总支出!A586)</f>
        <v/>
      </c>
      <c r="B586" s="7" t="str">
        <f>IF(总支出!B586="","",总支出!B586)</f>
        <v/>
      </c>
      <c r="C586" s="6" t="str">
        <f t="shared" si="63"/>
        <v/>
      </c>
      <c r="D586" s="6" t="str">
        <f>IF(总支出!C586="","",总支出!C586)</f>
        <v/>
      </c>
      <c r="E586" s="8" t="str">
        <f>IF(总支出!D586="","",总支出!D586)</f>
        <v/>
      </c>
      <c r="F586" s="6" t="str">
        <f>IF(总支出!E586="","",总支出!E586)</f>
        <v/>
      </c>
      <c r="G586" s="6" t="str">
        <f>IF(总支出!H586="","",总支出!H586)</f>
        <v/>
      </c>
      <c r="H586" s="6" t="str">
        <f>IF(总支出!I586="","自动",总支出!I586)</f>
        <v>自动</v>
      </c>
      <c r="I586" s="6" t="str">
        <f>IF(F586="","",IFERROR(VLOOKUP(F586,税费设置!$A$15:$B$27,2,FALSE),"含税不明"))</f>
        <v/>
      </c>
      <c r="J586" s="6" t="str">
        <f t="shared" si="64"/>
        <v/>
      </c>
      <c r="K586" s="6" t="str">
        <f>IF(AND(税费设置!$B$5="是",G586="个人支出",J586="应税"),"是","否")</f>
        <v>否</v>
      </c>
      <c r="L586" s="8">
        <f t="shared" si="65"/>
        <v>0</v>
      </c>
      <c r="M586" s="8">
        <f t="shared" si="66"/>
        <v>0</v>
      </c>
      <c r="N586" s="8">
        <f t="shared" si="67"/>
        <v>0</v>
      </c>
      <c r="O586" s="8">
        <f t="shared" si="68"/>
        <v>0</v>
      </c>
      <c r="P586" s="8">
        <f>IF(K586&lt;&gt;"是",0,IF(税费设置!$B$6="是",E586/(1+税费设置!$B$10),E586))</f>
        <v>0</v>
      </c>
      <c r="Q586" s="8">
        <f>IF(K586&lt;&gt;"是",0,P586*税费设置!$B$8)</f>
        <v>0</v>
      </c>
      <c r="R586" s="8">
        <f>IF(K586&lt;&gt;"是",0,P586*税费设置!$B$9)</f>
        <v>0</v>
      </c>
      <c r="S586" s="8">
        <f t="shared" si="69"/>
        <v>0</v>
      </c>
    </row>
    <row r="587" spans="1:19" ht="13.9">
      <c r="A587" s="6" t="str">
        <f>IF(总支出!A587="","",总支出!A587)</f>
        <v/>
      </c>
      <c r="B587" s="7" t="str">
        <f>IF(总支出!B587="","",总支出!B587)</f>
        <v/>
      </c>
      <c r="C587" s="6" t="str">
        <f t="shared" si="63"/>
        <v/>
      </c>
      <c r="D587" s="6" t="str">
        <f>IF(总支出!C587="","",总支出!C587)</f>
        <v/>
      </c>
      <c r="E587" s="8" t="str">
        <f>IF(总支出!D587="","",总支出!D587)</f>
        <v/>
      </c>
      <c r="F587" s="6" t="str">
        <f>IF(总支出!E587="","",总支出!E587)</f>
        <v/>
      </c>
      <c r="G587" s="6" t="str">
        <f>IF(总支出!H587="","",总支出!H587)</f>
        <v/>
      </c>
      <c r="H587" s="6" t="str">
        <f>IF(总支出!I587="","自动",总支出!I587)</f>
        <v>自动</v>
      </c>
      <c r="I587" s="6" t="str">
        <f>IF(F587="","",IFERROR(VLOOKUP(F587,税费设置!$A$15:$B$27,2,FALSE),"含税不明"))</f>
        <v/>
      </c>
      <c r="J587" s="6" t="str">
        <f t="shared" si="64"/>
        <v/>
      </c>
      <c r="K587" s="6" t="str">
        <f>IF(AND(税费设置!$B$5="是",G587="个人支出",J587="应税"),"是","否")</f>
        <v>否</v>
      </c>
      <c r="L587" s="8">
        <f t="shared" si="65"/>
        <v>0</v>
      </c>
      <c r="M587" s="8">
        <f t="shared" si="66"/>
        <v>0</v>
      </c>
      <c r="N587" s="8">
        <f t="shared" si="67"/>
        <v>0</v>
      </c>
      <c r="O587" s="8">
        <f t="shared" si="68"/>
        <v>0</v>
      </c>
      <c r="P587" s="8">
        <f>IF(K587&lt;&gt;"是",0,IF(税费设置!$B$6="是",E587/(1+税费设置!$B$10),E587))</f>
        <v>0</v>
      </c>
      <c r="Q587" s="8">
        <f>IF(K587&lt;&gt;"是",0,P587*税费设置!$B$8)</f>
        <v>0</v>
      </c>
      <c r="R587" s="8">
        <f>IF(K587&lt;&gt;"是",0,P587*税费设置!$B$9)</f>
        <v>0</v>
      </c>
      <c r="S587" s="8">
        <f t="shared" si="69"/>
        <v>0</v>
      </c>
    </row>
    <row r="588" spans="1:19" ht="13.9">
      <c r="A588" s="6" t="str">
        <f>IF(总支出!A588="","",总支出!A588)</f>
        <v/>
      </c>
      <c r="B588" s="7" t="str">
        <f>IF(总支出!B588="","",总支出!B588)</f>
        <v/>
      </c>
      <c r="C588" s="6" t="str">
        <f t="shared" si="63"/>
        <v/>
      </c>
      <c r="D588" s="6" t="str">
        <f>IF(总支出!C588="","",总支出!C588)</f>
        <v/>
      </c>
      <c r="E588" s="8" t="str">
        <f>IF(总支出!D588="","",总支出!D588)</f>
        <v/>
      </c>
      <c r="F588" s="6" t="str">
        <f>IF(总支出!E588="","",总支出!E588)</f>
        <v/>
      </c>
      <c r="G588" s="6" t="str">
        <f>IF(总支出!H588="","",总支出!H588)</f>
        <v/>
      </c>
      <c r="H588" s="6" t="str">
        <f>IF(总支出!I588="","自动",总支出!I588)</f>
        <v>自动</v>
      </c>
      <c r="I588" s="6" t="str">
        <f>IF(F588="","",IFERROR(VLOOKUP(F588,税费设置!$A$15:$B$27,2,FALSE),"含税不明"))</f>
        <v/>
      </c>
      <c r="J588" s="6" t="str">
        <f t="shared" si="64"/>
        <v/>
      </c>
      <c r="K588" s="6" t="str">
        <f>IF(AND(税费设置!$B$5="是",G588="个人支出",J588="应税"),"是","否")</f>
        <v>否</v>
      </c>
      <c r="L588" s="8">
        <f t="shared" si="65"/>
        <v>0</v>
      </c>
      <c r="M588" s="8">
        <f t="shared" si="66"/>
        <v>0</v>
      </c>
      <c r="N588" s="8">
        <f t="shared" si="67"/>
        <v>0</v>
      </c>
      <c r="O588" s="8">
        <f t="shared" si="68"/>
        <v>0</v>
      </c>
      <c r="P588" s="8">
        <f>IF(K588&lt;&gt;"是",0,IF(税费设置!$B$6="是",E588/(1+税费设置!$B$10),E588))</f>
        <v>0</v>
      </c>
      <c r="Q588" s="8">
        <f>IF(K588&lt;&gt;"是",0,P588*税费设置!$B$8)</f>
        <v>0</v>
      </c>
      <c r="R588" s="8">
        <f>IF(K588&lt;&gt;"是",0,P588*税费设置!$B$9)</f>
        <v>0</v>
      </c>
      <c r="S588" s="8">
        <f t="shared" si="69"/>
        <v>0</v>
      </c>
    </row>
    <row r="589" spans="1:19" ht="13.9">
      <c r="A589" s="6" t="str">
        <f>IF(总支出!A589="","",总支出!A589)</f>
        <v/>
      </c>
      <c r="B589" s="7" t="str">
        <f>IF(总支出!B589="","",总支出!B589)</f>
        <v/>
      </c>
      <c r="C589" s="6" t="str">
        <f t="shared" si="63"/>
        <v/>
      </c>
      <c r="D589" s="6" t="str">
        <f>IF(总支出!C589="","",总支出!C589)</f>
        <v/>
      </c>
      <c r="E589" s="8" t="str">
        <f>IF(总支出!D589="","",总支出!D589)</f>
        <v/>
      </c>
      <c r="F589" s="6" t="str">
        <f>IF(总支出!E589="","",总支出!E589)</f>
        <v/>
      </c>
      <c r="G589" s="6" t="str">
        <f>IF(总支出!H589="","",总支出!H589)</f>
        <v/>
      </c>
      <c r="H589" s="6" t="str">
        <f>IF(总支出!I589="","自动",总支出!I589)</f>
        <v>自动</v>
      </c>
      <c r="I589" s="6" t="str">
        <f>IF(F589="","",IFERROR(VLOOKUP(F589,税费设置!$A$15:$B$27,2,FALSE),"含税不明"))</f>
        <v/>
      </c>
      <c r="J589" s="6" t="str">
        <f t="shared" si="64"/>
        <v/>
      </c>
      <c r="K589" s="6" t="str">
        <f>IF(AND(税费设置!$B$5="是",G589="个人支出",J589="应税"),"是","否")</f>
        <v>否</v>
      </c>
      <c r="L589" s="8">
        <f t="shared" si="65"/>
        <v>0</v>
      </c>
      <c r="M589" s="8">
        <f t="shared" si="66"/>
        <v>0</v>
      </c>
      <c r="N589" s="8">
        <f t="shared" si="67"/>
        <v>0</v>
      </c>
      <c r="O589" s="8">
        <f t="shared" si="68"/>
        <v>0</v>
      </c>
      <c r="P589" s="8">
        <f>IF(K589&lt;&gt;"是",0,IF(税费设置!$B$6="是",E589/(1+税费设置!$B$10),E589))</f>
        <v>0</v>
      </c>
      <c r="Q589" s="8">
        <f>IF(K589&lt;&gt;"是",0,P589*税费设置!$B$8)</f>
        <v>0</v>
      </c>
      <c r="R589" s="8">
        <f>IF(K589&lt;&gt;"是",0,P589*税费设置!$B$9)</f>
        <v>0</v>
      </c>
      <c r="S589" s="8">
        <f t="shared" si="69"/>
        <v>0</v>
      </c>
    </row>
    <row r="590" spans="1:19" ht="13.9">
      <c r="A590" s="6" t="str">
        <f>IF(总支出!A590="","",总支出!A590)</f>
        <v/>
      </c>
      <c r="B590" s="7" t="str">
        <f>IF(总支出!B590="","",总支出!B590)</f>
        <v/>
      </c>
      <c r="C590" s="6" t="str">
        <f t="shared" si="63"/>
        <v/>
      </c>
      <c r="D590" s="6" t="str">
        <f>IF(总支出!C590="","",总支出!C590)</f>
        <v/>
      </c>
      <c r="E590" s="8" t="str">
        <f>IF(总支出!D590="","",总支出!D590)</f>
        <v/>
      </c>
      <c r="F590" s="6" t="str">
        <f>IF(总支出!E590="","",总支出!E590)</f>
        <v/>
      </c>
      <c r="G590" s="6" t="str">
        <f>IF(总支出!H590="","",总支出!H590)</f>
        <v/>
      </c>
      <c r="H590" s="6" t="str">
        <f>IF(总支出!I590="","自动",总支出!I590)</f>
        <v>自动</v>
      </c>
      <c r="I590" s="6" t="str">
        <f>IF(F590="","",IFERROR(VLOOKUP(F590,税费设置!$A$15:$B$27,2,FALSE),"含税不明"))</f>
        <v/>
      </c>
      <c r="J590" s="6" t="str">
        <f t="shared" si="64"/>
        <v/>
      </c>
      <c r="K590" s="6" t="str">
        <f>IF(AND(税费设置!$B$5="是",G590="个人支出",J590="应税"),"是","否")</f>
        <v>否</v>
      </c>
      <c r="L590" s="8">
        <f t="shared" si="65"/>
        <v>0</v>
      </c>
      <c r="M590" s="8">
        <f t="shared" si="66"/>
        <v>0</v>
      </c>
      <c r="N590" s="8">
        <f t="shared" si="67"/>
        <v>0</v>
      </c>
      <c r="O590" s="8">
        <f t="shared" si="68"/>
        <v>0</v>
      </c>
      <c r="P590" s="8">
        <f>IF(K590&lt;&gt;"是",0,IF(税费设置!$B$6="是",E590/(1+税费设置!$B$10),E590))</f>
        <v>0</v>
      </c>
      <c r="Q590" s="8">
        <f>IF(K590&lt;&gt;"是",0,P590*税费设置!$B$8)</f>
        <v>0</v>
      </c>
      <c r="R590" s="8">
        <f>IF(K590&lt;&gt;"是",0,P590*税费设置!$B$9)</f>
        <v>0</v>
      </c>
      <c r="S590" s="8">
        <f t="shared" si="69"/>
        <v>0</v>
      </c>
    </row>
    <row r="591" spans="1:19" ht="13.9">
      <c r="A591" s="6" t="str">
        <f>IF(总支出!A591="","",总支出!A591)</f>
        <v/>
      </c>
      <c r="B591" s="7" t="str">
        <f>IF(总支出!B591="","",总支出!B591)</f>
        <v/>
      </c>
      <c r="C591" s="6" t="str">
        <f t="shared" si="63"/>
        <v/>
      </c>
      <c r="D591" s="6" t="str">
        <f>IF(总支出!C591="","",总支出!C591)</f>
        <v/>
      </c>
      <c r="E591" s="8" t="str">
        <f>IF(总支出!D591="","",总支出!D591)</f>
        <v/>
      </c>
      <c r="F591" s="6" t="str">
        <f>IF(总支出!E591="","",总支出!E591)</f>
        <v/>
      </c>
      <c r="G591" s="6" t="str">
        <f>IF(总支出!H591="","",总支出!H591)</f>
        <v/>
      </c>
      <c r="H591" s="6" t="str">
        <f>IF(总支出!I591="","自动",总支出!I591)</f>
        <v>自动</v>
      </c>
      <c r="I591" s="6" t="str">
        <f>IF(F591="","",IFERROR(VLOOKUP(F591,税费设置!$A$15:$B$27,2,FALSE),"含税不明"))</f>
        <v/>
      </c>
      <c r="J591" s="6" t="str">
        <f t="shared" si="64"/>
        <v/>
      </c>
      <c r="K591" s="6" t="str">
        <f>IF(AND(税费设置!$B$5="是",G591="个人支出",J591="应税"),"是","否")</f>
        <v>否</v>
      </c>
      <c r="L591" s="8">
        <f t="shared" si="65"/>
        <v>0</v>
      </c>
      <c r="M591" s="8">
        <f t="shared" si="66"/>
        <v>0</v>
      </c>
      <c r="N591" s="8">
        <f t="shared" si="67"/>
        <v>0</v>
      </c>
      <c r="O591" s="8">
        <f t="shared" si="68"/>
        <v>0</v>
      </c>
      <c r="P591" s="8">
        <f>IF(K591&lt;&gt;"是",0,IF(税费设置!$B$6="是",E591/(1+税费设置!$B$10),E591))</f>
        <v>0</v>
      </c>
      <c r="Q591" s="8">
        <f>IF(K591&lt;&gt;"是",0,P591*税费设置!$B$8)</f>
        <v>0</v>
      </c>
      <c r="R591" s="8">
        <f>IF(K591&lt;&gt;"是",0,P591*税费设置!$B$9)</f>
        <v>0</v>
      </c>
      <c r="S591" s="8">
        <f t="shared" si="69"/>
        <v>0</v>
      </c>
    </row>
    <row r="592" spans="1:19" ht="13.9">
      <c r="A592" s="6" t="str">
        <f>IF(总支出!A592="","",总支出!A592)</f>
        <v/>
      </c>
      <c r="B592" s="7" t="str">
        <f>IF(总支出!B592="","",总支出!B592)</f>
        <v/>
      </c>
      <c r="C592" s="6" t="str">
        <f t="shared" si="63"/>
        <v/>
      </c>
      <c r="D592" s="6" t="str">
        <f>IF(总支出!C592="","",总支出!C592)</f>
        <v/>
      </c>
      <c r="E592" s="8" t="str">
        <f>IF(总支出!D592="","",总支出!D592)</f>
        <v/>
      </c>
      <c r="F592" s="6" t="str">
        <f>IF(总支出!E592="","",总支出!E592)</f>
        <v/>
      </c>
      <c r="G592" s="6" t="str">
        <f>IF(总支出!H592="","",总支出!H592)</f>
        <v/>
      </c>
      <c r="H592" s="6" t="str">
        <f>IF(总支出!I592="","自动",总支出!I592)</f>
        <v>自动</v>
      </c>
      <c r="I592" s="6" t="str">
        <f>IF(F592="","",IFERROR(VLOOKUP(F592,税费设置!$A$15:$B$27,2,FALSE),"含税不明"))</f>
        <v/>
      </c>
      <c r="J592" s="6" t="str">
        <f t="shared" si="64"/>
        <v/>
      </c>
      <c r="K592" s="6" t="str">
        <f>IF(AND(税费设置!$B$5="是",G592="个人支出",J592="应税"),"是","否")</f>
        <v>否</v>
      </c>
      <c r="L592" s="8">
        <f t="shared" si="65"/>
        <v>0</v>
      </c>
      <c r="M592" s="8">
        <f t="shared" si="66"/>
        <v>0</v>
      </c>
      <c r="N592" s="8">
        <f t="shared" si="67"/>
        <v>0</v>
      </c>
      <c r="O592" s="8">
        <f t="shared" si="68"/>
        <v>0</v>
      </c>
      <c r="P592" s="8">
        <f>IF(K592&lt;&gt;"是",0,IF(税费设置!$B$6="是",E592/(1+税费设置!$B$10),E592))</f>
        <v>0</v>
      </c>
      <c r="Q592" s="8">
        <f>IF(K592&lt;&gt;"是",0,P592*税费设置!$B$8)</f>
        <v>0</v>
      </c>
      <c r="R592" s="8">
        <f>IF(K592&lt;&gt;"是",0,P592*税费设置!$B$9)</f>
        <v>0</v>
      </c>
      <c r="S592" s="8">
        <f t="shared" si="69"/>
        <v>0</v>
      </c>
    </row>
    <row r="593" spans="1:19" ht="13.9">
      <c r="A593" s="6" t="str">
        <f>IF(总支出!A593="","",总支出!A593)</f>
        <v/>
      </c>
      <c r="B593" s="7" t="str">
        <f>IF(总支出!B593="","",总支出!B593)</f>
        <v/>
      </c>
      <c r="C593" s="6" t="str">
        <f t="shared" si="63"/>
        <v/>
      </c>
      <c r="D593" s="6" t="str">
        <f>IF(总支出!C593="","",总支出!C593)</f>
        <v/>
      </c>
      <c r="E593" s="8" t="str">
        <f>IF(总支出!D593="","",总支出!D593)</f>
        <v/>
      </c>
      <c r="F593" s="6" t="str">
        <f>IF(总支出!E593="","",总支出!E593)</f>
        <v/>
      </c>
      <c r="G593" s="6" t="str">
        <f>IF(总支出!H593="","",总支出!H593)</f>
        <v/>
      </c>
      <c r="H593" s="6" t="str">
        <f>IF(总支出!I593="","自动",总支出!I593)</f>
        <v>自动</v>
      </c>
      <c r="I593" s="6" t="str">
        <f>IF(F593="","",IFERROR(VLOOKUP(F593,税费设置!$A$15:$B$27,2,FALSE),"含税不明"))</f>
        <v/>
      </c>
      <c r="J593" s="6" t="str">
        <f t="shared" si="64"/>
        <v/>
      </c>
      <c r="K593" s="6" t="str">
        <f>IF(AND(税费设置!$B$5="是",G593="个人支出",J593="应税"),"是","否")</f>
        <v>否</v>
      </c>
      <c r="L593" s="8">
        <f t="shared" si="65"/>
        <v>0</v>
      </c>
      <c r="M593" s="8">
        <f t="shared" si="66"/>
        <v>0</v>
      </c>
      <c r="N593" s="8">
        <f t="shared" si="67"/>
        <v>0</v>
      </c>
      <c r="O593" s="8">
        <f t="shared" si="68"/>
        <v>0</v>
      </c>
      <c r="P593" s="8">
        <f>IF(K593&lt;&gt;"是",0,IF(税费设置!$B$6="是",E593/(1+税费设置!$B$10),E593))</f>
        <v>0</v>
      </c>
      <c r="Q593" s="8">
        <f>IF(K593&lt;&gt;"是",0,P593*税费设置!$B$8)</f>
        <v>0</v>
      </c>
      <c r="R593" s="8">
        <f>IF(K593&lt;&gt;"是",0,P593*税费设置!$B$9)</f>
        <v>0</v>
      </c>
      <c r="S593" s="8">
        <f t="shared" si="69"/>
        <v>0</v>
      </c>
    </row>
    <row r="594" spans="1:19" ht="13.9">
      <c r="A594" s="6" t="str">
        <f>IF(总支出!A594="","",总支出!A594)</f>
        <v/>
      </c>
      <c r="B594" s="7" t="str">
        <f>IF(总支出!B594="","",总支出!B594)</f>
        <v/>
      </c>
      <c r="C594" s="6" t="str">
        <f t="shared" si="63"/>
        <v/>
      </c>
      <c r="D594" s="6" t="str">
        <f>IF(总支出!C594="","",总支出!C594)</f>
        <v/>
      </c>
      <c r="E594" s="8" t="str">
        <f>IF(总支出!D594="","",总支出!D594)</f>
        <v/>
      </c>
      <c r="F594" s="6" t="str">
        <f>IF(总支出!E594="","",总支出!E594)</f>
        <v/>
      </c>
      <c r="G594" s="6" t="str">
        <f>IF(总支出!H594="","",总支出!H594)</f>
        <v/>
      </c>
      <c r="H594" s="6" t="str">
        <f>IF(总支出!I594="","自动",总支出!I594)</f>
        <v>自动</v>
      </c>
      <c r="I594" s="6" t="str">
        <f>IF(F594="","",IFERROR(VLOOKUP(F594,税费设置!$A$15:$B$27,2,FALSE),"含税不明"))</f>
        <v/>
      </c>
      <c r="J594" s="6" t="str">
        <f t="shared" si="64"/>
        <v/>
      </c>
      <c r="K594" s="6" t="str">
        <f>IF(AND(税费设置!$B$5="是",G594="个人支出",J594="应税"),"是","否")</f>
        <v>否</v>
      </c>
      <c r="L594" s="8">
        <f t="shared" si="65"/>
        <v>0</v>
      </c>
      <c r="M594" s="8">
        <f t="shared" si="66"/>
        <v>0</v>
      </c>
      <c r="N594" s="8">
        <f t="shared" si="67"/>
        <v>0</v>
      </c>
      <c r="O594" s="8">
        <f t="shared" si="68"/>
        <v>0</v>
      </c>
      <c r="P594" s="8">
        <f>IF(K594&lt;&gt;"是",0,IF(税费设置!$B$6="是",E594/(1+税费设置!$B$10),E594))</f>
        <v>0</v>
      </c>
      <c r="Q594" s="8">
        <f>IF(K594&lt;&gt;"是",0,P594*税费设置!$B$8)</f>
        <v>0</v>
      </c>
      <c r="R594" s="8">
        <f>IF(K594&lt;&gt;"是",0,P594*税费设置!$B$9)</f>
        <v>0</v>
      </c>
      <c r="S594" s="8">
        <f t="shared" si="69"/>
        <v>0</v>
      </c>
    </row>
    <row r="595" spans="1:19" ht="13.9">
      <c r="A595" s="6" t="str">
        <f>IF(总支出!A595="","",总支出!A595)</f>
        <v/>
      </c>
      <c r="B595" s="7" t="str">
        <f>IF(总支出!B595="","",总支出!B595)</f>
        <v/>
      </c>
      <c r="C595" s="6" t="str">
        <f t="shared" si="63"/>
        <v/>
      </c>
      <c r="D595" s="6" t="str">
        <f>IF(总支出!C595="","",总支出!C595)</f>
        <v/>
      </c>
      <c r="E595" s="8" t="str">
        <f>IF(总支出!D595="","",总支出!D595)</f>
        <v/>
      </c>
      <c r="F595" s="6" t="str">
        <f>IF(总支出!E595="","",总支出!E595)</f>
        <v/>
      </c>
      <c r="G595" s="6" t="str">
        <f>IF(总支出!H595="","",总支出!H595)</f>
        <v/>
      </c>
      <c r="H595" s="6" t="str">
        <f>IF(总支出!I595="","自动",总支出!I595)</f>
        <v>自动</v>
      </c>
      <c r="I595" s="6" t="str">
        <f>IF(F595="","",IFERROR(VLOOKUP(F595,税费设置!$A$15:$B$27,2,FALSE),"含税不明"))</f>
        <v/>
      </c>
      <c r="J595" s="6" t="str">
        <f t="shared" si="64"/>
        <v/>
      </c>
      <c r="K595" s="6" t="str">
        <f>IF(AND(税费设置!$B$5="是",G595="个人支出",J595="应税"),"是","否")</f>
        <v>否</v>
      </c>
      <c r="L595" s="8">
        <f t="shared" si="65"/>
        <v>0</v>
      </c>
      <c r="M595" s="8">
        <f t="shared" si="66"/>
        <v>0</v>
      </c>
      <c r="N595" s="8">
        <f t="shared" si="67"/>
        <v>0</v>
      </c>
      <c r="O595" s="8">
        <f t="shared" si="68"/>
        <v>0</v>
      </c>
      <c r="P595" s="8">
        <f>IF(K595&lt;&gt;"是",0,IF(税费设置!$B$6="是",E595/(1+税费设置!$B$10),E595))</f>
        <v>0</v>
      </c>
      <c r="Q595" s="8">
        <f>IF(K595&lt;&gt;"是",0,P595*税费设置!$B$8)</f>
        <v>0</v>
      </c>
      <c r="R595" s="8">
        <f>IF(K595&lt;&gt;"是",0,P595*税费设置!$B$9)</f>
        <v>0</v>
      </c>
      <c r="S595" s="8">
        <f t="shared" si="69"/>
        <v>0</v>
      </c>
    </row>
    <row r="596" spans="1:19" ht="13.9">
      <c r="A596" s="6" t="str">
        <f>IF(总支出!A596="","",总支出!A596)</f>
        <v/>
      </c>
      <c r="B596" s="7" t="str">
        <f>IF(总支出!B596="","",总支出!B596)</f>
        <v/>
      </c>
      <c r="C596" s="6" t="str">
        <f t="shared" si="63"/>
        <v/>
      </c>
      <c r="D596" s="6" t="str">
        <f>IF(总支出!C596="","",总支出!C596)</f>
        <v/>
      </c>
      <c r="E596" s="8" t="str">
        <f>IF(总支出!D596="","",总支出!D596)</f>
        <v/>
      </c>
      <c r="F596" s="6" t="str">
        <f>IF(总支出!E596="","",总支出!E596)</f>
        <v/>
      </c>
      <c r="G596" s="6" t="str">
        <f>IF(总支出!H596="","",总支出!H596)</f>
        <v/>
      </c>
      <c r="H596" s="6" t="str">
        <f>IF(总支出!I596="","自动",总支出!I596)</f>
        <v>自动</v>
      </c>
      <c r="I596" s="6" t="str">
        <f>IF(F596="","",IFERROR(VLOOKUP(F596,税费设置!$A$15:$B$27,2,FALSE),"含税不明"))</f>
        <v/>
      </c>
      <c r="J596" s="6" t="str">
        <f t="shared" si="64"/>
        <v/>
      </c>
      <c r="K596" s="6" t="str">
        <f>IF(AND(税费设置!$B$5="是",G596="个人支出",J596="应税"),"是","否")</f>
        <v>否</v>
      </c>
      <c r="L596" s="8">
        <f t="shared" si="65"/>
        <v>0</v>
      </c>
      <c r="M596" s="8">
        <f t="shared" si="66"/>
        <v>0</v>
      </c>
      <c r="N596" s="8">
        <f t="shared" si="67"/>
        <v>0</v>
      </c>
      <c r="O596" s="8">
        <f t="shared" si="68"/>
        <v>0</v>
      </c>
      <c r="P596" s="8">
        <f>IF(K596&lt;&gt;"是",0,IF(税费设置!$B$6="是",E596/(1+税费设置!$B$10),E596))</f>
        <v>0</v>
      </c>
      <c r="Q596" s="8">
        <f>IF(K596&lt;&gt;"是",0,P596*税费设置!$B$8)</f>
        <v>0</v>
      </c>
      <c r="R596" s="8">
        <f>IF(K596&lt;&gt;"是",0,P596*税费设置!$B$9)</f>
        <v>0</v>
      </c>
      <c r="S596" s="8">
        <f t="shared" si="69"/>
        <v>0</v>
      </c>
    </row>
    <row r="597" spans="1:19" ht="13.9">
      <c r="A597" s="6" t="str">
        <f>IF(总支出!A597="","",总支出!A597)</f>
        <v/>
      </c>
      <c r="B597" s="7" t="str">
        <f>IF(总支出!B597="","",总支出!B597)</f>
        <v/>
      </c>
      <c r="C597" s="6" t="str">
        <f t="shared" si="63"/>
        <v/>
      </c>
      <c r="D597" s="6" t="str">
        <f>IF(总支出!C597="","",总支出!C597)</f>
        <v/>
      </c>
      <c r="E597" s="8" t="str">
        <f>IF(总支出!D597="","",总支出!D597)</f>
        <v/>
      </c>
      <c r="F597" s="6" t="str">
        <f>IF(总支出!E597="","",总支出!E597)</f>
        <v/>
      </c>
      <c r="G597" s="6" t="str">
        <f>IF(总支出!H597="","",总支出!H597)</f>
        <v/>
      </c>
      <c r="H597" s="6" t="str">
        <f>IF(总支出!I597="","自动",总支出!I597)</f>
        <v>自动</v>
      </c>
      <c r="I597" s="6" t="str">
        <f>IF(F597="","",IFERROR(VLOOKUP(F597,税费设置!$A$15:$B$27,2,FALSE),"含税不明"))</f>
        <v/>
      </c>
      <c r="J597" s="6" t="str">
        <f t="shared" si="64"/>
        <v/>
      </c>
      <c r="K597" s="6" t="str">
        <f>IF(AND(税费设置!$B$5="是",G597="个人支出",J597="应税"),"是","否")</f>
        <v>否</v>
      </c>
      <c r="L597" s="8">
        <f t="shared" si="65"/>
        <v>0</v>
      </c>
      <c r="M597" s="8">
        <f t="shared" si="66"/>
        <v>0</v>
      </c>
      <c r="N597" s="8">
        <f t="shared" si="67"/>
        <v>0</v>
      </c>
      <c r="O597" s="8">
        <f t="shared" si="68"/>
        <v>0</v>
      </c>
      <c r="P597" s="8">
        <f>IF(K597&lt;&gt;"是",0,IF(税费设置!$B$6="是",E597/(1+税费设置!$B$10),E597))</f>
        <v>0</v>
      </c>
      <c r="Q597" s="8">
        <f>IF(K597&lt;&gt;"是",0,P597*税费设置!$B$8)</f>
        <v>0</v>
      </c>
      <c r="R597" s="8">
        <f>IF(K597&lt;&gt;"是",0,P597*税费设置!$B$9)</f>
        <v>0</v>
      </c>
      <c r="S597" s="8">
        <f t="shared" si="69"/>
        <v>0</v>
      </c>
    </row>
    <row r="598" spans="1:19" ht="13.9">
      <c r="A598" s="6" t="str">
        <f>IF(总支出!A598="","",总支出!A598)</f>
        <v/>
      </c>
      <c r="B598" s="7" t="str">
        <f>IF(总支出!B598="","",总支出!B598)</f>
        <v/>
      </c>
      <c r="C598" s="6" t="str">
        <f t="shared" si="63"/>
        <v/>
      </c>
      <c r="D598" s="6" t="str">
        <f>IF(总支出!C598="","",总支出!C598)</f>
        <v/>
      </c>
      <c r="E598" s="8" t="str">
        <f>IF(总支出!D598="","",总支出!D598)</f>
        <v/>
      </c>
      <c r="F598" s="6" t="str">
        <f>IF(总支出!E598="","",总支出!E598)</f>
        <v/>
      </c>
      <c r="G598" s="6" t="str">
        <f>IF(总支出!H598="","",总支出!H598)</f>
        <v/>
      </c>
      <c r="H598" s="6" t="str">
        <f>IF(总支出!I598="","自动",总支出!I598)</f>
        <v>自动</v>
      </c>
      <c r="I598" s="6" t="str">
        <f>IF(F598="","",IFERROR(VLOOKUP(F598,税费设置!$A$15:$B$27,2,FALSE),"含税不明"))</f>
        <v/>
      </c>
      <c r="J598" s="6" t="str">
        <f t="shared" si="64"/>
        <v/>
      </c>
      <c r="K598" s="6" t="str">
        <f>IF(AND(税费设置!$B$5="是",G598="个人支出",J598="应税"),"是","否")</f>
        <v>否</v>
      </c>
      <c r="L598" s="8">
        <f t="shared" si="65"/>
        <v>0</v>
      </c>
      <c r="M598" s="8">
        <f t="shared" si="66"/>
        <v>0</v>
      </c>
      <c r="N598" s="8">
        <f t="shared" si="67"/>
        <v>0</v>
      </c>
      <c r="O598" s="8">
        <f t="shared" si="68"/>
        <v>0</v>
      </c>
      <c r="P598" s="8">
        <f>IF(K598&lt;&gt;"是",0,IF(税费设置!$B$6="是",E598/(1+税费设置!$B$10),E598))</f>
        <v>0</v>
      </c>
      <c r="Q598" s="8">
        <f>IF(K598&lt;&gt;"是",0,P598*税费设置!$B$8)</f>
        <v>0</v>
      </c>
      <c r="R598" s="8">
        <f>IF(K598&lt;&gt;"是",0,P598*税费设置!$B$9)</f>
        <v>0</v>
      </c>
      <c r="S598" s="8">
        <f t="shared" si="69"/>
        <v>0</v>
      </c>
    </row>
    <row r="599" spans="1:19" ht="13.9">
      <c r="A599" s="6" t="str">
        <f>IF(总支出!A599="","",总支出!A599)</f>
        <v/>
      </c>
      <c r="B599" s="7" t="str">
        <f>IF(总支出!B599="","",总支出!B599)</f>
        <v/>
      </c>
      <c r="C599" s="6" t="str">
        <f t="shared" si="63"/>
        <v/>
      </c>
      <c r="D599" s="6" t="str">
        <f>IF(总支出!C599="","",总支出!C599)</f>
        <v/>
      </c>
      <c r="E599" s="8" t="str">
        <f>IF(总支出!D599="","",总支出!D599)</f>
        <v/>
      </c>
      <c r="F599" s="6" t="str">
        <f>IF(总支出!E599="","",总支出!E599)</f>
        <v/>
      </c>
      <c r="G599" s="6" t="str">
        <f>IF(总支出!H599="","",总支出!H599)</f>
        <v/>
      </c>
      <c r="H599" s="6" t="str">
        <f>IF(总支出!I599="","自动",总支出!I599)</f>
        <v>自动</v>
      </c>
      <c r="I599" s="6" t="str">
        <f>IF(F599="","",IFERROR(VLOOKUP(F599,税费设置!$A$15:$B$27,2,FALSE),"含税不明"))</f>
        <v/>
      </c>
      <c r="J599" s="6" t="str">
        <f t="shared" si="64"/>
        <v/>
      </c>
      <c r="K599" s="6" t="str">
        <f>IF(AND(税费设置!$B$5="是",G599="个人支出",J599="应税"),"是","否")</f>
        <v>否</v>
      </c>
      <c r="L599" s="8">
        <f t="shared" si="65"/>
        <v>0</v>
      </c>
      <c r="M599" s="8">
        <f t="shared" si="66"/>
        <v>0</v>
      </c>
      <c r="N599" s="8">
        <f t="shared" si="67"/>
        <v>0</v>
      </c>
      <c r="O599" s="8">
        <f t="shared" si="68"/>
        <v>0</v>
      </c>
      <c r="P599" s="8">
        <f>IF(K599&lt;&gt;"是",0,IF(税费设置!$B$6="是",E599/(1+税费设置!$B$10),E599))</f>
        <v>0</v>
      </c>
      <c r="Q599" s="8">
        <f>IF(K599&lt;&gt;"是",0,P599*税费设置!$B$8)</f>
        <v>0</v>
      </c>
      <c r="R599" s="8">
        <f>IF(K599&lt;&gt;"是",0,P599*税费设置!$B$9)</f>
        <v>0</v>
      </c>
      <c r="S599" s="8">
        <f t="shared" si="69"/>
        <v>0</v>
      </c>
    </row>
    <row r="600" spans="1:19" ht="13.9">
      <c r="A600" s="6" t="str">
        <f>IF(总支出!A600="","",总支出!A600)</f>
        <v/>
      </c>
      <c r="B600" s="7" t="str">
        <f>IF(总支出!B600="","",总支出!B600)</f>
        <v/>
      </c>
      <c r="C600" s="6" t="str">
        <f t="shared" si="63"/>
        <v/>
      </c>
      <c r="D600" s="6" t="str">
        <f>IF(总支出!C600="","",总支出!C600)</f>
        <v/>
      </c>
      <c r="E600" s="8" t="str">
        <f>IF(总支出!D600="","",总支出!D600)</f>
        <v/>
      </c>
      <c r="F600" s="6" t="str">
        <f>IF(总支出!E600="","",总支出!E600)</f>
        <v/>
      </c>
      <c r="G600" s="6" t="str">
        <f>IF(总支出!H600="","",总支出!H600)</f>
        <v/>
      </c>
      <c r="H600" s="6" t="str">
        <f>IF(总支出!I600="","自动",总支出!I600)</f>
        <v>自动</v>
      </c>
      <c r="I600" s="6" t="str">
        <f>IF(F600="","",IFERROR(VLOOKUP(F600,税费设置!$A$15:$B$27,2,FALSE),"含税不明"))</f>
        <v/>
      </c>
      <c r="J600" s="6" t="str">
        <f t="shared" si="64"/>
        <v/>
      </c>
      <c r="K600" s="6" t="str">
        <f>IF(AND(税费设置!$B$5="是",G600="个人支出",J600="应税"),"是","否")</f>
        <v>否</v>
      </c>
      <c r="L600" s="8">
        <f t="shared" si="65"/>
        <v>0</v>
      </c>
      <c r="M600" s="8">
        <f t="shared" si="66"/>
        <v>0</v>
      </c>
      <c r="N600" s="8">
        <f t="shared" si="67"/>
        <v>0</v>
      </c>
      <c r="O600" s="8">
        <f t="shared" si="68"/>
        <v>0</v>
      </c>
      <c r="P600" s="8">
        <f>IF(K600&lt;&gt;"是",0,IF(税费设置!$B$6="是",E600/(1+税费设置!$B$10),E600))</f>
        <v>0</v>
      </c>
      <c r="Q600" s="8">
        <f>IF(K600&lt;&gt;"是",0,P600*税费设置!$B$8)</f>
        <v>0</v>
      </c>
      <c r="R600" s="8">
        <f>IF(K600&lt;&gt;"是",0,P600*税费设置!$B$9)</f>
        <v>0</v>
      </c>
      <c r="S600" s="8">
        <f t="shared" si="69"/>
        <v>0</v>
      </c>
    </row>
    <row r="601" spans="1:19" ht="13.9">
      <c r="A601" s="6" t="str">
        <f>IF(总支出!A601="","",总支出!A601)</f>
        <v/>
      </c>
      <c r="B601" s="7" t="str">
        <f>IF(总支出!B601="","",总支出!B601)</f>
        <v/>
      </c>
      <c r="C601" s="6" t="str">
        <f t="shared" si="63"/>
        <v/>
      </c>
      <c r="D601" s="6" t="str">
        <f>IF(总支出!C601="","",总支出!C601)</f>
        <v/>
      </c>
      <c r="E601" s="8" t="str">
        <f>IF(总支出!D601="","",总支出!D601)</f>
        <v/>
      </c>
      <c r="F601" s="6" t="str">
        <f>IF(总支出!E601="","",总支出!E601)</f>
        <v/>
      </c>
      <c r="G601" s="6" t="str">
        <f>IF(总支出!H601="","",总支出!H601)</f>
        <v/>
      </c>
      <c r="H601" s="6" t="str">
        <f>IF(总支出!I601="","自动",总支出!I601)</f>
        <v>自动</v>
      </c>
      <c r="I601" s="6" t="str">
        <f>IF(F601="","",IFERROR(VLOOKUP(F601,税费设置!$A$15:$B$27,2,FALSE),"含税不明"))</f>
        <v/>
      </c>
      <c r="J601" s="6" t="str">
        <f t="shared" si="64"/>
        <v/>
      </c>
      <c r="K601" s="6" t="str">
        <f>IF(AND(税费设置!$B$5="是",G601="个人支出",J601="应税"),"是","否")</f>
        <v>否</v>
      </c>
      <c r="L601" s="8">
        <f t="shared" si="65"/>
        <v>0</v>
      </c>
      <c r="M601" s="8">
        <f t="shared" si="66"/>
        <v>0</v>
      </c>
      <c r="N601" s="8">
        <f t="shared" si="67"/>
        <v>0</v>
      </c>
      <c r="O601" s="8">
        <f t="shared" si="68"/>
        <v>0</v>
      </c>
      <c r="P601" s="8">
        <f>IF(K601&lt;&gt;"是",0,IF(税费设置!$B$6="是",E601/(1+税费设置!$B$10),E601))</f>
        <v>0</v>
      </c>
      <c r="Q601" s="8">
        <f>IF(K601&lt;&gt;"是",0,P601*税费设置!$B$8)</f>
        <v>0</v>
      </c>
      <c r="R601" s="8">
        <f>IF(K601&lt;&gt;"是",0,P601*税费设置!$B$9)</f>
        <v>0</v>
      </c>
      <c r="S601" s="8">
        <f t="shared" si="69"/>
        <v>0</v>
      </c>
    </row>
    <row r="602" spans="1:19" ht="13.9">
      <c r="A602" s="6" t="str">
        <f>IF(总支出!A602="","",总支出!A602)</f>
        <v/>
      </c>
      <c r="B602" s="7" t="str">
        <f>IF(总支出!B602="","",总支出!B602)</f>
        <v/>
      </c>
      <c r="C602" s="6" t="str">
        <f t="shared" si="63"/>
        <v/>
      </c>
      <c r="D602" s="6" t="str">
        <f>IF(总支出!C602="","",总支出!C602)</f>
        <v/>
      </c>
      <c r="E602" s="8" t="str">
        <f>IF(总支出!D602="","",总支出!D602)</f>
        <v/>
      </c>
      <c r="F602" s="6" t="str">
        <f>IF(总支出!E602="","",总支出!E602)</f>
        <v/>
      </c>
      <c r="G602" s="6" t="str">
        <f>IF(总支出!H602="","",总支出!H602)</f>
        <v/>
      </c>
      <c r="H602" s="6" t="str">
        <f>IF(总支出!I602="","自动",总支出!I602)</f>
        <v>自动</v>
      </c>
      <c r="I602" s="6" t="str">
        <f>IF(F602="","",IFERROR(VLOOKUP(F602,税费设置!$A$15:$B$27,2,FALSE),"含税不明"))</f>
        <v/>
      </c>
      <c r="J602" s="6" t="str">
        <f t="shared" si="64"/>
        <v/>
      </c>
      <c r="K602" s="6" t="str">
        <f>IF(AND(税费设置!$B$5="是",G602="个人支出",J602="应税"),"是","否")</f>
        <v>否</v>
      </c>
      <c r="L602" s="8">
        <f t="shared" si="65"/>
        <v>0</v>
      </c>
      <c r="M602" s="8">
        <f t="shared" si="66"/>
        <v>0</v>
      </c>
      <c r="N602" s="8">
        <f t="shared" si="67"/>
        <v>0</v>
      </c>
      <c r="O602" s="8">
        <f t="shared" si="68"/>
        <v>0</v>
      </c>
      <c r="P602" s="8">
        <f>IF(K602&lt;&gt;"是",0,IF(税费设置!$B$6="是",E602/(1+税费设置!$B$10),E602))</f>
        <v>0</v>
      </c>
      <c r="Q602" s="8">
        <f>IF(K602&lt;&gt;"是",0,P602*税费设置!$B$8)</f>
        <v>0</v>
      </c>
      <c r="R602" s="8">
        <f>IF(K602&lt;&gt;"是",0,P602*税费设置!$B$9)</f>
        <v>0</v>
      </c>
      <c r="S602" s="8">
        <f t="shared" si="69"/>
        <v>0</v>
      </c>
    </row>
    <row r="603" spans="1:19" ht="13.9">
      <c r="A603" s="6" t="str">
        <f>IF(总支出!A603="","",总支出!A603)</f>
        <v/>
      </c>
      <c r="B603" s="7" t="str">
        <f>IF(总支出!B603="","",总支出!B603)</f>
        <v/>
      </c>
      <c r="C603" s="6" t="str">
        <f t="shared" si="63"/>
        <v/>
      </c>
      <c r="D603" s="6" t="str">
        <f>IF(总支出!C603="","",总支出!C603)</f>
        <v/>
      </c>
      <c r="E603" s="8" t="str">
        <f>IF(总支出!D603="","",总支出!D603)</f>
        <v/>
      </c>
      <c r="F603" s="6" t="str">
        <f>IF(总支出!E603="","",总支出!E603)</f>
        <v/>
      </c>
      <c r="G603" s="6" t="str">
        <f>IF(总支出!H603="","",总支出!H603)</f>
        <v/>
      </c>
      <c r="H603" s="6" t="str">
        <f>IF(总支出!I603="","自动",总支出!I603)</f>
        <v>自动</v>
      </c>
      <c r="I603" s="6" t="str">
        <f>IF(F603="","",IFERROR(VLOOKUP(F603,税费设置!$A$15:$B$27,2,FALSE),"含税不明"))</f>
        <v/>
      </c>
      <c r="J603" s="6" t="str">
        <f t="shared" si="64"/>
        <v/>
      </c>
      <c r="K603" s="6" t="str">
        <f>IF(AND(税费设置!$B$5="是",G603="个人支出",J603="应税"),"是","否")</f>
        <v>否</v>
      </c>
      <c r="L603" s="8">
        <f t="shared" si="65"/>
        <v>0</v>
      </c>
      <c r="M603" s="8">
        <f t="shared" si="66"/>
        <v>0</v>
      </c>
      <c r="N603" s="8">
        <f t="shared" si="67"/>
        <v>0</v>
      </c>
      <c r="O603" s="8">
        <f t="shared" si="68"/>
        <v>0</v>
      </c>
      <c r="P603" s="8">
        <f>IF(K603&lt;&gt;"是",0,IF(税费设置!$B$6="是",E603/(1+税费设置!$B$10),E603))</f>
        <v>0</v>
      </c>
      <c r="Q603" s="8">
        <f>IF(K603&lt;&gt;"是",0,P603*税费设置!$B$8)</f>
        <v>0</v>
      </c>
      <c r="R603" s="8">
        <f>IF(K603&lt;&gt;"是",0,P603*税费设置!$B$9)</f>
        <v>0</v>
      </c>
      <c r="S603" s="8">
        <f t="shared" si="69"/>
        <v>0</v>
      </c>
    </row>
    <row r="604" spans="1:19" ht="13.9">
      <c r="A604" s="6" t="str">
        <f>IF(总支出!A604="","",总支出!A604)</f>
        <v/>
      </c>
      <c r="B604" s="7" t="str">
        <f>IF(总支出!B604="","",总支出!B604)</f>
        <v/>
      </c>
      <c r="C604" s="6" t="str">
        <f t="shared" si="63"/>
        <v/>
      </c>
      <c r="D604" s="6" t="str">
        <f>IF(总支出!C604="","",总支出!C604)</f>
        <v/>
      </c>
      <c r="E604" s="8" t="str">
        <f>IF(总支出!D604="","",总支出!D604)</f>
        <v/>
      </c>
      <c r="F604" s="6" t="str">
        <f>IF(总支出!E604="","",总支出!E604)</f>
        <v/>
      </c>
      <c r="G604" s="6" t="str">
        <f>IF(总支出!H604="","",总支出!H604)</f>
        <v/>
      </c>
      <c r="H604" s="6" t="str">
        <f>IF(总支出!I604="","自动",总支出!I604)</f>
        <v>自动</v>
      </c>
      <c r="I604" s="6" t="str">
        <f>IF(F604="","",IFERROR(VLOOKUP(F604,税费设置!$A$15:$B$27,2,FALSE),"含税不明"))</f>
        <v/>
      </c>
      <c r="J604" s="6" t="str">
        <f t="shared" si="64"/>
        <v/>
      </c>
      <c r="K604" s="6" t="str">
        <f>IF(AND(税费设置!$B$5="是",G604="个人支出",J604="应税"),"是","否")</f>
        <v>否</v>
      </c>
      <c r="L604" s="8">
        <f t="shared" si="65"/>
        <v>0</v>
      </c>
      <c r="M604" s="8">
        <f t="shared" si="66"/>
        <v>0</v>
      </c>
      <c r="N604" s="8">
        <f t="shared" si="67"/>
        <v>0</v>
      </c>
      <c r="O604" s="8">
        <f t="shared" si="68"/>
        <v>0</v>
      </c>
      <c r="P604" s="8">
        <f>IF(K604&lt;&gt;"是",0,IF(税费设置!$B$6="是",E604/(1+税费设置!$B$10),E604))</f>
        <v>0</v>
      </c>
      <c r="Q604" s="8">
        <f>IF(K604&lt;&gt;"是",0,P604*税费设置!$B$8)</f>
        <v>0</v>
      </c>
      <c r="R604" s="8">
        <f>IF(K604&lt;&gt;"是",0,P604*税费设置!$B$9)</f>
        <v>0</v>
      </c>
      <c r="S604" s="8">
        <f t="shared" si="69"/>
        <v>0</v>
      </c>
    </row>
    <row r="605" spans="1:19" ht="13.9">
      <c r="A605" s="6" t="str">
        <f>IF(总支出!A605="","",总支出!A605)</f>
        <v/>
      </c>
      <c r="B605" s="7" t="str">
        <f>IF(总支出!B605="","",总支出!B605)</f>
        <v/>
      </c>
      <c r="C605" s="6" t="str">
        <f t="shared" si="63"/>
        <v/>
      </c>
      <c r="D605" s="6" t="str">
        <f>IF(总支出!C605="","",总支出!C605)</f>
        <v/>
      </c>
      <c r="E605" s="8" t="str">
        <f>IF(总支出!D605="","",总支出!D605)</f>
        <v/>
      </c>
      <c r="F605" s="6" t="str">
        <f>IF(总支出!E605="","",总支出!E605)</f>
        <v/>
      </c>
      <c r="G605" s="6" t="str">
        <f>IF(总支出!H605="","",总支出!H605)</f>
        <v/>
      </c>
      <c r="H605" s="6" t="str">
        <f>IF(总支出!I605="","自动",总支出!I605)</f>
        <v>自动</v>
      </c>
      <c r="I605" s="6" t="str">
        <f>IF(F605="","",IFERROR(VLOOKUP(F605,税费设置!$A$15:$B$27,2,FALSE),"含税不明"))</f>
        <v/>
      </c>
      <c r="J605" s="6" t="str">
        <f t="shared" si="64"/>
        <v/>
      </c>
      <c r="K605" s="6" t="str">
        <f>IF(AND(税费设置!$B$5="是",G605="个人支出",J605="应税"),"是","否")</f>
        <v>否</v>
      </c>
      <c r="L605" s="8">
        <f t="shared" si="65"/>
        <v>0</v>
      </c>
      <c r="M605" s="8">
        <f t="shared" si="66"/>
        <v>0</v>
      </c>
      <c r="N605" s="8">
        <f t="shared" si="67"/>
        <v>0</v>
      </c>
      <c r="O605" s="8">
        <f t="shared" si="68"/>
        <v>0</v>
      </c>
      <c r="P605" s="8">
        <f>IF(K605&lt;&gt;"是",0,IF(税费设置!$B$6="是",E605/(1+税费设置!$B$10),E605))</f>
        <v>0</v>
      </c>
      <c r="Q605" s="8">
        <f>IF(K605&lt;&gt;"是",0,P605*税费设置!$B$8)</f>
        <v>0</v>
      </c>
      <c r="R605" s="8">
        <f>IF(K605&lt;&gt;"是",0,P605*税费设置!$B$9)</f>
        <v>0</v>
      </c>
      <c r="S605" s="8">
        <f t="shared" si="69"/>
        <v>0</v>
      </c>
    </row>
    <row r="606" spans="1:19" ht="13.9">
      <c r="A606" s="6" t="str">
        <f>IF(总支出!A606="","",总支出!A606)</f>
        <v/>
      </c>
      <c r="B606" s="7" t="str">
        <f>IF(总支出!B606="","",总支出!B606)</f>
        <v/>
      </c>
      <c r="C606" s="6" t="str">
        <f t="shared" si="63"/>
        <v/>
      </c>
      <c r="D606" s="6" t="str">
        <f>IF(总支出!C606="","",总支出!C606)</f>
        <v/>
      </c>
      <c r="E606" s="8" t="str">
        <f>IF(总支出!D606="","",总支出!D606)</f>
        <v/>
      </c>
      <c r="F606" s="6" t="str">
        <f>IF(总支出!E606="","",总支出!E606)</f>
        <v/>
      </c>
      <c r="G606" s="6" t="str">
        <f>IF(总支出!H606="","",总支出!H606)</f>
        <v/>
      </c>
      <c r="H606" s="6" t="str">
        <f>IF(总支出!I606="","自动",总支出!I606)</f>
        <v>自动</v>
      </c>
      <c r="I606" s="6" t="str">
        <f>IF(F606="","",IFERROR(VLOOKUP(F606,税费设置!$A$15:$B$27,2,FALSE),"含税不明"))</f>
        <v/>
      </c>
      <c r="J606" s="6" t="str">
        <f t="shared" si="64"/>
        <v/>
      </c>
      <c r="K606" s="6" t="str">
        <f>IF(AND(税费设置!$B$5="是",G606="个人支出",J606="应税"),"是","否")</f>
        <v>否</v>
      </c>
      <c r="L606" s="8">
        <f t="shared" si="65"/>
        <v>0</v>
      </c>
      <c r="M606" s="8">
        <f t="shared" si="66"/>
        <v>0</v>
      </c>
      <c r="N606" s="8">
        <f t="shared" si="67"/>
        <v>0</v>
      </c>
      <c r="O606" s="8">
        <f t="shared" si="68"/>
        <v>0</v>
      </c>
      <c r="P606" s="8">
        <f>IF(K606&lt;&gt;"是",0,IF(税费设置!$B$6="是",E606/(1+税费设置!$B$10),E606))</f>
        <v>0</v>
      </c>
      <c r="Q606" s="8">
        <f>IF(K606&lt;&gt;"是",0,P606*税费设置!$B$8)</f>
        <v>0</v>
      </c>
      <c r="R606" s="8">
        <f>IF(K606&lt;&gt;"是",0,P606*税费设置!$B$9)</f>
        <v>0</v>
      </c>
      <c r="S606" s="8">
        <f t="shared" si="69"/>
        <v>0</v>
      </c>
    </row>
    <row r="607" spans="1:19" ht="13.9">
      <c r="A607" s="6" t="str">
        <f>IF(总支出!A607="","",总支出!A607)</f>
        <v/>
      </c>
      <c r="B607" s="7" t="str">
        <f>IF(总支出!B607="","",总支出!B607)</f>
        <v/>
      </c>
      <c r="C607" s="6" t="str">
        <f t="shared" si="63"/>
        <v/>
      </c>
      <c r="D607" s="6" t="str">
        <f>IF(总支出!C607="","",总支出!C607)</f>
        <v/>
      </c>
      <c r="E607" s="8" t="str">
        <f>IF(总支出!D607="","",总支出!D607)</f>
        <v/>
      </c>
      <c r="F607" s="6" t="str">
        <f>IF(总支出!E607="","",总支出!E607)</f>
        <v/>
      </c>
      <c r="G607" s="6" t="str">
        <f>IF(总支出!H607="","",总支出!H607)</f>
        <v/>
      </c>
      <c r="H607" s="6" t="str">
        <f>IF(总支出!I607="","自动",总支出!I607)</f>
        <v>自动</v>
      </c>
      <c r="I607" s="6" t="str">
        <f>IF(F607="","",IFERROR(VLOOKUP(F607,税费设置!$A$15:$B$27,2,FALSE),"含税不明"))</f>
        <v/>
      </c>
      <c r="J607" s="6" t="str">
        <f t="shared" si="64"/>
        <v/>
      </c>
      <c r="K607" s="6" t="str">
        <f>IF(AND(税费设置!$B$5="是",G607="个人支出",J607="应税"),"是","否")</f>
        <v>否</v>
      </c>
      <c r="L607" s="8">
        <f t="shared" si="65"/>
        <v>0</v>
      </c>
      <c r="M607" s="8">
        <f t="shared" si="66"/>
        <v>0</v>
      </c>
      <c r="N607" s="8">
        <f t="shared" si="67"/>
        <v>0</v>
      </c>
      <c r="O607" s="8">
        <f t="shared" si="68"/>
        <v>0</v>
      </c>
      <c r="P607" s="8">
        <f>IF(K607&lt;&gt;"是",0,IF(税费设置!$B$6="是",E607/(1+税费设置!$B$10),E607))</f>
        <v>0</v>
      </c>
      <c r="Q607" s="8">
        <f>IF(K607&lt;&gt;"是",0,P607*税费设置!$B$8)</f>
        <v>0</v>
      </c>
      <c r="R607" s="8">
        <f>IF(K607&lt;&gt;"是",0,P607*税费设置!$B$9)</f>
        <v>0</v>
      </c>
      <c r="S607" s="8">
        <f t="shared" si="69"/>
        <v>0</v>
      </c>
    </row>
    <row r="608" spans="1:19" ht="13.9">
      <c r="A608" s="6" t="str">
        <f>IF(总支出!A608="","",总支出!A608)</f>
        <v/>
      </c>
      <c r="B608" s="7" t="str">
        <f>IF(总支出!B608="","",总支出!B608)</f>
        <v/>
      </c>
      <c r="C608" s="6" t="str">
        <f t="shared" si="63"/>
        <v/>
      </c>
      <c r="D608" s="6" t="str">
        <f>IF(总支出!C608="","",总支出!C608)</f>
        <v/>
      </c>
      <c r="E608" s="8" t="str">
        <f>IF(总支出!D608="","",总支出!D608)</f>
        <v/>
      </c>
      <c r="F608" s="6" t="str">
        <f>IF(总支出!E608="","",总支出!E608)</f>
        <v/>
      </c>
      <c r="G608" s="6" t="str">
        <f>IF(总支出!H608="","",总支出!H608)</f>
        <v/>
      </c>
      <c r="H608" s="6" t="str">
        <f>IF(总支出!I608="","自动",总支出!I608)</f>
        <v>自动</v>
      </c>
      <c r="I608" s="6" t="str">
        <f>IF(F608="","",IFERROR(VLOOKUP(F608,税费设置!$A$15:$B$27,2,FALSE),"含税不明"))</f>
        <v/>
      </c>
      <c r="J608" s="6" t="str">
        <f t="shared" si="64"/>
        <v/>
      </c>
      <c r="K608" s="6" t="str">
        <f>IF(AND(税费设置!$B$5="是",G608="个人支出",J608="应税"),"是","否")</f>
        <v>否</v>
      </c>
      <c r="L608" s="8">
        <f t="shared" si="65"/>
        <v>0</v>
      </c>
      <c r="M608" s="8">
        <f t="shared" si="66"/>
        <v>0</v>
      </c>
      <c r="N608" s="8">
        <f t="shared" si="67"/>
        <v>0</v>
      </c>
      <c r="O608" s="8">
        <f t="shared" si="68"/>
        <v>0</v>
      </c>
      <c r="P608" s="8">
        <f>IF(K608&lt;&gt;"是",0,IF(税费设置!$B$6="是",E608/(1+税费设置!$B$10),E608))</f>
        <v>0</v>
      </c>
      <c r="Q608" s="8">
        <f>IF(K608&lt;&gt;"是",0,P608*税费设置!$B$8)</f>
        <v>0</v>
      </c>
      <c r="R608" s="8">
        <f>IF(K608&lt;&gt;"是",0,P608*税费设置!$B$9)</f>
        <v>0</v>
      </c>
      <c r="S608" s="8">
        <f t="shared" si="69"/>
        <v>0</v>
      </c>
    </row>
    <row r="609" spans="1:19" ht="13.9">
      <c r="A609" s="6" t="str">
        <f>IF(总支出!A609="","",总支出!A609)</f>
        <v/>
      </c>
      <c r="B609" s="7" t="str">
        <f>IF(总支出!B609="","",总支出!B609)</f>
        <v/>
      </c>
      <c r="C609" s="6" t="str">
        <f t="shared" si="63"/>
        <v/>
      </c>
      <c r="D609" s="6" t="str">
        <f>IF(总支出!C609="","",总支出!C609)</f>
        <v/>
      </c>
      <c r="E609" s="8" t="str">
        <f>IF(总支出!D609="","",总支出!D609)</f>
        <v/>
      </c>
      <c r="F609" s="6" t="str">
        <f>IF(总支出!E609="","",总支出!E609)</f>
        <v/>
      </c>
      <c r="G609" s="6" t="str">
        <f>IF(总支出!H609="","",总支出!H609)</f>
        <v/>
      </c>
      <c r="H609" s="6" t="str">
        <f>IF(总支出!I609="","自动",总支出!I609)</f>
        <v>自动</v>
      </c>
      <c r="I609" s="6" t="str">
        <f>IF(F609="","",IFERROR(VLOOKUP(F609,税费设置!$A$15:$B$27,2,FALSE),"含税不明"))</f>
        <v/>
      </c>
      <c r="J609" s="6" t="str">
        <f t="shared" si="64"/>
        <v/>
      </c>
      <c r="K609" s="6" t="str">
        <f>IF(AND(税费设置!$B$5="是",G609="个人支出",J609="应税"),"是","否")</f>
        <v>否</v>
      </c>
      <c r="L609" s="8">
        <f t="shared" si="65"/>
        <v>0</v>
      </c>
      <c r="M609" s="8">
        <f t="shared" si="66"/>
        <v>0</v>
      </c>
      <c r="N609" s="8">
        <f t="shared" si="67"/>
        <v>0</v>
      </c>
      <c r="O609" s="8">
        <f t="shared" si="68"/>
        <v>0</v>
      </c>
      <c r="P609" s="8">
        <f>IF(K609&lt;&gt;"是",0,IF(税费设置!$B$6="是",E609/(1+税费设置!$B$10),E609))</f>
        <v>0</v>
      </c>
      <c r="Q609" s="8">
        <f>IF(K609&lt;&gt;"是",0,P609*税费设置!$B$8)</f>
        <v>0</v>
      </c>
      <c r="R609" s="8">
        <f>IF(K609&lt;&gt;"是",0,P609*税费设置!$B$9)</f>
        <v>0</v>
      </c>
      <c r="S609" s="8">
        <f t="shared" si="69"/>
        <v>0</v>
      </c>
    </row>
    <row r="610" spans="1:19" ht="13.9">
      <c r="A610" s="6" t="str">
        <f>IF(总支出!A610="","",总支出!A610)</f>
        <v/>
      </c>
      <c r="B610" s="7" t="str">
        <f>IF(总支出!B610="","",总支出!B610)</f>
        <v/>
      </c>
      <c r="C610" s="6" t="str">
        <f t="shared" si="63"/>
        <v/>
      </c>
      <c r="D610" s="6" t="str">
        <f>IF(总支出!C610="","",总支出!C610)</f>
        <v/>
      </c>
      <c r="E610" s="8" t="str">
        <f>IF(总支出!D610="","",总支出!D610)</f>
        <v/>
      </c>
      <c r="F610" s="6" t="str">
        <f>IF(总支出!E610="","",总支出!E610)</f>
        <v/>
      </c>
      <c r="G610" s="6" t="str">
        <f>IF(总支出!H610="","",总支出!H610)</f>
        <v/>
      </c>
      <c r="H610" s="6" t="str">
        <f>IF(总支出!I610="","自动",总支出!I610)</f>
        <v>自动</v>
      </c>
      <c r="I610" s="6" t="str">
        <f>IF(F610="","",IFERROR(VLOOKUP(F610,税费设置!$A$15:$B$27,2,FALSE),"含税不明"))</f>
        <v/>
      </c>
      <c r="J610" s="6" t="str">
        <f t="shared" si="64"/>
        <v/>
      </c>
      <c r="K610" s="6" t="str">
        <f>IF(AND(税费设置!$B$5="是",G610="个人支出",J610="应税"),"是","否")</f>
        <v>否</v>
      </c>
      <c r="L610" s="8">
        <f t="shared" si="65"/>
        <v>0</v>
      </c>
      <c r="M610" s="8">
        <f t="shared" si="66"/>
        <v>0</v>
      </c>
      <c r="N610" s="8">
        <f t="shared" si="67"/>
        <v>0</v>
      </c>
      <c r="O610" s="8">
        <f t="shared" si="68"/>
        <v>0</v>
      </c>
      <c r="P610" s="8">
        <f>IF(K610&lt;&gt;"是",0,IF(税费设置!$B$6="是",E610/(1+税费设置!$B$10),E610))</f>
        <v>0</v>
      </c>
      <c r="Q610" s="8">
        <f>IF(K610&lt;&gt;"是",0,P610*税费设置!$B$8)</f>
        <v>0</v>
      </c>
      <c r="R610" s="8">
        <f>IF(K610&lt;&gt;"是",0,P610*税费设置!$B$9)</f>
        <v>0</v>
      </c>
      <c r="S610" s="8">
        <f t="shared" si="69"/>
        <v>0</v>
      </c>
    </row>
    <row r="611" spans="1:19" ht="13.9">
      <c r="A611" s="6" t="str">
        <f>IF(总支出!A611="","",总支出!A611)</f>
        <v/>
      </c>
      <c r="B611" s="7" t="str">
        <f>IF(总支出!B611="","",总支出!B611)</f>
        <v/>
      </c>
      <c r="C611" s="6" t="str">
        <f t="shared" si="63"/>
        <v/>
      </c>
      <c r="D611" s="6" t="str">
        <f>IF(总支出!C611="","",总支出!C611)</f>
        <v/>
      </c>
      <c r="E611" s="8" t="str">
        <f>IF(总支出!D611="","",总支出!D611)</f>
        <v/>
      </c>
      <c r="F611" s="6" t="str">
        <f>IF(总支出!E611="","",总支出!E611)</f>
        <v/>
      </c>
      <c r="G611" s="6" t="str">
        <f>IF(总支出!H611="","",总支出!H611)</f>
        <v/>
      </c>
      <c r="H611" s="6" t="str">
        <f>IF(总支出!I611="","自动",总支出!I611)</f>
        <v>自动</v>
      </c>
      <c r="I611" s="6" t="str">
        <f>IF(F611="","",IFERROR(VLOOKUP(F611,税费设置!$A$15:$B$27,2,FALSE),"含税不明"))</f>
        <v/>
      </c>
      <c r="J611" s="6" t="str">
        <f t="shared" si="64"/>
        <v/>
      </c>
      <c r="K611" s="6" t="str">
        <f>IF(AND(税费设置!$B$5="是",G611="个人支出",J611="应税"),"是","否")</f>
        <v>否</v>
      </c>
      <c r="L611" s="8">
        <f t="shared" si="65"/>
        <v>0</v>
      </c>
      <c r="M611" s="8">
        <f t="shared" si="66"/>
        <v>0</v>
      </c>
      <c r="N611" s="8">
        <f t="shared" si="67"/>
        <v>0</v>
      </c>
      <c r="O611" s="8">
        <f t="shared" si="68"/>
        <v>0</v>
      </c>
      <c r="P611" s="8">
        <f>IF(K611&lt;&gt;"是",0,IF(税费设置!$B$6="是",E611/(1+税费设置!$B$10),E611))</f>
        <v>0</v>
      </c>
      <c r="Q611" s="8">
        <f>IF(K611&lt;&gt;"是",0,P611*税费设置!$B$8)</f>
        <v>0</v>
      </c>
      <c r="R611" s="8">
        <f>IF(K611&lt;&gt;"是",0,P611*税费设置!$B$9)</f>
        <v>0</v>
      </c>
      <c r="S611" s="8">
        <f t="shared" si="69"/>
        <v>0</v>
      </c>
    </row>
    <row r="612" spans="1:19" ht="13.9">
      <c r="A612" s="6" t="str">
        <f>IF(总支出!A612="","",总支出!A612)</f>
        <v/>
      </c>
      <c r="B612" s="7" t="str">
        <f>IF(总支出!B612="","",总支出!B612)</f>
        <v/>
      </c>
      <c r="C612" s="6" t="str">
        <f t="shared" si="63"/>
        <v/>
      </c>
      <c r="D612" s="6" t="str">
        <f>IF(总支出!C612="","",总支出!C612)</f>
        <v/>
      </c>
      <c r="E612" s="8" t="str">
        <f>IF(总支出!D612="","",总支出!D612)</f>
        <v/>
      </c>
      <c r="F612" s="6" t="str">
        <f>IF(总支出!E612="","",总支出!E612)</f>
        <v/>
      </c>
      <c r="G612" s="6" t="str">
        <f>IF(总支出!H612="","",总支出!H612)</f>
        <v/>
      </c>
      <c r="H612" s="6" t="str">
        <f>IF(总支出!I612="","自动",总支出!I612)</f>
        <v>自动</v>
      </c>
      <c r="I612" s="6" t="str">
        <f>IF(F612="","",IFERROR(VLOOKUP(F612,税费设置!$A$15:$B$27,2,FALSE),"含税不明"))</f>
        <v/>
      </c>
      <c r="J612" s="6" t="str">
        <f t="shared" si="64"/>
        <v/>
      </c>
      <c r="K612" s="6" t="str">
        <f>IF(AND(税费设置!$B$5="是",G612="个人支出",J612="应税"),"是","否")</f>
        <v>否</v>
      </c>
      <c r="L612" s="8">
        <f t="shared" si="65"/>
        <v>0</v>
      </c>
      <c r="M612" s="8">
        <f t="shared" si="66"/>
        <v>0</v>
      </c>
      <c r="N612" s="8">
        <f t="shared" si="67"/>
        <v>0</v>
      </c>
      <c r="O612" s="8">
        <f t="shared" si="68"/>
        <v>0</v>
      </c>
      <c r="P612" s="8">
        <f>IF(K612&lt;&gt;"是",0,IF(税费设置!$B$6="是",E612/(1+税费设置!$B$10),E612))</f>
        <v>0</v>
      </c>
      <c r="Q612" s="8">
        <f>IF(K612&lt;&gt;"是",0,P612*税费设置!$B$8)</f>
        <v>0</v>
      </c>
      <c r="R612" s="8">
        <f>IF(K612&lt;&gt;"是",0,P612*税费设置!$B$9)</f>
        <v>0</v>
      </c>
      <c r="S612" s="8">
        <f t="shared" si="69"/>
        <v>0</v>
      </c>
    </row>
    <row r="613" spans="1:19" ht="13.9">
      <c r="A613" s="6" t="str">
        <f>IF(总支出!A613="","",总支出!A613)</f>
        <v/>
      </c>
      <c r="B613" s="7" t="str">
        <f>IF(总支出!B613="","",总支出!B613)</f>
        <v/>
      </c>
      <c r="C613" s="6" t="str">
        <f t="shared" si="63"/>
        <v/>
      </c>
      <c r="D613" s="6" t="str">
        <f>IF(总支出!C613="","",总支出!C613)</f>
        <v/>
      </c>
      <c r="E613" s="8" t="str">
        <f>IF(总支出!D613="","",总支出!D613)</f>
        <v/>
      </c>
      <c r="F613" s="6" t="str">
        <f>IF(总支出!E613="","",总支出!E613)</f>
        <v/>
      </c>
      <c r="G613" s="6" t="str">
        <f>IF(总支出!H613="","",总支出!H613)</f>
        <v/>
      </c>
      <c r="H613" s="6" t="str">
        <f>IF(总支出!I613="","自动",总支出!I613)</f>
        <v>自动</v>
      </c>
      <c r="I613" s="6" t="str">
        <f>IF(F613="","",IFERROR(VLOOKUP(F613,税费设置!$A$15:$B$27,2,FALSE),"含税不明"))</f>
        <v/>
      </c>
      <c r="J613" s="6" t="str">
        <f t="shared" si="64"/>
        <v/>
      </c>
      <c r="K613" s="6" t="str">
        <f>IF(AND(税费设置!$B$5="是",G613="个人支出",J613="应税"),"是","否")</f>
        <v>否</v>
      </c>
      <c r="L613" s="8">
        <f t="shared" si="65"/>
        <v>0</v>
      </c>
      <c r="M613" s="8">
        <f t="shared" si="66"/>
        <v>0</v>
      </c>
      <c r="N613" s="8">
        <f t="shared" si="67"/>
        <v>0</v>
      </c>
      <c r="O613" s="8">
        <f t="shared" si="68"/>
        <v>0</v>
      </c>
      <c r="P613" s="8">
        <f>IF(K613&lt;&gt;"是",0,IF(税费设置!$B$6="是",E613/(1+税费设置!$B$10),E613))</f>
        <v>0</v>
      </c>
      <c r="Q613" s="8">
        <f>IF(K613&lt;&gt;"是",0,P613*税费设置!$B$8)</f>
        <v>0</v>
      </c>
      <c r="R613" s="8">
        <f>IF(K613&lt;&gt;"是",0,P613*税费设置!$B$9)</f>
        <v>0</v>
      </c>
      <c r="S613" s="8">
        <f t="shared" si="69"/>
        <v>0</v>
      </c>
    </row>
    <row r="614" spans="1:19" ht="13.9">
      <c r="A614" s="6" t="str">
        <f>IF(总支出!A614="","",总支出!A614)</f>
        <v/>
      </c>
      <c r="B614" s="7" t="str">
        <f>IF(总支出!B614="","",总支出!B614)</f>
        <v/>
      </c>
      <c r="C614" s="6" t="str">
        <f t="shared" si="63"/>
        <v/>
      </c>
      <c r="D614" s="6" t="str">
        <f>IF(总支出!C614="","",总支出!C614)</f>
        <v/>
      </c>
      <c r="E614" s="8" t="str">
        <f>IF(总支出!D614="","",总支出!D614)</f>
        <v/>
      </c>
      <c r="F614" s="6" t="str">
        <f>IF(总支出!E614="","",总支出!E614)</f>
        <v/>
      </c>
      <c r="G614" s="6" t="str">
        <f>IF(总支出!H614="","",总支出!H614)</f>
        <v/>
      </c>
      <c r="H614" s="6" t="str">
        <f>IF(总支出!I614="","自动",总支出!I614)</f>
        <v>自动</v>
      </c>
      <c r="I614" s="6" t="str">
        <f>IF(F614="","",IFERROR(VLOOKUP(F614,税费设置!$A$15:$B$27,2,FALSE),"含税不明"))</f>
        <v/>
      </c>
      <c r="J614" s="6" t="str">
        <f t="shared" si="64"/>
        <v/>
      </c>
      <c r="K614" s="6" t="str">
        <f>IF(AND(税费设置!$B$5="是",G614="个人支出",J614="应税"),"是","否")</f>
        <v>否</v>
      </c>
      <c r="L614" s="8">
        <f t="shared" si="65"/>
        <v>0</v>
      </c>
      <c r="M614" s="8">
        <f t="shared" si="66"/>
        <v>0</v>
      </c>
      <c r="N614" s="8">
        <f t="shared" si="67"/>
        <v>0</v>
      </c>
      <c r="O614" s="8">
        <f t="shared" si="68"/>
        <v>0</v>
      </c>
      <c r="P614" s="8">
        <f>IF(K614&lt;&gt;"是",0,IF(税费设置!$B$6="是",E614/(1+税费设置!$B$10),E614))</f>
        <v>0</v>
      </c>
      <c r="Q614" s="8">
        <f>IF(K614&lt;&gt;"是",0,P614*税费设置!$B$8)</f>
        <v>0</v>
      </c>
      <c r="R614" s="8">
        <f>IF(K614&lt;&gt;"是",0,P614*税费设置!$B$9)</f>
        <v>0</v>
      </c>
      <c r="S614" s="8">
        <f t="shared" si="69"/>
        <v>0</v>
      </c>
    </row>
    <row r="615" spans="1:19" ht="13.9">
      <c r="A615" s="6" t="str">
        <f>IF(总支出!A615="","",总支出!A615)</f>
        <v/>
      </c>
      <c r="B615" s="7" t="str">
        <f>IF(总支出!B615="","",总支出!B615)</f>
        <v/>
      </c>
      <c r="C615" s="6" t="str">
        <f t="shared" si="63"/>
        <v/>
      </c>
      <c r="D615" s="6" t="str">
        <f>IF(总支出!C615="","",总支出!C615)</f>
        <v/>
      </c>
      <c r="E615" s="8" t="str">
        <f>IF(总支出!D615="","",总支出!D615)</f>
        <v/>
      </c>
      <c r="F615" s="6" t="str">
        <f>IF(总支出!E615="","",总支出!E615)</f>
        <v/>
      </c>
      <c r="G615" s="6" t="str">
        <f>IF(总支出!H615="","",总支出!H615)</f>
        <v/>
      </c>
      <c r="H615" s="6" t="str">
        <f>IF(总支出!I615="","自动",总支出!I615)</f>
        <v>自动</v>
      </c>
      <c r="I615" s="6" t="str">
        <f>IF(F615="","",IFERROR(VLOOKUP(F615,税费设置!$A$15:$B$27,2,FALSE),"含税不明"))</f>
        <v/>
      </c>
      <c r="J615" s="6" t="str">
        <f t="shared" si="64"/>
        <v/>
      </c>
      <c r="K615" s="6" t="str">
        <f>IF(AND(税费设置!$B$5="是",G615="个人支出",J615="应税"),"是","否")</f>
        <v>否</v>
      </c>
      <c r="L615" s="8">
        <f t="shared" si="65"/>
        <v>0</v>
      </c>
      <c r="M615" s="8">
        <f t="shared" si="66"/>
        <v>0</v>
      </c>
      <c r="N615" s="8">
        <f t="shared" si="67"/>
        <v>0</v>
      </c>
      <c r="O615" s="8">
        <f t="shared" si="68"/>
        <v>0</v>
      </c>
      <c r="P615" s="8">
        <f>IF(K615&lt;&gt;"是",0,IF(税费设置!$B$6="是",E615/(1+税费设置!$B$10),E615))</f>
        <v>0</v>
      </c>
      <c r="Q615" s="8">
        <f>IF(K615&lt;&gt;"是",0,P615*税费设置!$B$8)</f>
        <v>0</v>
      </c>
      <c r="R615" s="8">
        <f>IF(K615&lt;&gt;"是",0,P615*税费设置!$B$9)</f>
        <v>0</v>
      </c>
      <c r="S615" s="8">
        <f t="shared" si="69"/>
        <v>0</v>
      </c>
    </row>
    <row r="616" spans="1:19" ht="13.9">
      <c r="A616" s="6" t="str">
        <f>IF(总支出!A616="","",总支出!A616)</f>
        <v/>
      </c>
      <c r="B616" s="7" t="str">
        <f>IF(总支出!B616="","",总支出!B616)</f>
        <v/>
      </c>
      <c r="C616" s="6" t="str">
        <f t="shared" si="63"/>
        <v/>
      </c>
      <c r="D616" s="6" t="str">
        <f>IF(总支出!C616="","",总支出!C616)</f>
        <v/>
      </c>
      <c r="E616" s="8" t="str">
        <f>IF(总支出!D616="","",总支出!D616)</f>
        <v/>
      </c>
      <c r="F616" s="6" t="str">
        <f>IF(总支出!E616="","",总支出!E616)</f>
        <v/>
      </c>
      <c r="G616" s="6" t="str">
        <f>IF(总支出!H616="","",总支出!H616)</f>
        <v/>
      </c>
      <c r="H616" s="6" t="str">
        <f>IF(总支出!I616="","自动",总支出!I616)</f>
        <v>自动</v>
      </c>
      <c r="I616" s="6" t="str">
        <f>IF(F616="","",IFERROR(VLOOKUP(F616,税费设置!$A$15:$B$27,2,FALSE),"含税不明"))</f>
        <v/>
      </c>
      <c r="J616" s="6" t="str">
        <f t="shared" si="64"/>
        <v/>
      </c>
      <c r="K616" s="6" t="str">
        <f>IF(AND(税费设置!$B$5="是",G616="个人支出",J616="应税"),"是","否")</f>
        <v>否</v>
      </c>
      <c r="L616" s="8">
        <f t="shared" si="65"/>
        <v>0</v>
      </c>
      <c r="M616" s="8">
        <f t="shared" si="66"/>
        <v>0</v>
      </c>
      <c r="N616" s="8">
        <f t="shared" si="67"/>
        <v>0</v>
      </c>
      <c r="O616" s="8">
        <f t="shared" si="68"/>
        <v>0</v>
      </c>
      <c r="P616" s="8">
        <f>IF(K616&lt;&gt;"是",0,IF(税费设置!$B$6="是",E616/(1+税费设置!$B$10),E616))</f>
        <v>0</v>
      </c>
      <c r="Q616" s="8">
        <f>IF(K616&lt;&gt;"是",0,P616*税费设置!$B$8)</f>
        <v>0</v>
      </c>
      <c r="R616" s="8">
        <f>IF(K616&lt;&gt;"是",0,P616*税费设置!$B$9)</f>
        <v>0</v>
      </c>
      <c r="S616" s="8">
        <f t="shared" si="69"/>
        <v>0</v>
      </c>
    </row>
    <row r="617" spans="1:19" ht="13.9">
      <c r="A617" s="6" t="str">
        <f>IF(总支出!A617="","",总支出!A617)</f>
        <v/>
      </c>
      <c r="B617" s="7" t="str">
        <f>IF(总支出!B617="","",总支出!B617)</f>
        <v/>
      </c>
      <c r="C617" s="6" t="str">
        <f t="shared" si="63"/>
        <v/>
      </c>
      <c r="D617" s="6" t="str">
        <f>IF(总支出!C617="","",总支出!C617)</f>
        <v/>
      </c>
      <c r="E617" s="8" t="str">
        <f>IF(总支出!D617="","",总支出!D617)</f>
        <v/>
      </c>
      <c r="F617" s="6" t="str">
        <f>IF(总支出!E617="","",总支出!E617)</f>
        <v/>
      </c>
      <c r="G617" s="6" t="str">
        <f>IF(总支出!H617="","",总支出!H617)</f>
        <v/>
      </c>
      <c r="H617" s="6" t="str">
        <f>IF(总支出!I617="","自动",总支出!I617)</f>
        <v>自动</v>
      </c>
      <c r="I617" s="6" t="str">
        <f>IF(F617="","",IFERROR(VLOOKUP(F617,税费设置!$A$15:$B$27,2,FALSE),"含税不明"))</f>
        <v/>
      </c>
      <c r="J617" s="6" t="str">
        <f t="shared" si="64"/>
        <v/>
      </c>
      <c r="K617" s="6" t="str">
        <f>IF(AND(税费设置!$B$5="是",G617="个人支出",J617="应税"),"是","否")</f>
        <v>否</v>
      </c>
      <c r="L617" s="8">
        <f t="shared" si="65"/>
        <v>0</v>
      </c>
      <c r="M617" s="8">
        <f t="shared" si="66"/>
        <v>0</v>
      </c>
      <c r="N617" s="8">
        <f t="shared" si="67"/>
        <v>0</v>
      </c>
      <c r="O617" s="8">
        <f t="shared" si="68"/>
        <v>0</v>
      </c>
      <c r="P617" s="8">
        <f>IF(K617&lt;&gt;"是",0,IF(税费设置!$B$6="是",E617/(1+税费设置!$B$10),E617))</f>
        <v>0</v>
      </c>
      <c r="Q617" s="8">
        <f>IF(K617&lt;&gt;"是",0,P617*税费设置!$B$8)</f>
        <v>0</v>
      </c>
      <c r="R617" s="8">
        <f>IF(K617&lt;&gt;"是",0,P617*税费设置!$B$9)</f>
        <v>0</v>
      </c>
      <c r="S617" s="8">
        <f t="shared" si="69"/>
        <v>0</v>
      </c>
    </row>
    <row r="618" spans="1:19" ht="13.9">
      <c r="A618" s="6" t="str">
        <f>IF(总支出!A618="","",总支出!A618)</f>
        <v/>
      </c>
      <c r="B618" s="7" t="str">
        <f>IF(总支出!B618="","",总支出!B618)</f>
        <v/>
      </c>
      <c r="C618" s="6" t="str">
        <f t="shared" si="63"/>
        <v/>
      </c>
      <c r="D618" s="6" t="str">
        <f>IF(总支出!C618="","",总支出!C618)</f>
        <v/>
      </c>
      <c r="E618" s="8" t="str">
        <f>IF(总支出!D618="","",总支出!D618)</f>
        <v/>
      </c>
      <c r="F618" s="6" t="str">
        <f>IF(总支出!E618="","",总支出!E618)</f>
        <v/>
      </c>
      <c r="G618" s="6" t="str">
        <f>IF(总支出!H618="","",总支出!H618)</f>
        <v/>
      </c>
      <c r="H618" s="6" t="str">
        <f>IF(总支出!I618="","自动",总支出!I618)</f>
        <v>自动</v>
      </c>
      <c r="I618" s="6" t="str">
        <f>IF(F618="","",IFERROR(VLOOKUP(F618,税费设置!$A$15:$B$27,2,FALSE),"含税不明"))</f>
        <v/>
      </c>
      <c r="J618" s="6" t="str">
        <f t="shared" si="64"/>
        <v/>
      </c>
      <c r="K618" s="6" t="str">
        <f>IF(AND(税费设置!$B$5="是",G618="个人支出",J618="应税"),"是","否")</f>
        <v>否</v>
      </c>
      <c r="L618" s="8">
        <f t="shared" si="65"/>
        <v>0</v>
      </c>
      <c r="M618" s="8">
        <f t="shared" si="66"/>
        <v>0</v>
      </c>
      <c r="N618" s="8">
        <f t="shared" si="67"/>
        <v>0</v>
      </c>
      <c r="O618" s="8">
        <f t="shared" si="68"/>
        <v>0</v>
      </c>
      <c r="P618" s="8">
        <f>IF(K618&lt;&gt;"是",0,IF(税费设置!$B$6="是",E618/(1+税费设置!$B$10),E618))</f>
        <v>0</v>
      </c>
      <c r="Q618" s="8">
        <f>IF(K618&lt;&gt;"是",0,P618*税费设置!$B$8)</f>
        <v>0</v>
      </c>
      <c r="R618" s="8">
        <f>IF(K618&lt;&gt;"是",0,P618*税费设置!$B$9)</f>
        <v>0</v>
      </c>
      <c r="S618" s="8">
        <f t="shared" si="69"/>
        <v>0</v>
      </c>
    </row>
    <row r="619" spans="1:19" ht="13.9">
      <c r="A619" s="6" t="str">
        <f>IF(总支出!A619="","",总支出!A619)</f>
        <v/>
      </c>
      <c r="B619" s="7" t="str">
        <f>IF(总支出!B619="","",总支出!B619)</f>
        <v/>
      </c>
      <c r="C619" s="6" t="str">
        <f t="shared" si="63"/>
        <v/>
      </c>
      <c r="D619" s="6" t="str">
        <f>IF(总支出!C619="","",总支出!C619)</f>
        <v/>
      </c>
      <c r="E619" s="8" t="str">
        <f>IF(总支出!D619="","",总支出!D619)</f>
        <v/>
      </c>
      <c r="F619" s="6" t="str">
        <f>IF(总支出!E619="","",总支出!E619)</f>
        <v/>
      </c>
      <c r="G619" s="6" t="str">
        <f>IF(总支出!H619="","",总支出!H619)</f>
        <v/>
      </c>
      <c r="H619" s="6" t="str">
        <f>IF(总支出!I619="","自动",总支出!I619)</f>
        <v>自动</v>
      </c>
      <c r="I619" s="6" t="str">
        <f>IF(F619="","",IFERROR(VLOOKUP(F619,税费设置!$A$15:$B$27,2,FALSE),"含税不明"))</f>
        <v/>
      </c>
      <c r="J619" s="6" t="str">
        <f t="shared" si="64"/>
        <v/>
      </c>
      <c r="K619" s="6" t="str">
        <f>IF(AND(税费设置!$B$5="是",G619="个人支出",J619="应税"),"是","否")</f>
        <v>否</v>
      </c>
      <c r="L619" s="8">
        <f t="shared" si="65"/>
        <v>0</v>
      </c>
      <c r="M619" s="8">
        <f t="shared" si="66"/>
        <v>0</v>
      </c>
      <c r="N619" s="8">
        <f t="shared" si="67"/>
        <v>0</v>
      </c>
      <c r="O619" s="8">
        <f t="shared" si="68"/>
        <v>0</v>
      </c>
      <c r="P619" s="8">
        <f>IF(K619&lt;&gt;"是",0,IF(税费设置!$B$6="是",E619/(1+税费设置!$B$10),E619))</f>
        <v>0</v>
      </c>
      <c r="Q619" s="8">
        <f>IF(K619&lt;&gt;"是",0,P619*税费设置!$B$8)</f>
        <v>0</v>
      </c>
      <c r="R619" s="8">
        <f>IF(K619&lt;&gt;"是",0,P619*税费设置!$B$9)</f>
        <v>0</v>
      </c>
      <c r="S619" s="8">
        <f t="shared" si="69"/>
        <v>0</v>
      </c>
    </row>
    <row r="620" spans="1:19" ht="13.9">
      <c r="A620" s="6" t="str">
        <f>IF(总支出!A620="","",总支出!A620)</f>
        <v/>
      </c>
      <c r="B620" s="7" t="str">
        <f>IF(总支出!B620="","",总支出!B620)</f>
        <v/>
      </c>
      <c r="C620" s="6" t="str">
        <f t="shared" si="63"/>
        <v/>
      </c>
      <c r="D620" s="6" t="str">
        <f>IF(总支出!C620="","",总支出!C620)</f>
        <v/>
      </c>
      <c r="E620" s="8" t="str">
        <f>IF(总支出!D620="","",总支出!D620)</f>
        <v/>
      </c>
      <c r="F620" s="6" t="str">
        <f>IF(总支出!E620="","",总支出!E620)</f>
        <v/>
      </c>
      <c r="G620" s="6" t="str">
        <f>IF(总支出!H620="","",总支出!H620)</f>
        <v/>
      </c>
      <c r="H620" s="6" t="str">
        <f>IF(总支出!I620="","自动",总支出!I620)</f>
        <v>自动</v>
      </c>
      <c r="I620" s="6" t="str">
        <f>IF(F620="","",IFERROR(VLOOKUP(F620,税费设置!$A$15:$B$27,2,FALSE),"含税不明"))</f>
        <v/>
      </c>
      <c r="J620" s="6" t="str">
        <f t="shared" si="64"/>
        <v/>
      </c>
      <c r="K620" s="6" t="str">
        <f>IF(AND(税费设置!$B$5="是",G620="个人支出",J620="应税"),"是","否")</f>
        <v>否</v>
      </c>
      <c r="L620" s="8">
        <f t="shared" si="65"/>
        <v>0</v>
      </c>
      <c r="M620" s="8">
        <f t="shared" si="66"/>
        <v>0</v>
      </c>
      <c r="N620" s="8">
        <f t="shared" si="67"/>
        <v>0</v>
      </c>
      <c r="O620" s="8">
        <f t="shared" si="68"/>
        <v>0</v>
      </c>
      <c r="P620" s="8">
        <f>IF(K620&lt;&gt;"是",0,IF(税费设置!$B$6="是",E620/(1+税费设置!$B$10),E620))</f>
        <v>0</v>
      </c>
      <c r="Q620" s="8">
        <f>IF(K620&lt;&gt;"是",0,P620*税费设置!$B$8)</f>
        <v>0</v>
      </c>
      <c r="R620" s="8">
        <f>IF(K620&lt;&gt;"是",0,P620*税费设置!$B$9)</f>
        <v>0</v>
      </c>
      <c r="S620" s="8">
        <f t="shared" si="69"/>
        <v>0</v>
      </c>
    </row>
    <row r="621" spans="1:19" ht="13.9">
      <c r="A621" s="6" t="str">
        <f>IF(总支出!A621="","",总支出!A621)</f>
        <v/>
      </c>
      <c r="B621" s="7" t="str">
        <f>IF(总支出!B621="","",总支出!B621)</f>
        <v/>
      </c>
      <c r="C621" s="6" t="str">
        <f t="shared" si="63"/>
        <v/>
      </c>
      <c r="D621" s="6" t="str">
        <f>IF(总支出!C621="","",总支出!C621)</f>
        <v/>
      </c>
      <c r="E621" s="8" t="str">
        <f>IF(总支出!D621="","",总支出!D621)</f>
        <v/>
      </c>
      <c r="F621" s="6" t="str">
        <f>IF(总支出!E621="","",总支出!E621)</f>
        <v/>
      </c>
      <c r="G621" s="6" t="str">
        <f>IF(总支出!H621="","",总支出!H621)</f>
        <v/>
      </c>
      <c r="H621" s="6" t="str">
        <f>IF(总支出!I621="","自动",总支出!I621)</f>
        <v>自动</v>
      </c>
      <c r="I621" s="6" t="str">
        <f>IF(F621="","",IFERROR(VLOOKUP(F621,税费设置!$A$15:$B$27,2,FALSE),"含税不明"))</f>
        <v/>
      </c>
      <c r="J621" s="6" t="str">
        <f t="shared" si="64"/>
        <v/>
      </c>
      <c r="K621" s="6" t="str">
        <f>IF(AND(税费设置!$B$5="是",G621="个人支出",J621="应税"),"是","否")</f>
        <v>否</v>
      </c>
      <c r="L621" s="8">
        <f t="shared" si="65"/>
        <v>0</v>
      </c>
      <c r="M621" s="8">
        <f t="shared" si="66"/>
        <v>0</v>
      </c>
      <c r="N621" s="8">
        <f t="shared" si="67"/>
        <v>0</v>
      </c>
      <c r="O621" s="8">
        <f t="shared" si="68"/>
        <v>0</v>
      </c>
      <c r="P621" s="8">
        <f>IF(K621&lt;&gt;"是",0,IF(税费设置!$B$6="是",E621/(1+税费设置!$B$10),E621))</f>
        <v>0</v>
      </c>
      <c r="Q621" s="8">
        <f>IF(K621&lt;&gt;"是",0,P621*税费设置!$B$8)</f>
        <v>0</v>
      </c>
      <c r="R621" s="8">
        <f>IF(K621&lt;&gt;"是",0,P621*税费设置!$B$9)</f>
        <v>0</v>
      </c>
      <c r="S621" s="8">
        <f t="shared" si="69"/>
        <v>0</v>
      </c>
    </row>
    <row r="622" spans="1:19" ht="13.9">
      <c r="A622" s="6" t="str">
        <f>IF(总支出!A622="","",总支出!A622)</f>
        <v/>
      </c>
      <c r="B622" s="7" t="str">
        <f>IF(总支出!B622="","",总支出!B622)</f>
        <v/>
      </c>
      <c r="C622" s="6" t="str">
        <f t="shared" si="63"/>
        <v/>
      </c>
      <c r="D622" s="6" t="str">
        <f>IF(总支出!C622="","",总支出!C622)</f>
        <v/>
      </c>
      <c r="E622" s="8" t="str">
        <f>IF(总支出!D622="","",总支出!D622)</f>
        <v/>
      </c>
      <c r="F622" s="6" t="str">
        <f>IF(总支出!E622="","",总支出!E622)</f>
        <v/>
      </c>
      <c r="G622" s="6" t="str">
        <f>IF(总支出!H622="","",总支出!H622)</f>
        <v/>
      </c>
      <c r="H622" s="6" t="str">
        <f>IF(总支出!I622="","自动",总支出!I622)</f>
        <v>自动</v>
      </c>
      <c r="I622" s="6" t="str">
        <f>IF(F622="","",IFERROR(VLOOKUP(F622,税费设置!$A$15:$B$27,2,FALSE),"含税不明"))</f>
        <v/>
      </c>
      <c r="J622" s="6" t="str">
        <f t="shared" si="64"/>
        <v/>
      </c>
      <c r="K622" s="6" t="str">
        <f>IF(AND(税费设置!$B$5="是",G622="个人支出",J622="应税"),"是","否")</f>
        <v>否</v>
      </c>
      <c r="L622" s="8">
        <f t="shared" si="65"/>
        <v>0</v>
      </c>
      <c r="M622" s="8">
        <f t="shared" si="66"/>
        <v>0</v>
      </c>
      <c r="N622" s="8">
        <f t="shared" si="67"/>
        <v>0</v>
      </c>
      <c r="O622" s="8">
        <f t="shared" si="68"/>
        <v>0</v>
      </c>
      <c r="P622" s="8">
        <f>IF(K622&lt;&gt;"是",0,IF(税费设置!$B$6="是",E622/(1+税费设置!$B$10),E622))</f>
        <v>0</v>
      </c>
      <c r="Q622" s="8">
        <f>IF(K622&lt;&gt;"是",0,P622*税费设置!$B$8)</f>
        <v>0</v>
      </c>
      <c r="R622" s="8">
        <f>IF(K622&lt;&gt;"是",0,P622*税费设置!$B$9)</f>
        <v>0</v>
      </c>
      <c r="S622" s="8">
        <f t="shared" si="69"/>
        <v>0</v>
      </c>
    </row>
    <row r="623" spans="1:19" ht="13.9">
      <c r="A623" s="6" t="str">
        <f>IF(总支出!A623="","",总支出!A623)</f>
        <v/>
      </c>
      <c r="B623" s="7" t="str">
        <f>IF(总支出!B623="","",总支出!B623)</f>
        <v/>
      </c>
      <c r="C623" s="6" t="str">
        <f t="shared" si="63"/>
        <v/>
      </c>
      <c r="D623" s="6" t="str">
        <f>IF(总支出!C623="","",总支出!C623)</f>
        <v/>
      </c>
      <c r="E623" s="8" t="str">
        <f>IF(总支出!D623="","",总支出!D623)</f>
        <v/>
      </c>
      <c r="F623" s="6" t="str">
        <f>IF(总支出!E623="","",总支出!E623)</f>
        <v/>
      </c>
      <c r="G623" s="6" t="str">
        <f>IF(总支出!H623="","",总支出!H623)</f>
        <v/>
      </c>
      <c r="H623" s="6" t="str">
        <f>IF(总支出!I623="","自动",总支出!I623)</f>
        <v>自动</v>
      </c>
      <c r="I623" s="6" t="str">
        <f>IF(F623="","",IFERROR(VLOOKUP(F623,税费设置!$A$15:$B$27,2,FALSE),"含税不明"))</f>
        <v/>
      </c>
      <c r="J623" s="6" t="str">
        <f t="shared" si="64"/>
        <v/>
      </c>
      <c r="K623" s="6" t="str">
        <f>IF(AND(税费设置!$B$5="是",G623="个人支出",J623="应税"),"是","否")</f>
        <v>否</v>
      </c>
      <c r="L623" s="8">
        <f t="shared" si="65"/>
        <v>0</v>
      </c>
      <c r="M623" s="8">
        <f t="shared" si="66"/>
        <v>0</v>
      </c>
      <c r="N623" s="8">
        <f t="shared" si="67"/>
        <v>0</v>
      </c>
      <c r="O623" s="8">
        <f t="shared" si="68"/>
        <v>0</v>
      </c>
      <c r="P623" s="8">
        <f>IF(K623&lt;&gt;"是",0,IF(税费设置!$B$6="是",E623/(1+税费设置!$B$10),E623))</f>
        <v>0</v>
      </c>
      <c r="Q623" s="8">
        <f>IF(K623&lt;&gt;"是",0,P623*税费设置!$B$8)</f>
        <v>0</v>
      </c>
      <c r="R623" s="8">
        <f>IF(K623&lt;&gt;"是",0,P623*税费设置!$B$9)</f>
        <v>0</v>
      </c>
      <c r="S623" s="8">
        <f t="shared" si="69"/>
        <v>0</v>
      </c>
    </row>
    <row r="624" spans="1:19" ht="13.9">
      <c r="A624" s="6" t="str">
        <f>IF(总支出!A624="","",总支出!A624)</f>
        <v/>
      </c>
      <c r="B624" s="7" t="str">
        <f>IF(总支出!B624="","",总支出!B624)</f>
        <v/>
      </c>
      <c r="C624" s="6" t="str">
        <f t="shared" si="63"/>
        <v/>
      </c>
      <c r="D624" s="6" t="str">
        <f>IF(总支出!C624="","",总支出!C624)</f>
        <v/>
      </c>
      <c r="E624" s="8" t="str">
        <f>IF(总支出!D624="","",总支出!D624)</f>
        <v/>
      </c>
      <c r="F624" s="6" t="str">
        <f>IF(总支出!E624="","",总支出!E624)</f>
        <v/>
      </c>
      <c r="G624" s="6" t="str">
        <f>IF(总支出!H624="","",总支出!H624)</f>
        <v/>
      </c>
      <c r="H624" s="6" t="str">
        <f>IF(总支出!I624="","自动",总支出!I624)</f>
        <v>自动</v>
      </c>
      <c r="I624" s="6" t="str">
        <f>IF(F624="","",IFERROR(VLOOKUP(F624,税费设置!$A$15:$B$27,2,FALSE),"含税不明"))</f>
        <v/>
      </c>
      <c r="J624" s="6" t="str">
        <f t="shared" si="64"/>
        <v/>
      </c>
      <c r="K624" s="6" t="str">
        <f>IF(AND(税费设置!$B$5="是",G624="个人支出",J624="应税"),"是","否")</f>
        <v>否</v>
      </c>
      <c r="L624" s="8">
        <f t="shared" si="65"/>
        <v>0</v>
      </c>
      <c r="M624" s="8">
        <f t="shared" si="66"/>
        <v>0</v>
      </c>
      <c r="N624" s="8">
        <f t="shared" si="67"/>
        <v>0</v>
      </c>
      <c r="O624" s="8">
        <f t="shared" si="68"/>
        <v>0</v>
      </c>
      <c r="P624" s="8">
        <f>IF(K624&lt;&gt;"是",0,IF(税费设置!$B$6="是",E624/(1+税费设置!$B$10),E624))</f>
        <v>0</v>
      </c>
      <c r="Q624" s="8">
        <f>IF(K624&lt;&gt;"是",0,P624*税费设置!$B$8)</f>
        <v>0</v>
      </c>
      <c r="R624" s="8">
        <f>IF(K624&lt;&gt;"是",0,P624*税费设置!$B$9)</f>
        <v>0</v>
      </c>
      <c r="S624" s="8">
        <f t="shared" si="69"/>
        <v>0</v>
      </c>
    </row>
    <row r="625" spans="1:19" ht="13.9">
      <c r="A625" s="6" t="str">
        <f>IF(总支出!A625="","",总支出!A625)</f>
        <v/>
      </c>
      <c r="B625" s="7" t="str">
        <f>IF(总支出!B625="","",总支出!B625)</f>
        <v/>
      </c>
      <c r="C625" s="6" t="str">
        <f t="shared" si="63"/>
        <v/>
      </c>
      <c r="D625" s="6" t="str">
        <f>IF(总支出!C625="","",总支出!C625)</f>
        <v/>
      </c>
      <c r="E625" s="8" t="str">
        <f>IF(总支出!D625="","",总支出!D625)</f>
        <v/>
      </c>
      <c r="F625" s="6" t="str">
        <f>IF(总支出!E625="","",总支出!E625)</f>
        <v/>
      </c>
      <c r="G625" s="6" t="str">
        <f>IF(总支出!H625="","",总支出!H625)</f>
        <v/>
      </c>
      <c r="H625" s="6" t="str">
        <f>IF(总支出!I625="","自动",总支出!I625)</f>
        <v>自动</v>
      </c>
      <c r="I625" s="6" t="str">
        <f>IF(F625="","",IFERROR(VLOOKUP(F625,税费设置!$A$15:$B$27,2,FALSE),"含税不明"))</f>
        <v/>
      </c>
      <c r="J625" s="6" t="str">
        <f t="shared" si="64"/>
        <v/>
      </c>
      <c r="K625" s="6" t="str">
        <f>IF(AND(税费设置!$B$5="是",G625="个人支出",J625="应税"),"是","否")</f>
        <v>否</v>
      </c>
      <c r="L625" s="8">
        <f t="shared" si="65"/>
        <v>0</v>
      </c>
      <c r="M625" s="8">
        <f t="shared" si="66"/>
        <v>0</v>
      </c>
      <c r="N625" s="8">
        <f t="shared" si="67"/>
        <v>0</v>
      </c>
      <c r="O625" s="8">
        <f t="shared" si="68"/>
        <v>0</v>
      </c>
      <c r="P625" s="8">
        <f>IF(K625&lt;&gt;"是",0,IF(税费设置!$B$6="是",E625/(1+税费设置!$B$10),E625))</f>
        <v>0</v>
      </c>
      <c r="Q625" s="8">
        <f>IF(K625&lt;&gt;"是",0,P625*税费设置!$B$8)</f>
        <v>0</v>
      </c>
      <c r="R625" s="8">
        <f>IF(K625&lt;&gt;"是",0,P625*税费设置!$B$9)</f>
        <v>0</v>
      </c>
      <c r="S625" s="8">
        <f t="shared" si="69"/>
        <v>0</v>
      </c>
    </row>
    <row r="626" spans="1:19" ht="13.9">
      <c r="A626" s="6" t="str">
        <f>IF(总支出!A626="","",总支出!A626)</f>
        <v/>
      </c>
      <c r="B626" s="7" t="str">
        <f>IF(总支出!B626="","",总支出!B626)</f>
        <v/>
      </c>
      <c r="C626" s="6" t="str">
        <f t="shared" si="63"/>
        <v/>
      </c>
      <c r="D626" s="6" t="str">
        <f>IF(总支出!C626="","",总支出!C626)</f>
        <v/>
      </c>
      <c r="E626" s="8" t="str">
        <f>IF(总支出!D626="","",总支出!D626)</f>
        <v/>
      </c>
      <c r="F626" s="6" t="str">
        <f>IF(总支出!E626="","",总支出!E626)</f>
        <v/>
      </c>
      <c r="G626" s="6" t="str">
        <f>IF(总支出!H626="","",总支出!H626)</f>
        <v/>
      </c>
      <c r="H626" s="6" t="str">
        <f>IF(总支出!I626="","自动",总支出!I626)</f>
        <v>自动</v>
      </c>
      <c r="I626" s="6" t="str">
        <f>IF(F626="","",IFERROR(VLOOKUP(F626,税费设置!$A$15:$B$27,2,FALSE),"含税不明"))</f>
        <v/>
      </c>
      <c r="J626" s="6" t="str">
        <f t="shared" si="64"/>
        <v/>
      </c>
      <c r="K626" s="6" t="str">
        <f>IF(AND(税费设置!$B$5="是",G626="个人支出",J626="应税"),"是","否")</f>
        <v>否</v>
      </c>
      <c r="L626" s="8">
        <f t="shared" si="65"/>
        <v>0</v>
      </c>
      <c r="M626" s="8">
        <f t="shared" si="66"/>
        <v>0</v>
      </c>
      <c r="N626" s="8">
        <f t="shared" si="67"/>
        <v>0</v>
      </c>
      <c r="O626" s="8">
        <f t="shared" si="68"/>
        <v>0</v>
      </c>
      <c r="P626" s="8">
        <f>IF(K626&lt;&gt;"是",0,IF(税费设置!$B$6="是",E626/(1+税费设置!$B$10),E626))</f>
        <v>0</v>
      </c>
      <c r="Q626" s="8">
        <f>IF(K626&lt;&gt;"是",0,P626*税费设置!$B$8)</f>
        <v>0</v>
      </c>
      <c r="R626" s="8">
        <f>IF(K626&lt;&gt;"是",0,P626*税费设置!$B$9)</f>
        <v>0</v>
      </c>
      <c r="S626" s="8">
        <f t="shared" si="69"/>
        <v>0</v>
      </c>
    </row>
    <row r="627" spans="1:19" ht="13.9">
      <c r="A627" s="6" t="str">
        <f>IF(总支出!A627="","",总支出!A627)</f>
        <v/>
      </c>
      <c r="B627" s="7" t="str">
        <f>IF(总支出!B627="","",总支出!B627)</f>
        <v/>
      </c>
      <c r="C627" s="6" t="str">
        <f t="shared" si="63"/>
        <v/>
      </c>
      <c r="D627" s="6" t="str">
        <f>IF(总支出!C627="","",总支出!C627)</f>
        <v/>
      </c>
      <c r="E627" s="8" t="str">
        <f>IF(总支出!D627="","",总支出!D627)</f>
        <v/>
      </c>
      <c r="F627" s="6" t="str">
        <f>IF(总支出!E627="","",总支出!E627)</f>
        <v/>
      </c>
      <c r="G627" s="6" t="str">
        <f>IF(总支出!H627="","",总支出!H627)</f>
        <v/>
      </c>
      <c r="H627" s="6" t="str">
        <f>IF(总支出!I627="","自动",总支出!I627)</f>
        <v>自动</v>
      </c>
      <c r="I627" s="6" t="str">
        <f>IF(F627="","",IFERROR(VLOOKUP(F627,税费设置!$A$15:$B$27,2,FALSE),"含税不明"))</f>
        <v/>
      </c>
      <c r="J627" s="6" t="str">
        <f t="shared" si="64"/>
        <v/>
      </c>
      <c r="K627" s="6" t="str">
        <f>IF(AND(税费设置!$B$5="是",G627="个人支出",J627="应税"),"是","否")</f>
        <v>否</v>
      </c>
      <c r="L627" s="8">
        <f t="shared" si="65"/>
        <v>0</v>
      </c>
      <c r="M627" s="8">
        <f t="shared" si="66"/>
        <v>0</v>
      </c>
      <c r="N627" s="8">
        <f t="shared" si="67"/>
        <v>0</v>
      </c>
      <c r="O627" s="8">
        <f t="shared" si="68"/>
        <v>0</v>
      </c>
      <c r="P627" s="8">
        <f>IF(K627&lt;&gt;"是",0,IF(税费设置!$B$6="是",E627/(1+税费设置!$B$10),E627))</f>
        <v>0</v>
      </c>
      <c r="Q627" s="8">
        <f>IF(K627&lt;&gt;"是",0,P627*税费设置!$B$8)</f>
        <v>0</v>
      </c>
      <c r="R627" s="8">
        <f>IF(K627&lt;&gt;"是",0,P627*税费设置!$B$9)</f>
        <v>0</v>
      </c>
      <c r="S627" s="8">
        <f t="shared" si="69"/>
        <v>0</v>
      </c>
    </row>
    <row r="628" spans="1:19" ht="13.9">
      <c r="A628" s="6" t="str">
        <f>IF(总支出!A628="","",总支出!A628)</f>
        <v/>
      </c>
      <c r="B628" s="7" t="str">
        <f>IF(总支出!B628="","",总支出!B628)</f>
        <v/>
      </c>
      <c r="C628" s="6" t="str">
        <f t="shared" si="63"/>
        <v/>
      </c>
      <c r="D628" s="6" t="str">
        <f>IF(总支出!C628="","",总支出!C628)</f>
        <v/>
      </c>
      <c r="E628" s="8" t="str">
        <f>IF(总支出!D628="","",总支出!D628)</f>
        <v/>
      </c>
      <c r="F628" s="6" t="str">
        <f>IF(总支出!E628="","",总支出!E628)</f>
        <v/>
      </c>
      <c r="G628" s="6" t="str">
        <f>IF(总支出!H628="","",总支出!H628)</f>
        <v/>
      </c>
      <c r="H628" s="6" t="str">
        <f>IF(总支出!I628="","自动",总支出!I628)</f>
        <v>自动</v>
      </c>
      <c r="I628" s="6" t="str">
        <f>IF(F628="","",IFERROR(VLOOKUP(F628,税费设置!$A$15:$B$27,2,FALSE),"含税不明"))</f>
        <v/>
      </c>
      <c r="J628" s="6" t="str">
        <f t="shared" si="64"/>
        <v/>
      </c>
      <c r="K628" s="6" t="str">
        <f>IF(AND(税费设置!$B$5="是",G628="个人支出",J628="应税"),"是","否")</f>
        <v>否</v>
      </c>
      <c r="L628" s="8">
        <f t="shared" si="65"/>
        <v>0</v>
      </c>
      <c r="M628" s="8">
        <f t="shared" si="66"/>
        <v>0</v>
      </c>
      <c r="N628" s="8">
        <f t="shared" si="67"/>
        <v>0</v>
      </c>
      <c r="O628" s="8">
        <f t="shared" si="68"/>
        <v>0</v>
      </c>
      <c r="P628" s="8">
        <f>IF(K628&lt;&gt;"是",0,IF(税费设置!$B$6="是",E628/(1+税费设置!$B$10),E628))</f>
        <v>0</v>
      </c>
      <c r="Q628" s="8">
        <f>IF(K628&lt;&gt;"是",0,P628*税费设置!$B$8)</f>
        <v>0</v>
      </c>
      <c r="R628" s="8">
        <f>IF(K628&lt;&gt;"是",0,P628*税费设置!$B$9)</f>
        <v>0</v>
      </c>
      <c r="S628" s="8">
        <f t="shared" si="69"/>
        <v>0</v>
      </c>
    </row>
    <row r="629" spans="1:19" ht="13.9">
      <c r="A629" s="6" t="str">
        <f>IF(总支出!A629="","",总支出!A629)</f>
        <v/>
      </c>
      <c r="B629" s="7" t="str">
        <f>IF(总支出!B629="","",总支出!B629)</f>
        <v/>
      </c>
      <c r="C629" s="6" t="str">
        <f t="shared" si="63"/>
        <v/>
      </c>
      <c r="D629" s="6" t="str">
        <f>IF(总支出!C629="","",总支出!C629)</f>
        <v/>
      </c>
      <c r="E629" s="8" t="str">
        <f>IF(总支出!D629="","",总支出!D629)</f>
        <v/>
      </c>
      <c r="F629" s="6" t="str">
        <f>IF(总支出!E629="","",总支出!E629)</f>
        <v/>
      </c>
      <c r="G629" s="6" t="str">
        <f>IF(总支出!H629="","",总支出!H629)</f>
        <v/>
      </c>
      <c r="H629" s="6" t="str">
        <f>IF(总支出!I629="","自动",总支出!I629)</f>
        <v>自动</v>
      </c>
      <c r="I629" s="6" t="str">
        <f>IF(F629="","",IFERROR(VLOOKUP(F629,税费设置!$A$15:$B$27,2,FALSE),"含税不明"))</f>
        <v/>
      </c>
      <c r="J629" s="6" t="str">
        <f t="shared" si="64"/>
        <v/>
      </c>
      <c r="K629" s="6" t="str">
        <f>IF(AND(税费设置!$B$5="是",G629="个人支出",J629="应税"),"是","否")</f>
        <v>否</v>
      </c>
      <c r="L629" s="8">
        <f t="shared" si="65"/>
        <v>0</v>
      </c>
      <c r="M629" s="8">
        <f t="shared" si="66"/>
        <v>0</v>
      </c>
      <c r="N629" s="8">
        <f t="shared" si="67"/>
        <v>0</v>
      </c>
      <c r="O629" s="8">
        <f t="shared" si="68"/>
        <v>0</v>
      </c>
      <c r="P629" s="8">
        <f>IF(K629&lt;&gt;"是",0,IF(税费设置!$B$6="是",E629/(1+税费设置!$B$10),E629))</f>
        <v>0</v>
      </c>
      <c r="Q629" s="8">
        <f>IF(K629&lt;&gt;"是",0,P629*税费设置!$B$8)</f>
        <v>0</v>
      </c>
      <c r="R629" s="8">
        <f>IF(K629&lt;&gt;"是",0,P629*税费设置!$B$9)</f>
        <v>0</v>
      </c>
      <c r="S629" s="8">
        <f t="shared" si="69"/>
        <v>0</v>
      </c>
    </row>
    <row r="630" spans="1:19" ht="13.9">
      <c r="A630" s="6" t="str">
        <f>IF(总支出!A630="","",总支出!A630)</f>
        <v/>
      </c>
      <c r="B630" s="7" t="str">
        <f>IF(总支出!B630="","",总支出!B630)</f>
        <v/>
      </c>
      <c r="C630" s="6" t="str">
        <f t="shared" si="63"/>
        <v/>
      </c>
      <c r="D630" s="6" t="str">
        <f>IF(总支出!C630="","",总支出!C630)</f>
        <v/>
      </c>
      <c r="E630" s="8" t="str">
        <f>IF(总支出!D630="","",总支出!D630)</f>
        <v/>
      </c>
      <c r="F630" s="6" t="str">
        <f>IF(总支出!E630="","",总支出!E630)</f>
        <v/>
      </c>
      <c r="G630" s="6" t="str">
        <f>IF(总支出!H630="","",总支出!H630)</f>
        <v/>
      </c>
      <c r="H630" s="6" t="str">
        <f>IF(总支出!I630="","自动",总支出!I630)</f>
        <v>自动</v>
      </c>
      <c r="I630" s="6" t="str">
        <f>IF(F630="","",IFERROR(VLOOKUP(F630,税费设置!$A$15:$B$27,2,FALSE),"含税不明"))</f>
        <v/>
      </c>
      <c r="J630" s="6" t="str">
        <f t="shared" si="64"/>
        <v/>
      </c>
      <c r="K630" s="6" t="str">
        <f>IF(AND(税费设置!$B$5="是",G630="个人支出",J630="应税"),"是","否")</f>
        <v>否</v>
      </c>
      <c r="L630" s="8">
        <f t="shared" si="65"/>
        <v>0</v>
      </c>
      <c r="M630" s="8">
        <f t="shared" si="66"/>
        <v>0</v>
      </c>
      <c r="N630" s="8">
        <f t="shared" si="67"/>
        <v>0</v>
      </c>
      <c r="O630" s="8">
        <f t="shared" si="68"/>
        <v>0</v>
      </c>
      <c r="P630" s="8">
        <f>IF(K630&lt;&gt;"是",0,IF(税费设置!$B$6="是",E630/(1+税费设置!$B$10),E630))</f>
        <v>0</v>
      </c>
      <c r="Q630" s="8">
        <f>IF(K630&lt;&gt;"是",0,P630*税费设置!$B$8)</f>
        <v>0</v>
      </c>
      <c r="R630" s="8">
        <f>IF(K630&lt;&gt;"是",0,P630*税费设置!$B$9)</f>
        <v>0</v>
      </c>
      <c r="S630" s="8">
        <f t="shared" si="69"/>
        <v>0</v>
      </c>
    </row>
    <row r="631" spans="1:19" ht="13.9">
      <c r="A631" s="6" t="str">
        <f>IF(总支出!A631="","",总支出!A631)</f>
        <v/>
      </c>
      <c r="B631" s="7" t="str">
        <f>IF(总支出!B631="","",总支出!B631)</f>
        <v/>
      </c>
      <c r="C631" s="6" t="str">
        <f t="shared" si="63"/>
        <v/>
      </c>
      <c r="D631" s="6" t="str">
        <f>IF(总支出!C631="","",总支出!C631)</f>
        <v/>
      </c>
      <c r="E631" s="8" t="str">
        <f>IF(总支出!D631="","",总支出!D631)</f>
        <v/>
      </c>
      <c r="F631" s="6" t="str">
        <f>IF(总支出!E631="","",总支出!E631)</f>
        <v/>
      </c>
      <c r="G631" s="6" t="str">
        <f>IF(总支出!H631="","",总支出!H631)</f>
        <v/>
      </c>
      <c r="H631" s="6" t="str">
        <f>IF(总支出!I631="","自动",总支出!I631)</f>
        <v>自动</v>
      </c>
      <c r="I631" s="6" t="str">
        <f>IF(F631="","",IFERROR(VLOOKUP(F631,税费设置!$A$15:$B$27,2,FALSE),"含税不明"))</f>
        <v/>
      </c>
      <c r="J631" s="6" t="str">
        <f t="shared" si="64"/>
        <v/>
      </c>
      <c r="K631" s="6" t="str">
        <f>IF(AND(税费设置!$B$5="是",G631="个人支出",J631="应税"),"是","否")</f>
        <v>否</v>
      </c>
      <c r="L631" s="8">
        <f t="shared" si="65"/>
        <v>0</v>
      </c>
      <c r="M631" s="8">
        <f t="shared" si="66"/>
        <v>0</v>
      </c>
      <c r="N631" s="8">
        <f t="shared" si="67"/>
        <v>0</v>
      </c>
      <c r="O631" s="8">
        <f t="shared" si="68"/>
        <v>0</v>
      </c>
      <c r="P631" s="8">
        <f>IF(K631&lt;&gt;"是",0,IF(税费设置!$B$6="是",E631/(1+税费设置!$B$10),E631))</f>
        <v>0</v>
      </c>
      <c r="Q631" s="8">
        <f>IF(K631&lt;&gt;"是",0,P631*税费设置!$B$8)</f>
        <v>0</v>
      </c>
      <c r="R631" s="8">
        <f>IF(K631&lt;&gt;"是",0,P631*税费设置!$B$9)</f>
        <v>0</v>
      </c>
      <c r="S631" s="8">
        <f t="shared" si="69"/>
        <v>0</v>
      </c>
    </row>
    <row r="632" spans="1:19" ht="13.9">
      <c r="A632" s="6" t="str">
        <f>IF(总支出!A632="","",总支出!A632)</f>
        <v/>
      </c>
      <c r="B632" s="7" t="str">
        <f>IF(总支出!B632="","",总支出!B632)</f>
        <v/>
      </c>
      <c r="C632" s="6" t="str">
        <f t="shared" si="63"/>
        <v/>
      </c>
      <c r="D632" s="6" t="str">
        <f>IF(总支出!C632="","",总支出!C632)</f>
        <v/>
      </c>
      <c r="E632" s="8" t="str">
        <f>IF(总支出!D632="","",总支出!D632)</f>
        <v/>
      </c>
      <c r="F632" s="6" t="str">
        <f>IF(总支出!E632="","",总支出!E632)</f>
        <v/>
      </c>
      <c r="G632" s="6" t="str">
        <f>IF(总支出!H632="","",总支出!H632)</f>
        <v/>
      </c>
      <c r="H632" s="6" t="str">
        <f>IF(总支出!I632="","自动",总支出!I632)</f>
        <v>自动</v>
      </c>
      <c r="I632" s="6" t="str">
        <f>IF(F632="","",IFERROR(VLOOKUP(F632,税费设置!$A$15:$B$27,2,FALSE),"含税不明"))</f>
        <v/>
      </c>
      <c r="J632" s="6" t="str">
        <f t="shared" si="64"/>
        <v/>
      </c>
      <c r="K632" s="6" t="str">
        <f>IF(AND(税费设置!$B$5="是",G632="个人支出",J632="应税"),"是","否")</f>
        <v>否</v>
      </c>
      <c r="L632" s="8">
        <f t="shared" si="65"/>
        <v>0</v>
      </c>
      <c r="M632" s="8">
        <f t="shared" si="66"/>
        <v>0</v>
      </c>
      <c r="N632" s="8">
        <f t="shared" si="67"/>
        <v>0</v>
      </c>
      <c r="O632" s="8">
        <f t="shared" si="68"/>
        <v>0</v>
      </c>
      <c r="P632" s="8">
        <f>IF(K632&lt;&gt;"是",0,IF(税费设置!$B$6="是",E632/(1+税费设置!$B$10),E632))</f>
        <v>0</v>
      </c>
      <c r="Q632" s="8">
        <f>IF(K632&lt;&gt;"是",0,P632*税费设置!$B$8)</f>
        <v>0</v>
      </c>
      <c r="R632" s="8">
        <f>IF(K632&lt;&gt;"是",0,P632*税费设置!$B$9)</f>
        <v>0</v>
      </c>
      <c r="S632" s="8">
        <f t="shared" si="69"/>
        <v>0</v>
      </c>
    </row>
    <row r="633" spans="1:19" ht="13.9">
      <c r="A633" s="6" t="str">
        <f>IF(总支出!A633="","",总支出!A633)</f>
        <v/>
      </c>
      <c r="B633" s="7" t="str">
        <f>IF(总支出!B633="","",总支出!B633)</f>
        <v/>
      </c>
      <c r="C633" s="6" t="str">
        <f t="shared" si="63"/>
        <v/>
      </c>
      <c r="D633" s="6" t="str">
        <f>IF(总支出!C633="","",总支出!C633)</f>
        <v/>
      </c>
      <c r="E633" s="8" t="str">
        <f>IF(总支出!D633="","",总支出!D633)</f>
        <v/>
      </c>
      <c r="F633" s="6" t="str">
        <f>IF(总支出!E633="","",总支出!E633)</f>
        <v/>
      </c>
      <c r="G633" s="6" t="str">
        <f>IF(总支出!H633="","",总支出!H633)</f>
        <v/>
      </c>
      <c r="H633" s="6" t="str">
        <f>IF(总支出!I633="","自动",总支出!I633)</f>
        <v>自动</v>
      </c>
      <c r="I633" s="6" t="str">
        <f>IF(F633="","",IFERROR(VLOOKUP(F633,税费设置!$A$15:$B$27,2,FALSE),"含税不明"))</f>
        <v/>
      </c>
      <c r="J633" s="6" t="str">
        <f t="shared" si="64"/>
        <v/>
      </c>
      <c r="K633" s="6" t="str">
        <f>IF(AND(税费设置!$B$5="是",G633="个人支出",J633="应税"),"是","否")</f>
        <v>否</v>
      </c>
      <c r="L633" s="8">
        <f t="shared" si="65"/>
        <v>0</v>
      </c>
      <c r="M633" s="8">
        <f t="shared" si="66"/>
        <v>0</v>
      </c>
      <c r="N633" s="8">
        <f t="shared" si="67"/>
        <v>0</v>
      </c>
      <c r="O633" s="8">
        <f t="shared" si="68"/>
        <v>0</v>
      </c>
      <c r="P633" s="8">
        <f>IF(K633&lt;&gt;"是",0,IF(税费设置!$B$6="是",E633/(1+税费设置!$B$10),E633))</f>
        <v>0</v>
      </c>
      <c r="Q633" s="8">
        <f>IF(K633&lt;&gt;"是",0,P633*税费设置!$B$8)</f>
        <v>0</v>
      </c>
      <c r="R633" s="8">
        <f>IF(K633&lt;&gt;"是",0,P633*税费设置!$B$9)</f>
        <v>0</v>
      </c>
      <c r="S633" s="8">
        <f t="shared" si="69"/>
        <v>0</v>
      </c>
    </row>
    <row r="634" spans="1:19" ht="13.9">
      <c r="A634" s="6" t="str">
        <f>IF(总支出!A634="","",总支出!A634)</f>
        <v/>
      </c>
      <c r="B634" s="7" t="str">
        <f>IF(总支出!B634="","",总支出!B634)</f>
        <v/>
      </c>
      <c r="C634" s="6" t="str">
        <f t="shared" si="63"/>
        <v/>
      </c>
      <c r="D634" s="6" t="str">
        <f>IF(总支出!C634="","",总支出!C634)</f>
        <v/>
      </c>
      <c r="E634" s="8" t="str">
        <f>IF(总支出!D634="","",总支出!D634)</f>
        <v/>
      </c>
      <c r="F634" s="6" t="str">
        <f>IF(总支出!E634="","",总支出!E634)</f>
        <v/>
      </c>
      <c r="G634" s="6" t="str">
        <f>IF(总支出!H634="","",总支出!H634)</f>
        <v/>
      </c>
      <c r="H634" s="6" t="str">
        <f>IF(总支出!I634="","自动",总支出!I634)</f>
        <v>自动</v>
      </c>
      <c r="I634" s="6" t="str">
        <f>IF(F634="","",IFERROR(VLOOKUP(F634,税费设置!$A$15:$B$27,2,FALSE),"含税不明"))</f>
        <v/>
      </c>
      <c r="J634" s="6" t="str">
        <f t="shared" si="64"/>
        <v/>
      </c>
      <c r="K634" s="6" t="str">
        <f>IF(AND(税费设置!$B$5="是",G634="个人支出",J634="应税"),"是","否")</f>
        <v>否</v>
      </c>
      <c r="L634" s="8">
        <f t="shared" si="65"/>
        <v>0</v>
      </c>
      <c r="M634" s="8">
        <f t="shared" si="66"/>
        <v>0</v>
      </c>
      <c r="N634" s="8">
        <f t="shared" si="67"/>
        <v>0</v>
      </c>
      <c r="O634" s="8">
        <f t="shared" si="68"/>
        <v>0</v>
      </c>
      <c r="P634" s="8">
        <f>IF(K634&lt;&gt;"是",0,IF(税费设置!$B$6="是",E634/(1+税费设置!$B$10),E634))</f>
        <v>0</v>
      </c>
      <c r="Q634" s="8">
        <f>IF(K634&lt;&gt;"是",0,P634*税费设置!$B$8)</f>
        <v>0</v>
      </c>
      <c r="R634" s="8">
        <f>IF(K634&lt;&gt;"是",0,P634*税费设置!$B$9)</f>
        <v>0</v>
      </c>
      <c r="S634" s="8">
        <f t="shared" si="69"/>
        <v>0</v>
      </c>
    </row>
    <row r="635" spans="1:19" ht="13.9">
      <c r="A635" s="6" t="str">
        <f>IF(总支出!A635="","",总支出!A635)</f>
        <v/>
      </c>
      <c r="B635" s="7" t="str">
        <f>IF(总支出!B635="","",总支出!B635)</f>
        <v/>
      </c>
      <c r="C635" s="6" t="str">
        <f t="shared" si="63"/>
        <v/>
      </c>
      <c r="D635" s="6" t="str">
        <f>IF(总支出!C635="","",总支出!C635)</f>
        <v/>
      </c>
      <c r="E635" s="8" t="str">
        <f>IF(总支出!D635="","",总支出!D635)</f>
        <v/>
      </c>
      <c r="F635" s="6" t="str">
        <f>IF(总支出!E635="","",总支出!E635)</f>
        <v/>
      </c>
      <c r="G635" s="6" t="str">
        <f>IF(总支出!H635="","",总支出!H635)</f>
        <v/>
      </c>
      <c r="H635" s="6" t="str">
        <f>IF(总支出!I635="","自动",总支出!I635)</f>
        <v>自动</v>
      </c>
      <c r="I635" s="6" t="str">
        <f>IF(F635="","",IFERROR(VLOOKUP(F635,税费设置!$A$15:$B$27,2,FALSE),"含税不明"))</f>
        <v/>
      </c>
      <c r="J635" s="6" t="str">
        <f t="shared" si="64"/>
        <v/>
      </c>
      <c r="K635" s="6" t="str">
        <f>IF(AND(税费设置!$B$5="是",G635="个人支出",J635="应税"),"是","否")</f>
        <v>否</v>
      </c>
      <c r="L635" s="8">
        <f t="shared" si="65"/>
        <v>0</v>
      </c>
      <c r="M635" s="8">
        <f t="shared" si="66"/>
        <v>0</v>
      </c>
      <c r="N635" s="8">
        <f t="shared" si="67"/>
        <v>0</v>
      </c>
      <c r="O635" s="8">
        <f t="shared" si="68"/>
        <v>0</v>
      </c>
      <c r="P635" s="8">
        <f>IF(K635&lt;&gt;"是",0,IF(税费设置!$B$6="是",E635/(1+税费设置!$B$10),E635))</f>
        <v>0</v>
      </c>
      <c r="Q635" s="8">
        <f>IF(K635&lt;&gt;"是",0,P635*税费设置!$B$8)</f>
        <v>0</v>
      </c>
      <c r="R635" s="8">
        <f>IF(K635&lt;&gt;"是",0,P635*税费设置!$B$9)</f>
        <v>0</v>
      </c>
      <c r="S635" s="8">
        <f t="shared" si="69"/>
        <v>0</v>
      </c>
    </row>
    <row r="636" spans="1:19" ht="13.9">
      <c r="A636" s="6" t="str">
        <f>IF(总支出!A636="","",总支出!A636)</f>
        <v/>
      </c>
      <c r="B636" s="7" t="str">
        <f>IF(总支出!B636="","",总支出!B636)</f>
        <v/>
      </c>
      <c r="C636" s="6" t="str">
        <f t="shared" si="63"/>
        <v/>
      </c>
      <c r="D636" s="6" t="str">
        <f>IF(总支出!C636="","",总支出!C636)</f>
        <v/>
      </c>
      <c r="E636" s="8" t="str">
        <f>IF(总支出!D636="","",总支出!D636)</f>
        <v/>
      </c>
      <c r="F636" s="6" t="str">
        <f>IF(总支出!E636="","",总支出!E636)</f>
        <v/>
      </c>
      <c r="G636" s="6" t="str">
        <f>IF(总支出!H636="","",总支出!H636)</f>
        <v/>
      </c>
      <c r="H636" s="6" t="str">
        <f>IF(总支出!I636="","自动",总支出!I636)</f>
        <v>自动</v>
      </c>
      <c r="I636" s="6" t="str">
        <f>IF(F636="","",IFERROR(VLOOKUP(F636,税费设置!$A$15:$B$27,2,FALSE),"含税不明"))</f>
        <v/>
      </c>
      <c r="J636" s="6" t="str">
        <f t="shared" si="64"/>
        <v/>
      </c>
      <c r="K636" s="6" t="str">
        <f>IF(AND(税费设置!$B$5="是",G636="个人支出",J636="应税"),"是","否")</f>
        <v>否</v>
      </c>
      <c r="L636" s="8">
        <f t="shared" si="65"/>
        <v>0</v>
      </c>
      <c r="M636" s="8">
        <f t="shared" si="66"/>
        <v>0</v>
      </c>
      <c r="N636" s="8">
        <f t="shared" si="67"/>
        <v>0</v>
      </c>
      <c r="O636" s="8">
        <f t="shared" si="68"/>
        <v>0</v>
      </c>
      <c r="P636" s="8">
        <f>IF(K636&lt;&gt;"是",0,IF(税费设置!$B$6="是",E636/(1+税费设置!$B$10),E636))</f>
        <v>0</v>
      </c>
      <c r="Q636" s="8">
        <f>IF(K636&lt;&gt;"是",0,P636*税费设置!$B$8)</f>
        <v>0</v>
      </c>
      <c r="R636" s="8">
        <f>IF(K636&lt;&gt;"是",0,P636*税费设置!$B$9)</f>
        <v>0</v>
      </c>
      <c r="S636" s="8">
        <f t="shared" si="69"/>
        <v>0</v>
      </c>
    </row>
    <row r="637" spans="1:19" ht="13.9">
      <c r="A637" s="6" t="str">
        <f>IF(总支出!A637="","",总支出!A637)</f>
        <v/>
      </c>
      <c r="B637" s="7" t="str">
        <f>IF(总支出!B637="","",总支出!B637)</f>
        <v/>
      </c>
      <c r="C637" s="6" t="str">
        <f t="shared" si="63"/>
        <v/>
      </c>
      <c r="D637" s="6" t="str">
        <f>IF(总支出!C637="","",总支出!C637)</f>
        <v/>
      </c>
      <c r="E637" s="8" t="str">
        <f>IF(总支出!D637="","",总支出!D637)</f>
        <v/>
      </c>
      <c r="F637" s="6" t="str">
        <f>IF(总支出!E637="","",总支出!E637)</f>
        <v/>
      </c>
      <c r="G637" s="6" t="str">
        <f>IF(总支出!H637="","",总支出!H637)</f>
        <v/>
      </c>
      <c r="H637" s="6" t="str">
        <f>IF(总支出!I637="","自动",总支出!I637)</f>
        <v>自动</v>
      </c>
      <c r="I637" s="6" t="str">
        <f>IF(F637="","",IFERROR(VLOOKUP(F637,税费设置!$A$15:$B$27,2,FALSE),"含税不明"))</f>
        <v/>
      </c>
      <c r="J637" s="6" t="str">
        <f t="shared" si="64"/>
        <v/>
      </c>
      <c r="K637" s="6" t="str">
        <f>IF(AND(税费设置!$B$5="是",G637="个人支出",J637="应税"),"是","否")</f>
        <v>否</v>
      </c>
      <c r="L637" s="8">
        <f t="shared" si="65"/>
        <v>0</v>
      </c>
      <c r="M637" s="8">
        <f t="shared" si="66"/>
        <v>0</v>
      </c>
      <c r="N637" s="8">
        <f t="shared" si="67"/>
        <v>0</v>
      </c>
      <c r="O637" s="8">
        <f t="shared" si="68"/>
        <v>0</v>
      </c>
      <c r="P637" s="8">
        <f>IF(K637&lt;&gt;"是",0,IF(税费设置!$B$6="是",E637/(1+税费设置!$B$10),E637))</f>
        <v>0</v>
      </c>
      <c r="Q637" s="8">
        <f>IF(K637&lt;&gt;"是",0,P637*税费设置!$B$8)</f>
        <v>0</v>
      </c>
      <c r="R637" s="8">
        <f>IF(K637&lt;&gt;"是",0,P637*税费设置!$B$9)</f>
        <v>0</v>
      </c>
      <c r="S637" s="8">
        <f t="shared" si="69"/>
        <v>0</v>
      </c>
    </row>
    <row r="638" spans="1:19" ht="13.9">
      <c r="A638" s="6" t="str">
        <f>IF(总支出!A638="","",总支出!A638)</f>
        <v/>
      </c>
      <c r="B638" s="7" t="str">
        <f>IF(总支出!B638="","",总支出!B638)</f>
        <v/>
      </c>
      <c r="C638" s="6" t="str">
        <f t="shared" si="63"/>
        <v/>
      </c>
      <c r="D638" s="6" t="str">
        <f>IF(总支出!C638="","",总支出!C638)</f>
        <v/>
      </c>
      <c r="E638" s="8" t="str">
        <f>IF(总支出!D638="","",总支出!D638)</f>
        <v/>
      </c>
      <c r="F638" s="6" t="str">
        <f>IF(总支出!E638="","",总支出!E638)</f>
        <v/>
      </c>
      <c r="G638" s="6" t="str">
        <f>IF(总支出!H638="","",总支出!H638)</f>
        <v/>
      </c>
      <c r="H638" s="6" t="str">
        <f>IF(总支出!I638="","自动",总支出!I638)</f>
        <v>自动</v>
      </c>
      <c r="I638" s="6" t="str">
        <f>IF(F638="","",IFERROR(VLOOKUP(F638,税费设置!$A$15:$B$27,2,FALSE),"含税不明"))</f>
        <v/>
      </c>
      <c r="J638" s="6" t="str">
        <f t="shared" si="64"/>
        <v/>
      </c>
      <c r="K638" s="6" t="str">
        <f>IF(AND(税费设置!$B$5="是",G638="个人支出",J638="应税"),"是","否")</f>
        <v>否</v>
      </c>
      <c r="L638" s="8">
        <f t="shared" si="65"/>
        <v>0</v>
      </c>
      <c r="M638" s="8">
        <f t="shared" si="66"/>
        <v>0</v>
      </c>
      <c r="N638" s="8">
        <f t="shared" si="67"/>
        <v>0</v>
      </c>
      <c r="O638" s="8">
        <f t="shared" si="68"/>
        <v>0</v>
      </c>
      <c r="P638" s="8">
        <f>IF(K638&lt;&gt;"是",0,IF(税费设置!$B$6="是",E638/(1+税费设置!$B$10),E638))</f>
        <v>0</v>
      </c>
      <c r="Q638" s="8">
        <f>IF(K638&lt;&gt;"是",0,P638*税费设置!$B$8)</f>
        <v>0</v>
      </c>
      <c r="R638" s="8">
        <f>IF(K638&lt;&gt;"是",0,P638*税费设置!$B$9)</f>
        <v>0</v>
      </c>
      <c r="S638" s="8">
        <f t="shared" si="69"/>
        <v>0</v>
      </c>
    </row>
    <row r="639" spans="1:19" ht="13.9">
      <c r="A639" s="6" t="str">
        <f>IF(总支出!A639="","",总支出!A639)</f>
        <v/>
      </c>
      <c r="B639" s="7" t="str">
        <f>IF(总支出!B639="","",总支出!B639)</f>
        <v/>
      </c>
      <c r="C639" s="6" t="str">
        <f t="shared" si="63"/>
        <v/>
      </c>
      <c r="D639" s="6" t="str">
        <f>IF(总支出!C639="","",总支出!C639)</f>
        <v/>
      </c>
      <c r="E639" s="8" t="str">
        <f>IF(总支出!D639="","",总支出!D639)</f>
        <v/>
      </c>
      <c r="F639" s="6" t="str">
        <f>IF(总支出!E639="","",总支出!E639)</f>
        <v/>
      </c>
      <c r="G639" s="6" t="str">
        <f>IF(总支出!H639="","",总支出!H639)</f>
        <v/>
      </c>
      <c r="H639" s="6" t="str">
        <f>IF(总支出!I639="","自动",总支出!I639)</f>
        <v>自动</v>
      </c>
      <c r="I639" s="6" t="str">
        <f>IF(F639="","",IFERROR(VLOOKUP(F639,税费设置!$A$15:$B$27,2,FALSE),"含税不明"))</f>
        <v/>
      </c>
      <c r="J639" s="6" t="str">
        <f t="shared" si="64"/>
        <v/>
      </c>
      <c r="K639" s="6" t="str">
        <f>IF(AND(税费设置!$B$5="是",G639="个人支出",J639="应税"),"是","否")</f>
        <v>否</v>
      </c>
      <c r="L639" s="8">
        <f t="shared" si="65"/>
        <v>0</v>
      </c>
      <c r="M639" s="8">
        <f t="shared" si="66"/>
        <v>0</v>
      </c>
      <c r="N639" s="8">
        <f t="shared" si="67"/>
        <v>0</v>
      </c>
      <c r="O639" s="8">
        <f t="shared" si="68"/>
        <v>0</v>
      </c>
      <c r="P639" s="8">
        <f>IF(K639&lt;&gt;"是",0,IF(税费设置!$B$6="是",E639/(1+税费设置!$B$10),E639))</f>
        <v>0</v>
      </c>
      <c r="Q639" s="8">
        <f>IF(K639&lt;&gt;"是",0,P639*税费设置!$B$8)</f>
        <v>0</v>
      </c>
      <c r="R639" s="8">
        <f>IF(K639&lt;&gt;"是",0,P639*税费设置!$B$9)</f>
        <v>0</v>
      </c>
      <c r="S639" s="8">
        <f t="shared" si="69"/>
        <v>0</v>
      </c>
    </row>
    <row r="640" spans="1:19" ht="13.9">
      <c r="A640" s="6" t="str">
        <f>IF(总支出!A640="","",总支出!A640)</f>
        <v/>
      </c>
      <c r="B640" s="7" t="str">
        <f>IF(总支出!B640="","",总支出!B640)</f>
        <v/>
      </c>
      <c r="C640" s="6" t="str">
        <f t="shared" si="63"/>
        <v/>
      </c>
      <c r="D640" s="6" t="str">
        <f>IF(总支出!C640="","",总支出!C640)</f>
        <v/>
      </c>
      <c r="E640" s="8" t="str">
        <f>IF(总支出!D640="","",总支出!D640)</f>
        <v/>
      </c>
      <c r="F640" s="6" t="str">
        <f>IF(总支出!E640="","",总支出!E640)</f>
        <v/>
      </c>
      <c r="G640" s="6" t="str">
        <f>IF(总支出!H640="","",总支出!H640)</f>
        <v/>
      </c>
      <c r="H640" s="6" t="str">
        <f>IF(总支出!I640="","自动",总支出!I640)</f>
        <v>自动</v>
      </c>
      <c r="I640" s="6" t="str">
        <f>IF(F640="","",IFERROR(VLOOKUP(F640,税费设置!$A$15:$B$27,2,FALSE),"含税不明"))</f>
        <v/>
      </c>
      <c r="J640" s="6" t="str">
        <f t="shared" si="64"/>
        <v/>
      </c>
      <c r="K640" s="6" t="str">
        <f>IF(AND(税费设置!$B$5="是",G640="个人支出",J640="应税"),"是","否")</f>
        <v>否</v>
      </c>
      <c r="L640" s="8">
        <f t="shared" si="65"/>
        <v>0</v>
      </c>
      <c r="M640" s="8">
        <f t="shared" si="66"/>
        <v>0</v>
      </c>
      <c r="N640" s="8">
        <f t="shared" si="67"/>
        <v>0</v>
      </c>
      <c r="O640" s="8">
        <f t="shared" si="68"/>
        <v>0</v>
      </c>
      <c r="P640" s="8">
        <f>IF(K640&lt;&gt;"是",0,IF(税费设置!$B$6="是",E640/(1+税费设置!$B$10),E640))</f>
        <v>0</v>
      </c>
      <c r="Q640" s="8">
        <f>IF(K640&lt;&gt;"是",0,P640*税费设置!$B$8)</f>
        <v>0</v>
      </c>
      <c r="R640" s="8">
        <f>IF(K640&lt;&gt;"是",0,P640*税费设置!$B$9)</f>
        <v>0</v>
      </c>
      <c r="S640" s="8">
        <f t="shared" si="69"/>
        <v>0</v>
      </c>
    </row>
    <row r="641" spans="1:19" ht="13.9">
      <c r="A641" s="6" t="str">
        <f>IF(总支出!A641="","",总支出!A641)</f>
        <v/>
      </c>
      <c r="B641" s="7" t="str">
        <f>IF(总支出!B641="","",总支出!B641)</f>
        <v/>
      </c>
      <c r="C641" s="6" t="str">
        <f t="shared" si="63"/>
        <v/>
      </c>
      <c r="D641" s="6" t="str">
        <f>IF(总支出!C641="","",总支出!C641)</f>
        <v/>
      </c>
      <c r="E641" s="8" t="str">
        <f>IF(总支出!D641="","",总支出!D641)</f>
        <v/>
      </c>
      <c r="F641" s="6" t="str">
        <f>IF(总支出!E641="","",总支出!E641)</f>
        <v/>
      </c>
      <c r="G641" s="6" t="str">
        <f>IF(总支出!H641="","",总支出!H641)</f>
        <v/>
      </c>
      <c r="H641" s="6" t="str">
        <f>IF(总支出!I641="","自动",总支出!I641)</f>
        <v>自动</v>
      </c>
      <c r="I641" s="6" t="str">
        <f>IF(F641="","",IFERROR(VLOOKUP(F641,税费设置!$A$15:$B$27,2,FALSE),"含税不明"))</f>
        <v/>
      </c>
      <c r="J641" s="6" t="str">
        <f t="shared" si="64"/>
        <v/>
      </c>
      <c r="K641" s="6" t="str">
        <f>IF(AND(税费设置!$B$5="是",G641="个人支出",J641="应税"),"是","否")</f>
        <v>否</v>
      </c>
      <c r="L641" s="8">
        <f t="shared" si="65"/>
        <v>0</v>
      </c>
      <c r="M641" s="8">
        <f t="shared" si="66"/>
        <v>0</v>
      </c>
      <c r="N641" s="8">
        <f t="shared" si="67"/>
        <v>0</v>
      </c>
      <c r="O641" s="8">
        <f t="shared" si="68"/>
        <v>0</v>
      </c>
      <c r="P641" s="8">
        <f>IF(K641&lt;&gt;"是",0,IF(税费设置!$B$6="是",E641/(1+税费设置!$B$10),E641))</f>
        <v>0</v>
      </c>
      <c r="Q641" s="8">
        <f>IF(K641&lt;&gt;"是",0,P641*税费设置!$B$8)</f>
        <v>0</v>
      </c>
      <c r="R641" s="8">
        <f>IF(K641&lt;&gt;"是",0,P641*税费设置!$B$9)</f>
        <v>0</v>
      </c>
      <c r="S641" s="8">
        <f t="shared" si="69"/>
        <v>0</v>
      </c>
    </row>
    <row r="642" spans="1:19" ht="13.9">
      <c r="A642" s="6" t="str">
        <f>IF(总支出!A642="","",总支出!A642)</f>
        <v/>
      </c>
      <c r="B642" s="7" t="str">
        <f>IF(总支出!B642="","",总支出!B642)</f>
        <v/>
      </c>
      <c r="C642" s="6" t="str">
        <f t="shared" si="63"/>
        <v/>
      </c>
      <c r="D642" s="6" t="str">
        <f>IF(总支出!C642="","",总支出!C642)</f>
        <v/>
      </c>
      <c r="E642" s="8" t="str">
        <f>IF(总支出!D642="","",总支出!D642)</f>
        <v/>
      </c>
      <c r="F642" s="6" t="str">
        <f>IF(总支出!E642="","",总支出!E642)</f>
        <v/>
      </c>
      <c r="G642" s="6" t="str">
        <f>IF(总支出!H642="","",总支出!H642)</f>
        <v/>
      </c>
      <c r="H642" s="6" t="str">
        <f>IF(总支出!I642="","自动",总支出!I642)</f>
        <v>自动</v>
      </c>
      <c r="I642" s="6" t="str">
        <f>IF(F642="","",IFERROR(VLOOKUP(F642,税费设置!$A$15:$B$27,2,FALSE),"含税不明"))</f>
        <v/>
      </c>
      <c r="J642" s="6" t="str">
        <f t="shared" si="64"/>
        <v/>
      </c>
      <c r="K642" s="6" t="str">
        <f>IF(AND(税费设置!$B$5="是",G642="个人支出",J642="应税"),"是","否")</f>
        <v>否</v>
      </c>
      <c r="L642" s="8">
        <f t="shared" si="65"/>
        <v>0</v>
      </c>
      <c r="M642" s="8">
        <f t="shared" si="66"/>
        <v>0</v>
      </c>
      <c r="N642" s="8">
        <f t="shared" si="67"/>
        <v>0</v>
      </c>
      <c r="O642" s="8">
        <f t="shared" si="68"/>
        <v>0</v>
      </c>
      <c r="P642" s="8">
        <f>IF(K642&lt;&gt;"是",0,IF(税费设置!$B$6="是",E642/(1+税费设置!$B$10),E642))</f>
        <v>0</v>
      </c>
      <c r="Q642" s="8">
        <f>IF(K642&lt;&gt;"是",0,P642*税费设置!$B$8)</f>
        <v>0</v>
      </c>
      <c r="R642" s="8">
        <f>IF(K642&lt;&gt;"是",0,P642*税费设置!$B$9)</f>
        <v>0</v>
      </c>
      <c r="S642" s="8">
        <f t="shared" si="69"/>
        <v>0</v>
      </c>
    </row>
    <row r="643" spans="1:19" ht="13.9">
      <c r="A643" s="6" t="str">
        <f>IF(总支出!A643="","",总支出!A643)</f>
        <v/>
      </c>
      <c r="B643" s="7" t="str">
        <f>IF(总支出!B643="","",总支出!B643)</f>
        <v/>
      </c>
      <c r="C643" s="6" t="str">
        <f t="shared" si="63"/>
        <v/>
      </c>
      <c r="D643" s="6" t="str">
        <f>IF(总支出!C643="","",总支出!C643)</f>
        <v/>
      </c>
      <c r="E643" s="8" t="str">
        <f>IF(总支出!D643="","",总支出!D643)</f>
        <v/>
      </c>
      <c r="F643" s="6" t="str">
        <f>IF(总支出!E643="","",总支出!E643)</f>
        <v/>
      </c>
      <c r="G643" s="6" t="str">
        <f>IF(总支出!H643="","",总支出!H643)</f>
        <v/>
      </c>
      <c r="H643" s="6" t="str">
        <f>IF(总支出!I643="","自动",总支出!I643)</f>
        <v>自动</v>
      </c>
      <c r="I643" s="6" t="str">
        <f>IF(F643="","",IFERROR(VLOOKUP(F643,税费设置!$A$15:$B$27,2,FALSE),"含税不明"))</f>
        <v/>
      </c>
      <c r="J643" s="6" t="str">
        <f t="shared" si="64"/>
        <v/>
      </c>
      <c r="K643" s="6" t="str">
        <f>IF(AND(税费设置!$B$5="是",G643="个人支出",J643="应税"),"是","否")</f>
        <v>否</v>
      </c>
      <c r="L643" s="8">
        <f t="shared" si="65"/>
        <v>0</v>
      </c>
      <c r="M643" s="8">
        <f t="shared" si="66"/>
        <v>0</v>
      </c>
      <c r="N643" s="8">
        <f t="shared" si="67"/>
        <v>0</v>
      </c>
      <c r="O643" s="8">
        <f t="shared" si="68"/>
        <v>0</v>
      </c>
      <c r="P643" s="8">
        <f>IF(K643&lt;&gt;"是",0,IF(税费设置!$B$6="是",E643/(1+税费设置!$B$10),E643))</f>
        <v>0</v>
      </c>
      <c r="Q643" s="8">
        <f>IF(K643&lt;&gt;"是",0,P643*税费设置!$B$8)</f>
        <v>0</v>
      </c>
      <c r="R643" s="8">
        <f>IF(K643&lt;&gt;"是",0,P643*税费设置!$B$9)</f>
        <v>0</v>
      </c>
      <c r="S643" s="8">
        <f t="shared" si="69"/>
        <v>0</v>
      </c>
    </row>
    <row r="644" spans="1:19" ht="13.9">
      <c r="A644" s="6" t="str">
        <f>IF(总支出!A644="","",总支出!A644)</f>
        <v/>
      </c>
      <c r="B644" s="7" t="str">
        <f>IF(总支出!B644="","",总支出!B644)</f>
        <v/>
      </c>
      <c r="C644" s="6" t="str">
        <f t="shared" ref="C644:C707" si="70">IF(B644="","",TEXT(B644,"yyyy-mm"))</f>
        <v/>
      </c>
      <c r="D644" s="6" t="str">
        <f>IF(总支出!C644="","",总支出!C644)</f>
        <v/>
      </c>
      <c r="E644" s="8" t="str">
        <f>IF(总支出!D644="","",总支出!D644)</f>
        <v/>
      </c>
      <c r="F644" s="6" t="str">
        <f>IF(总支出!E644="","",总支出!E644)</f>
        <v/>
      </c>
      <c r="G644" s="6" t="str">
        <f>IF(总支出!H644="","",总支出!H644)</f>
        <v/>
      </c>
      <c r="H644" s="6" t="str">
        <f>IF(总支出!I644="","自动",总支出!I644)</f>
        <v>自动</v>
      </c>
      <c r="I644" s="6" t="str">
        <f>IF(F644="","",IFERROR(VLOOKUP(F644,税费设置!$A$15:$B$27,2,FALSE),"含税不明"))</f>
        <v/>
      </c>
      <c r="J644" s="6" t="str">
        <f t="shared" ref="J644:J707" si="71">IF(D644="","",IF(H644="自动",I644,H644))</f>
        <v/>
      </c>
      <c r="K644" s="6" t="str">
        <f>IF(AND(税费设置!$B$5="是",G644="个人支出",J644="应税"),"是","否")</f>
        <v>否</v>
      </c>
      <c r="L644" s="8">
        <f t="shared" ref="L644:L707" si="72">IF(K644="是",E644,0)</f>
        <v>0</v>
      </c>
      <c r="M644" s="8">
        <f t="shared" ref="M644:M707" si="73">IF(AND(G644="个人支出",J644="零税率"),E644,0)</f>
        <v>0</v>
      </c>
      <c r="N644" s="8">
        <f t="shared" ref="N644:N707" si="74">IF(AND(G644="个人支出",J644="免税"),E644,0)</f>
        <v>0</v>
      </c>
      <c r="O644" s="8">
        <f t="shared" ref="O644:O707" si="75">IF(AND(G644="个人支出",OR(J644="含税不明",J644="不适用")),E644,0)</f>
        <v>0</v>
      </c>
      <c r="P644" s="8">
        <f>IF(K644&lt;&gt;"是",0,IF(税费设置!$B$6="是",E644/(1+税费设置!$B$10),E644))</f>
        <v>0</v>
      </c>
      <c r="Q644" s="8">
        <f>IF(K644&lt;&gt;"是",0,P644*税费设置!$B$8)</f>
        <v>0</v>
      </c>
      <c r="R644" s="8">
        <f>IF(K644&lt;&gt;"是",0,P644*税费设置!$B$9)</f>
        <v>0</v>
      </c>
      <c r="S644" s="8">
        <f t="shared" ref="S644:S707" si="76">Q644+R644</f>
        <v>0</v>
      </c>
    </row>
    <row r="645" spans="1:19" ht="13.9">
      <c r="A645" s="6" t="str">
        <f>IF(总支出!A645="","",总支出!A645)</f>
        <v/>
      </c>
      <c r="B645" s="7" t="str">
        <f>IF(总支出!B645="","",总支出!B645)</f>
        <v/>
      </c>
      <c r="C645" s="6" t="str">
        <f t="shared" si="70"/>
        <v/>
      </c>
      <c r="D645" s="6" t="str">
        <f>IF(总支出!C645="","",总支出!C645)</f>
        <v/>
      </c>
      <c r="E645" s="8" t="str">
        <f>IF(总支出!D645="","",总支出!D645)</f>
        <v/>
      </c>
      <c r="F645" s="6" t="str">
        <f>IF(总支出!E645="","",总支出!E645)</f>
        <v/>
      </c>
      <c r="G645" s="6" t="str">
        <f>IF(总支出!H645="","",总支出!H645)</f>
        <v/>
      </c>
      <c r="H645" s="6" t="str">
        <f>IF(总支出!I645="","自动",总支出!I645)</f>
        <v>自动</v>
      </c>
      <c r="I645" s="6" t="str">
        <f>IF(F645="","",IFERROR(VLOOKUP(F645,税费设置!$A$15:$B$27,2,FALSE),"含税不明"))</f>
        <v/>
      </c>
      <c r="J645" s="6" t="str">
        <f t="shared" si="71"/>
        <v/>
      </c>
      <c r="K645" s="6" t="str">
        <f>IF(AND(税费设置!$B$5="是",G645="个人支出",J645="应税"),"是","否")</f>
        <v>否</v>
      </c>
      <c r="L645" s="8">
        <f t="shared" si="72"/>
        <v>0</v>
      </c>
      <c r="M645" s="8">
        <f t="shared" si="73"/>
        <v>0</v>
      </c>
      <c r="N645" s="8">
        <f t="shared" si="74"/>
        <v>0</v>
      </c>
      <c r="O645" s="8">
        <f t="shared" si="75"/>
        <v>0</v>
      </c>
      <c r="P645" s="8">
        <f>IF(K645&lt;&gt;"是",0,IF(税费设置!$B$6="是",E645/(1+税费设置!$B$10),E645))</f>
        <v>0</v>
      </c>
      <c r="Q645" s="8">
        <f>IF(K645&lt;&gt;"是",0,P645*税费设置!$B$8)</f>
        <v>0</v>
      </c>
      <c r="R645" s="8">
        <f>IF(K645&lt;&gt;"是",0,P645*税费设置!$B$9)</f>
        <v>0</v>
      </c>
      <c r="S645" s="8">
        <f t="shared" si="76"/>
        <v>0</v>
      </c>
    </row>
    <row r="646" spans="1:19" ht="13.9">
      <c r="A646" s="6" t="str">
        <f>IF(总支出!A646="","",总支出!A646)</f>
        <v/>
      </c>
      <c r="B646" s="7" t="str">
        <f>IF(总支出!B646="","",总支出!B646)</f>
        <v/>
      </c>
      <c r="C646" s="6" t="str">
        <f t="shared" si="70"/>
        <v/>
      </c>
      <c r="D646" s="6" t="str">
        <f>IF(总支出!C646="","",总支出!C646)</f>
        <v/>
      </c>
      <c r="E646" s="8" t="str">
        <f>IF(总支出!D646="","",总支出!D646)</f>
        <v/>
      </c>
      <c r="F646" s="6" t="str">
        <f>IF(总支出!E646="","",总支出!E646)</f>
        <v/>
      </c>
      <c r="G646" s="6" t="str">
        <f>IF(总支出!H646="","",总支出!H646)</f>
        <v/>
      </c>
      <c r="H646" s="6" t="str">
        <f>IF(总支出!I646="","自动",总支出!I646)</f>
        <v>自动</v>
      </c>
      <c r="I646" s="6" t="str">
        <f>IF(F646="","",IFERROR(VLOOKUP(F646,税费设置!$A$15:$B$27,2,FALSE),"含税不明"))</f>
        <v/>
      </c>
      <c r="J646" s="6" t="str">
        <f t="shared" si="71"/>
        <v/>
      </c>
      <c r="K646" s="6" t="str">
        <f>IF(AND(税费设置!$B$5="是",G646="个人支出",J646="应税"),"是","否")</f>
        <v>否</v>
      </c>
      <c r="L646" s="8">
        <f t="shared" si="72"/>
        <v>0</v>
      </c>
      <c r="M646" s="8">
        <f t="shared" si="73"/>
        <v>0</v>
      </c>
      <c r="N646" s="8">
        <f t="shared" si="74"/>
        <v>0</v>
      </c>
      <c r="O646" s="8">
        <f t="shared" si="75"/>
        <v>0</v>
      </c>
      <c r="P646" s="8">
        <f>IF(K646&lt;&gt;"是",0,IF(税费设置!$B$6="是",E646/(1+税费设置!$B$10),E646))</f>
        <v>0</v>
      </c>
      <c r="Q646" s="8">
        <f>IF(K646&lt;&gt;"是",0,P646*税费设置!$B$8)</f>
        <v>0</v>
      </c>
      <c r="R646" s="8">
        <f>IF(K646&lt;&gt;"是",0,P646*税费设置!$B$9)</f>
        <v>0</v>
      </c>
      <c r="S646" s="8">
        <f t="shared" si="76"/>
        <v>0</v>
      </c>
    </row>
    <row r="647" spans="1:19" ht="13.9">
      <c r="A647" s="6" t="str">
        <f>IF(总支出!A647="","",总支出!A647)</f>
        <v/>
      </c>
      <c r="B647" s="7" t="str">
        <f>IF(总支出!B647="","",总支出!B647)</f>
        <v/>
      </c>
      <c r="C647" s="6" t="str">
        <f t="shared" si="70"/>
        <v/>
      </c>
      <c r="D647" s="6" t="str">
        <f>IF(总支出!C647="","",总支出!C647)</f>
        <v/>
      </c>
      <c r="E647" s="8" t="str">
        <f>IF(总支出!D647="","",总支出!D647)</f>
        <v/>
      </c>
      <c r="F647" s="6" t="str">
        <f>IF(总支出!E647="","",总支出!E647)</f>
        <v/>
      </c>
      <c r="G647" s="6" t="str">
        <f>IF(总支出!H647="","",总支出!H647)</f>
        <v/>
      </c>
      <c r="H647" s="6" t="str">
        <f>IF(总支出!I647="","自动",总支出!I647)</f>
        <v>自动</v>
      </c>
      <c r="I647" s="6" t="str">
        <f>IF(F647="","",IFERROR(VLOOKUP(F647,税费设置!$A$15:$B$27,2,FALSE),"含税不明"))</f>
        <v/>
      </c>
      <c r="J647" s="6" t="str">
        <f t="shared" si="71"/>
        <v/>
      </c>
      <c r="K647" s="6" t="str">
        <f>IF(AND(税费设置!$B$5="是",G647="个人支出",J647="应税"),"是","否")</f>
        <v>否</v>
      </c>
      <c r="L647" s="8">
        <f t="shared" si="72"/>
        <v>0</v>
      </c>
      <c r="M647" s="8">
        <f t="shared" si="73"/>
        <v>0</v>
      </c>
      <c r="N647" s="8">
        <f t="shared" si="74"/>
        <v>0</v>
      </c>
      <c r="O647" s="8">
        <f t="shared" si="75"/>
        <v>0</v>
      </c>
      <c r="P647" s="8">
        <f>IF(K647&lt;&gt;"是",0,IF(税费设置!$B$6="是",E647/(1+税费设置!$B$10),E647))</f>
        <v>0</v>
      </c>
      <c r="Q647" s="8">
        <f>IF(K647&lt;&gt;"是",0,P647*税费设置!$B$8)</f>
        <v>0</v>
      </c>
      <c r="R647" s="8">
        <f>IF(K647&lt;&gt;"是",0,P647*税费设置!$B$9)</f>
        <v>0</v>
      </c>
      <c r="S647" s="8">
        <f t="shared" si="76"/>
        <v>0</v>
      </c>
    </row>
    <row r="648" spans="1:19" ht="13.9">
      <c r="A648" s="6" t="str">
        <f>IF(总支出!A648="","",总支出!A648)</f>
        <v/>
      </c>
      <c r="B648" s="7" t="str">
        <f>IF(总支出!B648="","",总支出!B648)</f>
        <v/>
      </c>
      <c r="C648" s="6" t="str">
        <f t="shared" si="70"/>
        <v/>
      </c>
      <c r="D648" s="6" t="str">
        <f>IF(总支出!C648="","",总支出!C648)</f>
        <v/>
      </c>
      <c r="E648" s="8" t="str">
        <f>IF(总支出!D648="","",总支出!D648)</f>
        <v/>
      </c>
      <c r="F648" s="6" t="str">
        <f>IF(总支出!E648="","",总支出!E648)</f>
        <v/>
      </c>
      <c r="G648" s="6" t="str">
        <f>IF(总支出!H648="","",总支出!H648)</f>
        <v/>
      </c>
      <c r="H648" s="6" t="str">
        <f>IF(总支出!I648="","自动",总支出!I648)</f>
        <v>自动</v>
      </c>
      <c r="I648" s="6" t="str">
        <f>IF(F648="","",IFERROR(VLOOKUP(F648,税费设置!$A$15:$B$27,2,FALSE),"含税不明"))</f>
        <v/>
      </c>
      <c r="J648" s="6" t="str">
        <f t="shared" si="71"/>
        <v/>
      </c>
      <c r="K648" s="6" t="str">
        <f>IF(AND(税费设置!$B$5="是",G648="个人支出",J648="应税"),"是","否")</f>
        <v>否</v>
      </c>
      <c r="L648" s="8">
        <f t="shared" si="72"/>
        <v>0</v>
      </c>
      <c r="M648" s="8">
        <f t="shared" si="73"/>
        <v>0</v>
      </c>
      <c r="N648" s="8">
        <f t="shared" si="74"/>
        <v>0</v>
      </c>
      <c r="O648" s="8">
        <f t="shared" si="75"/>
        <v>0</v>
      </c>
      <c r="P648" s="8">
        <f>IF(K648&lt;&gt;"是",0,IF(税费设置!$B$6="是",E648/(1+税费设置!$B$10),E648))</f>
        <v>0</v>
      </c>
      <c r="Q648" s="8">
        <f>IF(K648&lt;&gt;"是",0,P648*税费设置!$B$8)</f>
        <v>0</v>
      </c>
      <c r="R648" s="8">
        <f>IF(K648&lt;&gt;"是",0,P648*税费设置!$B$9)</f>
        <v>0</v>
      </c>
      <c r="S648" s="8">
        <f t="shared" si="76"/>
        <v>0</v>
      </c>
    </row>
    <row r="649" spans="1:19" ht="13.9">
      <c r="A649" s="6" t="str">
        <f>IF(总支出!A649="","",总支出!A649)</f>
        <v/>
      </c>
      <c r="B649" s="7" t="str">
        <f>IF(总支出!B649="","",总支出!B649)</f>
        <v/>
      </c>
      <c r="C649" s="6" t="str">
        <f t="shared" si="70"/>
        <v/>
      </c>
      <c r="D649" s="6" t="str">
        <f>IF(总支出!C649="","",总支出!C649)</f>
        <v/>
      </c>
      <c r="E649" s="8" t="str">
        <f>IF(总支出!D649="","",总支出!D649)</f>
        <v/>
      </c>
      <c r="F649" s="6" t="str">
        <f>IF(总支出!E649="","",总支出!E649)</f>
        <v/>
      </c>
      <c r="G649" s="6" t="str">
        <f>IF(总支出!H649="","",总支出!H649)</f>
        <v/>
      </c>
      <c r="H649" s="6" t="str">
        <f>IF(总支出!I649="","自动",总支出!I649)</f>
        <v>自动</v>
      </c>
      <c r="I649" s="6" t="str">
        <f>IF(F649="","",IFERROR(VLOOKUP(F649,税费设置!$A$15:$B$27,2,FALSE),"含税不明"))</f>
        <v/>
      </c>
      <c r="J649" s="6" t="str">
        <f t="shared" si="71"/>
        <v/>
      </c>
      <c r="K649" s="6" t="str">
        <f>IF(AND(税费设置!$B$5="是",G649="个人支出",J649="应税"),"是","否")</f>
        <v>否</v>
      </c>
      <c r="L649" s="8">
        <f t="shared" si="72"/>
        <v>0</v>
      </c>
      <c r="M649" s="8">
        <f t="shared" si="73"/>
        <v>0</v>
      </c>
      <c r="N649" s="8">
        <f t="shared" si="74"/>
        <v>0</v>
      </c>
      <c r="O649" s="8">
        <f t="shared" si="75"/>
        <v>0</v>
      </c>
      <c r="P649" s="8">
        <f>IF(K649&lt;&gt;"是",0,IF(税费设置!$B$6="是",E649/(1+税费设置!$B$10),E649))</f>
        <v>0</v>
      </c>
      <c r="Q649" s="8">
        <f>IF(K649&lt;&gt;"是",0,P649*税费设置!$B$8)</f>
        <v>0</v>
      </c>
      <c r="R649" s="8">
        <f>IF(K649&lt;&gt;"是",0,P649*税费设置!$B$9)</f>
        <v>0</v>
      </c>
      <c r="S649" s="8">
        <f t="shared" si="76"/>
        <v>0</v>
      </c>
    </row>
    <row r="650" spans="1:19" ht="13.9">
      <c r="A650" s="6" t="str">
        <f>IF(总支出!A650="","",总支出!A650)</f>
        <v/>
      </c>
      <c r="B650" s="7" t="str">
        <f>IF(总支出!B650="","",总支出!B650)</f>
        <v/>
      </c>
      <c r="C650" s="6" t="str">
        <f t="shared" si="70"/>
        <v/>
      </c>
      <c r="D650" s="6" t="str">
        <f>IF(总支出!C650="","",总支出!C650)</f>
        <v/>
      </c>
      <c r="E650" s="8" t="str">
        <f>IF(总支出!D650="","",总支出!D650)</f>
        <v/>
      </c>
      <c r="F650" s="6" t="str">
        <f>IF(总支出!E650="","",总支出!E650)</f>
        <v/>
      </c>
      <c r="G650" s="6" t="str">
        <f>IF(总支出!H650="","",总支出!H650)</f>
        <v/>
      </c>
      <c r="H650" s="6" t="str">
        <f>IF(总支出!I650="","自动",总支出!I650)</f>
        <v>自动</v>
      </c>
      <c r="I650" s="6" t="str">
        <f>IF(F650="","",IFERROR(VLOOKUP(F650,税费设置!$A$15:$B$27,2,FALSE),"含税不明"))</f>
        <v/>
      </c>
      <c r="J650" s="6" t="str">
        <f t="shared" si="71"/>
        <v/>
      </c>
      <c r="K650" s="6" t="str">
        <f>IF(AND(税费设置!$B$5="是",G650="个人支出",J650="应税"),"是","否")</f>
        <v>否</v>
      </c>
      <c r="L650" s="8">
        <f t="shared" si="72"/>
        <v>0</v>
      </c>
      <c r="M650" s="8">
        <f t="shared" si="73"/>
        <v>0</v>
      </c>
      <c r="N650" s="8">
        <f t="shared" si="74"/>
        <v>0</v>
      </c>
      <c r="O650" s="8">
        <f t="shared" si="75"/>
        <v>0</v>
      </c>
      <c r="P650" s="8">
        <f>IF(K650&lt;&gt;"是",0,IF(税费设置!$B$6="是",E650/(1+税费设置!$B$10),E650))</f>
        <v>0</v>
      </c>
      <c r="Q650" s="8">
        <f>IF(K650&lt;&gt;"是",0,P650*税费设置!$B$8)</f>
        <v>0</v>
      </c>
      <c r="R650" s="8">
        <f>IF(K650&lt;&gt;"是",0,P650*税费设置!$B$9)</f>
        <v>0</v>
      </c>
      <c r="S650" s="8">
        <f t="shared" si="76"/>
        <v>0</v>
      </c>
    </row>
    <row r="651" spans="1:19" ht="13.9">
      <c r="A651" s="6" t="str">
        <f>IF(总支出!A651="","",总支出!A651)</f>
        <v/>
      </c>
      <c r="B651" s="7" t="str">
        <f>IF(总支出!B651="","",总支出!B651)</f>
        <v/>
      </c>
      <c r="C651" s="6" t="str">
        <f t="shared" si="70"/>
        <v/>
      </c>
      <c r="D651" s="6" t="str">
        <f>IF(总支出!C651="","",总支出!C651)</f>
        <v/>
      </c>
      <c r="E651" s="8" t="str">
        <f>IF(总支出!D651="","",总支出!D651)</f>
        <v/>
      </c>
      <c r="F651" s="6" t="str">
        <f>IF(总支出!E651="","",总支出!E651)</f>
        <v/>
      </c>
      <c r="G651" s="6" t="str">
        <f>IF(总支出!H651="","",总支出!H651)</f>
        <v/>
      </c>
      <c r="H651" s="6" t="str">
        <f>IF(总支出!I651="","自动",总支出!I651)</f>
        <v>自动</v>
      </c>
      <c r="I651" s="6" t="str">
        <f>IF(F651="","",IFERROR(VLOOKUP(F651,税费设置!$A$15:$B$27,2,FALSE),"含税不明"))</f>
        <v/>
      </c>
      <c r="J651" s="6" t="str">
        <f t="shared" si="71"/>
        <v/>
      </c>
      <c r="K651" s="6" t="str">
        <f>IF(AND(税费设置!$B$5="是",G651="个人支出",J651="应税"),"是","否")</f>
        <v>否</v>
      </c>
      <c r="L651" s="8">
        <f t="shared" si="72"/>
        <v>0</v>
      </c>
      <c r="M651" s="8">
        <f t="shared" si="73"/>
        <v>0</v>
      </c>
      <c r="N651" s="8">
        <f t="shared" si="74"/>
        <v>0</v>
      </c>
      <c r="O651" s="8">
        <f t="shared" si="75"/>
        <v>0</v>
      </c>
      <c r="P651" s="8">
        <f>IF(K651&lt;&gt;"是",0,IF(税费设置!$B$6="是",E651/(1+税费设置!$B$10),E651))</f>
        <v>0</v>
      </c>
      <c r="Q651" s="8">
        <f>IF(K651&lt;&gt;"是",0,P651*税费设置!$B$8)</f>
        <v>0</v>
      </c>
      <c r="R651" s="8">
        <f>IF(K651&lt;&gt;"是",0,P651*税费设置!$B$9)</f>
        <v>0</v>
      </c>
      <c r="S651" s="8">
        <f t="shared" si="76"/>
        <v>0</v>
      </c>
    </row>
    <row r="652" spans="1:19" ht="13.9">
      <c r="A652" s="6" t="str">
        <f>IF(总支出!A652="","",总支出!A652)</f>
        <v/>
      </c>
      <c r="B652" s="7" t="str">
        <f>IF(总支出!B652="","",总支出!B652)</f>
        <v/>
      </c>
      <c r="C652" s="6" t="str">
        <f t="shared" si="70"/>
        <v/>
      </c>
      <c r="D652" s="6" t="str">
        <f>IF(总支出!C652="","",总支出!C652)</f>
        <v/>
      </c>
      <c r="E652" s="8" t="str">
        <f>IF(总支出!D652="","",总支出!D652)</f>
        <v/>
      </c>
      <c r="F652" s="6" t="str">
        <f>IF(总支出!E652="","",总支出!E652)</f>
        <v/>
      </c>
      <c r="G652" s="6" t="str">
        <f>IF(总支出!H652="","",总支出!H652)</f>
        <v/>
      </c>
      <c r="H652" s="6" t="str">
        <f>IF(总支出!I652="","自动",总支出!I652)</f>
        <v>自动</v>
      </c>
      <c r="I652" s="6" t="str">
        <f>IF(F652="","",IFERROR(VLOOKUP(F652,税费设置!$A$15:$B$27,2,FALSE),"含税不明"))</f>
        <v/>
      </c>
      <c r="J652" s="6" t="str">
        <f t="shared" si="71"/>
        <v/>
      </c>
      <c r="K652" s="6" t="str">
        <f>IF(AND(税费设置!$B$5="是",G652="个人支出",J652="应税"),"是","否")</f>
        <v>否</v>
      </c>
      <c r="L652" s="8">
        <f t="shared" si="72"/>
        <v>0</v>
      </c>
      <c r="M652" s="8">
        <f t="shared" si="73"/>
        <v>0</v>
      </c>
      <c r="N652" s="8">
        <f t="shared" si="74"/>
        <v>0</v>
      </c>
      <c r="O652" s="8">
        <f t="shared" si="75"/>
        <v>0</v>
      </c>
      <c r="P652" s="8">
        <f>IF(K652&lt;&gt;"是",0,IF(税费设置!$B$6="是",E652/(1+税费设置!$B$10),E652))</f>
        <v>0</v>
      </c>
      <c r="Q652" s="8">
        <f>IF(K652&lt;&gt;"是",0,P652*税费设置!$B$8)</f>
        <v>0</v>
      </c>
      <c r="R652" s="8">
        <f>IF(K652&lt;&gt;"是",0,P652*税费设置!$B$9)</f>
        <v>0</v>
      </c>
      <c r="S652" s="8">
        <f t="shared" si="76"/>
        <v>0</v>
      </c>
    </row>
    <row r="653" spans="1:19" ht="13.9">
      <c r="A653" s="6" t="str">
        <f>IF(总支出!A653="","",总支出!A653)</f>
        <v/>
      </c>
      <c r="B653" s="7" t="str">
        <f>IF(总支出!B653="","",总支出!B653)</f>
        <v/>
      </c>
      <c r="C653" s="6" t="str">
        <f t="shared" si="70"/>
        <v/>
      </c>
      <c r="D653" s="6" t="str">
        <f>IF(总支出!C653="","",总支出!C653)</f>
        <v/>
      </c>
      <c r="E653" s="8" t="str">
        <f>IF(总支出!D653="","",总支出!D653)</f>
        <v/>
      </c>
      <c r="F653" s="6" t="str">
        <f>IF(总支出!E653="","",总支出!E653)</f>
        <v/>
      </c>
      <c r="G653" s="6" t="str">
        <f>IF(总支出!H653="","",总支出!H653)</f>
        <v/>
      </c>
      <c r="H653" s="6" t="str">
        <f>IF(总支出!I653="","自动",总支出!I653)</f>
        <v>自动</v>
      </c>
      <c r="I653" s="6" t="str">
        <f>IF(F653="","",IFERROR(VLOOKUP(F653,税费设置!$A$15:$B$27,2,FALSE),"含税不明"))</f>
        <v/>
      </c>
      <c r="J653" s="6" t="str">
        <f t="shared" si="71"/>
        <v/>
      </c>
      <c r="K653" s="6" t="str">
        <f>IF(AND(税费设置!$B$5="是",G653="个人支出",J653="应税"),"是","否")</f>
        <v>否</v>
      </c>
      <c r="L653" s="8">
        <f t="shared" si="72"/>
        <v>0</v>
      </c>
      <c r="M653" s="8">
        <f t="shared" si="73"/>
        <v>0</v>
      </c>
      <c r="N653" s="8">
        <f t="shared" si="74"/>
        <v>0</v>
      </c>
      <c r="O653" s="8">
        <f t="shared" si="75"/>
        <v>0</v>
      </c>
      <c r="P653" s="8">
        <f>IF(K653&lt;&gt;"是",0,IF(税费设置!$B$6="是",E653/(1+税费设置!$B$10),E653))</f>
        <v>0</v>
      </c>
      <c r="Q653" s="8">
        <f>IF(K653&lt;&gt;"是",0,P653*税费设置!$B$8)</f>
        <v>0</v>
      </c>
      <c r="R653" s="8">
        <f>IF(K653&lt;&gt;"是",0,P653*税费设置!$B$9)</f>
        <v>0</v>
      </c>
      <c r="S653" s="8">
        <f t="shared" si="76"/>
        <v>0</v>
      </c>
    </row>
    <row r="654" spans="1:19" ht="13.9">
      <c r="A654" s="6" t="str">
        <f>IF(总支出!A654="","",总支出!A654)</f>
        <v/>
      </c>
      <c r="B654" s="7" t="str">
        <f>IF(总支出!B654="","",总支出!B654)</f>
        <v/>
      </c>
      <c r="C654" s="6" t="str">
        <f t="shared" si="70"/>
        <v/>
      </c>
      <c r="D654" s="6" t="str">
        <f>IF(总支出!C654="","",总支出!C654)</f>
        <v/>
      </c>
      <c r="E654" s="8" t="str">
        <f>IF(总支出!D654="","",总支出!D654)</f>
        <v/>
      </c>
      <c r="F654" s="6" t="str">
        <f>IF(总支出!E654="","",总支出!E654)</f>
        <v/>
      </c>
      <c r="G654" s="6" t="str">
        <f>IF(总支出!H654="","",总支出!H654)</f>
        <v/>
      </c>
      <c r="H654" s="6" t="str">
        <f>IF(总支出!I654="","自动",总支出!I654)</f>
        <v>自动</v>
      </c>
      <c r="I654" s="6" t="str">
        <f>IF(F654="","",IFERROR(VLOOKUP(F654,税费设置!$A$15:$B$27,2,FALSE),"含税不明"))</f>
        <v/>
      </c>
      <c r="J654" s="6" t="str">
        <f t="shared" si="71"/>
        <v/>
      </c>
      <c r="K654" s="6" t="str">
        <f>IF(AND(税费设置!$B$5="是",G654="个人支出",J654="应税"),"是","否")</f>
        <v>否</v>
      </c>
      <c r="L654" s="8">
        <f t="shared" si="72"/>
        <v>0</v>
      </c>
      <c r="M654" s="8">
        <f t="shared" si="73"/>
        <v>0</v>
      </c>
      <c r="N654" s="8">
        <f t="shared" si="74"/>
        <v>0</v>
      </c>
      <c r="O654" s="8">
        <f t="shared" si="75"/>
        <v>0</v>
      </c>
      <c r="P654" s="8">
        <f>IF(K654&lt;&gt;"是",0,IF(税费设置!$B$6="是",E654/(1+税费设置!$B$10),E654))</f>
        <v>0</v>
      </c>
      <c r="Q654" s="8">
        <f>IF(K654&lt;&gt;"是",0,P654*税费设置!$B$8)</f>
        <v>0</v>
      </c>
      <c r="R654" s="8">
        <f>IF(K654&lt;&gt;"是",0,P654*税费设置!$B$9)</f>
        <v>0</v>
      </c>
      <c r="S654" s="8">
        <f t="shared" si="76"/>
        <v>0</v>
      </c>
    </row>
    <row r="655" spans="1:19" ht="13.9">
      <c r="A655" s="6" t="str">
        <f>IF(总支出!A655="","",总支出!A655)</f>
        <v/>
      </c>
      <c r="B655" s="7" t="str">
        <f>IF(总支出!B655="","",总支出!B655)</f>
        <v/>
      </c>
      <c r="C655" s="6" t="str">
        <f t="shared" si="70"/>
        <v/>
      </c>
      <c r="D655" s="6" t="str">
        <f>IF(总支出!C655="","",总支出!C655)</f>
        <v/>
      </c>
      <c r="E655" s="8" t="str">
        <f>IF(总支出!D655="","",总支出!D655)</f>
        <v/>
      </c>
      <c r="F655" s="6" t="str">
        <f>IF(总支出!E655="","",总支出!E655)</f>
        <v/>
      </c>
      <c r="G655" s="6" t="str">
        <f>IF(总支出!H655="","",总支出!H655)</f>
        <v/>
      </c>
      <c r="H655" s="6" t="str">
        <f>IF(总支出!I655="","自动",总支出!I655)</f>
        <v>自动</v>
      </c>
      <c r="I655" s="6" t="str">
        <f>IF(F655="","",IFERROR(VLOOKUP(F655,税费设置!$A$15:$B$27,2,FALSE),"含税不明"))</f>
        <v/>
      </c>
      <c r="J655" s="6" t="str">
        <f t="shared" si="71"/>
        <v/>
      </c>
      <c r="K655" s="6" t="str">
        <f>IF(AND(税费设置!$B$5="是",G655="个人支出",J655="应税"),"是","否")</f>
        <v>否</v>
      </c>
      <c r="L655" s="8">
        <f t="shared" si="72"/>
        <v>0</v>
      </c>
      <c r="M655" s="8">
        <f t="shared" si="73"/>
        <v>0</v>
      </c>
      <c r="N655" s="8">
        <f t="shared" si="74"/>
        <v>0</v>
      </c>
      <c r="O655" s="8">
        <f t="shared" si="75"/>
        <v>0</v>
      </c>
      <c r="P655" s="8">
        <f>IF(K655&lt;&gt;"是",0,IF(税费设置!$B$6="是",E655/(1+税费设置!$B$10),E655))</f>
        <v>0</v>
      </c>
      <c r="Q655" s="8">
        <f>IF(K655&lt;&gt;"是",0,P655*税费设置!$B$8)</f>
        <v>0</v>
      </c>
      <c r="R655" s="8">
        <f>IF(K655&lt;&gt;"是",0,P655*税费设置!$B$9)</f>
        <v>0</v>
      </c>
      <c r="S655" s="8">
        <f t="shared" si="76"/>
        <v>0</v>
      </c>
    </row>
    <row r="656" spans="1:19" ht="13.9">
      <c r="A656" s="6" t="str">
        <f>IF(总支出!A656="","",总支出!A656)</f>
        <v/>
      </c>
      <c r="B656" s="7" t="str">
        <f>IF(总支出!B656="","",总支出!B656)</f>
        <v/>
      </c>
      <c r="C656" s="6" t="str">
        <f t="shared" si="70"/>
        <v/>
      </c>
      <c r="D656" s="6" t="str">
        <f>IF(总支出!C656="","",总支出!C656)</f>
        <v/>
      </c>
      <c r="E656" s="8" t="str">
        <f>IF(总支出!D656="","",总支出!D656)</f>
        <v/>
      </c>
      <c r="F656" s="6" t="str">
        <f>IF(总支出!E656="","",总支出!E656)</f>
        <v/>
      </c>
      <c r="G656" s="6" t="str">
        <f>IF(总支出!H656="","",总支出!H656)</f>
        <v/>
      </c>
      <c r="H656" s="6" t="str">
        <f>IF(总支出!I656="","自动",总支出!I656)</f>
        <v>自动</v>
      </c>
      <c r="I656" s="6" t="str">
        <f>IF(F656="","",IFERROR(VLOOKUP(F656,税费设置!$A$15:$B$27,2,FALSE),"含税不明"))</f>
        <v/>
      </c>
      <c r="J656" s="6" t="str">
        <f t="shared" si="71"/>
        <v/>
      </c>
      <c r="K656" s="6" t="str">
        <f>IF(AND(税费设置!$B$5="是",G656="个人支出",J656="应税"),"是","否")</f>
        <v>否</v>
      </c>
      <c r="L656" s="8">
        <f t="shared" si="72"/>
        <v>0</v>
      </c>
      <c r="M656" s="8">
        <f t="shared" si="73"/>
        <v>0</v>
      </c>
      <c r="N656" s="8">
        <f t="shared" si="74"/>
        <v>0</v>
      </c>
      <c r="O656" s="8">
        <f t="shared" si="75"/>
        <v>0</v>
      </c>
      <c r="P656" s="8">
        <f>IF(K656&lt;&gt;"是",0,IF(税费设置!$B$6="是",E656/(1+税费设置!$B$10),E656))</f>
        <v>0</v>
      </c>
      <c r="Q656" s="8">
        <f>IF(K656&lt;&gt;"是",0,P656*税费设置!$B$8)</f>
        <v>0</v>
      </c>
      <c r="R656" s="8">
        <f>IF(K656&lt;&gt;"是",0,P656*税费设置!$B$9)</f>
        <v>0</v>
      </c>
      <c r="S656" s="8">
        <f t="shared" si="76"/>
        <v>0</v>
      </c>
    </row>
    <row r="657" spans="1:19" ht="13.9">
      <c r="A657" s="6" t="str">
        <f>IF(总支出!A657="","",总支出!A657)</f>
        <v/>
      </c>
      <c r="B657" s="7" t="str">
        <f>IF(总支出!B657="","",总支出!B657)</f>
        <v/>
      </c>
      <c r="C657" s="6" t="str">
        <f t="shared" si="70"/>
        <v/>
      </c>
      <c r="D657" s="6" t="str">
        <f>IF(总支出!C657="","",总支出!C657)</f>
        <v/>
      </c>
      <c r="E657" s="8" t="str">
        <f>IF(总支出!D657="","",总支出!D657)</f>
        <v/>
      </c>
      <c r="F657" s="6" t="str">
        <f>IF(总支出!E657="","",总支出!E657)</f>
        <v/>
      </c>
      <c r="G657" s="6" t="str">
        <f>IF(总支出!H657="","",总支出!H657)</f>
        <v/>
      </c>
      <c r="H657" s="6" t="str">
        <f>IF(总支出!I657="","自动",总支出!I657)</f>
        <v>自动</v>
      </c>
      <c r="I657" s="6" t="str">
        <f>IF(F657="","",IFERROR(VLOOKUP(F657,税费设置!$A$15:$B$27,2,FALSE),"含税不明"))</f>
        <v/>
      </c>
      <c r="J657" s="6" t="str">
        <f t="shared" si="71"/>
        <v/>
      </c>
      <c r="K657" s="6" t="str">
        <f>IF(AND(税费设置!$B$5="是",G657="个人支出",J657="应税"),"是","否")</f>
        <v>否</v>
      </c>
      <c r="L657" s="8">
        <f t="shared" si="72"/>
        <v>0</v>
      </c>
      <c r="M657" s="8">
        <f t="shared" si="73"/>
        <v>0</v>
      </c>
      <c r="N657" s="8">
        <f t="shared" si="74"/>
        <v>0</v>
      </c>
      <c r="O657" s="8">
        <f t="shared" si="75"/>
        <v>0</v>
      </c>
      <c r="P657" s="8">
        <f>IF(K657&lt;&gt;"是",0,IF(税费设置!$B$6="是",E657/(1+税费设置!$B$10),E657))</f>
        <v>0</v>
      </c>
      <c r="Q657" s="8">
        <f>IF(K657&lt;&gt;"是",0,P657*税费设置!$B$8)</f>
        <v>0</v>
      </c>
      <c r="R657" s="8">
        <f>IF(K657&lt;&gt;"是",0,P657*税费设置!$B$9)</f>
        <v>0</v>
      </c>
      <c r="S657" s="8">
        <f t="shared" si="76"/>
        <v>0</v>
      </c>
    </row>
    <row r="658" spans="1:19" ht="13.9">
      <c r="A658" s="6" t="str">
        <f>IF(总支出!A658="","",总支出!A658)</f>
        <v/>
      </c>
      <c r="B658" s="7" t="str">
        <f>IF(总支出!B658="","",总支出!B658)</f>
        <v/>
      </c>
      <c r="C658" s="6" t="str">
        <f t="shared" si="70"/>
        <v/>
      </c>
      <c r="D658" s="6" t="str">
        <f>IF(总支出!C658="","",总支出!C658)</f>
        <v/>
      </c>
      <c r="E658" s="8" t="str">
        <f>IF(总支出!D658="","",总支出!D658)</f>
        <v/>
      </c>
      <c r="F658" s="6" t="str">
        <f>IF(总支出!E658="","",总支出!E658)</f>
        <v/>
      </c>
      <c r="G658" s="6" t="str">
        <f>IF(总支出!H658="","",总支出!H658)</f>
        <v/>
      </c>
      <c r="H658" s="6" t="str">
        <f>IF(总支出!I658="","自动",总支出!I658)</f>
        <v>自动</v>
      </c>
      <c r="I658" s="6" t="str">
        <f>IF(F658="","",IFERROR(VLOOKUP(F658,税费设置!$A$15:$B$27,2,FALSE),"含税不明"))</f>
        <v/>
      </c>
      <c r="J658" s="6" t="str">
        <f t="shared" si="71"/>
        <v/>
      </c>
      <c r="K658" s="6" t="str">
        <f>IF(AND(税费设置!$B$5="是",G658="个人支出",J658="应税"),"是","否")</f>
        <v>否</v>
      </c>
      <c r="L658" s="8">
        <f t="shared" si="72"/>
        <v>0</v>
      </c>
      <c r="M658" s="8">
        <f t="shared" si="73"/>
        <v>0</v>
      </c>
      <c r="N658" s="8">
        <f t="shared" si="74"/>
        <v>0</v>
      </c>
      <c r="O658" s="8">
        <f t="shared" si="75"/>
        <v>0</v>
      </c>
      <c r="P658" s="8">
        <f>IF(K658&lt;&gt;"是",0,IF(税费设置!$B$6="是",E658/(1+税费设置!$B$10),E658))</f>
        <v>0</v>
      </c>
      <c r="Q658" s="8">
        <f>IF(K658&lt;&gt;"是",0,P658*税费设置!$B$8)</f>
        <v>0</v>
      </c>
      <c r="R658" s="8">
        <f>IF(K658&lt;&gt;"是",0,P658*税费设置!$B$9)</f>
        <v>0</v>
      </c>
      <c r="S658" s="8">
        <f t="shared" si="76"/>
        <v>0</v>
      </c>
    </row>
    <row r="659" spans="1:19" ht="13.9">
      <c r="A659" s="6" t="str">
        <f>IF(总支出!A659="","",总支出!A659)</f>
        <v/>
      </c>
      <c r="B659" s="7" t="str">
        <f>IF(总支出!B659="","",总支出!B659)</f>
        <v/>
      </c>
      <c r="C659" s="6" t="str">
        <f t="shared" si="70"/>
        <v/>
      </c>
      <c r="D659" s="6" t="str">
        <f>IF(总支出!C659="","",总支出!C659)</f>
        <v/>
      </c>
      <c r="E659" s="8" t="str">
        <f>IF(总支出!D659="","",总支出!D659)</f>
        <v/>
      </c>
      <c r="F659" s="6" t="str">
        <f>IF(总支出!E659="","",总支出!E659)</f>
        <v/>
      </c>
      <c r="G659" s="6" t="str">
        <f>IF(总支出!H659="","",总支出!H659)</f>
        <v/>
      </c>
      <c r="H659" s="6" t="str">
        <f>IF(总支出!I659="","自动",总支出!I659)</f>
        <v>自动</v>
      </c>
      <c r="I659" s="6" t="str">
        <f>IF(F659="","",IFERROR(VLOOKUP(F659,税费设置!$A$15:$B$27,2,FALSE),"含税不明"))</f>
        <v/>
      </c>
      <c r="J659" s="6" t="str">
        <f t="shared" si="71"/>
        <v/>
      </c>
      <c r="K659" s="6" t="str">
        <f>IF(AND(税费设置!$B$5="是",G659="个人支出",J659="应税"),"是","否")</f>
        <v>否</v>
      </c>
      <c r="L659" s="8">
        <f t="shared" si="72"/>
        <v>0</v>
      </c>
      <c r="M659" s="8">
        <f t="shared" si="73"/>
        <v>0</v>
      </c>
      <c r="N659" s="8">
        <f t="shared" si="74"/>
        <v>0</v>
      </c>
      <c r="O659" s="8">
        <f t="shared" si="75"/>
        <v>0</v>
      </c>
      <c r="P659" s="8">
        <f>IF(K659&lt;&gt;"是",0,IF(税费设置!$B$6="是",E659/(1+税费设置!$B$10),E659))</f>
        <v>0</v>
      </c>
      <c r="Q659" s="8">
        <f>IF(K659&lt;&gt;"是",0,P659*税费设置!$B$8)</f>
        <v>0</v>
      </c>
      <c r="R659" s="8">
        <f>IF(K659&lt;&gt;"是",0,P659*税费设置!$B$9)</f>
        <v>0</v>
      </c>
      <c r="S659" s="8">
        <f t="shared" si="76"/>
        <v>0</v>
      </c>
    </row>
    <row r="660" spans="1:19" ht="13.9">
      <c r="A660" s="6" t="str">
        <f>IF(总支出!A660="","",总支出!A660)</f>
        <v/>
      </c>
      <c r="B660" s="7" t="str">
        <f>IF(总支出!B660="","",总支出!B660)</f>
        <v/>
      </c>
      <c r="C660" s="6" t="str">
        <f t="shared" si="70"/>
        <v/>
      </c>
      <c r="D660" s="6" t="str">
        <f>IF(总支出!C660="","",总支出!C660)</f>
        <v/>
      </c>
      <c r="E660" s="8" t="str">
        <f>IF(总支出!D660="","",总支出!D660)</f>
        <v/>
      </c>
      <c r="F660" s="6" t="str">
        <f>IF(总支出!E660="","",总支出!E660)</f>
        <v/>
      </c>
      <c r="G660" s="6" t="str">
        <f>IF(总支出!H660="","",总支出!H660)</f>
        <v/>
      </c>
      <c r="H660" s="6" t="str">
        <f>IF(总支出!I660="","自动",总支出!I660)</f>
        <v>自动</v>
      </c>
      <c r="I660" s="6" t="str">
        <f>IF(F660="","",IFERROR(VLOOKUP(F660,税费设置!$A$15:$B$27,2,FALSE),"含税不明"))</f>
        <v/>
      </c>
      <c r="J660" s="6" t="str">
        <f t="shared" si="71"/>
        <v/>
      </c>
      <c r="K660" s="6" t="str">
        <f>IF(AND(税费设置!$B$5="是",G660="个人支出",J660="应税"),"是","否")</f>
        <v>否</v>
      </c>
      <c r="L660" s="8">
        <f t="shared" si="72"/>
        <v>0</v>
      </c>
      <c r="M660" s="8">
        <f t="shared" si="73"/>
        <v>0</v>
      </c>
      <c r="N660" s="8">
        <f t="shared" si="74"/>
        <v>0</v>
      </c>
      <c r="O660" s="8">
        <f t="shared" si="75"/>
        <v>0</v>
      </c>
      <c r="P660" s="8">
        <f>IF(K660&lt;&gt;"是",0,IF(税费设置!$B$6="是",E660/(1+税费设置!$B$10),E660))</f>
        <v>0</v>
      </c>
      <c r="Q660" s="8">
        <f>IF(K660&lt;&gt;"是",0,P660*税费设置!$B$8)</f>
        <v>0</v>
      </c>
      <c r="R660" s="8">
        <f>IF(K660&lt;&gt;"是",0,P660*税费设置!$B$9)</f>
        <v>0</v>
      </c>
      <c r="S660" s="8">
        <f t="shared" si="76"/>
        <v>0</v>
      </c>
    </row>
    <row r="661" spans="1:19" ht="13.9">
      <c r="A661" s="6" t="str">
        <f>IF(总支出!A661="","",总支出!A661)</f>
        <v/>
      </c>
      <c r="B661" s="7" t="str">
        <f>IF(总支出!B661="","",总支出!B661)</f>
        <v/>
      </c>
      <c r="C661" s="6" t="str">
        <f t="shared" si="70"/>
        <v/>
      </c>
      <c r="D661" s="6" t="str">
        <f>IF(总支出!C661="","",总支出!C661)</f>
        <v/>
      </c>
      <c r="E661" s="8" t="str">
        <f>IF(总支出!D661="","",总支出!D661)</f>
        <v/>
      </c>
      <c r="F661" s="6" t="str">
        <f>IF(总支出!E661="","",总支出!E661)</f>
        <v/>
      </c>
      <c r="G661" s="6" t="str">
        <f>IF(总支出!H661="","",总支出!H661)</f>
        <v/>
      </c>
      <c r="H661" s="6" t="str">
        <f>IF(总支出!I661="","自动",总支出!I661)</f>
        <v>自动</v>
      </c>
      <c r="I661" s="6" t="str">
        <f>IF(F661="","",IFERROR(VLOOKUP(F661,税费设置!$A$15:$B$27,2,FALSE),"含税不明"))</f>
        <v/>
      </c>
      <c r="J661" s="6" t="str">
        <f t="shared" si="71"/>
        <v/>
      </c>
      <c r="K661" s="6" t="str">
        <f>IF(AND(税费设置!$B$5="是",G661="个人支出",J661="应税"),"是","否")</f>
        <v>否</v>
      </c>
      <c r="L661" s="8">
        <f t="shared" si="72"/>
        <v>0</v>
      </c>
      <c r="M661" s="8">
        <f t="shared" si="73"/>
        <v>0</v>
      </c>
      <c r="N661" s="8">
        <f t="shared" si="74"/>
        <v>0</v>
      </c>
      <c r="O661" s="8">
        <f t="shared" si="75"/>
        <v>0</v>
      </c>
      <c r="P661" s="8">
        <f>IF(K661&lt;&gt;"是",0,IF(税费设置!$B$6="是",E661/(1+税费设置!$B$10),E661))</f>
        <v>0</v>
      </c>
      <c r="Q661" s="8">
        <f>IF(K661&lt;&gt;"是",0,P661*税费设置!$B$8)</f>
        <v>0</v>
      </c>
      <c r="R661" s="8">
        <f>IF(K661&lt;&gt;"是",0,P661*税费设置!$B$9)</f>
        <v>0</v>
      </c>
      <c r="S661" s="8">
        <f t="shared" si="76"/>
        <v>0</v>
      </c>
    </row>
    <row r="662" spans="1:19" ht="13.9">
      <c r="A662" s="6" t="str">
        <f>IF(总支出!A662="","",总支出!A662)</f>
        <v/>
      </c>
      <c r="B662" s="7" t="str">
        <f>IF(总支出!B662="","",总支出!B662)</f>
        <v/>
      </c>
      <c r="C662" s="6" t="str">
        <f t="shared" si="70"/>
        <v/>
      </c>
      <c r="D662" s="6" t="str">
        <f>IF(总支出!C662="","",总支出!C662)</f>
        <v/>
      </c>
      <c r="E662" s="8" t="str">
        <f>IF(总支出!D662="","",总支出!D662)</f>
        <v/>
      </c>
      <c r="F662" s="6" t="str">
        <f>IF(总支出!E662="","",总支出!E662)</f>
        <v/>
      </c>
      <c r="G662" s="6" t="str">
        <f>IF(总支出!H662="","",总支出!H662)</f>
        <v/>
      </c>
      <c r="H662" s="6" t="str">
        <f>IF(总支出!I662="","自动",总支出!I662)</f>
        <v>自动</v>
      </c>
      <c r="I662" s="6" t="str">
        <f>IF(F662="","",IFERROR(VLOOKUP(F662,税费设置!$A$15:$B$27,2,FALSE),"含税不明"))</f>
        <v/>
      </c>
      <c r="J662" s="6" t="str">
        <f t="shared" si="71"/>
        <v/>
      </c>
      <c r="K662" s="6" t="str">
        <f>IF(AND(税费设置!$B$5="是",G662="个人支出",J662="应税"),"是","否")</f>
        <v>否</v>
      </c>
      <c r="L662" s="8">
        <f t="shared" si="72"/>
        <v>0</v>
      </c>
      <c r="M662" s="8">
        <f t="shared" si="73"/>
        <v>0</v>
      </c>
      <c r="N662" s="8">
        <f t="shared" si="74"/>
        <v>0</v>
      </c>
      <c r="O662" s="8">
        <f t="shared" si="75"/>
        <v>0</v>
      </c>
      <c r="P662" s="8">
        <f>IF(K662&lt;&gt;"是",0,IF(税费设置!$B$6="是",E662/(1+税费设置!$B$10),E662))</f>
        <v>0</v>
      </c>
      <c r="Q662" s="8">
        <f>IF(K662&lt;&gt;"是",0,P662*税费设置!$B$8)</f>
        <v>0</v>
      </c>
      <c r="R662" s="8">
        <f>IF(K662&lt;&gt;"是",0,P662*税费设置!$B$9)</f>
        <v>0</v>
      </c>
      <c r="S662" s="8">
        <f t="shared" si="76"/>
        <v>0</v>
      </c>
    </row>
    <row r="663" spans="1:19" ht="13.9">
      <c r="A663" s="6" t="str">
        <f>IF(总支出!A663="","",总支出!A663)</f>
        <v/>
      </c>
      <c r="B663" s="7" t="str">
        <f>IF(总支出!B663="","",总支出!B663)</f>
        <v/>
      </c>
      <c r="C663" s="6" t="str">
        <f t="shared" si="70"/>
        <v/>
      </c>
      <c r="D663" s="6" t="str">
        <f>IF(总支出!C663="","",总支出!C663)</f>
        <v/>
      </c>
      <c r="E663" s="8" t="str">
        <f>IF(总支出!D663="","",总支出!D663)</f>
        <v/>
      </c>
      <c r="F663" s="6" t="str">
        <f>IF(总支出!E663="","",总支出!E663)</f>
        <v/>
      </c>
      <c r="G663" s="6" t="str">
        <f>IF(总支出!H663="","",总支出!H663)</f>
        <v/>
      </c>
      <c r="H663" s="6" t="str">
        <f>IF(总支出!I663="","自动",总支出!I663)</f>
        <v>自动</v>
      </c>
      <c r="I663" s="6" t="str">
        <f>IF(F663="","",IFERROR(VLOOKUP(F663,税费设置!$A$15:$B$27,2,FALSE),"含税不明"))</f>
        <v/>
      </c>
      <c r="J663" s="6" t="str">
        <f t="shared" si="71"/>
        <v/>
      </c>
      <c r="K663" s="6" t="str">
        <f>IF(AND(税费设置!$B$5="是",G663="个人支出",J663="应税"),"是","否")</f>
        <v>否</v>
      </c>
      <c r="L663" s="8">
        <f t="shared" si="72"/>
        <v>0</v>
      </c>
      <c r="M663" s="8">
        <f t="shared" si="73"/>
        <v>0</v>
      </c>
      <c r="N663" s="8">
        <f t="shared" si="74"/>
        <v>0</v>
      </c>
      <c r="O663" s="8">
        <f t="shared" si="75"/>
        <v>0</v>
      </c>
      <c r="P663" s="8">
        <f>IF(K663&lt;&gt;"是",0,IF(税费设置!$B$6="是",E663/(1+税费设置!$B$10),E663))</f>
        <v>0</v>
      </c>
      <c r="Q663" s="8">
        <f>IF(K663&lt;&gt;"是",0,P663*税费设置!$B$8)</f>
        <v>0</v>
      </c>
      <c r="R663" s="8">
        <f>IF(K663&lt;&gt;"是",0,P663*税费设置!$B$9)</f>
        <v>0</v>
      </c>
      <c r="S663" s="8">
        <f t="shared" si="76"/>
        <v>0</v>
      </c>
    </row>
    <row r="664" spans="1:19" ht="13.9">
      <c r="A664" s="6" t="str">
        <f>IF(总支出!A664="","",总支出!A664)</f>
        <v/>
      </c>
      <c r="B664" s="7" t="str">
        <f>IF(总支出!B664="","",总支出!B664)</f>
        <v/>
      </c>
      <c r="C664" s="6" t="str">
        <f t="shared" si="70"/>
        <v/>
      </c>
      <c r="D664" s="6" t="str">
        <f>IF(总支出!C664="","",总支出!C664)</f>
        <v/>
      </c>
      <c r="E664" s="8" t="str">
        <f>IF(总支出!D664="","",总支出!D664)</f>
        <v/>
      </c>
      <c r="F664" s="6" t="str">
        <f>IF(总支出!E664="","",总支出!E664)</f>
        <v/>
      </c>
      <c r="G664" s="6" t="str">
        <f>IF(总支出!H664="","",总支出!H664)</f>
        <v/>
      </c>
      <c r="H664" s="6" t="str">
        <f>IF(总支出!I664="","自动",总支出!I664)</f>
        <v>自动</v>
      </c>
      <c r="I664" s="6" t="str">
        <f>IF(F664="","",IFERROR(VLOOKUP(F664,税费设置!$A$15:$B$27,2,FALSE),"含税不明"))</f>
        <v/>
      </c>
      <c r="J664" s="6" t="str">
        <f t="shared" si="71"/>
        <v/>
      </c>
      <c r="K664" s="6" t="str">
        <f>IF(AND(税费设置!$B$5="是",G664="个人支出",J664="应税"),"是","否")</f>
        <v>否</v>
      </c>
      <c r="L664" s="8">
        <f t="shared" si="72"/>
        <v>0</v>
      </c>
      <c r="M664" s="8">
        <f t="shared" si="73"/>
        <v>0</v>
      </c>
      <c r="N664" s="8">
        <f t="shared" si="74"/>
        <v>0</v>
      </c>
      <c r="O664" s="8">
        <f t="shared" si="75"/>
        <v>0</v>
      </c>
      <c r="P664" s="8">
        <f>IF(K664&lt;&gt;"是",0,IF(税费设置!$B$6="是",E664/(1+税费设置!$B$10),E664))</f>
        <v>0</v>
      </c>
      <c r="Q664" s="8">
        <f>IF(K664&lt;&gt;"是",0,P664*税费设置!$B$8)</f>
        <v>0</v>
      </c>
      <c r="R664" s="8">
        <f>IF(K664&lt;&gt;"是",0,P664*税费设置!$B$9)</f>
        <v>0</v>
      </c>
      <c r="S664" s="8">
        <f t="shared" si="76"/>
        <v>0</v>
      </c>
    </row>
    <row r="665" spans="1:19" ht="13.9">
      <c r="A665" s="6" t="str">
        <f>IF(总支出!A665="","",总支出!A665)</f>
        <v/>
      </c>
      <c r="B665" s="7" t="str">
        <f>IF(总支出!B665="","",总支出!B665)</f>
        <v/>
      </c>
      <c r="C665" s="6" t="str">
        <f t="shared" si="70"/>
        <v/>
      </c>
      <c r="D665" s="6" t="str">
        <f>IF(总支出!C665="","",总支出!C665)</f>
        <v/>
      </c>
      <c r="E665" s="8" t="str">
        <f>IF(总支出!D665="","",总支出!D665)</f>
        <v/>
      </c>
      <c r="F665" s="6" t="str">
        <f>IF(总支出!E665="","",总支出!E665)</f>
        <v/>
      </c>
      <c r="G665" s="6" t="str">
        <f>IF(总支出!H665="","",总支出!H665)</f>
        <v/>
      </c>
      <c r="H665" s="6" t="str">
        <f>IF(总支出!I665="","自动",总支出!I665)</f>
        <v>自动</v>
      </c>
      <c r="I665" s="6" t="str">
        <f>IF(F665="","",IFERROR(VLOOKUP(F665,税费设置!$A$15:$B$27,2,FALSE),"含税不明"))</f>
        <v/>
      </c>
      <c r="J665" s="6" t="str">
        <f t="shared" si="71"/>
        <v/>
      </c>
      <c r="K665" s="6" t="str">
        <f>IF(AND(税费设置!$B$5="是",G665="个人支出",J665="应税"),"是","否")</f>
        <v>否</v>
      </c>
      <c r="L665" s="8">
        <f t="shared" si="72"/>
        <v>0</v>
      </c>
      <c r="M665" s="8">
        <f t="shared" si="73"/>
        <v>0</v>
      </c>
      <c r="N665" s="8">
        <f t="shared" si="74"/>
        <v>0</v>
      </c>
      <c r="O665" s="8">
        <f t="shared" si="75"/>
        <v>0</v>
      </c>
      <c r="P665" s="8">
        <f>IF(K665&lt;&gt;"是",0,IF(税费设置!$B$6="是",E665/(1+税费设置!$B$10),E665))</f>
        <v>0</v>
      </c>
      <c r="Q665" s="8">
        <f>IF(K665&lt;&gt;"是",0,P665*税费设置!$B$8)</f>
        <v>0</v>
      </c>
      <c r="R665" s="8">
        <f>IF(K665&lt;&gt;"是",0,P665*税费设置!$B$9)</f>
        <v>0</v>
      </c>
      <c r="S665" s="8">
        <f t="shared" si="76"/>
        <v>0</v>
      </c>
    </row>
    <row r="666" spans="1:19" ht="13.9">
      <c r="A666" s="6" t="str">
        <f>IF(总支出!A666="","",总支出!A666)</f>
        <v/>
      </c>
      <c r="B666" s="7" t="str">
        <f>IF(总支出!B666="","",总支出!B666)</f>
        <v/>
      </c>
      <c r="C666" s="6" t="str">
        <f t="shared" si="70"/>
        <v/>
      </c>
      <c r="D666" s="6" t="str">
        <f>IF(总支出!C666="","",总支出!C666)</f>
        <v/>
      </c>
      <c r="E666" s="8" t="str">
        <f>IF(总支出!D666="","",总支出!D666)</f>
        <v/>
      </c>
      <c r="F666" s="6" t="str">
        <f>IF(总支出!E666="","",总支出!E666)</f>
        <v/>
      </c>
      <c r="G666" s="6" t="str">
        <f>IF(总支出!H666="","",总支出!H666)</f>
        <v/>
      </c>
      <c r="H666" s="6" t="str">
        <f>IF(总支出!I666="","自动",总支出!I666)</f>
        <v>自动</v>
      </c>
      <c r="I666" s="6" t="str">
        <f>IF(F666="","",IFERROR(VLOOKUP(F666,税费设置!$A$15:$B$27,2,FALSE),"含税不明"))</f>
        <v/>
      </c>
      <c r="J666" s="6" t="str">
        <f t="shared" si="71"/>
        <v/>
      </c>
      <c r="K666" s="6" t="str">
        <f>IF(AND(税费设置!$B$5="是",G666="个人支出",J666="应税"),"是","否")</f>
        <v>否</v>
      </c>
      <c r="L666" s="8">
        <f t="shared" si="72"/>
        <v>0</v>
      </c>
      <c r="M666" s="8">
        <f t="shared" si="73"/>
        <v>0</v>
      </c>
      <c r="N666" s="8">
        <f t="shared" si="74"/>
        <v>0</v>
      </c>
      <c r="O666" s="8">
        <f t="shared" si="75"/>
        <v>0</v>
      </c>
      <c r="P666" s="8">
        <f>IF(K666&lt;&gt;"是",0,IF(税费设置!$B$6="是",E666/(1+税费设置!$B$10),E666))</f>
        <v>0</v>
      </c>
      <c r="Q666" s="8">
        <f>IF(K666&lt;&gt;"是",0,P666*税费设置!$B$8)</f>
        <v>0</v>
      </c>
      <c r="R666" s="8">
        <f>IF(K666&lt;&gt;"是",0,P666*税费设置!$B$9)</f>
        <v>0</v>
      </c>
      <c r="S666" s="8">
        <f t="shared" si="76"/>
        <v>0</v>
      </c>
    </row>
    <row r="667" spans="1:19" ht="13.9">
      <c r="A667" s="6" t="str">
        <f>IF(总支出!A667="","",总支出!A667)</f>
        <v/>
      </c>
      <c r="B667" s="7" t="str">
        <f>IF(总支出!B667="","",总支出!B667)</f>
        <v/>
      </c>
      <c r="C667" s="6" t="str">
        <f t="shared" si="70"/>
        <v/>
      </c>
      <c r="D667" s="6" t="str">
        <f>IF(总支出!C667="","",总支出!C667)</f>
        <v/>
      </c>
      <c r="E667" s="8" t="str">
        <f>IF(总支出!D667="","",总支出!D667)</f>
        <v/>
      </c>
      <c r="F667" s="6" t="str">
        <f>IF(总支出!E667="","",总支出!E667)</f>
        <v/>
      </c>
      <c r="G667" s="6" t="str">
        <f>IF(总支出!H667="","",总支出!H667)</f>
        <v/>
      </c>
      <c r="H667" s="6" t="str">
        <f>IF(总支出!I667="","自动",总支出!I667)</f>
        <v>自动</v>
      </c>
      <c r="I667" s="6" t="str">
        <f>IF(F667="","",IFERROR(VLOOKUP(F667,税费设置!$A$15:$B$27,2,FALSE),"含税不明"))</f>
        <v/>
      </c>
      <c r="J667" s="6" t="str">
        <f t="shared" si="71"/>
        <v/>
      </c>
      <c r="K667" s="6" t="str">
        <f>IF(AND(税费设置!$B$5="是",G667="个人支出",J667="应税"),"是","否")</f>
        <v>否</v>
      </c>
      <c r="L667" s="8">
        <f t="shared" si="72"/>
        <v>0</v>
      </c>
      <c r="M667" s="8">
        <f t="shared" si="73"/>
        <v>0</v>
      </c>
      <c r="N667" s="8">
        <f t="shared" si="74"/>
        <v>0</v>
      </c>
      <c r="O667" s="8">
        <f t="shared" si="75"/>
        <v>0</v>
      </c>
      <c r="P667" s="8">
        <f>IF(K667&lt;&gt;"是",0,IF(税费设置!$B$6="是",E667/(1+税费设置!$B$10),E667))</f>
        <v>0</v>
      </c>
      <c r="Q667" s="8">
        <f>IF(K667&lt;&gt;"是",0,P667*税费设置!$B$8)</f>
        <v>0</v>
      </c>
      <c r="R667" s="8">
        <f>IF(K667&lt;&gt;"是",0,P667*税费设置!$B$9)</f>
        <v>0</v>
      </c>
      <c r="S667" s="8">
        <f t="shared" si="76"/>
        <v>0</v>
      </c>
    </row>
    <row r="668" spans="1:19" ht="13.9">
      <c r="A668" s="6" t="str">
        <f>IF(总支出!A668="","",总支出!A668)</f>
        <v/>
      </c>
      <c r="B668" s="7" t="str">
        <f>IF(总支出!B668="","",总支出!B668)</f>
        <v/>
      </c>
      <c r="C668" s="6" t="str">
        <f t="shared" si="70"/>
        <v/>
      </c>
      <c r="D668" s="6" t="str">
        <f>IF(总支出!C668="","",总支出!C668)</f>
        <v/>
      </c>
      <c r="E668" s="8" t="str">
        <f>IF(总支出!D668="","",总支出!D668)</f>
        <v/>
      </c>
      <c r="F668" s="6" t="str">
        <f>IF(总支出!E668="","",总支出!E668)</f>
        <v/>
      </c>
      <c r="G668" s="6" t="str">
        <f>IF(总支出!H668="","",总支出!H668)</f>
        <v/>
      </c>
      <c r="H668" s="6" t="str">
        <f>IF(总支出!I668="","自动",总支出!I668)</f>
        <v>自动</v>
      </c>
      <c r="I668" s="6" t="str">
        <f>IF(F668="","",IFERROR(VLOOKUP(F668,税费设置!$A$15:$B$27,2,FALSE),"含税不明"))</f>
        <v/>
      </c>
      <c r="J668" s="6" t="str">
        <f t="shared" si="71"/>
        <v/>
      </c>
      <c r="K668" s="6" t="str">
        <f>IF(AND(税费设置!$B$5="是",G668="个人支出",J668="应税"),"是","否")</f>
        <v>否</v>
      </c>
      <c r="L668" s="8">
        <f t="shared" si="72"/>
        <v>0</v>
      </c>
      <c r="M668" s="8">
        <f t="shared" si="73"/>
        <v>0</v>
      </c>
      <c r="N668" s="8">
        <f t="shared" si="74"/>
        <v>0</v>
      </c>
      <c r="O668" s="8">
        <f t="shared" si="75"/>
        <v>0</v>
      </c>
      <c r="P668" s="8">
        <f>IF(K668&lt;&gt;"是",0,IF(税费设置!$B$6="是",E668/(1+税费设置!$B$10),E668))</f>
        <v>0</v>
      </c>
      <c r="Q668" s="8">
        <f>IF(K668&lt;&gt;"是",0,P668*税费设置!$B$8)</f>
        <v>0</v>
      </c>
      <c r="R668" s="8">
        <f>IF(K668&lt;&gt;"是",0,P668*税费设置!$B$9)</f>
        <v>0</v>
      </c>
      <c r="S668" s="8">
        <f t="shared" si="76"/>
        <v>0</v>
      </c>
    </row>
    <row r="669" spans="1:19" ht="13.9">
      <c r="A669" s="6" t="str">
        <f>IF(总支出!A669="","",总支出!A669)</f>
        <v/>
      </c>
      <c r="B669" s="7" t="str">
        <f>IF(总支出!B669="","",总支出!B669)</f>
        <v/>
      </c>
      <c r="C669" s="6" t="str">
        <f t="shared" si="70"/>
        <v/>
      </c>
      <c r="D669" s="6" t="str">
        <f>IF(总支出!C669="","",总支出!C669)</f>
        <v/>
      </c>
      <c r="E669" s="8" t="str">
        <f>IF(总支出!D669="","",总支出!D669)</f>
        <v/>
      </c>
      <c r="F669" s="6" t="str">
        <f>IF(总支出!E669="","",总支出!E669)</f>
        <v/>
      </c>
      <c r="G669" s="6" t="str">
        <f>IF(总支出!H669="","",总支出!H669)</f>
        <v/>
      </c>
      <c r="H669" s="6" t="str">
        <f>IF(总支出!I669="","自动",总支出!I669)</f>
        <v>自动</v>
      </c>
      <c r="I669" s="6" t="str">
        <f>IF(F669="","",IFERROR(VLOOKUP(F669,税费设置!$A$15:$B$27,2,FALSE),"含税不明"))</f>
        <v/>
      </c>
      <c r="J669" s="6" t="str">
        <f t="shared" si="71"/>
        <v/>
      </c>
      <c r="K669" s="6" t="str">
        <f>IF(AND(税费设置!$B$5="是",G669="个人支出",J669="应税"),"是","否")</f>
        <v>否</v>
      </c>
      <c r="L669" s="8">
        <f t="shared" si="72"/>
        <v>0</v>
      </c>
      <c r="M669" s="8">
        <f t="shared" si="73"/>
        <v>0</v>
      </c>
      <c r="N669" s="8">
        <f t="shared" si="74"/>
        <v>0</v>
      </c>
      <c r="O669" s="8">
        <f t="shared" si="75"/>
        <v>0</v>
      </c>
      <c r="P669" s="8">
        <f>IF(K669&lt;&gt;"是",0,IF(税费设置!$B$6="是",E669/(1+税费设置!$B$10),E669))</f>
        <v>0</v>
      </c>
      <c r="Q669" s="8">
        <f>IF(K669&lt;&gt;"是",0,P669*税费设置!$B$8)</f>
        <v>0</v>
      </c>
      <c r="R669" s="8">
        <f>IF(K669&lt;&gt;"是",0,P669*税费设置!$B$9)</f>
        <v>0</v>
      </c>
      <c r="S669" s="8">
        <f t="shared" si="76"/>
        <v>0</v>
      </c>
    </row>
    <row r="670" spans="1:19" ht="13.9">
      <c r="A670" s="6" t="str">
        <f>IF(总支出!A670="","",总支出!A670)</f>
        <v/>
      </c>
      <c r="B670" s="7" t="str">
        <f>IF(总支出!B670="","",总支出!B670)</f>
        <v/>
      </c>
      <c r="C670" s="6" t="str">
        <f t="shared" si="70"/>
        <v/>
      </c>
      <c r="D670" s="6" t="str">
        <f>IF(总支出!C670="","",总支出!C670)</f>
        <v/>
      </c>
      <c r="E670" s="8" t="str">
        <f>IF(总支出!D670="","",总支出!D670)</f>
        <v/>
      </c>
      <c r="F670" s="6" t="str">
        <f>IF(总支出!E670="","",总支出!E670)</f>
        <v/>
      </c>
      <c r="G670" s="6" t="str">
        <f>IF(总支出!H670="","",总支出!H670)</f>
        <v/>
      </c>
      <c r="H670" s="6" t="str">
        <f>IF(总支出!I670="","自动",总支出!I670)</f>
        <v>自动</v>
      </c>
      <c r="I670" s="6" t="str">
        <f>IF(F670="","",IFERROR(VLOOKUP(F670,税费设置!$A$15:$B$27,2,FALSE),"含税不明"))</f>
        <v/>
      </c>
      <c r="J670" s="6" t="str">
        <f t="shared" si="71"/>
        <v/>
      </c>
      <c r="K670" s="6" t="str">
        <f>IF(AND(税费设置!$B$5="是",G670="个人支出",J670="应税"),"是","否")</f>
        <v>否</v>
      </c>
      <c r="L670" s="8">
        <f t="shared" si="72"/>
        <v>0</v>
      </c>
      <c r="M670" s="8">
        <f t="shared" si="73"/>
        <v>0</v>
      </c>
      <c r="N670" s="8">
        <f t="shared" si="74"/>
        <v>0</v>
      </c>
      <c r="O670" s="8">
        <f t="shared" si="75"/>
        <v>0</v>
      </c>
      <c r="P670" s="8">
        <f>IF(K670&lt;&gt;"是",0,IF(税费设置!$B$6="是",E670/(1+税费设置!$B$10),E670))</f>
        <v>0</v>
      </c>
      <c r="Q670" s="8">
        <f>IF(K670&lt;&gt;"是",0,P670*税费设置!$B$8)</f>
        <v>0</v>
      </c>
      <c r="R670" s="8">
        <f>IF(K670&lt;&gt;"是",0,P670*税费设置!$B$9)</f>
        <v>0</v>
      </c>
      <c r="S670" s="8">
        <f t="shared" si="76"/>
        <v>0</v>
      </c>
    </row>
    <row r="671" spans="1:19" ht="13.9">
      <c r="A671" s="6" t="str">
        <f>IF(总支出!A671="","",总支出!A671)</f>
        <v/>
      </c>
      <c r="B671" s="7" t="str">
        <f>IF(总支出!B671="","",总支出!B671)</f>
        <v/>
      </c>
      <c r="C671" s="6" t="str">
        <f t="shared" si="70"/>
        <v/>
      </c>
      <c r="D671" s="6" t="str">
        <f>IF(总支出!C671="","",总支出!C671)</f>
        <v/>
      </c>
      <c r="E671" s="8" t="str">
        <f>IF(总支出!D671="","",总支出!D671)</f>
        <v/>
      </c>
      <c r="F671" s="6" t="str">
        <f>IF(总支出!E671="","",总支出!E671)</f>
        <v/>
      </c>
      <c r="G671" s="6" t="str">
        <f>IF(总支出!H671="","",总支出!H671)</f>
        <v/>
      </c>
      <c r="H671" s="6" t="str">
        <f>IF(总支出!I671="","自动",总支出!I671)</f>
        <v>自动</v>
      </c>
      <c r="I671" s="6" t="str">
        <f>IF(F671="","",IFERROR(VLOOKUP(F671,税费设置!$A$15:$B$27,2,FALSE),"含税不明"))</f>
        <v/>
      </c>
      <c r="J671" s="6" t="str">
        <f t="shared" si="71"/>
        <v/>
      </c>
      <c r="K671" s="6" t="str">
        <f>IF(AND(税费设置!$B$5="是",G671="个人支出",J671="应税"),"是","否")</f>
        <v>否</v>
      </c>
      <c r="L671" s="8">
        <f t="shared" si="72"/>
        <v>0</v>
      </c>
      <c r="M671" s="8">
        <f t="shared" si="73"/>
        <v>0</v>
      </c>
      <c r="N671" s="8">
        <f t="shared" si="74"/>
        <v>0</v>
      </c>
      <c r="O671" s="8">
        <f t="shared" si="75"/>
        <v>0</v>
      </c>
      <c r="P671" s="8">
        <f>IF(K671&lt;&gt;"是",0,IF(税费设置!$B$6="是",E671/(1+税费设置!$B$10),E671))</f>
        <v>0</v>
      </c>
      <c r="Q671" s="8">
        <f>IF(K671&lt;&gt;"是",0,P671*税费设置!$B$8)</f>
        <v>0</v>
      </c>
      <c r="R671" s="8">
        <f>IF(K671&lt;&gt;"是",0,P671*税费设置!$B$9)</f>
        <v>0</v>
      </c>
      <c r="S671" s="8">
        <f t="shared" si="76"/>
        <v>0</v>
      </c>
    </row>
    <row r="672" spans="1:19" ht="13.9">
      <c r="A672" s="6" t="str">
        <f>IF(总支出!A672="","",总支出!A672)</f>
        <v/>
      </c>
      <c r="B672" s="7" t="str">
        <f>IF(总支出!B672="","",总支出!B672)</f>
        <v/>
      </c>
      <c r="C672" s="6" t="str">
        <f t="shared" si="70"/>
        <v/>
      </c>
      <c r="D672" s="6" t="str">
        <f>IF(总支出!C672="","",总支出!C672)</f>
        <v/>
      </c>
      <c r="E672" s="8" t="str">
        <f>IF(总支出!D672="","",总支出!D672)</f>
        <v/>
      </c>
      <c r="F672" s="6" t="str">
        <f>IF(总支出!E672="","",总支出!E672)</f>
        <v/>
      </c>
      <c r="G672" s="6" t="str">
        <f>IF(总支出!H672="","",总支出!H672)</f>
        <v/>
      </c>
      <c r="H672" s="6" t="str">
        <f>IF(总支出!I672="","自动",总支出!I672)</f>
        <v>自动</v>
      </c>
      <c r="I672" s="6" t="str">
        <f>IF(F672="","",IFERROR(VLOOKUP(F672,税费设置!$A$15:$B$27,2,FALSE),"含税不明"))</f>
        <v/>
      </c>
      <c r="J672" s="6" t="str">
        <f t="shared" si="71"/>
        <v/>
      </c>
      <c r="K672" s="6" t="str">
        <f>IF(AND(税费设置!$B$5="是",G672="个人支出",J672="应税"),"是","否")</f>
        <v>否</v>
      </c>
      <c r="L672" s="8">
        <f t="shared" si="72"/>
        <v>0</v>
      </c>
      <c r="M672" s="8">
        <f t="shared" si="73"/>
        <v>0</v>
      </c>
      <c r="N672" s="8">
        <f t="shared" si="74"/>
        <v>0</v>
      </c>
      <c r="O672" s="8">
        <f t="shared" si="75"/>
        <v>0</v>
      </c>
      <c r="P672" s="8">
        <f>IF(K672&lt;&gt;"是",0,IF(税费设置!$B$6="是",E672/(1+税费设置!$B$10),E672))</f>
        <v>0</v>
      </c>
      <c r="Q672" s="8">
        <f>IF(K672&lt;&gt;"是",0,P672*税费设置!$B$8)</f>
        <v>0</v>
      </c>
      <c r="R672" s="8">
        <f>IF(K672&lt;&gt;"是",0,P672*税费设置!$B$9)</f>
        <v>0</v>
      </c>
      <c r="S672" s="8">
        <f t="shared" si="76"/>
        <v>0</v>
      </c>
    </row>
    <row r="673" spans="1:19" ht="13.9">
      <c r="A673" s="6" t="str">
        <f>IF(总支出!A673="","",总支出!A673)</f>
        <v/>
      </c>
      <c r="B673" s="7" t="str">
        <f>IF(总支出!B673="","",总支出!B673)</f>
        <v/>
      </c>
      <c r="C673" s="6" t="str">
        <f t="shared" si="70"/>
        <v/>
      </c>
      <c r="D673" s="6" t="str">
        <f>IF(总支出!C673="","",总支出!C673)</f>
        <v/>
      </c>
      <c r="E673" s="8" t="str">
        <f>IF(总支出!D673="","",总支出!D673)</f>
        <v/>
      </c>
      <c r="F673" s="6" t="str">
        <f>IF(总支出!E673="","",总支出!E673)</f>
        <v/>
      </c>
      <c r="G673" s="6" t="str">
        <f>IF(总支出!H673="","",总支出!H673)</f>
        <v/>
      </c>
      <c r="H673" s="6" t="str">
        <f>IF(总支出!I673="","自动",总支出!I673)</f>
        <v>自动</v>
      </c>
      <c r="I673" s="6" t="str">
        <f>IF(F673="","",IFERROR(VLOOKUP(F673,税费设置!$A$15:$B$27,2,FALSE),"含税不明"))</f>
        <v/>
      </c>
      <c r="J673" s="6" t="str">
        <f t="shared" si="71"/>
        <v/>
      </c>
      <c r="K673" s="6" t="str">
        <f>IF(AND(税费设置!$B$5="是",G673="个人支出",J673="应税"),"是","否")</f>
        <v>否</v>
      </c>
      <c r="L673" s="8">
        <f t="shared" si="72"/>
        <v>0</v>
      </c>
      <c r="M673" s="8">
        <f t="shared" si="73"/>
        <v>0</v>
      </c>
      <c r="N673" s="8">
        <f t="shared" si="74"/>
        <v>0</v>
      </c>
      <c r="O673" s="8">
        <f t="shared" si="75"/>
        <v>0</v>
      </c>
      <c r="P673" s="8">
        <f>IF(K673&lt;&gt;"是",0,IF(税费设置!$B$6="是",E673/(1+税费设置!$B$10),E673))</f>
        <v>0</v>
      </c>
      <c r="Q673" s="8">
        <f>IF(K673&lt;&gt;"是",0,P673*税费设置!$B$8)</f>
        <v>0</v>
      </c>
      <c r="R673" s="8">
        <f>IF(K673&lt;&gt;"是",0,P673*税费设置!$B$9)</f>
        <v>0</v>
      </c>
      <c r="S673" s="8">
        <f t="shared" si="76"/>
        <v>0</v>
      </c>
    </row>
    <row r="674" spans="1:19" ht="13.9">
      <c r="A674" s="6" t="str">
        <f>IF(总支出!A674="","",总支出!A674)</f>
        <v/>
      </c>
      <c r="B674" s="7" t="str">
        <f>IF(总支出!B674="","",总支出!B674)</f>
        <v/>
      </c>
      <c r="C674" s="6" t="str">
        <f t="shared" si="70"/>
        <v/>
      </c>
      <c r="D674" s="6" t="str">
        <f>IF(总支出!C674="","",总支出!C674)</f>
        <v/>
      </c>
      <c r="E674" s="8" t="str">
        <f>IF(总支出!D674="","",总支出!D674)</f>
        <v/>
      </c>
      <c r="F674" s="6" t="str">
        <f>IF(总支出!E674="","",总支出!E674)</f>
        <v/>
      </c>
      <c r="G674" s="6" t="str">
        <f>IF(总支出!H674="","",总支出!H674)</f>
        <v/>
      </c>
      <c r="H674" s="6" t="str">
        <f>IF(总支出!I674="","自动",总支出!I674)</f>
        <v>自动</v>
      </c>
      <c r="I674" s="6" t="str">
        <f>IF(F674="","",IFERROR(VLOOKUP(F674,税费设置!$A$15:$B$27,2,FALSE),"含税不明"))</f>
        <v/>
      </c>
      <c r="J674" s="6" t="str">
        <f t="shared" si="71"/>
        <v/>
      </c>
      <c r="K674" s="6" t="str">
        <f>IF(AND(税费设置!$B$5="是",G674="个人支出",J674="应税"),"是","否")</f>
        <v>否</v>
      </c>
      <c r="L674" s="8">
        <f t="shared" si="72"/>
        <v>0</v>
      </c>
      <c r="M674" s="8">
        <f t="shared" si="73"/>
        <v>0</v>
      </c>
      <c r="N674" s="8">
        <f t="shared" si="74"/>
        <v>0</v>
      </c>
      <c r="O674" s="8">
        <f t="shared" si="75"/>
        <v>0</v>
      </c>
      <c r="P674" s="8">
        <f>IF(K674&lt;&gt;"是",0,IF(税费设置!$B$6="是",E674/(1+税费设置!$B$10),E674))</f>
        <v>0</v>
      </c>
      <c r="Q674" s="8">
        <f>IF(K674&lt;&gt;"是",0,P674*税费设置!$B$8)</f>
        <v>0</v>
      </c>
      <c r="R674" s="8">
        <f>IF(K674&lt;&gt;"是",0,P674*税费设置!$B$9)</f>
        <v>0</v>
      </c>
      <c r="S674" s="8">
        <f t="shared" si="76"/>
        <v>0</v>
      </c>
    </row>
    <row r="675" spans="1:19" ht="13.9">
      <c r="A675" s="6" t="str">
        <f>IF(总支出!A675="","",总支出!A675)</f>
        <v/>
      </c>
      <c r="B675" s="7" t="str">
        <f>IF(总支出!B675="","",总支出!B675)</f>
        <v/>
      </c>
      <c r="C675" s="6" t="str">
        <f t="shared" si="70"/>
        <v/>
      </c>
      <c r="D675" s="6" t="str">
        <f>IF(总支出!C675="","",总支出!C675)</f>
        <v/>
      </c>
      <c r="E675" s="8" t="str">
        <f>IF(总支出!D675="","",总支出!D675)</f>
        <v/>
      </c>
      <c r="F675" s="6" t="str">
        <f>IF(总支出!E675="","",总支出!E675)</f>
        <v/>
      </c>
      <c r="G675" s="6" t="str">
        <f>IF(总支出!H675="","",总支出!H675)</f>
        <v/>
      </c>
      <c r="H675" s="6" t="str">
        <f>IF(总支出!I675="","自动",总支出!I675)</f>
        <v>自动</v>
      </c>
      <c r="I675" s="6" t="str">
        <f>IF(F675="","",IFERROR(VLOOKUP(F675,税费设置!$A$15:$B$27,2,FALSE),"含税不明"))</f>
        <v/>
      </c>
      <c r="J675" s="6" t="str">
        <f t="shared" si="71"/>
        <v/>
      </c>
      <c r="K675" s="6" t="str">
        <f>IF(AND(税费设置!$B$5="是",G675="个人支出",J675="应税"),"是","否")</f>
        <v>否</v>
      </c>
      <c r="L675" s="8">
        <f t="shared" si="72"/>
        <v>0</v>
      </c>
      <c r="M675" s="8">
        <f t="shared" si="73"/>
        <v>0</v>
      </c>
      <c r="N675" s="8">
        <f t="shared" si="74"/>
        <v>0</v>
      </c>
      <c r="O675" s="8">
        <f t="shared" si="75"/>
        <v>0</v>
      </c>
      <c r="P675" s="8">
        <f>IF(K675&lt;&gt;"是",0,IF(税费设置!$B$6="是",E675/(1+税费设置!$B$10),E675))</f>
        <v>0</v>
      </c>
      <c r="Q675" s="8">
        <f>IF(K675&lt;&gt;"是",0,P675*税费设置!$B$8)</f>
        <v>0</v>
      </c>
      <c r="R675" s="8">
        <f>IF(K675&lt;&gt;"是",0,P675*税费设置!$B$9)</f>
        <v>0</v>
      </c>
      <c r="S675" s="8">
        <f t="shared" si="76"/>
        <v>0</v>
      </c>
    </row>
    <row r="676" spans="1:19" ht="13.9">
      <c r="A676" s="6" t="str">
        <f>IF(总支出!A676="","",总支出!A676)</f>
        <v/>
      </c>
      <c r="B676" s="7" t="str">
        <f>IF(总支出!B676="","",总支出!B676)</f>
        <v/>
      </c>
      <c r="C676" s="6" t="str">
        <f t="shared" si="70"/>
        <v/>
      </c>
      <c r="D676" s="6" t="str">
        <f>IF(总支出!C676="","",总支出!C676)</f>
        <v/>
      </c>
      <c r="E676" s="8" t="str">
        <f>IF(总支出!D676="","",总支出!D676)</f>
        <v/>
      </c>
      <c r="F676" s="6" t="str">
        <f>IF(总支出!E676="","",总支出!E676)</f>
        <v/>
      </c>
      <c r="G676" s="6" t="str">
        <f>IF(总支出!H676="","",总支出!H676)</f>
        <v/>
      </c>
      <c r="H676" s="6" t="str">
        <f>IF(总支出!I676="","自动",总支出!I676)</f>
        <v>自动</v>
      </c>
      <c r="I676" s="6" t="str">
        <f>IF(F676="","",IFERROR(VLOOKUP(F676,税费设置!$A$15:$B$27,2,FALSE),"含税不明"))</f>
        <v/>
      </c>
      <c r="J676" s="6" t="str">
        <f t="shared" si="71"/>
        <v/>
      </c>
      <c r="K676" s="6" t="str">
        <f>IF(AND(税费设置!$B$5="是",G676="个人支出",J676="应税"),"是","否")</f>
        <v>否</v>
      </c>
      <c r="L676" s="8">
        <f t="shared" si="72"/>
        <v>0</v>
      </c>
      <c r="M676" s="8">
        <f t="shared" si="73"/>
        <v>0</v>
      </c>
      <c r="N676" s="8">
        <f t="shared" si="74"/>
        <v>0</v>
      </c>
      <c r="O676" s="8">
        <f t="shared" si="75"/>
        <v>0</v>
      </c>
      <c r="P676" s="8">
        <f>IF(K676&lt;&gt;"是",0,IF(税费设置!$B$6="是",E676/(1+税费设置!$B$10),E676))</f>
        <v>0</v>
      </c>
      <c r="Q676" s="8">
        <f>IF(K676&lt;&gt;"是",0,P676*税费设置!$B$8)</f>
        <v>0</v>
      </c>
      <c r="R676" s="8">
        <f>IF(K676&lt;&gt;"是",0,P676*税费设置!$B$9)</f>
        <v>0</v>
      </c>
      <c r="S676" s="8">
        <f t="shared" si="76"/>
        <v>0</v>
      </c>
    </row>
    <row r="677" spans="1:19" ht="13.9">
      <c r="A677" s="6" t="str">
        <f>IF(总支出!A677="","",总支出!A677)</f>
        <v/>
      </c>
      <c r="B677" s="7" t="str">
        <f>IF(总支出!B677="","",总支出!B677)</f>
        <v/>
      </c>
      <c r="C677" s="6" t="str">
        <f t="shared" si="70"/>
        <v/>
      </c>
      <c r="D677" s="6" t="str">
        <f>IF(总支出!C677="","",总支出!C677)</f>
        <v/>
      </c>
      <c r="E677" s="8" t="str">
        <f>IF(总支出!D677="","",总支出!D677)</f>
        <v/>
      </c>
      <c r="F677" s="6" t="str">
        <f>IF(总支出!E677="","",总支出!E677)</f>
        <v/>
      </c>
      <c r="G677" s="6" t="str">
        <f>IF(总支出!H677="","",总支出!H677)</f>
        <v/>
      </c>
      <c r="H677" s="6" t="str">
        <f>IF(总支出!I677="","自动",总支出!I677)</f>
        <v>自动</v>
      </c>
      <c r="I677" s="6" t="str">
        <f>IF(F677="","",IFERROR(VLOOKUP(F677,税费设置!$A$15:$B$27,2,FALSE),"含税不明"))</f>
        <v/>
      </c>
      <c r="J677" s="6" t="str">
        <f t="shared" si="71"/>
        <v/>
      </c>
      <c r="K677" s="6" t="str">
        <f>IF(AND(税费设置!$B$5="是",G677="个人支出",J677="应税"),"是","否")</f>
        <v>否</v>
      </c>
      <c r="L677" s="8">
        <f t="shared" si="72"/>
        <v>0</v>
      </c>
      <c r="M677" s="8">
        <f t="shared" si="73"/>
        <v>0</v>
      </c>
      <c r="N677" s="8">
        <f t="shared" si="74"/>
        <v>0</v>
      </c>
      <c r="O677" s="8">
        <f t="shared" si="75"/>
        <v>0</v>
      </c>
      <c r="P677" s="8">
        <f>IF(K677&lt;&gt;"是",0,IF(税费设置!$B$6="是",E677/(1+税费设置!$B$10),E677))</f>
        <v>0</v>
      </c>
      <c r="Q677" s="8">
        <f>IF(K677&lt;&gt;"是",0,P677*税费设置!$B$8)</f>
        <v>0</v>
      </c>
      <c r="R677" s="8">
        <f>IF(K677&lt;&gt;"是",0,P677*税费设置!$B$9)</f>
        <v>0</v>
      </c>
      <c r="S677" s="8">
        <f t="shared" si="76"/>
        <v>0</v>
      </c>
    </row>
    <row r="678" spans="1:19" ht="13.9">
      <c r="A678" s="6" t="str">
        <f>IF(总支出!A678="","",总支出!A678)</f>
        <v/>
      </c>
      <c r="B678" s="7" t="str">
        <f>IF(总支出!B678="","",总支出!B678)</f>
        <v/>
      </c>
      <c r="C678" s="6" t="str">
        <f t="shared" si="70"/>
        <v/>
      </c>
      <c r="D678" s="6" t="str">
        <f>IF(总支出!C678="","",总支出!C678)</f>
        <v/>
      </c>
      <c r="E678" s="8" t="str">
        <f>IF(总支出!D678="","",总支出!D678)</f>
        <v/>
      </c>
      <c r="F678" s="6" t="str">
        <f>IF(总支出!E678="","",总支出!E678)</f>
        <v/>
      </c>
      <c r="G678" s="6" t="str">
        <f>IF(总支出!H678="","",总支出!H678)</f>
        <v/>
      </c>
      <c r="H678" s="6" t="str">
        <f>IF(总支出!I678="","自动",总支出!I678)</f>
        <v>自动</v>
      </c>
      <c r="I678" s="6" t="str">
        <f>IF(F678="","",IFERROR(VLOOKUP(F678,税费设置!$A$15:$B$27,2,FALSE),"含税不明"))</f>
        <v/>
      </c>
      <c r="J678" s="6" t="str">
        <f t="shared" si="71"/>
        <v/>
      </c>
      <c r="K678" s="6" t="str">
        <f>IF(AND(税费设置!$B$5="是",G678="个人支出",J678="应税"),"是","否")</f>
        <v>否</v>
      </c>
      <c r="L678" s="8">
        <f t="shared" si="72"/>
        <v>0</v>
      </c>
      <c r="M678" s="8">
        <f t="shared" si="73"/>
        <v>0</v>
      </c>
      <c r="N678" s="8">
        <f t="shared" si="74"/>
        <v>0</v>
      </c>
      <c r="O678" s="8">
        <f t="shared" si="75"/>
        <v>0</v>
      </c>
      <c r="P678" s="8">
        <f>IF(K678&lt;&gt;"是",0,IF(税费设置!$B$6="是",E678/(1+税费设置!$B$10),E678))</f>
        <v>0</v>
      </c>
      <c r="Q678" s="8">
        <f>IF(K678&lt;&gt;"是",0,P678*税费设置!$B$8)</f>
        <v>0</v>
      </c>
      <c r="R678" s="8">
        <f>IF(K678&lt;&gt;"是",0,P678*税费设置!$B$9)</f>
        <v>0</v>
      </c>
      <c r="S678" s="8">
        <f t="shared" si="76"/>
        <v>0</v>
      </c>
    </row>
    <row r="679" spans="1:19" ht="13.9">
      <c r="A679" s="6" t="str">
        <f>IF(总支出!A679="","",总支出!A679)</f>
        <v/>
      </c>
      <c r="B679" s="7" t="str">
        <f>IF(总支出!B679="","",总支出!B679)</f>
        <v/>
      </c>
      <c r="C679" s="6" t="str">
        <f t="shared" si="70"/>
        <v/>
      </c>
      <c r="D679" s="6" t="str">
        <f>IF(总支出!C679="","",总支出!C679)</f>
        <v/>
      </c>
      <c r="E679" s="8" t="str">
        <f>IF(总支出!D679="","",总支出!D679)</f>
        <v/>
      </c>
      <c r="F679" s="6" t="str">
        <f>IF(总支出!E679="","",总支出!E679)</f>
        <v/>
      </c>
      <c r="G679" s="6" t="str">
        <f>IF(总支出!H679="","",总支出!H679)</f>
        <v/>
      </c>
      <c r="H679" s="6" t="str">
        <f>IF(总支出!I679="","自动",总支出!I679)</f>
        <v>自动</v>
      </c>
      <c r="I679" s="6" t="str">
        <f>IF(F679="","",IFERROR(VLOOKUP(F679,税费设置!$A$15:$B$27,2,FALSE),"含税不明"))</f>
        <v/>
      </c>
      <c r="J679" s="6" t="str">
        <f t="shared" si="71"/>
        <v/>
      </c>
      <c r="K679" s="6" t="str">
        <f>IF(AND(税费设置!$B$5="是",G679="个人支出",J679="应税"),"是","否")</f>
        <v>否</v>
      </c>
      <c r="L679" s="8">
        <f t="shared" si="72"/>
        <v>0</v>
      </c>
      <c r="M679" s="8">
        <f t="shared" si="73"/>
        <v>0</v>
      </c>
      <c r="N679" s="8">
        <f t="shared" si="74"/>
        <v>0</v>
      </c>
      <c r="O679" s="8">
        <f t="shared" si="75"/>
        <v>0</v>
      </c>
      <c r="P679" s="8">
        <f>IF(K679&lt;&gt;"是",0,IF(税费设置!$B$6="是",E679/(1+税费设置!$B$10),E679))</f>
        <v>0</v>
      </c>
      <c r="Q679" s="8">
        <f>IF(K679&lt;&gt;"是",0,P679*税费设置!$B$8)</f>
        <v>0</v>
      </c>
      <c r="R679" s="8">
        <f>IF(K679&lt;&gt;"是",0,P679*税费设置!$B$9)</f>
        <v>0</v>
      </c>
      <c r="S679" s="8">
        <f t="shared" si="76"/>
        <v>0</v>
      </c>
    </row>
    <row r="680" spans="1:19" ht="13.9">
      <c r="A680" s="6" t="str">
        <f>IF(总支出!A680="","",总支出!A680)</f>
        <v/>
      </c>
      <c r="B680" s="7" t="str">
        <f>IF(总支出!B680="","",总支出!B680)</f>
        <v/>
      </c>
      <c r="C680" s="6" t="str">
        <f t="shared" si="70"/>
        <v/>
      </c>
      <c r="D680" s="6" t="str">
        <f>IF(总支出!C680="","",总支出!C680)</f>
        <v/>
      </c>
      <c r="E680" s="8" t="str">
        <f>IF(总支出!D680="","",总支出!D680)</f>
        <v/>
      </c>
      <c r="F680" s="6" t="str">
        <f>IF(总支出!E680="","",总支出!E680)</f>
        <v/>
      </c>
      <c r="G680" s="6" t="str">
        <f>IF(总支出!H680="","",总支出!H680)</f>
        <v/>
      </c>
      <c r="H680" s="6" t="str">
        <f>IF(总支出!I680="","自动",总支出!I680)</f>
        <v>自动</v>
      </c>
      <c r="I680" s="6" t="str">
        <f>IF(F680="","",IFERROR(VLOOKUP(F680,税费设置!$A$15:$B$27,2,FALSE),"含税不明"))</f>
        <v/>
      </c>
      <c r="J680" s="6" t="str">
        <f t="shared" si="71"/>
        <v/>
      </c>
      <c r="K680" s="6" t="str">
        <f>IF(AND(税费设置!$B$5="是",G680="个人支出",J680="应税"),"是","否")</f>
        <v>否</v>
      </c>
      <c r="L680" s="8">
        <f t="shared" si="72"/>
        <v>0</v>
      </c>
      <c r="M680" s="8">
        <f t="shared" si="73"/>
        <v>0</v>
      </c>
      <c r="N680" s="8">
        <f t="shared" si="74"/>
        <v>0</v>
      </c>
      <c r="O680" s="8">
        <f t="shared" si="75"/>
        <v>0</v>
      </c>
      <c r="P680" s="8">
        <f>IF(K680&lt;&gt;"是",0,IF(税费设置!$B$6="是",E680/(1+税费设置!$B$10),E680))</f>
        <v>0</v>
      </c>
      <c r="Q680" s="8">
        <f>IF(K680&lt;&gt;"是",0,P680*税费设置!$B$8)</f>
        <v>0</v>
      </c>
      <c r="R680" s="8">
        <f>IF(K680&lt;&gt;"是",0,P680*税费设置!$B$9)</f>
        <v>0</v>
      </c>
      <c r="S680" s="8">
        <f t="shared" si="76"/>
        <v>0</v>
      </c>
    </row>
    <row r="681" spans="1:19" ht="13.9">
      <c r="A681" s="6" t="str">
        <f>IF(总支出!A681="","",总支出!A681)</f>
        <v/>
      </c>
      <c r="B681" s="7" t="str">
        <f>IF(总支出!B681="","",总支出!B681)</f>
        <v/>
      </c>
      <c r="C681" s="6" t="str">
        <f t="shared" si="70"/>
        <v/>
      </c>
      <c r="D681" s="6" t="str">
        <f>IF(总支出!C681="","",总支出!C681)</f>
        <v/>
      </c>
      <c r="E681" s="8" t="str">
        <f>IF(总支出!D681="","",总支出!D681)</f>
        <v/>
      </c>
      <c r="F681" s="6" t="str">
        <f>IF(总支出!E681="","",总支出!E681)</f>
        <v/>
      </c>
      <c r="G681" s="6" t="str">
        <f>IF(总支出!H681="","",总支出!H681)</f>
        <v/>
      </c>
      <c r="H681" s="6" t="str">
        <f>IF(总支出!I681="","自动",总支出!I681)</f>
        <v>自动</v>
      </c>
      <c r="I681" s="6" t="str">
        <f>IF(F681="","",IFERROR(VLOOKUP(F681,税费设置!$A$15:$B$27,2,FALSE),"含税不明"))</f>
        <v/>
      </c>
      <c r="J681" s="6" t="str">
        <f t="shared" si="71"/>
        <v/>
      </c>
      <c r="K681" s="6" t="str">
        <f>IF(AND(税费设置!$B$5="是",G681="个人支出",J681="应税"),"是","否")</f>
        <v>否</v>
      </c>
      <c r="L681" s="8">
        <f t="shared" si="72"/>
        <v>0</v>
      </c>
      <c r="M681" s="8">
        <f t="shared" si="73"/>
        <v>0</v>
      </c>
      <c r="N681" s="8">
        <f t="shared" si="74"/>
        <v>0</v>
      </c>
      <c r="O681" s="8">
        <f t="shared" si="75"/>
        <v>0</v>
      </c>
      <c r="P681" s="8">
        <f>IF(K681&lt;&gt;"是",0,IF(税费设置!$B$6="是",E681/(1+税费设置!$B$10),E681))</f>
        <v>0</v>
      </c>
      <c r="Q681" s="8">
        <f>IF(K681&lt;&gt;"是",0,P681*税费设置!$B$8)</f>
        <v>0</v>
      </c>
      <c r="R681" s="8">
        <f>IF(K681&lt;&gt;"是",0,P681*税费设置!$B$9)</f>
        <v>0</v>
      </c>
      <c r="S681" s="8">
        <f t="shared" si="76"/>
        <v>0</v>
      </c>
    </row>
    <row r="682" spans="1:19" ht="13.9">
      <c r="A682" s="6" t="str">
        <f>IF(总支出!A682="","",总支出!A682)</f>
        <v/>
      </c>
      <c r="B682" s="7" t="str">
        <f>IF(总支出!B682="","",总支出!B682)</f>
        <v/>
      </c>
      <c r="C682" s="6" t="str">
        <f t="shared" si="70"/>
        <v/>
      </c>
      <c r="D682" s="6" t="str">
        <f>IF(总支出!C682="","",总支出!C682)</f>
        <v/>
      </c>
      <c r="E682" s="8" t="str">
        <f>IF(总支出!D682="","",总支出!D682)</f>
        <v/>
      </c>
      <c r="F682" s="6" t="str">
        <f>IF(总支出!E682="","",总支出!E682)</f>
        <v/>
      </c>
      <c r="G682" s="6" t="str">
        <f>IF(总支出!H682="","",总支出!H682)</f>
        <v/>
      </c>
      <c r="H682" s="6" t="str">
        <f>IF(总支出!I682="","自动",总支出!I682)</f>
        <v>自动</v>
      </c>
      <c r="I682" s="6" t="str">
        <f>IF(F682="","",IFERROR(VLOOKUP(F682,税费设置!$A$15:$B$27,2,FALSE),"含税不明"))</f>
        <v/>
      </c>
      <c r="J682" s="6" t="str">
        <f t="shared" si="71"/>
        <v/>
      </c>
      <c r="K682" s="6" t="str">
        <f>IF(AND(税费设置!$B$5="是",G682="个人支出",J682="应税"),"是","否")</f>
        <v>否</v>
      </c>
      <c r="L682" s="8">
        <f t="shared" si="72"/>
        <v>0</v>
      </c>
      <c r="M682" s="8">
        <f t="shared" si="73"/>
        <v>0</v>
      </c>
      <c r="N682" s="8">
        <f t="shared" si="74"/>
        <v>0</v>
      </c>
      <c r="O682" s="8">
        <f t="shared" si="75"/>
        <v>0</v>
      </c>
      <c r="P682" s="8">
        <f>IF(K682&lt;&gt;"是",0,IF(税费设置!$B$6="是",E682/(1+税费设置!$B$10),E682))</f>
        <v>0</v>
      </c>
      <c r="Q682" s="8">
        <f>IF(K682&lt;&gt;"是",0,P682*税费设置!$B$8)</f>
        <v>0</v>
      </c>
      <c r="R682" s="8">
        <f>IF(K682&lt;&gt;"是",0,P682*税费设置!$B$9)</f>
        <v>0</v>
      </c>
      <c r="S682" s="8">
        <f t="shared" si="76"/>
        <v>0</v>
      </c>
    </row>
    <row r="683" spans="1:19" ht="13.9">
      <c r="A683" s="6" t="str">
        <f>IF(总支出!A683="","",总支出!A683)</f>
        <v/>
      </c>
      <c r="B683" s="7" t="str">
        <f>IF(总支出!B683="","",总支出!B683)</f>
        <v/>
      </c>
      <c r="C683" s="6" t="str">
        <f t="shared" si="70"/>
        <v/>
      </c>
      <c r="D683" s="6" t="str">
        <f>IF(总支出!C683="","",总支出!C683)</f>
        <v/>
      </c>
      <c r="E683" s="8" t="str">
        <f>IF(总支出!D683="","",总支出!D683)</f>
        <v/>
      </c>
      <c r="F683" s="6" t="str">
        <f>IF(总支出!E683="","",总支出!E683)</f>
        <v/>
      </c>
      <c r="G683" s="6" t="str">
        <f>IF(总支出!H683="","",总支出!H683)</f>
        <v/>
      </c>
      <c r="H683" s="6" t="str">
        <f>IF(总支出!I683="","自动",总支出!I683)</f>
        <v>自动</v>
      </c>
      <c r="I683" s="6" t="str">
        <f>IF(F683="","",IFERROR(VLOOKUP(F683,税费设置!$A$15:$B$27,2,FALSE),"含税不明"))</f>
        <v/>
      </c>
      <c r="J683" s="6" t="str">
        <f t="shared" si="71"/>
        <v/>
      </c>
      <c r="K683" s="6" t="str">
        <f>IF(AND(税费设置!$B$5="是",G683="个人支出",J683="应税"),"是","否")</f>
        <v>否</v>
      </c>
      <c r="L683" s="8">
        <f t="shared" si="72"/>
        <v>0</v>
      </c>
      <c r="M683" s="8">
        <f t="shared" si="73"/>
        <v>0</v>
      </c>
      <c r="N683" s="8">
        <f t="shared" si="74"/>
        <v>0</v>
      </c>
      <c r="O683" s="8">
        <f t="shared" si="75"/>
        <v>0</v>
      </c>
      <c r="P683" s="8">
        <f>IF(K683&lt;&gt;"是",0,IF(税费设置!$B$6="是",E683/(1+税费设置!$B$10),E683))</f>
        <v>0</v>
      </c>
      <c r="Q683" s="8">
        <f>IF(K683&lt;&gt;"是",0,P683*税费设置!$B$8)</f>
        <v>0</v>
      </c>
      <c r="R683" s="8">
        <f>IF(K683&lt;&gt;"是",0,P683*税费设置!$B$9)</f>
        <v>0</v>
      </c>
      <c r="S683" s="8">
        <f t="shared" si="76"/>
        <v>0</v>
      </c>
    </row>
    <row r="684" spans="1:19" ht="13.9">
      <c r="A684" s="6" t="str">
        <f>IF(总支出!A684="","",总支出!A684)</f>
        <v/>
      </c>
      <c r="B684" s="7" t="str">
        <f>IF(总支出!B684="","",总支出!B684)</f>
        <v/>
      </c>
      <c r="C684" s="6" t="str">
        <f t="shared" si="70"/>
        <v/>
      </c>
      <c r="D684" s="6" t="str">
        <f>IF(总支出!C684="","",总支出!C684)</f>
        <v/>
      </c>
      <c r="E684" s="8" t="str">
        <f>IF(总支出!D684="","",总支出!D684)</f>
        <v/>
      </c>
      <c r="F684" s="6" t="str">
        <f>IF(总支出!E684="","",总支出!E684)</f>
        <v/>
      </c>
      <c r="G684" s="6" t="str">
        <f>IF(总支出!H684="","",总支出!H684)</f>
        <v/>
      </c>
      <c r="H684" s="6" t="str">
        <f>IF(总支出!I684="","自动",总支出!I684)</f>
        <v>自动</v>
      </c>
      <c r="I684" s="6" t="str">
        <f>IF(F684="","",IFERROR(VLOOKUP(F684,税费设置!$A$15:$B$27,2,FALSE),"含税不明"))</f>
        <v/>
      </c>
      <c r="J684" s="6" t="str">
        <f t="shared" si="71"/>
        <v/>
      </c>
      <c r="K684" s="6" t="str">
        <f>IF(AND(税费设置!$B$5="是",G684="个人支出",J684="应税"),"是","否")</f>
        <v>否</v>
      </c>
      <c r="L684" s="8">
        <f t="shared" si="72"/>
        <v>0</v>
      </c>
      <c r="M684" s="8">
        <f t="shared" si="73"/>
        <v>0</v>
      </c>
      <c r="N684" s="8">
        <f t="shared" si="74"/>
        <v>0</v>
      </c>
      <c r="O684" s="8">
        <f t="shared" si="75"/>
        <v>0</v>
      </c>
      <c r="P684" s="8">
        <f>IF(K684&lt;&gt;"是",0,IF(税费设置!$B$6="是",E684/(1+税费设置!$B$10),E684))</f>
        <v>0</v>
      </c>
      <c r="Q684" s="8">
        <f>IF(K684&lt;&gt;"是",0,P684*税费设置!$B$8)</f>
        <v>0</v>
      </c>
      <c r="R684" s="8">
        <f>IF(K684&lt;&gt;"是",0,P684*税费设置!$B$9)</f>
        <v>0</v>
      </c>
      <c r="S684" s="8">
        <f t="shared" si="76"/>
        <v>0</v>
      </c>
    </row>
    <row r="685" spans="1:19" ht="13.9">
      <c r="A685" s="6" t="str">
        <f>IF(总支出!A685="","",总支出!A685)</f>
        <v/>
      </c>
      <c r="B685" s="7" t="str">
        <f>IF(总支出!B685="","",总支出!B685)</f>
        <v/>
      </c>
      <c r="C685" s="6" t="str">
        <f t="shared" si="70"/>
        <v/>
      </c>
      <c r="D685" s="6" t="str">
        <f>IF(总支出!C685="","",总支出!C685)</f>
        <v/>
      </c>
      <c r="E685" s="8" t="str">
        <f>IF(总支出!D685="","",总支出!D685)</f>
        <v/>
      </c>
      <c r="F685" s="6" t="str">
        <f>IF(总支出!E685="","",总支出!E685)</f>
        <v/>
      </c>
      <c r="G685" s="6" t="str">
        <f>IF(总支出!H685="","",总支出!H685)</f>
        <v/>
      </c>
      <c r="H685" s="6" t="str">
        <f>IF(总支出!I685="","自动",总支出!I685)</f>
        <v>自动</v>
      </c>
      <c r="I685" s="6" t="str">
        <f>IF(F685="","",IFERROR(VLOOKUP(F685,税费设置!$A$15:$B$27,2,FALSE),"含税不明"))</f>
        <v/>
      </c>
      <c r="J685" s="6" t="str">
        <f t="shared" si="71"/>
        <v/>
      </c>
      <c r="K685" s="6" t="str">
        <f>IF(AND(税费设置!$B$5="是",G685="个人支出",J685="应税"),"是","否")</f>
        <v>否</v>
      </c>
      <c r="L685" s="8">
        <f t="shared" si="72"/>
        <v>0</v>
      </c>
      <c r="M685" s="8">
        <f t="shared" si="73"/>
        <v>0</v>
      </c>
      <c r="N685" s="8">
        <f t="shared" si="74"/>
        <v>0</v>
      </c>
      <c r="O685" s="8">
        <f t="shared" si="75"/>
        <v>0</v>
      </c>
      <c r="P685" s="8">
        <f>IF(K685&lt;&gt;"是",0,IF(税费设置!$B$6="是",E685/(1+税费设置!$B$10),E685))</f>
        <v>0</v>
      </c>
      <c r="Q685" s="8">
        <f>IF(K685&lt;&gt;"是",0,P685*税费设置!$B$8)</f>
        <v>0</v>
      </c>
      <c r="R685" s="8">
        <f>IF(K685&lt;&gt;"是",0,P685*税费设置!$B$9)</f>
        <v>0</v>
      </c>
      <c r="S685" s="8">
        <f t="shared" si="76"/>
        <v>0</v>
      </c>
    </row>
    <row r="686" spans="1:19" ht="13.9">
      <c r="A686" s="6" t="str">
        <f>IF(总支出!A686="","",总支出!A686)</f>
        <v/>
      </c>
      <c r="B686" s="7" t="str">
        <f>IF(总支出!B686="","",总支出!B686)</f>
        <v/>
      </c>
      <c r="C686" s="6" t="str">
        <f t="shared" si="70"/>
        <v/>
      </c>
      <c r="D686" s="6" t="str">
        <f>IF(总支出!C686="","",总支出!C686)</f>
        <v/>
      </c>
      <c r="E686" s="8" t="str">
        <f>IF(总支出!D686="","",总支出!D686)</f>
        <v/>
      </c>
      <c r="F686" s="6" t="str">
        <f>IF(总支出!E686="","",总支出!E686)</f>
        <v/>
      </c>
      <c r="G686" s="6" t="str">
        <f>IF(总支出!H686="","",总支出!H686)</f>
        <v/>
      </c>
      <c r="H686" s="6" t="str">
        <f>IF(总支出!I686="","自动",总支出!I686)</f>
        <v>自动</v>
      </c>
      <c r="I686" s="6" t="str">
        <f>IF(F686="","",IFERROR(VLOOKUP(F686,税费设置!$A$15:$B$27,2,FALSE),"含税不明"))</f>
        <v/>
      </c>
      <c r="J686" s="6" t="str">
        <f t="shared" si="71"/>
        <v/>
      </c>
      <c r="K686" s="6" t="str">
        <f>IF(AND(税费设置!$B$5="是",G686="个人支出",J686="应税"),"是","否")</f>
        <v>否</v>
      </c>
      <c r="L686" s="8">
        <f t="shared" si="72"/>
        <v>0</v>
      </c>
      <c r="M686" s="8">
        <f t="shared" si="73"/>
        <v>0</v>
      </c>
      <c r="N686" s="8">
        <f t="shared" si="74"/>
        <v>0</v>
      </c>
      <c r="O686" s="8">
        <f t="shared" si="75"/>
        <v>0</v>
      </c>
      <c r="P686" s="8">
        <f>IF(K686&lt;&gt;"是",0,IF(税费设置!$B$6="是",E686/(1+税费设置!$B$10),E686))</f>
        <v>0</v>
      </c>
      <c r="Q686" s="8">
        <f>IF(K686&lt;&gt;"是",0,P686*税费设置!$B$8)</f>
        <v>0</v>
      </c>
      <c r="R686" s="8">
        <f>IF(K686&lt;&gt;"是",0,P686*税费设置!$B$9)</f>
        <v>0</v>
      </c>
      <c r="S686" s="8">
        <f t="shared" si="76"/>
        <v>0</v>
      </c>
    </row>
    <row r="687" spans="1:19" ht="13.9">
      <c r="A687" s="6" t="str">
        <f>IF(总支出!A687="","",总支出!A687)</f>
        <v/>
      </c>
      <c r="B687" s="7" t="str">
        <f>IF(总支出!B687="","",总支出!B687)</f>
        <v/>
      </c>
      <c r="C687" s="6" t="str">
        <f t="shared" si="70"/>
        <v/>
      </c>
      <c r="D687" s="6" t="str">
        <f>IF(总支出!C687="","",总支出!C687)</f>
        <v/>
      </c>
      <c r="E687" s="8" t="str">
        <f>IF(总支出!D687="","",总支出!D687)</f>
        <v/>
      </c>
      <c r="F687" s="6" t="str">
        <f>IF(总支出!E687="","",总支出!E687)</f>
        <v/>
      </c>
      <c r="G687" s="6" t="str">
        <f>IF(总支出!H687="","",总支出!H687)</f>
        <v/>
      </c>
      <c r="H687" s="6" t="str">
        <f>IF(总支出!I687="","自动",总支出!I687)</f>
        <v>自动</v>
      </c>
      <c r="I687" s="6" t="str">
        <f>IF(F687="","",IFERROR(VLOOKUP(F687,税费设置!$A$15:$B$27,2,FALSE),"含税不明"))</f>
        <v/>
      </c>
      <c r="J687" s="6" t="str">
        <f t="shared" si="71"/>
        <v/>
      </c>
      <c r="K687" s="6" t="str">
        <f>IF(AND(税费设置!$B$5="是",G687="个人支出",J687="应税"),"是","否")</f>
        <v>否</v>
      </c>
      <c r="L687" s="8">
        <f t="shared" si="72"/>
        <v>0</v>
      </c>
      <c r="M687" s="8">
        <f t="shared" si="73"/>
        <v>0</v>
      </c>
      <c r="N687" s="8">
        <f t="shared" si="74"/>
        <v>0</v>
      </c>
      <c r="O687" s="8">
        <f t="shared" si="75"/>
        <v>0</v>
      </c>
      <c r="P687" s="8">
        <f>IF(K687&lt;&gt;"是",0,IF(税费设置!$B$6="是",E687/(1+税费设置!$B$10),E687))</f>
        <v>0</v>
      </c>
      <c r="Q687" s="8">
        <f>IF(K687&lt;&gt;"是",0,P687*税费设置!$B$8)</f>
        <v>0</v>
      </c>
      <c r="R687" s="8">
        <f>IF(K687&lt;&gt;"是",0,P687*税费设置!$B$9)</f>
        <v>0</v>
      </c>
      <c r="S687" s="8">
        <f t="shared" si="76"/>
        <v>0</v>
      </c>
    </row>
    <row r="688" spans="1:19" ht="13.9">
      <c r="A688" s="6" t="str">
        <f>IF(总支出!A688="","",总支出!A688)</f>
        <v/>
      </c>
      <c r="B688" s="7" t="str">
        <f>IF(总支出!B688="","",总支出!B688)</f>
        <v/>
      </c>
      <c r="C688" s="6" t="str">
        <f t="shared" si="70"/>
        <v/>
      </c>
      <c r="D688" s="6" t="str">
        <f>IF(总支出!C688="","",总支出!C688)</f>
        <v/>
      </c>
      <c r="E688" s="8" t="str">
        <f>IF(总支出!D688="","",总支出!D688)</f>
        <v/>
      </c>
      <c r="F688" s="6" t="str">
        <f>IF(总支出!E688="","",总支出!E688)</f>
        <v/>
      </c>
      <c r="G688" s="6" t="str">
        <f>IF(总支出!H688="","",总支出!H688)</f>
        <v/>
      </c>
      <c r="H688" s="6" t="str">
        <f>IF(总支出!I688="","自动",总支出!I688)</f>
        <v>自动</v>
      </c>
      <c r="I688" s="6" t="str">
        <f>IF(F688="","",IFERROR(VLOOKUP(F688,税费设置!$A$15:$B$27,2,FALSE),"含税不明"))</f>
        <v/>
      </c>
      <c r="J688" s="6" t="str">
        <f t="shared" si="71"/>
        <v/>
      </c>
      <c r="K688" s="6" t="str">
        <f>IF(AND(税费设置!$B$5="是",G688="个人支出",J688="应税"),"是","否")</f>
        <v>否</v>
      </c>
      <c r="L688" s="8">
        <f t="shared" si="72"/>
        <v>0</v>
      </c>
      <c r="M688" s="8">
        <f t="shared" si="73"/>
        <v>0</v>
      </c>
      <c r="N688" s="8">
        <f t="shared" si="74"/>
        <v>0</v>
      </c>
      <c r="O688" s="8">
        <f t="shared" si="75"/>
        <v>0</v>
      </c>
      <c r="P688" s="8">
        <f>IF(K688&lt;&gt;"是",0,IF(税费设置!$B$6="是",E688/(1+税费设置!$B$10),E688))</f>
        <v>0</v>
      </c>
      <c r="Q688" s="8">
        <f>IF(K688&lt;&gt;"是",0,P688*税费设置!$B$8)</f>
        <v>0</v>
      </c>
      <c r="R688" s="8">
        <f>IF(K688&lt;&gt;"是",0,P688*税费设置!$B$9)</f>
        <v>0</v>
      </c>
      <c r="S688" s="8">
        <f t="shared" si="76"/>
        <v>0</v>
      </c>
    </row>
    <row r="689" spans="1:19" ht="13.9">
      <c r="A689" s="6" t="str">
        <f>IF(总支出!A689="","",总支出!A689)</f>
        <v/>
      </c>
      <c r="B689" s="7" t="str">
        <f>IF(总支出!B689="","",总支出!B689)</f>
        <v/>
      </c>
      <c r="C689" s="6" t="str">
        <f t="shared" si="70"/>
        <v/>
      </c>
      <c r="D689" s="6" t="str">
        <f>IF(总支出!C689="","",总支出!C689)</f>
        <v/>
      </c>
      <c r="E689" s="8" t="str">
        <f>IF(总支出!D689="","",总支出!D689)</f>
        <v/>
      </c>
      <c r="F689" s="6" t="str">
        <f>IF(总支出!E689="","",总支出!E689)</f>
        <v/>
      </c>
      <c r="G689" s="6" t="str">
        <f>IF(总支出!H689="","",总支出!H689)</f>
        <v/>
      </c>
      <c r="H689" s="6" t="str">
        <f>IF(总支出!I689="","自动",总支出!I689)</f>
        <v>自动</v>
      </c>
      <c r="I689" s="6" t="str">
        <f>IF(F689="","",IFERROR(VLOOKUP(F689,税费设置!$A$15:$B$27,2,FALSE),"含税不明"))</f>
        <v/>
      </c>
      <c r="J689" s="6" t="str">
        <f t="shared" si="71"/>
        <v/>
      </c>
      <c r="K689" s="6" t="str">
        <f>IF(AND(税费设置!$B$5="是",G689="个人支出",J689="应税"),"是","否")</f>
        <v>否</v>
      </c>
      <c r="L689" s="8">
        <f t="shared" si="72"/>
        <v>0</v>
      </c>
      <c r="M689" s="8">
        <f t="shared" si="73"/>
        <v>0</v>
      </c>
      <c r="N689" s="8">
        <f t="shared" si="74"/>
        <v>0</v>
      </c>
      <c r="O689" s="8">
        <f t="shared" si="75"/>
        <v>0</v>
      </c>
      <c r="P689" s="8">
        <f>IF(K689&lt;&gt;"是",0,IF(税费设置!$B$6="是",E689/(1+税费设置!$B$10),E689))</f>
        <v>0</v>
      </c>
      <c r="Q689" s="8">
        <f>IF(K689&lt;&gt;"是",0,P689*税费设置!$B$8)</f>
        <v>0</v>
      </c>
      <c r="R689" s="8">
        <f>IF(K689&lt;&gt;"是",0,P689*税费设置!$B$9)</f>
        <v>0</v>
      </c>
      <c r="S689" s="8">
        <f t="shared" si="76"/>
        <v>0</v>
      </c>
    </row>
    <row r="690" spans="1:19" ht="13.9">
      <c r="A690" s="6" t="str">
        <f>IF(总支出!A690="","",总支出!A690)</f>
        <v/>
      </c>
      <c r="B690" s="7" t="str">
        <f>IF(总支出!B690="","",总支出!B690)</f>
        <v/>
      </c>
      <c r="C690" s="6" t="str">
        <f t="shared" si="70"/>
        <v/>
      </c>
      <c r="D690" s="6" t="str">
        <f>IF(总支出!C690="","",总支出!C690)</f>
        <v/>
      </c>
      <c r="E690" s="8" t="str">
        <f>IF(总支出!D690="","",总支出!D690)</f>
        <v/>
      </c>
      <c r="F690" s="6" t="str">
        <f>IF(总支出!E690="","",总支出!E690)</f>
        <v/>
      </c>
      <c r="G690" s="6" t="str">
        <f>IF(总支出!H690="","",总支出!H690)</f>
        <v/>
      </c>
      <c r="H690" s="6" t="str">
        <f>IF(总支出!I690="","自动",总支出!I690)</f>
        <v>自动</v>
      </c>
      <c r="I690" s="6" t="str">
        <f>IF(F690="","",IFERROR(VLOOKUP(F690,税费设置!$A$15:$B$27,2,FALSE),"含税不明"))</f>
        <v/>
      </c>
      <c r="J690" s="6" t="str">
        <f t="shared" si="71"/>
        <v/>
      </c>
      <c r="K690" s="6" t="str">
        <f>IF(AND(税费设置!$B$5="是",G690="个人支出",J690="应税"),"是","否")</f>
        <v>否</v>
      </c>
      <c r="L690" s="8">
        <f t="shared" si="72"/>
        <v>0</v>
      </c>
      <c r="M690" s="8">
        <f t="shared" si="73"/>
        <v>0</v>
      </c>
      <c r="N690" s="8">
        <f t="shared" si="74"/>
        <v>0</v>
      </c>
      <c r="O690" s="8">
        <f t="shared" si="75"/>
        <v>0</v>
      </c>
      <c r="P690" s="8">
        <f>IF(K690&lt;&gt;"是",0,IF(税费设置!$B$6="是",E690/(1+税费设置!$B$10),E690))</f>
        <v>0</v>
      </c>
      <c r="Q690" s="8">
        <f>IF(K690&lt;&gt;"是",0,P690*税费设置!$B$8)</f>
        <v>0</v>
      </c>
      <c r="R690" s="8">
        <f>IF(K690&lt;&gt;"是",0,P690*税费设置!$B$9)</f>
        <v>0</v>
      </c>
      <c r="S690" s="8">
        <f t="shared" si="76"/>
        <v>0</v>
      </c>
    </row>
    <row r="691" spans="1:19" ht="13.9">
      <c r="A691" s="6" t="str">
        <f>IF(总支出!A691="","",总支出!A691)</f>
        <v/>
      </c>
      <c r="B691" s="7" t="str">
        <f>IF(总支出!B691="","",总支出!B691)</f>
        <v/>
      </c>
      <c r="C691" s="6" t="str">
        <f t="shared" si="70"/>
        <v/>
      </c>
      <c r="D691" s="6" t="str">
        <f>IF(总支出!C691="","",总支出!C691)</f>
        <v/>
      </c>
      <c r="E691" s="8" t="str">
        <f>IF(总支出!D691="","",总支出!D691)</f>
        <v/>
      </c>
      <c r="F691" s="6" t="str">
        <f>IF(总支出!E691="","",总支出!E691)</f>
        <v/>
      </c>
      <c r="G691" s="6" t="str">
        <f>IF(总支出!H691="","",总支出!H691)</f>
        <v/>
      </c>
      <c r="H691" s="6" t="str">
        <f>IF(总支出!I691="","自动",总支出!I691)</f>
        <v>自动</v>
      </c>
      <c r="I691" s="6" t="str">
        <f>IF(F691="","",IFERROR(VLOOKUP(F691,税费设置!$A$15:$B$27,2,FALSE),"含税不明"))</f>
        <v/>
      </c>
      <c r="J691" s="6" t="str">
        <f t="shared" si="71"/>
        <v/>
      </c>
      <c r="K691" s="6" t="str">
        <f>IF(AND(税费设置!$B$5="是",G691="个人支出",J691="应税"),"是","否")</f>
        <v>否</v>
      </c>
      <c r="L691" s="8">
        <f t="shared" si="72"/>
        <v>0</v>
      </c>
      <c r="M691" s="8">
        <f t="shared" si="73"/>
        <v>0</v>
      </c>
      <c r="N691" s="8">
        <f t="shared" si="74"/>
        <v>0</v>
      </c>
      <c r="O691" s="8">
        <f t="shared" si="75"/>
        <v>0</v>
      </c>
      <c r="P691" s="8">
        <f>IF(K691&lt;&gt;"是",0,IF(税费设置!$B$6="是",E691/(1+税费设置!$B$10),E691))</f>
        <v>0</v>
      </c>
      <c r="Q691" s="8">
        <f>IF(K691&lt;&gt;"是",0,P691*税费设置!$B$8)</f>
        <v>0</v>
      </c>
      <c r="R691" s="8">
        <f>IF(K691&lt;&gt;"是",0,P691*税费设置!$B$9)</f>
        <v>0</v>
      </c>
      <c r="S691" s="8">
        <f t="shared" si="76"/>
        <v>0</v>
      </c>
    </row>
    <row r="692" spans="1:19" ht="13.9">
      <c r="A692" s="6" t="str">
        <f>IF(总支出!A692="","",总支出!A692)</f>
        <v/>
      </c>
      <c r="B692" s="7" t="str">
        <f>IF(总支出!B692="","",总支出!B692)</f>
        <v/>
      </c>
      <c r="C692" s="6" t="str">
        <f t="shared" si="70"/>
        <v/>
      </c>
      <c r="D692" s="6" t="str">
        <f>IF(总支出!C692="","",总支出!C692)</f>
        <v/>
      </c>
      <c r="E692" s="8" t="str">
        <f>IF(总支出!D692="","",总支出!D692)</f>
        <v/>
      </c>
      <c r="F692" s="6" t="str">
        <f>IF(总支出!E692="","",总支出!E692)</f>
        <v/>
      </c>
      <c r="G692" s="6" t="str">
        <f>IF(总支出!H692="","",总支出!H692)</f>
        <v/>
      </c>
      <c r="H692" s="6" t="str">
        <f>IF(总支出!I692="","自动",总支出!I692)</f>
        <v>自动</v>
      </c>
      <c r="I692" s="6" t="str">
        <f>IF(F692="","",IFERROR(VLOOKUP(F692,税费设置!$A$15:$B$27,2,FALSE),"含税不明"))</f>
        <v/>
      </c>
      <c r="J692" s="6" t="str">
        <f t="shared" si="71"/>
        <v/>
      </c>
      <c r="K692" s="6" t="str">
        <f>IF(AND(税费设置!$B$5="是",G692="个人支出",J692="应税"),"是","否")</f>
        <v>否</v>
      </c>
      <c r="L692" s="8">
        <f t="shared" si="72"/>
        <v>0</v>
      </c>
      <c r="M692" s="8">
        <f t="shared" si="73"/>
        <v>0</v>
      </c>
      <c r="N692" s="8">
        <f t="shared" si="74"/>
        <v>0</v>
      </c>
      <c r="O692" s="8">
        <f t="shared" si="75"/>
        <v>0</v>
      </c>
      <c r="P692" s="8">
        <f>IF(K692&lt;&gt;"是",0,IF(税费设置!$B$6="是",E692/(1+税费设置!$B$10),E692))</f>
        <v>0</v>
      </c>
      <c r="Q692" s="8">
        <f>IF(K692&lt;&gt;"是",0,P692*税费设置!$B$8)</f>
        <v>0</v>
      </c>
      <c r="R692" s="8">
        <f>IF(K692&lt;&gt;"是",0,P692*税费设置!$B$9)</f>
        <v>0</v>
      </c>
      <c r="S692" s="8">
        <f t="shared" si="76"/>
        <v>0</v>
      </c>
    </row>
    <row r="693" spans="1:19" ht="13.9">
      <c r="A693" s="6" t="str">
        <f>IF(总支出!A693="","",总支出!A693)</f>
        <v/>
      </c>
      <c r="B693" s="7" t="str">
        <f>IF(总支出!B693="","",总支出!B693)</f>
        <v/>
      </c>
      <c r="C693" s="6" t="str">
        <f t="shared" si="70"/>
        <v/>
      </c>
      <c r="D693" s="6" t="str">
        <f>IF(总支出!C693="","",总支出!C693)</f>
        <v/>
      </c>
      <c r="E693" s="8" t="str">
        <f>IF(总支出!D693="","",总支出!D693)</f>
        <v/>
      </c>
      <c r="F693" s="6" t="str">
        <f>IF(总支出!E693="","",总支出!E693)</f>
        <v/>
      </c>
      <c r="G693" s="6" t="str">
        <f>IF(总支出!H693="","",总支出!H693)</f>
        <v/>
      </c>
      <c r="H693" s="6" t="str">
        <f>IF(总支出!I693="","自动",总支出!I693)</f>
        <v>自动</v>
      </c>
      <c r="I693" s="6" t="str">
        <f>IF(F693="","",IFERROR(VLOOKUP(F693,税费设置!$A$15:$B$27,2,FALSE),"含税不明"))</f>
        <v/>
      </c>
      <c r="J693" s="6" t="str">
        <f t="shared" si="71"/>
        <v/>
      </c>
      <c r="K693" s="6" t="str">
        <f>IF(AND(税费设置!$B$5="是",G693="个人支出",J693="应税"),"是","否")</f>
        <v>否</v>
      </c>
      <c r="L693" s="8">
        <f t="shared" si="72"/>
        <v>0</v>
      </c>
      <c r="M693" s="8">
        <f t="shared" si="73"/>
        <v>0</v>
      </c>
      <c r="N693" s="8">
        <f t="shared" si="74"/>
        <v>0</v>
      </c>
      <c r="O693" s="8">
        <f t="shared" si="75"/>
        <v>0</v>
      </c>
      <c r="P693" s="8">
        <f>IF(K693&lt;&gt;"是",0,IF(税费设置!$B$6="是",E693/(1+税费设置!$B$10),E693))</f>
        <v>0</v>
      </c>
      <c r="Q693" s="8">
        <f>IF(K693&lt;&gt;"是",0,P693*税费设置!$B$8)</f>
        <v>0</v>
      </c>
      <c r="R693" s="8">
        <f>IF(K693&lt;&gt;"是",0,P693*税费设置!$B$9)</f>
        <v>0</v>
      </c>
      <c r="S693" s="8">
        <f t="shared" si="76"/>
        <v>0</v>
      </c>
    </row>
    <row r="694" spans="1:19" ht="13.9">
      <c r="A694" s="6" t="str">
        <f>IF(总支出!A694="","",总支出!A694)</f>
        <v/>
      </c>
      <c r="B694" s="7" t="str">
        <f>IF(总支出!B694="","",总支出!B694)</f>
        <v/>
      </c>
      <c r="C694" s="6" t="str">
        <f t="shared" si="70"/>
        <v/>
      </c>
      <c r="D694" s="6" t="str">
        <f>IF(总支出!C694="","",总支出!C694)</f>
        <v/>
      </c>
      <c r="E694" s="8" t="str">
        <f>IF(总支出!D694="","",总支出!D694)</f>
        <v/>
      </c>
      <c r="F694" s="6" t="str">
        <f>IF(总支出!E694="","",总支出!E694)</f>
        <v/>
      </c>
      <c r="G694" s="6" t="str">
        <f>IF(总支出!H694="","",总支出!H694)</f>
        <v/>
      </c>
      <c r="H694" s="6" t="str">
        <f>IF(总支出!I694="","自动",总支出!I694)</f>
        <v>自动</v>
      </c>
      <c r="I694" s="6" t="str">
        <f>IF(F694="","",IFERROR(VLOOKUP(F694,税费设置!$A$15:$B$27,2,FALSE),"含税不明"))</f>
        <v/>
      </c>
      <c r="J694" s="6" t="str">
        <f t="shared" si="71"/>
        <v/>
      </c>
      <c r="K694" s="6" t="str">
        <f>IF(AND(税费设置!$B$5="是",G694="个人支出",J694="应税"),"是","否")</f>
        <v>否</v>
      </c>
      <c r="L694" s="8">
        <f t="shared" si="72"/>
        <v>0</v>
      </c>
      <c r="M694" s="8">
        <f t="shared" si="73"/>
        <v>0</v>
      </c>
      <c r="N694" s="8">
        <f t="shared" si="74"/>
        <v>0</v>
      </c>
      <c r="O694" s="8">
        <f t="shared" si="75"/>
        <v>0</v>
      </c>
      <c r="P694" s="8">
        <f>IF(K694&lt;&gt;"是",0,IF(税费设置!$B$6="是",E694/(1+税费设置!$B$10),E694))</f>
        <v>0</v>
      </c>
      <c r="Q694" s="8">
        <f>IF(K694&lt;&gt;"是",0,P694*税费设置!$B$8)</f>
        <v>0</v>
      </c>
      <c r="R694" s="8">
        <f>IF(K694&lt;&gt;"是",0,P694*税费设置!$B$9)</f>
        <v>0</v>
      </c>
      <c r="S694" s="8">
        <f t="shared" si="76"/>
        <v>0</v>
      </c>
    </row>
    <row r="695" spans="1:19" ht="13.9">
      <c r="A695" s="6" t="str">
        <f>IF(总支出!A695="","",总支出!A695)</f>
        <v/>
      </c>
      <c r="B695" s="7" t="str">
        <f>IF(总支出!B695="","",总支出!B695)</f>
        <v/>
      </c>
      <c r="C695" s="6" t="str">
        <f t="shared" si="70"/>
        <v/>
      </c>
      <c r="D695" s="6" t="str">
        <f>IF(总支出!C695="","",总支出!C695)</f>
        <v/>
      </c>
      <c r="E695" s="8" t="str">
        <f>IF(总支出!D695="","",总支出!D695)</f>
        <v/>
      </c>
      <c r="F695" s="6" t="str">
        <f>IF(总支出!E695="","",总支出!E695)</f>
        <v/>
      </c>
      <c r="G695" s="6" t="str">
        <f>IF(总支出!H695="","",总支出!H695)</f>
        <v/>
      </c>
      <c r="H695" s="6" t="str">
        <f>IF(总支出!I695="","自动",总支出!I695)</f>
        <v>自动</v>
      </c>
      <c r="I695" s="6" t="str">
        <f>IF(F695="","",IFERROR(VLOOKUP(F695,税费设置!$A$15:$B$27,2,FALSE),"含税不明"))</f>
        <v/>
      </c>
      <c r="J695" s="6" t="str">
        <f t="shared" si="71"/>
        <v/>
      </c>
      <c r="K695" s="6" t="str">
        <f>IF(AND(税费设置!$B$5="是",G695="个人支出",J695="应税"),"是","否")</f>
        <v>否</v>
      </c>
      <c r="L695" s="8">
        <f t="shared" si="72"/>
        <v>0</v>
      </c>
      <c r="M695" s="8">
        <f t="shared" si="73"/>
        <v>0</v>
      </c>
      <c r="N695" s="8">
        <f t="shared" si="74"/>
        <v>0</v>
      </c>
      <c r="O695" s="8">
        <f t="shared" si="75"/>
        <v>0</v>
      </c>
      <c r="P695" s="8">
        <f>IF(K695&lt;&gt;"是",0,IF(税费设置!$B$6="是",E695/(1+税费设置!$B$10),E695))</f>
        <v>0</v>
      </c>
      <c r="Q695" s="8">
        <f>IF(K695&lt;&gt;"是",0,P695*税费设置!$B$8)</f>
        <v>0</v>
      </c>
      <c r="R695" s="8">
        <f>IF(K695&lt;&gt;"是",0,P695*税费设置!$B$9)</f>
        <v>0</v>
      </c>
      <c r="S695" s="8">
        <f t="shared" si="76"/>
        <v>0</v>
      </c>
    </row>
    <row r="696" spans="1:19" ht="13.9">
      <c r="A696" s="6" t="str">
        <f>IF(总支出!A696="","",总支出!A696)</f>
        <v/>
      </c>
      <c r="B696" s="7" t="str">
        <f>IF(总支出!B696="","",总支出!B696)</f>
        <v/>
      </c>
      <c r="C696" s="6" t="str">
        <f t="shared" si="70"/>
        <v/>
      </c>
      <c r="D696" s="6" t="str">
        <f>IF(总支出!C696="","",总支出!C696)</f>
        <v/>
      </c>
      <c r="E696" s="8" t="str">
        <f>IF(总支出!D696="","",总支出!D696)</f>
        <v/>
      </c>
      <c r="F696" s="6" t="str">
        <f>IF(总支出!E696="","",总支出!E696)</f>
        <v/>
      </c>
      <c r="G696" s="6" t="str">
        <f>IF(总支出!H696="","",总支出!H696)</f>
        <v/>
      </c>
      <c r="H696" s="6" t="str">
        <f>IF(总支出!I696="","自动",总支出!I696)</f>
        <v>自动</v>
      </c>
      <c r="I696" s="6" t="str">
        <f>IF(F696="","",IFERROR(VLOOKUP(F696,税费设置!$A$15:$B$27,2,FALSE),"含税不明"))</f>
        <v/>
      </c>
      <c r="J696" s="6" t="str">
        <f t="shared" si="71"/>
        <v/>
      </c>
      <c r="K696" s="6" t="str">
        <f>IF(AND(税费设置!$B$5="是",G696="个人支出",J696="应税"),"是","否")</f>
        <v>否</v>
      </c>
      <c r="L696" s="8">
        <f t="shared" si="72"/>
        <v>0</v>
      </c>
      <c r="M696" s="8">
        <f t="shared" si="73"/>
        <v>0</v>
      </c>
      <c r="N696" s="8">
        <f t="shared" si="74"/>
        <v>0</v>
      </c>
      <c r="O696" s="8">
        <f t="shared" si="75"/>
        <v>0</v>
      </c>
      <c r="P696" s="8">
        <f>IF(K696&lt;&gt;"是",0,IF(税费设置!$B$6="是",E696/(1+税费设置!$B$10),E696))</f>
        <v>0</v>
      </c>
      <c r="Q696" s="8">
        <f>IF(K696&lt;&gt;"是",0,P696*税费设置!$B$8)</f>
        <v>0</v>
      </c>
      <c r="R696" s="8">
        <f>IF(K696&lt;&gt;"是",0,P696*税费设置!$B$9)</f>
        <v>0</v>
      </c>
      <c r="S696" s="8">
        <f t="shared" si="76"/>
        <v>0</v>
      </c>
    </row>
    <row r="697" spans="1:19" ht="13.9">
      <c r="A697" s="6" t="str">
        <f>IF(总支出!A697="","",总支出!A697)</f>
        <v/>
      </c>
      <c r="B697" s="7" t="str">
        <f>IF(总支出!B697="","",总支出!B697)</f>
        <v/>
      </c>
      <c r="C697" s="6" t="str">
        <f t="shared" si="70"/>
        <v/>
      </c>
      <c r="D697" s="6" t="str">
        <f>IF(总支出!C697="","",总支出!C697)</f>
        <v/>
      </c>
      <c r="E697" s="8" t="str">
        <f>IF(总支出!D697="","",总支出!D697)</f>
        <v/>
      </c>
      <c r="F697" s="6" t="str">
        <f>IF(总支出!E697="","",总支出!E697)</f>
        <v/>
      </c>
      <c r="G697" s="6" t="str">
        <f>IF(总支出!H697="","",总支出!H697)</f>
        <v/>
      </c>
      <c r="H697" s="6" t="str">
        <f>IF(总支出!I697="","自动",总支出!I697)</f>
        <v>自动</v>
      </c>
      <c r="I697" s="6" t="str">
        <f>IF(F697="","",IFERROR(VLOOKUP(F697,税费设置!$A$15:$B$27,2,FALSE),"含税不明"))</f>
        <v/>
      </c>
      <c r="J697" s="6" t="str">
        <f t="shared" si="71"/>
        <v/>
      </c>
      <c r="K697" s="6" t="str">
        <f>IF(AND(税费设置!$B$5="是",G697="个人支出",J697="应税"),"是","否")</f>
        <v>否</v>
      </c>
      <c r="L697" s="8">
        <f t="shared" si="72"/>
        <v>0</v>
      </c>
      <c r="M697" s="8">
        <f t="shared" si="73"/>
        <v>0</v>
      </c>
      <c r="N697" s="8">
        <f t="shared" si="74"/>
        <v>0</v>
      </c>
      <c r="O697" s="8">
        <f t="shared" si="75"/>
        <v>0</v>
      </c>
      <c r="P697" s="8">
        <f>IF(K697&lt;&gt;"是",0,IF(税费设置!$B$6="是",E697/(1+税费设置!$B$10),E697))</f>
        <v>0</v>
      </c>
      <c r="Q697" s="8">
        <f>IF(K697&lt;&gt;"是",0,P697*税费设置!$B$8)</f>
        <v>0</v>
      </c>
      <c r="R697" s="8">
        <f>IF(K697&lt;&gt;"是",0,P697*税费设置!$B$9)</f>
        <v>0</v>
      </c>
      <c r="S697" s="8">
        <f t="shared" si="76"/>
        <v>0</v>
      </c>
    </row>
    <row r="698" spans="1:19" ht="13.9">
      <c r="A698" s="6" t="str">
        <f>IF(总支出!A698="","",总支出!A698)</f>
        <v/>
      </c>
      <c r="B698" s="7" t="str">
        <f>IF(总支出!B698="","",总支出!B698)</f>
        <v/>
      </c>
      <c r="C698" s="6" t="str">
        <f t="shared" si="70"/>
        <v/>
      </c>
      <c r="D698" s="6" t="str">
        <f>IF(总支出!C698="","",总支出!C698)</f>
        <v/>
      </c>
      <c r="E698" s="8" t="str">
        <f>IF(总支出!D698="","",总支出!D698)</f>
        <v/>
      </c>
      <c r="F698" s="6" t="str">
        <f>IF(总支出!E698="","",总支出!E698)</f>
        <v/>
      </c>
      <c r="G698" s="6" t="str">
        <f>IF(总支出!H698="","",总支出!H698)</f>
        <v/>
      </c>
      <c r="H698" s="6" t="str">
        <f>IF(总支出!I698="","自动",总支出!I698)</f>
        <v>自动</v>
      </c>
      <c r="I698" s="6" t="str">
        <f>IF(F698="","",IFERROR(VLOOKUP(F698,税费设置!$A$15:$B$27,2,FALSE),"含税不明"))</f>
        <v/>
      </c>
      <c r="J698" s="6" t="str">
        <f t="shared" si="71"/>
        <v/>
      </c>
      <c r="K698" s="6" t="str">
        <f>IF(AND(税费设置!$B$5="是",G698="个人支出",J698="应税"),"是","否")</f>
        <v>否</v>
      </c>
      <c r="L698" s="8">
        <f t="shared" si="72"/>
        <v>0</v>
      </c>
      <c r="M698" s="8">
        <f t="shared" si="73"/>
        <v>0</v>
      </c>
      <c r="N698" s="8">
        <f t="shared" si="74"/>
        <v>0</v>
      </c>
      <c r="O698" s="8">
        <f t="shared" si="75"/>
        <v>0</v>
      </c>
      <c r="P698" s="8">
        <f>IF(K698&lt;&gt;"是",0,IF(税费设置!$B$6="是",E698/(1+税费设置!$B$10),E698))</f>
        <v>0</v>
      </c>
      <c r="Q698" s="8">
        <f>IF(K698&lt;&gt;"是",0,P698*税费设置!$B$8)</f>
        <v>0</v>
      </c>
      <c r="R698" s="8">
        <f>IF(K698&lt;&gt;"是",0,P698*税费设置!$B$9)</f>
        <v>0</v>
      </c>
      <c r="S698" s="8">
        <f t="shared" si="76"/>
        <v>0</v>
      </c>
    </row>
    <row r="699" spans="1:19" ht="13.9">
      <c r="A699" s="6" t="str">
        <f>IF(总支出!A699="","",总支出!A699)</f>
        <v/>
      </c>
      <c r="B699" s="7" t="str">
        <f>IF(总支出!B699="","",总支出!B699)</f>
        <v/>
      </c>
      <c r="C699" s="6" t="str">
        <f t="shared" si="70"/>
        <v/>
      </c>
      <c r="D699" s="6" t="str">
        <f>IF(总支出!C699="","",总支出!C699)</f>
        <v/>
      </c>
      <c r="E699" s="8" t="str">
        <f>IF(总支出!D699="","",总支出!D699)</f>
        <v/>
      </c>
      <c r="F699" s="6" t="str">
        <f>IF(总支出!E699="","",总支出!E699)</f>
        <v/>
      </c>
      <c r="G699" s="6" t="str">
        <f>IF(总支出!H699="","",总支出!H699)</f>
        <v/>
      </c>
      <c r="H699" s="6" t="str">
        <f>IF(总支出!I699="","自动",总支出!I699)</f>
        <v>自动</v>
      </c>
      <c r="I699" s="6" t="str">
        <f>IF(F699="","",IFERROR(VLOOKUP(F699,税费设置!$A$15:$B$27,2,FALSE),"含税不明"))</f>
        <v/>
      </c>
      <c r="J699" s="6" t="str">
        <f t="shared" si="71"/>
        <v/>
      </c>
      <c r="K699" s="6" t="str">
        <f>IF(AND(税费设置!$B$5="是",G699="个人支出",J699="应税"),"是","否")</f>
        <v>否</v>
      </c>
      <c r="L699" s="8">
        <f t="shared" si="72"/>
        <v>0</v>
      </c>
      <c r="M699" s="8">
        <f t="shared" si="73"/>
        <v>0</v>
      </c>
      <c r="N699" s="8">
        <f t="shared" si="74"/>
        <v>0</v>
      </c>
      <c r="O699" s="8">
        <f t="shared" si="75"/>
        <v>0</v>
      </c>
      <c r="P699" s="8">
        <f>IF(K699&lt;&gt;"是",0,IF(税费设置!$B$6="是",E699/(1+税费设置!$B$10),E699))</f>
        <v>0</v>
      </c>
      <c r="Q699" s="8">
        <f>IF(K699&lt;&gt;"是",0,P699*税费设置!$B$8)</f>
        <v>0</v>
      </c>
      <c r="R699" s="8">
        <f>IF(K699&lt;&gt;"是",0,P699*税费设置!$B$9)</f>
        <v>0</v>
      </c>
      <c r="S699" s="8">
        <f t="shared" si="76"/>
        <v>0</v>
      </c>
    </row>
    <row r="700" spans="1:19" ht="13.9">
      <c r="A700" s="6" t="str">
        <f>IF(总支出!A700="","",总支出!A700)</f>
        <v/>
      </c>
      <c r="B700" s="7" t="str">
        <f>IF(总支出!B700="","",总支出!B700)</f>
        <v/>
      </c>
      <c r="C700" s="6" t="str">
        <f t="shared" si="70"/>
        <v/>
      </c>
      <c r="D700" s="6" t="str">
        <f>IF(总支出!C700="","",总支出!C700)</f>
        <v/>
      </c>
      <c r="E700" s="8" t="str">
        <f>IF(总支出!D700="","",总支出!D700)</f>
        <v/>
      </c>
      <c r="F700" s="6" t="str">
        <f>IF(总支出!E700="","",总支出!E700)</f>
        <v/>
      </c>
      <c r="G700" s="6" t="str">
        <f>IF(总支出!H700="","",总支出!H700)</f>
        <v/>
      </c>
      <c r="H700" s="6" t="str">
        <f>IF(总支出!I700="","自动",总支出!I700)</f>
        <v>自动</v>
      </c>
      <c r="I700" s="6" t="str">
        <f>IF(F700="","",IFERROR(VLOOKUP(F700,税费设置!$A$15:$B$27,2,FALSE),"含税不明"))</f>
        <v/>
      </c>
      <c r="J700" s="6" t="str">
        <f t="shared" si="71"/>
        <v/>
      </c>
      <c r="K700" s="6" t="str">
        <f>IF(AND(税费设置!$B$5="是",G700="个人支出",J700="应税"),"是","否")</f>
        <v>否</v>
      </c>
      <c r="L700" s="8">
        <f t="shared" si="72"/>
        <v>0</v>
      </c>
      <c r="M700" s="8">
        <f t="shared" si="73"/>
        <v>0</v>
      </c>
      <c r="N700" s="8">
        <f t="shared" si="74"/>
        <v>0</v>
      </c>
      <c r="O700" s="8">
        <f t="shared" si="75"/>
        <v>0</v>
      </c>
      <c r="P700" s="8">
        <f>IF(K700&lt;&gt;"是",0,IF(税费设置!$B$6="是",E700/(1+税费设置!$B$10),E700))</f>
        <v>0</v>
      </c>
      <c r="Q700" s="8">
        <f>IF(K700&lt;&gt;"是",0,P700*税费设置!$B$8)</f>
        <v>0</v>
      </c>
      <c r="R700" s="8">
        <f>IF(K700&lt;&gt;"是",0,P700*税费设置!$B$9)</f>
        <v>0</v>
      </c>
      <c r="S700" s="8">
        <f t="shared" si="76"/>
        <v>0</v>
      </c>
    </row>
    <row r="701" spans="1:19" ht="13.9">
      <c r="A701" s="6" t="str">
        <f>IF(总支出!A701="","",总支出!A701)</f>
        <v/>
      </c>
      <c r="B701" s="7" t="str">
        <f>IF(总支出!B701="","",总支出!B701)</f>
        <v/>
      </c>
      <c r="C701" s="6" t="str">
        <f t="shared" si="70"/>
        <v/>
      </c>
      <c r="D701" s="6" t="str">
        <f>IF(总支出!C701="","",总支出!C701)</f>
        <v/>
      </c>
      <c r="E701" s="8" t="str">
        <f>IF(总支出!D701="","",总支出!D701)</f>
        <v/>
      </c>
      <c r="F701" s="6" t="str">
        <f>IF(总支出!E701="","",总支出!E701)</f>
        <v/>
      </c>
      <c r="G701" s="6" t="str">
        <f>IF(总支出!H701="","",总支出!H701)</f>
        <v/>
      </c>
      <c r="H701" s="6" t="str">
        <f>IF(总支出!I701="","自动",总支出!I701)</f>
        <v>自动</v>
      </c>
      <c r="I701" s="6" t="str">
        <f>IF(F701="","",IFERROR(VLOOKUP(F701,税费设置!$A$15:$B$27,2,FALSE),"含税不明"))</f>
        <v/>
      </c>
      <c r="J701" s="6" t="str">
        <f t="shared" si="71"/>
        <v/>
      </c>
      <c r="K701" s="6" t="str">
        <f>IF(AND(税费设置!$B$5="是",G701="个人支出",J701="应税"),"是","否")</f>
        <v>否</v>
      </c>
      <c r="L701" s="8">
        <f t="shared" si="72"/>
        <v>0</v>
      </c>
      <c r="M701" s="8">
        <f t="shared" si="73"/>
        <v>0</v>
      </c>
      <c r="N701" s="8">
        <f t="shared" si="74"/>
        <v>0</v>
      </c>
      <c r="O701" s="8">
        <f t="shared" si="75"/>
        <v>0</v>
      </c>
      <c r="P701" s="8">
        <f>IF(K701&lt;&gt;"是",0,IF(税费设置!$B$6="是",E701/(1+税费设置!$B$10),E701))</f>
        <v>0</v>
      </c>
      <c r="Q701" s="8">
        <f>IF(K701&lt;&gt;"是",0,P701*税费设置!$B$8)</f>
        <v>0</v>
      </c>
      <c r="R701" s="8">
        <f>IF(K701&lt;&gt;"是",0,P701*税费设置!$B$9)</f>
        <v>0</v>
      </c>
      <c r="S701" s="8">
        <f t="shared" si="76"/>
        <v>0</v>
      </c>
    </row>
    <row r="702" spans="1:19" ht="13.9">
      <c r="A702" s="6" t="str">
        <f>IF(总支出!A702="","",总支出!A702)</f>
        <v/>
      </c>
      <c r="B702" s="7" t="str">
        <f>IF(总支出!B702="","",总支出!B702)</f>
        <v/>
      </c>
      <c r="C702" s="6" t="str">
        <f t="shared" si="70"/>
        <v/>
      </c>
      <c r="D702" s="6" t="str">
        <f>IF(总支出!C702="","",总支出!C702)</f>
        <v/>
      </c>
      <c r="E702" s="8" t="str">
        <f>IF(总支出!D702="","",总支出!D702)</f>
        <v/>
      </c>
      <c r="F702" s="6" t="str">
        <f>IF(总支出!E702="","",总支出!E702)</f>
        <v/>
      </c>
      <c r="G702" s="6" t="str">
        <f>IF(总支出!H702="","",总支出!H702)</f>
        <v/>
      </c>
      <c r="H702" s="6" t="str">
        <f>IF(总支出!I702="","自动",总支出!I702)</f>
        <v>自动</v>
      </c>
      <c r="I702" s="6" t="str">
        <f>IF(F702="","",IFERROR(VLOOKUP(F702,税费设置!$A$15:$B$27,2,FALSE),"含税不明"))</f>
        <v/>
      </c>
      <c r="J702" s="6" t="str">
        <f t="shared" si="71"/>
        <v/>
      </c>
      <c r="K702" s="6" t="str">
        <f>IF(AND(税费设置!$B$5="是",G702="个人支出",J702="应税"),"是","否")</f>
        <v>否</v>
      </c>
      <c r="L702" s="8">
        <f t="shared" si="72"/>
        <v>0</v>
      </c>
      <c r="M702" s="8">
        <f t="shared" si="73"/>
        <v>0</v>
      </c>
      <c r="N702" s="8">
        <f t="shared" si="74"/>
        <v>0</v>
      </c>
      <c r="O702" s="8">
        <f t="shared" si="75"/>
        <v>0</v>
      </c>
      <c r="P702" s="8">
        <f>IF(K702&lt;&gt;"是",0,IF(税费设置!$B$6="是",E702/(1+税费设置!$B$10),E702))</f>
        <v>0</v>
      </c>
      <c r="Q702" s="8">
        <f>IF(K702&lt;&gt;"是",0,P702*税费设置!$B$8)</f>
        <v>0</v>
      </c>
      <c r="R702" s="8">
        <f>IF(K702&lt;&gt;"是",0,P702*税费设置!$B$9)</f>
        <v>0</v>
      </c>
      <c r="S702" s="8">
        <f t="shared" si="76"/>
        <v>0</v>
      </c>
    </row>
    <row r="703" spans="1:19" ht="13.9">
      <c r="A703" s="6" t="str">
        <f>IF(总支出!A703="","",总支出!A703)</f>
        <v/>
      </c>
      <c r="B703" s="7" t="str">
        <f>IF(总支出!B703="","",总支出!B703)</f>
        <v/>
      </c>
      <c r="C703" s="6" t="str">
        <f t="shared" si="70"/>
        <v/>
      </c>
      <c r="D703" s="6" t="str">
        <f>IF(总支出!C703="","",总支出!C703)</f>
        <v/>
      </c>
      <c r="E703" s="8" t="str">
        <f>IF(总支出!D703="","",总支出!D703)</f>
        <v/>
      </c>
      <c r="F703" s="6" t="str">
        <f>IF(总支出!E703="","",总支出!E703)</f>
        <v/>
      </c>
      <c r="G703" s="6" t="str">
        <f>IF(总支出!H703="","",总支出!H703)</f>
        <v/>
      </c>
      <c r="H703" s="6" t="str">
        <f>IF(总支出!I703="","自动",总支出!I703)</f>
        <v>自动</v>
      </c>
      <c r="I703" s="6" t="str">
        <f>IF(F703="","",IFERROR(VLOOKUP(F703,税费设置!$A$15:$B$27,2,FALSE),"含税不明"))</f>
        <v/>
      </c>
      <c r="J703" s="6" t="str">
        <f t="shared" si="71"/>
        <v/>
      </c>
      <c r="K703" s="6" t="str">
        <f>IF(AND(税费设置!$B$5="是",G703="个人支出",J703="应税"),"是","否")</f>
        <v>否</v>
      </c>
      <c r="L703" s="8">
        <f t="shared" si="72"/>
        <v>0</v>
      </c>
      <c r="M703" s="8">
        <f t="shared" si="73"/>
        <v>0</v>
      </c>
      <c r="N703" s="8">
        <f t="shared" si="74"/>
        <v>0</v>
      </c>
      <c r="O703" s="8">
        <f t="shared" si="75"/>
        <v>0</v>
      </c>
      <c r="P703" s="8">
        <f>IF(K703&lt;&gt;"是",0,IF(税费设置!$B$6="是",E703/(1+税费设置!$B$10),E703))</f>
        <v>0</v>
      </c>
      <c r="Q703" s="8">
        <f>IF(K703&lt;&gt;"是",0,P703*税费设置!$B$8)</f>
        <v>0</v>
      </c>
      <c r="R703" s="8">
        <f>IF(K703&lt;&gt;"是",0,P703*税费设置!$B$9)</f>
        <v>0</v>
      </c>
      <c r="S703" s="8">
        <f t="shared" si="76"/>
        <v>0</v>
      </c>
    </row>
    <row r="704" spans="1:19" ht="13.9">
      <c r="A704" s="6" t="str">
        <f>IF(总支出!A704="","",总支出!A704)</f>
        <v/>
      </c>
      <c r="B704" s="7" t="str">
        <f>IF(总支出!B704="","",总支出!B704)</f>
        <v/>
      </c>
      <c r="C704" s="6" t="str">
        <f t="shared" si="70"/>
        <v/>
      </c>
      <c r="D704" s="6" t="str">
        <f>IF(总支出!C704="","",总支出!C704)</f>
        <v/>
      </c>
      <c r="E704" s="8" t="str">
        <f>IF(总支出!D704="","",总支出!D704)</f>
        <v/>
      </c>
      <c r="F704" s="6" t="str">
        <f>IF(总支出!E704="","",总支出!E704)</f>
        <v/>
      </c>
      <c r="G704" s="6" t="str">
        <f>IF(总支出!H704="","",总支出!H704)</f>
        <v/>
      </c>
      <c r="H704" s="6" t="str">
        <f>IF(总支出!I704="","自动",总支出!I704)</f>
        <v>自动</v>
      </c>
      <c r="I704" s="6" t="str">
        <f>IF(F704="","",IFERROR(VLOOKUP(F704,税费设置!$A$15:$B$27,2,FALSE),"含税不明"))</f>
        <v/>
      </c>
      <c r="J704" s="6" t="str">
        <f t="shared" si="71"/>
        <v/>
      </c>
      <c r="K704" s="6" t="str">
        <f>IF(AND(税费设置!$B$5="是",G704="个人支出",J704="应税"),"是","否")</f>
        <v>否</v>
      </c>
      <c r="L704" s="8">
        <f t="shared" si="72"/>
        <v>0</v>
      </c>
      <c r="M704" s="8">
        <f t="shared" si="73"/>
        <v>0</v>
      </c>
      <c r="N704" s="8">
        <f t="shared" si="74"/>
        <v>0</v>
      </c>
      <c r="O704" s="8">
        <f t="shared" si="75"/>
        <v>0</v>
      </c>
      <c r="P704" s="8">
        <f>IF(K704&lt;&gt;"是",0,IF(税费设置!$B$6="是",E704/(1+税费设置!$B$10),E704))</f>
        <v>0</v>
      </c>
      <c r="Q704" s="8">
        <f>IF(K704&lt;&gt;"是",0,P704*税费设置!$B$8)</f>
        <v>0</v>
      </c>
      <c r="R704" s="8">
        <f>IF(K704&lt;&gt;"是",0,P704*税费设置!$B$9)</f>
        <v>0</v>
      </c>
      <c r="S704" s="8">
        <f t="shared" si="76"/>
        <v>0</v>
      </c>
    </row>
    <row r="705" spans="1:19" ht="13.9">
      <c r="A705" s="6" t="str">
        <f>IF(总支出!A705="","",总支出!A705)</f>
        <v/>
      </c>
      <c r="B705" s="7" t="str">
        <f>IF(总支出!B705="","",总支出!B705)</f>
        <v/>
      </c>
      <c r="C705" s="6" t="str">
        <f t="shared" si="70"/>
        <v/>
      </c>
      <c r="D705" s="6" t="str">
        <f>IF(总支出!C705="","",总支出!C705)</f>
        <v/>
      </c>
      <c r="E705" s="8" t="str">
        <f>IF(总支出!D705="","",总支出!D705)</f>
        <v/>
      </c>
      <c r="F705" s="6" t="str">
        <f>IF(总支出!E705="","",总支出!E705)</f>
        <v/>
      </c>
      <c r="G705" s="6" t="str">
        <f>IF(总支出!H705="","",总支出!H705)</f>
        <v/>
      </c>
      <c r="H705" s="6" t="str">
        <f>IF(总支出!I705="","自动",总支出!I705)</f>
        <v>自动</v>
      </c>
      <c r="I705" s="6" t="str">
        <f>IF(F705="","",IFERROR(VLOOKUP(F705,税费设置!$A$15:$B$27,2,FALSE),"含税不明"))</f>
        <v/>
      </c>
      <c r="J705" s="6" t="str">
        <f t="shared" si="71"/>
        <v/>
      </c>
      <c r="K705" s="6" t="str">
        <f>IF(AND(税费设置!$B$5="是",G705="个人支出",J705="应税"),"是","否")</f>
        <v>否</v>
      </c>
      <c r="L705" s="8">
        <f t="shared" si="72"/>
        <v>0</v>
      </c>
      <c r="M705" s="8">
        <f t="shared" si="73"/>
        <v>0</v>
      </c>
      <c r="N705" s="8">
        <f t="shared" si="74"/>
        <v>0</v>
      </c>
      <c r="O705" s="8">
        <f t="shared" si="75"/>
        <v>0</v>
      </c>
      <c r="P705" s="8">
        <f>IF(K705&lt;&gt;"是",0,IF(税费设置!$B$6="是",E705/(1+税费设置!$B$10),E705))</f>
        <v>0</v>
      </c>
      <c r="Q705" s="8">
        <f>IF(K705&lt;&gt;"是",0,P705*税费设置!$B$8)</f>
        <v>0</v>
      </c>
      <c r="R705" s="8">
        <f>IF(K705&lt;&gt;"是",0,P705*税费设置!$B$9)</f>
        <v>0</v>
      </c>
      <c r="S705" s="8">
        <f t="shared" si="76"/>
        <v>0</v>
      </c>
    </row>
    <row r="706" spans="1:19" ht="13.9">
      <c r="A706" s="6" t="str">
        <f>IF(总支出!A706="","",总支出!A706)</f>
        <v/>
      </c>
      <c r="B706" s="7" t="str">
        <f>IF(总支出!B706="","",总支出!B706)</f>
        <v/>
      </c>
      <c r="C706" s="6" t="str">
        <f t="shared" si="70"/>
        <v/>
      </c>
      <c r="D706" s="6" t="str">
        <f>IF(总支出!C706="","",总支出!C706)</f>
        <v/>
      </c>
      <c r="E706" s="8" t="str">
        <f>IF(总支出!D706="","",总支出!D706)</f>
        <v/>
      </c>
      <c r="F706" s="6" t="str">
        <f>IF(总支出!E706="","",总支出!E706)</f>
        <v/>
      </c>
      <c r="G706" s="6" t="str">
        <f>IF(总支出!H706="","",总支出!H706)</f>
        <v/>
      </c>
      <c r="H706" s="6" t="str">
        <f>IF(总支出!I706="","自动",总支出!I706)</f>
        <v>自动</v>
      </c>
      <c r="I706" s="6" t="str">
        <f>IF(F706="","",IFERROR(VLOOKUP(F706,税费设置!$A$15:$B$27,2,FALSE),"含税不明"))</f>
        <v/>
      </c>
      <c r="J706" s="6" t="str">
        <f t="shared" si="71"/>
        <v/>
      </c>
      <c r="K706" s="6" t="str">
        <f>IF(AND(税费设置!$B$5="是",G706="个人支出",J706="应税"),"是","否")</f>
        <v>否</v>
      </c>
      <c r="L706" s="8">
        <f t="shared" si="72"/>
        <v>0</v>
      </c>
      <c r="M706" s="8">
        <f t="shared" si="73"/>
        <v>0</v>
      </c>
      <c r="N706" s="8">
        <f t="shared" si="74"/>
        <v>0</v>
      </c>
      <c r="O706" s="8">
        <f t="shared" si="75"/>
        <v>0</v>
      </c>
      <c r="P706" s="8">
        <f>IF(K706&lt;&gt;"是",0,IF(税费设置!$B$6="是",E706/(1+税费设置!$B$10),E706))</f>
        <v>0</v>
      </c>
      <c r="Q706" s="8">
        <f>IF(K706&lt;&gt;"是",0,P706*税费设置!$B$8)</f>
        <v>0</v>
      </c>
      <c r="R706" s="8">
        <f>IF(K706&lt;&gt;"是",0,P706*税费设置!$B$9)</f>
        <v>0</v>
      </c>
      <c r="S706" s="8">
        <f t="shared" si="76"/>
        <v>0</v>
      </c>
    </row>
    <row r="707" spans="1:19" ht="13.9">
      <c r="A707" s="6" t="str">
        <f>IF(总支出!A707="","",总支出!A707)</f>
        <v/>
      </c>
      <c r="B707" s="7" t="str">
        <f>IF(总支出!B707="","",总支出!B707)</f>
        <v/>
      </c>
      <c r="C707" s="6" t="str">
        <f t="shared" si="70"/>
        <v/>
      </c>
      <c r="D707" s="6" t="str">
        <f>IF(总支出!C707="","",总支出!C707)</f>
        <v/>
      </c>
      <c r="E707" s="8" t="str">
        <f>IF(总支出!D707="","",总支出!D707)</f>
        <v/>
      </c>
      <c r="F707" s="6" t="str">
        <f>IF(总支出!E707="","",总支出!E707)</f>
        <v/>
      </c>
      <c r="G707" s="6" t="str">
        <f>IF(总支出!H707="","",总支出!H707)</f>
        <v/>
      </c>
      <c r="H707" s="6" t="str">
        <f>IF(总支出!I707="","自动",总支出!I707)</f>
        <v>自动</v>
      </c>
      <c r="I707" s="6" t="str">
        <f>IF(F707="","",IFERROR(VLOOKUP(F707,税费设置!$A$15:$B$27,2,FALSE),"含税不明"))</f>
        <v/>
      </c>
      <c r="J707" s="6" t="str">
        <f t="shared" si="71"/>
        <v/>
      </c>
      <c r="K707" s="6" t="str">
        <f>IF(AND(税费设置!$B$5="是",G707="个人支出",J707="应税"),"是","否")</f>
        <v>否</v>
      </c>
      <c r="L707" s="8">
        <f t="shared" si="72"/>
        <v>0</v>
      </c>
      <c r="M707" s="8">
        <f t="shared" si="73"/>
        <v>0</v>
      </c>
      <c r="N707" s="8">
        <f t="shared" si="74"/>
        <v>0</v>
      </c>
      <c r="O707" s="8">
        <f t="shared" si="75"/>
        <v>0</v>
      </c>
      <c r="P707" s="8">
        <f>IF(K707&lt;&gt;"是",0,IF(税费设置!$B$6="是",E707/(1+税费设置!$B$10),E707))</f>
        <v>0</v>
      </c>
      <c r="Q707" s="8">
        <f>IF(K707&lt;&gt;"是",0,P707*税费设置!$B$8)</f>
        <v>0</v>
      </c>
      <c r="R707" s="8">
        <f>IF(K707&lt;&gt;"是",0,P707*税费设置!$B$9)</f>
        <v>0</v>
      </c>
      <c r="S707" s="8">
        <f t="shared" si="76"/>
        <v>0</v>
      </c>
    </row>
    <row r="708" spans="1:19" ht="13.9">
      <c r="A708" s="6" t="str">
        <f>IF(总支出!A708="","",总支出!A708)</f>
        <v/>
      </c>
      <c r="B708" s="7" t="str">
        <f>IF(总支出!B708="","",总支出!B708)</f>
        <v/>
      </c>
      <c r="C708" s="6" t="str">
        <f t="shared" ref="C708:C771" si="77">IF(B708="","",TEXT(B708,"yyyy-mm"))</f>
        <v/>
      </c>
      <c r="D708" s="6" t="str">
        <f>IF(总支出!C708="","",总支出!C708)</f>
        <v/>
      </c>
      <c r="E708" s="8" t="str">
        <f>IF(总支出!D708="","",总支出!D708)</f>
        <v/>
      </c>
      <c r="F708" s="6" t="str">
        <f>IF(总支出!E708="","",总支出!E708)</f>
        <v/>
      </c>
      <c r="G708" s="6" t="str">
        <f>IF(总支出!H708="","",总支出!H708)</f>
        <v/>
      </c>
      <c r="H708" s="6" t="str">
        <f>IF(总支出!I708="","自动",总支出!I708)</f>
        <v>自动</v>
      </c>
      <c r="I708" s="6" t="str">
        <f>IF(F708="","",IFERROR(VLOOKUP(F708,税费设置!$A$15:$B$27,2,FALSE),"含税不明"))</f>
        <v/>
      </c>
      <c r="J708" s="6" t="str">
        <f t="shared" ref="J708:J771" si="78">IF(D708="","",IF(H708="自动",I708,H708))</f>
        <v/>
      </c>
      <c r="K708" s="6" t="str">
        <f>IF(AND(税费设置!$B$5="是",G708="个人支出",J708="应税"),"是","否")</f>
        <v>否</v>
      </c>
      <c r="L708" s="8">
        <f t="shared" ref="L708:L771" si="79">IF(K708="是",E708,0)</f>
        <v>0</v>
      </c>
      <c r="M708" s="8">
        <f t="shared" ref="M708:M771" si="80">IF(AND(G708="个人支出",J708="零税率"),E708,0)</f>
        <v>0</v>
      </c>
      <c r="N708" s="8">
        <f t="shared" ref="N708:N771" si="81">IF(AND(G708="个人支出",J708="免税"),E708,0)</f>
        <v>0</v>
      </c>
      <c r="O708" s="8">
        <f t="shared" ref="O708:O771" si="82">IF(AND(G708="个人支出",OR(J708="含税不明",J708="不适用")),E708,0)</f>
        <v>0</v>
      </c>
      <c r="P708" s="8">
        <f>IF(K708&lt;&gt;"是",0,IF(税费设置!$B$6="是",E708/(1+税费设置!$B$10),E708))</f>
        <v>0</v>
      </c>
      <c r="Q708" s="8">
        <f>IF(K708&lt;&gt;"是",0,P708*税费设置!$B$8)</f>
        <v>0</v>
      </c>
      <c r="R708" s="8">
        <f>IF(K708&lt;&gt;"是",0,P708*税费设置!$B$9)</f>
        <v>0</v>
      </c>
      <c r="S708" s="8">
        <f t="shared" ref="S708:S771" si="83">Q708+R708</f>
        <v>0</v>
      </c>
    </row>
    <row r="709" spans="1:19" ht="13.9">
      <c r="A709" s="6" t="str">
        <f>IF(总支出!A709="","",总支出!A709)</f>
        <v/>
      </c>
      <c r="B709" s="7" t="str">
        <f>IF(总支出!B709="","",总支出!B709)</f>
        <v/>
      </c>
      <c r="C709" s="6" t="str">
        <f t="shared" si="77"/>
        <v/>
      </c>
      <c r="D709" s="6" t="str">
        <f>IF(总支出!C709="","",总支出!C709)</f>
        <v/>
      </c>
      <c r="E709" s="8" t="str">
        <f>IF(总支出!D709="","",总支出!D709)</f>
        <v/>
      </c>
      <c r="F709" s="6" t="str">
        <f>IF(总支出!E709="","",总支出!E709)</f>
        <v/>
      </c>
      <c r="G709" s="6" t="str">
        <f>IF(总支出!H709="","",总支出!H709)</f>
        <v/>
      </c>
      <c r="H709" s="6" t="str">
        <f>IF(总支出!I709="","自动",总支出!I709)</f>
        <v>自动</v>
      </c>
      <c r="I709" s="6" t="str">
        <f>IF(F709="","",IFERROR(VLOOKUP(F709,税费设置!$A$15:$B$27,2,FALSE),"含税不明"))</f>
        <v/>
      </c>
      <c r="J709" s="6" t="str">
        <f t="shared" si="78"/>
        <v/>
      </c>
      <c r="K709" s="6" t="str">
        <f>IF(AND(税费设置!$B$5="是",G709="个人支出",J709="应税"),"是","否")</f>
        <v>否</v>
      </c>
      <c r="L709" s="8">
        <f t="shared" si="79"/>
        <v>0</v>
      </c>
      <c r="M709" s="8">
        <f t="shared" si="80"/>
        <v>0</v>
      </c>
      <c r="N709" s="8">
        <f t="shared" si="81"/>
        <v>0</v>
      </c>
      <c r="O709" s="8">
        <f t="shared" si="82"/>
        <v>0</v>
      </c>
      <c r="P709" s="8">
        <f>IF(K709&lt;&gt;"是",0,IF(税费设置!$B$6="是",E709/(1+税费设置!$B$10),E709))</f>
        <v>0</v>
      </c>
      <c r="Q709" s="8">
        <f>IF(K709&lt;&gt;"是",0,P709*税费设置!$B$8)</f>
        <v>0</v>
      </c>
      <c r="R709" s="8">
        <f>IF(K709&lt;&gt;"是",0,P709*税费设置!$B$9)</f>
        <v>0</v>
      </c>
      <c r="S709" s="8">
        <f t="shared" si="83"/>
        <v>0</v>
      </c>
    </row>
    <row r="710" spans="1:19" ht="13.9">
      <c r="A710" s="6" t="str">
        <f>IF(总支出!A710="","",总支出!A710)</f>
        <v/>
      </c>
      <c r="B710" s="7" t="str">
        <f>IF(总支出!B710="","",总支出!B710)</f>
        <v/>
      </c>
      <c r="C710" s="6" t="str">
        <f t="shared" si="77"/>
        <v/>
      </c>
      <c r="D710" s="6" t="str">
        <f>IF(总支出!C710="","",总支出!C710)</f>
        <v/>
      </c>
      <c r="E710" s="8" t="str">
        <f>IF(总支出!D710="","",总支出!D710)</f>
        <v/>
      </c>
      <c r="F710" s="6" t="str">
        <f>IF(总支出!E710="","",总支出!E710)</f>
        <v/>
      </c>
      <c r="G710" s="6" t="str">
        <f>IF(总支出!H710="","",总支出!H710)</f>
        <v/>
      </c>
      <c r="H710" s="6" t="str">
        <f>IF(总支出!I710="","自动",总支出!I710)</f>
        <v>自动</v>
      </c>
      <c r="I710" s="6" t="str">
        <f>IF(F710="","",IFERROR(VLOOKUP(F710,税费设置!$A$15:$B$27,2,FALSE),"含税不明"))</f>
        <v/>
      </c>
      <c r="J710" s="6" t="str">
        <f t="shared" si="78"/>
        <v/>
      </c>
      <c r="K710" s="6" t="str">
        <f>IF(AND(税费设置!$B$5="是",G710="个人支出",J710="应税"),"是","否")</f>
        <v>否</v>
      </c>
      <c r="L710" s="8">
        <f t="shared" si="79"/>
        <v>0</v>
      </c>
      <c r="M710" s="8">
        <f t="shared" si="80"/>
        <v>0</v>
      </c>
      <c r="N710" s="8">
        <f t="shared" si="81"/>
        <v>0</v>
      </c>
      <c r="O710" s="8">
        <f t="shared" si="82"/>
        <v>0</v>
      </c>
      <c r="P710" s="8">
        <f>IF(K710&lt;&gt;"是",0,IF(税费设置!$B$6="是",E710/(1+税费设置!$B$10),E710))</f>
        <v>0</v>
      </c>
      <c r="Q710" s="8">
        <f>IF(K710&lt;&gt;"是",0,P710*税费设置!$B$8)</f>
        <v>0</v>
      </c>
      <c r="R710" s="8">
        <f>IF(K710&lt;&gt;"是",0,P710*税费设置!$B$9)</f>
        <v>0</v>
      </c>
      <c r="S710" s="8">
        <f t="shared" si="83"/>
        <v>0</v>
      </c>
    </row>
    <row r="711" spans="1:19" ht="13.9">
      <c r="A711" s="6" t="str">
        <f>IF(总支出!A711="","",总支出!A711)</f>
        <v/>
      </c>
      <c r="B711" s="7" t="str">
        <f>IF(总支出!B711="","",总支出!B711)</f>
        <v/>
      </c>
      <c r="C711" s="6" t="str">
        <f t="shared" si="77"/>
        <v/>
      </c>
      <c r="D711" s="6" t="str">
        <f>IF(总支出!C711="","",总支出!C711)</f>
        <v/>
      </c>
      <c r="E711" s="8" t="str">
        <f>IF(总支出!D711="","",总支出!D711)</f>
        <v/>
      </c>
      <c r="F711" s="6" t="str">
        <f>IF(总支出!E711="","",总支出!E711)</f>
        <v/>
      </c>
      <c r="G711" s="6" t="str">
        <f>IF(总支出!H711="","",总支出!H711)</f>
        <v/>
      </c>
      <c r="H711" s="6" t="str">
        <f>IF(总支出!I711="","自动",总支出!I711)</f>
        <v>自动</v>
      </c>
      <c r="I711" s="6" t="str">
        <f>IF(F711="","",IFERROR(VLOOKUP(F711,税费设置!$A$15:$B$27,2,FALSE),"含税不明"))</f>
        <v/>
      </c>
      <c r="J711" s="6" t="str">
        <f t="shared" si="78"/>
        <v/>
      </c>
      <c r="K711" s="6" t="str">
        <f>IF(AND(税费设置!$B$5="是",G711="个人支出",J711="应税"),"是","否")</f>
        <v>否</v>
      </c>
      <c r="L711" s="8">
        <f t="shared" si="79"/>
        <v>0</v>
      </c>
      <c r="M711" s="8">
        <f t="shared" si="80"/>
        <v>0</v>
      </c>
      <c r="N711" s="8">
        <f t="shared" si="81"/>
        <v>0</v>
      </c>
      <c r="O711" s="8">
        <f t="shared" si="82"/>
        <v>0</v>
      </c>
      <c r="P711" s="8">
        <f>IF(K711&lt;&gt;"是",0,IF(税费设置!$B$6="是",E711/(1+税费设置!$B$10),E711))</f>
        <v>0</v>
      </c>
      <c r="Q711" s="8">
        <f>IF(K711&lt;&gt;"是",0,P711*税费设置!$B$8)</f>
        <v>0</v>
      </c>
      <c r="R711" s="8">
        <f>IF(K711&lt;&gt;"是",0,P711*税费设置!$B$9)</f>
        <v>0</v>
      </c>
      <c r="S711" s="8">
        <f t="shared" si="83"/>
        <v>0</v>
      </c>
    </row>
    <row r="712" spans="1:19" ht="13.9">
      <c r="A712" s="6" t="str">
        <f>IF(总支出!A712="","",总支出!A712)</f>
        <v/>
      </c>
      <c r="B712" s="7" t="str">
        <f>IF(总支出!B712="","",总支出!B712)</f>
        <v/>
      </c>
      <c r="C712" s="6" t="str">
        <f t="shared" si="77"/>
        <v/>
      </c>
      <c r="D712" s="6" t="str">
        <f>IF(总支出!C712="","",总支出!C712)</f>
        <v/>
      </c>
      <c r="E712" s="8" t="str">
        <f>IF(总支出!D712="","",总支出!D712)</f>
        <v/>
      </c>
      <c r="F712" s="6" t="str">
        <f>IF(总支出!E712="","",总支出!E712)</f>
        <v/>
      </c>
      <c r="G712" s="6" t="str">
        <f>IF(总支出!H712="","",总支出!H712)</f>
        <v/>
      </c>
      <c r="H712" s="6" t="str">
        <f>IF(总支出!I712="","自动",总支出!I712)</f>
        <v>自动</v>
      </c>
      <c r="I712" s="6" t="str">
        <f>IF(F712="","",IFERROR(VLOOKUP(F712,税费设置!$A$15:$B$27,2,FALSE),"含税不明"))</f>
        <v/>
      </c>
      <c r="J712" s="6" t="str">
        <f t="shared" si="78"/>
        <v/>
      </c>
      <c r="K712" s="6" t="str">
        <f>IF(AND(税费设置!$B$5="是",G712="个人支出",J712="应税"),"是","否")</f>
        <v>否</v>
      </c>
      <c r="L712" s="8">
        <f t="shared" si="79"/>
        <v>0</v>
      </c>
      <c r="M712" s="8">
        <f t="shared" si="80"/>
        <v>0</v>
      </c>
      <c r="N712" s="8">
        <f t="shared" si="81"/>
        <v>0</v>
      </c>
      <c r="O712" s="8">
        <f t="shared" si="82"/>
        <v>0</v>
      </c>
      <c r="P712" s="8">
        <f>IF(K712&lt;&gt;"是",0,IF(税费设置!$B$6="是",E712/(1+税费设置!$B$10),E712))</f>
        <v>0</v>
      </c>
      <c r="Q712" s="8">
        <f>IF(K712&lt;&gt;"是",0,P712*税费设置!$B$8)</f>
        <v>0</v>
      </c>
      <c r="R712" s="8">
        <f>IF(K712&lt;&gt;"是",0,P712*税费设置!$B$9)</f>
        <v>0</v>
      </c>
      <c r="S712" s="8">
        <f t="shared" si="83"/>
        <v>0</v>
      </c>
    </row>
    <row r="713" spans="1:19" ht="13.9">
      <c r="A713" s="6" t="str">
        <f>IF(总支出!A713="","",总支出!A713)</f>
        <v/>
      </c>
      <c r="B713" s="7" t="str">
        <f>IF(总支出!B713="","",总支出!B713)</f>
        <v/>
      </c>
      <c r="C713" s="6" t="str">
        <f t="shared" si="77"/>
        <v/>
      </c>
      <c r="D713" s="6" t="str">
        <f>IF(总支出!C713="","",总支出!C713)</f>
        <v/>
      </c>
      <c r="E713" s="8" t="str">
        <f>IF(总支出!D713="","",总支出!D713)</f>
        <v/>
      </c>
      <c r="F713" s="6" t="str">
        <f>IF(总支出!E713="","",总支出!E713)</f>
        <v/>
      </c>
      <c r="G713" s="6" t="str">
        <f>IF(总支出!H713="","",总支出!H713)</f>
        <v/>
      </c>
      <c r="H713" s="6" t="str">
        <f>IF(总支出!I713="","自动",总支出!I713)</f>
        <v>自动</v>
      </c>
      <c r="I713" s="6" t="str">
        <f>IF(F713="","",IFERROR(VLOOKUP(F713,税费设置!$A$15:$B$27,2,FALSE),"含税不明"))</f>
        <v/>
      </c>
      <c r="J713" s="6" t="str">
        <f t="shared" si="78"/>
        <v/>
      </c>
      <c r="K713" s="6" t="str">
        <f>IF(AND(税费设置!$B$5="是",G713="个人支出",J713="应税"),"是","否")</f>
        <v>否</v>
      </c>
      <c r="L713" s="8">
        <f t="shared" si="79"/>
        <v>0</v>
      </c>
      <c r="M713" s="8">
        <f t="shared" si="80"/>
        <v>0</v>
      </c>
      <c r="N713" s="8">
        <f t="shared" si="81"/>
        <v>0</v>
      </c>
      <c r="O713" s="8">
        <f t="shared" si="82"/>
        <v>0</v>
      </c>
      <c r="P713" s="8">
        <f>IF(K713&lt;&gt;"是",0,IF(税费设置!$B$6="是",E713/(1+税费设置!$B$10),E713))</f>
        <v>0</v>
      </c>
      <c r="Q713" s="8">
        <f>IF(K713&lt;&gt;"是",0,P713*税费设置!$B$8)</f>
        <v>0</v>
      </c>
      <c r="R713" s="8">
        <f>IF(K713&lt;&gt;"是",0,P713*税费设置!$B$9)</f>
        <v>0</v>
      </c>
      <c r="S713" s="8">
        <f t="shared" si="83"/>
        <v>0</v>
      </c>
    </row>
    <row r="714" spans="1:19" ht="13.9">
      <c r="A714" s="6" t="str">
        <f>IF(总支出!A714="","",总支出!A714)</f>
        <v/>
      </c>
      <c r="B714" s="7" t="str">
        <f>IF(总支出!B714="","",总支出!B714)</f>
        <v/>
      </c>
      <c r="C714" s="6" t="str">
        <f t="shared" si="77"/>
        <v/>
      </c>
      <c r="D714" s="6" t="str">
        <f>IF(总支出!C714="","",总支出!C714)</f>
        <v/>
      </c>
      <c r="E714" s="8" t="str">
        <f>IF(总支出!D714="","",总支出!D714)</f>
        <v/>
      </c>
      <c r="F714" s="6" t="str">
        <f>IF(总支出!E714="","",总支出!E714)</f>
        <v/>
      </c>
      <c r="G714" s="6" t="str">
        <f>IF(总支出!H714="","",总支出!H714)</f>
        <v/>
      </c>
      <c r="H714" s="6" t="str">
        <f>IF(总支出!I714="","自动",总支出!I714)</f>
        <v>自动</v>
      </c>
      <c r="I714" s="6" t="str">
        <f>IF(F714="","",IFERROR(VLOOKUP(F714,税费设置!$A$15:$B$27,2,FALSE),"含税不明"))</f>
        <v/>
      </c>
      <c r="J714" s="6" t="str">
        <f t="shared" si="78"/>
        <v/>
      </c>
      <c r="K714" s="6" t="str">
        <f>IF(AND(税费设置!$B$5="是",G714="个人支出",J714="应税"),"是","否")</f>
        <v>否</v>
      </c>
      <c r="L714" s="8">
        <f t="shared" si="79"/>
        <v>0</v>
      </c>
      <c r="M714" s="8">
        <f t="shared" si="80"/>
        <v>0</v>
      </c>
      <c r="N714" s="8">
        <f t="shared" si="81"/>
        <v>0</v>
      </c>
      <c r="O714" s="8">
        <f t="shared" si="82"/>
        <v>0</v>
      </c>
      <c r="P714" s="8">
        <f>IF(K714&lt;&gt;"是",0,IF(税费设置!$B$6="是",E714/(1+税费设置!$B$10),E714))</f>
        <v>0</v>
      </c>
      <c r="Q714" s="8">
        <f>IF(K714&lt;&gt;"是",0,P714*税费设置!$B$8)</f>
        <v>0</v>
      </c>
      <c r="R714" s="8">
        <f>IF(K714&lt;&gt;"是",0,P714*税费设置!$B$9)</f>
        <v>0</v>
      </c>
      <c r="S714" s="8">
        <f t="shared" si="83"/>
        <v>0</v>
      </c>
    </row>
    <row r="715" spans="1:19" ht="13.9">
      <c r="A715" s="6" t="str">
        <f>IF(总支出!A715="","",总支出!A715)</f>
        <v/>
      </c>
      <c r="B715" s="7" t="str">
        <f>IF(总支出!B715="","",总支出!B715)</f>
        <v/>
      </c>
      <c r="C715" s="6" t="str">
        <f t="shared" si="77"/>
        <v/>
      </c>
      <c r="D715" s="6" t="str">
        <f>IF(总支出!C715="","",总支出!C715)</f>
        <v/>
      </c>
      <c r="E715" s="8" t="str">
        <f>IF(总支出!D715="","",总支出!D715)</f>
        <v/>
      </c>
      <c r="F715" s="6" t="str">
        <f>IF(总支出!E715="","",总支出!E715)</f>
        <v/>
      </c>
      <c r="G715" s="6" t="str">
        <f>IF(总支出!H715="","",总支出!H715)</f>
        <v/>
      </c>
      <c r="H715" s="6" t="str">
        <f>IF(总支出!I715="","自动",总支出!I715)</f>
        <v>自动</v>
      </c>
      <c r="I715" s="6" t="str">
        <f>IF(F715="","",IFERROR(VLOOKUP(F715,税费设置!$A$15:$B$27,2,FALSE),"含税不明"))</f>
        <v/>
      </c>
      <c r="J715" s="6" t="str">
        <f t="shared" si="78"/>
        <v/>
      </c>
      <c r="K715" s="6" t="str">
        <f>IF(AND(税费设置!$B$5="是",G715="个人支出",J715="应税"),"是","否")</f>
        <v>否</v>
      </c>
      <c r="L715" s="8">
        <f t="shared" si="79"/>
        <v>0</v>
      </c>
      <c r="M715" s="8">
        <f t="shared" si="80"/>
        <v>0</v>
      </c>
      <c r="N715" s="8">
        <f t="shared" si="81"/>
        <v>0</v>
      </c>
      <c r="O715" s="8">
        <f t="shared" si="82"/>
        <v>0</v>
      </c>
      <c r="P715" s="8">
        <f>IF(K715&lt;&gt;"是",0,IF(税费设置!$B$6="是",E715/(1+税费设置!$B$10),E715))</f>
        <v>0</v>
      </c>
      <c r="Q715" s="8">
        <f>IF(K715&lt;&gt;"是",0,P715*税费设置!$B$8)</f>
        <v>0</v>
      </c>
      <c r="R715" s="8">
        <f>IF(K715&lt;&gt;"是",0,P715*税费设置!$B$9)</f>
        <v>0</v>
      </c>
      <c r="S715" s="8">
        <f t="shared" si="83"/>
        <v>0</v>
      </c>
    </row>
    <row r="716" spans="1:19" ht="13.9">
      <c r="A716" s="6" t="str">
        <f>IF(总支出!A716="","",总支出!A716)</f>
        <v/>
      </c>
      <c r="B716" s="7" t="str">
        <f>IF(总支出!B716="","",总支出!B716)</f>
        <v/>
      </c>
      <c r="C716" s="6" t="str">
        <f t="shared" si="77"/>
        <v/>
      </c>
      <c r="D716" s="6" t="str">
        <f>IF(总支出!C716="","",总支出!C716)</f>
        <v/>
      </c>
      <c r="E716" s="8" t="str">
        <f>IF(总支出!D716="","",总支出!D716)</f>
        <v/>
      </c>
      <c r="F716" s="6" t="str">
        <f>IF(总支出!E716="","",总支出!E716)</f>
        <v/>
      </c>
      <c r="G716" s="6" t="str">
        <f>IF(总支出!H716="","",总支出!H716)</f>
        <v/>
      </c>
      <c r="H716" s="6" t="str">
        <f>IF(总支出!I716="","自动",总支出!I716)</f>
        <v>自动</v>
      </c>
      <c r="I716" s="6" t="str">
        <f>IF(F716="","",IFERROR(VLOOKUP(F716,税费设置!$A$15:$B$27,2,FALSE),"含税不明"))</f>
        <v/>
      </c>
      <c r="J716" s="6" t="str">
        <f t="shared" si="78"/>
        <v/>
      </c>
      <c r="K716" s="6" t="str">
        <f>IF(AND(税费设置!$B$5="是",G716="个人支出",J716="应税"),"是","否")</f>
        <v>否</v>
      </c>
      <c r="L716" s="8">
        <f t="shared" si="79"/>
        <v>0</v>
      </c>
      <c r="M716" s="8">
        <f t="shared" si="80"/>
        <v>0</v>
      </c>
      <c r="N716" s="8">
        <f t="shared" si="81"/>
        <v>0</v>
      </c>
      <c r="O716" s="8">
        <f t="shared" si="82"/>
        <v>0</v>
      </c>
      <c r="P716" s="8">
        <f>IF(K716&lt;&gt;"是",0,IF(税费设置!$B$6="是",E716/(1+税费设置!$B$10),E716))</f>
        <v>0</v>
      </c>
      <c r="Q716" s="8">
        <f>IF(K716&lt;&gt;"是",0,P716*税费设置!$B$8)</f>
        <v>0</v>
      </c>
      <c r="R716" s="8">
        <f>IF(K716&lt;&gt;"是",0,P716*税费设置!$B$9)</f>
        <v>0</v>
      </c>
      <c r="S716" s="8">
        <f t="shared" si="83"/>
        <v>0</v>
      </c>
    </row>
    <row r="717" spans="1:19" ht="13.9">
      <c r="A717" s="6" t="str">
        <f>IF(总支出!A717="","",总支出!A717)</f>
        <v/>
      </c>
      <c r="B717" s="7" t="str">
        <f>IF(总支出!B717="","",总支出!B717)</f>
        <v/>
      </c>
      <c r="C717" s="6" t="str">
        <f t="shared" si="77"/>
        <v/>
      </c>
      <c r="D717" s="6" t="str">
        <f>IF(总支出!C717="","",总支出!C717)</f>
        <v/>
      </c>
      <c r="E717" s="8" t="str">
        <f>IF(总支出!D717="","",总支出!D717)</f>
        <v/>
      </c>
      <c r="F717" s="6" t="str">
        <f>IF(总支出!E717="","",总支出!E717)</f>
        <v/>
      </c>
      <c r="G717" s="6" t="str">
        <f>IF(总支出!H717="","",总支出!H717)</f>
        <v/>
      </c>
      <c r="H717" s="6" t="str">
        <f>IF(总支出!I717="","自动",总支出!I717)</f>
        <v>自动</v>
      </c>
      <c r="I717" s="6" t="str">
        <f>IF(F717="","",IFERROR(VLOOKUP(F717,税费设置!$A$15:$B$27,2,FALSE),"含税不明"))</f>
        <v/>
      </c>
      <c r="J717" s="6" t="str">
        <f t="shared" si="78"/>
        <v/>
      </c>
      <c r="K717" s="6" t="str">
        <f>IF(AND(税费设置!$B$5="是",G717="个人支出",J717="应税"),"是","否")</f>
        <v>否</v>
      </c>
      <c r="L717" s="8">
        <f t="shared" si="79"/>
        <v>0</v>
      </c>
      <c r="M717" s="8">
        <f t="shared" si="80"/>
        <v>0</v>
      </c>
      <c r="N717" s="8">
        <f t="shared" si="81"/>
        <v>0</v>
      </c>
      <c r="O717" s="8">
        <f t="shared" si="82"/>
        <v>0</v>
      </c>
      <c r="P717" s="8">
        <f>IF(K717&lt;&gt;"是",0,IF(税费设置!$B$6="是",E717/(1+税费设置!$B$10),E717))</f>
        <v>0</v>
      </c>
      <c r="Q717" s="8">
        <f>IF(K717&lt;&gt;"是",0,P717*税费设置!$B$8)</f>
        <v>0</v>
      </c>
      <c r="R717" s="8">
        <f>IF(K717&lt;&gt;"是",0,P717*税费设置!$B$9)</f>
        <v>0</v>
      </c>
      <c r="S717" s="8">
        <f t="shared" si="83"/>
        <v>0</v>
      </c>
    </row>
    <row r="718" spans="1:19" ht="13.9">
      <c r="A718" s="6" t="str">
        <f>IF(总支出!A718="","",总支出!A718)</f>
        <v/>
      </c>
      <c r="B718" s="7" t="str">
        <f>IF(总支出!B718="","",总支出!B718)</f>
        <v/>
      </c>
      <c r="C718" s="6" t="str">
        <f t="shared" si="77"/>
        <v/>
      </c>
      <c r="D718" s="6" t="str">
        <f>IF(总支出!C718="","",总支出!C718)</f>
        <v/>
      </c>
      <c r="E718" s="8" t="str">
        <f>IF(总支出!D718="","",总支出!D718)</f>
        <v/>
      </c>
      <c r="F718" s="6" t="str">
        <f>IF(总支出!E718="","",总支出!E718)</f>
        <v/>
      </c>
      <c r="G718" s="6" t="str">
        <f>IF(总支出!H718="","",总支出!H718)</f>
        <v/>
      </c>
      <c r="H718" s="6" t="str">
        <f>IF(总支出!I718="","自动",总支出!I718)</f>
        <v>自动</v>
      </c>
      <c r="I718" s="6" t="str">
        <f>IF(F718="","",IFERROR(VLOOKUP(F718,税费设置!$A$15:$B$27,2,FALSE),"含税不明"))</f>
        <v/>
      </c>
      <c r="J718" s="6" t="str">
        <f t="shared" si="78"/>
        <v/>
      </c>
      <c r="K718" s="6" t="str">
        <f>IF(AND(税费设置!$B$5="是",G718="个人支出",J718="应税"),"是","否")</f>
        <v>否</v>
      </c>
      <c r="L718" s="8">
        <f t="shared" si="79"/>
        <v>0</v>
      </c>
      <c r="M718" s="8">
        <f t="shared" si="80"/>
        <v>0</v>
      </c>
      <c r="N718" s="8">
        <f t="shared" si="81"/>
        <v>0</v>
      </c>
      <c r="O718" s="8">
        <f t="shared" si="82"/>
        <v>0</v>
      </c>
      <c r="P718" s="8">
        <f>IF(K718&lt;&gt;"是",0,IF(税费设置!$B$6="是",E718/(1+税费设置!$B$10),E718))</f>
        <v>0</v>
      </c>
      <c r="Q718" s="8">
        <f>IF(K718&lt;&gt;"是",0,P718*税费设置!$B$8)</f>
        <v>0</v>
      </c>
      <c r="R718" s="8">
        <f>IF(K718&lt;&gt;"是",0,P718*税费设置!$B$9)</f>
        <v>0</v>
      </c>
      <c r="S718" s="8">
        <f t="shared" si="83"/>
        <v>0</v>
      </c>
    </row>
    <row r="719" spans="1:19" ht="13.9">
      <c r="A719" s="6" t="str">
        <f>IF(总支出!A719="","",总支出!A719)</f>
        <v/>
      </c>
      <c r="B719" s="7" t="str">
        <f>IF(总支出!B719="","",总支出!B719)</f>
        <v/>
      </c>
      <c r="C719" s="6" t="str">
        <f t="shared" si="77"/>
        <v/>
      </c>
      <c r="D719" s="6" t="str">
        <f>IF(总支出!C719="","",总支出!C719)</f>
        <v/>
      </c>
      <c r="E719" s="8" t="str">
        <f>IF(总支出!D719="","",总支出!D719)</f>
        <v/>
      </c>
      <c r="F719" s="6" t="str">
        <f>IF(总支出!E719="","",总支出!E719)</f>
        <v/>
      </c>
      <c r="G719" s="6" t="str">
        <f>IF(总支出!H719="","",总支出!H719)</f>
        <v/>
      </c>
      <c r="H719" s="6" t="str">
        <f>IF(总支出!I719="","自动",总支出!I719)</f>
        <v>自动</v>
      </c>
      <c r="I719" s="6" t="str">
        <f>IF(F719="","",IFERROR(VLOOKUP(F719,税费设置!$A$15:$B$27,2,FALSE),"含税不明"))</f>
        <v/>
      </c>
      <c r="J719" s="6" t="str">
        <f t="shared" si="78"/>
        <v/>
      </c>
      <c r="K719" s="6" t="str">
        <f>IF(AND(税费设置!$B$5="是",G719="个人支出",J719="应税"),"是","否")</f>
        <v>否</v>
      </c>
      <c r="L719" s="8">
        <f t="shared" si="79"/>
        <v>0</v>
      </c>
      <c r="M719" s="8">
        <f t="shared" si="80"/>
        <v>0</v>
      </c>
      <c r="N719" s="8">
        <f t="shared" si="81"/>
        <v>0</v>
      </c>
      <c r="O719" s="8">
        <f t="shared" si="82"/>
        <v>0</v>
      </c>
      <c r="P719" s="8">
        <f>IF(K719&lt;&gt;"是",0,IF(税费设置!$B$6="是",E719/(1+税费设置!$B$10),E719))</f>
        <v>0</v>
      </c>
      <c r="Q719" s="8">
        <f>IF(K719&lt;&gt;"是",0,P719*税费设置!$B$8)</f>
        <v>0</v>
      </c>
      <c r="R719" s="8">
        <f>IF(K719&lt;&gt;"是",0,P719*税费设置!$B$9)</f>
        <v>0</v>
      </c>
      <c r="S719" s="8">
        <f t="shared" si="83"/>
        <v>0</v>
      </c>
    </row>
    <row r="720" spans="1:19" ht="13.9">
      <c r="A720" s="6" t="str">
        <f>IF(总支出!A720="","",总支出!A720)</f>
        <v/>
      </c>
      <c r="B720" s="7" t="str">
        <f>IF(总支出!B720="","",总支出!B720)</f>
        <v/>
      </c>
      <c r="C720" s="6" t="str">
        <f t="shared" si="77"/>
        <v/>
      </c>
      <c r="D720" s="6" t="str">
        <f>IF(总支出!C720="","",总支出!C720)</f>
        <v/>
      </c>
      <c r="E720" s="8" t="str">
        <f>IF(总支出!D720="","",总支出!D720)</f>
        <v/>
      </c>
      <c r="F720" s="6" t="str">
        <f>IF(总支出!E720="","",总支出!E720)</f>
        <v/>
      </c>
      <c r="G720" s="6" t="str">
        <f>IF(总支出!H720="","",总支出!H720)</f>
        <v/>
      </c>
      <c r="H720" s="6" t="str">
        <f>IF(总支出!I720="","自动",总支出!I720)</f>
        <v>自动</v>
      </c>
      <c r="I720" s="6" t="str">
        <f>IF(F720="","",IFERROR(VLOOKUP(F720,税费设置!$A$15:$B$27,2,FALSE),"含税不明"))</f>
        <v/>
      </c>
      <c r="J720" s="6" t="str">
        <f t="shared" si="78"/>
        <v/>
      </c>
      <c r="K720" s="6" t="str">
        <f>IF(AND(税费设置!$B$5="是",G720="个人支出",J720="应税"),"是","否")</f>
        <v>否</v>
      </c>
      <c r="L720" s="8">
        <f t="shared" si="79"/>
        <v>0</v>
      </c>
      <c r="M720" s="8">
        <f t="shared" si="80"/>
        <v>0</v>
      </c>
      <c r="N720" s="8">
        <f t="shared" si="81"/>
        <v>0</v>
      </c>
      <c r="O720" s="8">
        <f t="shared" si="82"/>
        <v>0</v>
      </c>
      <c r="P720" s="8">
        <f>IF(K720&lt;&gt;"是",0,IF(税费设置!$B$6="是",E720/(1+税费设置!$B$10),E720))</f>
        <v>0</v>
      </c>
      <c r="Q720" s="8">
        <f>IF(K720&lt;&gt;"是",0,P720*税费设置!$B$8)</f>
        <v>0</v>
      </c>
      <c r="R720" s="8">
        <f>IF(K720&lt;&gt;"是",0,P720*税费设置!$B$9)</f>
        <v>0</v>
      </c>
      <c r="S720" s="8">
        <f t="shared" si="83"/>
        <v>0</v>
      </c>
    </row>
    <row r="721" spans="1:19" ht="13.9">
      <c r="A721" s="6" t="str">
        <f>IF(总支出!A721="","",总支出!A721)</f>
        <v/>
      </c>
      <c r="B721" s="7" t="str">
        <f>IF(总支出!B721="","",总支出!B721)</f>
        <v/>
      </c>
      <c r="C721" s="6" t="str">
        <f t="shared" si="77"/>
        <v/>
      </c>
      <c r="D721" s="6" t="str">
        <f>IF(总支出!C721="","",总支出!C721)</f>
        <v/>
      </c>
      <c r="E721" s="8" t="str">
        <f>IF(总支出!D721="","",总支出!D721)</f>
        <v/>
      </c>
      <c r="F721" s="6" t="str">
        <f>IF(总支出!E721="","",总支出!E721)</f>
        <v/>
      </c>
      <c r="G721" s="6" t="str">
        <f>IF(总支出!H721="","",总支出!H721)</f>
        <v/>
      </c>
      <c r="H721" s="6" t="str">
        <f>IF(总支出!I721="","自动",总支出!I721)</f>
        <v>自动</v>
      </c>
      <c r="I721" s="6" t="str">
        <f>IF(F721="","",IFERROR(VLOOKUP(F721,税费设置!$A$15:$B$27,2,FALSE),"含税不明"))</f>
        <v/>
      </c>
      <c r="J721" s="6" t="str">
        <f t="shared" si="78"/>
        <v/>
      </c>
      <c r="K721" s="6" t="str">
        <f>IF(AND(税费设置!$B$5="是",G721="个人支出",J721="应税"),"是","否")</f>
        <v>否</v>
      </c>
      <c r="L721" s="8">
        <f t="shared" si="79"/>
        <v>0</v>
      </c>
      <c r="M721" s="8">
        <f t="shared" si="80"/>
        <v>0</v>
      </c>
      <c r="N721" s="8">
        <f t="shared" si="81"/>
        <v>0</v>
      </c>
      <c r="O721" s="8">
        <f t="shared" si="82"/>
        <v>0</v>
      </c>
      <c r="P721" s="8">
        <f>IF(K721&lt;&gt;"是",0,IF(税费设置!$B$6="是",E721/(1+税费设置!$B$10),E721))</f>
        <v>0</v>
      </c>
      <c r="Q721" s="8">
        <f>IF(K721&lt;&gt;"是",0,P721*税费设置!$B$8)</f>
        <v>0</v>
      </c>
      <c r="R721" s="8">
        <f>IF(K721&lt;&gt;"是",0,P721*税费设置!$B$9)</f>
        <v>0</v>
      </c>
      <c r="S721" s="8">
        <f t="shared" si="83"/>
        <v>0</v>
      </c>
    </row>
    <row r="722" spans="1:19" ht="13.9">
      <c r="A722" s="6" t="str">
        <f>IF(总支出!A722="","",总支出!A722)</f>
        <v/>
      </c>
      <c r="B722" s="7" t="str">
        <f>IF(总支出!B722="","",总支出!B722)</f>
        <v/>
      </c>
      <c r="C722" s="6" t="str">
        <f t="shared" si="77"/>
        <v/>
      </c>
      <c r="D722" s="6" t="str">
        <f>IF(总支出!C722="","",总支出!C722)</f>
        <v/>
      </c>
      <c r="E722" s="8" t="str">
        <f>IF(总支出!D722="","",总支出!D722)</f>
        <v/>
      </c>
      <c r="F722" s="6" t="str">
        <f>IF(总支出!E722="","",总支出!E722)</f>
        <v/>
      </c>
      <c r="G722" s="6" t="str">
        <f>IF(总支出!H722="","",总支出!H722)</f>
        <v/>
      </c>
      <c r="H722" s="6" t="str">
        <f>IF(总支出!I722="","自动",总支出!I722)</f>
        <v>自动</v>
      </c>
      <c r="I722" s="6" t="str">
        <f>IF(F722="","",IFERROR(VLOOKUP(F722,税费设置!$A$15:$B$27,2,FALSE),"含税不明"))</f>
        <v/>
      </c>
      <c r="J722" s="6" t="str">
        <f t="shared" si="78"/>
        <v/>
      </c>
      <c r="K722" s="6" t="str">
        <f>IF(AND(税费设置!$B$5="是",G722="个人支出",J722="应税"),"是","否")</f>
        <v>否</v>
      </c>
      <c r="L722" s="8">
        <f t="shared" si="79"/>
        <v>0</v>
      </c>
      <c r="M722" s="8">
        <f t="shared" si="80"/>
        <v>0</v>
      </c>
      <c r="N722" s="8">
        <f t="shared" si="81"/>
        <v>0</v>
      </c>
      <c r="O722" s="8">
        <f t="shared" si="82"/>
        <v>0</v>
      </c>
      <c r="P722" s="8">
        <f>IF(K722&lt;&gt;"是",0,IF(税费设置!$B$6="是",E722/(1+税费设置!$B$10),E722))</f>
        <v>0</v>
      </c>
      <c r="Q722" s="8">
        <f>IF(K722&lt;&gt;"是",0,P722*税费设置!$B$8)</f>
        <v>0</v>
      </c>
      <c r="R722" s="8">
        <f>IF(K722&lt;&gt;"是",0,P722*税费设置!$B$9)</f>
        <v>0</v>
      </c>
      <c r="S722" s="8">
        <f t="shared" si="83"/>
        <v>0</v>
      </c>
    </row>
    <row r="723" spans="1:19" ht="13.9">
      <c r="A723" s="6" t="str">
        <f>IF(总支出!A723="","",总支出!A723)</f>
        <v/>
      </c>
      <c r="B723" s="7" t="str">
        <f>IF(总支出!B723="","",总支出!B723)</f>
        <v/>
      </c>
      <c r="C723" s="6" t="str">
        <f t="shared" si="77"/>
        <v/>
      </c>
      <c r="D723" s="6" t="str">
        <f>IF(总支出!C723="","",总支出!C723)</f>
        <v/>
      </c>
      <c r="E723" s="8" t="str">
        <f>IF(总支出!D723="","",总支出!D723)</f>
        <v/>
      </c>
      <c r="F723" s="6" t="str">
        <f>IF(总支出!E723="","",总支出!E723)</f>
        <v/>
      </c>
      <c r="G723" s="6" t="str">
        <f>IF(总支出!H723="","",总支出!H723)</f>
        <v/>
      </c>
      <c r="H723" s="6" t="str">
        <f>IF(总支出!I723="","自动",总支出!I723)</f>
        <v>自动</v>
      </c>
      <c r="I723" s="6" t="str">
        <f>IF(F723="","",IFERROR(VLOOKUP(F723,税费设置!$A$15:$B$27,2,FALSE),"含税不明"))</f>
        <v/>
      </c>
      <c r="J723" s="6" t="str">
        <f t="shared" si="78"/>
        <v/>
      </c>
      <c r="K723" s="6" t="str">
        <f>IF(AND(税费设置!$B$5="是",G723="个人支出",J723="应税"),"是","否")</f>
        <v>否</v>
      </c>
      <c r="L723" s="8">
        <f t="shared" si="79"/>
        <v>0</v>
      </c>
      <c r="M723" s="8">
        <f t="shared" si="80"/>
        <v>0</v>
      </c>
      <c r="N723" s="8">
        <f t="shared" si="81"/>
        <v>0</v>
      </c>
      <c r="O723" s="8">
        <f t="shared" si="82"/>
        <v>0</v>
      </c>
      <c r="P723" s="8">
        <f>IF(K723&lt;&gt;"是",0,IF(税费设置!$B$6="是",E723/(1+税费设置!$B$10),E723))</f>
        <v>0</v>
      </c>
      <c r="Q723" s="8">
        <f>IF(K723&lt;&gt;"是",0,P723*税费设置!$B$8)</f>
        <v>0</v>
      </c>
      <c r="R723" s="8">
        <f>IF(K723&lt;&gt;"是",0,P723*税费设置!$B$9)</f>
        <v>0</v>
      </c>
      <c r="S723" s="8">
        <f t="shared" si="83"/>
        <v>0</v>
      </c>
    </row>
    <row r="724" spans="1:19" ht="13.9">
      <c r="A724" s="6" t="str">
        <f>IF(总支出!A724="","",总支出!A724)</f>
        <v/>
      </c>
      <c r="B724" s="7" t="str">
        <f>IF(总支出!B724="","",总支出!B724)</f>
        <v/>
      </c>
      <c r="C724" s="6" t="str">
        <f t="shared" si="77"/>
        <v/>
      </c>
      <c r="D724" s="6" t="str">
        <f>IF(总支出!C724="","",总支出!C724)</f>
        <v/>
      </c>
      <c r="E724" s="8" t="str">
        <f>IF(总支出!D724="","",总支出!D724)</f>
        <v/>
      </c>
      <c r="F724" s="6" t="str">
        <f>IF(总支出!E724="","",总支出!E724)</f>
        <v/>
      </c>
      <c r="G724" s="6" t="str">
        <f>IF(总支出!H724="","",总支出!H724)</f>
        <v/>
      </c>
      <c r="H724" s="6" t="str">
        <f>IF(总支出!I724="","自动",总支出!I724)</f>
        <v>自动</v>
      </c>
      <c r="I724" s="6" t="str">
        <f>IF(F724="","",IFERROR(VLOOKUP(F724,税费设置!$A$15:$B$27,2,FALSE),"含税不明"))</f>
        <v/>
      </c>
      <c r="J724" s="6" t="str">
        <f t="shared" si="78"/>
        <v/>
      </c>
      <c r="K724" s="6" t="str">
        <f>IF(AND(税费设置!$B$5="是",G724="个人支出",J724="应税"),"是","否")</f>
        <v>否</v>
      </c>
      <c r="L724" s="8">
        <f t="shared" si="79"/>
        <v>0</v>
      </c>
      <c r="M724" s="8">
        <f t="shared" si="80"/>
        <v>0</v>
      </c>
      <c r="N724" s="8">
        <f t="shared" si="81"/>
        <v>0</v>
      </c>
      <c r="O724" s="8">
        <f t="shared" si="82"/>
        <v>0</v>
      </c>
      <c r="P724" s="8">
        <f>IF(K724&lt;&gt;"是",0,IF(税费设置!$B$6="是",E724/(1+税费设置!$B$10),E724))</f>
        <v>0</v>
      </c>
      <c r="Q724" s="8">
        <f>IF(K724&lt;&gt;"是",0,P724*税费设置!$B$8)</f>
        <v>0</v>
      </c>
      <c r="R724" s="8">
        <f>IF(K724&lt;&gt;"是",0,P724*税费设置!$B$9)</f>
        <v>0</v>
      </c>
      <c r="S724" s="8">
        <f t="shared" si="83"/>
        <v>0</v>
      </c>
    </row>
    <row r="725" spans="1:19" ht="13.9">
      <c r="A725" s="6" t="str">
        <f>IF(总支出!A725="","",总支出!A725)</f>
        <v/>
      </c>
      <c r="B725" s="7" t="str">
        <f>IF(总支出!B725="","",总支出!B725)</f>
        <v/>
      </c>
      <c r="C725" s="6" t="str">
        <f t="shared" si="77"/>
        <v/>
      </c>
      <c r="D725" s="6" t="str">
        <f>IF(总支出!C725="","",总支出!C725)</f>
        <v/>
      </c>
      <c r="E725" s="8" t="str">
        <f>IF(总支出!D725="","",总支出!D725)</f>
        <v/>
      </c>
      <c r="F725" s="6" t="str">
        <f>IF(总支出!E725="","",总支出!E725)</f>
        <v/>
      </c>
      <c r="G725" s="6" t="str">
        <f>IF(总支出!H725="","",总支出!H725)</f>
        <v/>
      </c>
      <c r="H725" s="6" t="str">
        <f>IF(总支出!I725="","自动",总支出!I725)</f>
        <v>自动</v>
      </c>
      <c r="I725" s="6" t="str">
        <f>IF(F725="","",IFERROR(VLOOKUP(F725,税费设置!$A$15:$B$27,2,FALSE),"含税不明"))</f>
        <v/>
      </c>
      <c r="J725" s="6" t="str">
        <f t="shared" si="78"/>
        <v/>
      </c>
      <c r="K725" s="6" t="str">
        <f>IF(AND(税费设置!$B$5="是",G725="个人支出",J725="应税"),"是","否")</f>
        <v>否</v>
      </c>
      <c r="L725" s="8">
        <f t="shared" si="79"/>
        <v>0</v>
      </c>
      <c r="M725" s="8">
        <f t="shared" si="80"/>
        <v>0</v>
      </c>
      <c r="N725" s="8">
        <f t="shared" si="81"/>
        <v>0</v>
      </c>
      <c r="O725" s="8">
        <f t="shared" si="82"/>
        <v>0</v>
      </c>
      <c r="P725" s="8">
        <f>IF(K725&lt;&gt;"是",0,IF(税费设置!$B$6="是",E725/(1+税费设置!$B$10),E725))</f>
        <v>0</v>
      </c>
      <c r="Q725" s="8">
        <f>IF(K725&lt;&gt;"是",0,P725*税费设置!$B$8)</f>
        <v>0</v>
      </c>
      <c r="R725" s="8">
        <f>IF(K725&lt;&gt;"是",0,P725*税费设置!$B$9)</f>
        <v>0</v>
      </c>
      <c r="S725" s="8">
        <f t="shared" si="83"/>
        <v>0</v>
      </c>
    </row>
    <row r="726" spans="1:19" ht="13.9">
      <c r="A726" s="6" t="str">
        <f>IF(总支出!A726="","",总支出!A726)</f>
        <v/>
      </c>
      <c r="B726" s="7" t="str">
        <f>IF(总支出!B726="","",总支出!B726)</f>
        <v/>
      </c>
      <c r="C726" s="6" t="str">
        <f t="shared" si="77"/>
        <v/>
      </c>
      <c r="D726" s="6" t="str">
        <f>IF(总支出!C726="","",总支出!C726)</f>
        <v/>
      </c>
      <c r="E726" s="8" t="str">
        <f>IF(总支出!D726="","",总支出!D726)</f>
        <v/>
      </c>
      <c r="F726" s="6" t="str">
        <f>IF(总支出!E726="","",总支出!E726)</f>
        <v/>
      </c>
      <c r="G726" s="6" t="str">
        <f>IF(总支出!H726="","",总支出!H726)</f>
        <v/>
      </c>
      <c r="H726" s="6" t="str">
        <f>IF(总支出!I726="","自动",总支出!I726)</f>
        <v>自动</v>
      </c>
      <c r="I726" s="6" t="str">
        <f>IF(F726="","",IFERROR(VLOOKUP(F726,税费设置!$A$15:$B$27,2,FALSE),"含税不明"))</f>
        <v/>
      </c>
      <c r="J726" s="6" t="str">
        <f t="shared" si="78"/>
        <v/>
      </c>
      <c r="K726" s="6" t="str">
        <f>IF(AND(税费设置!$B$5="是",G726="个人支出",J726="应税"),"是","否")</f>
        <v>否</v>
      </c>
      <c r="L726" s="8">
        <f t="shared" si="79"/>
        <v>0</v>
      </c>
      <c r="M726" s="8">
        <f t="shared" si="80"/>
        <v>0</v>
      </c>
      <c r="N726" s="8">
        <f t="shared" si="81"/>
        <v>0</v>
      </c>
      <c r="O726" s="8">
        <f t="shared" si="82"/>
        <v>0</v>
      </c>
      <c r="P726" s="8">
        <f>IF(K726&lt;&gt;"是",0,IF(税费设置!$B$6="是",E726/(1+税费设置!$B$10),E726))</f>
        <v>0</v>
      </c>
      <c r="Q726" s="8">
        <f>IF(K726&lt;&gt;"是",0,P726*税费设置!$B$8)</f>
        <v>0</v>
      </c>
      <c r="R726" s="8">
        <f>IF(K726&lt;&gt;"是",0,P726*税费设置!$B$9)</f>
        <v>0</v>
      </c>
      <c r="S726" s="8">
        <f t="shared" si="83"/>
        <v>0</v>
      </c>
    </row>
    <row r="727" spans="1:19" ht="13.9">
      <c r="A727" s="6" t="str">
        <f>IF(总支出!A727="","",总支出!A727)</f>
        <v/>
      </c>
      <c r="B727" s="7" t="str">
        <f>IF(总支出!B727="","",总支出!B727)</f>
        <v/>
      </c>
      <c r="C727" s="6" t="str">
        <f t="shared" si="77"/>
        <v/>
      </c>
      <c r="D727" s="6" t="str">
        <f>IF(总支出!C727="","",总支出!C727)</f>
        <v/>
      </c>
      <c r="E727" s="8" t="str">
        <f>IF(总支出!D727="","",总支出!D727)</f>
        <v/>
      </c>
      <c r="F727" s="6" t="str">
        <f>IF(总支出!E727="","",总支出!E727)</f>
        <v/>
      </c>
      <c r="G727" s="6" t="str">
        <f>IF(总支出!H727="","",总支出!H727)</f>
        <v/>
      </c>
      <c r="H727" s="6" t="str">
        <f>IF(总支出!I727="","自动",总支出!I727)</f>
        <v>自动</v>
      </c>
      <c r="I727" s="6" t="str">
        <f>IF(F727="","",IFERROR(VLOOKUP(F727,税费设置!$A$15:$B$27,2,FALSE),"含税不明"))</f>
        <v/>
      </c>
      <c r="J727" s="6" t="str">
        <f t="shared" si="78"/>
        <v/>
      </c>
      <c r="K727" s="6" t="str">
        <f>IF(AND(税费设置!$B$5="是",G727="个人支出",J727="应税"),"是","否")</f>
        <v>否</v>
      </c>
      <c r="L727" s="8">
        <f t="shared" si="79"/>
        <v>0</v>
      </c>
      <c r="M727" s="8">
        <f t="shared" si="80"/>
        <v>0</v>
      </c>
      <c r="N727" s="8">
        <f t="shared" si="81"/>
        <v>0</v>
      </c>
      <c r="O727" s="8">
        <f t="shared" si="82"/>
        <v>0</v>
      </c>
      <c r="P727" s="8">
        <f>IF(K727&lt;&gt;"是",0,IF(税费设置!$B$6="是",E727/(1+税费设置!$B$10),E727))</f>
        <v>0</v>
      </c>
      <c r="Q727" s="8">
        <f>IF(K727&lt;&gt;"是",0,P727*税费设置!$B$8)</f>
        <v>0</v>
      </c>
      <c r="R727" s="8">
        <f>IF(K727&lt;&gt;"是",0,P727*税费设置!$B$9)</f>
        <v>0</v>
      </c>
      <c r="S727" s="8">
        <f t="shared" si="83"/>
        <v>0</v>
      </c>
    </row>
    <row r="728" spans="1:19" ht="13.9">
      <c r="A728" s="6" t="str">
        <f>IF(总支出!A728="","",总支出!A728)</f>
        <v/>
      </c>
      <c r="B728" s="7" t="str">
        <f>IF(总支出!B728="","",总支出!B728)</f>
        <v/>
      </c>
      <c r="C728" s="6" t="str">
        <f t="shared" si="77"/>
        <v/>
      </c>
      <c r="D728" s="6" t="str">
        <f>IF(总支出!C728="","",总支出!C728)</f>
        <v/>
      </c>
      <c r="E728" s="8" t="str">
        <f>IF(总支出!D728="","",总支出!D728)</f>
        <v/>
      </c>
      <c r="F728" s="6" t="str">
        <f>IF(总支出!E728="","",总支出!E728)</f>
        <v/>
      </c>
      <c r="G728" s="6" t="str">
        <f>IF(总支出!H728="","",总支出!H728)</f>
        <v/>
      </c>
      <c r="H728" s="6" t="str">
        <f>IF(总支出!I728="","自动",总支出!I728)</f>
        <v>自动</v>
      </c>
      <c r="I728" s="6" t="str">
        <f>IF(F728="","",IFERROR(VLOOKUP(F728,税费设置!$A$15:$B$27,2,FALSE),"含税不明"))</f>
        <v/>
      </c>
      <c r="J728" s="6" t="str">
        <f t="shared" si="78"/>
        <v/>
      </c>
      <c r="K728" s="6" t="str">
        <f>IF(AND(税费设置!$B$5="是",G728="个人支出",J728="应税"),"是","否")</f>
        <v>否</v>
      </c>
      <c r="L728" s="8">
        <f t="shared" si="79"/>
        <v>0</v>
      </c>
      <c r="M728" s="8">
        <f t="shared" si="80"/>
        <v>0</v>
      </c>
      <c r="N728" s="8">
        <f t="shared" si="81"/>
        <v>0</v>
      </c>
      <c r="O728" s="8">
        <f t="shared" si="82"/>
        <v>0</v>
      </c>
      <c r="P728" s="8">
        <f>IF(K728&lt;&gt;"是",0,IF(税费设置!$B$6="是",E728/(1+税费设置!$B$10),E728))</f>
        <v>0</v>
      </c>
      <c r="Q728" s="8">
        <f>IF(K728&lt;&gt;"是",0,P728*税费设置!$B$8)</f>
        <v>0</v>
      </c>
      <c r="R728" s="8">
        <f>IF(K728&lt;&gt;"是",0,P728*税费设置!$B$9)</f>
        <v>0</v>
      </c>
      <c r="S728" s="8">
        <f t="shared" si="83"/>
        <v>0</v>
      </c>
    </row>
    <row r="729" spans="1:19" ht="13.9">
      <c r="A729" s="6" t="str">
        <f>IF(总支出!A729="","",总支出!A729)</f>
        <v/>
      </c>
      <c r="B729" s="7" t="str">
        <f>IF(总支出!B729="","",总支出!B729)</f>
        <v/>
      </c>
      <c r="C729" s="6" t="str">
        <f t="shared" si="77"/>
        <v/>
      </c>
      <c r="D729" s="6" t="str">
        <f>IF(总支出!C729="","",总支出!C729)</f>
        <v/>
      </c>
      <c r="E729" s="8" t="str">
        <f>IF(总支出!D729="","",总支出!D729)</f>
        <v/>
      </c>
      <c r="F729" s="6" t="str">
        <f>IF(总支出!E729="","",总支出!E729)</f>
        <v/>
      </c>
      <c r="G729" s="6" t="str">
        <f>IF(总支出!H729="","",总支出!H729)</f>
        <v/>
      </c>
      <c r="H729" s="6" t="str">
        <f>IF(总支出!I729="","自动",总支出!I729)</f>
        <v>自动</v>
      </c>
      <c r="I729" s="6" t="str">
        <f>IF(F729="","",IFERROR(VLOOKUP(F729,税费设置!$A$15:$B$27,2,FALSE),"含税不明"))</f>
        <v/>
      </c>
      <c r="J729" s="6" t="str">
        <f t="shared" si="78"/>
        <v/>
      </c>
      <c r="K729" s="6" t="str">
        <f>IF(AND(税费设置!$B$5="是",G729="个人支出",J729="应税"),"是","否")</f>
        <v>否</v>
      </c>
      <c r="L729" s="8">
        <f t="shared" si="79"/>
        <v>0</v>
      </c>
      <c r="M729" s="8">
        <f t="shared" si="80"/>
        <v>0</v>
      </c>
      <c r="N729" s="8">
        <f t="shared" si="81"/>
        <v>0</v>
      </c>
      <c r="O729" s="8">
        <f t="shared" si="82"/>
        <v>0</v>
      </c>
      <c r="P729" s="8">
        <f>IF(K729&lt;&gt;"是",0,IF(税费设置!$B$6="是",E729/(1+税费设置!$B$10),E729))</f>
        <v>0</v>
      </c>
      <c r="Q729" s="8">
        <f>IF(K729&lt;&gt;"是",0,P729*税费设置!$B$8)</f>
        <v>0</v>
      </c>
      <c r="R729" s="8">
        <f>IF(K729&lt;&gt;"是",0,P729*税费设置!$B$9)</f>
        <v>0</v>
      </c>
      <c r="S729" s="8">
        <f t="shared" si="83"/>
        <v>0</v>
      </c>
    </row>
    <row r="730" spans="1:19" ht="13.9">
      <c r="A730" s="6" t="str">
        <f>IF(总支出!A730="","",总支出!A730)</f>
        <v/>
      </c>
      <c r="B730" s="7" t="str">
        <f>IF(总支出!B730="","",总支出!B730)</f>
        <v/>
      </c>
      <c r="C730" s="6" t="str">
        <f t="shared" si="77"/>
        <v/>
      </c>
      <c r="D730" s="6" t="str">
        <f>IF(总支出!C730="","",总支出!C730)</f>
        <v/>
      </c>
      <c r="E730" s="8" t="str">
        <f>IF(总支出!D730="","",总支出!D730)</f>
        <v/>
      </c>
      <c r="F730" s="6" t="str">
        <f>IF(总支出!E730="","",总支出!E730)</f>
        <v/>
      </c>
      <c r="G730" s="6" t="str">
        <f>IF(总支出!H730="","",总支出!H730)</f>
        <v/>
      </c>
      <c r="H730" s="6" t="str">
        <f>IF(总支出!I730="","自动",总支出!I730)</f>
        <v>自动</v>
      </c>
      <c r="I730" s="6" t="str">
        <f>IF(F730="","",IFERROR(VLOOKUP(F730,税费设置!$A$15:$B$27,2,FALSE),"含税不明"))</f>
        <v/>
      </c>
      <c r="J730" s="6" t="str">
        <f t="shared" si="78"/>
        <v/>
      </c>
      <c r="K730" s="6" t="str">
        <f>IF(AND(税费设置!$B$5="是",G730="个人支出",J730="应税"),"是","否")</f>
        <v>否</v>
      </c>
      <c r="L730" s="8">
        <f t="shared" si="79"/>
        <v>0</v>
      </c>
      <c r="M730" s="8">
        <f t="shared" si="80"/>
        <v>0</v>
      </c>
      <c r="N730" s="8">
        <f t="shared" si="81"/>
        <v>0</v>
      </c>
      <c r="O730" s="8">
        <f t="shared" si="82"/>
        <v>0</v>
      </c>
      <c r="P730" s="8">
        <f>IF(K730&lt;&gt;"是",0,IF(税费设置!$B$6="是",E730/(1+税费设置!$B$10),E730))</f>
        <v>0</v>
      </c>
      <c r="Q730" s="8">
        <f>IF(K730&lt;&gt;"是",0,P730*税费设置!$B$8)</f>
        <v>0</v>
      </c>
      <c r="R730" s="8">
        <f>IF(K730&lt;&gt;"是",0,P730*税费设置!$B$9)</f>
        <v>0</v>
      </c>
      <c r="S730" s="8">
        <f t="shared" si="83"/>
        <v>0</v>
      </c>
    </row>
    <row r="731" spans="1:19" ht="13.9">
      <c r="A731" s="6" t="str">
        <f>IF(总支出!A731="","",总支出!A731)</f>
        <v/>
      </c>
      <c r="B731" s="7" t="str">
        <f>IF(总支出!B731="","",总支出!B731)</f>
        <v/>
      </c>
      <c r="C731" s="6" t="str">
        <f t="shared" si="77"/>
        <v/>
      </c>
      <c r="D731" s="6" t="str">
        <f>IF(总支出!C731="","",总支出!C731)</f>
        <v/>
      </c>
      <c r="E731" s="8" t="str">
        <f>IF(总支出!D731="","",总支出!D731)</f>
        <v/>
      </c>
      <c r="F731" s="6" t="str">
        <f>IF(总支出!E731="","",总支出!E731)</f>
        <v/>
      </c>
      <c r="G731" s="6" t="str">
        <f>IF(总支出!H731="","",总支出!H731)</f>
        <v/>
      </c>
      <c r="H731" s="6" t="str">
        <f>IF(总支出!I731="","自动",总支出!I731)</f>
        <v>自动</v>
      </c>
      <c r="I731" s="6" t="str">
        <f>IF(F731="","",IFERROR(VLOOKUP(F731,税费设置!$A$15:$B$27,2,FALSE),"含税不明"))</f>
        <v/>
      </c>
      <c r="J731" s="6" t="str">
        <f t="shared" si="78"/>
        <v/>
      </c>
      <c r="K731" s="6" t="str">
        <f>IF(AND(税费设置!$B$5="是",G731="个人支出",J731="应税"),"是","否")</f>
        <v>否</v>
      </c>
      <c r="L731" s="8">
        <f t="shared" si="79"/>
        <v>0</v>
      </c>
      <c r="M731" s="8">
        <f t="shared" si="80"/>
        <v>0</v>
      </c>
      <c r="N731" s="8">
        <f t="shared" si="81"/>
        <v>0</v>
      </c>
      <c r="O731" s="8">
        <f t="shared" si="82"/>
        <v>0</v>
      </c>
      <c r="P731" s="8">
        <f>IF(K731&lt;&gt;"是",0,IF(税费设置!$B$6="是",E731/(1+税费设置!$B$10),E731))</f>
        <v>0</v>
      </c>
      <c r="Q731" s="8">
        <f>IF(K731&lt;&gt;"是",0,P731*税费设置!$B$8)</f>
        <v>0</v>
      </c>
      <c r="R731" s="8">
        <f>IF(K731&lt;&gt;"是",0,P731*税费设置!$B$9)</f>
        <v>0</v>
      </c>
      <c r="S731" s="8">
        <f t="shared" si="83"/>
        <v>0</v>
      </c>
    </row>
    <row r="732" spans="1:19" ht="13.9">
      <c r="A732" s="6" t="str">
        <f>IF(总支出!A732="","",总支出!A732)</f>
        <v/>
      </c>
      <c r="B732" s="7" t="str">
        <f>IF(总支出!B732="","",总支出!B732)</f>
        <v/>
      </c>
      <c r="C732" s="6" t="str">
        <f t="shared" si="77"/>
        <v/>
      </c>
      <c r="D732" s="6" t="str">
        <f>IF(总支出!C732="","",总支出!C732)</f>
        <v/>
      </c>
      <c r="E732" s="8" t="str">
        <f>IF(总支出!D732="","",总支出!D732)</f>
        <v/>
      </c>
      <c r="F732" s="6" t="str">
        <f>IF(总支出!E732="","",总支出!E732)</f>
        <v/>
      </c>
      <c r="G732" s="6" t="str">
        <f>IF(总支出!H732="","",总支出!H732)</f>
        <v/>
      </c>
      <c r="H732" s="6" t="str">
        <f>IF(总支出!I732="","自动",总支出!I732)</f>
        <v>自动</v>
      </c>
      <c r="I732" s="6" t="str">
        <f>IF(F732="","",IFERROR(VLOOKUP(F732,税费设置!$A$15:$B$27,2,FALSE),"含税不明"))</f>
        <v/>
      </c>
      <c r="J732" s="6" t="str">
        <f t="shared" si="78"/>
        <v/>
      </c>
      <c r="K732" s="6" t="str">
        <f>IF(AND(税费设置!$B$5="是",G732="个人支出",J732="应税"),"是","否")</f>
        <v>否</v>
      </c>
      <c r="L732" s="8">
        <f t="shared" si="79"/>
        <v>0</v>
      </c>
      <c r="M732" s="8">
        <f t="shared" si="80"/>
        <v>0</v>
      </c>
      <c r="N732" s="8">
        <f t="shared" si="81"/>
        <v>0</v>
      </c>
      <c r="O732" s="8">
        <f t="shared" si="82"/>
        <v>0</v>
      </c>
      <c r="P732" s="8">
        <f>IF(K732&lt;&gt;"是",0,IF(税费设置!$B$6="是",E732/(1+税费设置!$B$10),E732))</f>
        <v>0</v>
      </c>
      <c r="Q732" s="8">
        <f>IF(K732&lt;&gt;"是",0,P732*税费设置!$B$8)</f>
        <v>0</v>
      </c>
      <c r="R732" s="8">
        <f>IF(K732&lt;&gt;"是",0,P732*税费设置!$B$9)</f>
        <v>0</v>
      </c>
      <c r="S732" s="8">
        <f t="shared" si="83"/>
        <v>0</v>
      </c>
    </row>
    <row r="733" spans="1:19" ht="13.9">
      <c r="A733" s="6" t="str">
        <f>IF(总支出!A733="","",总支出!A733)</f>
        <v/>
      </c>
      <c r="B733" s="7" t="str">
        <f>IF(总支出!B733="","",总支出!B733)</f>
        <v/>
      </c>
      <c r="C733" s="6" t="str">
        <f t="shared" si="77"/>
        <v/>
      </c>
      <c r="D733" s="6" t="str">
        <f>IF(总支出!C733="","",总支出!C733)</f>
        <v/>
      </c>
      <c r="E733" s="8" t="str">
        <f>IF(总支出!D733="","",总支出!D733)</f>
        <v/>
      </c>
      <c r="F733" s="6" t="str">
        <f>IF(总支出!E733="","",总支出!E733)</f>
        <v/>
      </c>
      <c r="G733" s="6" t="str">
        <f>IF(总支出!H733="","",总支出!H733)</f>
        <v/>
      </c>
      <c r="H733" s="6" t="str">
        <f>IF(总支出!I733="","自动",总支出!I733)</f>
        <v>自动</v>
      </c>
      <c r="I733" s="6" t="str">
        <f>IF(F733="","",IFERROR(VLOOKUP(F733,税费设置!$A$15:$B$27,2,FALSE),"含税不明"))</f>
        <v/>
      </c>
      <c r="J733" s="6" t="str">
        <f t="shared" si="78"/>
        <v/>
      </c>
      <c r="K733" s="6" t="str">
        <f>IF(AND(税费设置!$B$5="是",G733="个人支出",J733="应税"),"是","否")</f>
        <v>否</v>
      </c>
      <c r="L733" s="8">
        <f t="shared" si="79"/>
        <v>0</v>
      </c>
      <c r="M733" s="8">
        <f t="shared" si="80"/>
        <v>0</v>
      </c>
      <c r="N733" s="8">
        <f t="shared" si="81"/>
        <v>0</v>
      </c>
      <c r="O733" s="8">
        <f t="shared" si="82"/>
        <v>0</v>
      </c>
      <c r="P733" s="8">
        <f>IF(K733&lt;&gt;"是",0,IF(税费设置!$B$6="是",E733/(1+税费设置!$B$10),E733))</f>
        <v>0</v>
      </c>
      <c r="Q733" s="8">
        <f>IF(K733&lt;&gt;"是",0,P733*税费设置!$B$8)</f>
        <v>0</v>
      </c>
      <c r="R733" s="8">
        <f>IF(K733&lt;&gt;"是",0,P733*税费设置!$B$9)</f>
        <v>0</v>
      </c>
      <c r="S733" s="8">
        <f t="shared" si="83"/>
        <v>0</v>
      </c>
    </row>
    <row r="734" spans="1:19" ht="13.9">
      <c r="A734" s="6" t="str">
        <f>IF(总支出!A734="","",总支出!A734)</f>
        <v/>
      </c>
      <c r="B734" s="7" t="str">
        <f>IF(总支出!B734="","",总支出!B734)</f>
        <v/>
      </c>
      <c r="C734" s="6" t="str">
        <f t="shared" si="77"/>
        <v/>
      </c>
      <c r="D734" s="6" t="str">
        <f>IF(总支出!C734="","",总支出!C734)</f>
        <v/>
      </c>
      <c r="E734" s="8" t="str">
        <f>IF(总支出!D734="","",总支出!D734)</f>
        <v/>
      </c>
      <c r="F734" s="6" t="str">
        <f>IF(总支出!E734="","",总支出!E734)</f>
        <v/>
      </c>
      <c r="G734" s="6" t="str">
        <f>IF(总支出!H734="","",总支出!H734)</f>
        <v/>
      </c>
      <c r="H734" s="6" t="str">
        <f>IF(总支出!I734="","自动",总支出!I734)</f>
        <v>自动</v>
      </c>
      <c r="I734" s="6" t="str">
        <f>IF(F734="","",IFERROR(VLOOKUP(F734,税费设置!$A$15:$B$27,2,FALSE),"含税不明"))</f>
        <v/>
      </c>
      <c r="J734" s="6" t="str">
        <f t="shared" si="78"/>
        <v/>
      </c>
      <c r="K734" s="6" t="str">
        <f>IF(AND(税费设置!$B$5="是",G734="个人支出",J734="应税"),"是","否")</f>
        <v>否</v>
      </c>
      <c r="L734" s="8">
        <f t="shared" si="79"/>
        <v>0</v>
      </c>
      <c r="M734" s="8">
        <f t="shared" si="80"/>
        <v>0</v>
      </c>
      <c r="N734" s="8">
        <f t="shared" si="81"/>
        <v>0</v>
      </c>
      <c r="O734" s="8">
        <f t="shared" si="82"/>
        <v>0</v>
      </c>
      <c r="P734" s="8">
        <f>IF(K734&lt;&gt;"是",0,IF(税费设置!$B$6="是",E734/(1+税费设置!$B$10),E734))</f>
        <v>0</v>
      </c>
      <c r="Q734" s="8">
        <f>IF(K734&lt;&gt;"是",0,P734*税费设置!$B$8)</f>
        <v>0</v>
      </c>
      <c r="R734" s="8">
        <f>IF(K734&lt;&gt;"是",0,P734*税费设置!$B$9)</f>
        <v>0</v>
      </c>
      <c r="S734" s="8">
        <f t="shared" si="83"/>
        <v>0</v>
      </c>
    </row>
    <row r="735" spans="1:19" ht="13.9">
      <c r="A735" s="6" t="str">
        <f>IF(总支出!A735="","",总支出!A735)</f>
        <v/>
      </c>
      <c r="B735" s="7" t="str">
        <f>IF(总支出!B735="","",总支出!B735)</f>
        <v/>
      </c>
      <c r="C735" s="6" t="str">
        <f t="shared" si="77"/>
        <v/>
      </c>
      <c r="D735" s="6" t="str">
        <f>IF(总支出!C735="","",总支出!C735)</f>
        <v/>
      </c>
      <c r="E735" s="8" t="str">
        <f>IF(总支出!D735="","",总支出!D735)</f>
        <v/>
      </c>
      <c r="F735" s="6" t="str">
        <f>IF(总支出!E735="","",总支出!E735)</f>
        <v/>
      </c>
      <c r="G735" s="6" t="str">
        <f>IF(总支出!H735="","",总支出!H735)</f>
        <v/>
      </c>
      <c r="H735" s="6" t="str">
        <f>IF(总支出!I735="","自动",总支出!I735)</f>
        <v>自动</v>
      </c>
      <c r="I735" s="6" t="str">
        <f>IF(F735="","",IFERROR(VLOOKUP(F735,税费设置!$A$15:$B$27,2,FALSE),"含税不明"))</f>
        <v/>
      </c>
      <c r="J735" s="6" t="str">
        <f t="shared" si="78"/>
        <v/>
      </c>
      <c r="K735" s="6" t="str">
        <f>IF(AND(税费设置!$B$5="是",G735="个人支出",J735="应税"),"是","否")</f>
        <v>否</v>
      </c>
      <c r="L735" s="8">
        <f t="shared" si="79"/>
        <v>0</v>
      </c>
      <c r="M735" s="8">
        <f t="shared" si="80"/>
        <v>0</v>
      </c>
      <c r="N735" s="8">
        <f t="shared" si="81"/>
        <v>0</v>
      </c>
      <c r="O735" s="8">
        <f t="shared" si="82"/>
        <v>0</v>
      </c>
      <c r="P735" s="8">
        <f>IF(K735&lt;&gt;"是",0,IF(税费设置!$B$6="是",E735/(1+税费设置!$B$10),E735))</f>
        <v>0</v>
      </c>
      <c r="Q735" s="8">
        <f>IF(K735&lt;&gt;"是",0,P735*税费设置!$B$8)</f>
        <v>0</v>
      </c>
      <c r="R735" s="8">
        <f>IF(K735&lt;&gt;"是",0,P735*税费设置!$B$9)</f>
        <v>0</v>
      </c>
      <c r="S735" s="8">
        <f t="shared" si="83"/>
        <v>0</v>
      </c>
    </row>
    <row r="736" spans="1:19" ht="13.9">
      <c r="A736" s="6" t="str">
        <f>IF(总支出!A736="","",总支出!A736)</f>
        <v/>
      </c>
      <c r="B736" s="7" t="str">
        <f>IF(总支出!B736="","",总支出!B736)</f>
        <v/>
      </c>
      <c r="C736" s="6" t="str">
        <f t="shared" si="77"/>
        <v/>
      </c>
      <c r="D736" s="6" t="str">
        <f>IF(总支出!C736="","",总支出!C736)</f>
        <v/>
      </c>
      <c r="E736" s="8" t="str">
        <f>IF(总支出!D736="","",总支出!D736)</f>
        <v/>
      </c>
      <c r="F736" s="6" t="str">
        <f>IF(总支出!E736="","",总支出!E736)</f>
        <v/>
      </c>
      <c r="G736" s="6" t="str">
        <f>IF(总支出!H736="","",总支出!H736)</f>
        <v/>
      </c>
      <c r="H736" s="6" t="str">
        <f>IF(总支出!I736="","自动",总支出!I736)</f>
        <v>自动</v>
      </c>
      <c r="I736" s="6" t="str">
        <f>IF(F736="","",IFERROR(VLOOKUP(F736,税费设置!$A$15:$B$27,2,FALSE),"含税不明"))</f>
        <v/>
      </c>
      <c r="J736" s="6" t="str">
        <f t="shared" si="78"/>
        <v/>
      </c>
      <c r="K736" s="6" t="str">
        <f>IF(AND(税费设置!$B$5="是",G736="个人支出",J736="应税"),"是","否")</f>
        <v>否</v>
      </c>
      <c r="L736" s="8">
        <f t="shared" si="79"/>
        <v>0</v>
      </c>
      <c r="M736" s="8">
        <f t="shared" si="80"/>
        <v>0</v>
      </c>
      <c r="N736" s="8">
        <f t="shared" si="81"/>
        <v>0</v>
      </c>
      <c r="O736" s="8">
        <f t="shared" si="82"/>
        <v>0</v>
      </c>
      <c r="P736" s="8">
        <f>IF(K736&lt;&gt;"是",0,IF(税费设置!$B$6="是",E736/(1+税费设置!$B$10),E736))</f>
        <v>0</v>
      </c>
      <c r="Q736" s="8">
        <f>IF(K736&lt;&gt;"是",0,P736*税费设置!$B$8)</f>
        <v>0</v>
      </c>
      <c r="R736" s="8">
        <f>IF(K736&lt;&gt;"是",0,P736*税费设置!$B$9)</f>
        <v>0</v>
      </c>
      <c r="S736" s="8">
        <f t="shared" si="83"/>
        <v>0</v>
      </c>
    </row>
    <row r="737" spans="1:19" ht="13.9">
      <c r="A737" s="6" t="str">
        <f>IF(总支出!A737="","",总支出!A737)</f>
        <v/>
      </c>
      <c r="B737" s="7" t="str">
        <f>IF(总支出!B737="","",总支出!B737)</f>
        <v/>
      </c>
      <c r="C737" s="6" t="str">
        <f t="shared" si="77"/>
        <v/>
      </c>
      <c r="D737" s="6" t="str">
        <f>IF(总支出!C737="","",总支出!C737)</f>
        <v/>
      </c>
      <c r="E737" s="8" t="str">
        <f>IF(总支出!D737="","",总支出!D737)</f>
        <v/>
      </c>
      <c r="F737" s="6" t="str">
        <f>IF(总支出!E737="","",总支出!E737)</f>
        <v/>
      </c>
      <c r="G737" s="6" t="str">
        <f>IF(总支出!H737="","",总支出!H737)</f>
        <v/>
      </c>
      <c r="H737" s="6" t="str">
        <f>IF(总支出!I737="","自动",总支出!I737)</f>
        <v>自动</v>
      </c>
      <c r="I737" s="6" t="str">
        <f>IF(F737="","",IFERROR(VLOOKUP(F737,税费设置!$A$15:$B$27,2,FALSE),"含税不明"))</f>
        <v/>
      </c>
      <c r="J737" s="6" t="str">
        <f t="shared" si="78"/>
        <v/>
      </c>
      <c r="K737" s="6" t="str">
        <f>IF(AND(税费设置!$B$5="是",G737="个人支出",J737="应税"),"是","否")</f>
        <v>否</v>
      </c>
      <c r="L737" s="8">
        <f t="shared" si="79"/>
        <v>0</v>
      </c>
      <c r="M737" s="8">
        <f t="shared" si="80"/>
        <v>0</v>
      </c>
      <c r="N737" s="8">
        <f t="shared" si="81"/>
        <v>0</v>
      </c>
      <c r="O737" s="8">
        <f t="shared" si="82"/>
        <v>0</v>
      </c>
      <c r="P737" s="8">
        <f>IF(K737&lt;&gt;"是",0,IF(税费设置!$B$6="是",E737/(1+税费设置!$B$10),E737))</f>
        <v>0</v>
      </c>
      <c r="Q737" s="8">
        <f>IF(K737&lt;&gt;"是",0,P737*税费设置!$B$8)</f>
        <v>0</v>
      </c>
      <c r="R737" s="8">
        <f>IF(K737&lt;&gt;"是",0,P737*税费设置!$B$9)</f>
        <v>0</v>
      </c>
      <c r="S737" s="8">
        <f t="shared" si="83"/>
        <v>0</v>
      </c>
    </row>
    <row r="738" spans="1:19" ht="13.9">
      <c r="A738" s="6" t="str">
        <f>IF(总支出!A738="","",总支出!A738)</f>
        <v/>
      </c>
      <c r="B738" s="7" t="str">
        <f>IF(总支出!B738="","",总支出!B738)</f>
        <v/>
      </c>
      <c r="C738" s="6" t="str">
        <f t="shared" si="77"/>
        <v/>
      </c>
      <c r="D738" s="6" t="str">
        <f>IF(总支出!C738="","",总支出!C738)</f>
        <v/>
      </c>
      <c r="E738" s="8" t="str">
        <f>IF(总支出!D738="","",总支出!D738)</f>
        <v/>
      </c>
      <c r="F738" s="6" t="str">
        <f>IF(总支出!E738="","",总支出!E738)</f>
        <v/>
      </c>
      <c r="G738" s="6" t="str">
        <f>IF(总支出!H738="","",总支出!H738)</f>
        <v/>
      </c>
      <c r="H738" s="6" t="str">
        <f>IF(总支出!I738="","自动",总支出!I738)</f>
        <v>自动</v>
      </c>
      <c r="I738" s="6" t="str">
        <f>IF(F738="","",IFERROR(VLOOKUP(F738,税费设置!$A$15:$B$27,2,FALSE),"含税不明"))</f>
        <v/>
      </c>
      <c r="J738" s="6" t="str">
        <f t="shared" si="78"/>
        <v/>
      </c>
      <c r="K738" s="6" t="str">
        <f>IF(AND(税费设置!$B$5="是",G738="个人支出",J738="应税"),"是","否")</f>
        <v>否</v>
      </c>
      <c r="L738" s="8">
        <f t="shared" si="79"/>
        <v>0</v>
      </c>
      <c r="M738" s="8">
        <f t="shared" si="80"/>
        <v>0</v>
      </c>
      <c r="N738" s="8">
        <f t="shared" si="81"/>
        <v>0</v>
      </c>
      <c r="O738" s="8">
        <f t="shared" si="82"/>
        <v>0</v>
      </c>
      <c r="P738" s="8">
        <f>IF(K738&lt;&gt;"是",0,IF(税费设置!$B$6="是",E738/(1+税费设置!$B$10),E738))</f>
        <v>0</v>
      </c>
      <c r="Q738" s="8">
        <f>IF(K738&lt;&gt;"是",0,P738*税费设置!$B$8)</f>
        <v>0</v>
      </c>
      <c r="R738" s="8">
        <f>IF(K738&lt;&gt;"是",0,P738*税费设置!$B$9)</f>
        <v>0</v>
      </c>
      <c r="S738" s="8">
        <f t="shared" si="83"/>
        <v>0</v>
      </c>
    </row>
    <row r="739" spans="1:19" ht="13.9">
      <c r="A739" s="6" t="str">
        <f>IF(总支出!A739="","",总支出!A739)</f>
        <v/>
      </c>
      <c r="B739" s="7" t="str">
        <f>IF(总支出!B739="","",总支出!B739)</f>
        <v/>
      </c>
      <c r="C739" s="6" t="str">
        <f t="shared" si="77"/>
        <v/>
      </c>
      <c r="D739" s="6" t="str">
        <f>IF(总支出!C739="","",总支出!C739)</f>
        <v/>
      </c>
      <c r="E739" s="8" t="str">
        <f>IF(总支出!D739="","",总支出!D739)</f>
        <v/>
      </c>
      <c r="F739" s="6" t="str">
        <f>IF(总支出!E739="","",总支出!E739)</f>
        <v/>
      </c>
      <c r="G739" s="6" t="str">
        <f>IF(总支出!H739="","",总支出!H739)</f>
        <v/>
      </c>
      <c r="H739" s="6" t="str">
        <f>IF(总支出!I739="","自动",总支出!I739)</f>
        <v>自动</v>
      </c>
      <c r="I739" s="6" t="str">
        <f>IF(F739="","",IFERROR(VLOOKUP(F739,税费设置!$A$15:$B$27,2,FALSE),"含税不明"))</f>
        <v/>
      </c>
      <c r="J739" s="6" t="str">
        <f t="shared" si="78"/>
        <v/>
      </c>
      <c r="K739" s="6" t="str">
        <f>IF(AND(税费设置!$B$5="是",G739="个人支出",J739="应税"),"是","否")</f>
        <v>否</v>
      </c>
      <c r="L739" s="8">
        <f t="shared" si="79"/>
        <v>0</v>
      </c>
      <c r="M739" s="8">
        <f t="shared" si="80"/>
        <v>0</v>
      </c>
      <c r="N739" s="8">
        <f t="shared" si="81"/>
        <v>0</v>
      </c>
      <c r="O739" s="8">
        <f t="shared" si="82"/>
        <v>0</v>
      </c>
      <c r="P739" s="8">
        <f>IF(K739&lt;&gt;"是",0,IF(税费设置!$B$6="是",E739/(1+税费设置!$B$10),E739))</f>
        <v>0</v>
      </c>
      <c r="Q739" s="8">
        <f>IF(K739&lt;&gt;"是",0,P739*税费设置!$B$8)</f>
        <v>0</v>
      </c>
      <c r="R739" s="8">
        <f>IF(K739&lt;&gt;"是",0,P739*税费设置!$B$9)</f>
        <v>0</v>
      </c>
      <c r="S739" s="8">
        <f t="shared" si="83"/>
        <v>0</v>
      </c>
    </row>
    <row r="740" spans="1:19" ht="13.9">
      <c r="A740" s="6" t="str">
        <f>IF(总支出!A740="","",总支出!A740)</f>
        <v/>
      </c>
      <c r="B740" s="7" t="str">
        <f>IF(总支出!B740="","",总支出!B740)</f>
        <v/>
      </c>
      <c r="C740" s="6" t="str">
        <f t="shared" si="77"/>
        <v/>
      </c>
      <c r="D740" s="6" t="str">
        <f>IF(总支出!C740="","",总支出!C740)</f>
        <v/>
      </c>
      <c r="E740" s="8" t="str">
        <f>IF(总支出!D740="","",总支出!D740)</f>
        <v/>
      </c>
      <c r="F740" s="6" t="str">
        <f>IF(总支出!E740="","",总支出!E740)</f>
        <v/>
      </c>
      <c r="G740" s="6" t="str">
        <f>IF(总支出!H740="","",总支出!H740)</f>
        <v/>
      </c>
      <c r="H740" s="6" t="str">
        <f>IF(总支出!I740="","自动",总支出!I740)</f>
        <v>自动</v>
      </c>
      <c r="I740" s="6" t="str">
        <f>IF(F740="","",IFERROR(VLOOKUP(F740,税费设置!$A$15:$B$27,2,FALSE),"含税不明"))</f>
        <v/>
      </c>
      <c r="J740" s="6" t="str">
        <f t="shared" si="78"/>
        <v/>
      </c>
      <c r="K740" s="6" t="str">
        <f>IF(AND(税费设置!$B$5="是",G740="个人支出",J740="应税"),"是","否")</f>
        <v>否</v>
      </c>
      <c r="L740" s="8">
        <f t="shared" si="79"/>
        <v>0</v>
      </c>
      <c r="M740" s="8">
        <f t="shared" si="80"/>
        <v>0</v>
      </c>
      <c r="N740" s="8">
        <f t="shared" si="81"/>
        <v>0</v>
      </c>
      <c r="O740" s="8">
        <f t="shared" si="82"/>
        <v>0</v>
      </c>
      <c r="P740" s="8">
        <f>IF(K740&lt;&gt;"是",0,IF(税费设置!$B$6="是",E740/(1+税费设置!$B$10),E740))</f>
        <v>0</v>
      </c>
      <c r="Q740" s="8">
        <f>IF(K740&lt;&gt;"是",0,P740*税费设置!$B$8)</f>
        <v>0</v>
      </c>
      <c r="R740" s="8">
        <f>IF(K740&lt;&gt;"是",0,P740*税费设置!$B$9)</f>
        <v>0</v>
      </c>
      <c r="S740" s="8">
        <f t="shared" si="83"/>
        <v>0</v>
      </c>
    </row>
    <row r="741" spans="1:19" ht="13.9">
      <c r="A741" s="6" t="str">
        <f>IF(总支出!A741="","",总支出!A741)</f>
        <v/>
      </c>
      <c r="B741" s="7" t="str">
        <f>IF(总支出!B741="","",总支出!B741)</f>
        <v/>
      </c>
      <c r="C741" s="6" t="str">
        <f t="shared" si="77"/>
        <v/>
      </c>
      <c r="D741" s="6" t="str">
        <f>IF(总支出!C741="","",总支出!C741)</f>
        <v/>
      </c>
      <c r="E741" s="8" t="str">
        <f>IF(总支出!D741="","",总支出!D741)</f>
        <v/>
      </c>
      <c r="F741" s="6" t="str">
        <f>IF(总支出!E741="","",总支出!E741)</f>
        <v/>
      </c>
      <c r="G741" s="6" t="str">
        <f>IF(总支出!H741="","",总支出!H741)</f>
        <v/>
      </c>
      <c r="H741" s="6" t="str">
        <f>IF(总支出!I741="","自动",总支出!I741)</f>
        <v>自动</v>
      </c>
      <c r="I741" s="6" t="str">
        <f>IF(F741="","",IFERROR(VLOOKUP(F741,税费设置!$A$15:$B$27,2,FALSE),"含税不明"))</f>
        <v/>
      </c>
      <c r="J741" s="6" t="str">
        <f t="shared" si="78"/>
        <v/>
      </c>
      <c r="K741" s="6" t="str">
        <f>IF(AND(税费设置!$B$5="是",G741="个人支出",J741="应税"),"是","否")</f>
        <v>否</v>
      </c>
      <c r="L741" s="8">
        <f t="shared" si="79"/>
        <v>0</v>
      </c>
      <c r="M741" s="8">
        <f t="shared" si="80"/>
        <v>0</v>
      </c>
      <c r="N741" s="8">
        <f t="shared" si="81"/>
        <v>0</v>
      </c>
      <c r="O741" s="8">
        <f t="shared" si="82"/>
        <v>0</v>
      </c>
      <c r="P741" s="8">
        <f>IF(K741&lt;&gt;"是",0,IF(税费设置!$B$6="是",E741/(1+税费设置!$B$10),E741))</f>
        <v>0</v>
      </c>
      <c r="Q741" s="8">
        <f>IF(K741&lt;&gt;"是",0,P741*税费设置!$B$8)</f>
        <v>0</v>
      </c>
      <c r="R741" s="8">
        <f>IF(K741&lt;&gt;"是",0,P741*税费设置!$B$9)</f>
        <v>0</v>
      </c>
      <c r="S741" s="8">
        <f t="shared" si="83"/>
        <v>0</v>
      </c>
    </row>
    <row r="742" spans="1:19" ht="13.9">
      <c r="A742" s="6" t="str">
        <f>IF(总支出!A742="","",总支出!A742)</f>
        <v/>
      </c>
      <c r="B742" s="7" t="str">
        <f>IF(总支出!B742="","",总支出!B742)</f>
        <v/>
      </c>
      <c r="C742" s="6" t="str">
        <f t="shared" si="77"/>
        <v/>
      </c>
      <c r="D742" s="6" t="str">
        <f>IF(总支出!C742="","",总支出!C742)</f>
        <v/>
      </c>
      <c r="E742" s="8" t="str">
        <f>IF(总支出!D742="","",总支出!D742)</f>
        <v/>
      </c>
      <c r="F742" s="6" t="str">
        <f>IF(总支出!E742="","",总支出!E742)</f>
        <v/>
      </c>
      <c r="G742" s="6" t="str">
        <f>IF(总支出!H742="","",总支出!H742)</f>
        <v/>
      </c>
      <c r="H742" s="6" t="str">
        <f>IF(总支出!I742="","自动",总支出!I742)</f>
        <v>自动</v>
      </c>
      <c r="I742" s="6" t="str">
        <f>IF(F742="","",IFERROR(VLOOKUP(F742,税费设置!$A$15:$B$27,2,FALSE),"含税不明"))</f>
        <v/>
      </c>
      <c r="J742" s="6" t="str">
        <f t="shared" si="78"/>
        <v/>
      </c>
      <c r="K742" s="6" t="str">
        <f>IF(AND(税费设置!$B$5="是",G742="个人支出",J742="应税"),"是","否")</f>
        <v>否</v>
      </c>
      <c r="L742" s="8">
        <f t="shared" si="79"/>
        <v>0</v>
      </c>
      <c r="M742" s="8">
        <f t="shared" si="80"/>
        <v>0</v>
      </c>
      <c r="N742" s="8">
        <f t="shared" si="81"/>
        <v>0</v>
      </c>
      <c r="O742" s="8">
        <f t="shared" si="82"/>
        <v>0</v>
      </c>
      <c r="P742" s="8">
        <f>IF(K742&lt;&gt;"是",0,IF(税费设置!$B$6="是",E742/(1+税费设置!$B$10),E742))</f>
        <v>0</v>
      </c>
      <c r="Q742" s="8">
        <f>IF(K742&lt;&gt;"是",0,P742*税费设置!$B$8)</f>
        <v>0</v>
      </c>
      <c r="R742" s="8">
        <f>IF(K742&lt;&gt;"是",0,P742*税费设置!$B$9)</f>
        <v>0</v>
      </c>
      <c r="S742" s="8">
        <f t="shared" si="83"/>
        <v>0</v>
      </c>
    </row>
    <row r="743" spans="1:19" ht="13.9">
      <c r="A743" s="6" t="str">
        <f>IF(总支出!A743="","",总支出!A743)</f>
        <v/>
      </c>
      <c r="B743" s="7" t="str">
        <f>IF(总支出!B743="","",总支出!B743)</f>
        <v/>
      </c>
      <c r="C743" s="6" t="str">
        <f t="shared" si="77"/>
        <v/>
      </c>
      <c r="D743" s="6" t="str">
        <f>IF(总支出!C743="","",总支出!C743)</f>
        <v/>
      </c>
      <c r="E743" s="8" t="str">
        <f>IF(总支出!D743="","",总支出!D743)</f>
        <v/>
      </c>
      <c r="F743" s="6" t="str">
        <f>IF(总支出!E743="","",总支出!E743)</f>
        <v/>
      </c>
      <c r="G743" s="6" t="str">
        <f>IF(总支出!H743="","",总支出!H743)</f>
        <v/>
      </c>
      <c r="H743" s="6" t="str">
        <f>IF(总支出!I743="","自动",总支出!I743)</f>
        <v>自动</v>
      </c>
      <c r="I743" s="6" t="str">
        <f>IF(F743="","",IFERROR(VLOOKUP(F743,税费设置!$A$15:$B$27,2,FALSE),"含税不明"))</f>
        <v/>
      </c>
      <c r="J743" s="6" t="str">
        <f t="shared" si="78"/>
        <v/>
      </c>
      <c r="K743" s="6" t="str">
        <f>IF(AND(税费设置!$B$5="是",G743="个人支出",J743="应税"),"是","否")</f>
        <v>否</v>
      </c>
      <c r="L743" s="8">
        <f t="shared" si="79"/>
        <v>0</v>
      </c>
      <c r="M743" s="8">
        <f t="shared" si="80"/>
        <v>0</v>
      </c>
      <c r="N743" s="8">
        <f t="shared" si="81"/>
        <v>0</v>
      </c>
      <c r="O743" s="8">
        <f t="shared" si="82"/>
        <v>0</v>
      </c>
      <c r="P743" s="8">
        <f>IF(K743&lt;&gt;"是",0,IF(税费设置!$B$6="是",E743/(1+税费设置!$B$10),E743))</f>
        <v>0</v>
      </c>
      <c r="Q743" s="8">
        <f>IF(K743&lt;&gt;"是",0,P743*税费设置!$B$8)</f>
        <v>0</v>
      </c>
      <c r="R743" s="8">
        <f>IF(K743&lt;&gt;"是",0,P743*税费设置!$B$9)</f>
        <v>0</v>
      </c>
      <c r="S743" s="8">
        <f t="shared" si="83"/>
        <v>0</v>
      </c>
    </row>
    <row r="744" spans="1:19" ht="13.9">
      <c r="A744" s="6" t="str">
        <f>IF(总支出!A744="","",总支出!A744)</f>
        <v/>
      </c>
      <c r="B744" s="7" t="str">
        <f>IF(总支出!B744="","",总支出!B744)</f>
        <v/>
      </c>
      <c r="C744" s="6" t="str">
        <f t="shared" si="77"/>
        <v/>
      </c>
      <c r="D744" s="6" t="str">
        <f>IF(总支出!C744="","",总支出!C744)</f>
        <v/>
      </c>
      <c r="E744" s="8" t="str">
        <f>IF(总支出!D744="","",总支出!D744)</f>
        <v/>
      </c>
      <c r="F744" s="6" t="str">
        <f>IF(总支出!E744="","",总支出!E744)</f>
        <v/>
      </c>
      <c r="G744" s="6" t="str">
        <f>IF(总支出!H744="","",总支出!H744)</f>
        <v/>
      </c>
      <c r="H744" s="6" t="str">
        <f>IF(总支出!I744="","自动",总支出!I744)</f>
        <v>自动</v>
      </c>
      <c r="I744" s="6" t="str">
        <f>IF(F744="","",IFERROR(VLOOKUP(F744,税费设置!$A$15:$B$27,2,FALSE),"含税不明"))</f>
        <v/>
      </c>
      <c r="J744" s="6" t="str">
        <f t="shared" si="78"/>
        <v/>
      </c>
      <c r="K744" s="6" t="str">
        <f>IF(AND(税费设置!$B$5="是",G744="个人支出",J744="应税"),"是","否")</f>
        <v>否</v>
      </c>
      <c r="L744" s="8">
        <f t="shared" si="79"/>
        <v>0</v>
      </c>
      <c r="M744" s="8">
        <f t="shared" si="80"/>
        <v>0</v>
      </c>
      <c r="N744" s="8">
        <f t="shared" si="81"/>
        <v>0</v>
      </c>
      <c r="O744" s="8">
        <f t="shared" si="82"/>
        <v>0</v>
      </c>
      <c r="P744" s="8">
        <f>IF(K744&lt;&gt;"是",0,IF(税费设置!$B$6="是",E744/(1+税费设置!$B$10),E744))</f>
        <v>0</v>
      </c>
      <c r="Q744" s="8">
        <f>IF(K744&lt;&gt;"是",0,P744*税费设置!$B$8)</f>
        <v>0</v>
      </c>
      <c r="R744" s="8">
        <f>IF(K744&lt;&gt;"是",0,P744*税费设置!$B$9)</f>
        <v>0</v>
      </c>
      <c r="S744" s="8">
        <f t="shared" si="83"/>
        <v>0</v>
      </c>
    </row>
    <row r="745" spans="1:19" ht="13.9">
      <c r="A745" s="6" t="str">
        <f>IF(总支出!A745="","",总支出!A745)</f>
        <v/>
      </c>
      <c r="B745" s="7" t="str">
        <f>IF(总支出!B745="","",总支出!B745)</f>
        <v/>
      </c>
      <c r="C745" s="6" t="str">
        <f t="shared" si="77"/>
        <v/>
      </c>
      <c r="D745" s="6" t="str">
        <f>IF(总支出!C745="","",总支出!C745)</f>
        <v/>
      </c>
      <c r="E745" s="8" t="str">
        <f>IF(总支出!D745="","",总支出!D745)</f>
        <v/>
      </c>
      <c r="F745" s="6" t="str">
        <f>IF(总支出!E745="","",总支出!E745)</f>
        <v/>
      </c>
      <c r="G745" s="6" t="str">
        <f>IF(总支出!H745="","",总支出!H745)</f>
        <v/>
      </c>
      <c r="H745" s="6" t="str">
        <f>IF(总支出!I745="","自动",总支出!I745)</f>
        <v>自动</v>
      </c>
      <c r="I745" s="6" t="str">
        <f>IF(F745="","",IFERROR(VLOOKUP(F745,税费设置!$A$15:$B$27,2,FALSE),"含税不明"))</f>
        <v/>
      </c>
      <c r="J745" s="6" t="str">
        <f t="shared" si="78"/>
        <v/>
      </c>
      <c r="K745" s="6" t="str">
        <f>IF(AND(税费设置!$B$5="是",G745="个人支出",J745="应税"),"是","否")</f>
        <v>否</v>
      </c>
      <c r="L745" s="8">
        <f t="shared" si="79"/>
        <v>0</v>
      </c>
      <c r="M745" s="8">
        <f t="shared" si="80"/>
        <v>0</v>
      </c>
      <c r="N745" s="8">
        <f t="shared" si="81"/>
        <v>0</v>
      </c>
      <c r="O745" s="8">
        <f t="shared" si="82"/>
        <v>0</v>
      </c>
      <c r="P745" s="8">
        <f>IF(K745&lt;&gt;"是",0,IF(税费设置!$B$6="是",E745/(1+税费设置!$B$10),E745))</f>
        <v>0</v>
      </c>
      <c r="Q745" s="8">
        <f>IF(K745&lt;&gt;"是",0,P745*税费设置!$B$8)</f>
        <v>0</v>
      </c>
      <c r="R745" s="8">
        <f>IF(K745&lt;&gt;"是",0,P745*税费设置!$B$9)</f>
        <v>0</v>
      </c>
      <c r="S745" s="8">
        <f t="shared" si="83"/>
        <v>0</v>
      </c>
    </row>
    <row r="746" spans="1:19" ht="13.9">
      <c r="A746" s="6" t="str">
        <f>IF(总支出!A746="","",总支出!A746)</f>
        <v/>
      </c>
      <c r="B746" s="7" t="str">
        <f>IF(总支出!B746="","",总支出!B746)</f>
        <v/>
      </c>
      <c r="C746" s="6" t="str">
        <f t="shared" si="77"/>
        <v/>
      </c>
      <c r="D746" s="6" t="str">
        <f>IF(总支出!C746="","",总支出!C746)</f>
        <v/>
      </c>
      <c r="E746" s="8" t="str">
        <f>IF(总支出!D746="","",总支出!D746)</f>
        <v/>
      </c>
      <c r="F746" s="6" t="str">
        <f>IF(总支出!E746="","",总支出!E746)</f>
        <v/>
      </c>
      <c r="G746" s="6" t="str">
        <f>IF(总支出!H746="","",总支出!H746)</f>
        <v/>
      </c>
      <c r="H746" s="6" t="str">
        <f>IF(总支出!I746="","自动",总支出!I746)</f>
        <v>自动</v>
      </c>
      <c r="I746" s="6" t="str">
        <f>IF(F746="","",IFERROR(VLOOKUP(F746,税费设置!$A$15:$B$27,2,FALSE),"含税不明"))</f>
        <v/>
      </c>
      <c r="J746" s="6" t="str">
        <f t="shared" si="78"/>
        <v/>
      </c>
      <c r="K746" s="6" t="str">
        <f>IF(AND(税费设置!$B$5="是",G746="个人支出",J746="应税"),"是","否")</f>
        <v>否</v>
      </c>
      <c r="L746" s="8">
        <f t="shared" si="79"/>
        <v>0</v>
      </c>
      <c r="M746" s="8">
        <f t="shared" si="80"/>
        <v>0</v>
      </c>
      <c r="N746" s="8">
        <f t="shared" si="81"/>
        <v>0</v>
      </c>
      <c r="O746" s="8">
        <f t="shared" si="82"/>
        <v>0</v>
      </c>
      <c r="P746" s="8">
        <f>IF(K746&lt;&gt;"是",0,IF(税费设置!$B$6="是",E746/(1+税费设置!$B$10),E746))</f>
        <v>0</v>
      </c>
      <c r="Q746" s="8">
        <f>IF(K746&lt;&gt;"是",0,P746*税费设置!$B$8)</f>
        <v>0</v>
      </c>
      <c r="R746" s="8">
        <f>IF(K746&lt;&gt;"是",0,P746*税费设置!$B$9)</f>
        <v>0</v>
      </c>
      <c r="S746" s="8">
        <f t="shared" si="83"/>
        <v>0</v>
      </c>
    </row>
    <row r="747" spans="1:19" ht="13.9">
      <c r="A747" s="6" t="str">
        <f>IF(总支出!A747="","",总支出!A747)</f>
        <v/>
      </c>
      <c r="B747" s="7" t="str">
        <f>IF(总支出!B747="","",总支出!B747)</f>
        <v/>
      </c>
      <c r="C747" s="6" t="str">
        <f t="shared" si="77"/>
        <v/>
      </c>
      <c r="D747" s="6" t="str">
        <f>IF(总支出!C747="","",总支出!C747)</f>
        <v/>
      </c>
      <c r="E747" s="8" t="str">
        <f>IF(总支出!D747="","",总支出!D747)</f>
        <v/>
      </c>
      <c r="F747" s="6" t="str">
        <f>IF(总支出!E747="","",总支出!E747)</f>
        <v/>
      </c>
      <c r="G747" s="6" t="str">
        <f>IF(总支出!H747="","",总支出!H747)</f>
        <v/>
      </c>
      <c r="H747" s="6" t="str">
        <f>IF(总支出!I747="","自动",总支出!I747)</f>
        <v>自动</v>
      </c>
      <c r="I747" s="6" t="str">
        <f>IF(F747="","",IFERROR(VLOOKUP(F747,税费设置!$A$15:$B$27,2,FALSE),"含税不明"))</f>
        <v/>
      </c>
      <c r="J747" s="6" t="str">
        <f t="shared" si="78"/>
        <v/>
      </c>
      <c r="K747" s="6" t="str">
        <f>IF(AND(税费设置!$B$5="是",G747="个人支出",J747="应税"),"是","否")</f>
        <v>否</v>
      </c>
      <c r="L747" s="8">
        <f t="shared" si="79"/>
        <v>0</v>
      </c>
      <c r="M747" s="8">
        <f t="shared" si="80"/>
        <v>0</v>
      </c>
      <c r="N747" s="8">
        <f t="shared" si="81"/>
        <v>0</v>
      </c>
      <c r="O747" s="8">
        <f t="shared" si="82"/>
        <v>0</v>
      </c>
      <c r="P747" s="8">
        <f>IF(K747&lt;&gt;"是",0,IF(税费设置!$B$6="是",E747/(1+税费设置!$B$10),E747))</f>
        <v>0</v>
      </c>
      <c r="Q747" s="8">
        <f>IF(K747&lt;&gt;"是",0,P747*税费设置!$B$8)</f>
        <v>0</v>
      </c>
      <c r="R747" s="8">
        <f>IF(K747&lt;&gt;"是",0,P747*税费设置!$B$9)</f>
        <v>0</v>
      </c>
      <c r="S747" s="8">
        <f t="shared" si="83"/>
        <v>0</v>
      </c>
    </row>
    <row r="748" spans="1:19" ht="13.9">
      <c r="A748" s="6" t="str">
        <f>IF(总支出!A748="","",总支出!A748)</f>
        <v/>
      </c>
      <c r="B748" s="7" t="str">
        <f>IF(总支出!B748="","",总支出!B748)</f>
        <v/>
      </c>
      <c r="C748" s="6" t="str">
        <f t="shared" si="77"/>
        <v/>
      </c>
      <c r="D748" s="6" t="str">
        <f>IF(总支出!C748="","",总支出!C748)</f>
        <v/>
      </c>
      <c r="E748" s="8" t="str">
        <f>IF(总支出!D748="","",总支出!D748)</f>
        <v/>
      </c>
      <c r="F748" s="6" t="str">
        <f>IF(总支出!E748="","",总支出!E748)</f>
        <v/>
      </c>
      <c r="G748" s="6" t="str">
        <f>IF(总支出!H748="","",总支出!H748)</f>
        <v/>
      </c>
      <c r="H748" s="6" t="str">
        <f>IF(总支出!I748="","自动",总支出!I748)</f>
        <v>自动</v>
      </c>
      <c r="I748" s="6" t="str">
        <f>IF(F748="","",IFERROR(VLOOKUP(F748,税费设置!$A$15:$B$27,2,FALSE),"含税不明"))</f>
        <v/>
      </c>
      <c r="J748" s="6" t="str">
        <f t="shared" si="78"/>
        <v/>
      </c>
      <c r="K748" s="6" t="str">
        <f>IF(AND(税费设置!$B$5="是",G748="个人支出",J748="应税"),"是","否")</f>
        <v>否</v>
      </c>
      <c r="L748" s="8">
        <f t="shared" si="79"/>
        <v>0</v>
      </c>
      <c r="M748" s="8">
        <f t="shared" si="80"/>
        <v>0</v>
      </c>
      <c r="N748" s="8">
        <f t="shared" si="81"/>
        <v>0</v>
      </c>
      <c r="O748" s="8">
        <f t="shared" si="82"/>
        <v>0</v>
      </c>
      <c r="P748" s="8">
        <f>IF(K748&lt;&gt;"是",0,IF(税费设置!$B$6="是",E748/(1+税费设置!$B$10),E748))</f>
        <v>0</v>
      </c>
      <c r="Q748" s="8">
        <f>IF(K748&lt;&gt;"是",0,P748*税费设置!$B$8)</f>
        <v>0</v>
      </c>
      <c r="R748" s="8">
        <f>IF(K748&lt;&gt;"是",0,P748*税费设置!$B$9)</f>
        <v>0</v>
      </c>
      <c r="S748" s="8">
        <f t="shared" si="83"/>
        <v>0</v>
      </c>
    </row>
    <row r="749" spans="1:19" ht="13.9">
      <c r="A749" s="6" t="str">
        <f>IF(总支出!A749="","",总支出!A749)</f>
        <v/>
      </c>
      <c r="B749" s="7" t="str">
        <f>IF(总支出!B749="","",总支出!B749)</f>
        <v/>
      </c>
      <c r="C749" s="6" t="str">
        <f t="shared" si="77"/>
        <v/>
      </c>
      <c r="D749" s="6" t="str">
        <f>IF(总支出!C749="","",总支出!C749)</f>
        <v/>
      </c>
      <c r="E749" s="8" t="str">
        <f>IF(总支出!D749="","",总支出!D749)</f>
        <v/>
      </c>
      <c r="F749" s="6" t="str">
        <f>IF(总支出!E749="","",总支出!E749)</f>
        <v/>
      </c>
      <c r="G749" s="6" t="str">
        <f>IF(总支出!H749="","",总支出!H749)</f>
        <v/>
      </c>
      <c r="H749" s="6" t="str">
        <f>IF(总支出!I749="","自动",总支出!I749)</f>
        <v>自动</v>
      </c>
      <c r="I749" s="6" t="str">
        <f>IF(F749="","",IFERROR(VLOOKUP(F749,税费设置!$A$15:$B$27,2,FALSE),"含税不明"))</f>
        <v/>
      </c>
      <c r="J749" s="6" t="str">
        <f t="shared" si="78"/>
        <v/>
      </c>
      <c r="K749" s="6" t="str">
        <f>IF(AND(税费设置!$B$5="是",G749="个人支出",J749="应税"),"是","否")</f>
        <v>否</v>
      </c>
      <c r="L749" s="8">
        <f t="shared" si="79"/>
        <v>0</v>
      </c>
      <c r="M749" s="8">
        <f t="shared" si="80"/>
        <v>0</v>
      </c>
      <c r="N749" s="8">
        <f t="shared" si="81"/>
        <v>0</v>
      </c>
      <c r="O749" s="8">
        <f t="shared" si="82"/>
        <v>0</v>
      </c>
      <c r="P749" s="8">
        <f>IF(K749&lt;&gt;"是",0,IF(税费设置!$B$6="是",E749/(1+税费设置!$B$10),E749))</f>
        <v>0</v>
      </c>
      <c r="Q749" s="8">
        <f>IF(K749&lt;&gt;"是",0,P749*税费设置!$B$8)</f>
        <v>0</v>
      </c>
      <c r="R749" s="8">
        <f>IF(K749&lt;&gt;"是",0,P749*税费设置!$B$9)</f>
        <v>0</v>
      </c>
      <c r="S749" s="8">
        <f t="shared" si="83"/>
        <v>0</v>
      </c>
    </row>
    <row r="750" spans="1:19" ht="13.9">
      <c r="A750" s="6" t="str">
        <f>IF(总支出!A750="","",总支出!A750)</f>
        <v/>
      </c>
      <c r="B750" s="7" t="str">
        <f>IF(总支出!B750="","",总支出!B750)</f>
        <v/>
      </c>
      <c r="C750" s="6" t="str">
        <f t="shared" si="77"/>
        <v/>
      </c>
      <c r="D750" s="6" t="str">
        <f>IF(总支出!C750="","",总支出!C750)</f>
        <v/>
      </c>
      <c r="E750" s="8" t="str">
        <f>IF(总支出!D750="","",总支出!D750)</f>
        <v/>
      </c>
      <c r="F750" s="6" t="str">
        <f>IF(总支出!E750="","",总支出!E750)</f>
        <v/>
      </c>
      <c r="G750" s="6" t="str">
        <f>IF(总支出!H750="","",总支出!H750)</f>
        <v/>
      </c>
      <c r="H750" s="6" t="str">
        <f>IF(总支出!I750="","自动",总支出!I750)</f>
        <v>自动</v>
      </c>
      <c r="I750" s="6" t="str">
        <f>IF(F750="","",IFERROR(VLOOKUP(F750,税费设置!$A$15:$B$27,2,FALSE),"含税不明"))</f>
        <v/>
      </c>
      <c r="J750" s="6" t="str">
        <f t="shared" si="78"/>
        <v/>
      </c>
      <c r="K750" s="6" t="str">
        <f>IF(AND(税费设置!$B$5="是",G750="个人支出",J750="应税"),"是","否")</f>
        <v>否</v>
      </c>
      <c r="L750" s="8">
        <f t="shared" si="79"/>
        <v>0</v>
      </c>
      <c r="M750" s="8">
        <f t="shared" si="80"/>
        <v>0</v>
      </c>
      <c r="N750" s="8">
        <f t="shared" si="81"/>
        <v>0</v>
      </c>
      <c r="O750" s="8">
        <f t="shared" si="82"/>
        <v>0</v>
      </c>
      <c r="P750" s="8">
        <f>IF(K750&lt;&gt;"是",0,IF(税费设置!$B$6="是",E750/(1+税费设置!$B$10),E750))</f>
        <v>0</v>
      </c>
      <c r="Q750" s="8">
        <f>IF(K750&lt;&gt;"是",0,P750*税费设置!$B$8)</f>
        <v>0</v>
      </c>
      <c r="R750" s="8">
        <f>IF(K750&lt;&gt;"是",0,P750*税费设置!$B$9)</f>
        <v>0</v>
      </c>
      <c r="S750" s="8">
        <f t="shared" si="83"/>
        <v>0</v>
      </c>
    </row>
    <row r="751" spans="1:19" ht="13.9">
      <c r="A751" s="6" t="str">
        <f>IF(总支出!A751="","",总支出!A751)</f>
        <v/>
      </c>
      <c r="B751" s="7" t="str">
        <f>IF(总支出!B751="","",总支出!B751)</f>
        <v/>
      </c>
      <c r="C751" s="6" t="str">
        <f t="shared" si="77"/>
        <v/>
      </c>
      <c r="D751" s="6" t="str">
        <f>IF(总支出!C751="","",总支出!C751)</f>
        <v/>
      </c>
      <c r="E751" s="8" t="str">
        <f>IF(总支出!D751="","",总支出!D751)</f>
        <v/>
      </c>
      <c r="F751" s="6" t="str">
        <f>IF(总支出!E751="","",总支出!E751)</f>
        <v/>
      </c>
      <c r="G751" s="6" t="str">
        <f>IF(总支出!H751="","",总支出!H751)</f>
        <v/>
      </c>
      <c r="H751" s="6" t="str">
        <f>IF(总支出!I751="","自动",总支出!I751)</f>
        <v>自动</v>
      </c>
      <c r="I751" s="6" t="str">
        <f>IF(F751="","",IFERROR(VLOOKUP(F751,税费设置!$A$15:$B$27,2,FALSE),"含税不明"))</f>
        <v/>
      </c>
      <c r="J751" s="6" t="str">
        <f t="shared" si="78"/>
        <v/>
      </c>
      <c r="K751" s="6" t="str">
        <f>IF(AND(税费设置!$B$5="是",G751="个人支出",J751="应税"),"是","否")</f>
        <v>否</v>
      </c>
      <c r="L751" s="8">
        <f t="shared" si="79"/>
        <v>0</v>
      </c>
      <c r="M751" s="8">
        <f t="shared" si="80"/>
        <v>0</v>
      </c>
      <c r="N751" s="8">
        <f t="shared" si="81"/>
        <v>0</v>
      </c>
      <c r="O751" s="8">
        <f t="shared" si="82"/>
        <v>0</v>
      </c>
      <c r="P751" s="8">
        <f>IF(K751&lt;&gt;"是",0,IF(税费设置!$B$6="是",E751/(1+税费设置!$B$10),E751))</f>
        <v>0</v>
      </c>
      <c r="Q751" s="8">
        <f>IF(K751&lt;&gt;"是",0,P751*税费设置!$B$8)</f>
        <v>0</v>
      </c>
      <c r="R751" s="8">
        <f>IF(K751&lt;&gt;"是",0,P751*税费设置!$B$9)</f>
        <v>0</v>
      </c>
      <c r="S751" s="8">
        <f t="shared" si="83"/>
        <v>0</v>
      </c>
    </row>
    <row r="752" spans="1:19" ht="13.9">
      <c r="A752" s="6" t="str">
        <f>IF(总支出!A752="","",总支出!A752)</f>
        <v/>
      </c>
      <c r="B752" s="7" t="str">
        <f>IF(总支出!B752="","",总支出!B752)</f>
        <v/>
      </c>
      <c r="C752" s="6" t="str">
        <f t="shared" si="77"/>
        <v/>
      </c>
      <c r="D752" s="6" t="str">
        <f>IF(总支出!C752="","",总支出!C752)</f>
        <v/>
      </c>
      <c r="E752" s="8" t="str">
        <f>IF(总支出!D752="","",总支出!D752)</f>
        <v/>
      </c>
      <c r="F752" s="6" t="str">
        <f>IF(总支出!E752="","",总支出!E752)</f>
        <v/>
      </c>
      <c r="G752" s="6" t="str">
        <f>IF(总支出!H752="","",总支出!H752)</f>
        <v/>
      </c>
      <c r="H752" s="6" t="str">
        <f>IF(总支出!I752="","自动",总支出!I752)</f>
        <v>自动</v>
      </c>
      <c r="I752" s="6" t="str">
        <f>IF(F752="","",IFERROR(VLOOKUP(F752,税费设置!$A$15:$B$27,2,FALSE),"含税不明"))</f>
        <v/>
      </c>
      <c r="J752" s="6" t="str">
        <f t="shared" si="78"/>
        <v/>
      </c>
      <c r="K752" s="6" t="str">
        <f>IF(AND(税费设置!$B$5="是",G752="个人支出",J752="应税"),"是","否")</f>
        <v>否</v>
      </c>
      <c r="L752" s="8">
        <f t="shared" si="79"/>
        <v>0</v>
      </c>
      <c r="M752" s="8">
        <f t="shared" si="80"/>
        <v>0</v>
      </c>
      <c r="N752" s="8">
        <f t="shared" si="81"/>
        <v>0</v>
      </c>
      <c r="O752" s="8">
        <f t="shared" si="82"/>
        <v>0</v>
      </c>
      <c r="P752" s="8">
        <f>IF(K752&lt;&gt;"是",0,IF(税费设置!$B$6="是",E752/(1+税费设置!$B$10),E752))</f>
        <v>0</v>
      </c>
      <c r="Q752" s="8">
        <f>IF(K752&lt;&gt;"是",0,P752*税费设置!$B$8)</f>
        <v>0</v>
      </c>
      <c r="R752" s="8">
        <f>IF(K752&lt;&gt;"是",0,P752*税费设置!$B$9)</f>
        <v>0</v>
      </c>
      <c r="S752" s="8">
        <f t="shared" si="83"/>
        <v>0</v>
      </c>
    </row>
    <row r="753" spans="1:19" ht="13.9">
      <c r="A753" s="6" t="str">
        <f>IF(总支出!A753="","",总支出!A753)</f>
        <v/>
      </c>
      <c r="B753" s="7" t="str">
        <f>IF(总支出!B753="","",总支出!B753)</f>
        <v/>
      </c>
      <c r="C753" s="6" t="str">
        <f t="shared" si="77"/>
        <v/>
      </c>
      <c r="D753" s="6" t="str">
        <f>IF(总支出!C753="","",总支出!C753)</f>
        <v/>
      </c>
      <c r="E753" s="8" t="str">
        <f>IF(总支出!D753="","",总支出!D753)</f>
        <v/>
      </c>
      <c r="F753" s="6" t="str">
        <f>IF(总支出!E753="","",总支出!E753)</f>
        <v/>
      </c>
      <c r="G753" s="6" t="str">
        <f>IF(总支出!H753="","",总支出!H753)</f>
        <v/>
      </c>
      <c r="H753" s="6" t="str">
        <f>IF(总支出!I753="","自动",总支出!I753)</f>
        <v>自动</v>
      </c>
      <c r="I753" s="6" t="str">
        <f>IF(F753="","",IFERROR(VLOOKUP(F753,税费设置!$A$15:$B$27,2,FALSE),"含税不明"))</f>
        <v/>
      </c>
      <c r="J753" s="6" t="str">
        <f t="shared" si="78"/>
        <v/>
      </c>
      <c r="K753" s="6" t="str">
        <f>IF(AND(税费设置!$B$5="是",G753="个人支出",J753="应税"),"是","否")</f>
        <v>否</v>
      </c>
      <c r="L753" s="8">
        <f t="shared" si="79"/>
        <v>0</v>
      </c>
      <c r="M753" s="8">
        <f t="shared" si="80"/>
        <v>0</v>
      </c>
      <c r="N753" s="8">
        <f t="shared" si="81"/>
        <v>0</v>
      </c>
      <c r="O753" s="8">
        <f t="shared" si="82"/>
        <v>0</v>
      </c>
      <c r="P753" s="8">
        <f>IF(K753&lt;&gt;"是",0,IF(税费设置!$B$6="是",E753/(1+税费设置!$B$10),E753))</f>
        <v>0</v>
      </c>
      <c r="Q753" s="8">
        <f>IF(K753&lt;&gt;"是",0,P753*税费设置!$B$8)</f>
        <v>0</v>
      </c>
      <c r="R753" s="8">
        <f>IF(K753&lt;&gt;"是",0,P753*税费设置!$B$9)</f>
        <v>0</v>
      </c>
      <c r="S753" s="8">
        <f t="shared" si="83"/>
        <v>0</v>
      </c>
    </row>
    <row r="754" spans="1:19" ht="13.9">
      <c r="A754" s="6" t="str">
        <f>IF(总支出!A754="","",总支出!A754)</f>
        <v/>
      </c>
      <c r="B754" s="7" t="str">
        <f>IF(总支出!B754="","",总支出!B754)</f>
        <v/>
      </c>
      <c r="C754" s="6" t="str">
        <f t="shared" si="77"/>
        <v/>
      </c>
      <c r="D754" s="6" t="str">
        <f>IF(总支出!C754="","",总支出!C754)</f>
        <v/>
      </c>
      <c r="E754" s="8" t="str">
        <f>IF(总支出!D754="","",总支出!D754)</f>
        <v/>
      </c>
      <c r="F754" s="6" t="str">
        <f>IF(总支出!E754="","",总支出!E754)</f>
        <v/>
      </c>
      <c r="G754" s="6" t="str">
        <f>IF(总支出!H754="","",总支出!H754)</f>
        <v/>
      </c>
      <c r="H754" s="6" t="str">
        <f>IF(总支出!I754="","自动",总支出!I754)</f>
        <v>自动</v>
      </c>
      <c r="I754" s="6" t="str">
        <f>IF(F754="","",IFERROR(VLOOKUP(F754,税费设置!$A$15:$B$27,2,FALSE),"含税不明"))</f>
        <v/>
      </c>
      <c r="J754" s="6" t="str">
        <f t="shared" si="78"/>
        <v/>
      </c>
      <c r="K754" s="6" t="str">
        <f>IF(AND(税费设置!$B$5="是",G754="个人支出",J754="应税"),"是","否")</f>
        <v>否</v>
      </c>
      <c r="L754" s="8">
        <f t="shared" si="79"/>
        <v>0</v>
      </c>
      <c r="M754" s="8">
        <f t="shared" si="80"/>
        <v>0</v>
      </c>
      <c r="N754" s="8">
        <f t="shared" si="81"/>
        <v>0</v>
      </c>
      <c r="O754" s="8">
        <f t="shared" si="82"/>
        <v>0</v>
      </c>
      <c r="P754" s="8">
        <f>IF(K754&lt;&gt;"是",0,IF(税费设置!$B$6="是",E754/(1+税费设置!$B$10),E754))</f>
        <v>0</v>
      </c>
      <c r="Q754" s="8">
        <f>IF(K754&lt;&gt;"是",0,P754*税费设置!$B$8)</f>
        <v>0</v>
      </c>
      <c r="R754" s="8">
        <f>IF(K754&lt;&gt;"是",0,P754*税费设置!$B$9)</f>
        <v>0</v>
      </c>
      <c r="S754" s="8">
        <f t="shared" si="83"/>
        <v>0</v>
      </c>
    </row>
    <row r="755" spans="1:19" ht="13.9">
      <c r="A755" s="6" t="str">
        <f>IF(总支出!A755="","",总支出!A755)</f>
        <v/>
      </c>
      <c r="B755" s="7" t="str">
        <f>IF(总支出!B755="","",总支出!B755)</f>
        <v/>
      </c>
      <c r="C755" s="6" t="str">
        <f t="shared" si="77"/>
        <v/>
      </c>
      <c r="D755" s="6" t="str">
        <f>IF(总支出!C755="","",总支出!C755)</f>
        <v/>
      </c>
      <c r="E755" s="8" t="str">
        <f>IF(总支出!D755="","",总支出!D755)</f>
        <v/>
      </c>
      <c r="F755" s="6" t="str">
        <f>IF(总支出!E755="","",总支出!E755)</f>
        <v/>
      </c>
      <c r="G755" s="6" t="str">
        <f>IF(总支出!H755="","",总支出!H755)</f>
        <v/>
      </c>
      <c r="H755" s="6" t="str">
        <f>IF(总支出!I755="","自动",总支出!I755)</f>
        <v>自动</v>
      </c>
      <c r="I755" s="6" t="str">
        <f>IF(F755="","",IFERROR(VLOOKUP(F755,税费设置!$A$15:$B$27,2,FALSE),"含税不明"))</f>
        <v/>
      </c>
      <c r="J755" s="6" t="str">
        <f t="shared" si="78"/>
        <v/>
      </c>
      <c r="K755" s="6" t="str">
        <f>IF(AND(税费设置!$B$5="是",G755="个人支出",J755="应税"),"是","否")</f>
        <v>否</v>
      </c>
      <c r="L755" s="8">
        <f t="shared" si="79"/>
        <v>0</v>
      </c>
      <c r="M755" s="8">
        <f t="shared" si="80"/>
        <v>0</v>
      </c>
      <c r="N755" s="8">
        <f t="shared" si="81"/>
        <v>0</v>
      </c>
      <c r="O755" s="8">
        <f t="shared" si="82"/>
        <v>0</v>
      </c>
      <c r="P755" s="8">
        <f>IF(K755&lt;&gt;"是",0,IF(税费设置!$B$6="是",E755/(1+税费设置!$B$10),E755))</f>
        <v>0</v>
      </c>
      <c r="Q755" s="8">
        <f>IF(K755&lt;&gt;"是",0,P755*税费设置!$B$8)</f>
        <v>0</v>
      </c>
      <c r="R755" s="8">
        <f>IF(K755&lt;&gt;"是",0,P755*税费设置!$B$9)</f>
        <v>0</v>
      </c>
      <c r="S755" s="8">
        <f t="shared" si="83"/>
        <v>0</v>
      </c>
    </row>
    <row r="756" spans="1:19" ht="13.9">
      <c r="A756" s="6" t="str">
        <f>IF(总支出!A756="","",总支出!A756)</f>
        <v/>
      </c>
      <c r="B756" s="7" t="str">
        <f>IF(总支出!B756="","",总支出!B756)</f>
        <v/>
      </c>
      <c r="C756" s="6" t="str">
        <f t="shared" si="77"/>
        <v/>
      </c>
      <c r="D756" s="6" t="str">
        <f>IF(总支出!C756="","",总支出!C756)</f>
        <v/>
      </c>
      <c r="E756" s="8" t="str">
        <f>IF(总支出!D756="","",总支出!D756)</f>
        <v/>
      </c>
      <c r="F756" s="6" t="str">
        <f>IF(总支出!E756="","",总支出!E756)</f>
        <v/>
      </c>
      <c r="G756" s="6" t="str">
        <f>IF(总支出!H756="","",总支出!H756)</f>
        <v/>
      </c>
      <c r="H756" s="6" t="str">
        <f>IF(总支出!I756="","自动",总支出!I756)</f>
        <v>自动</v>
      </c>
      <c r="I756" s="6" t="str">
        <f>IF(F756="","",IFERROR(VLOOKUP(F756,税费设置!$A$15:$B$27,2,FALSE),"含税不明"))</f>
        <v/>
      </c>
      <c r="J756" s="6" t="str">
        <f t="shared" si="78"/>
        <v/>
      </c>
      <c r="K756" s="6" t="str">
        <f>IF(AND(税费设置!$B$5="是",G756="个人支出",J756="应税"),"是","否")</f>
        <v>否</v>
      </c>
      <c r="L756" s="8">
        <f t="shared" si="79"/>
        <v>0</v>
      </c>
      <c r="M756" s="8">
        <f t="shared" si="80"/>
        <v>0</v>
      </c>
      <c r="N756" s="8">
        <f t="shared" si="81"/>
        <v>0</v>
      </c>
      <c r="O756" s="8">
        <f t="shared" si="82"/>
        <v>0</v>
      </c>
      <c r="P756" s="8">
        <f>IF(K756&lt;&gt;"是",0,IF(税费设置!$B$6="是",E756/(1+税费设置!$B$10),E756))</f>
        <v>0</v>
      </c>
      <c r="Q756" s="8">
        <f>IF(K756&lt;&gt;"是",0,P756*税费设置!$B$8)</f>
        <v>0</v>
      </c>
      <c r="R756" s="8">
        <f>IF(K756&lt;&gt;"是",0,P756*税费设置!$B$9)</f>
        <v>0</v>
      </c>
      <c r="S756" s="8">
        <f t="shared" si="83"/>
        <v>0</v>
      </c>
    </row>
    <row r="757" spans="1:19" ht="13.9">
      <c r="A757" s="6" t="str">
        <f>IF(总支出!A757="","",总支出!A757)</f>
        <v/>
      </c>
      <c r="B757" s="7" t="str">
        <f>IF(总支出!B757="","",总支出!B757)</f>
        <v/>
      </c>
      <c r="C757" s="6" t="str">
        <f t="shared" si="77"/>
        <v/>
      </c>
      <c r="D757" s="6" t="str">
        <f>IF(总支出!C757="","",总支出!C757)</f>
        <v/>
      </c>
      <c r="E757" s="8" t="str">
        <f>IF(总支出!D757="","",总支出!D757)</f>
        <v/>
      </c>
      <c r="F757" s="6" t="str">
        <f>IF(总支出!E757="","",总支出!E757)</f>
        <v/>
      </c>
      <c r="G757" s="6" t="str">
        <f>IF(总支出!H757="","",总支出!H757)</f>
        <v/>
      </c>
      <c r="H757" s="6" t="str">
        <f>IF(总支出!I757="","自动",总支出!I757)</f>
        <v>自动</v>
      </c>
      <c r="I757" s="6" t="str">
        <f>IF(F757="","",IFERROR(VLOOKUP(F757,税费设置!$A$15:$B$27,2,FALSE),"含税不明"))</f>
        <v/>
      </c>
      <c r="J757" s="6" t="str">
        <f t="shared" si="78"/>
        <v/>
      </c>
      <c r="K757" s="6" t="str">
        <f>IF(AND(税费设置!$B$5="是",G757="个人支出",J757="应税"),"是","否")</f>
        <v>否</v>
      </c>
      <c r="L757" s="8">
        <f t="shared" si="79"/>
        <v>0</v>
      </c>
      <c r="M757" s="8">
        <f t="shared" si="80"/>
        <v>0</v>
      </c>
      <c r="N757" s="8">
        <f t="shared" si="81"/>
        <v>0</v>
      </c>
      <c r="O757" s="8">
        <f t="shared" si="82"/>
        <v>0</v>
      </c>
      <c r="P757" s="8">
        <f>IF(K757&lt;&gt;"是",0,IF(税费设置!$B$6="是",E757/(1+税费设置!$B$10),E757))</f>
        <v>0</v>
      </c>
      <c r="Q757" s="8">
        <f>IF(K757&lt;&gt;"是",0,P757*税费设置!$B$8)</f>
        <v>0</v>
      </c>
      <c r="R757" s="8">
        <f>IF(K757&lt;&gt;"是",0,P757*税费设置!$B$9)</f>
        <v>0</v>
      </c>
      <c r="S757" s="8">
        <f t="shared" si="83"/>
        <v>0</v>
      </c>
    </row>
    <row r="758" spans="1:19" ht="13.9">
      <c r="A758" s="6" t="str">
        <f>IF(总支出!A758="","",总支出!A758)</f>
        <v/>
      </c>
      <c r="B758" s="7" t="str">
        <f>IF(总支出!B758="","",总支出!B758)</f>
        <v/>
      </c>
      <c r="C758" s="6" t="str">
        <f t="shared" si="77"/>
        <v/>
      </c>
      <c r="D758" s="6" t="str">
        <f>IF(总支出!C758="","",总支出!C758)</f>
        <v/>
      </c>
      <c r="E758" s="8" t="str">
        <f>IF(总支出!D758="","",总支出!D758)</f>
        <v/>
      </c>
      <c r="F758" s="6" t="str">
        <f>IF(总支出!E758="","",总支出!E758)</f>
        <v/>
      </c>
      <c r="G758" s="6" t="str">
        <f>IF(总支出!H758="","",总支出!H758)</f>
        <v/>
      </c>
      <c r="H758" s="6" t="str">
        <f>IF(总支出!I758="","自动",总支出!I758)</f>
        <v>自动</v>
      </c>
      <c r="I758" s="6" t="str">
        <f>IF(F758="","",IFERROR(VLOOKUP(F758,税费设置!$A$15:$B$27,2,FALSE),"含税不明"))</f>
        <v/>
      </c>
      <c r="J758" s="6" t="str">
        <f t="shared" si="78"/>
        <v/>
      </c>
      <c r="K758" s="6" t="str">
        <f>IF(AND(税费设置!$B$5="是",G758="个人支出",J758="应税"),"是","否")</f>
        <v>否</v>
      </c>
      <c r="L758" s="8">
        <f t="shared" si="79"/>
        <v>0</v>
      </c>
      <c r="M758" s="8">
        <f t="shared" si="80"/>
        <v>0</v>
      </c>
      <c r="N758" s="8">
        <f t="shared" si="81"/>
        <v>0</v>
      </c>
      <c r="O758" s="8">
        <f t="shared" si="82"/>
        <v>0</v>
      </c>
      <c r="P758" s="8">
        <f>IF(K758&lt;&gt;"是",0,IF(税费设置!$B$6="是",E758/(1+税费设置!$B$10),E758))</f>
        <v>0</v>
      </c>
      <c r="Q758" s="8">
        <f>IF(K758&lt;&gt;"是",0,P758*税费设置!$B$8)</f>
        <v>0</v>
      </c>
      <c r="R758" s="8">
        <f>IF(K758&lt;&gt;"是",0,P758*税费设置!$B$9)</f>
        <v>0</v>
      </c>
      <c r="S758" s="8">
        <f t="shared" si="83"/>
        <v>0</v>
      </c>
    </row>
    <row r="759" spans="1:19" ht="13.9">
      <c r="A759" s="6" t="str">
        <f>IF(总支出!A759="","",总支出!A759)</f>
        <v/>
      </c>
      <c r="B759" s="7" t="str">
        <f>IF(总支出!B759="","",总支出!B759)</f>
        <v/>
      </c>
      <c r="C759" s="6" t="str">
        <f t="shared" si="77"/>
        <v/>
      </c>
      <c r="D759" s="6" t="str">
        <f>IF(总支出!C759="","",总支出!C759)</f>
        <v/>
      </c>
      <c r="E759" s="8" t="str">
        <f>IF(总支出!D759="","",总支出!D759)</f>
        <v/>
      </c>
      <c r="F759" s="6" t="str">
        <f>IF(总支出!E759="","",总支出!E759)</f>
        <v/>
      </c>
      <c r="G759" s="6" t="str">
        <f>IF(总支出!H759="","",总支出!H759)</f>
        <v/>
      </c>
      <c r="H759" s="6" t="str">
        <f>IF(总支出!I759="","自动",总支出!I759)</f>
        <v>自动</v>
      </c>
      <c r="I759" s="6" t="str">
        <f>IF(F759="","",IFERROR(VLOOKUP(F759,税费设置!$A$15:$B$27,2,FALSE),"含税不明"))</f>
        <v/>
      </c>
      <c r="J759" s="6" t="str">
        <f t="shared" si="78"/>
        <v/>
      </c>
      <c r="K759" s="6" t="str">
        <f>IF(AND(税费设置!$B$5="是",G759="个人支出",J759="应税"),"是","否")</f>
        <v>否</v>
      </c>
      <c r="L759" s="8">
        <f t="shared" si="79"/>
        <v>0</v>
      </c>
      <c r="M759" s="8">
        <f t="shared" si="80"/>
        <v>0</v>
      </c>
      <c r="N759" s="8">
        <f t="shared" si="81"/>
        <v>0</v>
      </c>
      <c r="O759" s="8">
        <f t="shared" si="82"/>
        <v>0</v>
      </c>
      <c r="P759" s="8">
        <f>IF(K759&lt;&gt;"是",0,IF(税费设置!$B$6="是",E759/(1+税费设置!$B$10),E759))</f>
        <v>0</v>
      </c>
      <c r="Q759" s="8">
        <f>IF(K759&lt;&gt;"是",0,P759*税费设置!$B$8)</f>
        <v>0</v>
      </c>
      <c r="R759" s="8">
        <f>IF(K759&lt;&gt;"是",0,P759*税费设置!$B$9)</f>
        <v>0</v>
      </c>
      <c r="S759" s="8">
        <f t="shared" si="83"/>
        <v>0</v>
      </c>
    </row>
    <row r="760" spans="1:19" ht="13.9">
      <c r="A760" s="6" t="str">
        <f>IF(总支出!A760="","",总支出!A760)</f>
        <v/>
      </c>
      <c r="B760" s="7" t="str">
        <f>IF(总支出!B760="","",总支出!B760)</f>
        <v/>
      </c>
      <c r="C760" s="6" t="str">
        <f t="shared" si="77"/>
        <v/>
      </c>
      <c r="D760" s="6" t="str">
        <f>IF(总支出!C760="","",总支出!C760)</f>
        <v/>
      </c>
      <c r="E760" s="8" t="str">
        <f>IF(总支出!D760="","",总支出!D760)</f>
        <v/>
      </c>
      <c r="F760" s="6" t="str">
        <f>IF(总支出!E760="","",总支出!E760)</f>
        <v/>
      </c>
      <c r="G760" s="6" t="str">
        <f>IF(总支出!H760="","",总支出!H760)</f>
        <v/>
      </c>
      <c r="H760" s="6" t="str">
        <f>IF(总支出!I760="","自动",总支出!I760)</f>
        <v>自动</v>
      </c>
      <c r="I760" s="6" t="str">
        <f>IF(F760="","",IFERROR(VLOOKUP(F760,税费设置!$A$15:$B$27,2,FALSE),"含税不明"))</f>
        <v/>
      </c>
      <c r="J760" s="6" t="str">
        <f t="shared" si="78"/>
        <v/>
      </c>
      <c r="K760" s="6" t="str">
        <f>IF(AND(税费设置!$B$5="是",G760="个人支出",J760="应税"),"是","否")</f>
        <v>否</v>
      </c>
      <c r="L760" s="8">
        <f t="shared" si="79"/>
        <v>0</v>
      </c>
      <c r="M760" s="8">
        <f t="shared" si="80"/>
        <v>0</v>
      </c>
      <c r="N760" s="8">
        <f t="shared" si="81"/>
        <v>0</v>
      </c>
      <c r="O760" s="8">
        <f t="shared" si="82"/>
        <v>0</v>
      </c>
      <c r="P760" s="8">
        <f>IF(K760&lt;&gt;"是",0,IF(税费设置!$B$6="是",E760/(1+税费设置!$B$10),E760))</f>
        <v>0</v>
      </c>
      <c r="Q760" s="8">
        <f>IF(K760&lt;&gt;"是",0,P760*税费设置!$B$8)</f>
        <v>0</v>
      </c>
      <c r="R760" s="8">
        <f>IF(K760&lt;&gt;"是",0,P760*税费设置!$B$9)</f>
        <v>0</v>
      </c>
      <c r="S760" s="8">
        <f t="shared" si="83"/>
        <v>0</v>
      </c>
    </row>
    <row r="761" spans="1:19" ht="13.9">
      <c r="A761" s="6" t="str">
        <f>IF(总支出!A761="","",总支出!A761)</f>
        <v/>
      </c>
      <c r="B761" s="7" t="str">
        <f>IF(总支出!B761="","",总支出!B761)</f>
        <v/>
      </c>
      <c r="C761" s="6" t="str">
        <f t="shared" si="77"/>
        <v/>
      </c>
      <c r="D761" s="6" t="str">
        <f>IF(总支出!C761="","",总支出!C761)</f>
        <v/>
      </c>
      <c r="E761" s="8" t="str">
        <f>IF(总支出!D761="","",总支出!D761)</f>
        <v/>
      </c>
      <c r="F761" s="6" t="str">
        <f>IF(总支出!E761="","",总支出!E761)</f>
        <v/>
      </c>
      <c r="G761" s="6" t="str">
        <f>IF(总支出!H761="","",总支出!H761)</f>
        <v/>
      </c>
      <c r="H761" s="6" t="str">
        <f>IF(总支出!I761="","自动",总支出!I761)</f>
        <v>自动</v>
      </c>
      <c r="I761" s="6" t="str">
        <f>IF(F761="","",IFERROR(VLOOKUP(F761,税费设置!$A$15:$B$27,2,FALSE),"含税不明"))</f>
        <v/>
      </c>
      <c r="J761" s="6" t="str">
        <f t="shared" si="78"/>
        <v/>
      </c>
      <c r="K761" s="6" t="str">
        <f>IF(AND(税费设置!$B$5="是",G761="个人支出",J761="应税"),"是","否")</f>
        <v>否</v>
      </c>
      <c r="L761" s="8">
        <f t="shared" si="79"/>
        <v>0</v>
      </c>
      <c r="M761" s="8">
        <f t="shared" si="80"/>
        <v>0</v>
      </c>
      <c r="N761" s="8">
        <f t="shared" si="81"/>
        <v>0</v>
      </c>
      <c r="O761" s="8">
        <f t="shared" si="82"/>
        <v>0</v>
      </c>
      <c r="P761" s="8">
        <f>IF(K761&lt;&gt;"是",0,IF(税费设置!$B$6="是",E761/(1+税费设置!$B$10),E761))</f>
        <v>0</v>
      </c>
      <c r="Q761" s="8">
        <f>IF(K761&lt;&gt;"是",0,P761*税费设置!$B$8)</f>
        <v>0</v>
      </c>
      <c r="R761" s="8">
        <f>IF(K761&lt;&gt;"是",0,P761*税费设置!$B$9)</f>
        <v>0</v>
      </c>
      <c r="S761" s="8">
        <f t="shared" si="83"/>
        <v>0</v>
      </c>
    </row>
    <row r="762" spans="1:19" ht="13.9">
      <c r="A762" s="6" t="str">
        <f>IF(总支出!A762="","",总支出!A762)</f>
        <v/>
      </c>
      <c r="B762" s="7" t="str">
        <f>IF(总支出!B762="","",总支出!B762)</f>
        <v/>
      </c>
      <c r="C762" s="6" t="str">
        <f t="shared" si="77"/>
        <v/>
      </c>
      <c r="D762" s="6" t="str">
        <f>IF(总支出!C762="","",总支出!C762)</f>
        <v/>
      </c>
      <c r="E762" s="8" t="str">
        <f>IF(总支出!D762="","",总支出!D762)</f>
        <v/>
      </c>
      <c r="F762" s="6" t="str">
        <f>IF(总支出!E762="","",总支出!E762)</f>
        <v/>
      </c>
      <c r="G762" s="6" t="str">
        <f>IF(总支出!H762="","",总支出!H762)</f>
        <v/>
      </c>
      <c r="H762" s="6" t="str">
        <f>IF(总支出!I762="","自动",总支出!I762)</f>
        <v>自动</v>
      </c>
      <c r="I762" s="6" t="str">
        <f>IF(F762="","",IFERROR(VLOOKUP(F762,税费设置!$A$15:$B$27,2,FALSE),"含税不明"))</f>
        <v/>
      </c>
      <c r="J762" s="6" t="str">
        <f t="shared" si="78"/>
        <v/>
      </c>
      <c r="K762" s="6" t="str">
        <f>IF(AND(税费设置!$B$5="是",G762="个人支出",J762="应税"),"是","否")</f>
        <v>否</v>
      </c>
      <c r="L762" s="8">
        <f t="shared" si="79"/>
        <v>0</v>
      </c>
      <c r="M762" s="8">
        <f t="shared" si="80"/>
        <v>0</v>
      </c>
      <c r="N762" s="8">
        <f t="shared" si="81"/>
        <v>0</v>
      </c>
      <c r="O762" s="8">
        <f t="shared" si="82"/>
        <v>0</v>
      </c>
      <c r="P762" s="8">
        <f>IF(K762&lt;&gt;"是",0,IF(税费设置!$B$6="是",E762/(1+税费设置!$B$10),E762))</f>
        <v>0</v>
      </c>
      <c r="Q762" s="8">
        <f>IF(K762&lt;&gt;"是",0,P762*税费设置!$B$8)</f>
        <v>0</v>
      </c>
      <c r="R762" s="8">
        <f>IF(K762&lt;&gt;"是",0,P762*税费设置!$B$9)</f>
        <v>0</v>
      </c>
      <c r="S762" s="8">
        <f t="shared" si="83"/>
        <v>0</v>
      </c>
    </row>
    <row r="763" spans="1:19" ht="13.9">
      <c r="A763" s="6" t="str">
        <f>IF(总支出!A763="","",总支出!A763)</f>
        <v/>
      </c>
      <c r="B763" s="7" t="str">
        <f>IF(总支出!B763="","",总支出!B763)</f>
        <v/>
      </c>
      <c r="C763" s="6" t="str">
        <f t="shared" si="77"/>
        <v/>
      </c>
      <c r="D763" s="6" t="str">
        <f>IF(总支出!C763="","",总支出!C763)</f>
        <v/>
      </c>
      <c r="E763" s="8" t="str">
        <f>IF(总支出!D763="","",总支出!D763)</f>
        <v/>
      </c>
      <c r="F763" s="6" t="str">
        <f>IF(总支出!E763="","",总支出!E763)</f>
        <v/>
      </c>
      <c r="G763" s="6" t="str">
        <f>IF(总支出!H763="","",总支出!H763)</f>
        <v/>
      </c>
      <c r="H763" s="6" t="str">
        <f>IF(总支出!I763="","自动",总支出!I763)</f>
        <v>自动</v>
      </c>
      <c r="I763" s="6" t="str">
        <f>IF(F763="","",IFERROR(VLOOKUP(F763,税费设置!$A$15:$B$27,2,FALSE),"含税不明"))</f>
        <v/>
      </c>
      <c r="J763" s="6" t="str">
        <f t="shared" si="78"/>
        <v/>
      </c>
      <c r="K763" s="6" t="str">
        <f>IF(AND(税费设置!$B$5="是",G763="个人支出",J763="应税"),"是","否")</f>
        <v>否</v>
      </c>
      <c r="L763" s="8">
        <f t="shared" si="79"/>
        <v>0</v>
      </c>
      <c r="M763" s="8">
        <f t="shared" si="80"/>
        <v>0</v>
      </c>
      <c r="N763" s="8">
        <f t="shared" si="81"/>
        <v>0</v>
      </c>
      <c r="O763" s="8">
        <f t="shared" si="82"/>
        <v>0</v>
      </c>
      <c r="P763" s="8">
        <f>IF(K763&lt;&gt;"是",0,IF(税费设置!$B$6="是",E763/(1+税费设置!$B$10),E763))</f>
        <v>0</v>
      </c>
      <c r="Q763" s="8">
        <f>IF(K763&lt;&gt;"是",0,P763*税费设置!$B$8)</f>
        <v>0</v>
      </c>
      <c r="R763" s="8">
        <f>IF(K763&lt;&gt;"是",0,P763*税费设置!$B$9)</f>
        <v>0</v>
      </c>
      <c r="S763" s="8">
        <f t="shared" si="83"/>
        <v>0</v>
      </c>
    </row>
    <row r="764" spans="1:19" ht="13.9">
      <c r="A764" s="6" t="str">
        <f>IF(总支出!A764="","",总支出!A764)</f>
        <v/>
      </c>
      <c r="B764" s="7" t="str">
        <f>IF(总支出!B764="","",总支出!B764)</f>
        <v/>
      </c>
      <c r="C764" s="6" t="str">
        <f t="shared" si="77"/>
        <v/>
      </c>
      <c r="D764" s="6" t="str">
        <f>IF(总支出!C764="","",总支出!C764)</f>
        <v/>
      </c>
      <c r="E764" s="8" t="str">
        <f>IF(总支出!D764="","",总支出!D764)</f>
        <v/>
      </c>
      <c r="F764" s="6" t="str">
        <f>IF(总支出!E764="","",总支出!E764)</f>
        <v/>
      </c>
      <c r="G764" s="6" t="str">
        <f>IF(总支出!H764="","",总支出!H764)</f>
        <v/>
      </c>
      <c r="H764" s="6" t="str">
        <f>IF(总支出!I764="","自动",总支出!I764)</f>
        <v>自动</v>
      </c>
      <c r="I764" s="6" t="str">
        <f>IF(F764="","",IFERROR(VLOOKUP(F764,税费设置!$A$15:$B$27,2,FALSE),"含税不明"))</f>
        <v/>
      </c>
      <c r="J764" s="6" t="str">
        <f t="shared" si="78"/>
        <v/>
      </c>
      <c r="K764" s="6" t="str">
        <f>IF(AND(税费设置!$B$5="是",G764="个人支出",J764="应税"),"是","否")</f>
        <v>否</v>
      </c>
      <c r="L764" s="8">
        <f t="shared" si="79"/>
        <v>0</v>
      </c>
      <c r="M764" s="8">
        <f t="shared" si="80"/>
        <v>0</v>
      </c>
      <c r="N764" s="8">
        <f t="shared" si="81"/>
        <v>0</v>
      </c>
      <c r="O764" s="8">
        <f t="shared" si="82"/>
        <v>0</v>
      </c>
      <c r="P764" s="8">
        <f>IF(K764&lt;&gt;"是",0,IF(税费设置!$B$6="是",E764/(1+税费设置!$B$10),E764))</f>
        <v>0</v>
      </c>
      <c r="Q764" s="8">
        <f>IF(K764&lt;&gt;"是",0,P764*税费设置!$B$8)</f>
        <v>0</v>
      </c>
      <c r="R764" s="8">
        <f>IF(K764&lt;&gt;"是",0,P764*税费设置!$B$9)</f>
        <v>0</v>
      </c>
      <c r="S764" s="8">
        <f t="shared" si="83"/>
        <v>0</v>
      </c>
    </row>
    <row r="765" spans="1:19" ht="13.9">
      <c r="A765" s="6" t="str">
        <f>IF(总支出!A765="","",总支出!A765)</f>
        <v/>
      </c>
      <c r="B765" s="7" t="str">
        <f>IF(总支出!B765="","",总支出!B765)</f>
        <v/>
      </c>
      <c r="C765" s="6" t="str">
        <f t="shared" si="77"/>
        <v/>
      </c>
      <c r="D765" s="6" t="str">
        <f>IF(总支出!C765="","",总支出!C765)</f>
        <v/>
      </c>
      <c r="E765" s="8" t="str">
        <f>IF(总支出!D765="","",总支出!D765)</f>
        <v/>
      </c>
      <c r="F765" s="6" t="str">
        <f>IF(总支出!E765="","",总支出!E765)</f>
        <v/>
      </c>
      <c r="G765" s="6" t="str">
        <f>IF(总支出!H765="","",总支出!H765)</f>
        <v/>
      </c>
      <c r="H765" s="6" t="str">
        <f>IF(总支出!I765="","自动",总支出!I765)</f>
        <v>自动</v>
      </c>
      <c r="I765" s="6" t="str">
        <f>IF(F765="","",IFERROR(VLOOKUP(F765,税费设置!$A$15:$B$27,2,FALSE),"含税不明"))</f>
        <v/>
      </c>
      <c r="J765" s="6" t="str">
        <f t="shared" si="78"/>
        <v/>
      </c>
      <c r="K765" s="6" t="str">
        <f>IF(AND(税费设置!$B$5="是",G765="个人支出",J765="应税"),"是","否")</f>
        <v>否</v>
      </c>
      <c r="L765" s="8">
        <f t="shared" si="79"/>
        <v>0</v>
      </c>
      <c r="M765" s="8">
        <f t="shared" si="80"/>
        <v>0</v>
      </c>
      <c r="N765" s="8">
        <f t="shared" si="81"/>
        <v>0</v>
      </c>
      <c r="O765" s="8">
        <f t="shared" si="82"/>
        <v>0</v>
      </c>
      <c r="P765" s="8">
        <f>IF(K765&lt;&gt;"是",0,IF(税费设置!$B$6="是",E765/(1+税费设置!$B$10),E765))</f>
        <v>0</v>
      </c>
      <c r="Q765" s="8">
        <f>IF(K765&lt;&gt;"是",0,P765*税费设置!$B$8)</f>
        <v>0</v>
      </c>
      <c r="R765" s="8">
        <f>IF(K765&lt;&gt;"是",0,P765*税费设置!$B$9)</f>
        <v>0</v>
      </c>
      <c r="S765" s="8">
        <f t="shared" si="83"/>
        <v>0</v>
      </c>
    </row>
    <row r="766" spans="1:19" ht="13.9">
      <c r="A766" s="6" t="str">
        <f>IF(总支出!A766="","",总支出!A766)</f>
        <v/>
      </c>
      <c r="B766" s="7" t="str">
        <f>IF(总支出!B766="","",总支出!B766)</f>
        <v/>
      </c>
      <c r="C766" s="6" t="str">
        <f t="shared" si="77"/>
        <v/>
      </c>
      <c r="D766" s="6" t="str">
        <f>IF(总支出!C766="","",总支出!C766)</f>
        <v/>
      </c>
      <c r="E766" s="8" t="str">
        <f>IF(总支出!D766="","",总支出!D766)</f>
        <v/>
      </c>
      <c r="F766" s="6" t="str">
        <f>IF(总支出!E766="","",总支出!E766)</f>
        <v/>
      </c>
      <c r="G766" s="6" t="str">
        <f>IF(总支出!H766="","",总支出!H766)</f>
        <v/>
      </c>
      <c r="H766" s="6" t="str">
        <f>IF(总支出!I766="","自动",总支出!I766)</f>
        <v>自动</v>
      </c>
      <c r="I766" s="6" t="str">
        <f>IF(F766="","",IFERROR(VLOOKUP(F766,税费设置!$A$15:$B$27,2,FALSE),"含税不明"))</f>
        <v/>
      </c>
      <c r="J766" s="6" t="str">
        <f t="shared" si="78"/>
        <v/>
      </c>
      <c r="K766" s="6" t="str">
        <f>IF(AND(税费设置!$B$5="是",G766="个人支出",J766="应税"),"是","否")</f>
        <v>否</v>
      </c>
      <c r="L766" s="8">
        <f t="shared" si="79"/>
        <v>0</v>
      </c>
      <c r="M766" s="8">
        <f t="shared" si="80"/>
        <v>0</v>
      </c>
      <c r="N766" s="8">
        <f t="shared" si="81"/>
        <v>0</v>
      </c>
      <c r="O766" s="8">
        <f t="shared" si="82"/>
        <v>0</v>
      </c>
      <c r="P766" s="8">
        <f>IF(K766&lt;&gt;"是",0,IF(税费设置!$B$6="是",E766/(1+税费设置!$B$10),E766))</f>
        <v>0</v>
      </c>
      <c r="Q766" s="8">
        <f>IF(K766&lt;&gt;"是",0,P766*税费设置!$B$8)</f>
        <v>0</v>
      </c>
      <c r="R766" s="8">
        <f>IF(K766&lt;&gt;"是",0,P766*税费设置!$B$9)</f>
        <v>0</v>
      </c>
      <c r="S766" s="8">
        <f t="shared" si="83"/>
        <v>0</v>
      </c>
    </row>
    <row r="767" spans="1:19" ht="13.9">
      <c r="A767" s="6" t="str">
        <f>IF(总支出!A767="","",总支出!A767)</f>
        <v/>
      </c>
      <c r="B767" s="7" t="str">
        <f>IF(总支出!B767="","",总支出!B767)</f>
        <v/>
      </c>
      <c r="C767" s="6" t="str">
        <f t="shared" si="77"/>
        <v/>
      </c>
      <c r="D767" s="6" t="str">
        <f>IF(总支出!C767="","",总支出!C767)</f>
        <v/>
      </c>
      <c r="E767" s="8" t="str">
        <f>IF(总支出!D767="","",总支出!D767)</f>
        <v/>
      </c>
      <c r="F767" s="6" t="str">
        <f>IF(总支出!E767="","",总支出!E767)</f>
        <v/>
      </c>
      <c r="G767" s="6" t="str">
        <f>IF(总支出!H767="","",总支出!H767)</f>
        <v/>
      </c>
      <c r="H767" s="6" t="str">
        <f>IF(总支出!I767="","自动",总支出!I767)</f>
        <v>自动</v>
      </c>
      <c r="I767" s="6" t="str">
        <f>IF(F767="","",IFERROR(VLOOKUP(F767,税费设置!$A$15:$B$27,2,FALSE),"含税不明"))</f>
        <v/>
      </c>
      <c r="J767" s="6" t="str">
        <f t="shared" si="78"/>
        <v/>
      </c>
      <c r="K767" s="6" t="str">
        <f>IF(AND(税费设置!$B$5="是",G767="个人支出",J767="应税"),"是","否")</f>
        <v>否</v>
      </c>
      <c r="L767" s="8">
        <f t="shared" si="79"/>
        <v>0</v>
      </c>
      <c r="M767" s="8">
        <f t="shared" si="80"/>
        <v>0</v>
      </c>
      <c r="N767" s="8">
        <f t="shared" si="81"/>
        <v>0</v>
      </c>
      <c r="O767" s="8">
        <f t="shared" si="82"/>
        <v>0</v>
      </c>
      <c r="P767" s="8">
        <f>IF(K767&lt;&gt;"是",0,IF(税费设置!$B$6="是",E767/(1+税费设置!$B$10),E767))</f>
        <v>0</v>
      </c>
      <c r="Q767" s="8">
        <f>IF(K767&lt;&gt;"是",0,P767*税费设置!$B$8)</f>
        <v>0</v>
      </c>
      <c r="R767" s="8">
        <f>IF(K767&lt;&gt;"是",0,P767*税费设置!$B$9)</f>
        <v>0</v>
      </c>
      <c r="S767" s="8">
        <f t="shared" si="83"/>
        <v>0</v>
      </c>
    </row>
    <row r="768" spans="1:19" ht="13.9">
      <c r="A768" s="6" t="str">
        <f>IF(总支出!A768="","",总支出!A768)</f>
        <v/>
      </c>
      <c r="B768" s="7" t="str">
        <f>IF(总支出!B768="","",总支出!B768)</f>
        <v/>
      </c>
      <c r="C768" s="6" t="str">
        <f t="shared" si="77"/>
        <v/>
      </c>
      <c r="D768" s="6" t="str">
        <f>IF(总支出!C768="","",总支出!C768)</f>
        <v/>
      </c>
      <c r="E768" s="8" t="str">
        <f>IF(总支出!D768="","",总支出!D768)</f>
        <v/>
      </c>
      <c r="F768" s="6" t="str">
        <f>IF(总支出!E768="","",总支出!E768)</f>
        <v/>
      </c>
      <c r="G768" s="6" t="str">
        <f>IF(总支出!H768="","",总支出!H768)</f>
        <v/>
      </c>
      <c r="H768" s="6" t="str">
        <f>IF(总支出!I768="","自动",总支出!I768)</f>
        <v>自动</v>
      </c>
      <c r="I768" s="6" t="str">
        <f>IF(F768="","",IFERROR(VLOOKUP(F768,税费设置!$A$15:$B$27,2,FALSE),"含税不明"))</f>
        <v/>
      </c>
      <c r="J768" s="6" t="str">
        <f t="shared" si="78"/>
        <v/>
      </c>
      <c r="K768" s="6" t="str">
        <f>IF(AND(税费设置!$B$5="是",G768="个人支出",J768="应税"),"是","否")</f>
        <v>否</v>
      </c>
      <c r="L768" s="8">
        <f t="shared" si="79"/>
        <v>0</v>
      </c>
      <c r="M768" s="8">
        <f t="shared" si="80"/>
        <v>0</v>
      </c>
      <c r="N768" s="8">
        <f t="shared" si="81"/>
        <v>0</v>
      </c>
      <c r="O768" s="8">
        <f t="shared" si="82"/>
        <v>0</v>
      </c>
      <c r="P768" s="8">
        <f>IF(K768&lt;&gt;"是",0,IF(税费设置!$B$6="是",E768/(1+税费设置!$B$10),E768))</f>
        <v>0</v>
      </c>
      <c r="Q768" s="8">
        <f>IF(K768&lt;&gt;"是",0,P768*税费设置!$B$8)</f>
        <v>0</v>
      </c>
      <c r="R768" s="8">
        <f>IF(K768&lt;&gt;"是",0,P768*税费设置!$B$9)</f>
        <v>0</v>
      </c>
      <c r="S768" s="8">
        <f t="shared" si="83"/>
        <v>0</v>
      </c>
    </row>
    <row r="769" spans="1:19" ht="13.9">
      <c r="A769" s="6" t="str">
        <f>IF(总支出!A769="","",总支出!A769)</f>
        <v/>
      </c>
      <c r="B769" s="7" t="str">
        <f>IF(总支出!B769="","",总支出!B769)</f>
        <v/>
      </c>
      <c r="C769" s="6" t="str">
        <f t="shared" si="77"/>
        <v/>
      </c>
      <c r="D769" s="6" t="str">
        <f>IF(总支出!C769="","",总支出!C769)</f>
        <v/>
      </c>
      <c r="E769" s="8" t="str">
        <f>IF(总支出!D769="","",总支出!D769)</f>
        <v/>
      </c>
      <c r="F769" s="6" t="str">
        <f>IF(总支出!E769="","",总支出!E769)</f>
        <v/>
      </c>
      <c r="G769" s="6" t="str">
        <f>IF(总支出!H769="","",总支出!H769)</f>
        <v/>
      </c>
      <c r="H769" s="6" t="str">
        <f>IF(总支出!I769="","自动",总支出!I769)</f>
        <v>自动</v>
      </c>
      <c r="I769" s="6" t="str">
        <f>IF(F769="","",IFERROR(VLOOKUP(F769,税费设置!$A$15:$B$27,2,FALSE),"含税不明"))</f>
        <v/>
      </c>
      <c r="J769" s="6" t="str">
        <f t="shared" si="78"/>
        <v/>
      </c>
      <c r="K769" s="6" t="str">
        <f>IF(AND(税费设置!$B$5="是",G769="个人支出",J769="应税"),"是","否")</f>
        <v>否</v>
      </c>
      <c r="L769" s="8">
        <f t="shared" si="79"/>
        <v>0</v>
      </c>
      <c r="M769" s="8">
        <f t="shared" si="80"/>
        <v>0</v>
      </c>
      <c r="N769" s="8">
        <f t="shared" si="81"/>
        <v>0</v>
      </c>
      <c r="O769" s="8">
        <f t="shared" si="82"/>
        <v>0</v>
      </c>
      <c r="P769" s="8">
        <f>IF(K769&lt;&gt;"是",0,IF(税费设置!$B$6="是",E769/(1+税费设置!$B$10),E769))</f>
        <v>0</v>
      </c>
      <c r="Q769" s="8">
        <f>IF(K769&lt;&gt;"是",0,P769*税费设置!$B$8)</f>
        <v>0</v>
      </c>
      <c r="R769" s="8">
        <f>IF(K769&lt;&gt;"是",0,P769*税费设置!$B$9)</f>
        <v>0</v>
      </c>
      <c r="S769" s="8">
        <f t="shared" si="83"/>
        <v>0</v>
      </c>
    </row>
    <row r="770" spans="1:19" ht="13.9">
      <c r="A770" s="6" t="str">
        <f>IF(总支出!A770="","",总支出!A770)</f>
        <v/>
      </c>
      <c r="B770" s="7" t="str">
        <f>IF(总支出!B770="","",总支出!B770)</f>
        <v/>
      </c>
      <c r="C770" s="6" t="str">
        <f t="shared" si="77"/>
        <v/>
      </c>
      <c r="D770" s="6" t="str">
        <f>IF(总支出!C770="","",总支出!C770)</f>
        <v/>
      </c>
      <c r="E770" s="8" t="str">
        <f>IF(总支出!D770="","",总支出!D770)</f>
        <v/>
      </c>
      <c r="F770" s="6" t="str">
        <f>IF(总支出!E770="","",总支出!E770)</f>
        <v/>
      </c>
      <c r="G770" s="6" t="str">
        <f>IF(总支出!H770="","",总支出!H770)</f>
        <v/>
      </c>
      <c r="H770" s="6" t="str">
        <f>IF(总支出!I770="","自动",总支出!I770)</f>
        <v>自动</v>
      </c>
      <c r="I770" s="6" t="str">
        <f>IF(F770="","",IFERROR(VLOOKUP(F770,税费设置!$A$15:$B$27,2,FALSE),"含税不明"))</f>
        <v/>
      </c>
      <c r="J770" s="6" t="str">
        <f t="shared" si="78"/>
        <v/>
      </c>
      <c r="K770" s="6" t="str">
        <f>IF(AND(税费设置!$B$5="是",G770="个人支出",J770="应税"),"是","否")</f>
        <v>否</v>
      </c>
      <c r="L770" s="8">
        <f t="shared" si="79"/>
        <v>0</v>
      </c>
      <c r="M770" s="8">
        <f t="shared" si="80"/>
        <v>0</v>
      </c>
      <c r="N770" s="8">
        <f t="shared" si="81"/>
        <v>0</v>
      </c>
      <c r="O770" s="8">
        <f t="shared" si="82"/>
        <v>0</v>
      </c>
      <c r="P770" s="8">
        <f>IF(K770&lt;&gt;"是",0,IF(税费设置!$B$6="是",E770/(1+税费设置!$B$10),E770))</f>
        <v>0</v>
      </c>
      <c r="Q770" s="8">
        <f>IF(K770&lt;&gt;"是",0,P770*税费设置!$B$8)</f>
        <v>0</v>
      </c>
      <c r="R770" s="8">
        <f>IF(K770&lt;&gt;"是",0,P770*税费设置!$B$9)</f>
        <v>0</v>
      </c>
      <c r="S770" s="8">
        <f t="shared" si="83"/>
        <v>0</v>
      </c>
    </row>
    <row r="771" spans="1:19" ht="13.9">
      <c r="A771" s="6" t="str">
        <f>IF(总支出!A771="","",总支出!A771)</f>
        <v/>
      </c>
      <c r="B771" s="7" t="str">
        <f>IF(总支出!B771="","",总支出!B771)</f>
        <v/>
      </c>
      <c r="C771" s="6" t="str">
        <f t="shared" si="77"/>
        <v/>
      </c>
      <c r="D771" s="6" t="str">
        <f>IF(总支出!C771="","",总支出!C771)</f>
        <v/>
      </c>
      <c r="E771" s="8" t="str">
        <f>IF(总支出!D771="","",总支出!D771)</f>
        <v/>
      </c>
      <c r="F771" s="6" t="str">
        <f>IF(总支出!E771="","",总支出!E771)</f>
        <v/>
      </c>
      <c r="G771" s="6" t="str">
        <f>IF(总支出!H771="","",总支出!H771)</f>
        <v/>
      </c>
      <c r="H771" s="6" t="str">
        <f>IF(总支出!I771="","自动",总支出!I771)</f>
        <v>自动</v>
      </c>
      <c r="I771" s="6" t="str">
        <f>IF(F771="","",IFERROR(VLOOKUP(F771,税费设置!$A$15:$B$27,2,FALSE),"含税不明"))</f>
        <v/>
      </c>
      <c r="J771" s="6" t="str">
        <f t="shared" si="78"/>
        <v/>
      </c>
      <c r="K771" s="6" t="str">
        <f>IF(AND(税费设置!$B$5="是",G771="个人支出",J771="应税"),"是","否")</f>
        <v>否</v>
      </c>
      <c r="L771" s="8">
        <f t="shared" si="79"/>
        <v>0</v>
      </c>
      <c r="M771" s="8">
        <f t="shared" si="80"/>
        <v>0</v>
      </c>
      <c r="N771" s="8">
        <f t="shared" si="81"/>
        <v>0</v>
      </c>
      <c r="O771" s="8">
        <f t="shared" si="82"/>
        <v>0</v>
      </c>
      <c r="P771" s="8">
        <f>IF(K771&lt;&gt;"是",0,IF(税费设置!$B$6="是",E771/(1+税费设置!$B$10),E771))</f>
        <v>0</v>
      </c>
      <c r="Q771" s="8">
        <f>IF(K771&lt;&gt;"是",0,P771*税费设置!$B$8)</f>
        <v>0</v>
      </c>
      <c r="R771" s="8">
        <f>IF(K771&lt;&gt;"是",0,P771*税费设置!$B$9)</f>
        <v>0</v>
      </c>
      <c r="S771" s="8">
        <f t="shared" si="83"/>
        <v>0</v>
      </c>
    </row>
    <row r="772" spans="1:19" ht="13.9">
      <c r="A772" s="6" t="str">
        <f>IF(总支出!A772="","",总支出!A772)</f>
        <v/>
      </c>
      <c r="B772" s="7" t="str">
        <f>IF(总支出!B772="","",总支出!B772)</f>
        <v/>
      </c>
      <c r="C772" s="6" t="str">
        <f t="shared" ref="C772:C835" si="84">IF(B772="","",TEXT(B772,"yyyy-mm"))</f>
        <v/>
      </c>
      <c r="D772" s="6" t="str">
        <f>IF(总支出!C772="","",总支出!C772)</f>
        <v/>
      </c>
      <c r="E772" s="8" t="str">
        <f>IF(总支出!D772="","",总支出!D772)</f>
        <v/>
      </c>
      <c r="F772" s="6" t="str">
        <f>IF(总支出!E772="","",总支出!E772)</f>
        <v/>
      </c>
      <c r="G772" s="6" t="str">
        <f>IF(总支出!H772="","",总支出!H772)</f>
        <v/>
      </c>
      <c r="H772" s="6" t="str">
        <f>IF(总支出!I772="","自动",总支出!I772)</f>
        <v>自动</v>
      </c>
      <c r="I772" s="6" t="str">
        <f>IF(F772="","",IFERROR(VLOOKUP(F772,税费设置!$A$15:$B$27,2,FALSE),"含税不明"))</f>
        <v/>
      </c>
      <c r="J772" s="6" t="str">
        <f t="shared" ref="J772:J835" si="85">IF(D772="","",IF(H772="自动",I772,H772))</f>
        <v/>
      </c>
      <c r="K772" s="6" t="str">
        <f>IF(AND(税费设置!$B$5="是",G772="个人支出",J772="应税"),"是","否")</f>
        <v>否</v>
      </c>
      <c r="L772" s="8">
        <f t="shared" ref="L772:L835" si="86">IF(K772="是",E772,0)</f>
        <v>0</v>
      </c>
      <c r="M772" s="8">
        <f t="shared" ref="M772:M835" si="87">IF(AND(G772="个人支出",J772="零税率"),E772,0)</f>
        <v>0</v>
      </c>
      <c r="N772" s="8">
        <f t="shared" ref="N772:N835" si="88">IF(AND(G772="个人支出",J772="免税"),E772,0)</f>
        <v>0</v>
      </c>
      <c r="O772" s="8">
        <f t="shared" ref="O772:O835" si="89">IF(AND(G772="个人支出",OR(J772="含税不明",J772="不适用")),E772,0)</f>
        <v>0</v>
      </c>
      <c r="P772" s="8">
        <f>IF(K772&lt;&gt;"是",0,IF(税费设置!$B$6="是",E772/(1+税费设置!$B$10),E772))</f>
        <v>0</v>
      </c>
      <c r="Q772" s="8">
        <f>IF(K772&lt;&gt;"是",0,P772*税费设置!$B$8)</f>
        <v>0</v>
      </c>
      <c r="R772" s="8">
        <f>IF(K772&lt;&gt;"是",0,P772*税费设置!$B$9)</f>
        <v>0</v>
      </c>
      <c r="S772" s="8">
        <f t="shared" ref="S772:S835" si="90">Q772+R772</f>
        <v>0</v>
      </c>
    </row>
    <row r="773" spans="1:19" ht="13.9">
      <c r="A773" s="6" t="str">
        <f>IF(总支出!A773="","",总支出!A773)</f>
        <v/>
      </c>
      <c r="B773" s="7" t="str">
        <f>IF(总支出!B773="","",总支出!B773)</f>
        <v/>
      </c>
      <c r="C773" s="6" t="str">
        <f t="shared" si="84"/>
        <v/>
      </c>
      <c r="D773" s="6" t="str">
        <f>IF(总支出!C773="","",总支出!C773)</f>
        <v/>
      </c>
      <c r="E773" s="8" t="str">
        <f>IF(总支出!D773="","",总支出!D773)</f>
        <v/>
      </c>
      <c r="F773" s="6" t="str">
        <f>IF(总支出!E773="","",总支出!E773)</f>
        <v/>
      </c>
      <c r="G773" s="6" t="str">
        <f>IF(总支出!H773="","",总支出!H773)</f>
        <v/>
      </c>
      <c r="H773" s="6" t="str">
        <f>IF(总支出!I773="","自动",总支出!I773)</f>
        <v>自动</v>
      </c>
      <c r="I773" s="6" t="str">
        <f>IF(F773="","",IFERROR(VLOOKUP(F773,税费设置!$A$15:$B$27,2,FALSE),"含税不明"))</f>
        <v/>
      </c>
      <c r="J773" s="6" t="str">
        <f t="shared" si="85"/>
        <v/>
      </c>
      <c r="K773" s="6" t="str">
        <f>IF(AND(税费设置!$B$5="是",G773="个人支出",J773="应税"),"是","否")</f>
        <v>否</v>
      </c>
      <c r="L773" s="8">
        <f t="shared" si="86"/>
        <v>0</v>
      </c>
      <c r="M773" s="8">
        <f t="shared" si="87"/>
        <v>0</v>
      </c>
      <c r="N773" s="8">
        <f t="shared" si="88"/>
        <v>0</v>
      </c>
      <c r="O773" s="8">
        <f t="shared" si="89"/>
        <v>0</v>
      </c>
      <c r="P773" s="8">
        <f>IF(K773&lt;&gt;"是",0,IF(税费设置!$B$6="是",E773/(1+税费设置!$B$10),E773))</f>
        <v>0</v>
      </c>
      <c r="Q773" s="8">
        <f>IF(K773&lt;&gt;"是",0,P773*税费设置!$B$8)</f>
        <v>0</v>
      </c>
      <c r="R773" s="8">
        <f>IF(K773&lt;&gt;"是",0,P773*税费设置!$B$9)</f>
        <v>0</v>
      </c>
      <c r="S773" s="8">
        <f t="shared" si="90"/>
        <v>0</v>
      </c>
    </row>
    <row r="774" spans="1:19" ht="13.9">
      <c r="A774" s="6" t="str">
        <f>IF(总支出!A774="","",总支出!A774)</f>
        <v/>
      </c>
      <c r="B774" s="7" t="str">
        <f>IF(总支出!B774="","",总支出!B774)</f>
        <v/>
      </c>
      <c r="C774" s="6" t="str">
        <f t="shared" si="84"/>
        <v/>
      </c>
      <c r="D774" s="6" t="str">
        <f>IF(总支出!C774="","",总支出!C774)</f>
        <v/>
      </c>
      <c r="E774" s="8" t="str">
        <f>IF(总支出!D774="","",总支出!D774)</f>
        <v/>
      </c>
      <c r="F774" s="6" t="str">
        <f>IF(总支出!E774="","",总支出!E774)</f>
        <v/>
      </c>
      <c r="G774" s="6" t="str">
        <f>IF(总支出!H774="","",总支出!H774)</f>
        <v/>
      </c>
      <c r="H774" s="6" t="str">
        <f>IF(总支出!I774="","自动",总支出!I774)</f>
        <v>自动</v>
      </c>
      <c r="I774" s="6" t="str">
        <f>IF(F774="","",IFERROR(VLOOKUP(F774,税费设置!$A$15:$B$27,2,FALSE),"含税不明"))</f>
        <v/>
      </c>
      <c r="J774" s="6" t="str">
        <f t="shared" si="85"/>
        <v/>
      </c>
      <c r="K774" s="6" t="str">
        <f>IF(AND(税费设置!$B$5="是",G774="个人支出",J774="应税"),"是","否")</f>
        <v>否</v>
      </c>
      <c r="L774" s="8">
        <f t="shared" si="86"/>
        <v>0</v>
      </c>
      <c r="M774" s="8">
        <f t="shared" si="87"/>
        <v>0</v>
      </c>
      <c r="N774" s="8">
        <f t="shared" si="88"/>
        <v>0</v>
      </c>
      <c r="O774" s="8">
        <f t="shared" si="89"/>
        <v>0</v>
      </c>
      <c r="P774" s="8">
        <f>IF(K774&lt;&gt;"是",0,IF(税费设置!$B$6="是",E774/(1+税费设置!$B$10),E774))</f>
        <v>0</v>
      </c>
      <c r="Q774" s="8">
        <f>IF(K774&lt;&gt;"是",0,P774*税费设置!$B$8)</f>
        <v>0</v>
      </c>
      <c r="R774" s="8">
        <f>IF(K774&lt;&gt;"是",0,P774*税费设置!$B$9)</f>
        <v>0</v>
      </c>
      <c r="S774" s="8">
        <f t="shared" si="90"/>
        <v>0</v>
      </c>
    </row>
    <row r="775" spans="1:19" ht="13.9">
      <c r="A775" s="6" t="str">
        <f>IF(总支出!A775="","",总支出!A775)</f>
        <v/>
      </c>
      <c r="B775" s="7" t="str">
        <f>IF(总支出!B775="","",总支出!B775)</f>
        <v/>
      </c>
      <c r="C775" s="6" t="str">
        <f t="shared" si="84"/>
        <v/>
      </c>
      <c r="D775" s="6" t="str">
        <f>IF(总支出!C775="","",总支出!C775)</f>
        <v/>
      </c>
      <c r="E775" s="8" t="str">
        <f>IF(总支出!D775="","",总支出!D775)</f>
        <v/>
      </c>
      <c r="F775" s="6" t="str">
        <f>IF(总支出!E775="","",总支出!E775)</f>
        <v/>
      </c>
      <c r="G775" s="6" t="str">
        <f>IF(总支出!H775="","",总支出!H775)</f>
        <v/>
      </c>
      <c r="H775" s="6" t="str">
        <f>IF(总支出!I775="","自动",总支出!I775)</f>
        <v>自动</v>
      </c>
      <c r="I775" s="6" t="str">
        <f>IF(F775="","",IFERROR(VLOOKUP(F775,税费设置!$A$15:$B$27,2,FALSE),"含税不明"))</f>
        <v/>
      </c>
      <c r="J775" s="6" t="str">
        <f t="shared" si="85"/>
        <v/>
      </c>
      <c r="K775" s="6" t="str">
        <f>IF(AND(税费设置!$B$5="是",G775="个人支出",J775="应税"),"是","否")</f>
        <v>否</v>
      </c>
      <c r="L775" s="8">
        <f t="shared" si="86"/>
        <v>0</v>
      </c>
      <c r="M775" s="8">
        <f t="shared" si="87"/>
        <v>0</v>
      </c>
      <c r="N775" s="8">
        <f t="shared" si="88"/>
        <v>0</v>
      </c>
      <c r="O775" s="8">
        <f t="shared" si="89"/>
        <v>0</v>
      </c>
      <c r="P775" s="8">
        <f>IF(K775&lt;&gt;"是",0,IF(税费设置!$B$6="是",E775/(1+税费设置!$B$10),E775))</f>
        <v>0</v>
      </c>
      <c r="Q775" s="8">
        <f>IF(K775&lt;&gt;"是",0,P775*税费设置!$B$8)</f>
        <v>0</v>
      </c>
      <c r="R775" s="8">
        <f>IF(K775&lt;&gt;"是",0,P775*税费设置!$B$9)</f>
        <v>0</v>
      </c>
      <c r="S775" s="8">
        <f t="shared" si="90"/>
        <v>0</v>
      </c>
    </row>
    <row r="776" spans="1:19" ht="13.9">
      <c r="A776" s="6" t="str">
        <f>IF(总支出!A776="","",总支出!A776)</f>
        <v/>
      </c>
      <c r="B776" s="7" t="str">
        <f>IF(总支出!B776="","",总支出!B776)</f>
        <v/>
      </c>
      <c r="C776" s="6" t="str">
        <f t="shared" si="84"/>
        <v/>
      </c>
      <c r="D776" s="6" t="str">
        <f>IF(总支出!C776="","",总支出!C776)</f>
        <v/>
      </c>
      <c r="E776" s="8" t="str">
        <f>IF(总支出!D776="","",总支出!D776)</f>
        <v/>
      </c>
      <c r="F776" s="6" t="str">
        <f>IF(总支出!E776="","",总支出!E776)</f>
        <v/>
      </c>
      <c r="G776" s="6" t="str">
        <f>IF(总支出!H776="","",总支出!H776)</f>
        <v/>
      </c>
      <c r="H776" s="6" t="str">
        <f>IF(总支出!I776="","自动",总支出!I776)</f>
        <v>自动</v>
      </c>
      <c r="I776" s="6" t="str">
        <f>IF(F776="","",IFERROR(VLOOKUP(F776,税费设置!$A$15:$B$27,2,FALSE),"含税不明"))</f>
        <v/>
      </c>
      <c r="J776" s="6" t="str">
        <f t="shared" si="85"/>
        <v/>
      </c>
      <c r="K776" s="6" t="str">
        <f>IF(AND(税费设置!$B$5="是",G776="个人支出",J776="应税"),"是","否")</f>
        <v>否</v>
      </c>
      <c r="L776" s="8">
        <f t="shared" si="86"/>
        <v>0</v>
      </c>
      <c r="M776" s="8">
        <f t="shared" si="87"/>
        <v>0</v>
      </c>
      <c r="N776" s="8">
        <f t="shared" si="88"/>
        <v>0</v>
      </c>
      <c r="O776" s="8">
        <f t="shared" si="89"/>
        <v>0</v>
      </c>
      <c r="P776" s="8">
        <f>IF(K776&lt;&gt;"是",0,IF(税费设置!$B$6="是",E776/(1+税费设置!$B$10),E776))</f>
        <v>0</v>
      </c>
      <c r="Q776" s="8">
        <f>IF(K776&lt;&gt;"是",0,P776*税费设置!$B$8)</f>
        <v>0</v>
      </c>
      <c r="R776" s="8">
        <f>IF(K776&lt;&gt;"是",0,P776*税费设置!$B$9)</f>
        <v>0</v>
      </c>
      <c r="S776" s="8">
        <f t="shared" si="90"/>
        <v>0</v>
      </c>
    </row>
    <row r="777" spans="1:19" ht="13.9">
      <c r="A777" s="6" t="str">
        <f>IF(总支出!A777="","",总支出!A777)</f>
        <v/>
      </c>
      <c r="B777" s="7" t="str">
        <f>IF(总支出!B777="","",总支出!B777)</f>
        <v/>
      </c>
      <c r="C777" s="6" t="str">
        <f t="shared" si="84"/>
        <v/>
      </c>
      <c r="D777" s="6" t="str">
        <f>IF(总支出!C777="","",总支出!C777)</f>
        <v/>
      </c>
      <c r="E777" s="8" t="str">
        <f>IF(总支出!D777="","",总支出!D777)</f>
        <v/>
      </c>
      <c r="F777" s="6" t="str">
        <f>IF(总支出!E777="","",总支出!E777)</f>
        <v/>
      </c>
      <c r="G777" s="6" t="str">
        <f>IF(总支出!H777="","",总支出!H777)</f>
        <v/>
      </c>
      <c r="H777" s="6" t="str">
        <f>IF(总支出!I777="","自动",总支出!I777)</f>
        <v>自动</v>
      </c>
      <c r="I777" s="6" t="str">
        <f>IF(F777="","",IFERROR(VLOOKUP(F777,税费设置!$A$15:$B$27,2,FALSE),"含税不明"))</f>
        <v/>
      </c>
      <c r="J777" s="6" t="str">
        <f t="shared" si="85"/>
        <v/>
      </c>
      <c r="K777" s="6" t="str">
        <f>IF(AND(税费设置!$B$5="是",G777="个人支出",J777="应税"),"是","否")</f>
        <v>否</v>
      </c>
      <c r="L777" s="8">
        <f t="shared" si="86"/>
        <v>0</v>
      </c>
      <c r="M777" s="8">
        <f t="shared" si="87"/>
        <v>0</v>
      </c>
      <c r="N777" s="8">
        <f t="shared" si="88"/>
        <v>0</v>
      </c>
      <c r="O777" s="8">
        <f t="shared" si="89"/>
        <v>0</v>
      </c>
      <c r="P777" s="8">
        <f>IF(K777&lt;&gt;"是",0,IF(税费设置!$B$6="是",E777/(1+税费设置!$B$10),E777))</f>
        <v>0</v>
      </c>
      <c r="Q777" s="8">
        <f>IF(K777&lt;&gt;"是",0,P777*税费设置!$B$8)</f>
        <v>0</v>
      </c>
      <c r="R777" s="8">
        <f>IF(K777&lt;&gt;"是",0,P777*税费设置!$B$9)</f>
        <v>0</v>
      </c>
      <c r="S777" s="8">
        <f t="shared" si="90"/>
        <v>0</v>
      </c>
    </row>
    <row r="778" spans="1:19" ht="13.9">
      <c r="A778" s="6" t="str">
        <f>IF(总支出!A778="","",总支出!A778)</f>
        <v/>
      </c>
      <c r="B778" s="7" t="str">
        <f>IF(总支出!B778="","",总支出!B778)</f>
        <v/>
      </c>
      <c r="C778" s="6" t="str">
        <f t="shared" si="84"/>
        <v/>
      </c>
      <c r="D778" s="6" t="str">
        <f>IF(总支出!C778="","",总支出!C778)</f>
        <v/>
      </c>
      <c r="E778" s="8" t="str">
        <f>IF(总支出!D778="","",总支出!D778)</f>
        <v/>
      </c>
      <c r="F778" s="6" t="str">
        <f>IF(总支出!E778="","",总支出!E778)</f>
        <v/>
      </c>
      <c r="G778" s="6" t="str">
        <f>IF(总支出!H778="","",总支出!H778)</f>
        <v/>
      </c>
      <c r="H778" s="6" t="str">
        <f>IF(总支出!I778="","自动",总支出!I778)</f>
        <v>自动</v>
      </c>
      <c r="I778" s="6" t="str">
        <f>IF(F778="","",IFERROR(VLOOKUP(F778,税费设置!$A$15:$B$27,2,FALSE),"含税不明"))</f>
        <v/>
      </c>
      <c r="J778" s="6" t="str">
        <f t="shared" si="85"/>
        <v/>
      </c>
      <c r="K778" s="6" t="str">
        <f>IF(AND(税费设置!$B$5="是",G778="个人支出",J778="应税"),"是","否")</f>
        <v>否</v>
      </c>
      <c r="L778" s="8">
        <f t="shared" si="86"/>
        <v>0</v>
      </c>
      <c r="M778" s="8">
        <f t="shared" si="87"/>
        <v>0</v>
      </c>
      <c r="N778" s="8">
        <f t="shared" si="88"/>
        <v>0</v>
      </c>
      <c r="O778" s="8">
        <f t="shared" si="89"/>
        <v>0</v>
      </c>
      <c r="P778" s="8">
        <f>IF(K778&lt;&gt;"是",0,IF(税费设置!$B$6="是",E778/(1+税费设置!$B$10),E778))</f>
        <v>0</v>
      </c>
      <c r="Q778" s="8">
        <f>IF(K778&lt;&gt;"是",0,P778*税费设置!$B$8)</f>
        <v>0</v>
      </c>
      <c r="R778" s="8">
        <f>IF(K778&lt;&gt;"是",0,P778*税费设置!$B$9)</f>
        <v>0</v>
      </c>
      <c r="S778" s="8">
        <f t="shared" si="90"/>
        <v>0</v>
      </c>
    </row>
    <row r="779" spans="1:19" ht="13.9">
      <c r="A779" s="6" t="str">
        <f>IF(总支出!A779="","",总支出!A779)</f>
        <v/>
      </c>
      <c r="B779" s="7" t="str">
        <f>IF(总支出!B779="","",总支出!B779)</f>
        <v/>
      </c>
      <c r="C779" s="6" t="str">
        <f t="shared" si="84"/>
        <v/>
      </c>
      <c r="D779" s="6" t="str">
        <f>IF(总支出!C779="","",总支出!C779)</f>
        <v/>
      </c>
      <c r="E779" s="8" t="str">
        <f>IF(总支出!D779="","",总支出!D779)</f>
        <v/>
      </c>
      <c r="F779" s="6" t="str">
        <f>IF(总支出!E779="","",总支出!E779)</f>
        <v/>
      </c>
      <c r="G779" s="6" t="str">
        <f>IF(总支出!H779="","",总支出!H779)</f>
        <v/>
      </c>
      <c r="H779" s="6" t="str">
        <f>IF(总支出!I779="","自动",总支出!I779)</f>
        <v>自动</v>
      </c>
      <c r="I779" s="6" t="str">
        <f>IF(F779="","",IFERROR(VLOOKUP(F779,税费设置!$A$15:$B$27,2,FALSE),"含税不明"))</f>
        <v/>
      </c>
      <c r="J779" s="6" t="str">
        <f t="shared" si="85"/>
        <v/>
      </c>
      <c r="K779" s="6" t="str">
        <f>IF(AND(税费设置!$B$5="是",G779="个人支出",J779="应税"),"是","否")</f>
        <v>否</v>
      </c>
      <c r="L779" s="8">
        <f t="shared" si="86"/>
        <v>0</v>
      </c>
      <c r="M779" s="8">
        <f t="shared" si="87"/>
        <v>0</v>
      </c>
      <c r="N779" s="8">
        <f t="shared" si="88"/>
        <v>0</v>
      </c>
      <c r="O779" s="8">
        <f t="shared" si="89"/>
        <v>0</v>
      </c>
      <c r="P779" s="8">
        <f>IF(K779&lt;&gt;"是",0,IF(税费设置!$B$6="是",E779/(1+税费设置!$B$10),E779))</f>
        <v>0</v>
      </c>
      <c r="Q779" s="8">
        <f>IF(K779&lt;&gt;"是",0,P779*税费设置!$B$8)</f>
        <v>0</v>
      </c>
      <c r="R779" s="8">
        <f>IF(K779&lt;&gt;"是",0,P779*税费设置!$B$9)</f>
        <v>0</v>
      </c>
      <c r="S779" s="8">
        <f t="shared" si="90"/>
        <v>0</v>
      </c>
    </row>
    <row r="780" spans="1:19" ht="13.9">
      <c r="A780" s="6" t="str">
        <f>IF(总支出!A780="","",总支出!A780)</f>
        <v/>
      </c>
      <c r="B780" s="7" t="str">
        <f>IF(总支出!B780="","",总支出!B780)</f>
        <v/>
      </c>
      <c r="C780" s="6" t="str">
        <f t="shared" si="84"/>
        <v/>
      </c>
      <c r="D780" s="6" t="str">
        <f>IF(总支出!C780="","",总支出!C780)</f>
        <v/>
      </c>
      <c r="E780" s="8" t="str">
        <f>IF(总支出!D780="","",总支出!D780)</f>
        <v/>
      </c>
      <c r="F780" s="6" t="str">
        <f>IF(总支出!E780="","",总支出!E780)</f>
        <v/>
      </c>
      <c r="G780" s="6" t="str">
        <f>IF(总支出!H780="","",总支出!H780)</f>
        <v/>
      </c>
      <c r="H780" s="6" t="str">
        <f>IF(总支出!I780="","自动",总支出!I780)</f>
        <v>自动</v>
      </c>
      <c r="I780" s="6" t="str">
        <f>IF(F780="","",IFERROR(VLOOKUP(F780,税费设置!$A$15:$B$27,2,FALSE),"含税不明"))</f>
        <v/>
      </c>
      <c r="J780" s="6" t="str">
        <f t="shared" si="85"/>
        <v/>
      </c>
      <c r="K780" s="6" t="str">
        <f>IF(AND(税费设置!$B$5="是",G780="个人支出",J780="应税"),"是","否")</f>
        <v>否</v>
      </c>
      <c r="L780" s="8">
        <f t="shared" si="86"/>
        <v>0</v>
      </c>
      <c r="M780" s="8">
        <f t="shared" si="87"/>
        <v>0</v>
      </c>
      <c r="N780" s="8">
        <f t="shared" si="88"/>
        <v>0</v>
      </c>
      <c r="O780" s="8">
        <f t="shared" si="89"/>
        <v>0</v>
      </c>
      <c r="P780" s="8">
        <f>IF(K780&lt;&gt;"是",0,IF(税费设置!$B$6="是",E780/(1+税费设置!$B$10),E780))</f>
        <v>0</v>
      </c>
      <c r="Q780" s="8">
        <f>IF(K780&lt;&gt;"是",0,P780*税费设置!$B$8)</f>
        <v>0</v>
      </c>
      <c r="R780" s="8">
        <f>IF(K780&lt;&gt;"是",0,P780*税费设置!$B$9)</f>
        <v>0</v>
      </c>
      <c r="S780" s="8">
        <f t="shared" si="90"/>
        <v>0</v>
      </c>
    </row>
    <row r="781" spans="1:19" ht="13.9">
      <c r="A781" s="6" t="str">
        <f>IF(总支出!A781="","",总支出!A781)</f>
        <v/>
      </c>
      <c r="B781" s="7" t="str">
        <f>IF(总支出!B781="","",总支出!B781)</f>
        <v/>
      </c>
      <c r="C781" s="6" t="str">
        <f t="shared" si="84"/>
        <v/>
      </c>
      <c r="D781" s="6" t="str">
        <f>IF(总支出!C781="","",总支出!C781)</f>
        <v/>
      </c>
      <c r="E781" s="8" t="str">
        <f>IF(总支出!D781="","",总支出!D781)</f>
        <v/>
      </c>
      <c r="F781" s="6" t="str">
        <f>IF(总支出!E781="","",总支出!E781)</f>
        <v/>
      </c>
      <c r="G781" s="6" t="str">
        <f>IF(总支出!H781="","",总支出!H781)</f>
        <v/>
      </c>
      <c r="H781" s="6" t="str">
        <f>IF(总支出!I781="","自动",总支出!I781)</f>
        <v>自动</v>
      </c>
      <c r="I781" s="6" t="str">
        <f>IF(F781="","",IFERROR(VLOOKUP(F781,税费设置!$A$15:$B$27,2,FALSE),"含税不明"))</f>
        <v/>
      </c>
      <c r="J781" s="6" t="str">
        <f t="shared" si="85"/>
        <v/>
      </c>
      <c r="K781" s="6" t="str">
        <f>IF(AND(税费设置!$B$5="是",G781="个人支出",J781="应税"),"是","否")</f>
        <v>否</v>
      </c>
      <c r="L781" s="8">
        <f t="shared" si="86"/>
        <v>0</v>
      </c>
      <c r="M781" s="8">
        <f t="shared" si="87"/>
        <v>0</v>
      </c>
      <c r="N781" s="8">
        <f t="shared" si="88"/>
        <v>0</v>
      </c>
      <c r="O781" s="8">
        <f t="shared" si="89"/>
        <v>0</v>
      </c>
      <c r="P781" s="8">
        <f>IF(K781&lt;&gt;"是",0,IF(税费设置!$B$6="是",E781/(1+税费设置!$B$10),E781))</f>
        <v>0</v>
      </c>
      <c r="Q781" s="8">
        <f>IF(K781&lt;&gt;"是",0,P781*税费设置!$B$8)</f>
        <v>0</v>
      </c>
      <c r="R781" s="8">
        <f>IF(K781&lt;&gt;"是",0,P781*税费设置!$B$9)</f>
        <v>0</v>
      </c>
      <c r="S781" s="8">
        <f t="shared" si="90"/>
        <v>0</v>
      </c>
    </row>
    <row r="782" spans="1:19" ht="13.9">
      <c r="A782" s="6" t="str">
        <f>IF(总支出!A782="","",总支出!A782)</f>
        <v/>
      </c>
      <c r="B782" s="7" t="str">
        <f>IF(总支出!B782="","",总支出!B782)</f>
        <v/>
      </c>
      <c r="C782" s="6" t="str">
        <f t="shared" si="84"/>
        <v/>
      </c>
      <c r="D782" s="6" t="str">
        <f>IF(总支出!C782="","",总支出!C782)</f>
        <v/>
      </c>
      <c r="E782" s="8" t="str">
        <f>IF(总支出!D782="","",总支出!D782)</f>
        <v/>
      </c>
      <c r="F782" s="6" t="str">
        <f>IF(总支出!E782="","",总支出!E782)</f>
        <v/>
      </c>
      <c r="G782" s="6" t="str">
        <f>IF(总支出!H782="","",总支出!H782)</f>
        <v/>
      </c>
      <c r="H782" s="6" t="str">
        <f>IF(总支出!I782="","自动",总支出!I782)</f>
        <v>自动</v>
      </c>
      <c r="I782" s="6" t="str">
        <f>IF(F782="","",IFERROR(VLOOKUP(F782,税费设置!$A$15:$B$27,2,FALSE),"含税不明"))</f>
        <v/>
      </c>
      <c r="J782" s="6" t="str">
        <f t="shared" si="85"/>
        <v/>
      </c>
      <c r="K782" s="6" t="str">
        <f>IF(AND(税费设置!$B$5="是",G782="个人支出",J782="应税"),"是","否")</f>
        <v>否</v>
      </c>
      <c r="L782" s="8">
        <f t="shared" si="86"/>
        <v>0</v>
      </c>
      <c r="M782" s="8">
        <f t="shared" si="87"/>
        <v>0</v>
      </c>
      <c r="N782" s="8">
        <f t="shared" si="88"/>
        <v>0</v>
      </c>
      <c r="O782" s="8">
        <f t="shared" si="89"/>
        <v>0</v>
      </c>
      <c r="P782" s="8">
        <f>IF(K782&lt;&gt;"是",0,IF(税费设置!$B$6="是",E782/(1+税费设置!$B$10),E782))</f>
        <v>0</v>
      </c>
      <c r="Q782" s="8">
        <f>IF(K782&lt;&gt;"是",0,P782*税费设置!$B$8)</f>
        <v>0</v>
      </c>
      <c r="R782" s="8">
        <f>IF(K782&lt;&gt;"是",0,P782*税费设置!$B$9)</f>
        <v>0</v>
      </c>
      <c r="S782" s="8">
        <f t="shared" si="90"/>
        <v>0</v>
      </c>
    </row>
    <row r="783" spans="1:19" ht="13.9">
      <c r="A783" s="6" t="str">
        <f>IF(总支出!A783="","",总支出!A783)</f>
        <v/>
      </c>
      <c r="B783" s="7" t="str">
        <f>IF(总支出!B783="","",总支出!B783)</f>
        <v/>
      </c>
      <c r="C783" s="6" t="str">
        <f t="shared" si="84"/>
        <v/>
      </c>
      <c r="D783" s="6" t="str">
        <f>IF(总支出!C783="","",总支出!C783)</f>
        <v/>
      </c>
      <c r="E783" s="8" t="str">
        <f>IF(总支出!D783="","",总支出!D783)</f>
        <v/>
      </c>
      <c r="F783" s="6" t="str">
        <f>IF(总支出!E783="","",总支出!E783)</f>
        <v/>
      </c>
      <c r="G783" s="6" t="str">
        <f>IF(总支出!H783="","",总支出!H783)</f>
        <v/>
      </c>
      <c r="H783" s="6" t="str">
        <f>IF(总支出!I783="","自动",总支出!I783)</f>
        <v>自动</v>
      </c>
      <c r="I783" s="6" t="str">
        <f>IF(F783="","",IFERROR(VLOOKUP(F783,税费设置!$A$15:$B$27,2,FALSE),"含税不明"))</f>
        <v/>
      </c>
      <c r="J783" s="6" t="str">
        <f t="shared" si="85"/>
        <v/>
      </c>
      <c r="K783" s="6" t="str">
        <f>IF(AND(税费设置!$B$5="是",G783="个人支出",J783="应税"),"是","否")</f>
        <v>否</v>
      </c>
      <c r="L783" s="8">
        <f t="shared" si="86"/>
        <v>0</v>
      </c>
      <c r="M783" s="8">
        <f t="shared" si="87"/>
        <v>0</v>
      </c>
      <c r="N783" s="8">
        <f t="shared" si="88"/>
        <v>0</v>
      </c>
      <c r="O783" s="8">
        <f t="shared" si="89"/>
        <v>0</v>
      </c>
      <c r="P783" s="8">
        <f>IF(K783&lt;&gt;"是",0,IF(税费设置!$B$6="是",E783/(1+税费设置!$B$10),E783))</f>
        <v>0</v>
      </c>
      <c r="Q783" s="8">
        <f>IF(K783&lt;&gt;"是",0,P783*税费设置!$B$8)</f>
        <v>0</v>
      </c>
      <c r="R783" s="8">
        <f>IF(K783&lt;&gt;"是",0,P783*税费设置!$B$9)</f>
        <v>0</v>
      </c>
      <c r="S783" s="8">
        <f t="shared" si="90"/>
        <v>0</v>
      </c>
    </row>
    <row r="784" spans="1:19" ht="13.9">
      <c r="A784" s="6" t="str">
        <f>IF(总支出!A784="","",总支出!A784)</f>
        <v/>
      </c>
      <c r="B784" s="7" t="str">
        <f>IF(总支出!B784="","",总支出!B784)</f>
        <v/>
      </c>
      <c r="C784" s="6" t="str">
        <f t="shared" si="84"/>
        <v/>
      </c>
      <c r="D784" s="6" t="str">
        <f>IF(总支出!C784="","",总支出!C784)</f>
        <v/>
      </c>
      <c r="E784" s="8" t="str">
        <f>IF(总支出!D784="","",总支出!D784)</f>
        <v/>
      </c>
      <c r="F784" s="6" t="str">
        <f>IF(总支出!E784="","",总支出!E784)</f>
        <v/>
      </c>
      <c r="G784" s="6" t="str">
        <f>IF(总支出!H784="","",总支出!H784)</f>
        <v/>
      </c>
      <c r="H784" s="6" t="str">
        <f>IF(总支出!I784="","自动",总支出!I784)</f>
        <v>自动</v>
      </c>
      <c r="I784" s="6" t="str">
        <f>IF(F784="","",IFERROR(VLOOKUP(F784,税费设置!$A$15:$B$27,2,FALSE),"含税不明"))</f>
        <v/>
      </c>
      <c r="J784" s="6" t="str">
        <f t="shared" si="85"/>
        <v/>
      </c>
      <c r="K784" s="6" t="str">
        <f>IF(AND(税费设置!$B$5="是",G784="个人支出",J784="应税"),"是","否")</f>
        <v>否</v>
      </c>
      <c r="L784" s="8">
        <f t="shared" si="86"/>
        <v>0</v>
      </c>
      <c r="M784" s="8">
        <f t="shared" si="87"/>
        <v>0</v>
      </c>
      <c r="N784" s="8">
        <f t="shared" si="88"/>
        <v>0</v>
      </c>
      <c r="O784" s="8">
        <f t="shared" si="89"/>
        <v>0</v>
      </c>
      <c r="P784" s="8">
        <f>IF(K784&lt;&gt;"是",0,IF(税费设置!$B$6="是",E784/(1+税费设置!$B$10),E784))</f>
        <v>0</v>
      </c>
      <c r="Q784" s="8">
        <f>IF(K784&lt;&gt;"是",0,P784*税费设置!$B$8)</f>
        <v>0</v>
      </c>
      <c r="R784" s="8">
        <f>IF(K784&lt;&gt;"是",0,P784*税费设置!$B$9)</f>
        <v>0</v>
      </c>
      <c r="S784" s="8">
        <f t="shared" si="90"/>
        <v>0</v>
      </c>
    </row>
    <row r="785" spans="1:19" ht="13.9">
      <c r="A785" s="6" t="str">
        <f>IF(总支出!A785="","",总支出!A785)</f>
        <v/>
      </c>
      <c r="B785" s="7" t="str">
        <f>IF(总支出!B785="","",总支出!B785)</f>
        <v/>
      </c>
      <c r="C785" s="6" t="str">
        <f t="shared" si="84"/>
        <v/>
      </c>
      <c r="D785" s="6" t="str">
        <f>IF(总支出!C785="","",总支出!C785)</f>
        <v/>
      </c>
      <c r="E785" s="8" t="str">
        <f>IF(总支出!D785="","",总支出!D785)</f>
        <v/>
      </c>
      <c r="F785" s="6" t="str">
        <f>IF(总支出!E785="","",总支出!E785)</f>
        <v/>
      </c>
      <c r="G785" s="6" t="str">
        <f>IF(总支出!H785="","",总支出!H785)</f>
        <v/>
      </c>
      <c r="H785" s="6" t="str">
        <f>IF(总支出!I785="","自动",总支出!I785)</f>
        <v>自动</v>
      </c>
      <c r="I785" s="6" t="str">
        <f>IF(F785="","",IFERROR(VLOOKUP(F785,税费设置!$A$15:$B$27,2,FALSE),"含税不明"))</f>
        <v/>
      </c>
      <c r="J785" s="6" t="str">
        <f t="shared" si="85"/>
        <v/>
      </c>
      <c r="K785" s="6" t="str">
        <f>IF(AND(税费设置!$B$5="是",G785="个人支出",J785="应税"),"是","否")</f>
        <v>否</v>
      </c>
      <c r="L785" s="8">
        <f t="shared" si="86"/>
        <v>0</v>
      </c>
      <c r="M785" s="8">
        <f t="shared" si="87"/>
        <v>0</v>
      </c>
      <c r="N785" s="8">
        <f t="shared" si="88"/>
        <v>0</v>
      </c>
      <c r="O785" s="8">
        <f t="shared" si="89"/>
        <v>0</v>
      </c>
      <c r="P785" s="8">
        <f>IF(K785&lt;&gt;"是",0,IF(税费设置!$B$6="是",E785/(1+税费设置!$B$10),E785))</f>
        <v>0</v>
      </c>
      <c r="Q785" s="8">
        <f>IF(K785&lt;&gt;"是",0,P785*税费设置!$B$8)</f>
        <v>0</v>
      </c>
      <c r="R785" s="8">
        <f>IF(K785&lt;&gt;"是",0,P785*税费设置!$B$9)</f>
        <v>0</v>
      </c>
      <c r="S785" s="8">
        <f t="shared" si="90"/>
        <v>0</v>
      </c>
    </row>
    <row r="786" spans="1:19" ht="13.9">
      <c r="A786" s="6" t="str">
        <f>IF(总支出!A786="","",总支出!A786)</f>
        <v/>
      </c>
      <c r="B786" s="7" t="str">
        <f>IF(总支出!B786="","",总支出!B786)</f>
        <v/>
      </c>
      <c r="C786" s="6" t="str">
        <f t="shared" si="84"/>
        <v/>
      </c>
      <c r="D786" s="6" t="str">
        <f>IF(总支出!C786="","",总支出!C786)</f>
        <v/>
      </c>
      <c r="E786" s="8" t="str">
        <f>IF(总支出!D786="","",总支出!D786)</f>
        <v/>
      </c>
      <c r="F786" s="6" t="str">
        <f>IF(总支出!E786="","",总支出!E786)</f>
        <v/>
      </c>
      <c r="G786" s="6" t="str">
        <f>IF(总支出!H786="","",总支出!H786)</f>
        <v/>
      </c>
      <c r="H786" s="6" t="str">
        <f>IF(总支出!I786="","自动",总支出!I786)</f>
        <v>自动</v>
      </c>
      <c r="I786" s="6" t="str">
        <f>IF(F786="","",IFERROR(VLOOKUP(F786,税费设置!$A$15:$B$27,2,FALSE),"含税不明"))</f>
        <v/>
      </c>
      <c r="J786" s="6" t="str">
        <f t="shared" si="85"/>
        <v/>
      </c>
      <c r="K786" s="6" t="str">
        <f>IF(AND(税费设置!$B$5="是",G786="个人支出",J786="应税"),"是","否")</f>
        <v>否</v>
      </c>
      <c r="L786" s="8">
        <f t="shared" si="86"/>
        <v>0</v>
      </c>
      <c r="M786" s="8">
        <f t="shared" si="87"/>
        <v>0</v>
      </c>
      <c r="N786" s="8">
        <f t="shared" si="88"/>
        <v>0</v>
      </c>
      <c r="O786" s="8">
        <f t="shared" si="89"/>
        <v>0</v>
      </c>
      <c r="P786" s="8">
        <f>IF(K786&lt;&gt;"是",0,IF(税费设置!$B$6="是",E786/(1+税费设置!$B$10),E786))</f>
        <v>0</v>
      </c>
      <c r="Q786" s="8">
        <f>IF(K786&lt;&gt;"是",0,P786*税费设置!$B$8)</f>
        <v>0</v>
      </c>
      <c r="R786" s="8">
        <f>IF(K786&lt;&gt;"是",0,P786*税费设置!$B$9)</f>
        <v>0</v>
      </c>
      <c r="S786" s="8">
        <f t="shared" si="90"/>
        <v>0</v>
      </c>
    </row>
    <row r="787" spans="1:19" ht="13.9">
      <c r="A787" s="6" t="str">
        <f>IF(总支出!A787="","",总支出!A787)</f>
        <v/>
      </c>
      <c r="B787" s="7" t="str">
        <f>IF(总支出!B787="","",总支出!B787)</f>
        <v/>
      </c>
      <c r="C787" s="6" t="str">
        <f t="shared" si="84"/>
        <v/>
      </c>
      <c r="D787" s="6" t="str">
        <f>IF(总支出!C787="","",总支出!C787)</f>
        <v/>
      </c>
      <c r="E787" s="8" t="str">
        <f>IF(总支出!D787="","",总支出!D787)</f>
        <v/>
      </c>
      <c r="F787" s="6" t="str">
        <f>IF(总支出!E787="","",总支出!E787)</f>
        <v/>
      </c>
      <c r="G787" s="6" t="str">
        <f>IF(总支出!H787="","",总支出!H787)</f>
        <v/>
      </c>
      <c r="H787" s="6" t="str">
        <f>IF(总支出!I787="","自动",总支出!I787)</f>
        <v>自动</v>
      </c>
      <c r="I787" s="6" t="str">
        <f>IF(F787="","",IFERROR(VLOOKUP(F787,税费设置!$A$15:$B$27,2,FALSE),"含税不明"))</f>
        <v/>
      </c>
      <c r="J787" s="6" t="str">
        <f t="shared" si="85"/>
        <v/>
      </c>
      <c r="K787" s="6" t="str">
        <f>IF(AND(税费设置!$B$5="是",G787="个人支出",J787="应税"),"是","否")</f>
        <v>否</v>
      </c>
      <c r="L787" s="8">
        <f t="shared" si="86"/>
        <v>0</v>
      </c>
      <c r="M787" s="8">
        <f t="shared" si="87"/>
        <v>0</v>
      </c>
      <c r="N787" s="8">
        <f t="shared" si="88"/>
        <v>0</v>
      </c>
      <c r="O787" s="8">
        <f t="shared" si="89"/>
        <v>0</v>
      </c>
      <c r="P787" s="8">
        <f>IF(K787&lt;&gt;"是",0,IF(税费设置!$B$6="是",E787/(1+税费设置!$B$10),E787))</f>
        <v>0</v>
      </c>
      <c r="Q787" s="8">
        <f>IF(K787&lt;&gt;"是",0,P787*税费设置!$B$8)</f>
        <v>0</v>
      </c>
      <c r="R787" s="8">
        <f>IF(K787&lt;&gt;"是",0,P787*税费设置!$B$9)</f>
        <v>0</v>
      </c>
      <c r="S787" s="8">
        <f t="shared" si="90"/>
        <v>0</v>
      </c>
    </row>
    <row r="788" spans="1:19" ht="13.9">
      <c r="A788" s="6" t="str">
        <f>IF(总支出!A788="","",总支出!A788)</f>
        <v/>
      </c>
      <c r="B788" s="7" t="str">
        <f>IF(总支出!B788="","",总支出!B788)</f>
        <v/>
      </c>
      <c r="C788" s="6" t="str">
        <f t="shared" si="84"/>
        <v/>
      </c>
      <c r="D788" s="6" t="str">
        <f>IF(总支出!C788="","",总支出!C788)</f>
        <v/>
      </c>
      <c r="E788" s="8" t="str">
        <f>IF(总支出!D788="","",总支出!D788)</f>
        <v/>
      </c>
      <c r="F788" s="6" t="str">
        <f>IF(总支出!E788="","",总支出!E788)</f>
        <v/>
      </c>
      <c r="G788" s="6" t="str">
        <f>IF(总支出!H788="","",总支出!H788)</f>
        <v/>
      </c>
      <c r="H788" s="6" t="str">
        <f>IF(总支出!I788="","自动",总支出!I788)</f>
        <v>自动</v>
      </c>
      <c r="I788" s="6" t="str">
        <f>IF(F788="","",IFERROR(VLOOKUP(F788,税费设置!$A$15:$B$27,2,FALSE),"含税不明"))</f>
        <v/>
      </c>
      <c r="J788" s="6" t="str">
        <f t="shared" si="85"/>
        <v/>
      </c>
      <c r="K788" s="6" t="str">
        <f>IF(AND(税费设置!$B$5="是",G788="个人支出",J788="应税"),"是","否")</f>
        <v>否</v>
      </c>
      <c r="L788" s="8">
        <f t="shared" si="86"/>
        <v>0</v>
      </c>
      <c r="M788" s="8">
        <f t="shared" si="87"/>
        <v>0</v>
      </c>
      <c r="N788" s="8">
        <f t="shared" si="88"/>
        <v>0</v>
      </c>
      <c r="O788" s="8">
        <f t="shared" si="89"/>
        <v>0</v>
      </c>
      <c r="P788" s="8">
        <f>IF(K788&lt;&gt;"是",0,IF(税费设置!$B$6="是",E788/(1+税费设置!$B$10),E788))</f>
        <v>0</v>
      </c>
      <c r="Q788" s="8">
        <f>IF(K788&lt;&gt;"是",0,P788*税费设置!$B$8)</f>
        <v>0</v>
      </c>
      <c r="R788" s="8">
        <f>IF(K788&lt;&gt;"是",0,P788*税费设置!$B$9)</f>
        <v>0</v>
      </c>
      <c r="S788" s="8">
        <f t="shared" si="90"/>
        <v>0</v>
      </c>
    </row>
    <row r="789" spans="1:19" ht="13.9">
      <c r="A789" s="6" t="str">
        <f>IF(总支出!A789="","",总支出!A789)</f>
        <v/>
      </c>
      <c r="B789" s="7" t="str">
        <f>IF(总支出!B789="","",总支出!B789)</f>
        <v/>
      </c>
      <c r="C789" s="6" t="str">
        <f t="shared" si="84"/>
        <v/>
      </c>
      <c r="D789" s="6" t="str">
        <f>IF(总支出!C789="","",总支出!C789)</f>
        <v/>
      </c>
      <c r="E789" s="8" t="str">
        <f>IF(总支出!D789="","",总支出!D789)</f>
        <v/>
      </c>
      <c r="F789" s="6" t="str">
        <f>IF(总支出!E789="","",总支出!E789)</f>
        <v/>
      </c>
      <c r="G789" s="6" t="str">
        <f>IF(总支出!H789="","",总支出!H789)</f>
        <v/>
      </c>
      <c r="H789" s="6" t="str">
        <f>IF(总支出!I789="","自动",总支出!I789)</f>
        <v>自动</v>
      </c>
      <c r="I789" s="6" t="str">
        <f>IF(F789="","",IFERROR(VLOOKUP(F789,税费设置!$A$15:$B$27,2,FALSE),"含税不明"))</f>
        <v/>
      </c>
      <c r="J789" s="6" t="str">
        <f t="shared" si="85"/>
        <v/>
      </c>
      <c r="K789" s="6" t="str">
        <f>IF(AND(税费设置!$B$5="是",G789="个人支出",J789="应税"),"是","否")</f>
        <v>否</v>
      </c>
      <c r="L789" s="8">
        <f t="shared" si="86"/>
        <v>0</v>
      </c>
      <c r="M789" s="8">
        <f t="shared" si="87"/>
        <v>0</v>
      </c>
      <c r="N789" s="8">
        <f t="shared" si="88"/>
        <v>0</v>
      </c>
      <c r="O789" s="8">
        <f t="shared" si="89"/>
        <v>0</v>
      </c>
      <c r="P789" s="8">
        <f>IF(K789&lt;&gt;"是",0,IF(税费设置!$B$6="是",E789/(1+税费设置!$B$10),E789))</f>
        <v>0</v>
      </c>
      <c r="Q789" s="8">
        <f>IF(K789&lt;&gt;"是",0,P789*税费设置!$B$8)</f>
        <v>0</v>
      </c>
      <c r="R789" s="8">
        <f>IF(K789&lt;&gt;"是",0,P789*税费设置!$B$9)</f>
        <v>0</v>
      </c>
      <c r="S789" s="8">
        <f t="shared" si="90"/>
        <v>0</v>
      </c>
    </row>
    <row r="790" spans="1:19" ht="13.9">
      <c r="A790" s="6" t="str">
        <f>IF(总支出!A790="","",总支出!A790)</f>
        <v/>
      </c>
      <c r="B790" s="7" t="str">
        <f>IF(总支出!B790="","",总支出!B790)</f>
        <v/>
      </c>
      <c r="C790" s="6" t="str">
        <f t="shared" si="84"/>
        <v/>
      </c>
      <c r="D790" s="6" t="str">
        <f>IF(总支出!C790="","",总支出!C790)</f>
        <v/>
      </c>
      <c r="E790" s="8" t="str">
        <f>IF(总支出!D790="","",总支出!D790)</f>
        <v/>
      </c>
      <c r="F790" s="6" t="str">
        <f>IF(总支出!E790="","",总支出!E790)</f>
        <v/>
      </c>
      <c r="G790" s="6" t="str">
        <f>IF(总支出!H790="","",总支出!H790)</f>
        <v/>
      </c>
      <c r="H790" s="6" t="str">
        <f>IF(总支出!I790="","自动",总支出!I790)</f>
        <v>自动</v>
      </c>
      <c r="I790" s="6" t="str">
        <f>IF(F790="","",IFERROR(VLOOKUP(F790,税费设置!$A$15:$B$27,2,FALSE),"含税不明"))</f>
        <v/>
      </c>
      <c r="J790" s="6" t="str">
        <f t="shared" si="85"/>
        <v/>
      </c>
      <c r="K790" s="6" t="str">
        <f>IF(AND(税费设置!$B$5="是",G790="个人支出",J790="应税"),"是","否")</f>
        <v>否</v>
      </c>
      <c r="L790" s="8">
        <f t="shared" si="86"/>
        <v>0</v>
      </c>
      <c r="M790" s="8">
        <f t="shared" si="87"/>
        <v>0</v>
      </c>
      <c r="N790" s="8">
        <f t="shared" si="88"/>
        <v>0</v>
      </c>
      <c r="O790" s="8">
        <f t="shared" si="89"/>
        <v>0</v>
      </c>
      <c r="P790" s="8">
        <f>IF(K790&lt;&gt;"是",0,IF(税费设置!$B$6="是",E790/(1+税费设置!$B$10),E790))</f>
        <v>0</v>
      </c>
      <c r="Q790" s="8">
        <f>IF(K790&lt;&gt;"是",0,P790*税费设置!$B$8)</f>
        <v>0</v>
      </c>
      <c r="R790" s="8">
        <f>IF(K790&lt;&gt;"是",0,P790*税费设置!$B$9)</f>
        <v>0</v>
      </c>
      <c r="S790" s="8">
        <f t="shared" si="90"/>
        <v>0</v>
      </c>
    </row>
    <row r="791" spans="1:19" ht="13.9">
      <c r="A791" s="6" t="str">
        <f>IF(总支出!A791="","",总支出!A791)</f>
        <v/>
      </c>
      <c r="B791" s="7" t="str">
        <f>IF(总支出!B791="","",总支出!B791)</f>
        <v/>
      </c>
      <c r="C791" s="6" t="str">
        <f t="shared" si="84"/>
        <v/>
      </c>
      <c r="D791" s="6" t="str">
        <f>IF(总支出!C791="","",总支出!C791)</f>
        <v/>
      </c>
      <c r="E791" s="8" t="str">
        <f>IF(总支出!D791="","",总支出!D791)</f>
        <v/>
      </c>
      <c r="F791" s="6" t="str">
        <f>IF(总支出!E791="","",总支出!E791)</f>
        <v/>
      </c>
      <c r="G791" s="6" t="str">
        <f>IF(总支出!H791="","",总支出!H791)</f>
        <v/>
      </c>
      <c r="H791" s="6" t="str">
        <f>IF(总支出!I791="","自动",总支出!I791)</f>
        <v>自动</v>
      </c>
      <c r="I791" s="6" t="str">
        <f>IF(F791="","",IFERROR(VLOOKUP(F791,税费设置!$A$15:$B$27,2,FALSE),"含税不明"))</f>
        <v/>
      </c>
      <c r="J791" s="6" t="str">
        <f t="shared" si="85"/>
        <v/>
      </c>
      <c r="K791" s="6" t="str">
        <f>IF(AND(税费设置!$B$5="是",G791="个人支出",J791="应税"),"是","否")</f>
        <v>否</v>
      </c>
      <c r="L791" s="8">
        <f t="shared" si="86"/>
        <v>0</v>
      </c>
      <c r="M791" s="8">
        <f t="shared" si="87"/>
        <v>0</v>
      </c>
      <c r="N791" s="8">
        <f t="shared" si="88"/>
        <v>0</v>
      </c>
      <c r="O791" s="8">
        <f t="shared" si="89"/>
        <v>0</v>
      </c>
      <c r="P791" s="8">
        <f>IF(K791&lt;&gt;"是",0,IF(税费设置!$B$6="是",E791/(1+税费设置!$B$10),E791))</f>
        <v>0</v>
      </c>
      <c r="Q791" s="8">
        <f>IF(K791&lt;&gt;"是",0,P791*税费设置!$B$8)</f>
        <v>0</v>
      </c>
      <c r="R791" s="8">
        <f>IF(K791&lt;&gt;"是",0,P791*税费设置!$B$9)</f>
        <v>0</v>
      </c>
      <c r="S791" s="8">
        <f t="shared" si="90"/>
        <v>0</v>
      </c>
    </row>
    <row r="792" spans="1:19" ht="13.9">
      <c r="A792" s="6" t="str">
        <f>IF(总支出!A792="","",总支出!A792)</f>
        <v/>
      </c>
      <c r="B792" s="7" t="str">
        <f>IF(总支出!B792="","",总支出!B792)</f>
        <v/>
      </c>
      <c r="C792" s="6" t="str">
        <f t="shared" si="84"/>
        <v/>
      </c>
      <c r="D792" s="6" t="str">
        <f>IF(总支出!C792="","",总支出!C792)</f>
        <v/>
      </c>
      <c r="E792" s="8" t="str">
        <f>IF(总支出!D792="","",总支出!D792)</f>
        <v/>
      </c>
      <c r="F792" s="6" t="str">
        <f>IF(总支出!E792="","",总支出!E792)</f>
        <v/>
      </c>
      <c r="G792" s="6" t="str">
        <f>IF(总支出!H792="","",总支出!H792)</f>
        <v/>
      </c>
      <c r="H792" s="6" t="str">
        <f>IF(总支出!I792="","自动",总支出!I792)</f>
        <v>自动</v>
      </c>
      <c r="I792" s="6" t="str">
        <f>IF(F792="","",IFERROR(VLOOKUP(F792,税费设置!$A$15:$B$27,2,FALSE),"含税不明"))</f>
        <v/>
      </c>
      <c r="J792" s="6" t="str">
        <f t="shared" si="85"/>
        <v/>
      </c>
      <c r="K792" s="6" t="str">
        <f>IF(AND(税费设置!$B$5="是",G792="个人支出",J792="应税"),"是","否")</f>
        <v>否</v>
      </c>
      <c r="L792" s="8">
        <f t="shared" si="86"/>
        <v>0</v>
      </c>
      <c r="M792" s="8">
        <f t="shared" si="87"/>
        <v>0</v>
      </c>
      <c r="N792" s="8">
        <f t="shared" si="88"/>
        <v>0</v>
      </c>
      <c r="O792" s="8">
        <f t="shared" si="89"/>
        <v>0</v>
      </c>
      <c r="P792" s="8">
        <f>IF(K792&lt;&gt;"是",0,IF(税费设置!$B$6="是",E792/(1+税费设置!$B$10),E792))</f>
        <v>0</v>
      </c>
      <c r="Q792" s="8">
        <f>IF(K792&lt;&gt;"是",0,P792*税费设置!$B$8)</f>
        <v>0</v>
      </c>
      <c r="R792" s="8">
        <f>IF(K792&lt;&gt;"是",0,P792*税费设置!$B$9)</f>
        <v>0</v>
      </c>
      <c r="S792" s="8">
        <f t="shared" si="90"/>
        <v>0</v>
      </c>
    </row>
    <row r="793" spans="1:19" ht="13.9">
      <c r="A793" s="6" t="str">
        <f>IF(总支出!A793="","",总支出!A793)</f>
        <v/>
      </c>
      <c r="B793" s="7" t="str">
        <f>IF(总支出!B793="","",总支出!B793)</f>
        <v/>
      </c>
      <c r="C793" s="6" t="str">
        <f t="shared" si="84"/>
        <v/>
      </c>
      <c r="D793" s="6" t="str">
        <f>IF(总支出!C793="","",总支出!C793)</f>
        <v/>
      </c>
      <c r="E793" s="8" t="str">
        <f>IF(总支出!D793="","",总支出!D793)</f>
        <v/>
      </c>
      <c r="F793" s="6" t="str">
        <f>IF(总支出!E793="","",总支出!E793)</f>
        <v/>
      </c>
      <c r="G793" s="6" t="str">
        <f>IF(总支出!H793="","",总支出!H793)</f>
        <v/>
      </c>
      <c r="H793" s="6" t="str">
        <f>IF(总支出!I793="","自动",总支出!I793)</f>
        <v>自动</v>
      </c>
      <c r="I793" s="6" t="str">
        <f>IF(F793="","",IFERROR(VLOOKUP(F793,税费设置!$A$15:$B$27,2,FALSE),"含税不明"))</f>
        <v/>
      </c>
      <c r="J793" s="6" t="str">
        <f t="shared" si="85"/>
        <v/>
      </c>
      <c r="K793" s="6" t="str">
        <f>IF(AND(税费设置!$B$5="是",G793="个人支出",J793="应税"),"是","否")</f>
        <v>否</v>
      </c>
      <c r="L793" s="8">
        <f t="shared" si="86"/>
        <v>0</v>
      </c>
      <c r="M793" s="8">
        <f t="shared" si="87"/>
        <v>0</v>
      </c>
      <c r="N793" s="8">
        <f t="shared" si="88"/>
        <v>0</v>
      </c>
      <c r="O793" s="8">
        <f t="shared" si="89"/>
        <v>0</v>
      </c>
      <c r="P793" s="8">
        <f>IF(K793&lt;&gt;"是",0,IF(税费设置!$B$6="是",E793/(1+税费设置!$B$10),E793))</f>
        <v>0</v>
      </c>
      <c r="Q793" s="8">
        <f>IF(K793&lt;&gt;"是",0,P793*税费设置!$B$8)</f>
        <v>0</v>
      </c>
      <c r="R793" s="8">
        <f>IF(K793&lt;&gt;"是",0,P793*税费设置!$B$9)</f>
        <v>0</v>
      </c>
      <c r="S793" s="8">
        <f t="shared" si="90"/>
        <v>0</v>
      </c>
    </row>
    <row r="794" spans="1:19" ht="13.9">
      <c r="A794" s="6" t="str">
        <f>IF(总支出!A794="","",总支出!A794)</f>
        <v/>
      </c>
      <c r="B794" s="7" t="str">
        <f>IF(总支出!B794="","",总支出!B794)</f>
        <v/>
      </c>
      <c r="C794" s="6" t="str">
        <f t="shared" si="84"/>
        <v/>
      </c>
      <c r="D794" s="6" t="str">
        <f>IF(总支出!C794="","",总支出!C794)</f>
        <v/>
      </c>
      <c r="E794" s="8" t="str">
        <f>IF(总支出!D794="","",总支出!D794)</f>
        <v/>
      </c>
      <c r="F794" s="6" t="str">
        <f>IF(总支出!E794="","",总支出!E794)</f>
        <v/>
      </c>
      <c r="G794" s="6" t="str">
        <f>IF(总支出!H794="","",总支出!H794)</f>
        <v/>
      </c>
      <c r="H794" s="6" t="str">
        <f>IF(总支出!I794="","自动",总支出!I794)</f>
        <v>自动</v>
      </c>
      <c r="I794" s="6" t="str">
        <f>IF(F794="","",IFERROR(VLOOKUP(F794,税费设置!$A$15:$B$27,2,FALSE),"含税不明"))</f>
        <v/>
      </c>
      <c r="J794" s="6" t="str">
        <f t="shared" si="85"/>
        <v/>
      </c>
      <c r="K794" s="6" t="str">
        <f>IF(AND(税费设置!$B$5="是",G794="个人支出",J794="应税"),"是","否")</f>
        <v>否</v>
      </c>
      <c r="L794" s="8">
        <f t="shared" si="86"/>
        <v>0</v>
      </c>
      <c r="M794" s="8">
        <f t="shared" si="87"/>
        <v>0</v>
      </c>
      <c r="N794" s="8">
        <f t="shared" si="88"/>
        <v>0</v>
      </c>
      <c r="O794" s="8">
        <f t="shared" si="89"/>
        <v>0</v>
      </c>
      <c r="P794" s="8">
        <f>IF(K794&lt;&gt;"是",0,IF(税费设置!$B$6="是",E794/(1+税费设置!$B$10),E794))</f>
        <v>0</v>
      </c>
      <c r="Q794" s="8">
        <f>IF(K794&lt;&gt;"是",0,P794*税费设置!$B$8)</f>
        <v>0</v>
      </c>
      <c r="R794" s="8">
        <f>IF(K794&lt;&gt;"是",0,P794*税费设置!$B$9)</f>
        <v>0</v>
      </c>
      <c r="S794" s="8">
        <f t="shared" si="90"/>
        <v>0</v>
      </c>
    </row>
    <row r="795" spans="1:19" ht="13.9">
      <c r="A795" s="6" t="str">
        <f>IF(总支出!A795="","",总支出!A795)</f>
        <v/>
      </c>
      <c r="B795" s="7" t="str">
        <f>IF(总支出!B795="","",总支出!B795)</f>
        <v/>
      </c>
      <c r="C795" s="6" t="str">
        <f t="shared" si="84"/>
        <v/>
      </c>
      <c r="D795" s="6" t="str">
        <f>IF(总支出!C795="","",总支出!C795)</f>
        <v/>
      </c>
      <c r="E795" s="8" t="str">
        <f>IF(总支出!D795="","",总支出!D795)</f>
        <v/>
      </c>
      <c r="F795" s="6" t="str">
        <f>IF(总支出!E795="","",总支出!E795)</f>
        <v/>
      </c>
      <c r="G795" s="6" t="str">
        <f>IF(总支出!H795="","",总支出!H795)</f>
        <v/>
      </c>
      <c r="H795" s="6" t="str">
        <f>IF(总支出!I795="","自动",总支出!I795)</f>
        <v>自动</v>
      </c>
      <c r="I795" s="6" t="str">
        <f>IF(F795="","",IFERROR(VLOOKUP(F795,税费设置!$A$15:$B$27,2,FALSE),"含税不明"))</f>
        <v/>
      </c>
      <c r="J795" s="6" t="str">
        <f t="shared" si="85"/>
        <v/>
      </c>
      <c r="K795" s="6" t="str">
        <f>IF(AND(税费设置!$B$5="是",G795="个人支出",J795="应税"),"是","否")</f>
        <v>否</v>
      </c>
      <c r="L795" s="8">
        <f t="shared" si="86"/>
        <v>0</v>
      </c>
      <c r="M795" s="8">
        <f t="shared" si="87"/>
        <v>0</v>
      </c>
      <c r="N795" s="8">
        <f t="shared" si="88"/>
        <v>0</v>
      </c>
      <c r="O795" s="8">
        <f t="shared" si="89"/>
        <v>0</v>
      </c>
      <c r="P795" s="8">
        <f>IF(K795&lt;&gt;"是",0,IF(税费设置!$B$6="是",E795/(1+税费设置!$B$10),E795))</f>
        <v>0</v>
      </c>
      <c r="Q795" s="8">
        <f>IF(K795&lt;&gt;"是",0,P795*税费设置!$B$8)</f>
        <v>0</v>
      </c>
      <c r="R795" s="8">
        <f>IF(K795&lt;&gt;"是",0,P795*税费设置!$B$9)</f>
        <v>0</v>
      </c>
      <c r="S795" s="8">
        <f t="shared" si="90"/>
        <v>0</v>
      </c>
    </row>
    <row r="796" spans="1:19" ht="13.9">
      <c r="A796" s="6" t="str">
        <f>IF(总支出!A796="","",总支出!A796)</f>
        <v/>
      </c>
      <c r="B796" s="7" t="str">
        <f>IF(总支出!B796="","",总支出!B796)</f>
        <v/>
      </c>
      <c r="C796" s="6" t="str">
        <f t="shared" si="84"/>
        <v/>
      </c>
      <c r="D796" s="6" t="str">
        <f>IF(总支出!C796="","",总支出!C796)</f>
        <v/>
      </c>
      <c r="E796" s="8" t="str">
        <f>IF(总支出!D796="","",总支出!D796)</f>
        <v/>
      </c>
      <c r="F796" s="6" t="str">
        <f>IF(总支出!E796="","",总支出!E796)</f>
        <v/>
      </c>
      <c r="G796" s="6" t="str">
        <f>IF(总支出!H796="","",总支出!H796)</f>
        <v/>
      </c>
      <c r="H796" s="6" t="str">
        <f>IF(总支出!I796="","自动",总支出!I796)</f>
        <v>自动</v>
      </c>
      <c r="I796" s="6" t="str">
        <f>IF(F796="","",IFERROR(VLOOKUP(F796,税费设置!$A$15:$B$27,2,FALSE),"含税不明"))</f>
        <v/>
      </c>
      <c r="J796" s="6" t="str">
        <f t="shared" si="85"/>
        <v/>
      </c>
      <c r="K796" s="6" t="str">
        <f>IF(AND(税费设置!$B$5="是",G796="个人支出",J796="应税"),"是","否")</f>
        <v>否</v>
      </c>
      <c r="L796" s="8">
        <f t="shared" si="86"/>
        <v>0</v>
      </c>
      <c r="M796" s="8">
        <f t="shared" si="87"/>
        <v>0</v>
      </c>
      <c r="N796" s="8">
        <f t="shared" si="88"/>
        <v>0</v>
      </c>
      <c r="O796" s="8">
        <f t="shared" si="89"/>
        <v>0</v>
      </c>
      <c r="P796" s="8">
        <f>IF(K796&lt;&gt;"是",0,IF(税费设置!$B$6="是",E796/(1+税费设置!$B$10),E796))</f>
        <v>0</v>
      </c>
      <c r="Q796" s="8">
        <f>IF(K796&lt;&gt;"是",0,P796*税费设置!$B$8)</f>
        <v>0</v>
      </c>
      <c r="R796" s="8">
        <f>IF(K796&lt;&gt;"是",0,P796*税费设置!$B$9)</f>
        <v>0</v>
      </c>
      <c r="S796" s="8">
        <f t="shared" si="90"/>
        <v>0</v>
      </c>
    </row>
    <row r="797" spans="1:19" ht="13.9">
      <c r="A797" s="6" t="str">
        <f>IF(总支出!A797="","",总支出!A797)</f>
        <v/>
      </c>
      <c r="B797" s="7" t="str">
        <f>IF(总支出!B797="","",总支出!B797)</f>
        <v/>
      </c>
      <c r="C797" s="6" t="str">
        <f t="shared" si="84"/>
        <v/>
      </c>
      <c r="D797" s="6" t="str">
        <f>IF(总支出!C797="","",总支出!C797)</f>
        <v/>
      </c>
      <c r="E797" s="8" t="str">
        <f>IF(总支出!D797="","",总支出!D797)</f>
        <v/>
      </c>
      <c r="F797" s="6" t="str">
        <f>IF(总支出!E797="","",总支出!E797)</f>
        <v/>
      </c>
      <c r="G797" s="6" t="str">
        <f>IF(总支出!H797="","",总支出!H797)</f>
        <v/>
      </c>
      <c r="H797" s="6" t="str">
        <f>IF(总支出!I797="","自动",总支出!I797)</f>
        <v>自动</v>
      </c>
      <c r="I797" s="6" t="str">
        <f>IF(F797="","",IFERROR(VLOOKUP(F797,税费设置!$A$15:$B$27,2,FALSE),"含税不明"))</f>
        <v/>
      </c>
      <c r="J797" s="6" t="str">
        <f t="shared" si="85"/>
        <v/>
      </c>
      <c r="K797" s="6" t="str">
        <f>IF(AND(税费设置!$B$5="是",G797="个人支出",J797="应税"),"是","否")</f>
        <v>否</v>
      </c>
      <c r="L797" s="8">
        <f t="shared" si="86"/>
        <v>0</v>
      </c>
      <c r="M797" s="8">
        <f t="shared" si="87"/>
        <v>0</v>
      </c>
      <c r="N797" s="8">
        <f t="shared" si="88"/>
        <v>0</v>
      </c>
      <c r="O797" s="8">
        <f t="shared" si="89"/>
        <v>0</v>
      </c>
      <c r="P797" s="8">
        <f>IF(K797&lt;&gt;"是",0,IF(税费设置!$B$6="是",E797/(1+税费设置!$B$10),E797))</f>
        <v>0</v>
      </c>
      <c r="Q797" s="8">
        <f>IF(K797&lt;&gt;"是",0,P797*税费设置!$B$8)</f>
        <v>0</v>
      </c>
      <c r="R797" s="8">
        <f>IF(K797&lt;&gt;"是",0,P797*税费设置!$B$9)</f>
        <v>0</v>
      </c>
      <c r="S797" s="8">
        <f t="shared" si="90"/>
        <v>0</v>
      </c>
    </row>
    <row r="798" spans="1:19" ht="13.9">
      <c r="A798" s="6" t="str">
        <f>IF(总支出!A798="","",总支出!A798)</f>
        <v/>
      </c>
      <c r="B798" s="7" t="str">
        <f>IF(总支出!B798="","",总支出!B798)</f>
        <v/>
      </c>
      <c r="C798" s="6" t="str">
        <f t="shared" si="84"/>
        <v/>
      </c>
      <c r="D798" s="6" t="str">
        <f>IF(总支出!C798="","",总支出!C798)</f>
        <v/>
      </c>
      <c r="E798" s="8" t="str">
        <f>IF(总支出!D798="","",总支出!D798)</f>
        <v/>
      </c>
      <c r="F798" s="6" t="str">
        <f>IF(总支出!E798="","",总支出!E798)</f>
        <v/>
      </c>
      <c r="G798" s="6" t="str">
        <f>IF(总支出!H798="","",总支出!H798)</f>
        <v/>
      </c>
      <c r="H798" s="6" t="str">
        <f>IF(总支出!I798="","自动",总支出!I798)</f>
        <v>自动</v>
      </c>
      <c r="I798" s="6" t="str">
        <f>IF(F798="","",IFERROR(VLOOKUP(F798,税费设置!$A$15:$B$27,2,FALSE),"含税不明"))</f>
        <v/>
      </c>
      <c r="J798" s="6" t="str">
        <f t="shared" si="85"/>
        <v/>
      </c>
      <c r="K798" s="6" t="str">
        <f>IF(AND(税费设置!$B$5="是",G798="个人支出",J798="应税"),"是","否")</f>
        <v>否</v>
      </c>
      <c r="L798" s="8">
        <f t="shared" si="86"/>
        <v>0</v>
      </c>
      <c r="M798" s="8">
        <f t="shared" si="87"/>
        <v>0</v>
      </c>
      <c r="N798" s="8">
        <f t="shared" si="88"/>
        <v>0</v>
      </c>
      <c r="O798" s="8">
        <f t="shared" si="89"/>
        <v>0</v>
      </c>
      <c r="P798" s="8">
        <f>IF(K798&lt;&gt;"是",0,IF(税费设置!$B$6="是",E798/(1+税费设置!$B$10),E798))</f>
        <v>0</v>
      </c>
      <c r="Q798" s="8">
        <f>IF(K798&lt;&gt;"是",0,P798*税费设置!$B$8)</f>
        <v>0</v>
      </c>
      <c r="R798" s="8">
        <f>IF(K798&lt;&gt;"是",0,P798*税费设置!$B$9)</f>
        <v>0</v>
      </c>
      <c r="S798" s="8">
        <f t="shared" si="90"/>
        <v>0</v>
      </c>
    </row>
    <row r="799" spans="1:19" ht="13.9">
      <c r="A799" s="6" t="str">
        <f>IF(总支出!A799="","",总支出!A799)</f>
        <v/>
      </c>
      <c r="B799" s="7" t="str">
        <f>IF(总支出!B799="","",总支出!B799)</f>
        <v/>
      </c>
      <c r="C799" s="6" t="str">
        <f t="shared" si="84"/>
        <v/>
      </c>
      <c r="D799" s="6" t="str">
        <f>IF(总支出!C799="","",总支出!C799)</f>
        <v/>
      </c>
      <c r="E799" s="8" t="str">
        <f>IF(总支出!D799="","",总支出!D799)</f>
        <v/>
      </c>
      <c r="F799" s="6" t="str">
        <f>IF(总支出!E799="","",总支出!E799)</f>
        <v/>
      </c>
      <c r="G799" s="6" t="str">
        <f>IF(总支出!H799="","",总支出!H799)</f>
        <v/>
      </c>
      <c r="H799" s="6" t="str">
        <f>IF(总支出!I799="","自动",总支出!I799)</f>
        <v>自动</v>
      </c>
      <c r="I799" s="6" t="str">
        <f>IF(F799="","",IFERROR(VLOOKUP(F799,税费设置!$A$15:$B$27,2,FALSE),"含税不明"))</f>
        <v/>
      </c>
      <c r="J799" s="6" t="str">
        <f t="shared" si="85"/>
        <v/>
      </c>
      <c r="K799" s="6" t="str">
        <f>IF(AND(税费设置!$B$5="是",G799="个人支出",J799="应税"),"是","否")</f>
        <v>否</v>
      </c>
      <c r="L799" s="8">
        <f t="shared" si="86"/>
        <v>0</v>
      </c>
      <c r="M799" s="8">
        <f t="shared" si="87"/>
        <v>0</v>
      </c>
      <c r="N799" s="8">
        <f t="shared" si="88"/>
        <v>0</v>
      </c>
      <c r="O799" s="8">
        <f t="shared" si="89"/>
        <v>0</v>
      </c>
      <c r="P799" s="8">
        <f>IF(K799&lt;&gt;"是",0,IF(税费设置!$B$6="是",E799/(1+税费设置!$B$10),E799))</f>
        <v>0</v>
      </c>
      <c r="Q799" s="8">
        <f>IF(K799&lt;&gt;"是",0,P799*税费设置!$B$8)</f>
        <v>0</v>
      </c>
      <c r="R799" s="8">
        <f>IF(K799&lt;&gt;"是",0,P799*税费设置!$B$9)</f>
        <v>0</v>
      </c>
      <c r="S799" s="8">
        <f t="shared" si="90"/>
        <v>0</v>
      </c>
    </row>
    <row r="800" spans="1:19" ht="13.9">
      <c r="A800" s="6" t="str">
        <f>IF(总支出!A800="","",总支出!A800)</f>
        <v/>
      </c>
      <c r="B800" s="7" t="str">
        <f>IF(总支出!B800="","",总支出!B800)</f>
        <v/>
      </c>
      <c r="C800" s="6" t="str">
        <f t="shared" si="84"/>
        <v/>
      </c>
      <c r="D800" s="6" t="str">
        <f>IF(总支出!C800="","",总支出!C800)</f>
        <v/>
      </c>
      <c r="E800" s="8" t="str">
        <f>IF(总支出!D800="","",总支出!D800)</f>
        <v/>
      </c>
      <c r="F800" s="6" t="str">
        <f>IF(总支出!E800="","",总支出!E800)</f>
        <v/>
      </c>
      <c r="G800" s="6" t="str">
        <f>IF(总支出!H800="","",总支出!H800)</f>
        <v/>
      </c>
      <c r="H800" s="6" t="str">
        <f>IF(总支出!I800="","自动",总支出!I800)</f>
        <v>自动</v>
      </c>
      <c r="I800" s="6" t="str">
        <f>IF(F800="","",IFERROR(VLOOKUP(F800,税费设置!$A$15:$B$27,2,FALSE),"含税不明"))</f>
        <v/>
      </c>
      <c r="J800" s="6" t="str">
        <f t="shared" si="85"/>
        <v/>
      </c>
      <c r="K800" s="6" t="str">
        <f>IF(AND(税费设置!$B$5="是",G800="个人支出",J800="应税"),"是","否")</f>
        <v>否</v>
      </c>
      <c r="L800" s="8">
        <f t="shared" si="86"/>
        <v>0</v>
      </c>
      <c r="M800" s="8">
        <f t="shared" si="87"/>
        <v>0</v>
      </c>
      <c r="N800" s="8">
        <f t="shared" si="88"/>
        <v>0</v>
      </c>
      <c r="O800" s="8">
        <f t="shared" si="89"/>
        <v>0</v>
      </c>
      <c r="P800" s="8">
        <f>IF(K800&lt;&gt;"是",0,IF(税费设置!$B$6="是",E800/(1+税费设置!$B$10),E800))</f>
        <v>0</v>
      </c>
      <c r="Q800" s="8">
        <f>IF(K800&lt;&gt;"是",0,P800*税费设置!$B$8)</f>
        <v>0</v>
      </c>
      <c r="R800" s="8">
        <f>IF(K800&lt;&gt;"是",0,P800*税费设置!$B$9)</f>
        <v>0</v>
      </c>
      <c r="S800" s="8">
        <f t="shared" si="90"/>
        <v>0</v>
      </c>
    </row>
    <row r="801" spans="1:19" ht="13.9">
      <c r="A801" s="6" t="str">
        <f>IF(总支出!A801="","",总支出!A801)</f>
        <v/>
      </c>
      <c r="B801" s="7" t="str">
        <f>IF(总支出!B801="","",总支出!B801)</f>
        <v/>
      </c>
      <c r="C801" s="6" t="str">
        <f t="shared" si="84"/>
        <v/>
      </c>
      <c r="D801" s="6" t="str">
        <f>IF(总支出!C801="","",总支出!C801)</f>
        <v/>
      </c>
      <c r="E801" s="8" t="str">
        <f>IF(总支出!D801="","",总支出!D801)</f>
        <v/>
      </c>
      <c r="F801" s="6" t="str">
        <f>IF(总支出!E801="","",总支出!E801)</f>
        <v/>
      </c>
      <c r="G801" s="6" t="str">
        <f>IF(总支出!H801="","",总支出!H801)</f>
        <v/>
      </c>
      <c r="H801" s="6" t="str">
        <f>IF(总支出!I801="","自动",总支出!I801)</f>
        <v>自动</v>
      </c>
      <c r="I801" s="6" t="str">
        <f>IF(F801="","",IFERROR(VLOOKUP(F801,税费设置!$A$15:$B$27,2,FALSE),"含税不明"))</f>
        <v/>
      </c>
      <c r="J801" s="6" t="str">
        <f t="shared" si="85"/>
        <v/>
      </c>
      <c r="K801" s="6" t="str">
        <f>IF(AND(税费设置!$B$5="是",G801="个人支出",J801="应税"),"是","否")</f>
        <v>否</v>
      </c>
      <c r="L801" s="8">
        <f t="shared" si="86"/>
        <v>0</v>
      </c>
      <c r="M801" s="8">
        <f t="shared" si="87"/>
        <v>0</v>
      </c>
      <c r="N801" s="8">
        <f t="shared" si="88"/>
        <v>0</v>
      </c>
      <c r="O801" s="8">
        <f t="shared" si="89"/>
        <v>0</v>
      </c>
      <c r="P801" s="8">
        <f>IF(K801&lt;&gt;"是",0,IF(税费设置!$B$6="是",E801/(1+税费设置!$B$10),E801))</f>
        <v>0</v>
      </c>
      <c r="Q801" s="8">
        <f>IF(K801&lt;&gt;"是",0,P801*税费设置!$B$8)</f>
        <v>0</v>
      </c>
      <c r="R801" s="8">
        <f>IF(K801&lt;&gt;"是",0,P801*税费设置!$B$9)</f>
        <v>0</v>
      </c>
      <c r="S801" s="8">
        <f t="shared" si="90"/>
        <v>0</v>
      </c>
    </row>
    <row r="802" spans="1:19" ht="13.9">
      <c r="A802" s="6" t="str">
        <f>IF(总支出!A802="","",总支出!A802)</f>
        <v/>
      </c>
      <c r="B802" s="7" t="str">
        <f>IF(总支出!B802="","",总支出!B802)</f>
        <v/>
      </c>
      <c r="C802" s="6" t="str">
        <f t="shared" si="84"/>
        <v/>
      </c>
      <c r="D802" s="6" t="str">
        <f>IF(总支出!C802="","",总支出!C802)</f>
        <v/>
      </c>
      <c r="E802" s="8" t="str">
        <f>IF(总支出!D802="","",总支出!D802)</f>
        <v/>
      </c>
      <c r="F802" s="6" t="str">
        <f>IF(总支出!E802="","",总支出!E802)</f>
        <v/>
      </c>
      <c r="G802" s="6" t="str">
        <f>IF(总支出!H802="","",总支出!H802)</f>
        <v/>
      </c>
      <c r="H802" s="6" t="str">
        <f>IF(总支出!I802="","自动",总支出!I802)</f>
        <v>自动</v>
      </c>
      <c r="I802" s="6" t="str">
        <f>IF(F802="","",IFERROR(VLOOKUP(F802,税费设置!$A$15:$B$27,2,FALSE),"含税不明"))</f>
        <v/>
      </c>
      <c r="J802" s="6" t="str">
        <f t="shared" si="85"/>
        <v/>
      </c>
      <c r="K802" s="6" t="str">
        <f>IF(AND(税费设置!$B$5="是",G802="个人支出",J802="应税"),"是","否")</f>
        <v>否</v>
      </c>
      <c r="L802" s="8">
        <f t="shared" si="86"/>
        <v>0</v>
      </c>
      <c r="M802" s="8">
        <f t="shared" si="87"/>
        <v>0</v>
      </c>
      <c r="N802" s="8">
        <f t="shared" si="88"/>
        <v>0</v>
      </c>
      <c r="O802" s="8">
        <f t="shared" si="89"/>
        <v>0</v>
      </c>
      <c r="P802" s="8">
        <f>IF(K802&lt;&gt;"是",0,IF(税费设置!$B$6="是",E802/(1+税费设置!$B$10),E802))</f>
        <v>0</v>
      </c>
      <c r="Q802" s="8">
        <f>IF(K802&lt;&gt;"是",0,P802*税费设置!$B$8)</f>
        <v>0</v>
      </c>
      <c r="R802" s="8">
        <f>IF(K802&lt;&gt;"是",0,P802*税费设置!$B$9)</f>
        <v>0</v>
      </c>
      <c r="S802" s="8">
        <f t="shared" si="90"/>
        <v>0</v>
      </c>
    </row>
    <row r="803" spans="1:19" ht="13.9">
      <c r="A803" s="6" t="str">
        <f>IF(总支出!A803="","",总支出!A803)</f>
        <v/>
      </c>
      <c r="B803" s="7" t="str">
        <f>IF(总支出!B803="","",总支出!B803)</f>
        <v/>
      </c>
      <c r="C803" s="6" t="str">
        <f t="shared" si="84"/>
        <v/>
      </c>
      <c r="D803" s="6" t="str">
        <f>IF(总支出!C803="","",总支出!C803)</f>
        <v/>
      </c>
      <c r="E803" s="8" t="str">
        <f>IF(总支出!D803="","",总支出!D803)</f>
        <v/>
      </c>
      <c r="F803" s="6" t="str">
        <f>IF(总支出!E803="","",总支出!E803)</f>
        <v/>
      </c>
      <c r="G803" s="6" t="str">
        <f>IF(总支出!H803="","",总支出!H803)</f>
        <v/>
      </c>
      <c r="H803" s="6" t="str">
        <f>IF(总支出!I803="","自动",总支出!I803)</f>
        <v>自动</v>
      </c>
      <c r="I803" s="6" t="str">
        <f>IF(F803="","",IFERROR(VLOOKUP(F803,税费设置!$A$15:$B$27,2,FALSE),"含税不明"))</f>
        <v/>
      </c>
      <c r="J803" s="6" t="str">
        <f t="shared" si="85"/>
        <v/>
      </c>
      <c r="K803" s="6" t="str">
        <f>IF(AND(税费设置!$B$5="是",G803="个人支出",J803="应税"),"是","否")</f>
        <v>否</v>
      </c>
      <c r="L803" s="8">
        <f t="shared" si="86"/>
        <v>0</v>
      </c>
      <c r="M803" s="8">
        <f t="shared" si="87"/>
        <v>0</v>
      </c>
      <c r="N803" s="8">
        <f t="shared" si="88"/>
        <v>0</v>
      </c>
      <c r="O803" s="8">
        <f t="shared" si="89"/>
        <v>0</v>
      </c>
      <c r="P803" s="8">
        <f>IF(K803&lt;&gt;"是",0,IF(税费设置!$B$6="是",E803/(1+税费设置!$B$10),E803))</f>
        <v>0</v>
      </c>
      <c r="Q803" s="8">
        <f>IF(K803&lt;&gt;"是",0,P803*税费设置!$B$8)</f>
        <v>0</v>
      </c>
      <c r="R803" s="8">
        <f>IF(K803&lt;&gt;"是",0,P803*税费设置!$B$9)</f>
        <v>0</v>
      </c>
      <c r="S803" s="8">
        <f t="shared" si="90"/>
        <v>0</v>
      </c>
    </row>
    <row r="804" spans="1:19" ht="13.9">
      <c r="A804" s="6" t="str">
        <f>IF(总支出!A804="","",总支出!A804)</f>
        <v/>
      </c>
      <c r="B804" s="7" t="str">
        <f>IF(总支出!B804="","",总支出!B804)</f>
        <v/>
      </c>
      <c r="C804" s="6" t="str">
        <f t="shared" si="84"/>
        <v/>
      </c>
      <c r="D804" s="6" t="str">
        <f>IF(总支出!C804="","",总支出!C804)</f>
        <v/>
      </c>
      <c r="E804" s="8" t="str">
        <f>IF(总支出!D804="","",总支出!D804)</f>
        <v/>
      </c>
      <c r="F804" s="6" t="str">
        <f>IF(总支出!E804="","",总支出!E804)</f>
        <v/>
      </c>
      <c r="G804" s="6" t="str">
        <f>IF(总支出!H804="","",总支出!H804)</f>
        <v/>
      </c>
      <c r="H804" s="6" t="str">
        <f>IF(总支出!I804="","自动",总支出!I804)</f>
        <v>自动</v>
      </c>
      <c r="I804" s="6" t="str">
        <f>IF(F804="","",IFERROR(VLOOKUP(F804,税费设置!$A$15:$B$27,2,FALSE),"含税不明"))</f>
        <v/>
      </c>
      <c r="J804" s="6" t="str">
        <f t="shared" si="85"/>
        <v/>
      </c>
      <c r="K804" s="6" t="str">
        <f>IF(AND(税费设置!$B$5="是",G804="个人支出",J804="应税"),"是","否")</f>
        <v>否</v>
      </c>
      <c r="L804" s="8">
        <f t="shared" si="86"/>
        <v>0</v>
      </c>
      <c r="M804" s="8">
        <f t="shared" si="87"/>
        <v>0</v>
      </c>
      <c r="N804" s="8">
        <f t="shared" si="88"/>
        <v>0</v>
      </c>
      <c r="O804" s="8">
        <f t="shared" si="89"/>
        <v>0</v>
      </c>
      <c r="P804" s="8">
        <f>IF(K804&lt;&gt;"是",0,IF(税费设置!$B$6="是",E804/(1+税费设置!$B$10),E804))</f>
        <v>0</v>
      </c>
      <c r="Q804" s="8">
        <f>IF(K804&lt;&gt;"是",0,P804*税费设置!$B$8)</f>
        <v>0</v>
      </c>
      <c r="R804" s="8">
        <f>IF(K804&lt;&gt;"是",0,P804*税费设置!$B$9)</f>
        <v>0</v>
      </c>
      <c r="S804" s="8">
        <f t="shared" si="90"/>
        <v>0</v>
      </c>
    </row>
    <row r="805" spans="1:19" ht="13.9">
      <c r="A805" s="6" t="str">
        <f>IF(总支出!A805="","",总支出!A805)</f>
        <v/>
      </c>
      <c r="B805" s="7" t="str">
        <f>IF(总支出!B805="","",总支出!B805)</f>
        <v/>
      </c>
      <c r="C805" s="6" t="str">
        <f t="shared" si="84"/>
        <v/>
      </c>
      <c r="D805" s="6" t="str">
        <f>IF(总支出!C805="","",总支出!C805)</f>
        <v/>
      </c>
      <c r="E805" s="8" t="str">
        <f>IF(总支出!D805="","",总支出!D805)</f>
        <v/>
      </c>
      <c r="F805" s="6" t="str">
        <f>IF(总支出!E805="","",总支出!E805)</f>
        <v/>
      </c>
      <c r="G805" s="6" t="str">
        <f>IF(总支出!H805="","",总支出!H805)</f>
        <v/>
      </c>
      <c r="H805" s="6" t="str">
        <f>IF(总支出!I805="","自动",总支出!I805)</f>
        <v>自动</v>
      </c>
      <c r="I805" s="6" t="str">
        <f>IF(F805="","",IFERROR(VLOOKUP(F805,税费设置!$A$15:$B$27,2,FALSE),"含税不明"))</f>
        <v/>
      </c>
      <c r="J805" s="6" t="str">
        <f t="shared" si="85"/>
        <v/>
      </c>
      <c r="K805" s="6" t="str">
        <f>IF(AND(税费设置!$B$5="是",G805="个人支出",J805="应税"),"是","否")</f>
        <v>否</v>
      </c>
      <c r="L805" s="8">
        <f t="shared" si="86"/>
        <v>0</v>
      </c>
      <c r="M805" s="8">
        <f t="shared" si="87"/>
        <v>0</v>
      </c>
      <c r="N805" s="8">
        <f t="shared" si="88"/>
        <v>0</v>
      </c>
      <c r="O805" s="8">
        <f t="shared" si="89"/>
        <v>0</v>
      </c>
      <c r="P805" s="8">
        <f>IF(K805&lt;&gt;"是",0,IF(税费设置!$B$6="是",E805/(1+税费设置!$B$10),E805))</f>
        <v>0</v>
      </c>
      <c r="Q805" s="8">
        <f>IF(K805&lt;&gt;"是",0,P805*税费设置!$B$8)</f>
        <v>0</v>
      </c>
      <c r="R805" s="8">
        <f>IF(K805&lt;&gt;"是",0,P805*税费设置!$B$9)</f>
        <v>0</v>
      </c>
      <c r="S805" s="8">
        <f t="shared" si="90"/>
        <v>0</v>
      </c>
    </row>
    <row r="806" spans="1:19" ht="13.9">
      <c r="A806" s="6" t="str">
        <f>IF(总支出!A806="","",总支出!A806)</f>
        <v/>
      </c>
      <c r="B806" s="7" t="str">
        <f>IF(总支出!B806="","",总支出!B806)</f>
        <v/>
      </c>
      <c r="C806" s="6" t="str">
        <f t="shared" si="84"/>
        <v/>
      </c>
      <c r="D806" s="6" t="str">
        <f>IF(总支出!C806="","",总支出!C806)</f>
        <v/>
      </c>
      <c r="E806" s="8" t="str">
        <f>IF(总支出!D806="","",总支出!D806)</f>
        <v/>
      </c>
      <c r="F806" s="6" t="str">
        <f>IF(总支出!E806="","",总支出!E806)</f>
        <v/>
      </c>
      <c r="G806" s="6" t="str">
        <f>IF(总支出!H806="","",总支出!H806)</f>
        <v/>
      </c>
      <c r="H806" s="6" t="str">
        <f>IF(总支出!I806="","自动",总支出!I806)</f>
        <v>自动</v>
      </c>
      <c r="I806" s="6" t="str">
        <f>IF(F806="","",IFERROR(VLOOKUP(F806,税费设置!$A$15:$B$27,2,FALSE),"含税不明"))</f>
        <v/>
      </c>
      <c r="J806" s="6" t="str">
        <f t="shared" si="85"/>
        <v/>
      </c>
      <c r="K806" s="6" t="str">
        <f>IF(AND(税费设置!$B$5="是",G806="个人支出",J806="应税"),"是","否")</f>
        <v>否</v>
      </c>
      <c r="L806" s="8">
        <f t="shared" si="86"/>
        <v>0</v>
      </c>
      <c r="M806" s="8">
        <f t="shared" si="87"/>
        <v>0</v>
      </c>
      <c r="N806" s="8">
        <f t="shared" si="88"/>
        <v>0</v>
      </c>
      <c r="O806" s="8">
        <f t="shared" si="89"/>
        <v>0</v>
      </c>
      <c r="P806" s="8">
        <f>IF(K806&lt;&gt;"是",0,IF(税费设置!$B$6="是",E806/(1+税费设置!$B$10),E806))</f>
        <v>0</v>
      </c>
      <c r="Q806" s="8">
        <f>IF(K806&lt;&gt;"是",0,P806*税费设置!$B$8)</f>
        <v>0</v>
      </c>
      <c r="R806" s="8">
        <f>IF(K806&lt;&gt;"是",0,P806*税费设置!$B$9)</f>
        <v>0</v>
      </c>
      <c r="S806" s="8">
        <f t="shared" si="90"/>
        <v>0</v>
      </c>
    </row>
    <row r="807" spans="1:19" ht="13.9">
      <c r="A807" s="6" t="str">
        <f>IF(总支出!A807="","",总支出!A807)</f>
        <v/>
      </c>
      <c r="B807" s="7" t="str">
        <f>IF(总支出!B807="","",总支出!B807)</f>
        <v/>
      </c>
      <c r="C807" s="6" t="str">
        <f t="shared" si="84"/>
        <v/>
      </c>
      <c r="D807" s="6" t="str">
        <f>IF(总支出!C807="","",总支出!C807)</f>
        <v/>
      </c>
      <c r="E807" s="8" t="str">
        <f>IF(总支出!D807="","",总支出!D807)</f>
        <v/>
      </c>
      <c r="F807" s="6" t="str">
        <f>IF(总支出!E807="","",总支出!E807)</f>
        <v/>
      </c>
      <c r="G807" s="6" t="str">
        <f>IF(总支出!H807="","",总支出!H807)</f>
        <v/>
      </c>
      <c r="H807" s="6" t="str">
        <f>IF(总支出!I807="","自动",总支出!I807)</f>
        <v>自动</v>
      </c>
      <c r="I807" s="6" t="str">
        <f>IF(F807="","",IFERROR(VLOOKUP(F807,税费设置!$A$15:$B$27,2,FALSE),"含税不明"))</f>
        <v/>
      </c>
      <c r="J807" s="6" t="str">
        <f t="shared" si="85"/>
        <v/>
      </c>
      <c r="K807" s="6" t="str">
        <f>IF(AND(税费设置!$B$5="是",G807="个人支出",J807="应税"),"是","否")</f>
        <v>否</v>
      </c>
      <c r="L807" s="8">
        <f t="shared" si="86"/>
        <v>0</v>
      </c>
      <c r="M807" s="8">
        <f t="shared" si="87"/>
        <v>0</v>
      </c>
      <c r="N807" s="8">
        <f t="shared" si="88"/>
        <v>0</v>
      </c>
      <c r="O807" s="8">
        <f t="shared" si="89"/>
        <v>0</v>
      </c>
      <c r="P807" s="8">
        <f>IF(K807&lt;&gt;"是",0,IF(税费设置!$B$6="是",E807/(1+税费设置!$B$10),E807))</f>
        <v>0</v>
      </c>
      <c r="Q807" s="8">
        <f>IF(K807&lt;&gt;"是",0,P807*税费设置!$B$8)</f>
        <v>0</v>
      </c>
      <c r="R807" s="8">
        <f>IF(K807&lt;&gt;"是",0,P807*税费设置!$B$9)</f>
        <v>0</v>
      </c>
      <c r="S807" s="8">
        <f t="shared" si="90"/>
        <v>0</v>
      </c>
    </row>
    <row r="808" spans="1:19" ht="13.9">
      <c r="A808" s="6" t="str">
        <f>IF(总支出!A808="","",总支出!A808)</f>
        <v/>
      </c>
      <c r="B808" s="7" t="str">
        <f>IF(总支出!B808="","",总支出!B808)</f>
        <v/>
      </c>
      <c r="C808" s="6" t="str">
        <f t="shared" si="84"/>
        <v/>
      </c>
      <c r="D808" s="6" t="str">
        <f>IF(总支出!C808="","",总支出!C808)</f>
        <v/>
      </c>
      <c r="E808" s="8" t="str">
        <f>IF(总支出!D808="","",总支出!D808)</f>
        <v/>
      </c>
      <c r="F808" s="6" t="str">
        <f>IF(总支出!E808="","",总支出!E808)</f>
        <v/>
      </c>
      <c r="G808" s="6" t="str">
        <f>IF(总支出!H808="","",总支出!H808)</f>
        <v/>
      </c>
      <c r="H808" s="6" t="str">
        <f>IF(总支出!I808="","自动",总支出!I808)</f>
        <v>自动</v>
      </c>
      <c r="I808" s="6" t="str">
        <f>IF(F808="","",IFERROR(VLOOKUP(F808,税费设置!$A$15:$B$27,2,FALSE),"含税不明"))</f>
        <v/>
      </c>
      <c r="J808" s="6" t="str">
        <f t="shared" si="85"/>
        <v/>
      </c>
      <c r="K808" s="6" t="str">
        <f>IF(AND(税费设置!$B$5="是",G808="个人支出",J808="应税"),"是","否")</f>
        <v>否</v>
      </c>
      <c r="L808" s="8">
        <f t="shared" si="86"/>
        <v>0</v>
      </c>
      <c r="M808" s="8">
        <f t="shared" si="87"/>
        <v>0</v>
      </c>
      <c r="N808" s="8">
        <f t="shared" si="88"/>
        <v>0</v>
      </c>
      <c r="O808" s="8">
        <f t="shared" si="89"/>
        <v>0</v>
      </c>
      <c r="P808" s="8">
        <f>IF(K808&lt;&gt;"是",0,IF(税费设置!$B$6="是",E808/(1+税费设置!$B$10),E808))</f>
        <v>0</v>
      </c>
      <c r="Q808" s="8">
        <f>IF(K808&lt;&gt;"是",0,P808*税费设置!$B$8)</f>
        <v>0</v>
      </c>
      <c r="R808" s="8">
        <f>IF(K808&lt;&gt;"是",0,P808*税费设置!$B$9)</f>
        <v>0</v>
      </c>
      <c r="S808" s="8">
        <f t="shared" si="90"/>
        <v>0</v>
      </c>
    </row>
    <row r="809" spans="1:19" ht="13.9">
      <c r="A809" s="6" t="str">
        <f>IF(总支出!A809="","",总支出!A809)</f>
        <v/>
      </c>
      <c r="B809" s="7" t="str">
        <f>IF(总支出!B809="","",总支出!B809)</f>
        <v/>
      </c>
      <c r="C809" s="6" t="str">
        <f t="shared" si="84"/>
        <v/>
      </c>
      <c r="D809" s="6" t="str">
        <f>IF(总支出!C809="","",总支出!C809)</f>
        <v/>
      </c>
      <c r="E809" s="8" t="str">
        <f>IF(总支出!D809="","",总支出!D809)</f>
        <v/>
      </c>
      <c r="F809" s="6" t="str">
        <f>IF(总支出!E809="","",总支出!E809)</f>
        <v/>
      </c>
      <c r="G809" s="6" t="str">
        <f>IF(总支出!H809="","",总支出!H809)</f>
        <v/>
      </c>
      <c r="H809" s="6" t="str">
        <f>IF(总支出!I809="","自动",总支出!I809)</f>
        <v>自动</v>
      </c>
      <c r="I809" s="6" t="str">
        <f>IF(F809="","",IFERROR(VLOOKUP(F809,税费设置!$A$15:$B$27,2,FALSE),"含税不明"))</f>
        <v/>
      </c>
      <c r="J809" s="6" t="str">
        <f t="shared" si="85"/>
        <v/>
      </c>
      <c r="K809" s="6" t="str">
        <f>IF(AND(税费设置!$B$5="是",G809="个人支出",J809="应税"),"是","否")</f>
        <v>否</v>
      </c>
      <c r="L809" s="8">
        <f t="shared" si="86"/>
        <v>0</v>
      </c>
      <c r="M809" s="8">
        <f t="shared" si="87"/>
        <v>0</v>
      </c>
      <c r="N809" s="8">
        <f t="shared" si="88"/>
        <v>0</v>
      </c>
      <c r="O809" s="8">
        <f t="shared" si="89"/>
        <v>0</v>
      </c>
      <c r="P809" s="8">
        <f>IF(K809&lt;&gt;"是",0,IF(税费设置!$B$6="是",E809/(1+税费设置!$B$10),E809))</f>
        <v>0</v>
      </c>
      <c r="Q809" s="8">
        <f>IF(K809&lt;&gt;"是",0,P809*税费设置!$B$8)</f>
        <v>0</v>
      </c>
      <c r="R809" s="8">
        <f>IF(K809&lt;&gt;"是",0,P809*税费设置!$B$9)</f>
        <v>0</v>
      </c>
      <c r="S809" s="8">
        <f t="shared" si="90"/>
        <v>0</v>
      </c>
    </row>
    <row r="810" spans="1:19" ht="13.9">
      <c r="A810" s="6" t="str">
        <f>IF(总支出!A810="","",总支出!A810)</f>
        <v/>
      </c>
      <c r="B810" s="7" t="str">
        <f>IF(总支出!B810="","",总支出!B810)</f>
        <v/>
      </c>
      <c r="C810" s="6" t="str">
        <f t="shared" si="84"/>
        <v/>
      </c>
      <c r="D810" s="6" t="str">
        <f>IF(总支出!C810="","",总支出!C810)</f>
        <v/>
      </c>
      <c r="E810" s="8" t="str">
        <f>IF(总支出!D810="","",总支出!D810)</f>
        <v/>
      </c>
      <c r="F810" s="6" t="str">
        <f>IF(总支出!E810="","",总支出!E810)</f>
        <v/>
      </c>
      <c r="G810" s="6" t="str">
        <f>IF(总支出!H810="","",总支出!H810)</f>
        <v/>
      </c>
      <c r="H810" s="6" t="str">
        <f>IF(总支出!I810="","自动",总支出!I810)</f>
        <v>自动</v>
      </c>
      <c r="I810" s="6" t="str">
        <f>IF(F810="","",IFERROR(VLOOKUP(F810,税费设置!$A$15:$B$27,2,FALSE),"含税不明"))</f>
        <v/>
      </c>
      <c r="J810" s="6" t="str">
        <f t="shared" si="85"/>
        <v/>
      </c>
      <c r="K810" s="6" t="str">
        <f>IF(AND(税费设置!$B$5="是",G810="个人支出",J810="应税"),"是","否")</f>
        <v>否</v>
      </c>
      <c r="L810" s="8">
        <f t="shared" si="86"/>
        <v>0</v>
      </c>
      <c r="M810" s="8">
        <f t="shared" si="87"/>
        <v>0</v>
      </c>
      <c r="N810" s="8">
        <f t="shared" si="88"/>
        <v>0</v>
      </c>
      <c r="O810" s="8">
        <f t="shared" si="89"/>
        <v>0</v>
      </c>
      <c r="P810" s="8">
        <f>IF(K810&lt;&gt;"是",0,IF(税费设置!$B$6="是",E810/(1+税费设置!$B$10),E810))</f>
        <v>0</v>
      </c>
      <c r="Q810" s="8">
        <f>IF(K810&lt;&gt;"是",0,P810*税费设置!$B$8)</f>
        <v>0</v>
      </c>
      <c r="R810" s="8">
        <f>IF(K810&lt;&gt;"是",0,P810*税费设置!$B$9)</f>
        <v>0</v>
      </c>
      <c r="S810" s="8">
        <f t="shared" si="90"/>
        <v>0</v>
      </c>
    </row>
    <row r="811" spans="1:19" ht="13.9">
      <c r="A811" s="6" t="str">
        <f>IF(总支出!A811="","",总支出!A811)</f>
        <v/>
      </c>
      <c r="B811" s="7" t="str">
        <f>IF(总支出!B811="","",总支出!B811)</f>
        <v/>
      </c>
      <c r="C811" s="6" t="str">
        <f t="shared" si="84"/>
        <v/>
      </c>
      <c r="D811" s="6" t="str">
        <f>IF(总支出!C811="","",总支出!C811)</f>
        <v/>
      </c>
      <c r="E811" s="8" t="str">
        <f>IF(总支出!D811="","",总支出!D811)</f>
        <v/>
      </c>
      <c r="F811" s="6" t="str">
        <f>IF(总支出!E811="","",总支出!E811)</f>
        <v/>
      </c>
      <c r="G811" s="6" t="str">
        <f>IF(总支出!H811="","",总支出!H811)</f>
        <v/>
      </c>
      <c r="H811" s="6" t="str">
        <f>IF(总支出!I811="","自动",总支出!I811)</f>
        <v>自动</v>
      </c>
      <c r="I811" s="6" t="str">
        <f>IF(F811="","",IFERROR(VLOOKUP(F811,税费设置!$A$15:$B$27,2,FALSE),"含税不明"))</f>
        <v/>
      </c>
      <c r="J811" s="6" t="str">
        <f t="shared" si="85"/>
        <v/>
      </c>
      <c r="K811" s="6" t="str">
        <f>IF(AND(税费设置!$B$5="是",G811="个人支出",J811="应税"),"是","否")</f>
        <v>否</v>
      </c>
      <c r="L811" s="8">
        <f t="shared" si="86"/>
        <v>0</v>
      </c>
      <c r="M811" s="8">
        <f t="shared" si="87"/>
        <v>0</v>
      </c>
      <c r="N811" s="8">
        <f t="shared" si="88"/>
        <v>0</v>
      </c>
      <c r="O811" s="8">
        <f t="shared" si="89"/>
        <v>0</v>
      </c>
      <c r="P811" s="8">
        <f>IF(K811&lt;&gt;"是",0,IF(税费设置!$B$6="是",E811/(1+税费设置!$B$10),E811))</f>
        <v>0</v>
      </c>
      <c r="Q811" s="8">
        <f>IF(K811&lt;&gt;"是",0,P811*税费设置!$B$8)</f>
        <v>0</v>
      </c>
      <c r="R811" s="8">
        <f>IF(K811&lt;&gt;"是",0,P811*税费设置!$B$9)</f>
        <v>0</v>
      </c>
      <c r="S811" s="8">
        <f t="shared" si="90"/>
        <v>0</v>
      </c>
    </row>
    <row r="812" spans="1:19" ht="13.9">
      <c r="A812" s="6" t="str">
        <f>IF(总支出!A812="","",总支出!A812)</f>
        <v/>
      </c>
      <c r="B812" s="7" t="str">
        <f>IF(总支出!B812="","",总支出!B812)</f>
        <v/>
      </c>
      <c r="C812" s="6" t="str">
        <f t="shared" si="84"/>
        <v/>
      </c>
      <c r="D812" s="6" t="str">
        <f>IF(总支出!C812="","",总支出!C812)</f>
        <v/>
      </c>
      <c r="E812" s="8" t="str">
        <f>IF(总支出!D812="","",总支出!D812)</f>
        <v/>
      </c>
      <c r="F812" s="6" t="str">
        <f>IF(总支出!E812="","",总支出!E812)</f>
        <v/>
      </c>
      <c r="G812" s="6" t="str">
        <f>IF(总支出!H812="","",总支出!H812)</f>
        <v/>
      </c>
      <c r="H812" s="6" t="str">
        <f>IF(总支出!I812="","自动",总支出!I812)</f>
        <v>自动</v>
      </c>
      <c r="I812" s="6" t="str">
        <f>IF(F812="","",IFERROR(VLOOKUP(F812,税费设置!$A$15:$B$27,2,FALSE),"含税不明"))</f>
        <v/>
      </c>
      <c r="J812" s="6" t="str">
        <f t="shared" si="85"/>
        <v/>
      </c>
      <c r="K812" s="6" t="str">
        <f>IF(AND(税费设置!$B$5="是",G812="个人支出",J812="应税"),"是","否")</f>
        <v>否</v>
      </c>
      <c r="L812" s="8">
        <f t="shared" si="86"/>
        <v>0</v>
      </c>
      <c r="M812" s="8">
        <f t="shared" si="87"/>
        <v>0</v>
      </c>
      <c r="N812" s="8">
        <f t="shared" si="88"/>
        <v>0</v>
      </c>
      <c r="O812" s="8">
        <f t="shared" si="89"/>
        <v>0</v>
      </c>
      <c r="P812" s="8">
        <f>IF(K812&lt;&gt;"是",0,IF(税费设置!$B$6="是",E812/(1+税费设置!$B$10),E812))</f>
        <v>0</v>
      </c>
      <c r="Q812" s="8">
        <f>IF(K812&lt;&gt;"是",0,P812*税费设置!$B$8)</f>
        <v>0</v>
      </c>
      <c r="R812" s="8">
        <f>IF(K812&lt;&gt;"是",0,P812*税费设置!$B$9)</f>
        <v>0</v>
      </c>
      <c r="S812" s="8">
        <f t="shared" si="90"/>
        <v>0</v>
      </c>
    </row>
    <row r="813" spans="1:19" ht="13.9">
      <c r="A813" s="6" t="str">
        <f>IF(总支出!A813="","",总支出!A813)</f>
        <v/>
      </c>
      <c r="B813" s="7" t="str">
        <f>IF(总支出!B813="","",总支出!B813)</f>
        <v/>
      </c>
      <c r="C813" s="6" t="str">
        <f t="shared" si="84"/>
        <v/>
      </c>
      <c r="D813" s="6" t="str">
        <f>IF(总支出!C813="","",总支出!C813)</f>
        <v/>
      </c>
      <c r="E813" s="8" t="str">
        <f>IF(总支出!D813="","",总支出!D813)</f>
        <v/>
      </c>
      <c r="F813" s="6" t="str">
        <f>IF(总支出!E813="","",总支出!E813)</f>
        <v/>
      </c>
      <c r="G813" s="6" t="str">
        <f>IF(总支出!H813="","",总支出!H813)</f>
        <v/>
      </c>
      <c r="H813" s="6" t="str">
        <f>IF(总支出!I813="","自动",总支出!I813)</f>
        <v>自动</v>
      </c>
      <c r="I813" s="6" t="str">
        <f>IF(F813="","",IFERROR(VLOOKUP(F813,税费设置!$A$15:$B$27,2,FALSE),"含税不明"))</f>
        <v/>
      </c>
      <c r="J813" s="6" t="str">
        <f t="shared" si="85"/>
        <v/>
      </c>
      <c r="K813" s="6" t="str">
        <f>IF(AND(税费设置!$B$5="是",G813="个人支出",J813="应税"),"是","否")</f>
        <v>否</v>
      </c>
      <c r="L813" s="8">
        <f t="shared" si="86"/>
        <v>0</v>
      </c>
      <c r="M813" s="8">
        <f t="shared" si="87"/>
        <v>0</v>
      </c>
      <c r="N813" s="8">
        <f t="shared" si="88"/>
        <v>0</v>
      </c>
      <c r="O813" s="8">
        <f t="shared" si="89"/>
        <v>0</v>
      </c>
      <c r="P813" s="8">
        <f>IF(K813&lt;&gt;"是",0,IF(税费设置!$B$6="是",E813/(1+税费设置!$B$10),E813))</f>
        <v>0</v>
      </c>
      <c r="Q813" s="8">
        <f>IF(K813&lt;&gt;"是",0,P813*税费设置!$B$8)</f>
        <v>0</v>
      </c>
      <c r="R813" s="8">
        <f>IF(K813&lt;&gt;"是",0,P813*税费设置!$B$9)</f>
        <v>0</v>
      </c>
      <c r="S813" s="8">
        <f t="shared" si="90"/>
        <v>0</v>
      </c>
    </row>
    <row r="814" spans="1:19" ht="13.9">
      <c r="A814" s="6" t="str">
        <f>IF(总支出!A814="","",总支出!A814)</f>
        <v/>
      </c>
      <c r="B814" s="7" t="str">
        <f>IF(总支出!B814="","",总支出!B814)</f>
        <v/>
      </c>
      <c r="C814" s="6" t="str">
        <f t="shared" si="84"/>
        <v/>
      </c>
      <c r="D814" s="6" t="str">
        <f>IF(总支出!C814="","",总支出!C814)</f>
        <v/>
      </c>
      <c r="E814" s="8" t="str">
        <f>IF(总支出!D814="","",总支出!D814)</f>
        <v/>
      </c>
      <c r="F814" s="6" t="str">
        <f>IF(总支出!E814="","",总支出!E814)</f>
        <v/>
      </c>
      <c r="G814" s="6" t="str">
        <f>IF(总支出!H814="","",总支出!H814)</f>
        <v/>
      </c>
      <c r="H814" s="6" t="str">
        <f>IF(总支出!I814="","自动",总支出!I814)</f>
        <v>自动</v>
      </c>
      <c r="I814" s="6" t="str">
        <f>IF(F814="","",IFERROR(VLOOKUP(F814,税费设置!$A$15:$B$27,2,FALSE),"含税不明"))</f>
        <v/>
      </c>
      <c r="J814" s="6" t="str">
        <f t="shared" si="85"/>
        <v/>
      </c>
      <c r="K814" s="6" t="str">
        <f>IF(AND(税费设置!$B$5="是",G814="个人支出",J814="应税"),"是","否")</f>
        <v>否</v>
      </c>
      <c r="L814" s="8">
        <f t="shared" si="86"/>
        <v>0</v>
      </c>
      <c r="M814" s="8">
        <f t="shared" si="87"/>
        <v>0</v>
      </c>
      <c r="N814" s="8">
        <f t="shared" si="88"/>
        <v>0</v>
      </c>
      <c r="O814" s="8">
        <f t="shared" si="89"/>
        <v>0</v>
      </c>
      <c r="P814" s="8">
        <f>IF(K814&lt;&gt;"是",0,IF(税费设置!$B$6="是",E814/(1+税费设置!$B$10),E814))</f>
        <v>0</v>
      </c>
      <c r="Q814" s="8">
        <f>IF(K814&lt;&gt;"是",0,P814*税费设置!$B$8)</f>
        <v>0</v>
      </c>
      <c r="R814" s="8">
        <f>IF(K814&lt;&gt;"是",0,P814*税费设置!$B$9)</f>
        <v>0</v>
      </c>
      <c r="S814" s="8">
        <f t="shared" si="90"/>
        <v>0</v>
      </c>
    </row>
    <row r="815" spans="1:19" ht="13.9">
      <c r="A815" s="6" t="str">
        <f>IF(总支出!A815="","",总支出!A815)</f>
        <v/>
      </c>
      <c r="B815" s="7" t="str">
        <f>IF(总支出!B815="","",总支出!B815)</f>
        <v/>
      </c>
      <c r="C815" s="6" t="str">
        <f t="shared" si="84"/>
        <v/>
      </c>
      <c r="D815" s="6" t="str">
        <f>IF(总支出!C815="","",总支出!C815)</f>
        <v/>
      </c>
      <c r="E815" s="8" t="str">
        <f>IF(总支出!D815="","",总支出!D815)</f>
        <v/>
      </c>
      <c r="F815" s="6" t="str">
        <f>IF(总支出!E815="","",总支出!E815)</f>
        <v/>
      </c>
      <c r="G815" s="6" t="str">
        <f>IF(总支出!H815="","",总支出!H815)</f>
        <v/>
      </c>
      <c r="H815" s="6" t="str">
        <f>IF(总支出!I815="","自动",总支出!I815)</f>
        <v>自动</v>
      </c>
      <c r="I815" s="6" t="str">
        <f>IF(F815="","",IFERROR(VLOOKUP(F815,税费设置!$A$15:$B$27,2,FALSE),"含税不明"))</f>
        <v/>
      </c>
      <c r="J815" s="6" t="str">
        <f t="shared" si="85"/>
        <v/>
      </c>
      <c r="K815" s="6" t="str">
        <f>IF(AND(税费设置!$B$5="是",G815="个人支出",J815="应税"),"是","否")</f>
        <v>否</v>
      </c>
      <c r="L815" s="8">
        <f t="shared" si="86"/>
        <v>0</v>
      </c>
      <c r="M815" s="8">
        <f t="shared" si="87"/>
        <v>0</v>
      </c>
      <c r="N815" s="8">
        <f t="shared" si="88"/>
        <v>0</v>
      </c>
      <c r="O815" s="8">
        <f t="shared" si="89"/>
        <v>0</v>
      </c>
      <c r="P815" s="8">
        <f>IF(K815&lt;&gt;"是",0,IF(税费设置!$B$6="是",E815/(1+税费设置!$B$10),E815))</f>
        <v>0</v>
      </c>
      <c r="Q815" s="8">
        <f>IF(K815&lt;&gt;"是",0,P815*税费设置!$B$8)</f>
        <v>0</v>
      </c>
      <c r="R815" s="8">
        <f>IF(K815&lt;&gt;"是",0,P815*税费设置!$B$9)</f>
        <v>0</v>
      </c>
      <c r="S815" s="8">
        <f t="shared" si="90"/>
        <v>0</v>
      </c>
    </row>
    <row r="816" spans="1:19" ht="13.9">
      <c r="A816" s="6" t="str">
        <f>IF(总支出!A816="","",总支出!A816)</f>
        <v/>
      </c>
      <c r="B816" s="7" t="str">
        <f>IF(总支出!B816="","",总支出!B816)</f>
        <v/>
      </c>
      <c r="C816" s="6" t="str">
        <f t="shared" si="84"/>
        <v/>
      </c>
      <c r="D816" s="6" t="str">
        <f>IF(总支出!C816="","",总支出!C816)</f>
        <v/>
      </c>
      <c r="E816" s="8" t="str">
        <f>IF(总支出!D816="","",总支出!D816)</f>
        <v/>
      </c>
      <c r="F816" s="6" t="str">
        <f>IF(总支出!E816="","",总支出!E816)</f>
        <v/>
      </c>
      <c r="G816" s="6" t="str">
        <f>IF(总支出!H816="","",总支出!H816)</f>
        <v/>
      </c>
      <c r="H816" s="6" t="str">
        <f>IF(总支出!I816="","自动",总支出!I816)</f>
        <v>自动</v>
      </c>
      <c r="I816" s="6" t="str">
        <f>IF(F816="","",IFERROR(VLOOKUP(F816,税费设置!$A$15:$B$27,2,FALSE),"含税不明"))</f>
        <v/>
      </c>
      <c r="J816" s="6" t="str">
        <f t="shared" si="85"/>
        <v/>
      </c>
      <c r="K816" s="6" t="str">
        <f>IF(AND(税费设置!$B$5="是",G816="个人支出",J816="应税"),"是","否")</f>
        <v>否</v>
      </c>
      <c r="L816" s="8">
        <f t="shared" si="86"/>
        <v>0</v>
      </c>
      <c r="M816" s="8">
        <f t="shared" si="87"/>
        <v>0</v>
      </c>
      <c r="N816" s="8">
        <f t="shared" si="88"/>
        <v>0</v>
      </c>
      <c r="O816" s="8">
        <f t="shared" si="89"/>
        <v>0</v>
      </c>
      <c r="P816" s="8">
        <f>IF(K816&lt;&gt;"是",0,IF(税费设置!$B$6="是",E816/(1+税费设置!$B$10),E816))</f>
        <v>0</v>
      </c>
      <c r="Q816" s="8">
        <f>IF(K816&lt;&gt;"是",0,P816*税费设置!$B$8)</f>
        <v>0</v>
      </c>
      <c r="R816" s="8">
        <f>IF(K816&lt;&gt;"是",0,P816*税费设置!$B$9)</f>
        <v>0</v>
      </c>
      <c r="S816" s="8">
        <f t="shared" si="90"/>
        <v>0</v>
      </c>
    </row>
    <row r="817" spans="1:19" ht="13.9">
      <c r="A817" s="6" t="str">
        <f>IF(总支出!A817="","",总支出!A817)</f>
        <v/>
      </c>
      <c r="B817" s="7" t="str">
        <f>IF(总支出!B817="","",总支出!B817)</f>
        <v/>
      </c>
      <c r="C817" s="6" t="str">
        <f t="shared" si="84"/>
        <v/>
      </c>
      <c r="D817" s="6" t="str">
        <f>IF(总支出!C817="","",总支出!C817)</f>
        <v/>
      </c>
      <c r="E817" s="8" t="str">
        <f>IF(总支出!D817="","",总支出!D817)</f>
        <v/>
      </c>
      <c r="F817" s="6" t="str">
        <f>IF(总支出!E817="","",总支出!E817)</f>
        <v/>
      </c>
      <c r="G817" s="6" t="str">
        <f>IF(总支出!H817="","",总支出!H817)</f>
        <v/>
      </c>
      <c r="H817" s="6" t="str">
        <f>IF(总支出!I817="","自动",总支出!I817)</f>
        <v>自动</v>
      </c>
      <c r="I817" s="6" t="str">
        <f>IF(F817="","",IFERROR(VLOOKUP(F817,税费设置!$A$15:$B$27,2,FALSE),"含税不明"))</f>
        <v/>
      </c>
      <c r="J817" s="6" t="str">
        <f t="shared" si="85"/>
        <v/>
      </c>
      <c r="K817" s="6" t="str">
        <f>IF(AND(税费设置!$B$5="是",G817="个人支出",J817="应税"),"是","否")</f>
        <v>否</v>
      </c>
      <c r="L817" s="8">
        <f t="shared" si="86"/>
        <v>0</v>
      </c>
      <c r="M817" s="8">
        <f t="shared" si="87"/>
        <v>0</v>
      </c>
      <c r="N817" s="8">
        <f t="shared" si="88"/>
        <v>0</v>
      </c>
      <c r="O817" s="8">
        <f t="shared" si="89"/>
        <v>0</v>
      </c>
      <c r="P817" s="8">
        <f>IF(K817&lt;&gt;"是",0,IF(税费设置!$B$6="是",E817/(1+税费设置!$B$10),E817))</f>
        <v>0</v>
      </c>
      <c r="Q817" s="8">
        <f>IF(K817&lt;&gt;"是",0,P817*税费设置!$B$8)</f>
        <v>0</v>
      </c>
      <c r="R817" s="8">
        <f>IF(K817&lt;&gt;"是",0,P817*税费设置!$B$9)</f>
        <v>0</v>
      </c>
      <c r="S817" s="8">
        <f t="shared" si="90"/>
        <v>0</v>
      </c>
    </row>
    <row r="818" spans="1:19" ht="13.9">
      <c r="A818" s="6" t="str">
        <f>IF(总支出!A818="","",总支出!A818)</f>
        <v/>
      </c>
      <c r="B818" s="7" t="str">
        <f>IF(总支出!B818="","",总支出!B818)</f>
        <v/>
      </c>
      <c r="C818" s="6" t="str">
        <f t="shared" si="84"/>
        <v/>
      </c>
      <c r="D818" s="6" t="str">
        <f>IF(总支出!C818="","",总支出!C818)</f>
        <v/>
      </c>
      <c r="E818" s="8" t="str">
        <f>IF(总支出!D818="","",总支出!D818)</f>
        <v/>
      </c>
      <c r="F818" s="6" t="str">
        <f>IF(总支出!E818="","",总支出!E818)</f>
        <v/>
      </c>
      <c r="G818" s="6" t="str">
        <f>IF(总支出!H818="","",总支出!H818)</f>
        <v/>
      </c>
      <c r="H818" s="6" t="str">
        <f>IF(总支出!I818="","自动",总支出!I818)</f>
        <v>自动</v>
      </c>
      <c r="I818" s="6" t="str">
        <f>IF(F818="","",IFERROR(VLOOKUP(F818,税费设置!$A$15:$B$27,2,FALSE),"含税不明"))</f>
        <v/>
      </c>
      <c r="J818" s="6" t="str">
        <f t="shared" si="85"/>
        <v/>
      </c>
      <c r="K818" s="6" t="str">
        <f>IF(AND(税费设置!$B$5="是",G818="个人支出",J818="应税"),"是","否")</f>
        <v>否</v>
      </c>
      <c r="L818" s="8">
        <f t="shared" si="86"/>
        <v>0</v>
      </c>
      <c r="M818" s="8">
        <f t="shared" si="87"/>
        <v>0</v>
      </c>
      <c r="N818" s="8">
        <f t="shared" si="88"/>
        <v>0</v>
      </c>
      <c r="O818" s="8">
        <f t="shared" si="89"/>
        <v>0</v>
      </c>
      <c r="P818" s="8">
        <f>IF(K818&lt;&gt;"是",0,IF(税费设置!$B$6="是",E818/(1+税费设置!$B$10),E818))</f>
        <v>0</v>
      </c>
      <c r="Q818" s="8">
        <f>IF(K818&lt;&gt;"是",0,P818*税费设置!$B$8)</f>
        <v>0</v>
      </c>
      <c r="R818" s="8">
        <f>IF(K818&lt;&gt;"是",0,P818*税费设置!$B$9)</f>
        <v>0</v>
      </c>
      <c r="S818" s="8">
        <f t="shared" si="90"/>
        <v>0</v>
      </c>
    </row>
    <row r="819" spans="1:19" ht="13.9">
      <c r="A819" s="6" t="str">
        <f>IF(总支出!A819="","",总支出!A819)</f>
        <v/>
      </c>
      <c r="B819" s="7" t="str">
        <f>IF(总支出!B819="","",总支出!B819)</f>
        <v/>
      </c>
      <c r="C819" s="6" t="str">
        <f t="shared" si="84"/>
        <v/>
      </c>
      <c r="D819" s="6" t="str">
        <f>IF(总支出!C819="","",总支出!C819)</f>
        <v/>
      </c>
      <c r="E819" s="8" t="str">
        <f>IF(总支出!D819="","",总支出!D819)</f>
        <v/>
      </c>
      <c r="F819" s="6" t="str">
        <f>IF(总支出!E819="","",总支出!E819)</f>
        <v/>
      </c>
      <c r="G819" s="6" t="str">
        <f>IF(总支出!H819="","",总支出!H819)</f>
        <v/>
      </c>
      <c r="H819" s="6" t="str">
        <f>IF(总支出!I819="","自动",总支出!I819)</f>
        <v>自动</v>
      </c>
      <c r="I819" s="6" t="str">
        <f>IF(F819="","",IFERROR(VLOOKUP(F819,税费设置!$A$15:$B$27,2,FALSE),"含税不明"))</f>
        <v/>
      </c>
      <c r="J819" s="6" t="str">
        <f t="shared" si="85"/>
        <v/>
      </c>
      <c r="K819" s="6" t="str">
        <f>IF(AND(税费设置!$B$5="是",G819="个人支出",J819="应税"),"是","否")</f>
        <v>否</v>
      </c>
      <c r="L819" s="8">
        <f t="shared" si="86"/>
        <v>0</v>
      </c>
      <c r="M819" s="8">
        <f t="shared" si="87"/>
        <v>0</v>
      </c>
      <c r="N819" s="8">
        <f t="shared" si="88"/>
        <v>0</v>
      </c>
      <c r="O819" s="8">
        <f t="shared" si="89"/>
        <v>0</v>
      </c>
      <c r="P819" s="8">
        <f>IF(K819&lt;&gt;"是",0,IF(税费设置!$B$6="是",E819/(1+税费设置!$B$10),E819))</f>
        <v>0</v>
      </c>
      <c r="Q819" s="8">
        <f>IF(K819&lt;&gt;"是",0,P819*税费设置!$B$8)</f>
        <v>0</v>
      </c>
      <c r="R819" s="8">
        <f>IF(K819&lt;&gt;"是",0,P819*税费设置!$B$9)</f>
        <v>0</v>
      </c>
      <c r="S819" s="8">
        <f t="shared" si="90"/>
        <v>0</v>
      </c>
    </row>
    <row r="820" spans="1:19" ht="13.9">
      <c r="A820" s="6" t="str">
        <f>IF(总支出!A820="","",总支出!A820)</f>
        <v/>
      </c>
      <c r="B820" s="7" t="str">
        <f>IF(总支出!B820="","",总支出!B820)</f>
        <v/>
      </c>
      <c r="C820" s="6" t="str">
        <f t="shared" si="84"/>
        <v/>
      </c>
      <c r="D820" s="6" t="str">
        <f>IF(总支出!C820="","",总支出!C820)</f>
        <v/>
      </c>
      <c r="E820" s="8" t="str">
        <f>IF(总支出!D820="","",总支出!D820)</f>
        <v/>
      </c>
      <c r="F820" s="6" t="str">
        <f>IF(总支出!E820="","",总支出!E820)</f>
        <v/>
      </c>
      <c r="G820" s="6" t="str">
        <f>IF(总支出!H820="","",总支出!H820)</f>
        <v/>
      </c>
      <c r="H820" s="6" t="str">
        <f>IF(总支出!I820="","自动",总支出!I820)</f>
        <v>自动</v>
      </c>
      <c r="I820" s="6" t="str">
        <f>IF(F820="","",IFERROR(VLOOKUP(F820,税费设置!$A$15:$B$27,2,FALSE),"含税不明"))</f>
        <v/>
      </c>
      <c r="J820" s="6" t="str">
        <f t="shared" si="85"/>
        <v/>
      </c>
      <c r="K820" s="6" t="str">
        <f>IF(AND(税费设置!$B$5="是",G820="个人支出",J820="应税"),"是","否")</f>
        <v>否</v>
      </c>
      <c r="L820" s="8">
        <f t="shared" si="86"/>
        <v>0</v>
      </c>
      <c r="M820" s="8">
        <f t="shared" si="87"/>
        <v>0</v>
      </c>
      <c r="N820" s="8">
        <f t="shared" si="88"/>
        <v>0</v>
      </c>
      <c r="O820" s="8">
        <f t="shared" si="89"/>
        <v>0</v>
      </c>
      <c r="P820" s="8">
        <f>IF(K820&lt;&gt;"是",0,IF(税费设置!$B$6="是",E820/(1+税费设置!$B$10),E820))</f>
        <v>0</v>
      </c>
      <c r="Q820" s="8">
        <f>IF(K820&lt;&gt;"是",0,P820*税费设置!$B$8)</f>
        <v>0</v>
      </c>
      <c r="R820" s="8">
        <f>IF(K820&lt;&gt;"是",0,P820*税费设置!$B$9)</f>
        <v>0</v>
      </c>
      <c r="S820" s="8">
        <f t="shared" si="90"/>
        <v>0</v>
      </c>
    </row>
    <row r="821" spans="1:19" ht="13.9">
      <c r="A821" s="6" t="str">
        <f>IF(总支出!A821="","",总支出!A821)</f>
        <v/>
      </c>
      <c r="B821" s="7" t="str">
        <f>IF(总支出!B821="","",总支出!B821)</f>
        <v/>
      </c>
      <c r="C821" s="6" t="str">
        <f t="shared" si="84"/>
        <v/>
      </c>
      <c r="D821" s="6" t="str">
        <f>IF(总支出!C821="","",总支出!C821)</f>
        <v/>
      </c>
      <c r="E821" s="8" t="str">
        <f>IF(总支出!D821="","",总支出!D821)</f>
        <v/>
      </c>
      <c r="F821" s="6" t="str">
        <f>IF(总支出!E821="","",总支出!E821)</f>
        <v/>
      </c>
      <c r="G821" s="6" t="str">
        <f>IF(总支出!H821="","",总支出!H821)</f>
        <v/>
      </c>
      <c r="H821" s="6" t="str">
        <f>IF(总支出!I821="","自动",总支出!I821)</f>
        <v>自动</v>
      </c>
      <c r="I821" s="6" t="str">
        <f>IF(F821="","",IFERROR(VLOOKUP(F821,税费设置!$A$15:$B$27,2,FALSE),"含税不明"))</f>
        <v/>
      </c>
      <c r="J821" s="6" t="str">
        <f t="shared" si="85"/>
        <v/>
      </c>
      <c r="K821" s="6" t="str">
        <f>IF(AND(税费设置!$B$5="是",G821="个人支出",J821="应税"),"是","否")</f>
        <v>否</v>
      </c>
      <c r="L821" s="8">
        <f t="shared" si="86"/>
        <v>0</v>
      </c>
      <c r="M821" s="8">
        <f t="shared" si="87"/>
        <v>0</v>
      </c>
      <c r="N821" s="8">
        <f t="shared" si="88"/>
        <v>0</v>
      </c>
      <c r="O821" s="8">
        <f t="shared" si="89"/>
        <v>0</v>
      </c>
      <c r="P821" s="8">
        <f>IF(K821&lt;&gt;"是",0,IF(税费设置!$B$6="是",E821/(1+税费设置!$B$10),E821))</f>
        <v>0</v>
      </c>
      <c r="Q821" s="8">
        <f>IF(K821&lt;&gt;"是",0,P821*税费设置!$B$8)</f>
        <v>0</v>
      </c>
      <c r="R821" s="8">
        <f>IF(K821&lt;&gt;"是",0,P821*税费设置!$B$9)</f>
        <v>0</v>
      </c>
      <c r="S821" s="8">
        <f t="shared" si="90"/>
        <v>0</v>
      </c>
    </row>
    <row r="822" spans="1:19" ht="13.9">
      <c r="A822" s="6" t="str">
        <f>IF(总支出!A822="","",总支出!A822)</f>
        <v/>
      </c>
      <c r="B822" s="7" t="str">
        <f>IF(总支出!B822="","",总支出!B822)</f>
        <v/>
      </c>
      <c r="C822" s="6" t="str">
        <f t="shared" si="84"/>
        <v/>
      </c>
      <c r="D822" s="6" t="str">
        <f>IF(总支出!C822="","",总支出!C822)</f>
        <v/>
      </c>
      <c r="E822" s="8" t="str">
        <f>IF(总支出!D822="","",总支出!D822)</f>
        <v/>
      </c>
      <c r="F822" s="6" t="str">
        <f>IF(总支出!E822="","",总支出!E822)</f>
        <v/>
      </c>
      <c r="G822" s="6" t="str">
        <f>IF(总支出!H822="","",总支出!H822)</f>
        <v/>
      </c>
      <c r="H822" s="6" t="str">
        <f>IF(总支出!I822="","自动",总支出!I822)</f>
        <v>自动</v>
      </c>
      <c r="I822" s="6" t="str">
        <f>IF(F822="","",IFERROR(VLOOKUP(F822,税费设置!$A$15:$B$27,2,FALSE),"含税不明"))</f>
        <v/>
      </c>
      <c r="J822" s="6" t="str">
        <f t="shared" si="85"/>
        <v/>
      </c>
      <c r="K822" s="6" t="str">
        <f>IF(AND(税费设置!$B$5="是",G822="个人支出",J822="应税"),"是","否")</f>
        <v>否</v>
      </c>
      <c r="L822" s="8">
        <f t="shared" si="86"/>
        <v>0</v>
      </c>
      <c r="M822" s="8">
        <f t="shared" si="87"/>
        <v>0</v>
      </c>
      <c r="N822" s="8">
        <f t="shared" si="88"/>
        <v>0</v>
      </c>
      <c r="O822" s="8">
        <f t="shared" si="89"/>
        <v>0</v>
      </c>
      <c r="P822" s="8">
        <f>IF(K822&lt;&gt;"是",0,IF(税费设置!$B$6="是",E822/(1+税费设置!$B$10),E822))</f>
        <v>0</v>
      </c>
      <c r="Q822" s="8">
        <f>IF(K822&lt;&gt;"是",0,P822*税费设置!$B$8)</f>
        <v>0</v>
      </c>
      <c r="R822" s="8">
        <f>IF(K822&lt;&gt;"是",0,P822*税费设置!$B$9)</f>
        <v>0</v>
      </c>
      <c r="S822" s="8">
        <f t="shared" si="90"/>
        <v>0</v>
      </c>
    </row>
    <row r="823" spans="1:19" ht="13.9">
      <c r="A823" s="6" t="str">
        <f>IF(总支出!A823="","",总支出!A823)</f>
        <v/>
      </c>
      <c r="B823" s="7" t="str">
        <f>IF(总支出!B823="","",总支出!B823)</f>
        <v/>
      </c>
      <c r="C823" s="6" t="str">
        <f t="shared" si="84"/>
        <v/>
      </c>
      <c r="D823" s="6" t="str">
        <f>IF(总支出!C823="","",总支出!C823)</f>
        <v/>
      </c>
      <c r="E823" s="8" t="str">
        <f>IF(总支出!D823="","",总支出!D823)</f>
        <v/>
      </c>
      <c r="F823" s="6" t="str">
        <f>IF(总支出!E823="","",总支出!E823)</f>
        <v/>
      </c>
      <c r="G823" s="6" t="str">
        <f>IF(总支出!H823="","",总支出!H823)</f>
        <v/>
      </c>
      <c r="H823" s="6" t="str">
        <f>IF(总支出!I823="","自动",总支出!I823)</f>
        <v>自动</v>
      </c>
      <c r="I823" s="6" t="str">
        <f>IF(F823="","",IFERROR(VLOOKUP(F823,税费设置!$A$15:$B$27,2,FALSE),"含税不明"))</f>
        <v/>
      </c>
      <c r="J823" s="6" t="str">
        <f t="shared" si="85"/>
        <v/>
      </c>
      <c r="K823" s="6" t="str">
        <f>IF(AND(税费设置!$B$5="是",G823="个人支出",J823="应税"),"是","否")</f>
        <v>否</v>
      </c>
      <c r="L823" s="8">
        <f t="shared" si="86"/>
        <v>0</v>
      </c>
      <c r="M823" s="8">
        <f t="shared" si="87"/>
        <v>0</v>
      </c>
      <c r="N823" s="8">
        <f t="shared" si="88"/>
        <v>0</v>
      </c>
      <c r="O823" s="8">
        <f t="shared" si="89"/>
        <v>0</v>
      </c>
      <c r="P823" s="8">
        <f>IF(K823&lt;&gt;"是",0,IF(税费设置!$B$6="是",E823/(1+税费设置!$B$10),E823))</f>
        <v>0</v>
      </c>
      <c r="Q823" s="8">
        <f>IF(K823&lt;&gt;"是",0,P823*税费设置!$B$8)</f>
        <v>0</v>
      </c>
      <c r="R823" s="8">
        <f>IF(K823&lt;&gt;"是",0,P823*税费设置!$B$9)</f>
        <v>0</v>
      </c>
      <c r="S823" s="8">
        <f t="shared" si="90"/>
        <v>0</v>
      </c>
    </row>
    <row r="824" spans="1:19" ht="13.9">
      <c r="A824" s="6" t="str">
        <f>IF(总支出!A824="","",总支出!A824)</f>
        <v/>
      </c>
      <c r="B824" s="7" t="str">
        <f>IF(总支出!B824="","",总支出!B824)</f>
        <v/>
      </c>
      <c r="C824" s="6" t="str">
        <f t="shared" si="84"/>
        <v/>
      </c>
      <c r="D824" s="6" t="str">
        <f>IF(总支出!C824="","",总支出!C824)</f>
        <v/>
      </c>
      <c r="E824" s="8" t="str">
        <f>IF(总支出!D824="","",总支出!D824)</f>
        <v/>
      </c>
      <c r="F824" s="6" t="str">
        <f>IF(总支出!E824="","",总支出!E824)</f>
        <v/>
      </c>
      <c r="G824" s="6" t="str">
        <f>IF(总支出!H824="","",总支出!H824)</f>
        <v/>
      </c>
      <c r="H824" s="6" t="str">
        <f>IF(总支出!I824="","自动",总支出!I824)</f>
        <v>自动</v>
      </c>
      <c r="I824" s="6" t="str">
        <f>IF(F824="","",IFERROR(VLOOKUP(F824,税费设置!$A$15:$B$27,2,FALSE),"含税不明"))</f>
        <v/>
      </c>
      <c r="J824" s="6" t="str">
        <f t="shared" si="85"/>
        <v/>
      </c>
      <c r="K824" s="6" t="str">
        <f>IF(AND(税费设置!$B$5="是",G824="个人支出",J824="应税"),"是","否")</f>
        <v>否</v>
      </c>
      <c r="L824" s="8">
        <f t="shared" si="86"/>
        <v>0</v>
      </c>
      <c r="M824" s="8">
        <f t="shared" si="87"/>
        <v>0</v>
      </c>
      <c r="N824" s="8">
        <f t="shared" si="88"/>
        <v>0</v>
      </c>
      <c r="O824" s="8">
        <f t="shared" si="89"/>
        <v>0</v>
      </c>
      <c r="P824" s="8">
        <f>IF(K824&lt;&gt;"是",0,IF(税费设置!$B$6="是",E824/(1+税费设置!$B$10),E824))</f>
        <v>0</v>
      </c>
      <c r="Q824" s="8">
        <f>IF(K824&lt;&gt;"是",0,P824*税费设置!$B$8)</f>
        <v>0</v>
      </c>
      <c r="R824" s="8">
        <f>IF(K824&lt;&gt;"是",0,P824*税费设置!$B$9)</f>
        <v>0</v>
      </c>
      <c r="S824" s="8">
        <f t="shared" si="90"/>
        <v>0</v>
      </c>
    </row>
    <row r="825" spans="1:19" ht="13.9">
      <c r="A825" s="6" t="str">
        <f>IF(总支出!A825="","",总支出!A825)</f>
        <v/>
      </c>
      <c r="B825" s="7" t="str">
        <f>IF(总支出!B825="","",总支出!B825)</f>
        <v/>
      </c>
      <c r="C825" s="6" t="str">
        <f t="shared" si="84"/>
        <v/>
      </c>
      <c r="D825" s="6" t="str">
        <f>IF(总支出!C825="","",总支出!C825)</f>
        <v/>
      </c>
      <c r="E825" s="8" t="str">
        <f>IF(总支出!D825="","",总支出!D825)</f>
        <v/>
      </c>
      <c r="F825" s="6" t="str">
        <f>IF(总支出!E825="","",总支出!E825)</f>
        <v/>
      </c>
      <c r="G825" s="6" t="str">
        <f>IF(总支出!H825="","",总支出!H825)</f>
        <v/>
      </c>
      <c r="H825" s="6" t="str">
        <f>IF(总支出!I825="","自动",总支出!I825)</f>
        <v>自动</v>
      </c>
      <c r="I825" s="6" t="str">
        <f>IF(F825="","",IFERROR(VLOOKUP(F825,税费设置!$A$15:$B$27,2,FALSE),"含税不明"))</f>
        <v/>
      </c>
      <c r="J825" s="6" t="str">
        <f t="shared" si="85"/>
        <v/>
      </c>
      <c r="K825" s="6" t="str">
        <f>IF(AND(税费设置!$B$5="是",G825="个人支出",J825="应税"),"是","否")</f>
        <v>否</v>
      </c>
      <c r="L825" s="8">
        <f t="shared" si="86"/>
        <v>0</v>
      </c>
      <c r="M825" s="8">
        <f t="shared" si="87"/>
        <v>0</v>
      </c>
      <c r="N825" s="8">
        <f t="shared" si="88"/>
        <v>0</v>
      </c>
      <c r="O825" s="8">
        <f t="shared" si="89"/>
        <v>0</v>
      </c>
      <c r="P825" s="8">
        <f>IF(K825&lt;&gt;"是",0,IF(税费设置!$B$6="是",E825/(1+税费设置!$B$10),E825))</f>
        <v>0</v>
      </c>
      <c r="Q825" s="8">
        <f>IF(K825&lt;&gt;"是",0,P825*税费设置!$B$8)</f>
        <v>0</v>
      </c>
      <c r="R825" s="8">
        <f>IF(K825&lt;&gt;"是",0,P825*税费设置!$B$9)</f>
        <v>0</v>
      </c>
      <c r="S825" s="8">
        <f t="shared" si="90"/>
        <v>0</v>
      </c>
    </row>
    <row r="826" spans="1:19" ht="13.9">
      <c r="A826" s="6" t="str">
        <f>IF(总支出!A826="","",总支出!A826)</f>
        <v/>
      </c>
      <c r="B826" s="7" t="str">
        <f>IF(总支出!B826="","",总支出!B826)</f>
        <v/>
      </c>
      <c r="C826" s="6" t="str">
        <f t="shared" si="84"/>
        <v/>
      </c>
      <c r="D826" s="6" t="str">
        <f>IF(总支出!C826="","",总支出!C826)</f>
        <v/>
      </c>
      <c r="E826" s="8" t="str">
        <f>IF(总支出!D826="","",总支出!D826)</f>
        <v/>
      </c>
      <c r="F826" s="6" t="str">
        <f>IF(总支出!E826="","",总支出!E826)</f>
        <v/>
      </c>
      <c r="G826" s="6" t="str">
        <f>IF(总支出!H826="","",总支出!H826)</f>
        <v/>
      </c>
      <c r="H826" s="6" t="str">
        <f>IF(总支出!I826="","自动",总支出!I826)</f>
        <v>自动</v>
      </c>
      <c r="I826" s="6" t="str">
        <f>IF(F826="","",IFERROR(VLOOKUP(F826,税费设置!$A$15:$B$27,2,FALSE),"含税不明"))</f>
        <v/>
      </c>
      <c r="J826" s="6" t="str">
        <f t="shared" si="85"/>
        <v/>
      </c>
      <c r="K826" s="6" t="str">
        <f>IF(AND(税费设置!$B$5="是",G826="个人支出",J826="应税"),"是","否")</f>
        <v>否</v>
      </c>
      <c r="L826" s="8">
        <f t="shared" si="86"/>
        <v>0</v>
      </c>
      <c r="M826" s="8">
        <f t="shared" si="87"/>
        <v>0</v>
      </c>
      <c r="N826" s="8">
        <f t="shared" si="88"/>
        <v>0</v>
      </c>
      <c r="O826" s="8">
        <f t="shared" si="89"/>
        <v>0</v>
      </c>
      <c r="P826" s="8">
        <f>IF(K826&lt;&gt;"是",0,IF(税费设置!$B$6="是",E826/(1+税费设置!$B$10),E826))</f>
        <v>0</v>
      </c>
      <c r="Q826" s="8">
        <f>IF(K826&lt;&gt;"是",0,P826*税费设置!$B$8)</f>
        <v>0</v>
      </c>
      <c r="R826" s="8">
        <f>IF(K826&lt;&gt;"是",0,P826*税费设置!$B$9)</f>
        <v>0</v>
      </c>
      <c r="S826" s="8">
        <f t="shared" si="90"/>
        <v>0</v>
      </c>
    </row>
    <row r="827" spans="1:19" ht="13.9">
      <c r="A827" s="6" t="str">
        <f>IF(总支出!A827="","",总支出!A827)</f>
        <v/>
      </c>
      <c r="B827" s="7" t="str">
        <f>IF(总支出!B827="","",总支出!B827)</f>
        <v/>
      </c>
      <c r="C827" s="6" t="str">
        <f t="shared" si="84"/>
        <v/>
      </c>
      <c r="D827" s="6" t="str">
        <f>IF(总支出!C827="","",总支出!C827)</f>
        <v/>
      </c>
      <c r="E827" s="8" t="str">
        <f>IF(总支出!D827="","",总支出!D827)</f>
        <v/>
      </c>
      <c r="F827" s="6" t="str">
        <f>IF(总支出!E827="","",总支出!E827)</f>
        <v/>
      </c>
      <c r="G827" s="6" t="str">
        <f>IF(总支出!H827="","",总支出!H827)</f>
        <v/>
      </c>
      <c r="H827" s="6" t="str">
        <f>IF(总支出!I827="","自动",总支出!I827)</f>
        <v>自动</v>
      </c>
      <c r="I827" s="6" t="str">
        <f>IF(F827="","",IFERROR(VLOOKUP(F827,税费设置!$A$15:$B$27,2,FALSE),"含税不明"))</f>
        <v/>
      </c>
      <c r="J827" s="6" t="str">
        <f t="shared" si="85"/>
        <v/>
      </c>
      <c r="K827" s="6" t="str">
        <f>IF(AND(税费设置!$B$5="是",G827="个人支出",J827="应税"),"是","否")</f>
        <v>否</v>
      </c>
      <c r="L827" s="8">
        <f t="shared" si="86"/>
        <v>0</v>
      </c>
      <c r="M827" s="8">
        <f t="shared" si="87"/>
        <v>0</v>
      </c>
      <c r="N827" s="8">
        <f t="shared" si="88"/>
        <v>0</v>
      </c>
      <c r="O827" s="8">
        <f t="shared" si="89"/>
        <v>0</v>
      </c>
      <c r="P827" s="8">
        <f>IF(K827&lt;&gt;"是",0,IF(税费设置!$B$6="是",E827/(1+税费设置!$B$10),E827))</f>
        <v>0</v>
      </c>
      <c r="Q827" s="8">
        <f>IF(K827&lt;&gt;"是",0,P827*税费设置!$B$8)</f>
        <v>0</v>
      </c>
      <c r="R827" s="8">
        <f>IF(K827&lt;&gt;"是",0,P827*税费设置!$B$9)</f>
        <v>0</v>
      </c>
      <c r="S827" s="8">
        <f t="shared" si="90"/>
        <v>0</v>
      </c>
    </row>
    <row r="828" spans="1:19" ht="13.9">
      <c r="A828" s="6" t="str">
        <f>IF(总支出!A828="","",总支出!A828)</f>
        <v/>
      </c>
      <c r="B828" s="7" t="str">
        <f>IF(总支出!B828="","",总支出!B828)</f>
        <v/>
      </c>
      <c r="C828" s="6" t="str">
        <f t="shared" si="84"/>
        <v/>
      </c>
      <c r="D828" s="6" t="str">
        <f>IF(总支出!C828="","",总支出!C828)</f>
        <v/>
      </c>
      <c r="E828" s="8" t="str">
        <f>IF(总支出!D828="","",总支出!D828)</f>
        <v/>
      </c>
      <c r="F828" s="6" t="str">
        <f>IF(总支出!E828="","",总支出!E828)</f>
        <v/>
      </c>
      <c r="G828" s="6" t="str">
        <f>IF(总支出!H828="","",总支出!H828)</f>
        <v/>
      </c>
      <c r="H828" s="6" t="str">
        <f>IF(总支出!I828="","自动",总支出!I828)</f>
        <v>自动</v>
      </c>
      <c r="I828" s="6" t="str">
        <f>IF(F828="","",IFERROR(VLOOKUP(F828,税费设置!$A$15:$B$27,2,FALSE),"含税不明"))</f>
        <v/>
      </c>
      <c r="J828" s="6" t="str">
        <f t="shared" si="85"/>
        <v/>
      </c>
      <c r="K828" s="6" t="str">
        <f>IF(AND(税费设置!$B$5="是",G828="个人支出",J828="应税"),"是","否")</f>
        <v>否</v>
      </c>
      <c r="L828" s="8">
        <f t="shared" si="86"/>
        <v>0</v>
      </c>
      <c r="M828" s="8">
        <f t="shared" si="87"/>
        <v>0</v>
      </c>
      <c r="N828" s="8">
        <f t="shared" si="88"/>
        <v>0</v>
      </c>
      <c r="O828" s="8">
        <f t="shared" si="89"/>
        <v>0</v>
      </c>
      <c r="P828" s="8">
        <f>IF(K828&lt;&gt;"是",0,IF(税费设置!$B$6="是",E828/(1+税费设置!$B$10),E828))</f>
        <v>0</v>
      </c>
      <c r="Q828" s="8">
        <f>IF(K828&lt;&gt;"是",0,P828*税费设置!$B$8)</f>
        <v>0</v>
      </c>
      <c r="R828" s="8">
        <f>IF(K828&lt;&gt;"是",0,P828*税费设置!$B$9)</f>
        <v>0</v>
      </c>
      <c r="S828" s="8">
        <f t="shared" si="90"/>
        <v>0</v>
      </c>
    </row>
    <row r="829" spans="1:19" ht="13.9">
      <c r="A829" s="6" t="str">
        <f>IF(总支出!A829="","",总支出!A829)</f>
        <v/>
      </c>
      <c r="B829" s="7" t="str">
        <f>IF(总支出!B829="","",总支出!B829)</f>
        <v/>
      </c>
      <c r="C829" s="6" t="str">
        <f t="shared" si="84"/>
        <v/>
      </c>
      <c r="D829" s="6" t="str">
        <f>IF(总支出!C829="","",总支出!C829)</f>
        <v/>
      </c>
      <c r="E829" s="8" t="str">
        <f>IF(总支出!D829="","",总支出!D829)</f>
        <v/>
      </c>
      <c r="F829" s="6" t="str">
        <f>IF(总支出!E829="","",总支出!E829)</f>
        <v/>
      </c>
      <c r="G829" s="6" t="str">
        <f>IF(总支出!H829="","",总支出!H829)</f>
        <v/>
      </c>
      <c r="H829" s="6" t="str">
        <f>IF(总支出!I829="","自动",总支出!I829)</f>
        <v>自动</v>
      </c>
      <c r="I829" s="6" t="str">
        <f>IF(F829="","",IFERROR(VLOOKUP(F829,税费设置!$A$15:$B$27,2,FALSE),"含税不明"))</f>
        <v/>
      </c>
      <c r="J829" s="6" t="str">
        <f t="shared" si="85"/>
        <v/>
      </c>
      <c r="K829" s="6" t="str">
        <f>IF(AND(税费设置!$B$5="是",G829="个人支出",J829="应税"),"是","否")</f>
        <v>否</v>
      </c>
      <c r="L829" s="8">
        <f t="shared" si="86"/>
        <v>0</v>
      </c>
      <c r="M829" s="8">
        <f t="shared" si="87"/>
        <v>0</v>
      </c>
      <c r="N829" s="8">
        <f t="shared" si="88"/>
        <v>0</v>
      </c>
      <c r="O829" s="8">
        <f t="shared" si="89"/>
        <v>0</v>
      </c>
      <c r="P829" s="8">
        <f>IF(K829&lt;&gt;"是",0,IF(税费设置!$B$6="是",E829/(1+税费设置!$B$10),E829))</f>
        <v>0</v>
      </c>
      <c r="Q829" s="8">
        <f>IF(K829&lt;&gt;"是",0,P829*税费设置!$B$8)</f>
        <v>0</v>
      </c>
      <c r="R829" s="8">
        <f>IF(K829&lt;&gt;"是",0,P829*税费设置!$B$9)</f>
        <v>0</v>
      </c>
      <c r="S829" s="8">
        <f t="shared" si="90"/>
        <v>0</v>
      </c>
    </row>
    <row r="830" spans="1:19" ht="13.9">
      <c r="A830" s="6" t="str">
        <f>IF(总支出!A830="","",总支出!A830)</f>
        <v/>
      </c>
      <c r="B830" s="7" t="str">
        <f>IF(总支出!B830="","",总支出!B830)</f>
        <v/>
      </c>
      <c r="C830" s="6" t="str">
        <f t="shared" si="84"/>
        <v/>
      </c>
      <c r="D830" s="6" t="str">
        <f>IF(总支出!C830="","",总支出!C830)</f>
        <v/>
      </c>
      <c r="E830" s="8" t="str">
        <f>IF(总支出!D830="","",总支出!D830)</f>
        <v/>
      </c>
      <c r="F830" s="6" t="str">
        <f>IF(总支出!E830="","",总支出!E830)</f>
        <v/>
      </c>
      <c r="G830" s="6" t="str">
        <f>IF(总支出!H830="","",总支出!H830)</f>
        <v/>
      </c>
      <c r="H830" s="6" t="str">
        <f>IF(总支出!I830="","自动",总支出!I830)</f>
        <v>自动</v>
      </c>
      <c r="I830" s="6" t="str">
        <f>IF(F830="","",IFERROR(VLOOKUP(F830,税费设置!$A$15:$B$27,2,FALSE),"含税不明"))</f>
        <v/>
      </c>
      <c r="J830" s="6" t="str">
        <f t="shared" si="85"/>
        <v/>
      </c>
      <c r="K830" s="6" t="str">
        <f>IF(AND(税费设置!$B$5="是",G830="个人支出",J830="应税"),"是","否")</f>
        <v>否</v>
      </c>
      <c r="L830" s="8">
        <f t="shared" si="86"/>
        <v>0</v>
      </c>
      <c r="M830" s="8">
        <f t="shared" si="87"/>
        <v>0</v>
      </c>
      <c r="N830" s="8">
        <f t="shared" si="88"/>
        <v>0</v>
      </c>
      <c r="O830" s="8">
        <f t="shared" si="89"/>
        <v>0</v>
      </c>
      <c r="P830" s="8">
        <f>IF(K830&lt;&gt;"是",0,IF(税费设置!$B$6="是",E830/(1+税费设置!$B$10),E830))</f>
        <v>0</v>
      </c>
      <c r="Q830" s="8">
        <f>IF(K830&lt;&gt;"是",0,P830*税费设置!$B$8)</f>
        <v>0</v>
      </c>
      <c r="R830" s="8">
        <f>IF(K830&lt;&gt;"是",0,P830*税费设置!$B$9)</f>
        <v>0</v>
      </c>
      <c r="S830" s="8">
        <f t="shared" si="90"/>
        <v>0</v>
      </c>
    </row>
    <row r="831" spans="1:19" ht="13.9">
      <c r="A831" s="6" t="str">
        <f>IF(总支出!A831="","",总支出!A831)</f>
        <v/>
      </c>
      <c r="B831" s="7" t="str">
        <f>IF(总支出!B831="","",总支出!B831)</f>
        <v/>
      </c>
      <c r="C831" s="6" t="str">
        <f t="shared" si="84"/>
        <v/>
      </c>
      <c r="D831" s="6" t="str">
        <f>IF(总支出!C831="","",总支出!C831)</f>
        <v/>
      </c>
      <c r="E831" s="8" t="str">
        <f>IF(总支出!D831="","",总支出!D831)</f>
        <v/>
      </c>
      <c r="F831" s="6" t="str">
        <f>IF(总支出!E831="","",总支出!E831)</f>
        <v/>
      </c>
      <c r="G831" s="6" t="str">
        <f>IF(总支出!H831="","",总支出!H831)</f>
        <v/>
      </c>
      <c r="H831" s="6" t="str">
        <f>IF(总支出!I831="","自动",总支出!I831)</f>
        <v>自动</v>
      </c>
      <c r="I831" s="6" t="str">
        <f>IF(F831="","",IFERROR(VLOOKUP(F831,税费设置!$A$15:$B$27,2,FALSE),"含税不明"))</f>
        <v/>
      </c>
      <c r="J831" s="6" t="str">
        <f t="shared" si="85"/>
        <v/>
      </c>
      <c r="K831" s="6" t="str">
        <f>IF(AND(税费设置!$B$5="是",G831="个人支出",J831="应税"),"是","否")</f>
        <v>否</v>
      </c>
      <c r="L831" s="8">
        <f t="shared" si="86"/>
        <v>0</v>
      </c>
      <c r="M831" s="8">
        <f t="shared" si="87"/>
        <v>0</v>
      </c>
      <c r="N831" s="8">
        <f t="shared" si="88"/>
        <v>0</v>
      </c>
      <c r="O831" s="8">
        <f t="shared" si="89"/>
        <v>0</v>
      </c>
      <c r="P831" s="8">
        <f>IF(K831&lt;&gt;"是",0,IF(税费设置!$B$6="是",E831/(1+税费设置!$B$10),E831))</f>
        <v>0</v>
      </c>
      <c r="Q831" s="8">
        <f>IF(K831&lt;&gt;"是",0,P831*税费设置!$B$8)</f>
        <v>0</v>
      </c>
      <c r="R831" s="8">
        <f>IF(K831&lt;&gt;"是",0,P831*税费设置!$B$9)</f>
        <v>0</v>
      </c>
      <c r="S831" s="8">
        <f t="shared" si="90"/>
        <v>0</v>
      </c>
    </row>
    <row r="832" spans="1:19" ht="13.9">
      <c r="A832" s="6" t="str">
        <f>IF(总支出!A832="","",总支出!A832)</f>
        <v/>
      </c>
      <c r="B832" s="7" t="str">
        <f>IF(总支出!B832="","",总支出!B832)</f>
        <v/>
      </c>
      <c r="C832" s="6" t="str">
        <f t="shared" si="84"/>
        <v/>
      </c>
      <c r="D832" s="6" t="str">
        <f>IF(总支出!C832="","",总支出!C832)</f>
        <v/>
      </c>
      <c r="E832" s="8" t="str">
        <f>IF(总支出!D832="","",总支出!D832)</f>
        <v/>
      </c>
      <c r="F832" s="6" t="str">
        <f>IF(总支出!E832="","",总支出!E832)</f>
        <v/>
      </c>
      <c r="G832" s="6" t="str">
        <f>IF(总支出!H832="","",总支出!H832)</f>
        <v/>
      </c>
      <c r="H832" s="6" t="str">
        <f>IF(总支出!I832="","自动",总支出!I832)</f>
        <v>自动</v>
      </c>
      <c r="I832" s="6" t="str">
        <f>IF(F832="","",IFERROR(VLOOKUP(F832,税费设置!$A$15:$B$27,2,FALSE),"含税不明"))</f>
        <v/>
      </c>
      <c r="J832" s="6" t="str">
        <f t="shared" si="85"/>
        <v/>
      </c>
      <c r="K832" s="6" t="str">
        <f>IF(AND(税费设置!$B$5="是",G832="个人支出",J832="应税"),"是","否")</f>
        <v>否</v>
      </c>
      <c r="L832" s="8">
        <f t="shared" si="86"/>
        <v>0</v>
      </c>
      <c r="M832" s="8">
        <f t="shared" si="87"/>
        <v>0</v>
      </c>
      <c r="N832" s="8">
        <f t="shared" si="88"/>
        <v>0</v>
      </c>
      <c r="O832" s="8">
        <f t="shared" si="89"/>
        <v>0</v>
      </c>
      <c r="P832" s="8">
        <f>IF(K832&lt;&gt;"是",0,IF(税费设置!$B$6="是",E832/(1+税费设置!$B$10),E832))</f>
        <v>0</v>
      </c>
      <c r="Q832" s="8">
        <f>IF(K832&lt;&gt;"是",0,P832*税费设置!$B$8)</f>
        <v>0</v>
      </c>
      <c r="R832" s="8">
        <f>IF(K832&lt;&gt;"是",0,P832*税费设置!$B$9)</f>
        <v>0</v>
      </c>
      <c r="S832" s="8">
        <f t="shared" si="90"/>
        <v>0</v>
      </c>
    </row>
    <row r="833" spans="1:19" ht="13.9">
      <c r="A833" s="6" t="str">
        <f>IF(总支出!A833="","",总支出!A833)</f>
        <v/>
      </c>
      <c r="B833" s="7" t="str">
        <f>IF(总支出!B833="","",总支出!B833)</f>
        <v/>
      </c>
      <c r="C833" s="6" t="str">
        <f t="shared" si="84"/>
        <v/>
      </c>
      <c r="D833" s="6" t="str">
        <f>IF(总支出!C833="","",总支出!C833)</f>
        <v/>
      </c>
      <c r="E833" s="8" t="str">
        <f>IF(总支出!D833="","",总支出!D833)</f>
        <v/>
      </c>
      <c r="F833" s="6" t="str">
        <f>IF(总支出!E833="","",总支出!E833)</f>
        <v/>
      </c>
      <c r="G833" s="6" t="str">
        <f>IF(总支出!H833="","",总支出!H833)</f>
        <v/>
      </c>
      <c r="H833" s="6" t="str">
        <f>IF(总支出!I833="","自动",总支出!I833)</f>
        <v>自动</v>
      </c>
      <c r="I833" s="6" t="str">
        <f>IF(F833="","",IFERROR(VLOOKUP(F833,税费设置!$A$15:$B$27,2,FALSE),"含税不明"))</f>
        <v/>
      </c>
      <c r="J833" s="6" t="str">
        <f t="shared" si="85"/>
        <v/>
      </c>
      <c r="K833" s="6" t="str">
        <f>IF(AND(税费设置!$B$5="是",G833="个人支出",J833="应税"),"是","否")</f>
        <v>否</v>
      </c>
      <c r="L833" s="8">
        <f t="shared" si="86"/>
        <v>0</v>
      </c>
      <c r="M833" s="8">
        <f t="shared" si="87"/>
        <v>0</v>
      </c>
      <c r="N833" s="8">
        <f t="shared" si="88"/>
        <v>0</v>
      </c>
      <c r="O833" s="8">
        <f t="shared" si="89"/>
        <v>0</v>
      </c>
      <c r="P833" s="8">
        <f>IF(K833&lt;&gt;"是",0,IF(税费设置!$B$6="是",E833/(1+税费设置!$B$10),E833))</f>
        <v>0</v>
      </c>
      <c r="Q833" s="8">
        <f>IF(K833&lt;&gt;"是",0,P833*税费设置!$B$8)</f>
        <v>0</v>
      </c>
      <c r="R833" s="8">
        <f>IF(K833&lt;&gt;"是",0,P833*税费设置!$B$9)</f>
        <v>0</v>
      </c>
      <c r="S833" s="8">
        <f t="shared" si="90"/>
        <v>0</v>
      </c>
    </row>
    <row r="834" spans="1:19" ht="13.9">
      <c r="A834" s="6" t="str">
        <f>IF(总支出!A834="","",总支出!A834)</f>
        <v/>
      </c>
      <c r="B834" s="7" t="str">
        <f>IF(总支出!B834="","",总支出!B834)</f>
        <v/>
      </c>
      <c r="C834" s="6" t="str">
        <f t="shared" si="84"/>
        <v/>
      </c>
      <c r="D834" s="6" t="str">
        <f>IF(总支出!C834="","",总支出!C834)</f>
        <v/>
      </c>
      <c r="E834" s="8" t="str">
        <f>IF(总支出!D834="","",总支出!D834)</f>
        <v/>
      </c>
      <c r="F834" s="6" t="str">
        <f>IF(总支出!E834="","",总支出!E834)</f>
        <v/>
      </c>
      <c r="G834" s="6" t="str">
        <f>IF(总支出!H834="","",总支出!H834)</f>
        <v/>
      </c>
      <c r="H834" s="6" t="str">
        <f>IF(总支出!I834="","自动",总支出!I834)</f>
        <v>自动</v>
      </c>
      <c r="I834" s="6" t="str">
        <f>IF(F834="","",IFERROR(VLOOKUP(F834,税费设置!$A$15:$B$27,2,FALSE),"含税不明"))</f>
        <v/>
      </c>
      <c r="J834" s="6" t="str">
        <f t="shared" si="85"/>
        <v/>
      </c>
      <c r="K834" s="6" t="str">
        <f>IF(AND(税费设置!$B$5="是",G834="个人支出",J834="应税"),"是","否")</f>
        <v>否</v>
      </c>
      <c r="L834" s="8">
        <f t="shared" si="86"/>
        <v>0</v>
      </c>
      <c r="M834" s="8">
        <f t="shared" si="87"/>
        <v>0</v>
      </c>
      <c r="N834" s="8">
        <f t="shared" si="88"/>
        <v>0</v>
      </c>
      <c r="O834" s="8">
        <f t="shared" si="89"/>
        <v>0</v>
      </c>
      <c r="P834" s="8">
        <f>IF(K834&lt;&gt;"是",0,IF(税费设置!$B$6="是",E834/(1+税费设置!$B$10),E834))</f>
        <v>0</v>
      </c>
      <c r="Q834" s="8">
        <f>IF(K834&lt;&gt;"是",0,P834*税费设置!$B$8)</f>
        <v>0</v>
      </c>
      <c r="R834" s="8">
        <f>IF(K834&lt;&gt;"是",0,P834*税费设置!$B$9)</f>
        <v>0</v>
      </c>
      <c r="S834" s="8">
        <f t="shared" si="90"/>
        <v>0</v>
      </c>
    </row>
    <row r="835" spans="1:19" ht="13.9">
      <c r="A835" s="6" t="str">
        <f>IF(总支出!A835="","",总支出!A835)</f>
        <v/>
      </c>
      <c r="B835" s="7" t="str">
        <f>IF(总支出!B835="","",总支出!B835)</f>
        <v/>
      </c>
      <c r="C835" s="6" t="str">
        <f t="shared" si="84"/>
        <v/>
      </c>
      <c r="D835" s="6" t="str">
        <f>IF(总支出!C835="","",总支出!C835)</f>
        <v/>
      </c>
      <c r="E835" s="8" t="str">
        <f>IF(总支出!D835="","",总支出!D835)</f>
        <v/>
      </c>
      <c r="F835" s="6" t="str">
        <f>IF(总支出!E835="","",总支出!E835)</f>
        <v/>
      </c>
      <c r="G835" s="6" t="str">
        <f>IF(总支出!H835="","",总支出!H835)</f>
        <v/>
      </c>
      <c r="H835" s="6" t="str">
        <f>IF(总支出!I835="","自动",总支出!I835)</f>
        <v>自动</v>
      </c>
      <c r="I835" s="6" t="str">
        <f>IF(F835="","",IFERROR(VLOOKUP(F835,税费设置!$A$15:$B$27,2,FALSE),"含税不明"))</f>
        <v/>
      </c>
      <c r="J835" s="6" t="str">
        <f t="shared" si="85"/>
        <v/>
      </c>
      <c r="K835" s="6" t="str">
        <f>IF(AND(税费设置!$B$5="是",G835="个人支出",J835="应税"),"是","否")</f>
        <v>否</v>
      </c>
      <c r="L835" s="8">
        <f t="shared" si="86"/>
        <v>0</v>
      </c>
      <c r="M835" s="8">
        <f t="shared" si="87"/>
        <v>0</v>
      </c>
      <c r="N835" s="8">
        <f t="shared" si="88"/>
        <v>0</v>
      </c>
      <c r="O835" s="8">
        <f t="shared" si="89"/>
        <v>0</v>
      </c>
      <c r="P835" s="8">
        <f>IF(K835&lt;&gt;"是",0,IF(税费设置!$B$6="是",E835/(1+税费设置!$B$10),E835))</f>
        <v>0</v>
      </c>
      <c r="Q835" s="8">
        <f>IF(K835&lt;&gt;"是",0,P835*税费设置!$B$8)</f>
        <v>0</v>
      </c>
      <c r="R835" s="8">
        <f>IF(K835&lt;&gt;"是",0,P835*税费设置!$B$9)</f>
        <v>0</v>
      </c>
      <c r="S835" s="8">
        <f t="shared" si="90"/>
        <v>0</v>
      </c>
    </row>
    <row r="836" spans="1:19" ht="13.9">
      <c r="A836" s="6" t="str">
        <f>IF(总支出!A836="","",总支出!A836)</f>
        <v/>
      </c>
      <c r="B836" s="7" t="str">
        <f>IF(总支出!B836="","",总支出!B836)</f>
        <v/>
      </c>
      <c r="C836" s="6" t="str">
        <f t="shared" ref="C836:C899" si="91">IF(B836="","",TEXT(B836,"yyyy-mm"))</f>
        <v/>
      </c>
      <c r="D836" s="6" t="str">
        <f>IF(总支出!C836="","",总支出!C836)</f>
        <v/>
      </c>
      <c r="E836" s="8" t="str">
        <f>IF(总支出!D836="","",总支出!D836)</f>
        <v/>
      </c>
      <c r="F836" s="6" t="str">
        <f>IF(总支出!E836="","",总支出!E836)</f>
        <v/>
      </c>
      <c r="G836" s="6" t="str">
        <f>IF(总支出!H836="","",总支出!H836)</f>
        <v/>
      </c>
      <c r="H836" s="6" t="str">
        <f>IF(总支出!I836="","自动",总支出!I836)</f>
        <v>自动</v>
      </c>
      <c r="I836" s="6" t="str">
        <f>IF(F836="","",IFERROR(VLOOKUP(F836,税费设置!$A$15:$B$27,2,FALSE),"含税不明"))</f>
        <v/>
      </c>
      <c r="J836" s="6" t="str">
        <f t="shared" ref="J836:J899" si="92">IF(D836="","",IF(H836="自动",I836,H836))</f>
        <v/>
      </c>
      <c r="K836" s="6" t="str">
        <f>IF(AND(税费设置!$B$5="是",G836="个人支出",J836="应税"),"是","否")</f>
        <v>否</v>
      </c>
      <c r="L836" s="8">
        <f t="shared" ref="L836:L899" si="93">IF(K836="是",E836,0)</f>
        <v>0</v>
      </c>
      <c r="M836" s="8">
        <f t="shared" ref="M836:M899" si="94">IF(AND(G836="个人支出",J836="零税率"),E836,0)</f>
        <v>0</v>
      </c>
      <c r="N836" s="8">
        <f t="shared" ref="N836:N899" si="95">IF(AND(G836="个人支出",J836="免税"),E836,0)</f>
        <v>0</v>
      </c>
      <c r="O836" s="8">
        <f t="shared" ref="O836:O899" si="96">IF(AND(G836="个人支出",OR(J836="含税不明",J836="不适用")),E836,0)</f>
        <v>0</v>
      </c>
      <c r="P836" s="8">
        <f>IF(K836&lt;&gt;"是",0,IF(税费设置!$B$6="是",E836/(1+税费设置!$B$10),E836))</f>
        <v>0</v>
      </c>
      <c r="Q836" s="8">
        <f>IF(K836&lt;&gt;"是",0,P836*税费设置!$B$8)</f>
        <v>0</v>
      </c>
      <c r="R836" s="8">
        <f>IF(K836&lt;&gt;"是",0,P836*税费设置!$B$9)</f>
        <v>0</v>
      </c>
      <c r="S836" s="8">
        <f t="shared" ref="S836:S899" si="97">Q836+R836</f>
        <v>0</v>
      </c>
    </row>
    <row r="837" spans="1:19" ht="13.9">
      <c r="A837" s="6" t="str">
        <f>IF(总支出!A837="","",总支出!A837)</f>
        <v/>
      </c>
      <c r="B837" s="7" t="str">
        <f>IF(总支出!B837="","",总支出!B837)</f>
        <v/>
      </c>
      <c r="C837" s="6" t="str">
        <f t="shared" si="91"/>
        <v/>
      </c>
      <c r="D837" s="6" t="str">
        <f>IF(总支出!C837="","",总支出!C837)</f>
        <v/>
      </c>
      <c r="E837" s="8" t="str">
        <f>IF(总支出!D837="","",总支出!D837)</f>
        <v/>
      </c>
      <c r="F837" s="6" t="str">
        <f>IF(总支出!E837="","",总支出!E837)</f>
        <v/>
      </c>
      <c r="G837" s="6" t="str">
        <f>IF(总支出!H837="","",总支出!H837)</f>
        <v/>
      </c>
      <c r="H837" s="6" t="str">
        <f>IF(总支出!I837="","自动",总支出!I837)</f>
        <v>自动</v>
      </c>
      <c r="I837" s="6" t="str">
        <f>IF(F837="","",IFERROR(VLOOKUP(F837,税费设置!$A$15:$B$27,2,FALSE),"含税不明"))</f>
        <v/>
      </c>
      <c r="J837" s="6" t="str">
        <f t="shared" si="92"/>
        <v/>
      </c>
      <c r="K837" s="6" t="str">
        <f>IF(AND(税费设置!$B$5="是",G837="个人支出",J837="应税"),"是","否")</f>
        <v>否</v>
      </c>
      <c r="L837" s="8">
        <f t="shared" si="93"/>
        <v>0</v>
      </c>
      <c r="M837" s="8">
        <f t="shared" si="94"/>
        <v>0</v>
      </c>
      <c r="N837" s="8">
        <f t="shared" si="95"/>
        <v>0</v>
      </c>
      <c r="O837" s="8">
        <f t="shared" si="96"/>
        <v>0</v>
      </c>
      <c r="P837" s="8">
        <f>IF(K837&lt;&gt;"是",0,IF(税费设置!$B$6="是",E837/(1+税费设置!$B$10),E837))</f>
        <v>0</v>
      </c>
      <c r="Q837" s="8">
        <f>IF(K837&lt;&gt;"是",0,P837*税费设置!$B$8)</f>
        <v>0</v>
      </c>
      <c r="R837" s="8">
        <f>IF(K837&lt;&gt;"是",0,P837*税费设置!$B$9)</f>
        <v>0</v>
      </c>
      <c r="S837" s="8">
        <f t="shared" si="97"/>
        <v>0</v>
      </c>
    </row>
    <row r="838" spans="1:19" ht="13.9">
      <c r="A838" s="6" t="str">
        <f>IF(总支出!A838="","",总支出!A838)</f>
        <v/>
      </c>
      <c r="B838" s="7" t="str">
        <f>IF(总支出!B838="","",总支出!B838)</f>
        <v/>
      </c>
      <c r="C838" s="6" t="str">
        <f t="shared" si="91"/>
        <v/>
      </c>
      <c r="D838" s="6" t="str">
        <f>IF(总支出!C838="","",总支出!C838)</f>
        <v/>
      </c>
      <c r="E838" s="8" t="str">
        <f>IF(总支出!D838="","",总支出!D838)</f>
        <v/>
      </c>
      <c r="F838" s="6" t="str">
        <f>IF(总支出!E838="","",总支出!E838)</f>
        <v/>
      </c>
      <c r="G838" s="6" t="str">
        <f>IF(总支出!H838="","",总支出!H838)</f>
        <v/>
      </c>
      <c r="H838" s="6" t="str">
        <f>IF(总支出!I838="","自动",总支出!I838)</f>
        <v>自动</v>
      </c>
      <c r="I838" s="6" t="str">
        <f>IF(F838="","",IFERROR(VLOOKUP(F838,税费设置!$A$15:$B$27,2,FALSE),"含税不明"))</f>
        <v/>
      </c>
      <c r="J838" s="6" t="str">
        <f t="shared" si="92"/>
        <v/>
      </c>
      <c r="K838" s="6" t="str">
        <f>IF(AND(税费设置!$B$5="是",G838="个人支出",J838="应税"),"是","否")</f>
        <v>否</v>
      </c>
      <c r="L838" s="8">
        <f t="shared" si="93"/>
        <v>0</v>
      </c>
      <c r="M838" s="8">
        <f t="shared" si="94"/>
        <v>0</v>
      </c>
      <c r="N838" s="8">
        <f t="shared" si="95"/>
        <v>0</v>
      </c>
      <c r="O838" s="8">
        <f t="shared" si="96"/>
        <v>0</v>
      </c>
      <c r="P838" s="8">
        <f>IF(K838&lt;&gt;"是",0,IF(税费设置!$B$6="是",E838/(1+税费设置!$B$10),E838))</f>
        <v>0</v>
      </c>
      <c r="Q838" s="8">
        <f>IF(K838&lt;&gt;"是",0,P838*税费设置!$B$8)</f>
        <v>0</v>
      </c>
      <c r="R838" s="8">
        <f>IF(K838&lt;&gt;"是",0,P838*税费设置!$B$9)</f>
        <v>0</v>
      </c>
      <c r="S838" s="8">
        <f t="shared" si="97"/>
        <v>0</v>
      </c>
    </row>
    <row r="839" spans="1:19" ht="13.9">
      <c r="A839" s="6" t="str">
        <f>IF(总支出!A839="","",总支出!A839)</f>
        <v/>
      </c>
      <c r="B839" s="7" t="str">
        <f>IF(总支出!B839="","",总支出!B839)</f>
        <v/>
      </c>
      <c r="C839" s="6" t="str">
        <f t="shared" si="91"/>
        <v/>
      </c>
      <c r="D839" s="6" t="str">
        <f>IF(总支出!C839="","",总支出!C839)</f>
        <v/>
      </c>
      <c r="E839" s="8" t="str">
        <f>IF(总支出!D839="","",总支出!D839)</f>
        <v/>
      </c>
      <c r="F839" s="6" t="str">
        <f>IF(总支出!E839="","",总支出!E839)</f>
        <v/>
      </c>
      <c r="G839" s="6" t="str">
        <f>IF(总支出!H839="","",总支出!H839)</f>
        <v/>
      </c>
      <c r="H839" s="6" t="str">
        <f>IF(总支出!I839="","自动",总支出!I839)</f>
        <v>自动</v>
      </c>
      <c r="I839" s="6" t="str">
        <f>IF(F839="","",IFERROR(VLOOKUP(F839,税费设置!$A$15:$B$27,2,FALSE),"含税不明"))</f>
        <v/>
      </c>
      <c r="J839" s="6" t="str">
        <f t="shared" si="92"/>
        <v/>
      </c>
      <c r="K839" s="6" t="str">
        <f>IF(AND(税费设置!$B$5="是",G839="个人支出",J839="应税"),"是","否")</f>
        <v>否</v>
      </c>
      <c r="L839" s="8">
        <f t="shared" si="93"/>
        <v>0</v>
      </c>
      <c r="M839" s="8">
        <f t="shared" si="94"/>
        <v>0</v>
      </c>
      <c r="N839" s="8">
        <f t="shared" si="95"/>
        <v>0</v>
      </c>
      <c r="O839" s="8">
        <f t="shared" si="96"/>
        <v>0</v>
      </c>
      <c r="P839" s="8">
        <f>IF(K839&lt;&gt;"是",0,IF(税费设置!$B$6="是",E839/(1+税费设置!$B$10),E839))</f>
        <v>0</v>
      </c>
      <c r="Q839" s="8">
        <f>IF(K839&lt;&gt;"是",0,P839*税费设置!$B$8)</f>
        <v>0</v>
      </c>
      <c r="R839" s="8">
        <f>IF(K839&lt;&gt;"是",0,P839*税费设置!$B$9)</f>
        <v>0</v>
      </c>
      <c r="S839" s="8">
        <f t="shared" si="97"/>
        <v>0</v>
      </c>
    </row>
    <row r="840" spans="1:19" ht="13.9">
      <c r="A840" s="6" t="str">
        <f>IF(总支出!A840="","",总支出!A840)</f>
        <v/>
      </c>
      <c r="B840" s="7" t="str">
        <f>IF(总支出!B840="","",总支出!B840)</f>
        <v/>
      </c>
      <c r="C840" s="6" t="str">
        <f t="shared" si="91"/>
        <v/>
      </c>
      <c r="D840" s="6" t="str">
        <f>IF(总支出!C840="","",总支出!C840)</f>
        <v/>
      </c>
      <c r="E840" s="8" t="str">
        <f>IF(总支出!D840="","",总支出!D840)</f>
        <v/>
      </c>
      <c r="F840" s="6" t="str">
        <f>IF(总支出!E840="","",总支出!E840)</f>
        <v/>
      </c>
      <c r="G840" s="6" t="str">
        <f>IF(总支出!H840="","",总支出!H840)</f>
        <v/>
      </c>
      <c r="H840" s="6" t="str">
        <f>IF(总支出!I840="","自动",总支出!I840)</f>
        <v>自动</v>
      </c>
      <c r="I840" s="6" t="str">
        <f>IF(F840="","",IFERROR(VLOOKUP(F840,税费设置!$A$15:$B$27,2,FALSE),"含税不明"))</f>
        <v/>
      </c>
      <c r="J840" s="6" t="str">
        <f t="shared" si="92"/>
        <v/>
      </c>
      <c r="K840" s="6" t="str">
        <f>IF(AND(税费设置!$B$5="是",G840="个人支出",J840="应税"),"是","否")</f>
        <v>否</v>
      </c>
      <c r="L840" s="8">
        <f t="shared" si="93"/>
        <v>0</v>
      </c>
      <c r="M840" s="8">
        <f t="shared" si="94"/>
        <v>0</v>
      </c>
      <c r="N840" s="8">
        <f t="shared" si="95"/>
        <v>0</v>
      </c>
      <c r="O840" s="8">
        <f t="shared" si="96"/>
        <v>0</v>
      </c>
      <c r="P840" s="8">
        <f>IF(K840&lt;&gt;"是",0,IF(税费设置!$B$6="是",E840/(1+税费设置!$B$10),E840))</f>
        <v>0</v>
      </c>
      <c r="Q840" s="8">
        <f>IF(K840&lt;&gt;"是",0,P840*税费设置!$B$8)</f>
        <v>0</v>
      </c>
      <c r="R840" s="8">
        <f>IF(K840&lt;&gt;"是",0,P840*税费设置!$B$9)</f>
        <v>0</v>
      </c>
      <c r="S840" s="8">
        <f t="shared" si="97"/>
        <v>0</v>
      </c>
    </row>
    <row r="841" spans="1:19" ht="13.9">
      <c r="A841" s="6" t="str">
        <f>IF(总支出!A841="","",总支出!A841)</f>
        <v/>
      </c>
      <c r="B841" s="7" t="str">
        <f>IF(总支出!B841="","",总支出!B841)</f>
        <v/>
      </c>
      <c r="C841" s="6" t="str">
        <f t="shared" si="91"/>
        <v/>
      </c>
      <c r="D841" s="6" t="str">
        <f>IF(总支出!C841="","",总支出!C841)</f>
        <v/>
      </c>
      <c r="E841" s="8" t="str">
        <f>IF(总支出!D841="","",总支出!D841)</f>
        <v/>
      </c>
      <c r="F841" s="6" t="str">
        <f>IF(总支出!E841="","",总支出!E841)</f>
        <v/>
      </c>
      <c r="G841" s="6" t="str">
        <f>IF(总支出!H841="","",总支出!H841)</f>
        <v/>
      </c>
      <c r="H841" s="6" t="str">
        <f>IF(总支出!I841="","自动",总支出!I841)</f>
        <v>自动</v>
      </c>
      <c r="I841" s="6" t="str">
        <f>IF(F841="","",IFERROR(VLOOKUP(F841,税费设置!$A$15:$B$27,2,FALSE),"含税不明"))</f>
        <v/>
      </c>
      <c r="J841" s="6" t="str">
        <f t="shared" si="92"/>
        <v/>
      </c>
      <c r="K841" s="6" t="str">
        <f>IF(AND(税费设置!$B$5="是",G841="个人支出",J841="应税"),"是","否")</f>
        <v>否</v>
      </c>
      <c r="L841" s="8">
        <f t="shared" si="93"/>
        <v>0</v>
      </c>
      <c r="M841" s="8">
        <f t="shared" si="94"/>
        <v>0</v>
      </c>
      <c r="N841" s="8">
        <f t="shared" si="95"/>
        <v>0</v>
      </c>
      <c r="O841" s="8">
        <f t="shared" si="96"/>
        <v>0</v>
      </c>
      <c r="P841" s="8">
        <f>IF(K841&lt;&gt;"是",0,IF(税费设置!$B$6="是",E841/(1+税费设置!$B$10),E841))</f>
        <v>0</v>
      </c>
      <c r="Q841" s="8">
        <f>IF(K841&lt;&gt;"是",0,P841*税费设置!$B$8)</f>
        <v>0</v>
      </c>
      <c r="R841" s="8">
        <f>IF(K841&lt;&gt;"是",0,P841*税费设置!$B$9)</f>
        <v>0</v>
      </c>
      <c r="S841" s="8">
        <f t="shared" si="97"/>
        <v>0</v>
      </c>
    </row>
    <row r="842" spans="1:19" ht="13.9">
      <c r="A842" s="6" t="str">
        <f>IF(总支出!A842="","",总支出!A842)</f>
        <v/>
      </c>
      <c r="B842" s="7" t="str">
        <f>IF(总支出!B842="","",总支出!B842)</f>
        <v/>
      </c>
      <c r="C842" s="6" t="str">
        <f t="shared" si="91"/>
        <v/>
      </c>
      <c r="D842" s="6" t="str">
        <f>IF(总支出!C842="","",总支出!C842)</f>
        <v/>
      </c>
      <c r="E842" s="8" t="str">
        <f>IF(总支出!D842="","",总支出!D842)</f>
        <v/>
      </c>
      <c r="F842" s="6" t="str">
        <f>IF(总支出!E842="","",总支出!E842)</f>
        <v/>
      </c>
      <c r="G842" s="6" t="str">
        <f>IF(总支出!H842="","",总支出!H842)</f>
        <v/>
      </c>
      <c r="H842" s="6" t="str">
        <f>IF(总支出!I842="","自动",总支出!I842)</f>
        <v>自动</v>
      </c>
      <c r="I842" s="6" t="str">
        <f>IF(F842="","",IFERROR(VLOOKUP(F842,税费设置!$A$15:$B$27,2,FALSE),"含税不明"))</f>
        <v/>
      </c>
      <c r="J842" s="6" t="str">
        <f t="shared" si="92"/>
        <v/>
      </c>
      <c r="K842" s="6" t="str">
        <f>IF(AND(税费设置!$B$5="是",G842="个人支出",J842="应税"),"是","否")</f>
        <v>否</v>
      </c>
      <c r="L842" s="8">
        <f t="shared" si="93"/>
        <v>0</v>
      </c>
      <c r="M842" s="8">
        <f t="shared" si="94"/>
        <v>0</v>
      </c>
      <c r="N842" s="8">
        <f t="shared" si="95"/>
        <v>0</v>
      </c>
      <c r="O842" s="8">
        <f t="shared" si="96"/>
        <v>0</v>
      </c>
      <c r="P842" s="8">
        <f>IF(K842&lt;&gt;"是",0,IF(税费设置!$B$6="是",E842/(1+税费设置!$B$10),E842))</f>
        <v>0</v>
      </c>
      <c r="Q842" s="8">
        <f>IF(K842&lt;&gt;"是",0,P842*税费设置!$B$8)</f>
        <v>0</v>
      </c>
      <c r="R842" s="8">
        <f>IF(K842&lt;&gt;"是",0,P842*税费设置!$B$9)</f>
        <v>0</v>
      </c>
      <c r="S842" s="8">
        <f t="shared" si="97"/>
        <v>0</v>
      </c>
    </row>
    <row r="843" spans="1:19" ht="13.9">
      <c r="A843" s="6" t="str">
        <f>IF(总支出!A843="","",总支出!A843)</f>
        <v/>
      </c>
      <c r="B843" s="7" t="str">
        <f>IF(总支出!B843="","",总支出!B843)</f>
        <v/>
      </c>
      <c r="C843" s="6" t="str">
        <f t="shared" si="91"/>
        <v/>
      </c>
      <c r="D843" s="6" t="str">
        <f>IF(总支出!C843="","",总支出!C843)</f>
        <v/>
      </c>
      <c r="E843" s="8" t="str">
        <f>IF(总支出!D843="","",总支出!D843)</f>
        <v/>
      </c>
      <c r="F843" s="6" t="str">
        <f>IF(总支出!E843="","",总支出!E843)</f>
        <v/>
      </c>
      <c r="G843" s="6" t="str">
        <f>IF(总支出!H843="","",总支出!H843)</f>
        <v/>
      </c>
      <c r="H843" s="6" t="str">
        <f>IF(总支出!I843="","自动",总支出!I843)</f>
        <v>自动</v>
      </c>
      <c r="I843" s="6" t="str">
        <f>IF(F843="","",IFERROR(VLOOKUP(F843,税费设置!$A$15:$B$27,2,FALSE),"含税不明"))</f>
        <v/>
      </c>
      <c r="J843" s="6" t="str">
        <f t="shared" si="92"/>
        <v/>
      </c>
      <c r="K843" s="6" t="str">
        <f>IF(AND(税费设置!$B$5="是",G843="个人支出",J843="应税"),"是","否")</f>
        <v>否</v>
      </c>
      <c r="L843" s="8">
        <f t="shared" si="93"/>
        <v>0</v>
      </c>
      <c r="M843" s="8">
        <f t="shared" si="94"/>
        <v>0</v>
      </c>
      <c r="N843" s="8">
        <f t="shared" si="95"/>
        <v>0</v>
      </c>
      <c r="O843" s="8">
        <f t="shared" si="96"/>
        <v>0</v>
      </c>
      <c r="P843" s="8">
        <f>IF(K843&lt;&gt;"是",0,IF(税费设置!$B$6="是",E843/(1+税费设置!$B$10),E843))</f>
        <v>0</v>
      </c>
      <c r="Q843" s="8">
        <f>IF(K843&lt;&gt;"是",0,P843*税费设置!$B$8)</f>
        <v>0</v>
      </c>
      <c r="R843" s="8">
        <f>IF(K843&lt;&gt;"是",0,P843*税费设置!$B$9)</f>
        <v>0</v>
      </c>
      <c r="S843" s="8">
        <f t="shared" si="97"/>
        <v>0</v>
      </c>
    </row>
    <row r="844" spans="1:19" ht="13.9">
      <c r="A844" s="6" t="str">
        <f>IF(总支出!A844="","",总支出!A844)</f>
        <v/>
      </c>
      <c r="B844" s="7" t="str">
        <f>IF(总支出!B844="","",总支出!B844)</f>
        <v/>
      </c>
      <c r="C844" s="6" t="str">
        <f t="shared" si="91"/>
        <v/>
      </c>
      <c r="D844" s="6" t="str">
        <f>IF(总支出!C844="","",总支出!C844)</f>
        <v/>
      </c>
      <c r="E844" s="8" t="str">
        <f>IF(总支出!D844="","",总支出!D844)</f>
        <v/>
      </c>
      <c r="F844" s="6" t="str">
        <f>IF(总支出!E844="","",总支出!E844)</f>
        <v/>
      </c>
      <c r="G844" s="6" t="str">
        <f>IF(总支出!H844="","",总支出!H844)</f>
        <v/>
      </c>
      <c r="H844" s="6" t="str">
        <f>IF(总支出!I844="","自动",总支出!I844)</f>
        <v>自动</v>
      </c>
      <c r="I844" s="6" t="str">
        <f>IF(F844="","",IFERROR(VLOOKUP(F844,税费设置!$A$15:$B$27,2,FALSE),"含税不明"))</f>
        <v/>
      </c>
      <c r="J844" s="6" t="str">
        <f t="shared" si="92"/>
        <v/>
      </c>
      <c r="K844" s="6" t="str">
        <f>IF(AND(税费设置!$B$5="是",G844="个人支出",J844="应税"),"是","否")</f>
        <v>否</v>
      </c>
      <c r="L844" s="8">
        <f t="shared" si="93"/>
        <v>0</v>
      </c>
      <c r="M844" s="8">
        <f t="shared" si="94"/>
        <v>0</v>
      </c>
      <c r="N844" s="8">
        <f t="shared" si="95"/>
        <v>0</v>
      </c>
      <c r="O844" s="8">
        <f t="shared" si="96"/>
        <v>0</v>
      </c>
      <c r="P844" s="8">
        <f>IF(K844&lt;&gt;"是",0,IF(税费设置!$B$6="是",E844/(1+税费设置!$B$10),E844))</f>
        <v>0</v>
      </c>
      <c r="Q844" s="8">
        <f>IF(K844&lt;&gt;"是",0,P844*税费设置!$B$8)</f>
        <v>0</v>
      </c>
      <c r="R844" s="8">
        <f>IF(K844&lt;&gt;"是",0,P844*税费设置!$B$9)</f>
        <v>0</v>
      </c>
      <c r="S844" s="8">
        <f t="shared" si="97"/>
        <v>0</v>
      </c>
    </row>
    <row r="845" spans="1:19" ht="13.9">
      <c r="A845" s="6" t="str">
        <f>IF(总支出!A845="","",总支出!A845)</f>
        <v/>
      </c>
      <c r="B845" s="7" t="str">
        <f>IF(总支出!B845="","",总支出!B845)</f>
        <v/>
      </c>
      <c r="C845" s="6" t="str">
        <f t="shared" si="91"/>
        <v/>
      </c>
      <c r="D845" s="6" t="str">
        <f>IF(总支出!C845="","",总支出!C845)</f>
        <v/>
      </c>
      <c r="E845" s="8" t="str">
        <f>IF(总支出!D845="","",总支出!D845)</f>
        <v/>
      </c>
      <c r="F845" s="6" t="str">
        <f>IF(总支出!E845="","",总支出!E845)</f>
        <v/>
      </c>
      <c r="G845" s="6" t="str">
        <f>IF(总支出!H845="","",总支出!H845)</f>
        <v/>
      </c>
      <c r="H845" s="6" t="str">
        <f>IF(总支出!I845="","自动",总支出!I845)</f>
        <v>自动</v>
      </c>
      <c r="I845" s="6" t="str">
        <f>IF(F845="","",IFERROR(VLOOKUP(F845,税费设置!$A$15:$B$27,2,FALSE),"含税不明"))</f>
        <v/>
      </c>
      <c r="J845" s="6" t="str">
        <f t="shared" si="92"/>
        <v/>
      </c>
      <c r="K845" s="6" t="str">
        <f>IF(AND(税费设置!$B$5="是",G845="个人支出",J845="应税"),"是","否")</f>
        <v>否</v>
      </c>
      <c r="L845" s="8">
        <f t="shared" si="93"/>
        <v>0</v>
      </c>
      <c r="M845" s="8">
        <f t="shared" si="94"/>
        <v>0</v>
      </c>
      <c r="N845" s="8">
        <f t="shared" si="95"/>
        <v>0</v>
      </c>
      <c r="O845" s="8">
        <f t="shared" si="96"/>
        <v>0</v>
      </c>
      <c r="P845" s="8">
        <f>IF(K845&lt;&gt;"是",0,IF(税费设置!$B$6="是",E845/(1+税费设置!$B$10),E845))</f>
        <v>0</v>
      </c>
      <c r="Q845" s="8">
        <f>IF(K845&lt;&gt;"是",0,P845*税费设置!$B$8)</f>
        <v>0</v>
      </c>
      <c r="R845" s="8">
        <f>IF(K845&lt;&gt;"是",0,P845*税费设置!$B$9)</f>
        <v>0</v>
      </c>
      <c r="S845" s="8">
        <f t="shared" si="97"/>
        <v>0</v>
      </c>
    </row>
    <row r="846" spans="1:19" ht="13.9">
      <c r="A846" s="6" t="str">
        <f>IF(总支出!A846="","",总支出!A846)</f>
        <v/>
      </c>
      <c r="B846" s="7" t="str">
        <f>IF(总支出!B846="","",总支出!B846)</f>
        <v/>
      </c>
      <c r="C846" s="6" t="str">
        <f t="shared" si="91"/>
        <v/>
      </c>
      <c r="D846" s="6" t="str">
        <f>IF(总支出!C846="","",总支出!C846)</f>
        <v/>
      </c>
      <c r="E846" s="8" t="str">
        <f>IF(总支出!D846="","",总支出!D846)</f>
        <v/>
      </c>
      <c r="F846" s="6" t="str">
        <f>IF(总支出!E846="","",总支出!E846)</f>
        <v/>
      </c>
      <c r="G846" s="6" t="str">
        <f>IF(总支出!H846="","",总支出!H846)</f>
        <v/>
      </c>
      <c r="H846" s="6" t="str">
        <f>IF(总支出!I846="","自动",总支出!I846)</f>
        <v>自动</v>
      </c>
      <c r="I846" s="6" t="str">
        <f>IF(F846="","",IFERROR(VLOOKUP(F846,税费设置!$A$15:$B$27,2,FALSE),"含税不明"))</f>
        <v/>
      </c>
      <c r="J846" s="6" t="str">
        <f t="shared" si="92"/>
        <v/>
      </c>
      <c r="K846" s="6" t="str">
        <f>IF(AND(税费设置!$B$5="是",G846="个人支出",J846="应税"),"是","否")</f>
        <v>否</v>
      </c>
      <c r="L846" s="8">
        <f t="shared" si="93"/>
        <v>0</v>
      </c>
      <c r="M846" s="8">
        <f t="shared" si="94"/>
        <v>0</v>
      </c>
      <c r="N846" s="8">
        <f t="shared" si="95"/>
        <v>0</v>
      </c>
      <c r="O846" s="8">
        <f t="shared" si="96"/>
        <v>0</v>
      </c>
      <c r="P846" s="8">
        <f>IF(K846&lt;&gt;"是",0,IF(税费设置!$B$6="是",E846/(1+税费设置!$B$10),E846))</f>
        <v>0</v>
      </c>
      <c r="Q846" s="8">
        <f>IF(K846&lt;&gt;"是",0,P846*税费设置!$B$8)</f>
        <v>0</v>
      </c>
      <c r="R846" s="8">
        <f>IF(K846&lt;&gt;"是",0,P846*税费设置!$B$9)</f>
        <v>0</v>
      </c>
      <c r="S846" s="8">
        <f t="shared" si="97"/>
        <v>0</v>
      </c>
    </row>
    <row r="847" spans="1:19" ht="13.9">
      <c r="A847" s="6" t="str">
        <f>IF(总支出!A847="","",总支出!A847)</f>
        <v/>
      </c>
      <c r="B847" s="7" t="str">
        <f>IF(总支出!B847="","",总支出!B847)</f>
        <v/>
      </c>
      <c r="C847" s="6" t="str">
        <f t="shared" si="91"/>
        <v/>
      </c>
      <c r="D847" s="6" t="str">
        <f>IF(总支出!C847="","",总支出!C847)</f>
        <v/>
      </c>
      <c r="E847" s="8" t="str">
        <f>IF(总支出!D847="","",总支出!D847)</f>
        <v/>
      </c>
      <c r="F847" s="6" t="str">
        <f>IF(总支出!E847="","",总支出!E847)</f>
        <v/>
      </c>
      <c r="G847" s="6" t="str">
        <f>IF(总支出!H847="","",总支出!H847)</f>
        <v/>
      </c>
      <c r="H847" s="6" t="str">
        <f>IF(总支出!I847="","自动",总支出!I847)</f>
        <v>自动</v>
      </c>
      <c r="I847" s="6" t="str">
        <f>IF(F847="","",IFERROR(VLOOKUP(F847,税费设置!$A$15:$B$27,2,FALSE),"含税不明"))</f>
        <v/>
      </c>
      <c r="J847" s="6" t="str">
        <f t="shared" si="92"/>
        <v/>
      </c>
      <c r="K847" s="6" t="str">
        <f>IF(AND(税费设置!$B$5="是",G847="个人支出",J847="应税"),"是","否")</f>
        <v>否</v>
      </c>
      <c r="L847" s="8">
        <f t="shared" si="93"/>
        <v>0</v>
      </c>
      <c r="M847" s="8">
        <f t="shared" si="94"/>
        <v>0</v>
      </c>
      <c r="N847" s="8">
        <f t="shared" si="95"/>
        <v>0</v>
      </c>
      <c r="O847" s="8">
        <f t="shared" si="96"/>
        <v>0</v>
      </c>
      <c r="P847" s="8">
        <f>IF(K847&lt;&gt;"是",0,IF(税费设置!$B$6="是",E847/(1+税费设置!$B$10),E847))</f>
        <v>0</v>
      </c>
      <c r="Q847" s="8">
        <f>IF(K847&lt;&gt;"是",0,P847*税费设置!$B$8)</f>
        <v>0</v>
      </c>
      <c r="R847" s="8">
        <f>IF(K847&lt;&gt;"是",0,P847*税费设置!$B$9)</f>
        <v>0</v>
      </c>
      <c r="S847" s="8">
        <f t="shared" si="97"/>
        <v>0</v>
      </c>
    </row>
    <row r="848" spans="1:19" ht="13.9">
      <c r="A848" s="6" t="str">
        <f>IF(总支出!A848="","",总支出!A848)</f>
        <v/>
      </c>
      <c r="B848" s="7" t="str">
        <f>IF(总支出!B848="","",总支出!B848)</f>
        <v/>
      </c>
      <c r="C848" s="6" t="str">
        <f t="shared" si="91"/>
        <v/>
      </c>
      <c r="D848" s="6" t="str">
        <f>IF(总支出!C848="","",总支出!C848)</f>
        <v/>
      </c>
      <c r="E848" s="8" t="str">
        <f>IF(总支出!D848="","",总支出!D848)</f>
        <v/>
      </c>
      <c r="F848" s="6" t="str">
        <f>IF(总支出!E848="","",总支出!E848)</f>
        <v/>
      </c>
      <c r="G848" s="6" t="str">
        <f>IF(总支出!H848="","",总支出!H848)</f>
        <v/>
      </c>
      <c r="H848" s="6" t="str">
        <f>IF(总支出!I848="","自动",总支出!I848)</f>
        <v>自动</v>
      </c>
      <c r="I848" s="6" t="str">
        <f>IF(F848="","",IFERROR(VLOOKUP(F848,税费设置!$A$15:$B$27,2,FALSE),"含税不明"))</f>
        <v/>
      </c>
      <c r="J848" s="6" t="str">
        <f t="shared" si="92"/>
        <v/>
      </c>
      <c r="K848" s="6" t="str">
        <f>IF(AND(税费设置!$B$5="是",G848="个人支出",J848="应税"),"是","否")</f>
        <v>否</v>
      </c>
      <c r="L848" s="8">
        <f t="shared" si="93"/>
        <v>0</v>
      </c>
      <c r="M848" s="8">
        <f t="shared" si="94"/>
        <v>0</v>
      </c>
      <c r="N848" s="8">
        <f t="shared" si="95"/>
        <v>0</v>
      </c>
      <c r="O848" s="8">
        <f t="shared" si="96"/>
        <v>0</v>
      </c>
      <c r="P848" s="8">
        <f>IF(K848&lt;&gt;"是",0,IF(税费设置!$B$6="是",E848/(1+税费设置!$B$10),E848))</f>
        <v>0</v>
      </c>
      <c r="Q848" s="8">
        <f>IF(K848&lt;&gt;"是",0,P848*税费设置!$B$8)</f>
        <v>0</v>
      </c>
      <c r="R848" s="8">
        <f>IF(K848&lt;&gt;"是",0,P848*税费设置!$B$9)</f>
        <v>0</v>
      </c>
      <c r="S848" s="8">
        <f t="shared" si="97"/>
        <v>0</v>
      </c>
    </row>
    <row r="849" spans="1:19" ht="13.9">
      <c r="A849" s="6" t="str">
        <f>IF(总支出!A849="","",总支出!A849)</f>
        <v/>
      </c>
      <c r="B849" s="7" t="str">
        <f>IF(总支出!B849="","",总支出!B849)</f>
        <v/>
      </c>
      <c r="C849" s="6" t="str">
        <f t="shared" si="91"/>
        <v/>
      </c>
      <c r="D849" s="6" t="str">
        <f>IF(总支出!C849="","",总支出!C849)</f>
        <v/>
      </c>
      <c r="E849" s="8" t="str">
        <f>IF(总支出!D849="","",总支出!D849)</f>
        <v/>
      </c>
      <c r="F849" s="6" t="str">
        <f>IF(总支出!E849="","",总支出!E849)</f>
        <v/>
      </c>
      <c r="G849" s="6" t="str">
        <f>IF(总支出!H849="","",总支出!H849)</f>
        <v/>
      </c>
      <c r="H849" s="6" t="str">
        <f>IF(总支出!I849="","自动",总支出!I849)</f>
        <v>自动</v>
      </c>
      <c r="I849" s="6" t="str">
        <f>IF(F849="","",IFERROR(VLOOKUP(F849,税费设置!$A$15:$B$27,2,FALSE),"含税不明"))</f>
        <v/>
      </c>
      <c r="J849" s="6" t="str">
        <f t="shared" si="92"/>
        <v/>
      </c>
      <c r="K849" s="6" t="str">
        <f>IF(AND(税费设置!$B$5="是",G849="个人支出",J849="应税"),"是","否")</f>
        <v>否</v>
      </c>
      <c r="L849" s="8">
        <f t="shared" si="93"/>
        <v>0</v>
      </c>
      <c r="M849" s="8">
        <f t="shared" si="94"/>
        <v>0</v>
      </c>
      <c r="N849" s="8">
        <f t="shared" si="95"/>
        <v>0</v>
      </c>
      <c r="O849" s="8">
        <f t="shared" si="96"/>
        <v>0</v>
      </c>
      <c r="P849" s="8">
        <f>IF(K849&lt;&gt;"是",0,IF(税费设置!$B$6="是",E849/(1+税费设置!$B$10),E849))</f>
        <v>0</v>
      </c>
      <c r="Q849" s="8">
        <f>IF(K849&lt;&gt;"是",0,P849*税费设置!$B$8)</f>
        <v>0</v>
      </c>
      <c r="R849" s="8">
        <f>IF(K849&lt;&gt;"是",0,P849*税费设置!$B$9)</f>
        <v>0</v>
      </c>
      <c r="S849" s="8">
        <f t="shared" si="97"/>
        <v>0</v>
      </c>
    </row>
    <row r="850" spans="1:19" ht="13.9">
      <c r="A850" s="6" t="str">
        <f>IF(总支出!A850="","",总支出!A850)</f>
        <v/>
      </c>
      <c r="B850" s="7" t="str">
        <f>IF(总支出!B850="","",总支出!B850)</f>
        <v/>
      </c>
      <c r="C850" s="6" t="str">
        <f t="shared" si="91"/>
        <v/>
      </c>
      <c r="D850" s="6" t="str">
        <f>IF(总支出!C850="","",总支出!C850)</f>
        <v/>
      </c>
      <c r="E850" s="8" t="str">
        <f>IF(总支出!D850="","",总支出!D850)</f>
        <v/>
      </c>
      <c r="F850" s="6" t="str">
        <f>IF(总支出!E850="","",总支出!E850)</f>
        <v/>
      </c>
      <c r="G850" s="6" t="str">
        <f>IF(总支出!H850="","",总支出!H850)</f>
        <v/>
      </c>
      <c r="H850" s="6" t="str">
        <f>IF(总支出!I850="","自动",总支出!I850)</f>
        <v>自动</v>
      </c>
      <c r="I850" s="6" t="str">
        <f>IF(F850="","",IFERROR(VLOOKUP(F850,税费设置!$A$15:$B$27,2,FALSE),"含税不明"))</f>
        <v/>
      </c>
      <c r="J850" s="6" t="str">
        <f t="shared" si="92"/>
        <v/>
      </c>
      <c r="K850" s="6" t="str">
        <f>IF(AND(税费设置!$B$5="是",G850="个人支出",J850="应税"),"是","否")</f>
        <v>否</v>
      </c>
      <c r="L850" s="8">
        <f t="shared" si="93"/>
        <v>0</v>
      </c>
      <c r="M850" s="8">
        <f t="shared" si="94"/>
        <v>0</v>
      </c>
      <c r="N850" s="8">
        <f t="shared" si="95"/>
        <v>0</v>
      </c>
      <c r="O850" s="8">
        <f t="shared" si="96"/>
        <v>0</v>
      </c>
      <c r="P850" s="8">
        <f>IF(K850&lt;&gt;"是",0,IF(税费设置!$B$6="是",E850/(1+税费设置!$B$10),E850))</f>
        <v>0</v>
      </c>
      <c r="Q850" s="8">
        <f>IF(K850&lt;&gt;"是",0,P850*税费设置!$B$8)</f>
        <v>0</v>
      </c>
      <c r="R850" s="8">
        <f>IF(K850&lt;&gt;"是",0,P850*税费设置!$B$9)</f>
        <v>0</v>
      </c>
      <c r="S850" s="8">
        <f t="shared" si="97"/>
        <v>0</v>
      </c>
    </row>
    <row r="851" spans="1:19" ht="13.9">
      <c r="A851" s="6" t="str">
        <f>IF(总支出!A851="","",总支出!A851)</f>
        <v/>
      </c>
      <c r="B851" s="7" t="str">
        <f>IF(总支出!B851="","",总支出!B851)</f>
        <v/>
      </c>
      <c r="C851" s="6" t="str">
        <f t="shared" si="91"/>
        <v/>
      </c>
      <c r="D851" s="6" t="str">
        <f>IF(总支出!C851="","",总支出!C851)</f>
        <v/>
      </c>
      <c r="E851" s="8" t="str">
        <f>IF(总支出!D851="","",总支出!D851)</f>
        <v/>
      </c>
      <c r="F851" s="6" t="str">
        <f>IF(总支出!E851="","",总支出!E851)</f>
        <v/>
      </c>
      <c r="G851" s="6" t="str">
        <f>IF(总支出!H851="","",总支出!H851)</f>
        <v/>
      </c>
      <c r="H851" s="6" t="str">
        <f>IF(总支出!I851="","自动",总支出!I851)</f>
        <v>自动</v>
      </c>
      <c r="I851" s="6" t="str">
        <f>IF(F851="","",IFERROR(VLOOKUP(F851,税费设置!$A$15:$B$27,2,FALSE),"含税不明"))</f>
        <v/>
      </c>
      <c r="J851" s="6" t="str">
        <f t="shared" si="92"/>
        <v/>
      </c>
      <c r="K851" s="6" t="str">
        <f>IF(AND(税费设置!$B$5="是",G851="个人支出",J851="应税"),"是","否")</f>
        <v>否</v>
      </c>
      <c r="L851" s="8">
        <f t="shared" si="93"/>
        <v>0</v>
      </c>
      <c r="M851" s="8">
        <f t="shared" si="94"/>
        <v>0</v>
      </c>
      <c r="N851" s="8">
        <f t="shared" si="95"/>
        <v>0</v>
      </c>
      <c r="O851" s="8">
        <f t="shared" si="96"/>
        <v>0</v>
      </c>
      <c r="P851" s="8">
        <f>IF(K851&lt;&gt;"是",0,IF(税费设置!$B$6="是",E851/(1+税费设置!$B$10),E851))</f>
        <v>0</v>
      </c>
      <c r="Q851" s="8">
        <f>IF(K851&lt;&gt;"是",0,P851*税费设置!$B$8)</f>
        <v>0</v>
      </c>
      <c r="R851" s="8">
        <f>IF(K851&lt;&gt;"是",0,P851*税费设置!$B$9)</f>
        <v>0</v>
      </c>
      <c r="S851" s="8">
        <f t="shared" si="97"/>
        <v>0</v>
      </c>
    </row>
    <row r="852" spans="1:19" ht="13.9">
      <c r="A852" s="6" t="str">
        <f>IF(总支出!A852="","",总支出!A852)</f>
        <v/>
      </c>
      <c r="B852" s="7" t="str">
        <f>IF(总支出!B852="","",总支出!B852)</f>
        <v/>
      </c>
      <c r="C852" s="6" t="str">
        <f t="shared" si="91"/>
        <v/>
      </c>
      <c r="D852" s="6" t="str">
        <f>IF(总支出!C852="","",总支出!C852)</f>
        <v/>
      </c>
      <c r="E852" s="8" t="str">
        <f>IF(总支出!D852="","",总支出!D852)</f>
        <v/>
      </c>
      <c r="F852" s="6" t="str">
        <f>IF(总支出!E852="","",总支出!E852)</f>
        <v/>
      </c>
      <c r="G852" s="6" t="str">
        <f>IF(总支出!H852="","",总支出!H852)</f>
        <v/>
      </c>
      <c r="H852" s="6" t="str">
        <f>IF(总支出!I852="","自动",总支出!I852)</f>
        <v>自动</v>
      </c>
      <c r="I852" s="6" t="str">
        <f>IF(F852="","",IFERROR(VLOOKUP(F852,税费设置!$A$15:$B$27,2,FALSE),"含税不明"))</f>
        <v/>
      </c>
      <c r="J852" s="6" t="str">
        <f t="shared" si="92"/>
        <v/>
      </c>
      <c r="K852" s="6" t="str">
        <f>IF(AND(税费设置!$B$5="是",G852="个人支出",J852="应税"),"是","否")</f>
        <v>否</v>
      </c>
      <c r="L852" s="8">
        <f t="shared" si="93"/>
        <v>0</v>
      </c>
      <c r="M852" s="8">
        <f t="shared" si="94"/>
        <v>0</v>
      </c>
      <c r="N852" s="8">
        <f t="shared" si="95"/>
        <v>0</v>
      </c>
      <c r="O852" s="8">
        <f t="shared" si="96"/>
        <v>0</v>
      </c>
      <c r="P852" s="8">
        <f>IF(K852&lt;&gt;"是",0,IF(税费设置!$B$6="是",E852/(1+税费设置!$B$10),E852))</f>
        <v>0</v>
      </c>
      <c r="Q852" s="8">
        <f>IF(K852&lt;&gt;"是",0,P852*税费设置!$B$8)</f>
        <v>0</v>
      </c>
      <c r="R852" s="8">
        <f>IF(K852&lt;&gt;"是",0,P852*税费设置!$B$9)</f>
        <v>0</v>
      </c>
      <c r="S852" s="8">
        <f t="shared" si="97"/>
        <v>0</v>
      </c>
    </row>
    <row r="853" spans="1:19" ht="13.9">
      <c r="A853" s="6" t="str">
        <f>IF(总支出!A853="","",总支出!A853)</f>
        <v/>
      </c>
      <c r="B853" s="7" t="str">
        <f>IF(总支出!B853="","",总支出!B853)</f>
        <v/>
      </c>
      <c r="C853" s="6" t="str">
        <f t="shared" si="91"/>
        <v/>
      </c>
      <c r="D853" s="6" t="str">
        <f>IF(总支出!C853="","",总支出!C853)</f>
        <v/>
      </c>
      <c r="E853" s="8" t="str">
        <f>IF(总支出!D853="","",总支出!D853)</f>
        <v/>
      </c>
      <c r="F853" s="6" t="str">
        <f>IF(总支出!E853="","",总支出!E853)</f>
        <v/>
      </c>
      <c r="G853" s="6" t="str">
        <f>IF(总支出!H853="","",总支出!H853)</f>
        <v/>
      </c>
      <c r="H853" s="6" t="str">
        <f>IF(总支出!I853="","自动",总支出!I853)</f>
        <v>自动</v>
      </c>
      <c r="I853" s="6" t="str">
        <f>IF(F853="","",IFERROR(VLOOKUP(F853,税费设置!$A$15:$B$27,2,FALSE),"含税不明"))</f>
        <v/>
      </c>
      <c r="J853" s="6" t="str">
        <f t="shared" si="92"/>
        <v/>
      </c>
      <c r="K853" s="6" t="str">
        <f>IF(AND(税费设置!$B$5="是",G853="个人支出",J853="应税"),"是","否")</f>
        <v>否</v>
      </c>
      <c r="L853" s="8">
        <f t="shared" si="93"/>
        <v>0</v>
      </c>
      <c r="M853" s="8">
        <f t="shared" si="94"/>
        <v>0</v>
      </c>
      <c r="N853" s="8">
        <f t="shared" si="95"/>
        <v>0</v>
      </c>
      <c r="O853" s="8">
        <f t="shared" si="96"/>
        <v>0</v>
      </c>
      <c r="P853" s="8">
        <f>IF(K853&lt;&gt;"是",0,IF(税费设置!$B$6="是",E853/(1+税费设置!$B$10),E853))</f>
        <v>0</v>
      </c>
      <c r="Q853" s="8">
        <f>IF(K853&lt;&gt;"是",0,P853*税费设置!$B$8)</f>
        <v>0</v>
      </c>
      <c r="R853" s="8">
        <f>IF(K853&lt;&gt;"是",0,P853*税费设置!$B$9)</f>
        <v>0</v>
      </c>
      <c r="S853" s="8">
        <f t="shared" si="97"/>
        <v>0</v>
      </c>
    </row>
    <row r="854" spans="1:19" ht="13.9">
      <c r="A854" s="6" t="str">
        <f>IF(总支出!A854="","",总支出!A854)</f>
        <v/>
      </c>
      <c r="B854" s="7" t="str">
        <f>IF(总支出!B854="","",总支出!B854)</f>
        <v/>
      </c>
      <c r="C854" s="6" t="str">
        <f t="shared" si="91"/>
        <v/>
      </c>
      <c r="D854" s="6" t="str">
        <f>IF(总支出!C854="","",总支出!C854)</f>
        <v/>
      </c>
      <c r="E854" s="8" t="str">
        <f>IF(总支出!D854="","",总支出!D854)</f>
        <v/>
      </c>
      <c r="F854" s="6" t="str">
        <f>IF(总支出!E854="","",总支出!E854)</f>
        <v/>
      </c>
      <c r="G854" s="6" t="str">
        <f>IF(总支出!H854="","",总支出!H854)</f>
        <v/>
      </c>
      <c r="H854" s="6" t="str">
        <f>IF(总支出!I854="","自动",总支出!I854)</f>
        <v>自动</v>
      </c>
      <c r="I854" s="6" t="str">
        <f>IF(F854="","",IFERROR(VLOOKUP(F854,税费设置!$A$15:$B$27,2,FALSE),"含税不明"))</f>
        <v/>
      </c>
      <c r="J854" s="6" t="str">
        <f t="shared" si="92"/>
        <v/>
      </c>
      <c r="K854" s="6" t="str">
        <f>IF(AND(税费设置!$B$5="是",G854="个人支出",J854="应税"),"是","否")</f>
        <v>否</v>
      </c>
      <c r="L854" s="8">
        <f t="shared" si="93"/>
        <v>0</v>
      </c>
      <c r="M854" s="8">
        <f t="shared" si="94"/>
        <v>0</v>
      </c>
      <c r="N854" s="8">
        <f t="shared" si="95"/>
        <v>0</v>
      </c>
      <c r="O854" s="8">
        <f t="shared" si="96"/>
        <v>0</v>
      </c>
      <c r="P854" s="8">
        <f>IF(K854&lt;&gt;"是",0,IF(税费设置!$B$6="是",E854/(1+税费设置!$B$10),E854))</f>
        <v>0</v>
      </c>
      <c r="Q854" s="8">
        <f>IF(K854&lt;&gt;"是",0,P854*税费设置!$B$8)</f>
        <v>0</v>
      </c>
      <c r="R854" s="8">
        <f>IF(K854&lt;&gt;"是",0,P854*税费设置!$B$9)</f>
        <v>0</v>
      </c>
      <c r="S854" s="8">
        <f t="shared" si="97"/>
        <v>0</v>
      </c>
    </row>
    <row r="855" spans="1:19" ht="13.9">
      <c r="A855" s="6" t="str">
        <f>IF(总支出!A855="","",总支出!A855)</f>
        <v/>
      </c>
      <c r="B855" s="7" t="str">
        <f>IF(总支出!B855="","",总支出!B855)</f>
        <v/>
      </c>
      <c r="C855" s="6" t="str">
        <f t="shared" si="91"/>
        <v/>
      </c>
      <c r="D855" s="6" t="str">
        <f>IF(总支出!C855="","",总支出!C855)</f>
        <v/>
      </c>
      <c r="E855" s="8" t="str">
        <f>IF(总支出!D855="","",总支出!D855)</f>
        <v/>
      </c>
      <c r="F855" s="6" t="str">
        <f>IF(总支出!E855="","",总支出!E855)</f>
        <v/>
      </c>
      <c r="G855" s="6" t="str">
        <f>IF(总支出!H855="","",总支出!H855)</f>
        <v/>
      </c>
      <c r="H855" s="6" t="str">
        <f>IF(总支出!I855="","自动",总支出!I855)</f>
        <v>自动</v>
      </c>
      <c r="I855" s="6" t="str">
        <f>IF(F855="","",IFERROR(VLOOKUP(F855,税费设置!$A$15:$B$27,2,FALSE),"含税不明"))</f>
        <v/>
      </c>
      <c r="J855" s="6" t="str">
        <f t="shared" si="92"/>
        <v/>
      </c>
      <c r="K855" s="6" t="str">
        <f>IF(AND(税费设置!$B$5="是",G855="个人支出",J855="应税"),"是","否")</f>
        <v>否</v>
      </c>
      <c r="L855" s="8">
        <f t="shared" si="93"/>
        <v>0</v>
      </c>
      <c r="M855" s="8">
        <f t="shared" si="94"/>
        <v>0</v>
      </c>
      <c r="N855" s="8">
        <f t="shared" si="95"/>
        <v>0</v>
      </c>
      <c r="O855" s="8">
        <f t="shared" si="96"/>
        <v>0</v>
      </c>
      <c r="P855" s="8">
        <f>IF(K855&lt;&gt;"是",0,IF(税费设置!$B$6="是",E855/(1+税费设置!$B$10),E855))</f>
        <v>0</v>
      </c>
      <c r="Q855" s="8">
        <f>IF(K855&lt;&gt;"是",0,P855*税费设置!$B$8)</f>
        <v>0</v>
      </c>
      <c r="R855" s="8">
        <f>IF(K855&lt;&gt;"是",0,P855*税费设置!$B$9)</f>
        <v>0</v>
      </c>
      <c r="S855" s="8">
        <f t="shared" si="97"/>
        <v>0</v>
      </c>
    </row>
    <row r="856" spans="1:19" ht="13.9">
      <c r="A856" s="6" t="str">
        <f>IF(总支出!A856="","",总支出!A856)</f>
        <v/>
      </c>
      <c r="B856" s="7" t="str">
        <f>IF(总支出!B856="","",总支出!B856)</f>
        <v/>
      </c>
      <c r="C856" s="6" t="str">
        <f t="shared" si="91"/>
        <v/>
      </c>
      <c r="D856" s="6" t="str">
        <f>IF(总支出!C856="","",总支出!C856)</f>
        <v/>
      </c>
      <c r="E856" s="8" t="str">
        <f>IF(总支出!D856="","",总支出!D856)</f>
        <v/>
      </c>
      <c r="F856" s="6" t="str">
        <f>IF(总支出!E856="","",总支出!E856)</f>
        <v/>
      </c>
      <c r="G856" s="6" t="str">
        <f>IF(总支出!H856="","",总支出!H856)</f>
        <v/>
      </c>
      <c r="H856" s="6" t="str">
        <f>IF(总支出!I856="","自动",总支出!I856)</f>
        <v>自动</v>
      </c>
      <c r="I856" s="6" t="str">
        <f>IF(F856="","",IFERROR(VLOOKUP(F856,税费设置!$A$15:$B$27,2,FALSE),"含税不明"))</f>
        <v/>
      </c>
      <c r="J856" s="6" t="str">
        <f t="shared" si="92"/>
        <v/>
      </c>
      <c r="K856" s="6" t="str">
        <f>IF(AND(税费设置!$B$5="是",G856="个人支出",J856="应税"),"是","否")</f>
        <v>否</v>
      </c>
      <c r="L856" s="8">
        <f t="shared" si="93"/>
        <v>0</v>
      </c>
      <c r="M856" s="8">
        <f t="shared" si="94"/>
        <v>0</v>
      </c>
      <c r="N856" s="8">
        <f t="shared" si="95"/>
        <v>0</v>
      </c>
      <c r="O856" s="8">
        <f t="shared" si="96"/>
        <v>0</v>
      </c>
      <c r="P856" s="8">
        <f>IF(K856&lt;&gt;"是",0,IF(税费设置!$B$6="是",E856/(1+税费设置!$B$10),E856))</f>
        <v>0</v>
      </c>
      <c r="Q856" s="8">
        <f>IF(K856&lt;&gt;"是",0,P856*税费设置!$B$8)</f>
        <v>0</v>
      </c>
      <c r="R856" s="8">
        <f>IF(K856&lt;&gt;"是",0,P856*税费设置!$B$9)</f>
        <v>0</v>
      </c>
      <c r="S856" s="8">
        <f t="shared" si="97"/>
        <v>0</v>
      </c>
    </row>
    <row r="857" spans="1:19" ht="13.9">
      <c r="A857" s="6" t="str">
        <f>IF(总支出!A857="","",总支出!A857)</f>
        <v/>
      </c>
      <c r="B857" s="7" t="str">
        <f>IF(总支出!B857="","",总支出!B857)</f>
        <v/>
      </c>
      <c r="C857" s="6" t="str">
        <f t="shared" si="91"/>
        <v/>
      </c>
      <c r="D857" s="6" t="str">
        <f>IF(总支出!C857="","",总支出!C857)</f>
        <v/>
      </c>
      <c r="E857" s="8" t="str">
        <f>IF(总支出!D857="","",总支出!D857)</f>
        <v/>
      </c>
      <c r="F857" s="6" t="str">
        <f>IF(总支出!E857="","",总支出!E857)</f>
        <v/>
      </c>
      <c r="G857" s="6" t="str">
        <f>IF(总支出!H857="","",总支出!H857)</f>
        <v/>
      </c>
      <c r="H857" s="6" t="str">
        <f>IF(总支出!I857="","自动",总支出!I857)</f>
        <v>自动</v>
      </c>
      <c r="I857" s="6" t="str">
        <f>IF(F857="","",IFERROR(VLOOKUP(F857,税费设置!$A$15:$B$27,2,FALSE),"含税不明"))</f>
        <v/>
      </c>
      <c r="J857" s="6" t="str">
        <f t="shared" si="92"/>
        <v/>
      </c>
      <c r="K857" s="6" t="str">
        <f>IF(AND(税费设置!$B$5="是",G857="个人支出",J857="应税"),"是","否")</f>
        <v>否</v>
      </c>
      <c r="L857" s="8">
        <f t="shared" si="93"/>
        <v>0</v>
      </c>
      <c r="M857" s="8">
        <f t="shared" si="94"/>
        <v>0</v>
      </c>
      <c r="N857" s="8">
        <f t="shared" si="95"/>
        <v>0</v>
      </c>
      <c r="O857" s="8">
        <f t="shared" si="96"/>
        <v>0</v>
      </c>
      <c r="P857" s="8">
        <f>IF(K857&lt;&gt;"是",0,IF(税费设置!$B$6="是",E857/(1+税费设置!$B$10),E857))</f>
        <v>0</v>
      </c>
      <c r="Q857" s="8">
        <f>IF(K857&lt;&gt;"是",0,P857*税费设置!$B$8)</f>
        <v>0</v>
      </c>
      <c r="R857" s="8">
        <f>IF(K857&lt;&gt;"是",0,P857*税费设置!$B$9)</f>
        <v>0</v>
      </c>
      <c r="S857" s="8">
        <f t="shared" si="97"/>
        <v>0</v>
      </c>
    </row>
    <row r="858" spans="1:19" ht="13.9">
      <c r="A858" s="6" t="str">
        <f>IF(总支出!A858="","",总支出!A858)</f>
        <v/>
      </c>
      <c r="B858" s="7" t="str">
        <f>IF(总支出!B858="","",总支出!B858)</f>
        <v/>
      </c>
      <c r="C858" s="6" t="str">
        <f t="shared" si="91"/>
        <v/>
      </c>
      <c r="D858" s="6" t="str">
        <f>IF(总支出!C858="","",总支出!C858)</f>
        <v/>
      </c>
      <c r="E858" s="8" t="str">
        <f>IF(总支出!D858="","",总支出!D858)</f>
        <v/>
      </c>
      <c r="F858" s="6" t="str">
        <f>IF(总支出!E858="","",总支出!E858)</f>
        <v/>
      </c>
      <c r="G858" s="6" t="str">
        <f>IF(总支出!H858="","",总支出!H858)</f>
        <v/>
      </c>
      <c r="H858" s="6" t="str">
        <f>IF(总支出!I858="","自动",总支出!I858)</f>
        <v>自动</v>
      </c>
      <c r="I858" s="6" t="str">
        <f>IF(F858="","",IFERROR(VLOOKUP(F858,税费设置!$A$15:$B$27,2,FALSE),"含税不明"))</f>
        <v/>
      </c>
      <c r="J858" s="6" t="str">
        <f t="shared" si="92"/>
        <v/>
      </c>
      <c r="K858" s="6" t="str">
        <f>IF(AND(税费设置!$B$5="是",G858="个人支出",J858="应税"),"是","否")</f>
        <v>否</v>
      </c>
      <c r="L858" s="8">
        <f t="shared" si="93"/>
        <v>0</v>
      </c>
      <c r="M858" s="8">
        <f t="shared" si="94"/>
        <v>0</v>
      </c>
      <c r="N858" s="8">
        <f t="shared" si="95"/>
        <v>0</v>
      </c>
      <c r="O858" s="8">
        <f t="shared" si="96"/>
        <v>0</v>
      </c>
      <c r="P858" s="8">
        <f>IF(K858&lt;&gt;"是",0,IF(税费设置!$B$6="是",E858/(1+税费设置!$B$10),E858))</f>
        <v>0</v>
      </c>
      <c r="Q858" s="8">
        <f>IF(K858&lt;&gt;"是",0,P858*税费设置!$B$8)</f>
        <v>0</v>
      </c>
      <c r="R858" s="8">
        <f>IF(K858&lt;&gt;"是",0,P858*税费设置!$B$9)</f>
        <v>0</v>
      </c>
      <c r="S858" s="8">
        <f t="shared" si="97"/>
        <v>0</v>
      </c>
    </row>
    <row r="859" spans="1:19" ht="13.9">
      <c r="A859" s="6" t="str">
        <f>IF(总支出!A859="","",总支出!A859)</f>
        <v/>
      </c>
      <c r="B859" s="7" t="str">
        <f>IF(总支出!B859="","",总支出!B859)</f>
        <v/>
      </c>
      <c r="C859" s="6" t="str">
        <f t="shared" si="91"/>
        <v/>
      </c>
      <c r="D859" s="6" t="str">
        <f>IF(总支出!C859="","",总支出!C859)</f>
        <v/>
      </c>
      <c r="E859" s="8" t="str">
        <f>IF(总支出!D859="","",总支出!D859)</f>
        <v/>
      </c>
      <c r="F859" s="6" t="str">
        <f>IF(总支出!E859="","",总支出!E859)</f>
        <v/>
      </c>
      <c r="G859" s="6" t="str">
        <f>IF(总支出!H859="","",总支出!H859)</f>
        <v/>
      </c>
      <c r="H859" s="6" t="str">
        <f>IF(总支出!I859="","自动",总支出!I859)</f>
        <v>自动</v>
      </c>
      <c r="I859" s="6" t="str">
        <f>IF(F859="","",IFERROR(VLOOKUP(F859,税费设置!$A$15:$B$27,2,FALSE),"含税不明"))</f>
        <v/>
      </c>
      <c r="J859" s="6" t="str">
        <f t="shared" si="92"/>
        <v/>
      </c>
      <c r="K859" s="6" t="str">
        <f>IF(AND(税费设置!$B$5="是",G859="个人支出",J859="应税"),"是","否")</f>
        <v>否</v>
      </c>
      <c r="L859" s="8">
        <f t="shared" si="93"/>
        <v>0</v>
      </c>
      <c r="M859" s="8">
        <f t="shared" si="94"/>
        <v>0</v>
      </c>
      <c r="N859" s="8">
        <f t="shared" si="95"/>
        <v>0</v>
      </c>
      <c r="O859" s="8">
        <f t="shared" si="96"/>
        <v>0</v>
      </c>
      <c r="P859" s="8">
        <f>IF(K859&lt;&gt;"是",0,IF(税费设置!$B$6="是",E859/(1+税费设置!$B$10),E859))</f>
        <v>0</v>
      </c>
      <c r="Q859" s="8">
        <f>IF(K859&lt;&gt;"是",0,P859*税费设置!$B$8)</f>
        <v>0</v>
      </c>
      <c r="R859" s="8">
        <f>IF(K859&lt;&gt;"是",0,P859*税费设置!$B$9)</f>
        <v>0</v>
      </c>
      <c r="S859" s="8">
        <f t="shared" si="97"/>
        <v>0</v>
      </c>
    </row>
    <row r="860" spans="1:19" ht="13.9">
      <c r="A860" s="6" t="str">
        <f>IF(总支出!A860="","",总支出!A860)</f>
        <v/>
      </c>
      <c r="B860" s="7" t="str">
        <f>IF(总支出!B860="","",总支出!B860)</f>
        <v/>
      </c>
      <c r="C860" s="6" t="str">
        <f t="shared" si="91"/>
        <v/>
      </c>
      <c r="D860" s="6" t="str">
        <f>IF(总支出!C860="","",总支出!C860)</f>
        <v/>
      </c>
      <c r="E860" s="8" t="str">
        <f>IF(总支出!D860="","",总支出!D860)</f>
        <v/>
      </c>
      <c r="F860" s="6" t="str">
        <f>IF(总支出!E860="","",总支出!E860)</f>
        <v/>
      </c>
      <c r="G860" s="6" t="str">
        <f>IF(总支出!H860="","",总支出!H860)</f>
        <v/>
      </c>
      <c r="H860" s="6" t="str">
        <f>IF(总支出!I860="","自动",总支出!I860)</f>
        <v>自动</v>
      </c>
      <c r="I860" s="6" t="str">
        <f>IF(F860="","",IFERROR(VLOOKUP(F860,税费设置!$A$15:$B$27,2,FALSE),"含税不明"))</f>
        <v/>
      </c>
      <c r="J860" s="6" t="str">
        <f t="shared" si="92"/>
        <v/>
      </c>
      <c r="K860" s="6" t="str">
        <f>IF(AND(税费设置!$B$5="是",G860="个人支出",J860="应税"),"是","否")</f>
        <v>否</v>
      </c>
      <c r="L860" s="8">
        <f t="shared" si="93"/>
        <v>0</v>
      </c>
      <c r="M860" s="8">
        <f t="shared" si="94"/>
        <v>0</v>
      </c>
      <c r="N860" s="8">
        <f t="shared" si="95"/>
        <v>0</v>
      </c>
      <c r="O860" s="8">
        <f t="shared" si="96"/>
        <v>0</v>
      </c>
      <c r="P860" s="8">
        <f>IF(K860&lt;&gt;"是",0,IF(税费设置!$B$6="是",E860/(1+税费设置!$B$10),E860))</f>
        <v>0</v>
      </c>
      <c r="Q860" s="8">
        <f>IF(K860&lt;&gt;"是",0,P860*税费设置!$B$8)</f>
        <v>0</v>
      </c>
      <c r="R860" s="8">
        <f>IF(K860&lt;&gt;"是",0,P860*税费设置!$B$9)</f>
        <v>0</v>
      </c>
      <c r="S860" s="8">
        <f t="shared" si="97"/>
        <v>0</v>
      </c>
    </row>
    <row r="861" spans="1:19" ht="13.9">
      <c r="A861" s="6" t="str">
        <f>IF(总支出!A861="","",总支出!A861)</f>
        <v/>
      </c>
      <c r="B861" s="7" t="str">
        <f>IF(总支出!B861="","",总支出!B861)</f>
        <v/>
      </c>
      <c r="C861" s="6" t="str">
        <f t="shared" si="91"/>
        <v/>
      </c>
      <c r="D861" s="6" t="str">
        <f>IF(总支出!C861="","",总支出!C861)</f>
        <v/>
      </c>
      <c r="E861" s="8" t="str">
        <f>IF(总支出!D861="","",总支出!D861)</f>
        <v/>
      </c>
      <c r="F861" s="6" t="str">
        <f>IF(总支出!E861="","",总支出!E861)</f>
        <v/>
      </c>
      <c r="G861" s="6" t="str">
        <f>IF(总支出!H861="","",总支出!H861)</f>
        <v/>
      </c>
      <c r="H861" s="6" t="str">
        <f>IF(总支出!I861="","自动",总支出!I861)</f>
        <v>自动</v>
      </c>
      <c r="I861" s="6" t="str">
        <f>IF(F861="","",IFERROR(VLOOKUP(F861,税费设置!$A$15:$B$27,2,FALSE),"含税不明"))</f>
        <v/>
      </c>
      <c r="J861" s="6" t="str">
        <f t="shared" si="92"/>
        <v/>
      </c>
      <c r="K861" s="6" t="str">
        <f>IF(AND(税费设置!$B$5="是",G861="个人支出",J861="应税"),"是","否")</f>
        <v>否</v>
      </c>
      <c r="L861" s="8">
        <f t="shared" si="93"/>
        <v>0</v>
      </c>
      <c r="M861" s="8">
        <f t="shared" si="94"/>
        <v>0</v>
      </c>
      <c r="N861" s="8">
        <f t="shared" si="95"/>
        <v>0</v>
      </c>
      <c r="O861" s="8">
        <f t="shared" si="96"/>
        <v>0</v>
      </c>
      <c r="P861" s="8">
        <f>IF(K861&lt;&gt;"是",0,IF(税费设置!$B$6="是",E861/(1+税费设置!$B$10),E861))</f>
        <v>0</v>
      </c>
      <c r="Q861" s="8">
        <f>IF(K861&lt;&gt;"是",0,P861*税费设置!$B$8)</f>
        <v>0</v>
      </c>
      <c r="R861" s="8">
        <f>IF(K861&lt;&gt;"是",0,P861*税费设置!$B$9)</f>
        <v>0</v>
      </c>
      <c r="S861" s="8">
        <f t="shared" si="97"/>
        <v>0</v>
      </c>
    </row>
    <row r="862" spans="1:19" ht="13.9">
      <c r="A862" s="6" t="str">
        <f>IF(总支出!A862="","",总支出!A862)</f>
        <v/>
      </c>
      <c r="B862" s="7" t="str">
        <f>IF(总支出!B862="","",总支出!B862)</f>
        <v/>
      </c>
      <c r="C862" s="6" t="str">
        <f t="shared" si="91"/>
        <v/>
      </c>
      <c r="D862" s="6" t="str">
        <f>IF(总支出!C862="","",总支出!C862)</f>
        <v/>
      </c>
      <c r="E862" s="8" t="str">
        <f>IF(总支出!D862="","",总支出!D862)</f>
        <v/>
      </c>
      <c r="F862" s="6" t="str">
        <f>IF(总支出!E862="","",总支出!E862)</f>
        <v/>
      </c>
      <c r="G862" s="6" t="str">
        <f>IF(总支出!H862="","",总支出!H862)</f>
        <v/>
      </c>
      <c r="H862" s="6" t="str">
        <f>IF(总支出!I862="","自动",总支出!I862)</f>
        <v>自动</v>
      </c>
      <c r="I862" s="6" t="str">
        <f>IF(F862="","",IFERROR(VLOOKUP(F862,税费设置!$A$15:$B$27,2,FALSE),"含税不明"))</f>
        <v/>
      </c>
      <c r="J862" s="6" t="str">
        <f t="shared" si="92"/>
        <v/>
      </c>
      <c r="K862" s="6" t="str">
        <f>IF(AND(税费设置!$B$5="是",G862="个人支出",J862="应税"),"是","否")</f>
        <v>否</v>
      </c>
      <c r="L862" s="8">
        <f t="shared" si="93"/>
        <v>0</v>
      </c>
      <c r="M862" s="8">
        <f t="shared" si="94"/>
        <v>0</v>
      </c>
      <c r="N862" s="8">
        <f t="shared" si="95"/>
        <v>0</v>
      </c>
      <c r="O862" s="8">
        <f t="shared" si="96"/>
        <v>0</v>
      </c>
      <c r="P862" s="8">
        <f>IF(K862&lt;&gt;"是",0,IF(税费设置!$B$6="是",E862/(1+税费设置!$B$10),E862))</f>
        <v>0</v>
      </c>
      <c r="Q862" s="8">
        <f>IF(K862&lt;&gt;"是",0,P862*税费设置!$B$8)</f>
        <v>0</v>
      </c>
      <c r="R862" s="8">
        <f>IF(K862&lt;&gt;"是",0,P862*税费设置!$B$9)</f>
        <v>0</v>
      </c>
      <c r="S862" s="8">
        <f t="shared" si="97"/>
        <v>0</v>
      </c>
    </row>
    <row r="863" spans="1:19" ht="13.9">
      <c r="A863" s="6" t="str">
        <f>IF(总支出!A863="","",总支出!A863)</f>
        <v/>
      </c>
      <c r="B863" s="7" t="str">
        <f>IF(总支出!B863="","",总支出!B863)</f>
        <v/>
      </c>
      <c r="C863" s="6" t="str">
        <f t="shared" si="91"/>
        <v/>
      </c>
      <c r="D863" s="6" t="str">
        <f>IF(总支出!C863="","",总支出!C863)</f>
        <v/>
      </c>
      <c r="E863" s="8" t="str">
        <f>IF(总支出!D863="","",总支出!D863)</f>
        <v/>
      </c>
      <c r="F863" s="6" t="str">
        <f>IF(总支出!E863="","",总支出!E863)</f>
        <v/>
      </c>
      <c r="G863" s="6" t="str">
        <f>IF(总支出!H863="","",总支出!H863)</f>
        <v/>
      </c>
      <c r="H863" s="6" t="str">
        <f>IF(总支出!I863="","自动",总支出!I863)</f>
        <v>自动</v>
      </c>
      <c r="I863" s="6" t="str">
        <f>IF(F863="","",IFERROR(VLOOKUP(F863,税费设置!$A$15:$B$27,2,FALSE),"含税不明"))</f>
        <v/>
      </c>
      <c r="J863" s="6" t="str">
        <f t="shared" si="92"/>
        <v/>
      </c>
      <c r="K863" s="6" t="str">
        <f>IF(AND(税费设置!$B$5="是",G863="个人支出",J863="应税"),"是","否")</f>
        <v>否</v>
      </c>
      <c r="L863" s="8">
        <f t="shared" si="93"/>
        <v>0</v>
      </c>
      <c r="M863" s="8">
        <f t="shared" si="94"/>
        <v>0</v>
      </c>
      <c r="N863" s="8">
        <f t="shared" si="95"/>
        <v>0</v>
      </c>
      <c r="O863" s="8">
        <f t="shared" si="96"/>
        <v>0</v>
      </c>
      <c r="P863" s="8">
        <f>IF(K863&lt;&gt;"是",0,IF(税费设置!$B$6="是",E863/(1+税费设置!$B$10),E863))</f>
        <v>0</v>
      </c>
      <c r="Q863" s="8">
        <f>IF(K863&lt;&gt;"是",0,P863*税费设置!$B$8)</f>
        <v>0</v>
      </c>
      <c r="R863" s="8">
        <f>IF(K863&lt;&gt;"是",0,P863*税费设置!$B$9)</f>
        <v>0</v>
      </c>
      <c r="S863" s="8">
        <f t="shared" si="97"/>
        <v>0</v>
      </c>
    </row>
    <row r="864" spans="1:19" ht="13.9">
      <c r="A864" s="6" t="str">
        <f>IF(总支出!A864="","",总支出!A864)</f>
        <v/>
      </c>
      <c r="B864" s="7" t="str">
        <f>IF(总支出!B864="","",总支出!B864)</f>
        <v/>
      </c>
      <c r="C864" s="6" t="str">
        <f t="shared" si="91"/>
        <v/>
      </c>
      <c r="D864" s="6" t="str">
        <f>IF(总支出!C864="","",总支出!C864)</f>
        <v/>
      </c>
      <c r="E864" s="8" t="str">
        <f>IF(总支出!D864="","",总支出!D864)</f>
        <v/>
      </c>
      <c r="F864" s="6" t="str">
        <f>IF(总支出!E864="","",总支出!E864)</f>
        <v/>
      </c>
      <c r="G864" s="6" t="str">
        <f>IF(总支出!H864="","",总支出!H864)</f>
        <v/>
      </c>
      <c r="H864" s="6" t="str">
        <f>IF(总支出!I864="","自动",总支出!I864)</f>
        <v>自动</v>
      </c>
      <c r="I864" s="6" t="str">
        <f>IF(F864="","",IFERROR(VLOOKUP(F864,税费设置!$A$15:$B$27,2,FALSE),"含税不明"))</f>
        <v/>
      </c>
      <c r="J864" s="6" t="str">
        <f t="shared" si="92"/>
        <v/>
      </c>
      <c r="K864" s="6" t="str">
        <f>IF(AND(税费设置!$B$5="是",G864="个人支出",J864="应税"),"是","否")</f>
        <v>否</v>
      </c>
      <c r="L864" s="8">
        <f t="shared" si="93"/>
        <v>0</v>
      </c>
      <c r="M864" s="8">
        <f t="shared" si="94"/>
        <v>0</v>
      </c>
      <c r="N864" s="8">
        <f t="shared" si="95"/>
        <v>0</v>
      </c>
      <c r="O864" s="8">
        <f t="shared" si="96"/>
        <v>0</v>
      </c>
      <c r="P864" s="8">
        <f>IF(K864&lt;&gt;"是",0,IF(税费设置!$B$6="是",E864/(1+税费设置!$B$10),E864))</f>
        <v>0</v>
      </c>
      <c r="Q864" s="8">
        <f>IF(K864&lt;&gt;"是",0,P864*税费设置!$B$8)</f>
        <v>0</v>
      </c>
      <c r="R864" s="8">
        <f>IF(K864&lt;&gt;"是",0,P864*税费设置!$B$9)</f>
        <v>0</v>
      </c>
      <c r="S864" s="8">
        <f t="shared" si="97"/>
        <v>0</v>
      </c>
    </row>
    <row r="865" spans="1:19" ht="13.9">
      <c r="A865" s="6" t="str">
        <f>IF(总支出!A865="","",总支出!A865)</f>
        <v/>
      </c>
      <c r="B865" s="7" t="str">
        <f>IF(总支出!B865="","",总支出!B865)</f>
        <v/>
      </c>
      <c r="C865" s="6" t="str">
        <f t="shared" si="91"/>
        <v/>
      </c>
      <c r="D865" s="6" t="str">
        <f>IF(总支出!C865="","",总支出!C865)</f>
        <v/>
      </c>
      <c r="E865" s="8" t="str">
        <f>IF(总支出!D865="","",总支出!D865)</f>
        <v/>
      </c>
      <c r="F865" s="6" t="str">
        <f>IF(总支出!E865="","",总支出!E865)</f>
        <v/>
      </c>
      <c r="G865" s="6" t="str">
        <f>IF(总支出!H865="","",总支出!H865)</f>
        <v/>
      </c>
      <c r="H865" s="6" t="str">
        <f>IF(总支出!I865="","自动",总支出!I865)</f>
        <v>自动</v>
      </c>
      <c r="I865" s="6" t="str">
        <f>IF(F865="","",IFERROR(VLOOKUP(F865,税费设置!$A$15:$B$27,2,FALSE),"含税不明"))</f>
        <v/>
      </c>
      <c r="J865" s="6" t="str">
        <f t="shared" si="92"/>
        <v/>
      </c>
      <c r="K865" s="6" t="str">
        <f>IF(AND(税费设置!$B$5="是",G865="个人支出",J865="应税"),"是","否")</f>
        <v>否</v>
      </c>
      <c r="L865" s="8">
        <f t="shared" si="93"/>
        <v>0</v>
      </c>
      <c r="M865" s="8">
        <f t="shared" si="94"/>
        <v>0</v>
      </c>
      <c r="N865" s="8">
        <f t="shared" si="95"/>
        <v>0</v>
      </c>
      <c r="O865" s="8">
        <f t="shared" si="96"/>
        <v>0</v>
      </c>
      <c r="P865" s="8">
        <f>IF(K865&lt;&gt;"是",0,IF(税费设置!$B$6="是",E865/(1+税费设置!$B$10),E865))</f>
        <v>0</v>
      </c>
      <c r="Q865" s="8">
        <f>IF(K865&lt;&gt;"是",0,P865*税费设置!$B$8)</f>
        <v>0</v>
      </c>
      <c r="R865" s="8">
        <f>IF(K865&lt;&gt;"是",0,P865*税费设置!$B$9)</f>
        <v>0</v>
      </c>
      <c r="S865" s="8">
        <f t="shared" si="97"/>
        <v>0</v>
      </c>
    </row>
    <row r="866" spans="1:19" ht="13.9">
      <c r="A866" s="6" t="str">
        <f>IF(总支出!A866="","",总支出!A866)</f>
        <v/>
      </c>
      <c r="B866" s="7" t="str">
        <f>IF(总支出!B866="","",总支出!B866)</f>
        <v/>
      </c>
      <c r="C866" s="6" t="str">
        <f t="shared" si="91"/>
        <v/>
      </c>
      <c r="D866" s="6" t="str">
        <f>IF(总支出!C866="","",总支出!C866)</f>
        <v/>
      </c>
      <c r="E866" s="8" t="str">
        <f>IF(总支出!D866="","",总支出!D866)</f>
        <v/>
      </c>
      <c r="F866" s="6" t="str">
        <f>IF(总支出!E866="","",总支出!E866)</f>
        <v/>
      </c>
      <c r="G866" s="6" t="str">
        <f>IF(总支出!H866="","",总支出!H866)</f>
        <v/>
      </c>
      <c r="H866" s="6" t="str">
        <f>IF(总支出!I866="","自动",总支出!I866)</f>
        <v>自动</v>
      </c>
      <c r="I866" s="6" t="str">
        <f>IF(F866="","",IFERROR(VLOOKUP(F866,税费设置!$A$15:$B$27,2,FALSE),"含税不明"))</f>
        <v/>
      </c>
      <c r="J866" s="6" t="str">
        <f t="shared" si="92"/>
        <v/>
      </c>
      <c r="K866" s="6" t="str">
        <f>IF(AND(税费设置!$B$5="是",G866="个人支出",J866="应税"),"是","否")</f>
        <v>否</v>
      </c>
      <c r="L866" s="8">
        <f t="shared" si="93"/>
        <v>0</v>
      </c>
      <c r="M866" s="8">
        <f t="shared" si="94"/>
        <v>0</v>
      </c>
      <c r="N866" s="8">
        <f t="shared" si="95"/>
        <v>0</v>
      </c>
      <c r="O866" s="8">
        <f t="shared" si="96"/>
        <v>0</v>
      </c>
      <c r="P866" s="8">
        <f>IF(K866&lt;&gt;"是",0,IF(税费设置!$B$6="是",E866/(1+税费设置!$B$10),E866))</f>
        <v>0</v>
      </c>
      <c r="Q866" s="8">
        <f>IF(K866&lt;&gt;"是",0,P866*税费设置!$B$8)</f>
        <v>0</v>
      </c>
      <c r="R866" s="8">
        <f>IF(K866&lt;&gt;"是",0,P866*税费设置!$B$9)</f>
        <v>0</v>
      </c>
      <c r="S866" s="8">
        <f t="shared" si="97"/>
        <v>0</v>
      </c>
    </row>
    <row r="867" spans="1:19" ht="13.9">
      <c r="A867" s="6" t="str">
        <f>IF(总支出!A867="","",总支出!A867)</f>
        <v/>
      </c>
      <c r="B867" s="7" t="str">
        <f>IF(总支出!B867="","",总支出!B867)</f>
        <v/>
      </c>
      <c r="C867" s="6" t="str">
        <f t="shared" si="91"/>
        <v/>
      </c>
      <c r="D867" s="6" t="str">
        <f>IF(总支出!C867="","",总支出!C867)</f>
        <v/>
      </c>
      <c r="E867" s="8" t="str">
        <f>IF(总支出!D867="","",总支出!D867)</f>
        <v/>
      </c>
      <c r="F867" s="6" t="str">
        <f>IF(总支出!E867="","",总支出!E867)</f>
        <v/>
      </c>
      <c r="G867" s="6" t="str">
        <f>IF(总支出!H867="","",总支出!H867)</f>
        <v/>
      </c>
      <c r="H867" s="6" t="str">
        <f>IF(总支出!I867="","自动",总支出!I867)</f>
        <v>自动</v>
      </c>
      <c r="I867" s="6" t="str">
        <f>IF(F867="","",IFERROR(VLOOKUP(F867,税费设置!$A$15:$B$27,2,FALSE),"含税不明"))</f>
        <v/>
      </c>
      <c r="J867" s="6" t="str">
        <f t="shared" si="92"/>
        <v/>
      </c>
      <c r="K867" s="6" t="str">
        <f>IF(AND(税费设置!$B$5="是",G867="个人支出",J867="应税"),"是","否")</f>
        <v>否</v>
      </c>
      <c r="L867" s="8">
        <f t="shared" si="93"/>
        <v>0</v>
      </c>
      <c r="M867" s="8">
        <f t="shared" si="94"/>
        <v>0</v>
      </c>
      <c r="N867" s="8">
        <f t="shared" si="95"/>
        <v>0</v>
      </c>
      <c r="O867" s="8">
        <f t="shared" si="96"/>
        <v>0</v>
      </c>
      <c r="P867" s="8">
        <f>IF(K867&lt;&gt;"是",0,IF(税费设置!$B$6="是",E867/(1+税费设置!$B$10),E867))</f>
        <v>0</v>
      </c>
      <c r="Q867" s="8">
        <f>IF(K867&lt;&gt;"是",0,P867*税费设置!$B$8)</f>
        <v>0</v>
      </c>
      <c r="R867" s="8">
        <f>IF(K867&lt;&gt;"是",0,P867*税费设置!$B$9)</f>
        <v>0</v>
      </c>
      <c r="S867" s="8">
        <f t="shared" si="97"/>
        <v>0</v>
      </c>
    </row>
    <row r="868" spans="1:19" ht="13.9">
      <c r="A868" s="6" t="str">
        <f>IF(总支出!A868="","",总支出!A868)</f>
        <v/>
      </c>
      <c r="B868" s="7" t="str">
        <f>IF(总支出!B868="","",总支出!B868)</f>
        <v/>
      </c>
      <c r="C868" s="6" t="str">
        <f t="shared" si="91"/>
        <v/>
      </c>
      <c r="D868" s="6" t="str">
        <f>IF(总支出!C868="","",总支出!C868)</f>
        <v/>
      </c>
      <c r="E868" s="8" t="str">
        <f>IF(总支出!D868="","",总支出!D868)</f>
        <v/>
      </c>
      <c r="F868" s="6" t="str">
        <f>IF(总支出!E868="","",总支出!E868)</f>
        <v/>
      </c>
      <c r="G868" s="6" t="str">
        <f>IF(总支出!H868="","",总支出!H868)</f>
        <v/>
      </c>
      <c r="H868" s="6" t="str">
        <f>IF(总支出!I868="","自动",总支出!I868)</f>
        <v>自动</v>
      </c>
      <c r="I868" s="6" t="str">
        <f>IF(F868="","",IFERROR(VLOOKUP(F868,税费设置!$A$15:$B$27,2,FALSE),"含税不明"))</f>
        <v/>
      </c>
      <c r="J868" s="6" t="str">
        <f t="shared" si="92"/>
        <v/>
      </c>
      <c r="K868" s="6" t="str">
        <f>IF(AND(税费设置!$B$5="是",G868="个人支出",J868="应税"),"是","否")</f>
        <v>否</v>
      </c>
      <c r="L868" s="8">
        <f t="shared" si="93"/>
        <v>0</v>
      </c>
      <c r="M868" s="8">
        <f t="shared" si="94"/>
        <v>0</v>
      </c>
      <c r="N868" s="8">
        <f t="shared" si="95"/>
        <v>0</v>
      </c>
      <c r="O868" s="8">
        <f t="shared" si="96"/>
        <v>0</v>
      </c>
      <c r="P868" s="8">
        <f>IF(K868&lt;&gt;"是",0,IF(税费设置!$B$6="是",E868/(1+税费设置!$B$10),E868))</f>
        <v>0</v>
      </c>
      <c r="Q868" s="8">
        <f>IF(K868&lt;&gt;"是",0,P868*税费设置!$B$8)</f>
        <v>0</v>
      </c>
      <c r="R868" s="8">
        <f>IF(K868&lt;&gt;"是",0,P868*税费设置!$B$9)</f>
        <v>0</v>
      </c>
      <c r="S868" s="8">
        <f t="shared" si="97"/>
        <v>0</v>
      </c>
    </row>
    <row r="869" spans="1:19" ht="13.9">
      <c r="A869" s="6" t="str">
        <f>IF(总支出!A869="","",总支出!A869)</f>
        <v/>
      </c>
      <c r="B869" s="7" t="str">
        <f>IF(总支出!B869="","",总支出!B869)</f>
        <v/>
      </c>
      <c r="C869" s="6" t="str">
        <f t="shared" si="91"/>
        <v/>
      </c>
      <c r="D869" s="6" t="str">
        <f>IF(总支出!C869="","",总支出!C869)</f>
        <v/>
      </c>
      <c r="E869" s="8" t="str">
        <f>IF(总支出!D869="","",总支出!D869)</f>
        <v/>
      </c>
      <c r="F869" s="6" t="str">
        <f>IF(总支出!E869="","",总支出!E869)</f>
        <v/>
      </c>
      <c r="G869" s="6" t="str">
        <f>IF(总支出!H869="","",总支出!H869)</f>
        <v/>
      </c>
      <c r="H869" s="6" t="str">
        <f>IF(总支出!I869="","自动",总支出!I869)</f>
        <v>自动</v>
      </c>
      <c r="I869" s="6" t="str">
        <f>IF(F869="","",IFERROR(VLOOKUP(F869,税费设置!$A$15:$B$27,2,FALSE),"含税不明"))</f>
        <v/>
      </c>
      <c r="J869" s="6" t="str">
        <f t="shared" si="92"/>
        <v/>
      </c>
      <c r="K869" s="6" t="str">
        <f>IF(AND(税费设置!$B$5="是",G869="个人支出",J869="应税"),"是","否")</f>
        <v>否</v>
      </c>
      <c r="L869" s="8">
        <f t="shared" si="93"/>
        <v>0</v>
      </c>
      <c r="M869" s="8">
        <f t="shared" si="94"/>
        <v>0</v>
      </c>
      <c r="N869" s="8">
        <f t="shared" si="95"/>
        <v>0</v>
      </c>
      <c r="O869" s="8">
        <f t="shared" si="96"/>
        <v>0</v>
      </c>
      <c r="P869" s="8">
        <f>IF(K869&lt;&gt;"是",0,IF(税费设置!$B$6="是",E869/(1+税费设置!$B$10),E869))</f>
        <v>0</v>
      </c>
      <c r="Q869" s="8">
        <f>IF(K869&lt;&gt;"是",0,P869*税费设置!$B$8)</f>
        <v>0</v>
      </c>
      <c r="R869" s="8">
        <f>IF(K869&lt;&gt;"是",0,P869*税费设置!$B$9)</f>
        <v>0</v>
      </c>
      <c r="S869" s="8">
        <f t="shared" si="97"/>
        <v>0</v>
      </c>
    </row>
    <row r="870" spans="1:19" ht="13.9">
      <c r="A870" s="6" t="str">
        <f>IF(总支出!A870="","",总支出!A870)</f>
        <v/>
      </c>
      <c r="B870" s="7" t="str">
        <f>IF(总支出!B870="","",总支出!B870)</f>
        <v/>
      </c>
      <c r="C870" s="6" t="str">
        <f t="shared" si="91"/>
        <v/>
      </c>
      <c r="D870" s="6" t="str">
        <f>IF(总支出!C870="","",总支出!C870)</f>
        <v/>
      </c>
      <c r="E870" s="8" t="str">
        <f>IF(总支出!D870="","",总支出!D870)</f>
        <v/>
      </c>
      <c r="F870" s="6" t="str">
        <f>IF(总支出!E870="","",总支出!E870)</f>
        <v/>
      </c>
      <c r="G870" s="6" t="str">
        <f>IF(总支出!H870="","",总支出!H870)</f>
        <v/>
      </c>
      <c r="H870" s="6" t="str">
        <f>IF(总支出!I870="","自动",总支出!I870)</f>
        <v>自动</v>
      </c>
      <c r="I870" s="6" t="str">
        <f>IF(F870="","",IFERROR(VLOOKUP(F870,税费设置!$A$15:$B$27,2,FALSE),"含税不明"))</f>
        <v/>
      </c>
      <c r="J870" s="6" t="str">
        <f t="shared" si="92"/>
        <v/>
      </c>
      <c r="K870" s="6" t="str">
        <f>IF(AND(税费设置!$B$5="是",G870="个人支出",J870="应税"),"是","否")</f>
        <v>否</v>
      </c>
      <c r="L870" s="8">
        <f t="shared" si="93"/>
        <v>0</v>
      </c>
      <c r="M870" s="8">
        <f t="shared" si="94"/>
        <v>0</v>
      </c>
      <c r="N870" s="8">
        <f t="shared" si="95"/>
        <v>0</v>
      </c>
      <c r="O870" s="8">
        <f t="shared" si="96"/>
        <v>0</v>
      </c>
      <c r="P870" s="8">
        <f>IF(K870&lt;&gt;"是",0,IF(税费设置!$B$6="是",E870/(1+税费设置!$B$10),E870))</f>
        <v>0</v>
      </c>
      <c r="Q870" s="8">
        <f>IF(K870&lt;&gt;"是",0,P870*税费设置!$B$8)</f>
        <v>0</v>
      </c>
      <c r="R870" s="8">
        <f>IF(K870&lt;&gt;"是",0,P870*税费设置!$B$9)</f>
        <v>0</v>
      </c>
      <c r="S870" s="8">
        <f t="shared" si="97"/>
        <v>0</v>
      </c>
    </row>
    <row r="871" spans="1:19" ht="13.9">
      <c r="A871" s="6" t="str">
        <f>IF(总支出!A871="","",总支出!A871)</f>
        <v/>
      </c>
      <c r="B871" s="7" t="str">
        <f>IF(总支出!B871="","",总支出!B871)</f>
        <v/>
      </c>
      <c r="C871" s="6" t="str">
        <f t="shared" si="91"/>
        <v/>
      </c>
      <c r="D871" s="6" t="str">
        <f>IF(总支出!C871="","",总支出!C871)</f>
        <v/>
      </c>
      <c r="E871" s="8" t="str">
        <f>IF(总支出!D871="","",总支出!D871)</f>
        <v/>
      </c>
      <c r="F871" s="6" t="str">
        <f>IF(总支出!E871="","",总支出!E871)</f>
        <v/>
      </c>
      <c r="G871" s="6" t="str">
        <f>IF(总支出!H871="","",总支出!H871)</f>
        <v/>
      </c>
      <c r="H871" s="6" t="str">
        <f>IF(总支出!I871="","自动",总支出!I871)</f>
        <v>自动</v>
      </c>
      <c r="I871" s="6" t="str">
        <f>IF(F871="","",IFERROR(VLOOKUP(F871,税费设置!$A$15:$B$27,2,FALSE),"含税不明"))</f>
        <v/>
      </c>
      <c r="J871" s="6" t="str">
        <f t="shared" si="92"/>
        <v/>
      </c>
      <c r="K871" s="6" t="str">
        <f>IF(AND(税费设置!$B$5="是",G871="个人支出",J871="应税"),"是","否")</f>
        <v>否</v>
      </c>
      <c r="L871" s="8">
        <f t="shared" si="93"/>
        <v>0</v>
      </c>
      <c r="M871" s="8">
        <f t="shared" si="94"/>
        <v>0</v>
      </c>
      <c r="N871" s="8">
        <f t="shared" si="95"/>
        <v>0</v>
      </c>
      <c r="O871" s="8">
        <f t="shared" si="96"/>
        <v>0</v>
      </c>
      <c r="P871" s="8">
        <f>IF(K871&lt;&gt;"是",0,IF(税费设置!$B$6="是",E871/(1+税费设置!$B$10),E871))</f>
        <v>0</v>
      </c>
      <c r="Q871" s="8">
        <f>IF(K871&lt;&gt;"是",0,P871*税费设置!$B$8)</f>
        <v>0</v>
      </c>
      <c r="R871" s="8">
        <f>IF(K871&lt;&gt;"是",0,P871*税费设置!$B$9)</f>
        <v>0</v>
      </c>
      <c r="S871" s="8">
        <f t="shared" si="97"/>
        <v>0</v>
      </c>
    </row>
    <row r="872" spans="1:19" ht="13.9">
      <c r="A872" s="6" t="str">
        <f>IF(总支出!A872="","",总支出!A872)</f>
        <v/>
      </c>
      <c r="B872" s="7" t="str">
        <f>IF(总支出!B872="","",总支出!B872)</f>
        <v/>
      </c>
      <c r="C872" s="6" t="str">
        <f t="shared" si="91"/>
        <v/>
      </c>
      <c r="D872" s="6" t="str">
        <f>IF(总支出!C872="","",总支出!C872)</f>
        <v/>
      </c>
      <c r="E872" s="8" t="str">
        <f>IF(总支出!D872="","",总支出!D872)</f>
        <v/>
      </c>
      <c r="F872" s="6" t="str">
        <f>IF(总支出!E872="","",总支出!E872)</f>
        <v/>
      </c>
      <c r="G872" s="6" t="str">
        <f>IF(总支出!H872="","",总支出!H872)</f>
        <v/>
      </c>
      <c r="H872" s="6" t="str">
        <f>IF(总支出!I872="","自动",总支出!I872)</f>
        <v>自动</v>
      </c>
      <c r="I872" s="6" t="str">
        <f>IF(F872="","",IFERROR(VLOOKUP(F872,税费设置!$A$15:$B$27,2,FALSE),"含税不明"))</f>
        <v/>
      </c>
      <c r="J872" s="6" t="str">
        <f t="shared" si="92"/>
        <v/>
      </c>
      <c r="K872" s="6" t="str">
        <f>IF(AND(税费设置!$B$5="是",G872="个人支出",J872="应税"),"是","否")</f>
        <v>否</v>
      </c>
      <c r="L872" s="8">
        <f t="shared" si="93"/>
        <v>0</v>
      </c>
      <c r="M872" s="8">
        <f t="shared" si="94"/>
        <v>0</v>
      </c>
      <c r="N872" s="8">
        <f t="shared" si="95"/>
        <v>0</v>
      </c>
      <c r="O872" s="8">
        <f t="shared" si="96"/>
        <v>0</v>
      </c>
      <c r="P872" s="8">
        <f>IF(K872&lt;&gt;"是",0,IF(税费设置!$B$6="是",E872/(1+税费设置!$B$10),E872))</f>
        <v>0</v>
      </c>
      <c r="Q872" s="8">
        <f>IF(K872&lt;&gt;"是",0,P872*税费设置!$B$8)</f>
        <v>0</v>
      </c>
      <c r="R872" s="8">
        <f>IF(K872&lt;&gt;"是",0,P872*税费设置!$B$9)</f>
        <v>0</v>
      </c>
      <c r="S872" s="8">
        <f t="shared" si="97"/>
        <v>0</v>
      </c>
    </row>
    <row r="873" spans="1:19" ht="13.9">
      <c r="A873" s="6" t="str">
        <f>IF(总支出!A873="","",总支出!A873)</f>
        <v/>
      </c>
      <c r="B873" s="7" t="str">
        <f>IF(总支出!B873="","",总支出!B873)</f>
        <v/>
      </c>
      <c r="C873" s="6" t="str">
        <f t="shared" si="91"/>
        <v/>
      </c>
      <c r="D873" s="6" t="str">
        <f>IF(总支出!C873="","",总支出!C873)</f>
        <v/>
      </c>
      <c r="E873" s="8" t="str">
        <f>IF(总支出!D873="","",总支出!D873)</f>
        <v/>
      </c>
      <c r="F873" s="6" t="str">
        <f>IF(总支出!E873="","",总支出!E873)</f>
        <v/>
      </c>
      <c r="G873" s="6" t="str">
        <f>IF(总支出!H873="","",总支出!H873)</f>
        <v/>
      </c>
      <c r="H873" s="6" t="str">
        <f>IF(总支出!I873="","自动",总支出!I873)</f>
        <v>自动</v>
      </c>
      <c r="I873" s="6" t="str">
        <f>IF(F873="","",IFERROR(VLOOKUP(F873,税费设置!$A$15:$B$27,2,FALSE),"含税不明"))</f>
        <v/>
      </c>
      <c r="J873" s="6" t="str">
        <f t="shared" si="92"/>
        <v/>
      </c>
      <c r="K873" s="6" t="str">
        <f>IF(AND(税费设置!$B$5="是",G873="个人支出",J873="应税"),"是","否")</f>
        <v>否</v>
      </c>
      <c r="L873" s="8">
        <f t="shared" si="93"/>
        <v>0</v>
      </c>
      <c r="M873" s="8">
        <f t="shared" si="94"/>
        <v>0</v>
      </c>
      <c r="N873" s="8">
        <f t="shared" si="95"/>
        <v>0</v>
      </c>
      <c r="O873" s="8">
        <f t="shared" si="96"/>
        <v>0</v>
      </c>
      <c r="P873" s="8">
        <f>IF(K873&lt;&gt;"是",0,IF(税费设置!$B$6="是",E873/(1+税费设置!$B$10),E873))</f>
        <v>0</v>
      </c>
      <c r="Q873" s="8">
        <f>IF(K873&lt;&gt;"是",0,P873*税费设置!$B$8)</f>
        <v>0</v>
      </c>
      <c r="R873" s="8">
        <f>IF(K873&lt;&gt;"是",0,P873*税费设置!$B$9)</f>
        <v>0</v>
      </c>
      <c r="S873" s="8">
        <f t="shared" si="97"/>
        <v>0</v>
      </c>
    </row>
    <row r="874" spans="1:19" ht="13.9">
      <c r="A874" s="6" t="str">
        <f>IF(总支出!A874="","",总支出!A874)</f>
        <v/>
      </c>
      <c r="B874" s="7" t="str">
        <f>IF(总支出!B874="","",总支出!B874)</f>
        <v/>
      </c>
      <c r="C874" s="6" t="str">
        <f t="shared" si="91"/>
        <v/>
      </c>
      <c r="D874" s="6" t="str">
        <f>IF(总支出!C874="","",总支出!C874)</f>
        <v/>
      </c>
      <c r="E874" s="8" t="str">
        <f>IF(总支出!D874="","",总支出!D874)</f>
        <v/>
      </c>
      <c r="F874" s="6" t="str">
        <f>IF(总支出!E874="","",总支出!E874)</f>
        <v/>
      </c>
      <c r="G874" s="6" t="str">
        <f>IF(总支出!H874="","",总支出!H874)</f>
        <v/>
      </c>
      <c r="H874" s="6" t="str">
        <f>IF(总支出!I874="","自动",总支出!I874)</f>
        <v>自动</v>
      </c>
      <c r="I874" s="6" t="str">
        <f>IF(F874="","",IFERROR(VLOOKUP(F874,税费设置!$A$15:$B$27,2,FALSE),"含税不明"))</f>
        <v/>
      </c>
      <c r="J874" s="6" t="str">
        <f t="shared" si="92"/>
        <v/>
      </c>
      <c r="K874" s="6" t="str">
        <f>IF(AND(税费设置!$B$5="是",G874="个人支出",J874="应税"),"是","否")</f>
        <v>否</v>
      </c>
      <c r="L874" s="8">
        <f t="shared" si="93"/>
        <v>0</v>
      </c>
      <c r="M874" s="8">
        <f t="shared" si="94"/>
        <v>0</v>
      </c>
      <c r="N874" s="8">
        <f t="shared" si="95"/>
        <v>0</v>
      </c>
      <c r="O874" s="8">
        <f t="shared" si="96"/>
        <v>0</v>
      </c>
      <c r="P874" s="8">
        <f>IF(K874&lt;&gt;"是",0,IF(税费设置!$B$6="是",E874/(1+税费设置!$B$10),E874))</f>
        <v>0</v>
      </c>
      <c r="Q874" s="8">
        <f>IF(K874&lt;&gt;"是",0,P874*税费设置!$B$8)</f>
        <v>0</v>
      </c>
      <c r="R874" s="8">
        <f>IF(K874&lt;&gt;"是",0,P874*税费设置!$B$9)</f>
        <v>0</v>
      </c>
      <c r="S874" s="8">
        <f t="shared" si="97"/>
        <v>0</v>
      </c>
    </row>
    <row r="875" spans="1:19" ht="13.9">
      <c r="A875" s="6" t="str">
        <f>IF(总支出!A875="","",总支出!A875)</f>
        <v/>
      </c>
      <c r="B875" s="7" t="str">
        <f>IF(总支出!B875="","",总支出!B875)</f>
        <v/>
      </c>
      <c r="C875" s="6" t="str">
        <f t="shared" si="91"/>
        <v/>
      </c>
      <c r="D875" s="6" t="str">
        <f>IF(总支出!C875="","",总支出!C875)</f>
        <v/>
      </c>
      <c r="E875" s="8" t="str">
        <f>IF(总支出!D875="","",总支出!D875)</f>
        <v/>
      </c>
      <c r="F875" s="6" t="str">
        <f>IF(总支出!E875="","",总支出!E875)</f>
        <v/>
      </c>
      <c r="G875" s="6" t="str">
        <f>IF(总支出!H875="","",总支出!H875)</f>
        <v/>
      </c>
      <c r="H875" s="6" t="str">
        <f>IF(总支出!I875="","自动",总支出!I875)</f>
        <v>自动</v>
      </c>
      <c r="I875" s="6" t="str">
        <f>IF(F875="","",IFERROR(VLOOKUP(F875,税费设置!$A$15:$B$27,2,FALSE),"含税不明"))</f>
        <v/>
      </c>
      <c r="J875" s="6" t="str">
        <f t="shared" si="92"/>
        <v/>
      </c>
      <c r="K875" s="6" t="str">
        <f>IF(AND(税费设置!$B$5="是",G875="个人支出",J875="应税"),"是","否")</f>
        <v>否</v>
      </c>
      <c r="L875" s="8">
        <f t="shared" si="93"/>
        <v>0</v>
      </c>
      <c r="M875" s="8">
        <f t="shared" si="94"/>
        <v>0</v>
      </c>
      <c r="N875" s="8">
        <f t="shared" si="95"/>
        <v>0</v>
      </c>
      <c r="O875" s="8">
        <f t="shared" si="96"/>
        <v>0</v>
      </c>
      <c r="P875" s="8">
        <f>IF(K875&lt;&gt;"是",0,IF(税费设置!$B$6="是",E875/(1+税费设置!$B$10),E875))</f>
        <v>0</v>
      </c>
      <c r="Q875" s="8">
        <f>IF(K875&lt;&gt;"是",0,P875*税费设置!$B$8)</f>
        <v>0</v>
      </c>
      <c r="R875" s="8">
        <f>IF(K875&lt;&gt;"是",0,P875*税费设置!$B$9)</f>
        <v>0</v>
      </c>
      <c r="S875" s="8">
        <f t="shared" si="97"/>
        <v>0</v>
      </c>
    </row>
    <row r="876" spans="1:19" ht="13.9">
      <c r="A876" s="6" t="str">
        <f>IF(总支出!A876="","",总支出!A876)</f>
        <v/>
      </c>
      <c r="B876" s="7" t="str">
        <f>IF(总支出!B876="","",总支出!B876)</f>
        <v/>
      </c>
      <c r="C876" s="6" t="str">
        <f t="shared" si="91"/>
        <v/>
      </c>
      <c r="D876" s="6" t="str">
        <f>IF(总支出!C876="","",总支出!C876)</f>
        <v/>
      </c>
      <c r="E876" s="8" t="str">
        <f>IF(总支出!D876="","",总支出!D876)</f>
        <v/>
      </c>
      <c r="F876" s="6" t="str">
        <f>IF(总支出!E876="","",总支出!E876)</f>
        <v/>
      </c>
      <c r="G876" s="6" t="str">
        <f>IF(总支出!H876="","",总支出!H876)</f>
        <v/>
      </c>
      <c r="H876" s="6" t="str">
        <f>IF(总支出!I876="","自动",总支出!I876)</f>
        <v>自动</v>
      </c>
      <c r="I876" s="6" t="str">
        <f>IF(F876="","",IFERROR(VLOOKUP(F876,税费设置!$A$15:$B$27,2,FALSE),"含税不明"))</f>
        <v/>
      </c>
      <c r="J876" s="6" t="str">
        <f t="shared" si="92"/>
        <v/>
      </c>
      <c r="K876" s="6" t="str">
        <f>IF(AND(税费设置!$B$5="是",G876="个人支出",J876="应税"),"是","否")</f>
        <v>否</v>
      </c>
      <c r="L876" s="8">
        <f t="shared" si="93"/>
        <v>0</v>
      </c>
      <c r="M876" s="8">
        <f t="shared" si="94"/>
        <v>0</v>
      </c>
      <c r="N876" s="8">
        <f t="shared" si="95"/>
        <v>0</v>
      </c>
      <c r="O876" s="8">
        <f t="shared" si="96"/>
        <v>0</v>
      </c>
      <c r="P876" s="8">
        <f>IF(K876&lt;&gt;"是",0,IF(税费设置!$B$6="是",E876/(1+税费设置!$B$10),E876))</f>
        <v>0</v>
      </c>
      <c r="Q876" s="8">
        <f>IF(K876&lt;&gt;"是",0,P876*税费设置!$B$8)</f>
        <v>0</v>
      </c>
      <c r="R876" s="8">
        <f>IF(K876&lt;&gt;"是",0,P876*税费设置!$B$9)</f>
        <v>0</v>
      </c>
      <c r="S876" s="8">
        <f t="shared" si="97"/>
        <v>0</v>
      </c>
    </row>
    <row r="877" spans="1:19" ht="13.9">
      <c r="A877" s="6" t="str">
        <f>IF(总支出!A877="","",总支出!A877)</f>
        <v/>
      </c>
      <c r="B877" s="7" t="str">
        <f>IF(总支出!B877="","",总支出!B877)</f>
        <v/>
      </c>
      <c r="C877" s="6" t="str">
        <f t="shared" si="91"/>
        <v/>
      </c>
      <c r="D877" s="6" t="str">
        <f>IF(总支出!C877="","",总支出!C877)</f>
        <v/>
      </c>
      <c r="E877" s="8" t="str">
        <f>IF(总支出!D877="","",总支出!D877)</f>
        <v/>
      </c>
      <c r="F877" s="6" t="str">
        <f>IF(总支出!E877="","",总支出!E877)</f>
        <v/>
      </c>
      <c r="G877" s="6" t="str">
        <f>IF(总支出!H877="","",总支出!H877)</f>
        <v/>
      </c>
      <c r="H877" s="6" t="str">
        <f>IF(总支出!I877="","自动",总支出!I877)</f>
        <v>自动</v>
      </c>
      <c r="I877" s="6" t="str">
        <f>IF(F877="","",IFERROR(VLOOKUP(F877,税费设置!$A$15:$B$27,2,FALSE),"含税不明"))</f>
        <v/>
      </c>
      <c r="J877" s="6" t="str">
        <f t="shared" si="92"/>
        <v/>
      </c>
      <c r="K877" s="6" t="str">
        <f>IF(AND(税费设置!$B$5="是",G877="个人支出",J877="应税"),"是","否")</f>
        <v>否</v>
      </c>
      <c r="L877" s="8">
        <f t="shared" si="93"/>
        <v>0</v>
      </c>
      <c r="M877" s="8">
        <f t="shared" si="94"/>
        <v>0</v>
      </c>
      <c r="N877" s="8">
        <f t="shared" si="95"/>
        <v>0</v>
      </c>
      <c r="O877" s="8">
        <f t="shared" si="96"/>
        <v>0</v>
      </c>
      <c r="P877" s="8">
        <f>IF(K877&lt;&gt;"是",0,IF(税费设置!$B$6="是",E877/(1+税费设置!$B$10),E877))</f>
        <v>0</v>
      </c>
      <c r="Q877" s="8">
        <f>IF(K877&lt;&gt;"是",0,P877*税费设置!$B$8)</f>
        <v>0</v>
      </c>
      <c r="R877" s="8">
        <f>IF(K877&lt;&gt;"是",0,P877*税费设置!$B$9)</f>
        <v>0</v>
      </c>
      <c r="S877" s="8">
        <f t="shared" si="97"/>
        <v>0</v>
      </c>
    </row>
    <row r="878" spans="1:19" ht="13.9">
      <c r="A878" s="6" t="str">
        <f>IF(总支出!A878="","",总支出!A878)</f>
        <v/>
      </c>
      <c r="B878" s="7" t="str">
        <f>IF(总支出!B878="","",总支出!B878)</f>
        <v/>
      </c>
      <c r="C878" s="6" t="str">
        <f t="shared" si="91"/>
        <v/>
      </c>
      <c r="D878" s="6" t="str">
        <f>IF(总支出!C878="","",总支出!C878)</f>
        <v/>
      </c>
      <c r="E878" s="8" t="str">
        <f>IF(总支出!D878="","",总支出!D878)</f>
        <v/>
      </c>
      <c r="F878" s="6" t="str">
        <f>IF(总支出!E878="","",总支出!E878)</f>
        <v/>
      </c>
      <c r="G878" s="6" t="str">
        <f>IF(总支出!H878="","",总支出!H878)</f>
        <v/>
      </c>
      <c r="H878" s="6" t="str">
        <f>IF(总支出!I878="","自动",总支出!I878)</f>
        <v>自动</v>
      </c>
      <c r="I878" s="6" t="str">
        <f>IF(F878="","",IFERROR(VLOOKUP(F878,税费设置!$A$15:$B$27,2,FALSE),"含税不明"))</f>
        <v/>
      </c>
      <c r="J878" s="6" t="str">
        <f t="shared" si="92"/>
        <v/>
      </c>
      <c r="K878" s="6" t="str">
        <f>IF(AND(税费设置!$B$5="是",G878="个人支出",J878="应税"),"是","否")</f>
        <v>否</v>
      </c>
      <c r="L878" s="8">
        <f t="shared" si="93"/>
        <v>0</v>
      </c>
      <c r="M878" s="8">
        <f t="shared" si="94"/>
        <v>0</v>
      </c>
      <c r="N878" s="8">
        <f t="shared" si="95"/>
        <v>0</v>
      </c>
      <c r="O878" s="8">
        <f t="shared" si="96"/>
        <v>0</v>
      </c>
      <c r="P878" s="8">
        <f>IF(K878&lt;&gt;"是",0,IF(税费设置!$B$6="是",E878/(1+税费设置!$B$10),E878))</f>
        <v>0</v>
      </c>
      <c r="Q878" s="8">
        <f>IF(K878&lt;&gt;"是",0,P878*税费设置!$B$8)</f>
        <v>0</v>
      </c>
      <c r="R878" s="8">
        <f>IF(K878&lt;&gt;"是",0,P878*税费设置!$B$9)</f>
        <v>0</v>
      </c>
      <c r="S878" s="8">
        <f t="shared" si="97"/>
        <v>0</v>
      </c>
    </row>
    <row r="879" spans="1:19" ht="13.9">
      <c r="A879" s="6" t="str">
        <f>IF(总支出!A879="","",总支出!A879)</f>
        <v/>
      </c>
      <c r="B879" s="7" t="str">
        <f>IF(总支出!B879="","",总支出!B879)</f>
        <v/>
      </c>
      <c r="C879" s="6" t="str">
        <f t="shared" si="91"/>
        <v/>
      </c>
      <c r="D879" s="6" t="str">
        <f>IF(总支出!C879="","",总支出!C879)</f>
        <v/>
      </c>
      <c r="E879" s="8" t="str">
        <f>IF(总支出!D879="","",总支出!D879)</f>
        <v/>
      </c>
      <c r="F879" s="6" t="str">
        <f>IF(总支出!E879="","",总支出!E879)</f>
        <v/>
      </c>
      <c r="G879" s="6" t="str">
        <f>IF(总支出!H879="","",总支出!H879)</f>
        <v/>
      </c>
      <c r="H879" s="6" t="str">
        <f>IF(总支出!I879="","自动",总支出!I879)</f>
        <v>自动</v>
      </c>
      <c r="I879" s="6" t="str">
        <f>IF(F879="","",IFERROR(VLOOKUP(F879,税费设置!$A$15:$B$27,2,FALSE),"含税不明"))</f>
        <v/>
      </c>
      <c r="J879" s="6" t="str">
        <f t="shared" si="92"/>
        <v/>
      </c>
      <c r="K879" s="6" t="str">
        <f>IF(AND(税费设置!$B$5="是",G879="个人支出",J879="应税"),"是","否")</f>
        <v>否</v>
      </c>
      <c r="L879" s="8">
        <f t="shared" si="93"/>
        <v>0</v>
      </c>
      <c r="M879" s="8">
        <f t="shared" si="94"/>
        <v>0</v>
      </c>
      <c r="N879" s="8">
        <f t="shared" si="95"/>
        <v>0</v>
      </c>
      <c r="O879" s="8">
        <f t="shared" si="96"/>
        <v>0</v>
      </c>
      <c r="P879" s="8">
        <f>IF(K879&lt;&gt;"是",0,IF(税费设置!$B$6="是",E879/(1+税费设置!$B$10),E879))</f>
        <v>0</v>
      </c>
      <c r="Q879" s="8">
        <f>IF(K879&lt;&gt;"是",0,P879*税费设置!$B$8)</f>
        <v>0</v>
      </c>
      <c r="R879" s="8">
        <f>IF(K879&lt;&gt;"是",0,P879*税费设置!$B$9)</f>
        <v>0</v>
      </c>
      <c r="S879" s="8">
        <f t="shared" si="97"/>
        <v>0</v>
      </c>
    </row>
    <row r="880" spans="1:19" ht="13.9">
      <c r="A880" s="6" t="str">
        <f>IF(总支出!A880="","",总支出!A880)</f>
        <v/>
      </c>
      <c r="B880" s="7" t="str">
        <f>IF(总支出!B880="","",总支出!B880)</f>
        <v/>
      </c>
      <c r="C880" s="6" t="str">
        <f t="shared" si="91"/>
        <v/>
      </c>
      <c r="D880" s="6" t="str">
        <f>IF(总支出!C880="","",总支出!C880)</f>
        <v/>
      </c>
      <c r="E880" s="8" t="str">
        <f>IF(总支出!D880="","",总支出!D880)</f>
        <v/>
      </c>
      <c r="F880" s="6" t="str">
        <f>IF(总支出!E880="","",总支出!E880)</f>
        <v/>
      </c>
      <c r="G880" s="6" t="str">
        <f>IF(总支出!H880="","",总支出!H880)</f>
        <v/>
      </c>
      <c r="H880" s="6" t="str">
        <f>IF(总支出!I880="","自动",总支出!I880)</f>
        <v>自动</v>
      </c>
      <c r="I880" s="6" t="str">
        <f>IF(F880="","",IFERROR(VLOOKUP(F880,税费设置!$A$15:$B$27,2,FALSE),"含税不明"))</f>
        <v/>
      </c>
      <c r="J880" s="6" t="str">
        <f t="shared" si="92"/>
        <v/>
      </c>
      <c r="K880" s="6" t="str">
        <f>IF(AND(税费设置!$B$5="是",G880="个人支出",J880="应税"),"是","否")</f>
        <v>否</v>
      </c>
      <c r="L880" s="8">
        <f t="shared" si="93"/>
        <v>0</v>
      </c>
      <c r="M880" s="8">
        <f t="shared" si="94"/>
        <v>0</v>
      </c>
      <c r="N880" s="8">
        <f t="shared" si="95"/>
        <v>0</v>
      </c>
      <c r="O880" s="8">
        <f t="shared" si="96"/>
        <v>0</v>
      </c>
      <c r="P880" s="8">
        <f>IF(K880&lt;&gt;"是",0,IF(税费设置!$B$6="是",E880/(1+税费设置!$B$10),E880))</f>
        <v>0</v>
      </c>
      <c r="Q880" s="8">
        <f>IF(K880&lt;&gt;"是",0,P880*税费设置!$B$8)</f>
        <v>0</v>
      </c>
      <c r="R880" s="8">
        <f>IF(K880&lt;&gt;"是",0,P880*税费设置!$B$9)</f>
        <v>0</v>
      </c>
      <c r="S880" s="8">
        <f t="shared" si="97"/>
        <v>0</v>
      </c>
    </row>
    <row r="881" spans="1:19" ht="13.9">
      <c r="A881" s="6" t="str">
        <f>IF(总支出!A881="","",总支出!A881)</f>
        <v/>
      </c>
      <c r="B881" s="7" t="str">
        <f>IF(总支出!B881="","",总支出!B881)</f>
        <v/>
      </c>
      <c r="C881" s="6" t="str">
        <f t="shared" si="91"/>
        <v/>
      </c>
      <c r="D881" s="6" t="str">
        <f>IF(总支出!C881="","",总支出!C881)</f>
        <v/>
      </c>
      <c r="E881" s="8" t="str">
        <f>IF(总支出!D881="","",总支出!D881)</f>
        <v/>
      </c>
      <c r="F881" s="6" t="str">
        <f>IF(总支出!E881="","",总支出!E881)</f>
        <v/>
      </c>
      <c r="G881" s="6" t="str">
        <f>IF(总支出!H881="","",总支出!H881)</f>
        <v/>
      </c>
      <c r="H881" s="6" t="str">
        <f>IF(总支出!I881="","自动",总支出!I881)</f>
        <v>自动</v>
      </c>
      <c r="I881" s="6" t="str">
        <f>IF(F881="","",IFERROR(VLOOKUP(F881,税费设置!$A$15:$B$27,2,FALSE),"含税不明"))</f>
        <v/>
      </c>
      <c r="J881" s="6" t="str">
        <f t="shared" si="92"/>
        <v/>
      </c>
      <c r="K881" s="6" t="str">
        <f>IF(AND(税费设置!$B$5="是",G881="个人支出",J881="应税"),"是","否")</f>
        <v>否</v>
      </c>
      <c r="L881" s="8">
        <f t="shared" si="93"/>
        <v>0</v>
      </c>
      <c r="M881" s="8">
        <f t="shared" si="94"/>
        <v>0</v>
      </c>
      <c r="N881" s="8">
        <f t="shared" si="95"/>
        <v>0</v>
      </c>
      <c r="O881" s="8">
        <f t="shared" si="96"/>
        <v>0</v>
      </c>
      <c r="P881" s="8">
        <f>IF(K881&lt;&gt;"是",0,IF(税费设置!$B$6="是",E881/(1+税费设置!$B$10),E881))</f>
        <v>0</v>
      </c>
      <c r="Q881" s="8">
        <f>IF(K881&lt;&gt;"是",0,P881*税费设置!$B$8)</f>
        <v>0</v>
      </c>
      <c r="R881" s="8">
        <f>IF(K881&lt;&gt;"是",0,P881*税费设置!$B$9)</f>
        <v>0</v>
      </c>
      <c r="S881" s="8">
        <f t="shared" si="97"/>
        <v>0</v>
      </c>
    </row>
    <row r="882" spans="1:19" ht="13.9">
      <c r="A882" s="6" t="str">
        <f>IF(总支出!A882="","",总支出!A882)</f>
        <v/>
      </c>
      <c r="B882" s="7" t="str">
        <f>IF(总支出!B882="","",总支出!B882)</f>
        <v/>
      </c>
      <c r="C882" s="6" t="str">
        <f t="shared" si="91"/>
        <v/>
      </c>
      <c r="D882" s="6" t="str">
        <f>IF(总支出!C882="","",总支出!C882)</f>
        <v/>
      </c>
      <c r="E882" s="8" t="str">
        <f>IF(总支出!D882="","",总支出!D882)</f>
        <v/>
      </c>
      <c r="F882" s="6" t="str">
        <f>IF(总支出!E882="","",总支出!E882)</f>
        <v/>
      </c>
      <c r="G882" s="6" t="str">
        <f>IF(总支出!H882="","",总支出!H882)</f>
        <v/>
      </c>
      <c r="H882" s="6" t="str">
        <f>IF(总支出!I882="","自动",总支出!I882)</f>
        <v>自动</v>
      </c>
      <c r="I882" s="6" t="str">
        <f>IF(F882="","",IFERROR(VLOOKUP(F882,税费设置!$A$15:$B$27,2,FALSE),"含税不明"))</f>
        <v/>
      </c>
      <c r="J882" s="6" t="str">
        <f t="shared" si="92"/>
        <v/>
      </c>
      <c r="K882" s="6" t="str">
        <f>IF(AND(税费设置!$B$5="是",G882="个人支出",J882="应税"),"是","否")</f>
        <v>否</v>
      </c>
      <c r="L882" s="8">
        <f t="shared" si="93"/>
        <v>0</v>
      </c>
      <c r="M882" s="8">
        <f t="shared" si="94"/>
        <v>0</v>
      </c>
      <c r="N882" s="8">
        <f t="shared" si="95"/>
        <v>0</v>
      </c>
      <c r="O882" s="8">
        <f t="shared" si="96"/>
        <v>0</v>
      </c>
      <c r="P882" s="8">
        <f>IF(K882&lt;&gt;"是",0,IF(税费设置!$B$6="是",E882/(1+税费设置!$B$10),E882))</f>
        <v>0</v>
      </c>
      <c r="Q882" s="8">
        <f>IF(K882&lt;&gt;"是",0,P882*税费设置!$B$8)</f>
        <v>0</v>
      </c>
      <c r="R882" s="8">
        <f>IF(K882&lt;&gt;"是",0,P882*税费设置!$B$9)</f>
        <v>0</v>
      </c>
      <c r="S882" s="8">
        <f t="shared" si="97"/>
        <v>0</v>
      </c>
    </row>
    <row r="883" spans="1:19" ht="13.9">
      <c r="A883" s="6" t="str">
        <f>IF(总支出!A883="","",总支出!A883)</f>
        <v/>
      </c>
      <c r="B883" s="7" t="str">
        <f>IF(总支出!B883="","",总支出!B883)</f>
        <v/>
      </c>
      <c r="C883" s="6" t="str">
        <f t="shared" si="91"/>
        <v/>
      </c>
      <c r="D883" s="6" t="str">
        <f>IF(总支出!C883="","",总支出!C883)</f>
        <v/>
      </c>
      <c r="E883" s="8" t="str">
        <f>IF(总支出!D883="","",总支出!D883)</f>
        <v/>
      </c>
      <c r="F883" s="6" t="str">
        <f>IF(总支出!E883="","",总支出!E883)</f>
        <v/>
      </c>
      <c r="G883" s="6" t="str">
        <f>IF(总支出!H883="","",总支出!H883)</f>
        <v/>
      </c>
      <c r="H883" s="6" t="str">
        <f>IF(总支出!I883="","自动",总支出!I883)</f>
        <v>自动</v>
      </c>
      <c r="I883" s="6" t="str">
        <f>IF(F883="","",IFERROR(VLOOKUP(F883,税费设置!$A$15:$B$27,2,FALSE),"含税不明"))</f>
        <v/>
      </c>
      <c r="J883" s="6" t="str">
        <f t="shared" si="92"/>
        <v/>
      </c>
      <c r="K883" s="6" t="str">
        <f>IF(AND(税费设置!$B$5="是",G883="个人支出",J883="应税"),"是","否")</f>
        <v>否</v>
      </c>
      <c r="L883" s="8">
        <f t="shared" si="93"/>
        <v>0</v>
      </c>
      <c r="M883" s="8">
        <f t="shared" si="94"/>
        <v>0</v>
      </c>
      <c r="N883" s="8">
        <f t="shared" si="95"/>
        <v>0</v>
      </c>
      <c r="O883" s="8">
        <f t="shared" si="96"/>
        <v>0</v>
      </c>
      <c r="P883" s="8">
        <f>IF(K883&lt;&gt;"是",0,IF(税费设置!$B$6="是",E883/(1+税费设置!$B$10),E883))</f>
        <v>0</v>
      </c>
      <c r="Q883" s="8">
        <f>IF(K883&lt;&gt;"是",0,P883*税费设置!$B$8)</f>
        <v>0</v>
      </c>
      <c r="R883" s="8">
        <f>IF(K883&lt;&gt;"是",0,P883*税费设置!$B$9)</f>
        <v>0</v>
      </c>
      <c r="S883" s="8">
        <f t="shared" si="97"/>
        <v>0</v>
      </c>
    </row>
    <row r="884" spans="1:19" ht="13.9">
      <c r="A884" s="6" t="str">
        <f>IF(总支出!A884="","",总支出!A884)</f>
        <v/>
      </c>
      <c r="B884" s="7" t="str">
        <f>IF(总支出!B884="","",总支出!B884)</f>
        <v/>
      </c>
      <c r="C884" s="6" t="str">
        <f t="shared" si="91"/>
        <v/>
      </c>
      <c r="D884" s="6" t="str">
        <f>IF(总支出!C884="","",总支出!C884)</f>
        <v/>
      </c>
      <c r="E884" s="8" t="str">
        <f>IF(总支出!D884="","",总支出!D884)</f>
        <v/>
      </c>
      <c r="F884" s="6" t="str">
        <f>IF(总支出!E884="","",总支出!E884)</f>
        <v/>
      </c>
      <c r="G884" s="6" t="str">
        <f>IF(总支出!H884="","",总支出!H884)</f>
        <v/>
      </c>
      <c r="H884" s="6" t="str">
        <f>IF(总支出!I884="","自动",总支出!I884)</f>
        <v>自动</v>
      </c>
      <c r="I884" s="6" t="str">
        <f>IF(F884="","",IFERROR(VLOOKUP(F884,税费设置!$A$15:$B$27,2,FALSE),"含税不明"))</f>
        <v/>
      </c>
      <c r="J884" s="6" t="str">
        <f t="shared" si="92"/>
        <v/>
      </c>
      <c r="K884" s="6" t="str">
        <f>IF(AND(税费设置!$B$5="是",G884="个人支出",J884="应税"),"是","否")</f>
        <v>否</v>
      </c>
      <c r="L884" s="8">
        <f t="shared" si="93"/>
        <v>0</v>
      </c>
      <c r="M884" s="8">
        <f t="shared" si="94"/>
        <v>0</v>
      </c>
      <c r="N884" s="8">
        <f t="shared" si="95"/>
        <v>0</v>
      </c>
      <c r="O884" s="8">
        <f t="shared" si="96"/>
        <v>0</v>
      </c>
      <c r="P884" s="8">
        <f>IF(K884&lt;&gt;"是",0,IF(税费设置!$B$6="是",E884/(1+税费设置!$B$10),E884))</f>
        <v>0</v>
      </c>
      <c r="Q884" s="8">
        <f>IF(K884&lt;&gt;"是",0,P884*税费设置!$B$8)</f>
        <v>0</v>
      </c>
      <c r="R884" s="8">
        <f>IF(K884&lt;&gt;"是",0,P884*税费设置!$B$9)</f>
        <v>0</v>
      </c>
      <c r="S884" s="8">
        <f t="shared" si="97"/>
        <v>0</v>
      </c>
    </row>
    <row r="885" spans="1:19" ht="13.9">
      <c r="A885" s="6" t="str">
        <f>IF(总支出!A885="","",总支出!A885)</f>
        <v/>
      </c>
      <c r="B885" s="7" t="str">
        <f>IF(总支出!B885="","",总支出!B885)</f>
        <v/>
      </c>
      <c r="C885" s="6" t="str">
        <f t="shared" si="91"/>
        <v/>
      </c>
      <c r="D885" s="6" t="str">
        <f>IF(总支出!C885="","",总支出!C885)</f>
        <v/>
      </c>
      <c r="E885" s="8" t="str">
        <f>IF(总支出!D885="","",总支出!D885)</f>
        <v/>
      </c>
      <c r="F885" s="6" t="str">
        <f>IF(总支出!E885="","",总支出!E885)</f>
        <v/>
      </c>
      <c r="G885" s="6" t="str">
        <f>IF(总支出!H885="","",总支出!H885)</f>
        <v/>
      </c>
      <c r="H885" s="6" t="str">
        <f>IF(总支出!I885="","自动",总支出!I885)</f>
        <v>自动</v>
      </c>
      <c r="I885" s="6" t="str">
        <f>IF(F885="","",IFERROR(VLOOKUP(F885,税费设置!$A$15:$B$27,2,FALSE),"含税不明"))</f>
        <v/>
      </c>
      <c r="J885" s="6" t="str">
        <f t="shared" si="92"/>
        <v/>
      </c>
      <c r="K885" s="6" t="str">
        <f>IF(AND(税费设置!$B$5="是",G885="个人支出",J885="应税"),"是","否")</f>
        <v>否</v>
      </c>
      <c r="L885" s="8">
        <f t="shared" si="93"/>
        <v>0</v>
      </c>
      <c r="M885" s="8">
        <f t="shared" si="94"/>
        <v>0</v>
      </c>
      <c r="N885" s="8">
        <f t="shared" si="95"/>
        <v>0</v>
      </c>
      <c r="O885" s="8">
        <f t="shared" si="96"/>
        <v>0</v>
      </c>
      <c r="P885" s="8">
        <f>IF(K885&lt;&gt;"是",0,IF(税费设置!$B$6="是",E885/(1+税费设置!$B$10),E885))</f>
        <v>0</v>
      </c>
      <c r="Q885" s="8">
        <f>IF(K885&lt;&gt;"是",0,P885*税费设置!$B$8)</f>
        <v>0</v>
      </c>
      <c r="R885" s="8">
        <f>IF(K885&lt;&gt;"是",0,P885*税费设置!$B$9)</f>
        <v>0</v>
      </c>
      <c r="S885" s="8">
        <f t="shared" si="97"/>
        <v>0</v>
      </c>
    </row>
    <row r="886" spans="1:19" ht="13.9">
      <c r="A886" s="6" t="str">
        <f>IF(总支出!A886="","",总支出!A886)</f>
        <v/>
      </c>
      <c r="B886" s="7" t="str">
        <f>IF(总支出!B886="","",总支出!B886)</f>
        <v/>
      </c>
      <c r="C886" s="6" t="str">
        <f t="shared" si="91"/>
        <v/>
      </c>
      <c r="D886" s="6" t="str">
        <f>IF(总支出!C886="","",总支出!C886)</f>
        <v/>
      </c>
      <c r="E886" s="8" t="str">
        <f>IF(总支出!D886="","",总支出!D886)</f>
        <v/>
      </c>
      <c r="F886" s="6" t="str">
        <f>IF(总支出!E886="","",总支出!E886)</f>
        <v/>
      </c>
      <c r="G886" s="6" t="str">
        <f>IF(总支出!H886="","",总支出!H886)</f>
        <v/>
      </c>
      <c r="H886" s="6" t="str">
        <f>IF(总支出!I886="","自动",总支出!I886)</f>
        <v>自动</v>
      </c>
      <c r="I886" s="6" t="str">
        <f>IF(F886="","",IFERROR(VLOOKUP(F886,税费设置!$A$15:$B$27,2,FALSE),"含税不明"))</f>
        <v/>
      </c>
      <c r="J886" s="6" t="str">
        <f t="shared" si="92"/>
        <v/>
      </c>
      <c r="K886" s="6" t="str">
        <f>IF(AND(税费设置!$B$5="是",G886="个人支出",J886="应税"),"是","否")</f>
        <v>否</v>
      </c>
      <c r="L886" s="8">
        <f t="shared" si="93"/>
        <v>0</v>
      </c>
      <c r="M886" s="8">
        <f t="shared" si="94"/>
        <v>0</v>
      </c>
      <c r="N886" s="8">
        <f t="shared" si="95"/>
        <v>0</v>
      </c>
      <c r="O886" s="8">
        <f t="shared" si="96"/>
        <v>0</v>
      </c>
      <c r="P886" s="8">
        <f>IF(K886&lt;&gt;"是",0,IF(税费设置!$B$6="是",E886/(1+税费设置!$B$10),E886))</f>
        <v>0</v>
      </c>
      <c r="Q886" s="8">
        <f>IF(K886&lt;&gt;"是",0,P886*税费设置!$B$8)</f>
        <v>0</v>
      </c>
      <c r="R886" s="8">
        <f>IF(K886&lt;&gt;"是",0,P886*税费设置!$B$9)</f>
        <v>0</v>
      </c>
      <c r="S886" s="8">
        <f t="shared" si="97"/>
        <v>0</v>
      </c>
    </row>
    <row r="887" spans="1:19" ht="13.9">
      <c r="A887" s="6" t="str">
        <f>IF(总支出!A887="","",总支出!A887)</f>
        <v/>
      </c>
      <c r="B887" s="7" t="str">
        <f>IF(总支出!B887="","",总支出!B887)</f>
        <v/>
      </c>
      <c r="C887" s="6" t="str">
        <f t="shared" si="91"/>
        <v/>
      </c>
      <c r="D887" s="6" t="str">
        <f>IF(总支出!C887="","",总支出!C887)</f>
        <v/>
      </c>
      <c r="E887" s="8" t="str">
        <f>IF(总支出!D887="","",总支出!D887)</f>
        <v/>
      </c>
      <c r="F887" s="6" t="str">
        <f>IF(总支出!E887="","",总支出!E887)</f>
        <v/>
      </c>
      <c r="G887" s="6" t="str">
        <f>IF(总支出!H887="","",总支出!H887)</f>
        <v/>
      </c>
      <c r="H887" s="6" t="str">
        <f>IF(总支出!I887="","自动",总支出!I887)</f>
        <v>自动</v>
      </c>
      <c r="I887" s="6" t="str">
        <f>IF(F887="","",IFERROR(VLOOKUP(F887,税费设置!$A$15:$B$27,2,FALSE),"含税不明"))</f>
        <v/>
      </c>
      <c r="J887" s="6" t="str">
        <f t="shared" si="92"/>
        <v/>
      </c>
      <c r="K887" s="6" t="str">
        <f>IF(AND(税费设置!$B$5="是",G887="个人支出",J887="应税"),"是","否")</f>
        <v>否</v>
      </c>
      <c r="L887" s="8">
        <f t="shared" si="93"/>
        <v>0</v>
      </c>
      <c r="M887" s="8">
        <f t="shared" si="94"/>
        <v>0</v>
      </c>
      <c r="N887" s="8">
        <f t="shared" si="95"/>
        <v>0</v>
      </c>
      <c r="O887" s="8">
        <f t="shared" si="96"/>
        <v>0</v>
      </c>
      <c r="P887" s="8">
        <f>IF(K887&lt;&gt;"是",0,IF(税费设置!$B$6="是",E887/(1+税费设置!$B$10),E887))</f>
        <v>0</v>
      </c>
      <c r="Q887" s="8">
        <f>IF(K887&lt;&gt;"是",0,P887*税费设置!$B$8)</f>
        <v>0</v>
      </c>
      <c r="R887" s="8">
        <f>IF(K887&lt;&gt;"是",0,P887*税费设置!$B$9)</f>
        <v>0</v>
      </c>
      <c r="S887" s="8">
        <f t="shared" si="97"/>
        <v>0</v>
      </c>
    </row>
    <row r="888" spans="1:19" ht="13.9">
      <c r="A888" s="6" t="str">
        <f>IF(总支出!A888="","",总支出!A888)</f>
        <v/>
      </c>
      <c r="B888" s="7" t="str">
        <f>IF(总支出!B888="","",总支出!B888)</f>
        <v/>
      </c>
      <c r="C888" s="6" t="str">
        <f t="shared" si="91"/>
        <v/>
      </c>
      <c r="D888" s="6" t="str">
        <f>IF(总支出!C888="","",总支出!C888)</f>
        <v/>
      </c>
      <c r="E888" s="8" t="str">
        <f>IF(总支出!D888="","",总支出!D888)</f>
        <v/>
      </c>
      <c r="F888" s="6" t="str">
        <f>IF(总支出!E888="","",总支出!E888)</f>
        <v/>
      </c>
      <c r="G888" s="6" t="str">
        <f>IF(总支出!H888="","",总支出!H888)</f>
        <v/>
      </c>
      <c r="H888" s="6" t="str">
        <f>IF(总支出!I888="","自动",总支出!I888)</f>
        <v>自动</v>
      </c>
      <c r="I888" s="6" t="str">
        <f>IF(F888="","",IFERROR(VLOOKUP(F888,税费设置!$A$15:$B$27,2,FALSE),"含税不明"))</f>
        <v/>
      </c>
      <c r="J888" s="6" t="str">
        <f t="shared" si="92"/>
        <v/>
      </c>
      <c r="K888" s="6" t="str">
        <f>IF(AND(税费设置!$B$5="是",G888="个人支出",J888="应税"),"是","否")</f>
        <v>否</v>
      </c>
      <c r="L888" s="8">
        <f t="shared" si="93"/>
        <v>0</v>
      </c>
      <c r="M888" s="8">
        <f t="shared" si="94"/>
        <v>0</v>
      </c>
      <c r="N888" s="8">
        <f t="shared" si="95"/>
        <v>0</v>
      </c>
      <c r="O888" s="8">
        <f t="shared" si="96"/>
        <v>0</v>
      </c>
      <c r="P888" s="8">
        <f>IF(K888&lt;&gt;"是",0,IF(税费设置!$B$6="是",E888/(1+税费设置!$B$10),E888))</f>
        <v>0</v>
      </c>
      <c r="Q888" s="8">
        <f>IF(K888&lt;&gt;"是",0,P888*税费设置!$B$8)</f>
        <v>0</v>
      </c>
      <c r="R888" s="8">
        <f>IF(K888&lt;&gt;"是",0,P888*税费设置!$B$9)</f>
        <v>0</v>
      </c>
      <c r="S888" s="8">
        <f t="shared" si="97"/>
        <v>0</v>
      </c>
    </row>
    <row r="889" spans="1:19" ht="13.9">
      <c r="A889" s="6" t="str">
        <f>IF(总支出!A889="","",总支出!A889)</f>
        <v/>
      </c>
      <c r="B889" s="7" t="str">
        <f>IF(总支出!B889="","",总支出!B889)</f>
        <v/>
      </c>
      <c r="C889" s="6" t="str">
        <f t="shared" si="91"/>
        <v/>
      </c>
      <c r="D889" s="6" t="str">
        <f>IF(总支出!C889="","",总支出!C889)</f>
        <v/>
      </c>
      <c r="E889" s="8" t="str">
        <f>IF(总支出!D889="","",总支出!D889)</f>
        <v/>
      </c>
      <c r="F889" s="6" t="str">
        <f>IF(总支出!E889="","",总支出!E889)</f>
        <v/>
      </c>
      <c r="G889" s="6" t="str">
        <f>IF(总支出!H889="","",总支出!H889)</f>
        <v/>
      </c>
      <c r="H889" s="6" t="str">
        <f>IF(总支出!I889="","自动",总支出!I889)</f>
        <v>自动</v>
      </c>
      <c r="I889" s="6" t="str">
        <f>IF(F889="","",IFERROR(VLOOKUP(F889,税费设置!$A$15:$B$27,2,FALSE),"含税不明"))</f>
        <v/>
      </c>
      <c r="J889" s="6" t="str">
        <f t="shared" si="92"/>
        <v/>
      </c>
      <c r="K889" s="6" t="str">
        <f>IF(AND(税费设置!$B$5="是",G889="个人支出",J889="应税"),"是","否")</f>
        <v>否</v>
      </c>
      <c r="L889" s="8">
        <f t="shared" si="93"/>
        <v>0</v>
      </c>
      <c r="M889" s="8">
        <f t="shared" si="94"/>
        <v>0</v>
      </c>
      <c r="N889" s="8">
        <f t="shared" si="95"/>
        <v>0</v>
      </c>
      <c r="O889" s="8">
        <f t="shared" si="96"/>
        <v>0</v>
      </c>
      <c r="P889" s="8">
        <f>IF(K889&lt;&gt;"是",0,IF(税费设置!$B$6="是",E889/(1+税费设置!$B$10),E889))</f>
        <v>0</v>
      </c>
      <c r="Q889" s="8">
        <f>IF(K889&lt;&gt;"是",0,P889*税费设置!$B$8)</f>
        <v>0</v>
      </c>
      <c r="R889" s="8">
        <f>IF(K889&lt;&gt;"是",0,P889*税费设置!$B$9)</f>
        <v>0</v>
      </c>
      <c r="S889" s="8">
        <f t="shared" si="97"/>
        <v>0</v>
      </c>
    </row>
    <row r="890" spans="1:19" ht="13.9">
      <c r="A890" s="6" t="str">
        <f>IF(总支出!A890="","",总支出!A890)</f>
        <v/>
      </c>
      <c r="B890" s="7" t="str">
        <f>IF(总支出!B890="","",总支出!B890)</f>
        <v/>
      </c>
      <c r="C890" s="6" t="str">
        <f t="shared" si="91"/>
        <v/>
      </c>
      <c r="D890" s="6" t="str">
        <f>IF(总支出!C890="","",总支出!C890)</f>
        <v/>
      </c>
      <c r="E890" s="8" t="str">
        <f>IF(总支出!D890="","",总支出!D890)</f>
        <v/>
      </c>
      <c r="F890" s="6" t="str">
        <f>IF(总支出!E890="","",总支出!E890)</f>
        <v/>
      </c>
      <c r="G890" s="6" t="str">
        <f>IF(总支出!H890="","",总支出!H890)</f>
        <v/>
      </c>
      <c r="H890" s="6" t="str">
        <f>IF(总支出!I890="","自动",总支出!I890)</f>
        <v>自动</v>
      </c>
      <c r="I890" s="6" t="str">
        <f>IF(F890="","",IFERROR(VLOOKUP(F890,税费设置!$A$15:$B$27,2,FALSE),"含税不明"))</f>
        <v/>
      </c>
      <c r="J890" s="6" t="str">
        <f t="shared" si="92"/>
        <v/>
      </c>
      <c r="K890" s="6" t="str">
        <f>IF(AND(税费设置!$B$5="是",G890="个人支出",J890="应税"),"是","否")</f>
        <v>否</v>
      </c>
      <c r="L890" s="8">
        <f t="shared" si="93"/>
        <v>0</v>
      </c>
      <c r="M890" s="8">
        <f t="shared" si="94"/>
        <v>0</v>
      </c>
      <c r="N890" s="8">
        <f t="shared" si="95"/>
        <v>0</v>
      </c>
      <c r="O890" s="8">
        <f t="shared" si="96"/>
        <v>0</v>
      </c>
      <c r="P890" s="8">
        <f>IF(K890&lt;&gt;"是",0,IF(税费设置!$B$6="是",E890/(1+税费设置!$B$10),E890))</f>
        <v>0</v>
      </c>
      <c r="Q890" s="8">
        <f>IF(K890&lt;&gt;"是",0,P890*税费设置!$B$8)</f>
        <v>0</v>
      </c>
      <c r="R890" s="8">
        <f>IF(K890&lt;&gt;"是",0,P890*税费设置!$B$9)</f>
        <v>0</v>
      </c>
      <c r="S890" s="8">
        <f t="shared" si="97"/>
        <v>0</v>
      </c>
    </row>
    <row r="891" spans="1:19" ht="13.9">
      <c r="A891" s="6" t="str">
        <f>IF(总支出!A891="","",总支出!A891)</f>
        <v/>
      </c>
      <c r="B891" s="7" t="str">
        <f>IF(总支出!B891="","",总支出!B891)</f>
        <v/>
      </c>
      <c r="C891" s="6" t="str">
        <f t="shared" si="91"/>
        <v/>
      </c>
      <c r="D891" s="6" t="str">
        <f>IF(总支出!C891="","",总支出!C891)</f>
        <v/>
      </c>
      <c r="E891" s="8" t="str">
        <f>IF(总支出!D891="","",总支出!D891)</f>
        <v/>
      </c>
      <c r="F891" s="6" t="str">
        <f>IF(总支出!E891="","",总支出!E891)</f>
        <v/>
      </c>
      <c r="G891" s="6" t="str">
        <f>IF(总支出!H891="","",总支出!H891)</f>
        <v/>
      </c>
      <c r="H891" s="6" t="str">
        <f>IF(总支出!I891="","自动",总支出!I891)</f>
        <v>自动</v>
      </c>
      <c r="I891" s="6" t="str">
        <f>IF(F891="","",IFERROR(VLOOKUP(F891,税费设置!$A$15:$B$27,2,FALSE),"含税不明"))</f>
        <v/>
      </c>
      <c r="J891" s="6" t="str">
        <f t="shared" si="92"/>
        <v/>
      </c>
      <c r="K891" s="6" t="str">
        <f>IF(AND(税费设置!$B$5="是",G891="个人支出",J891="应税"),"是","否")</f>
        <v>否</v>
      </c>
      <c r="L891" s="8">
        <f t="shared" si="93"/>
        <v>0</v>
      </c>
      <c r="M891" s="8">
        <f t="shared" si="94"/>
        <v>0</v>
      </c>
      <c r="N891" s="8">
        <f t="shared" si="95"/>
        <v>0</v>
      </c>
      <c r="O891" s="8">
        <f t="shared" si="96"/>
        <v>0</v>
      </c>
      <c r="P891" s="8">
        <f>IF(K891&lt;&gt;"是",0,IF(税费设置!$B$6="是",E891/(1+税费设置!$B$10),E891))</f>
        <v>0</v>
      </c>
      <c r="Q891" s="8">
        <f>IF(K891&lt;&gt;"是",0,P891*税费设置!$B$8)</f>
        <v>0</v>
      </c>
      <c r="R891" s="8">
        <f>IF(K891&lt;&gt;"是",0,P891*税费设置!$B$9)</f>
        <v>0</v>
      </c>
      <c r="S891" s="8">
        <f t="shared" si="97"/>
        <v>0</v>
      </c>
    </row>
    <row r="892" spans="1:19" ht="13.9">
      <c r="A892" s="6" t="str">
        <f>IF(总支出!A892="","",总支出!A892)</f>
        <v/>
      </c>
      <c r="B892" s="7" t="str">
        <f>IF(总支出!B892="","",总支出!B892)</f>
        <v/>
      </c>
      <c r="C892" s="6" t="str">
        <f t="shared" si="91"/>
        <v/>
      </c>
      <c r="D892" s="6" t="str">
        <f>IF(总支出!C892="","",总支出!C892)</f>
        <v/>
      </c>
      <c r="E892" s="8" t="str">
        <f>IF(总支出!D892="","",总支出!D892)</f>
        <v/>
      </c>
      <c r="F892" s="6" t="str">
        <f>IF(总支出!E892="","",总支出!E892)</f>
        <v/>
      </c>
      <c r="G892" s="6" t="str">
        <f>IF(总支出!H892="","",总支出!H892)</f>
        <v/>
      </c>
      <c r="H892" s="6" t="str">
        <f>IF(总支出!I892="","自动",总支出!I892)</f>
        <v>自动</v>
      </c>
      <c r="I892" s="6" t="str">
        <f>IF(F892="","",IFERROR(VLOOKUP(F892,税费设置!$A$15:$B$27,2,FALSE),"含税不明"))</f>
        <v/>
      </c>
      <c r="J892" s="6" t="str">
        <f t="shared" si="92"/>
        <v/>
      </c>
      <c r="K892" s="6" t="str">
        <f>IF(AND(税费设置!$B$5="是",G892="个人支出",J892="应税"),"是","否")</f>
        <v>否</v>
      </c>
      <c r="L892" s="8">
        <f t="shared" si="93"/>
        <v>0</v>
      </c>
      <c r="M892" s="8">
        <f t="shared" si="94"/>
        <v>0</v>
      </c>
      <c r="N892" s="8">
        <f t="shared" si="95"/>
        <v>0</v>
      </c>
      <c r="O892" s="8">
        <f t="shared" si="96"/>
        <v>0</v>
      </c>
      <c r="P892" s="8">
        <f>IF(K892&lt;&gt;"是",0,IF(税费设置!$B$6="是",E892/(1+税费设置!$B$10),E892))</f>
        <v>0</v>
      </c>
      <c r="Q892" s="8">
        <f>IF(K892&lt;&gt;"是",0,P892*税费设置!$B$8)</f>
        <v>0</v>
      </c>
      <c r="R892" s="8">
        <f>IF(K892&lt;&gt;"是",0,P892*税费设置!$B$9)</f>
        <v>0</v>
      </c>
      <c r="S892" s="8">
        <f t="shared" si="97"/>
        <v>0</v>
      </c>
    </row>
    <row r="893" spans="1:19" ht="13.9">
      <c r="A893" s="6" t="str">
        <f>IF(总支出!A893="","",总支出!A893)</f>
        <v/>
      </c>
      <c r="B893" s="7" t="str">
        <f>IF(总支出!B893="","",总支出!B893)</f>
        <v/>
      </c>
      <c r="C893" s="6" t="str">
        <f t="shared" si="91"/>
        <v/>
      </c>
      <c r="D893" s="6" t="str">
        <f>IF(总支出!C893="","",总支出!C893)</f>
        <v/>
      </c>
      <c r="E893" s="8" t="str">
        <f>IF(总支出!D893="","",总支出!D893)</f>
        <v/>
      </c>
      <c r="F893" s="6" t="str">
        <f>IF(总支出!E893="","",总支出!E893)</f>
        <v/>
      </c>
      <c r="G893" s="6" t="str">
        <f>IF(总支出!H893="","",总支出!H893)</f>
        <v/>
      </c>
      <c r="H893" s="6" t="str">
        <f>IF(总支出!I893="","自动",总支出!I893)</f>
        <v>自动</v>
      </c>
      <c r="I893" s="6" t="str">
        <f>IF(F893="","",IFERROR(VLOOKUP(F893,税费设置!$A$15:$B$27,2,FALSE),"含税不明"))</f>
        <v/>
      </c>
      <c r="J893" s="6" t="str">
        <f t="shared" si="92"/>
        <v/>
      </c>
      <c r="K893" s="6" t="str">
        <f>IF(AND(税费设置!$B$5="是",G893="个人支出",J893="应税"),"是","否")</f>
        <v>否</v>
      </c>
      <c r="L893" s="8">
        <f t="shared" si="93"/>
        <v>0</v>
      </c>
      <c r="M893" s="8">
        <f t="shared" si="94"/>
        <v>0</v>
      </c>
      <c r="N893" s="8">
        <f t="shared" si="95"/>
        <v>0</v>
      </c>
      <c r="O893" s="8">
        <f t="shared" si="96"/>
        <v>0</v>
      </c>
      <c r="P893" s="8">
        <f>IF(K893&lt;&gt;"是",0,IF(税费设置!$B$6="是",E893/(1+税费设置!$B$10),E893))</f>
        <v>0</v>
      </c>
      <c r="Q893" s="8">
        <f>IF(K893&lt;&gt;"是",0,P893*税费设置!$B$8)</f>
        <v>0</v>
      </c>
      <c r="R893" s="8">
        <f>IF(K893&lt;&gt;"是",0,P893*税费设置!$B$9)</f>
        <v>0</v>
      </c>
      <c r="S893" s="8">
        <f t="shared" si="97"/>
        <v>0</v>
      </c>
    </row>
    <row r="894" spans="1:19" ht="13.9">
      <c r="A894" s="6" t="str">
        <f>IF(总支出!A894="","",总支出!A894)</f>
        <v/>
      </c>
      <c r="B894" s="7" t="str">
        <f>IF(总支出!B894="","",总支出!B894)</f>
        <v/>
      </c>
      <c r="C894" s="6" t="str">
        <f t="shared" si="91"/>
        <v/>
      </c>
      <c r="D894" s="6" t="str">
        <f>IF(总支出!C894="","",总支出!C894)</f>
        <v/>
      </c>
      <c r="E894" s="8" t="str">
        <f>IF(总支出!D894="","",总支出!D894)</f>
        <v/>
      </c>
      <c r="F894" s="6" t="str">
        <f>IF(总支出!E894="","",总支出!E894)</f>
        <v/>
      </c>
      <c r="G894" s="6" t="str">
        <f>IF(总支出!H894="","",总支出!H894)</f>
        <v/>
      </c>
      <c r="H894" s="6" t="str">
        <f>IF(总支出!I894="","自动",总支出!I894)</f>
        <v>自动</v>
      </c>
      <c r="I894" s="6" t="str">
        <f>IF(F894="","",IFERROR(VLOOKUP(F894,税费设置!$A$15:$B$27,2,FALSE),"含税不明"))</f>
        <v/>
      </c>
      <c r="J894" s="6" t="str">
        <f t="shared" si="92"/>
        <v/>
      </c>
      <c r="K894" s="6" t="str">
        <f>IF(AND(税费设置!$B$5="是",G894="个人支出",J894="应税"),"是","否")</f>
        <v>否</v>
      </c>
      <c r="L894" s="8">
        <f t="shared" si="93"/>
        <v>0</v>
      </c>
      <c r="M894" s="8">
        <f t="shared" si="94"/>
        <v>0</v>
      </c>
      <c r="N894" s="8">
        <f t="shared" si="95"/>
        <v>0</v>
      </c>
      <c r="O894" s="8">
        <f t="shared" si="96"/>
        <v>0</v>
      </c>
      <c r="P894" s="8">
        <f>IF(K894&lt;&gt;"是",0,IF(税费设置!$B$6="是",E894/(1+税费设置!$B$10),E894))</f>
        <v>0</v>
      </c>
      <c r="Q894" s="8">
        <f>IF(K894&lt;&gt;"是",0,P894*税费设置!$B$8)</f>
        <v>0</v>
      </c>
      <c r="R894" s="8">
        <f>IF(K894&lt;&gt;"是",0,P894*税费设置!$B$9)</f>
        <v>0</v>
      </c>
      <c r="S894" s="8">
        <f t="shared" si="97"/>
        <v>0</v>
      </c>
    </row>
    <row r="895" spans="1:19" ht="13.9">
      <c r="A895" s="6" t="str">
        <f>IF(总支出!A895="","",总支出!A895)</f>
        <v/>
      </c>
      <c r="B895" s="7" t="str">
        <f>IF(总支出!B895="","",总支出!B895)</f>
        <v/>
      </c>
      <c r="C895" s="6" t="str">
        <f t="shared" si="91"/>
        <v/>
      </c>
      <c r="D895" s="6" t="str">
        <f>IF(总支出!C895="","",总支出!C895)</f>
        <v/>
      </c>
      <c r="E895" s="8" t="str">
        <f>IF(总支出!D895="","",总支出!D895)</f>
        <v/>
      </c>
      <c r="F895" s="6" t="str">
        <f>IF(总支出!E895="","",总支出!E895)</f>
        <v/>
      </c>
      <c r="G895" s="6" t="str">
        <f>IF(总支出!H895="","",总支出!H895)</f>
        <v/>
      </c>
      <c r="H895" s="6" t="str">
        <f>IF(总支出!I895="","自动",总支出!I895)</f>
        <v>自动</v>
      </c>
      <c r="I895" s="6" t="str">
        <f>IF(F895="","",IFERROR(VLOOKUP(F895,税费设置!$A$15:$B$27,2,FALSE),"含税不明"))</f>
        <v/>
      </c>
      <c r="J895" s="6" t="str">
        <f t="shared" si="92"/>
        <v/>
      </c>
      <c r="K895" s="6" t="str">
        <f>IF(AND(税费设置!$B$5="是",G895="个人支出",J895="应税"),"是","否")</f>
        <v>否</v>
      </c>
      <c r="L895" s="8">
        <f t="shared" si="93"/>
        <v>0</v>
      </c>
      <c r="M895" s="8">
        <f t="shared" si="94"/>
        <v>0</v>
      </c>
      <c r="N895" s="8">
        <f t="shared" si="95"/>
        <v>0</v>
      </c>
      <c r="O895" s="8">
        <f t="shared" si="96"/>
        <v>0</v>
      </c>
      <c r="P895" s="8">
        <f>IF(K895&lt;&gt;"是",0,IF(税费设置!$B$6="是",E895/(1+税费设置!$B$10),E895))</f>
        <v>0</v>
      </c>
      <c r="Q895" s="8">
        <f>IF(K895&lt;&gt;"是",0,P895*税费设置!$B$8)</f>
        <v>0</v>
      </c>
      <c r="R895" s="8">
        <f>IF(K895&lt;&gt;"是",0,P895*税费设置!$B$9)</f>
        <v>0</v>
      </c>
      <c r="S895" s="8">
        <f t="shared" si="97"/>
        <v>0</v>
      </c>
    </row>
    <row r="896" spans="1:19" ht="13.9">
      <c r="A896" s="6" t="str">
        <f>IF(总支出!A896="","",总支出!A896)</f>
        <v/>
      </c>
      <c r="B896" s="7" t="str">
        <f>IF(总支出!B896="","",总支出!B896)</f>
        <v/>
      </c>
      <c r="C896" s="6" t="str">
        <f t="shared" si="91"/>
        <v/>
      </c>
      <c r="D896" s="6" t="str">
        <f>IF(总支出!C896="","",总支出!C896)</f>
        <v/>
      </c>
      <c r="E896" s="8" t="str">
        <f>IF(总支出!D896="","",总支出!D896)</f>
        <v/>
      </c>
      <c r="F896" s="6" t="str">
        <f>IF(总支出!E896="","",总支出!E896)</f>
        <v/>
      </c>
      <c r="G896" s="6" t="str">
        <f>IF(总支出!H896="","",总支出!H896)</f>
        <v/>
      </c>
      <c r="H896" s="6" t="str">
        <f>IF(总支出!I896="","自动",总支出!I896)</f>
        <v>自动</v>
      </c>
      <c r="I896" s="6" t="str">
        <f>IF(F896="","",IFERROR(VLOOKUP(F896,税费设置!$A$15:$B$27,2,FALSE),"含税不明"))</f>
        <v/>
      </c>
      <c r="J896" s="6" t="str">
        <f t="shared" si="92"/>
        <v/>
      </c>
      <c r="K896" s="6" t="str">
        <f>IF(AND(税费设置!$B$5="是",G896="个人支出",J896="应税"),"是","否")</f>
        <v>否</v>
      </c>
      <c r="L896" s="8">
        <f t="shared" si="93"/>
        <v>0</v>
      </c>
      <c r="M896" s="8">
        <f t="shared" si="94"/>
        <v>0</v>
      </c>
      <c r="N896" s="8">
        <f t="shared" si="95"/>
        <v>0</v>
      </c>
      <c r="O896" s="8">
        <f t="shared" si="96"/>
        <v>0</v>
      </c>
      <c r="P896" s="8">
        <f>IF(K896&lt;&gt;"是",0,IF(税费设置!$B$6="是",E896/(1+税费设置!$B$10),E896))</f>
        <v>0</v>
      </c>
      <c r="Q896" s="8">
        <f>IF(K896&lt;&gt;"是",0,P896*税费设置!$B$8)</f>
        <v>0</v>
      </c>
      <c r="R896" s="8">
        <f>IF(K896&lt;&gt;"是",0,P896*税费设置!$B$9)</f>
        <v>0</v>
      </c>
      <c r="S896" s="8">
        <f t="shared" si="97"/>
        <v>0</v>
      </c>
    </row>
    <row r="897" spans="1:19" ht="13.9">
      <c r="A897" s="6" t="str">
        <f>IF(总支出!A897="","",总支出!A897)</f>
        <v/>
      </c>
      <c r="B897" s="7" t="str">
        <f>IF(总支出!B897="","",总支出!B897)</f>
        <v/>
      </c>
      <c r="C897" s="6" t="str">
        <f t="shared" si="91"/>
        <v/>
      </c>
      <c r="D897" s="6" t="str">
        <f>IF(总支出!C897="","",总支出!C897)</f>
        <v/>
      </c>
      <c r="E897" s="8" t="str">
        <f>IF(总支出!D897="","",总支出!D897)</f>
        <v/>
      </c>
      <c r="F897" s="6" t="str">
        <f>IF(总支出!E897="","",总支出!E897)</f>
        <v/>
      </c>
      <c r="G897" s="6" t="str">
        <f>IF(总支出!H897="","",总支出!H897)</f>
        <v/>
      </c>
      <c r="H897" s="6" t="str">
        <f>IF(总支出!I897="","自动",总支出!I897)</f>
        <v>自动</v>
      </c>
      <c r="I897" s="6" t="str">
        <f>IF(F897="","",IFERROR(VLOOKUP(F897,税费设置!$A$15:$B$27,2,FALSE),"含税不明"))</f>
        <v/>
      </c>
      <c r="J897" s="6" t="str">
        <f t="shared" si="92"/>
        <v/>
      </c>
      <c r="K897" s="6" t="str">
        <f>IF(AND(税费设置!$B$5="是",G897="个人支出",J897="应税"),"是","否")</f>
        <v>否</v>
      </c>
      <c r="L897" s="8">
        <f t="shared" si="93"/>
        <v>0</v>
      </c>
      <c r="M897" s="8">
        <f t="shared" si="94"/>
        <v>0</v>
      </c>
      <c r="N897" s="8">
        <f t="shared" si="95"/>
        <v>0</v>
      </c>
      <c r="O897" s="8">
        <f t="shared" si="96"/>
        <v>0</v>
      </c>
      <c r="P897" s="8">
        <f>IF(K897&lt;&gt;"是",0,IF(税费设置!$B$6="是",E897/(1+税费设置!$B$10),E897))</f>
        <v>0</v>
      </c>
      <c r="Q897" s="8">
        <f>IF(K897&lt;&gt;"是",0,P897*税费设置!$B$8)</f>
        <v>0</v>
      </c>
      <c r="R897" s="8">
        <f>IF(K897&lt;&gt;"是",0,P897*税费设置!$B$9)</f>
        <v>0</v>
      </c>
      <c r="S897" s="8">
        <f t="shared" si="97"/>
        <v>0</v>
      </c>
    </row>
    <row r="898" spans="1:19" ht="13.9">
      <c r="A898" s="6" t="str">
        <f>IF(总支出!A898="","",总支出!A898)</f>
        <v/>
      </c>
      <c r="B898" s="7" t="str">
        <f>IF(总支出!B898="","",总支出!B898)</f>
        <v/>
      </c>
      <c r="C898" s="6" t="str">
        <f t="shared" si="91"/>
        <v/>
      </c>
      <c r="D898" s="6" t="str">
        <f>IF(总支出!C898="","",总支出!C898)</f>
        <v/>
      </c>
      <c r="E898" s="8" t="str">
        <f>IF(总支出!D898="","",总支出!D898)</f>
        <v/>
      </c>
      <c r="F898" s="6" t="str">
        <f>IF(总支出!E898="","",总支出!E898)</f>
        <v/>
      </c>
      <c r="G898" s="6" t="str">
        <f>IF(总支出!H898="","",总支出!H898)</f>
        <v/>
      </c>
      <c r="H898" s="6" t="str">
        <f>IF(总支出!I898="","自动",总支出!I898)</f>
        <v>自动</v>
      </c>
      <c r="I898" s="6" t="str">
        <f>IF(F898="","",IFERROR(VLOOKUP(F898,税费设置!$A$15:$B$27,2,FALSE),"含税不明"))</f>
        <v/>
      </c>
      <c r="J898" s="6" t="str">
        <f t="shared" si="92"/>
        <v/>
      </c>
      <c r="K898" s="6" t="str">
        <f>IF(AND(税费设置!$B$5="是",G898="个人支出",J898="应税"),"是","否")</f>
        <v>否</v>
      </c>
      <c r="L898" s="8">
        <f t="shared" si="93"/>
        <v>0</v>
      </c>
      <c r="M898" s="8">
        <f t="shared" si="94"/>
        <v>0</v>
      </c>
      <c r="N898" s="8">
        <f t="shared" si="95"/>
        <v>0</v>
      </c>
      <c r="O898" s="8">
        <f t="shared" si="96"/>
        <v>0</v>
      </c>
      <c r="P898" s="8">
        <f>IF(K898&lt;&gt;"是",0,IF(税费设置!$B$6="是",E898/(1+税费设置!$B$10),E898))</f>
        <v>0</v>
      </c>
      <c r="Q898" s="8">
        <f>IF(K898&lt;&gt;"是",0,P898*税费设置!$B$8)</f>
        <v>0</v>
      </c>
      <c r="R898" s="8">
        <f>IF(K898&lt;&gt;"是",0,P898*税费设置!$B$9)</f>
        <v>0</v>
      </c>
      <c r="S898" s="8">
        <f t="shared" si="97"/>
        <v>0</v>
      </c>
    </row>
    <row r="899" spans="1:19" ht="13.9">
      <c r="A899" s="6" t="str">
        <f>IF(总支出!A899="","",总支出!A899)</f>
        <v/>
      </c>
      <c r="B899" s="7" t="str">
        <f>IF(总支出!B899="","",总支出!B899)</f>
        <v/>
      </c>
      <c r="C899" s="6" t="str">
        <f t="shared" si="91"/>
        <v/>
      </c>
      <c r="D899" s="6" t="str">
        <f>IF(总支出!C899="","",总支出!C899)</f>
        <v/>
      </c>
      <c r="E899" s="8" t="str">
        <f>IF(总支出!D899="","",总支出!D899)</f>
        <v/>
      </c>
      <c r="F899" s="6" t="str">
        <f>IF(总支出!E899="","",总支出!E899)</f>
        <v/>
      </c>
      <c r="G899" s="6" t="str">
        <f>IF(总支出!H899="","",总支出!H899)</f>
        <v/>
      </c>
      <c r="H899" s="6" t="str">
        <f>IF(总支出!I899="","自动",总支出!I899)</f>
        <v>自动</v>
      </c>
      <c r="I899" s="6" t="str">
        <f>IF(F899="","",IFERROR(VLOOKUP(F899,税费设置!$A$15:$B$27,2,FALSE),"含税不明"))</f>
        <v/>
      </c>
      <c r="J899" s="6" t="str">
        <f t="shared" si="92"/>
        <v/>
      </c>
      <c r="K899" s="6" t="str">
        <f>IF(AND(税费设置!$B$5="是",G899="个人支出",J899="应税"),"是","否")</f>
        <v>否</v>
      </c>
      <c r="L899" s="8">
        <f t="shared" si="93"/>
        <v>0</v>
      </c>
      <c r="M899" s="8">
        <f t="shared" si="94"/>
        <v>0</v>
      </c>
      <c r="N899" s="8">
        <f t="shared" si="95"/>
        <v>0</v>
      </c>
      <c r="O899" s="8">
        <f t="shared" si="96"/>
        <v>0</v>
      </c>
      <c r="P899" s="8">
        <f>IF(K899&lt;&gt;"是",0,IF(税费设置!$B$6="是",E899/(1+税费设置!$B$10),E899))</f>
        <v>0</v>
      </c>
      <c r="Q899" s="8">
        <f>IF(K899&lt;&gt;"是",0,P899*税费设置!$B$8)</f>
        <v>0</v>
      </c>
      <c r="R899" s="8">
        <f>IF(K899&lt;&gt;"是",0,P899*税费设置!$B$9)</f>
        <v>0</v>
      </c>
      <c r="S899" s="8">
        <f t="shared" si="97"/>
        <v>0</v>
      </c>
    </row>
    <row r="900" spans="1:19" ht="13.9">
      <c r="A900" s="6" t="str">
        <f>IF(总支出!A900="","",总支出!A900)</f>
        <v/>
      </c>
      <c r="B900" s="7" t="str">
        <f>IF(总支出!B900="","",总支出!B900)</f>
        <v/>
      </c>
      <c r="C900" s="6" t="str">
        <f t="shared" ref="C900:C963" si="98">IF(B900="","",TEXT(B900,"yyyy-mm"))</f>
        <v/>
      </c>
      <c r="D900" s="6" t="str">
        <f>IF(总支出!C900="","",总支出!C900)</f>
        <v/>
      </c>
      <c r="E900" s="8" t="str">
        <f>IF(总支出!D900="","",总支出!D900)</f>
        <v/>
      </c>
      <c r="F900" s="6" t="str">
        <f>IF(总支出!E900="","",总支出!E900)</f>
        <v/>
      </c>
      <c r="G900" s="6" t="str">
        <f>IF(总支出!H900="","",总支出!H900)</f>
        <v/>
      </c>
      <c r="H900" s="6" t="str">
        <f>IF(总支出!I900="","自动",总支出!I900)</f>
        <v>自动</v>
      </c>
      <c r="I900" s="6" t="str">
        <f>IF(F900="","",IFERROR(VLOOKUP(F900,税费设置!$A$15:$B$27,2,FALSE),"含税不明"))</f>
        <v/>
      </c>
      <c r="J900" s="6" t="str">
        <f t="shared" ref="J900:J963" si="99">IF(D900="","",IF(H900="自动",I900,H900))</f>
        <v/>
      </c>
      <c r="K900" s="6" t="str">
        <f>IF(AND(税费设置!$B$5="是",G900="个人支出",J900="应税"),"是","否")</f>
        <v>否</v>
      </c>
      <c r="L900" s="8">
        <f t="shared" ref="L900:L963" si="100">IF(K900="是",E900,0)</f>
        <v>0</v>
      </c>
      <c r="M900" s="8">
        <f t="shared" ref="M900:M963" si="101">IF(AND(G900="个人支出",J900="零税率"),E900,0)</f>
        <v>0</v>
      </c>
      <c r="N900" s="8">
        <f t="shared" ref="N900:N963" si="102">IF(AND(G900="个人支出",J900="免税"),E900,0)</f>
        <v>0</v>
      </c>
      <c r="O900" s="8">
        <f t="shared" ref="O900:O963" si="103">IF(AND(G900="个人支出",OR(J900="含税不明",J900="不适用")),E900,0)</f>
        <v>0</v>
      </c>
      <c r="P900" s="8">
        <f>IF(K900&lt;&gt;"是",0,IF(税费设置!$B$6="是",E900/(1+税费设置!$B$10),E900))</f>
        <v>0</v>
      </c>
      <c r="Q900" s="8">
        <f>IF(K900&lt;&gt;"是",0,P900*税费设置!$B$8)</f>
        <v>0</v>
      </c>
      <c r="R900" s="8">
        <f>IF(K900&lt;&gt;"是",0,P900*税费设置!$B$9)</f>
        <v>0</v>
      </c>
      <c r="S900" s="8">
        <f t="shared" ref="S900:S963" si="104">Q900+R900</f>
        <v>0</v>
      </c>
    </row>
    <row r="901" spans="1:19" ht="13.9">
      <c r="A901" s="6" t="str">
        <f>IF(总支出!A901="","",总支出!A901)</f>
        <v/>
      </c>
      <c r="B901" s="7" t="str">
        <f>IF(总支出!B901="","",总支出!B901)</f>
        <v/>
      </c>
      <c r="C901" s="6" t="str">
        <f t="shared" si="98"/>
        <v/>
      </c>
      <c r="D901" s="6" t="str">
        <f>IF(总支出!C901="","",总支出!C901)</f>
        <v/>
      </c>
      <c r="E901" s="8" t="str">
        <f>IF(总支出!D901="","",总支出!D901)</f>
        <v/>
      </c>
      <c r="F901" s="6" t="str">
        <f>IF(总支出!E901="","",总支出!E901)</f>
        <v/>
      </c>
      <c r="G901" s="6" t="str">
        <f>IF(总支出!H901="","",总支出!H901)</f>
        <v/>
      </c>
      <c r="H901" s="6" t="str">
        <f>IF(总支出!I901="","自动",总支出!I901)</f>
        <v>自动</v>
      </c>
      <c r="I901" s="6" t="str">
        <f>IF(F901="","",IFERROR(VLOOKUP(F901,税费设置!$A$15:$B$27,2,FALSE),"含税不明"))</f>
        <v/>
      </c>
      <c r="J901" s="6" t="str">
        <f t="shared" si="99"/>
        <v/>
      </c>
      <c r="K901" s="6" t="str">
        <f>IF(AND(税费设置!$B$5="是",G901="个人支出",J901="应税"),"是","否")</f>
        <v>否</v>
      </c>
      <c r="L901" s="8">
        <f t="shared" si="100"/>
        <v>0</v>
      </c>
      <c r="M901" s="8">
        <f t="shared" si="101"/>
        <v>0</v>
      </c>
      <c r="N901" s="8">
        <f t="shared" si="102"/>
        <v>0</v>
      </c>
      <c r="O901" s="8">
        <f t="shared" si="103"/>
        <v>0</v>
      </c>
      <c r="P901" s="8">
        <f>IF(K901&lt;&gt;"是",0,IF(税费设置!$B$6="是",E901/(1+税费设置!$B$10),E901))</f>
        <v>0</v>
      </c>
      <c r="Q901" s="8">
        <f>IF(K901&lt;&gt;"是",0,P901*税费设置!$B$8)</f>
        <v>0</v>
      </c>
      <c r="R901" s="8">
        <f>IF(K901&lt;&gt;"是",0,P901*税费设置!$B$9)</f>
        <v>0</v>
      </c>
      <c r="S901" s="8">
        <f t="shared" si="104"/>
        <v>0</v>
      </c>
    </row>
    <row r="902" spans="1:19" ht="13.9">
      <c r="A902" s="6" t="str">
        <f>IF(总支出!A902="","",总支出!A902)</f>
        <v/>
      </c>
      <c r="B902" s="7" t="str">
        <f>IF(总支出!B902="","",总支出!B902)</f>
        <v/>
      </c>
      <c r="C902" s="6" t="str">
        <f t="shared" si="98"/>
        <v/>
      </c>
      <c r="D902" s="6" t="str">
        <f>IF(总支出!C902="","",总支出!C902)</f>
        <v/>
      </c>
      <c r="E902" s="8" t="str">
        <f>IF(总支出!D902="","",总支出!D902)</f>
        <v/>
      </c>
      <c r="F902" s="6" t="str">
        <f>IF(总支出!E902="","",总支出!E902)</f>
        <v/>
      </c>
      <c r="G902" s="6" t="str">
        <f>IF(总支出!H902="","",总支出!H902)</f>
        <v/>
      </c>
      <c r="H902" s="6" t="str">
        <f>IF(总支出!I902="","自动",总支出!I902)</f>
        <v>自动</v>
      </c>
      <c r="I902" s="6" t="str">
        <f>IF(F902="","",IFERROR(VLOOKUP(F902,税费设置!$A$15:$B$27,2,FALSE),"含税不明"))</f>
        <v/>
      </c>
      <c r="J902" s="6" t="str">
        <f t="shared" si="99"/>
        <v/>
      </c>
      <c r="K902" s="6" t="str">
        <f>IF(AND(税费设置!$B$5="是",G902="个人支出",J902="应税"),"是","否")</f>
        <v>否</v>
      </c>
      <c r="L902" s="8">
        <f t="shared" si="100"/>
        <v>0</v>
      </c>
      <c r="M902" s="8">
        <f t="shared" si="101"/>
        <v>0</v>
      </c>
      <c r="N902" s="8">
        <f t="shared" si="102"/>
        <v>0</v>
      </c>
      <c r="O902" s="8">
        <f t="shared" si="103"/>
        <v>0</v>
      </c>
      <c r="P902" s="8">
        <f>IF(K902&lt;&gt;"是",0,IF(税费设置!$B$6="是",E902/(1+税费设置!$B$10),E902))</f>
        <v>0</v>
      </c>
      <c r="Q902" s="8">
        <f>IF(K902&lt;&gt;"是",0,P902*税费设置!$B$8)</f>
        <v>0</v>
      </c>
      <c r="R902" s="8">
        <f>IF(K902&lt;&gt;"是",0,P902*税费设置!$B$9)</f>
        <v>0</v>
      </c>
      <c r="S902" s="8">
        <f t="shared" si="104"/>
        <v>0</v>
      </c>
    </row>
    <row r="903" spans="1:19" ht="13.9">
      <c r="A903" s="6" t="str">
        <f>IF(总支出!A903="","",总支出!A903)</f>
        <v/>
      </c>
      <c r="B903" s="7" t="str">
        <f>IF(总支出!B903="","",总支出!B903)</f>
        <v/>
      </c>
      <c r="C903" s="6" t="str">
        <f t="shared" si="98"/>
        <v/>
      </c>
      <c r="D903" s="6" t="str">
        <f>IF(总支出!C903="","",总支出!C903)</f>
        <v/>
      </c>
      <c r="E903" s="8" t="str">
        <f>IF(总支出!D903="","",总支出!D903)</f>
        <v/>
      </c>
      <c r="F903" s="6" t="str">
        <f>IF(总支出!E903="","",总支出!E903)</f>
        <v/>
      </c>
      <c r="G903" s="6" t="str">
        <f>IF(总支出!H903="","",总支出!H903)</f>
        <v/>
      </c>
      <c r="H903" s="6" t="str">
        <f>IF(总支出!I903="","自动",总支出!I903)</f>
        <v>自动</v>
      </c>
      <c r="I903" s="6" t="str">
        <f>IF(F903="","",IFERROR(VLOOKUP(F903,税费设置!$A$15:$B$27,2,FALSE),"含税不明"))</f>
        <v/>
      </c>
      <c r="J903" s="6" t="str">
        <f t="shared" si="99"/>
        <v/>
      </c>
      <c r="K903" s="6" t="str">
        <f>IF(AND(税费设置!$B$5="是",G903="个人支出",J903="应税"),"是","否")</f>
        <v>否</v>
      </c>
      <c r="L903" s="8">
        <f t="shared" si="100"/>
        <v>0</v>
      </c>
      <c r="M903" s="8">
        <f t="shared" si="101"/>
        <v>0</v>
      </c>
      <c r="N903" s="8">
        <f t="shared" si="102"/>
        <v>0</v>
      </c>
      <c r="O903" s="8">
        <f t="shared" si="103"/>
        <v>0</v>
      </c>
      <c r="P903" s="8">
        <f>IF(K903&lt;&gt;"是",0,IF(税费设置!$B$6="是",E903/(1+税费设置!$B$10),E903))</f>
        <v>0</v>
      </c>
      <c r="Q903" s="8">
        <f>IF(K903&lt;&gt;"是",0,P903*税费设置!$B$8)</f>
        <v>0</v>
      </c>
      <c r="R903" s="8">
        <f>IF(K903&lt;&gt;"是",0,P903*税费设置!$B$9)</f>
        <v>0</v>
      </c>
      <c r="S903" s="8">
        <f t="shared" si="104"/>
        <v>0</v>
      </c>
    </row>
    <row r="904" spans="1:19" ht="13.9">
      <c r="A904" s="6" t="str">
        <f>IF(总支出!A904="","",总支出!A904)</f>
        <v/>
      </c>
      <c r="B904" s="7" t="str">
        <f>IF(总支出!B904="","",总支出!B904)</f>
        <v/>
      </c>
      <c r="C904" s="6" t="str">
        <f t="shared" si="98"/>
        <v/>
      </c>
      <c r="D904" s="6" t="str">
        <f>IF(总支出!C904="","",总支出!C904)</f>
        <v/>
      </c>
      <c r="E904" s="8" t="str">
        <f>IF(总支出!D904="","",总支出!D904)</f>
        <v/>
      </c>
      <c r="F904" s="6" t="str">
        <f>IF(总支出!E904="","",总支出!E904)</f>
        <v/>
      </c>
      <c r="G904" s="6" t="str">
        <f>IF(总支出!H904="","",总支出!H904)</f>
        <v/>
      </c>
      <c r="H904" s="6" t="str">
        <f>IF(总支出!I904="","自动",总支出!I904)</f>
        <v>自动</v>
      </c>
      <c r="I904" s="6" t="str">
        <f>IF(F904="","",IFERROR(VLOOKUP(F904,税费设置!$A$15:$B$27,2,FALSE),"含税不明"))</f>
        <v/>
      </c>
      <c r="J904" s="6" t="str">
        <f t="shared" si="99"/>
        <v/>
      </c>
      <c r="K904" s="6" t="str">
        <f>IF(AND(税费设置!$B$5="是",G904="个人支出",J904="应税"),"是","否")</f>
        <v>否</v>
      </c>
      <c r="L904" s="8">
        <f t="shared" si="100"/>
        <v>0</v>
      </c>
      <c r="M904" s="8">
        <f t="shared" si="101"/>
        <v>0</v>
      </c>
      <c r="N904" s="8">
        <f t="shared" si="102"/>
        <v>0</v>
      </c>
      <c r="O904" s="8">
        <f t="shared" si="103"/>
        <v>0</v>
      </c>
      <c r="P904" s="8">
        <f>IF(K904&lt;&gt;"是",0,IF(税费设置!$B$6="是",E904/(1+税费设置!$B$10),E904))</f>
        <v>0</v>
      </c>
      <c r="Q904" s="8">
        <f>IF(K904&lt;&gt;"是",0,P904*税费设置!$B$8)</f>
        <v>0</v>
      </c>
      <c r="R904" s="8">
        <f>IF(K904&lt;&gt;"是",0,P904*税费设置!$B$9)</f>
        <v>0</v>
      </c>
      <c r="S904" s="8">
        <f t="shared" si="104"/>
        <v>0</v>
      </c>
    </row>
    <row r="905" spans="1:19" ht="13.9">
      <c r="A905" s="6" t="str">
        <f>IF(总支出!A905="","",总支出!A905)</f>
        <v/>
      </c>
      <c r="B905" s="7" t="str">
        <f>IF(总支出!B905="","",总支出!B905)</f>
        <v/>
      </c>
      <c r="C905" s="6" t="str">
        <f t="shared" si="98"/>
        <v/>
      </c>
      <c r="D905" s="6" t="str">
        <f>IF(总支出!C905="","",总支出!C905)</f>
        <v/>
      </c>
      <c r="E905" s="8" t="str">
        <f>IF(总支出!D905="","",总支出!D905)</f>
        <v/>
      </c>
      <c r="F905" s="6" t="str">
        <f>IF(总支出!E905="","",总支出!E905)</f>
        <v/>
      </c>
      <c r="G905" s="6" t="str">
        <f>IF(总支出!H905="","",总支出!H905)</f>
        <v/>
      </c>
      <c r="H905" s="6" t="str">
        <f>IF(总支出!I905="","自动",总支出!I905)</f>
        <v>自动</v>
      </c>
      <c r="I905" s="6" t="str">
        <f>IF(F905="","",IFERROR(VLOOKUP(F905,税费设置!$A$15:$B$27,2,FALSE),"含税不明"))</f>
        <v/>
      </c>
      <c r="J905" s="6" t="str">
        <f t="shared" si="99"/>
        <v/>
      </c>
      <c r="K905" s="6" t="str">
        <f>IF(AND(税费设置!$B$5="是",G905="个人支出",J905="应税"),"是","否")</f>
        <v>否</v>
      </c>
      <c r="L905" s="8">
        <f t="shared" si="100"/>
        <v>0</v>
      </c>
      <c r="M905" s="8">
        <f t="shared" si="101"/>
        <v>0</v>
      </c>
      <c r="N905" s="8">
        <f t="shared" si="102"/>
        <v>0</v>
      </c>
      <c r="O905" s="8">
        <f t="shared" si="103"/>
        <v>0</v>
      </c>
      <c r="P905" s="8">
        <f>IF(K905&lt;&gt;"是",0,IF(税费设置!$B$6="是",E905/(1+税费设置!$B$10),E905))</f>
        <v>0</v>
      </c>
      <c r="Q905" s="8">
        <f>IF(K905&lt;&gt;"是",0,P905*税费设置!$B$8)</f>
        <v>0</v>
      </c>
      <c r="R905" s="8">
        <f>IF(K905&lt;&gt;"是",0,P905*税费设置!$B$9)</f>
        <v>0</v>
      </c>
      <c r="S905" s="8">
        <f t="shared" si="104"/>
        <v>0</v>
      </c>
    </row>
    <row r="906" spans="1:19" ht="13.9">
      <c r="A906" s="6" t="str">
        <f>IF(总支出!A906="","",总支出!A906)</f>
        <v/>
      </c>
      <c r="B906" s="7" t="str">
        <f>IF(总支出!B906="","",总支出!B906)</f>
        <v/>
      </c>
      <c r="C906" s="6" t="str">
        <f t="shared" si="98"/>
        <v/>
      </c>
      <c r="D906" s="6" t="str">
        <f>IF(总支出!C906="","",总支出!C906)</f>
        <v/>
      </c>
      <c r="E906" s="8" t="str">
        <f>IF(总支出!D906="","",总支出!D906)</f>
        <v/>
      </c>
      <c r="F906" s="6" t="str">
        <f>IF(总支出!E906="","",总支出!E906)</f>
        <v/>
      </c>
      <c r="G906" s="6" t="str">
        <f>IF(总支出!H906="","",总支出!H906)</f>
        <v/>
      </c>
      <c r="H906" s="6" t="str">
        <f>IF(总支出!I906="","自动",总支出!I906)</f>
        <v>自动</v>
      </c>
      <c r="I906" s="6" t="str">
        <f>IF(F906="","",IFERROR(VLOOKUP(F906,税费设置!$A$15:$B$27,2,FALSE),"含税不明"))</f>
        <v/>
      </c>
      <c r="J906" s="6" t="str">
        <f t="shared" si="99"/>
        <v/>
      </c>
      <c r="K906" s="6" t="str">
        <f>IF(AND(税费设置!$B$5="是",G906="个人支出",J906="应税"),"是","否")</f>
        <v>否</v>
      </c>
      <c r="L906" s="8">
        <f t="shared" si="100"/>
        <v>0</v>
      </c>
      <c r="M906" s="8">
        <f t="shared" si="101"/>
        <v>0</v>
      </c>
      <c r="N906" s="8">
        <f t="shared" si="102"/>
        <v>0</v>
      </c>
      <c r="O906" s="8">
        <f t="shared" si="103"/>
        <v>0</v>
      </c>
      <c r="P906" s="8">
        <f>IF(K906&lt;&gt;"是",0,IF(税费设置!$B$6="是",E906/(1+税费设置!$B$10),E906))</f>
        <v>0</v>
      </c>
      <c r="Q906" s="8">
        <f>IF(K906&lt;&gt;"是",0,P906*税费设置!$B$8)</f>
        <v>0</v>
      </c>
      <c r="R906" s="8">
        <f>IF(K906&lt;&gt;"是",0,P906*税费设置!$B$9)</f>
        <v>0</v>
      </c>
      <c r="S906" s="8">
        <f t="shared" si="104"/>
        <v>0</v>
      </c>
    </row>
    <row r="907" spans="1:19" ht="13.9">
      <c r="A907" s="6" t="str">
        <f>IF(总支出!A907="","",总支出!A907)</f>
        <v/>
      </c>
      <c r="B907" s="7" t="str">
        <f>IF(总支出!B907="","",总支出!B907)</f>
        <v/>
      </c>
      <c r="C907" s="6" t="str">
        <f t="shared" si="98"/>
        <v/>
      </c>
      <c r="D907" s="6" t="str">
        <f>IF(总支出!C907="","",总支出!C907)</f>
        <v/>
      </c>
      <c r="E907" s="8" t="str">
        <f>IF(总支出!D907="","",总支出!D907)</f>
        <v/>
      </c>
      <c r="F907" s="6" t="str">
        <f>IF(总支出!E907="","",总支出!E907)</f>
        <v/>
      </c>
      <c r="G907" s="6" t="str">
        <f>IF(总支出!H907="","",总支出!H907)</f>
        <v/>
      </c>
      <c r="H907" s="6" t="str">
        <f>IF(总支出!I907="","自动",总支出!I907)</f>
        <v>自动</v>
      </c>
      <c r="I907" s="6" t="str">
        <f>IF(F907="","",IFERROR(VLOOKUP(F907,税费设置!$A$15:$B$27,2,FALSE),"含税不明"))</f>
        <v/>
      </c>
      <c r="J907" s="6" t="str">
        <f t="shared" si="99"/>
        <v/>
      </c>
      <c r="K907" s="6" t="str">
        <f>IF(AND(税费设置!$B$5="是",G907="个人支出",J907="应税"),"是","否")</f>
        <v>否</v>
      </c>
      <c r="L907" s="8">
        <f t="shared" si="100"/>
        <v>0</v>
      </c>
      <c r="M907" s="8">
        <f t="shared" si="101"/>
        <v>0</v>
      </c>
      <c r="N907" s="8">
        <f t="shared" si="102"/>
        <v>0</v>
      </c>
      <c r="O907" s="8">
        <f t="shared" si="103"/>
        <v>0</v>
      </c>
      <c r="P907" s="8">
        <f>IF(K907&lt;&gt;"是",0,IF(税费设置!$B$6="是",E907/(1+税费设置!$B$10),E907))</f>
        <v>0</v>
      </c>
      <c r="Q907" s="8">
        <f>IF(K907&lt;&gt;"是",0,P907*税费设置!$B$8)</f>
        <v>0</v>
      </c>
      <c r="R907" s="8">
        <f>IF(K907&lt;&gt;"是",0,P907*税费设置!$B$9)</f>
        <v>0</v>
      </c>
      <c r="S907" s="8">
        <f t="shared" si="104"/>
        <v>0</v>
      </c>
    </row>
    <row r="908" spans="1:19" ht="13.9">
      <c r="A908" s="6" t="str">
        <f>IF(总支出!A908="","",总支出!A908)</f>
        <v/>
      </c>
      <c r="B908" s="7" t="str">
        <f>IF(总支出!B908="","",总支出!B908)</f>
        <v/>
      </c>
      <c r="C908" s="6" t="str">
        <f t="shared" si="98"/>
        <v/>
      </c>
      <c r="D908" s="6" t="str">
        <f>IF(总支出!C908="","",总支出!C908)</f>
        <v/>
      </c>
      <c r="E908" s="8" t="str">
        <f>IF(总支出!D908="","",总支出!D908)</f>
        <v/>
      </c>
      <c r="F908" s="6" t="str">
        <f>IF(总支出!E908="","",总支出!E908)</f>
        <v/>
      </c>
      <c r="G908" s="6" t="str">
        <f>IF(总支出!H908="","",总支出!H908)</f>
        <v/>
      </c>
      <c r="H908" s="6" t="str">
        <f>IF(总支出!I908="","自动",总支出!I908)</f>
        <v>自动</v>
      </c>
      <c r="I908" s="6" t="str">
        <f>IF(F908="","",IFERROR(VLOOKUP(F908,税费设置!$A$15:$B$27,2,FALSE),"含税不明"))</f>
        <v/>
      </c>
      <c r="J908" s="6" t="str">
        <f t="shared" si="99"/>
        <v/>
      </c>
      <c r="K908" s="6" t="str">
        <f>IF(AND(税费设置!$B$5="是",G908="个人支出",J908="应税"),"是","否")</f>
        <v>否</v>
      </c>
      <c r="L908" s="8">
        <f t="shared" si="100"/>
        <v>0</v>
      </c>
      <c r="M908" s="8">
        <f t="shared" si="101"/>
        <v>0</v>
      </c>
      <c r="N908" s="8">
        <f t="shared" si="102"/>
        <v>0</v>
      </c>
      <c r="O908" s="8">
        <f t="shared" si="103"/>
        <v>0</v>
      </c>
      <c r="P908" s="8">
        <f>IF(K908&lt;&gt;"是",0,IF(税费设置!$B$6="是",E908/(1+税费设置!$B$10),E908))</f>
        <v>0</v>
      </c>
      <c r="Q908" s="8">
        <f>IF(K908&lt;&gt;"是",0,P908*税费设置!$B$8)</f>
        <v>0</v>
      </c>
      <c r="R908" s="8">
        <f>IF(K908&lt;&gt;"是",0,P908*税费设置!$B$9)</f>
        <v>0</v>
      </c>
      <c r="S908" s="8">
        <f t="shared" si="104"/>
        <v>0</v>
      </c>
    </row>
    <row r="909" spans="1:19" ht="13.9">
      <c r="A909" s="6" t="str">
        <f>IF(总支出!A909="","",总支出!A909)</f>
        <v/>
      </c>
      <c r="B909" s="7" t="str">
        <f>IF(总支出!B909="","",总支出!B909)</f>
        <v/>
      </c>
      <c r="C909" s="6" t="str">
        <f t="shared" si="98"/>
        <v/>
      </c>
      <c r="D909" s="6" t="str">
        <f>IF(总支出!C909="","",总支出!C909)</f>
        <v/>
      </c>
      <c r="E909" s="8" t="str">
        <f>IF(总支出!D909="","",总支出!D909)</f>
        <v/>
      </c>
      <c r="F909" s="6" t="str">
        <f>IF(总支出!E909="","",总支出!E909)</f>
        <v/>
      </c>
      <c r="G909" s="6" t="str">
        <f>IF(总支出!H909="","",总支出!H909)</f>
        <v/>
      </c>
      <c r="H909" s="6" t="str">
        <f>IF(总支出!I909="","自动",总支出!I909)</f>
        <v>自动</v>
      </c>
      <c r="I909" s="6" t="str">
        <f>IF(F909="","",IFERROR(VLOOKUP(F909,税费设置!$A$15:$B$27,2,FALSE),"含税不明"))</f>
        <v/>
      </c>
      <c r="J909" s="6" t="str">
        <f t="shared" si="99"/>
        <v/>
      </c>
      <c r="K909" s="6" t="str">
        <f>IF(AND(税费设置!$B$5="是",G909="个人支出",J909="应税"),"是","否")</f>
        <v>否</v>
      </c>
      <c r="L909" s="8">
        <f t="shared" si="100"/>
        <v>0</v>
      </c>
      <c r="M909" s="8">
        <f t="shared" si="101"/>
        <v>0</v>
      </c>
      <c r="N909" s="8">
        <f t="shared" si="102"/>
        <v>0</v>
      </c>
      <c r="O909" s="8">
        <f t="shared" si="103"/>
        <v>0</v>
      </c>
      <c r="P909" s="8">
        <f>IF(K909&lt;&gt;"是",0,IF(税费设置!$B$6="是",E909/(1+税费设置!$B$10),E909))</f>
        <v>0</v>
      </c>
      <c r="Q909" s="8">
        <f>IF(K909&lt;&gt;"是",0,P909*税费设置!$B$8)</f>
        <v>0</v>
      </c>
      <c r="R909" s="8">
        <f>IF(K909&lt;&gt;"是",0,P909*税费设置!$B$9)</f>
        <v>0</v>
      </c>
      <c r="S909" s="8">
        <f t="shared" si="104"/>
        <v>0</v>
      </c>
    </row>
    <row r="910" spans="1:19" ht="13.9">
      <c r="A910" s="6" t="str">
        <f>IF(总支出!A910="","",总支出!A910)</f>
        <v/>
      </c>
      <c r="B910" s="7" t="str">
        <f>IF(总支出!B910="","",总支出!B910)</f>
        <v/>
      </c>
      <c r="C910" s="6" t="str">
        <f t="shared" si="98"/>
        <v/>
      </c>
      <c r="D910" s="6" t="str">
        <f>IF(总支出!C910="","",总支出!C910)</f>
        <v/>
      </c>
      <c r="E910" s="8" t="str">
        <f>IF(总支出!D910="","",总支出!D910)</f>
        <v/>
      </c>
      <c r="F910" s="6" t="str">
        <f>IF(总支出!E910="","",总支出!E910)</f>
        <v/>
      </c>
      <c r="G910" s="6" t="str">
        <f>IF(总支出!H910="","",总支出!H910)</f>
        <v/>
      </c>
      <c r="H910" s="6" t="str">
        <f>IF(总支出!I910="","自动",总支出!I910)</f>
        <v>自动</v>
      </c>
      <c r="I910" s="6" t="str">
        <f>IF(F910="","",IFERROR(VLOOKUP(F910,税费设置!$A$15:$B$27,2,FALSE),"含税不明"))</f>
        <v/>
      </c>
      <c r="J910" s="6" t="str">
        <f t="shared" si="99"/>
        <v/>
      </c>
      <c r="K910" s="6" t="str">
        <f>IF(AND(税费设置!$B$5="是",G910="个人支出",J910="应税"),"是","否")</f>
        <v>否</v>
      </c>
      <c r="L910" s="8">
        <f t="shared" si="100"/>
        <v>0</v>
      </c>
      <c r="M910" s="8">
        <f t="shared" si="101"/>
        <v>0</v>
      </c>
      <c r="N910" s="8">
        <f t="shared" si="102"/>
        <v>0</v>
      </c>
      <c r="O910" s="8">
        <f t="shared" si="103"/>
        <v>0</v>
      </c>
      <c r="P910" s="8">
        <f>IF(K910&lt;&gt;"是",0,IF(税费设置!$B$6="是",E910/(1+税费设置!$B$10),E910))</f>
        <v>0</v>
      </c>
      <c r="Q910" s="8">
        <f>IF(K910&lt;&gt;"是",0,P910*税费设置!$B$8)</f>
        <v>0</v>
      </c>
      <c r="R910" s="8">
        <f>IF(K910&lt;&gt;"是",0,P910*税费设置!$B$9)</f>
        <v>0</v>
      </c>
      <c r="S910" s="8">
        <f t="shared" si="104"/>
        <v>0</v>
      </c>
    </row>
    <row r="911" spans="1:19" ht="13.9">
      <c r="A911" s="6" t="str">
        <f>IF(总支出!A911="","",总支出!A911)</f>
        <v/>
      </c>
      <c r="B911" s="7" t="str">
        <f>IF(总支出!B911="","",总支出!B911)</f>
        <v/>
      </c>
      <c r="C911" s="6" t="str">
        <f t="shared" si="98"/>
        <v/>
      </c>
      <c r="D911" s="6" t="str">
        <f>IF(总支出!C911="","",总支出!C911)</f>
        <v/>
      </c>
      <c r="E911" s="8" t="str">
        <f>IF(总支出!D911="","",总支出!D911)</f>
        <v/>
      </c>
      <c r="F911" s="6" t="str">
        <f>IF(总支出!E911="","",总支出!E911)</f>
        <v/>
      </c>
      <c r="G911" s="6" t="str">
        <f>IF(总支出!H911="","",总支出!H911)</f>
        <v/>
      </c>
      <c r="H911" s="6" t="str">
        <f>IF(总支出!I911="","自动",总支出!I911)</f>
        <v>自动</v>
      </c>
      <c r="I911" s="6" t="str">
        <f>IF(F911="","",IFERROR(VLOOKUP(F911,税费设置!$A$15:$B$27,2,FALSE),"含税不明"))</f>
        <v/>
      </c>
      <c r="J911" s="6" t="str">
        <f t="shared" si="99"/>
        <v/>
      </c>
      <c r="K911" s="6" t="str">
        <f>IF(AND(税费设置!$B$5="是",G911="个人支出",J911="应税"),"是","否")</f>
        <v>否</v>
      </c>
      <c r="L911" s="8">
        <f t="shared" si="100"/>
        <v>0</v>
      </c>
      <c r="M911" s="8">
        <f t="shared" si="101"/>
        <v>0</v>
      </c>
      <c r="N911" s="8">
        <f t="shared" si="102"/>
        <v>0</v>
      </c>
      <c r="O911" s="8">
        <f t="shared" si="103"/>
        <v>0</v>
      </c>
      <c r="P911" s="8">
        <f>IF(K911&lt;&gt;"是",0,IF(税费设置!$B$6="是",E911/(1+税费设置!$B$10),E911))</f>
        <v>0</v>
      </c>
      <c r="Q911" s="8">
        <f>IF(K911&lt;&gt;"是",0,P911*税费设置!$B$8)</f>
        <v>0</v>
      </c>
      <c r="R911" s="8">
        <f>IF(K911&lt;&gt;"是",0,P911*税费设置!$B$9)</f>
        <v>0</v>
      </c>
      <c r="S911" s="8">
        <f t="shared" si="104"/>
        <v>0</v>
      </c>
    </row>
    <row r="912" spans="1:19" ht="13.9">
      <c r="A912" s="6" t="str">
        <f>IF(总支出!A912="","",总支出!A912)</f>
        <v/>
      </c>
      <c r="B912" s="7" t="str">
        <f>IF(总支出!B912="","",总支出!B912)</f>
        <v/>
      </c>
      <c r="C912" s="6" t="str">
        <f t="shared" si="98"/>
        <v/>
      </c>
      <c r="D912" s="6" t="str">
        <f>IF(总支出!C912="","",总支出!C912)</f>
        <v/>
      </c>
      <c r="E912" s="8" t="str">
        <f>IF(总支出!D912="","",总支出!D912)</f>
        <v/>
      </c>
      <c r="F912" s="6" t="str">
        <f>IF(总支出!E912="","",总支出!E912)</f>
        <v/>
      </c>
      <c r="G912" s="6" t="str">
        <f>IF(总支出!H912="","",总支出!H912)</f>
        <v/>
      </c>
      <c r="H912" s="6" t="str">
        <f>IF(总支出!I912="","自动",总支出!I912)</f>
        <v>自动</v>
      </c>
      <c r="I912" s="6" t="str">
        <f>IF(F912="","",IFERROR(VLOOKUP(F912,税费设置!$A$15:$B$27,2,FALSE),"含税不明"))</f>
        <v/>
      </c>
      <c r="J912" s="6" t="str">
        <f t="shared" si="99"/>
        <v/>
      </c>
      <c r="K912" s="6" t="str">
        <f>IF(AND(税费设置!$B$5="是",G912="个人支出",J912="应税"),"是","否")</f>
        <v>否</v>
      </c>
      <c r="L912" s="8">
        <f t="shared" si="100"/>
        <v>0</v>
      </c>
      <c r="M912" s="8">
        <f t="shared" si="101"/>
        <v>0</v>
      </c>
      <c r="N912" s="8">
        <f t="shared" si="102"/>
        <v>0</v>
      </c>
      <c r="O912" s="8">
        <f t="shared" si="103"/>
        <v>0</v>
      </c>
      <c r="P912" s="8">
        <f>IF(K912&lt;&gt;"是",0,IF(税费设置!$B$6="是",E912/(1+税费设置!$B$10),E912))</f>
        <v>0</v>
      </c>
      <c r="Q912" s="8">
        <f>IF(K912&lt;&gt;"是",0,P912*税费设置!$B$8)</f>
        <v>0</v>
      </c>
      <c r="R912" s="8">
        <f>IF(K912&lt;&gt;"是",0,P912*税费设置!$B$9)</f>
        <v>0</v>
      </c>
      <c r="S912" s="8">
        <f t="shared" si="104"/>
        <v>0</v>
      </c>
    </row>
    <row r="913" spans="1:19" ht="13.9">
      <c r="A913" s="6" t="str">
        <f>IF(总支出!A913="","",总支出!A913)</f>
        <v/>
      </c>
      <c r="B913" s="7" t="str">
        <f>IF(总支出!B913="","",总支出!B913)</f>
        <v/>
      </c>
      <c r="C913" s="6" t="str">
        <f t="shared" si="98"/>
        <v/>
      </c>
      <c r="D913" s="6" t="str">
        <f>IF(总支出!C913="","",总支出!C913)</f>
        <v/>
      </c>
      <c r="E913" s="8" t="str">
        <f>IF(总支出!D913="","",总支出!D913)</f>
        <v/>
      </c>
      <c r="F913" s="6" t="str">
        <f>IF(总支出!E913="","",总支出!E913)</f>
        <v/>
      </c>
      <c r="G913" s="6" t="str">
        <f>IF(总支出!H913="","",总支出!H913)</f>
        <v/>
      </c>
      <c r="H913" s="6" t="str">
        <f>IF(总支出!I913="","自动",总支出!I913)</f>
        <v>自动</v>
      </c>
      <c r="I913" s="6" t="str">
        <f>IF(F913="","",IFERROR(VLOOKUP(F913,税费设置!$A$15:$B$27,2,FALSE),"含税不明"))</f>
        <v/>
      </c>
      <c r="J913" s="6" t="str">
        <f t="shared" si="99"/>
        <v/>
      </c>
      <c r="K913" s="6" t="str">
        <f>IF(AND(税费设置!$B$5="是",G913="个人支出",J913="应税"),"是","否")</f>
        <v>否</v>
      </c>
      <c r="L913" s="8">
        <f t="shared" si="100"/>
        <v>0</v>
      </c>
      <c r="M913" s="8">
        <f t="shared" si="101"/>
        <v>0</v>
      </c>
      <c r="N913" s="8">
        <f t="shared" si="102"/>
        <v>0</v>
      </c>
      <c r="O913" s="8">
        <f t="shared" si="103"/>
        <v>0</v>
      </c>
      <c r="P913" s="8">
        <f>IF(K913&lt;&gt;"是",0,IF(税费设置!$B$6="是",E913/(1+税费设置!$B$10),E913))</f>
        <v>0</v>
      </c>
      <c r="Q913" s="8">
        <f>IF(K913&lt;&gt;"是",0,P913*税费设置!$B$8)</f>
        <v>0</v>
      </c>
      <c r="R913" s="8">
        <f>IF(K913&lt;&gt;"是",0,P913*税费设置!$B$9)</f>
        <v>0</v>
      </c>
      <c r="S913" s="8">
        <f t="shared" si="104"/>
        <v>0</v>
      </c>
    </row>
    <row r="914" spans="1:19" ht="13.9">
      <c r="A914" s="6" t="str">
        <f>IF(总支出!A914="","",总支出!A914)</f>
        <v/>
      </c>
      <c r="B914" s="7" t="str">
        <f>IF(总支出!B914="","",总支出!B914)</f>
        <v/>
      </c>
      <c r="C914" s="6" t="str">
        <f t="shared" si="98"/>
        <v/>
      </c>
      <c r="D914" s="6" t="str">
        <f>IF(总支出!C914="","",总支出!C914)</f>
        <v/>
      </c>
      <c r="E914" s="8" t="str">
        <f>IF(总支出!D914="","",总支出!D914)</f>
        <v/>
      </c>
      <c r="F914" s="6" t="str">
        <f>IF(总支出!E914="","",总支出!E914)</f>
        <v/>
      </c>
      <c r="G914" s="6" t="str">
        <f>IF(总支出!H914="","",总支出!H914)</f>
        <v/>
      </c>
      <c r="H914" s="6" t="str">
        <f>IF(总支出!I914="","自动",总支出!I914)</f>
        <v>自动</v>
      </c>
      <c r="I914" s="6" t="str">
        <f>IF(F914="","",IFERROR(VLOOKUP(F914,税费设置!$A$15:$B$27,2,FALSE),"含税不明"))</f>
        <v/>
      </c>
      <c r="J914" s="6" t="str">
        <f t="shared" si="99"/>
        <v/>
      </c>
      <c r="K914" s="6" t="str">
        <f>IF(AND(税费设置!$B$5="是",G914="个人支出",J914="应税"),"是","否")</f>
        <v>否</v>
      </c>
      <c r="L914" s="8">
        <f t="shared" si="100"/>
        <v>0</v>
      </c>
      <c r="M914" s="8">
        <f t="shared" si="101"/>
        <v>0</v>
      </c>
      <c r="N914" s="8">
        <f t="shared" si="102"/>
        <v>0</v>
      </c>
      <c r="O914" s="8">
        <f t="shared" si="103"/>
        <v>0</v>
      </c>
      <c r="P914" s="8">
        <f>IF(K914&lt;&gt;"是",0,IF(税费设置!$B$6="是",E914/(1+税费设置!$B$10),E914))</f>
        <v>0</v>
      </c>
      <c r="Q914" s="8">
        <f>IF(K914&lt;&gt;"是",0,P914*税费设置!$B$8)</f>
        <v>0</v>
      </c>
      <c r="R914" s="8">
        <f>IF(K914&lt;&gt;"是",0,P914*税费设置!$B$9)</f>
        <v>0</v>
      </c>
      <c r="S914" s="8">
        <f t="shared" si="104"/>
        <v>0</v>
      </c>
    </row>
    <row r="915" spans="1:19" ht="13.9">
      <c r="A915" s="6" t="str">
        <f>IF(总支出!A915="","",总支出!A915)</f>
        <v/>
      </c>
      <c r="B915" s="7" t="str">
        <f>IF(总支出!B915="","",总支出!B915)</f>
        <v/>
      </c>
      <c r="C915" s="6" t="str">
        <f t="shared" si="98"/>
        <v/>
      </c>
      <c r="D915" s="6" t="str">
        <f>IF(总支出!C915="","",总支出!C915)</f>
        <v/>
      </c>
      <c r="E915" s="8" t="str">
        <f>IF(总支出!D915="","",总支出!D915)</f>
        <v/>
      </c>
      <c r="F915" s="6" t="str">
        <f>IF(总支出!E915="","",总支出!E915)</f>
        <v/>
      </c>
      <c r="G915" s="6" t="str">
        <f>IF(总支出!H915="","",总支出!H915)</f>
        <v/>
      </c>
      <c r="H915" s="6" t="str">
        <f>IF(总支出!I915="","自动",总支出!I915)</f>
        <v>自动</v>
      </c>
      <c r="I915" s="6" t="str">
        <f>IF(F915="","",IFERROR(VLOOKUP(F915,税费设置!$A$15:$B$27,2,FALSE),"含税不明"))</f>
        <v/>
      </c>
      <c r="J915" s="6" t="str">
        <f t="shared" si="99"/>
        <v/>
      </c>
      <c r="K915" s="6" t="str">
        <f>IF(AND(税费设置!$B$5="是",G915="个人支出",J915="应税"),"是","否")</f>
        <v>否</v>
      </c>
      <c r="L915" s="8">
        <f t="shared" si="100"/>
        <v>0</v>
      </c>
      <c r="M915" s="8">
        <f t="shared" si="101"/>
        <v>0</v>
      </c>
      <c r="N915" s="8">
        <f t="shared" si="102"/>
        <v>0</v>
      </c>
      <c r="O915" s="8">
        <f t="shared" si="103"/>
        <v>0</v>
      </c>
      <c r="P915" s="8">
        <f>IF(K915&lt;&gt;"是",0,IF(税费设置!$B$6="是",E915/(1+税费设置!$B$10),E915))</f>
        <v>0</v>
      </c>
      <c r="Q915" s="8">
        <f>IF(K915&lt;&gt;"是",0,P915*税费设置!$B$8)</f>
        <v>0</v>
      </c>
      <c r="R915" s="8">
        <f>IF(K915&lt;&gt;"是",0,P915*税费设置!$B$9)</f>
        <v>0</v>
      </c>
      <c r="S915" s="8">
        <f t="shared" si="104"/>
        <v>0</v>
      </c>
    </row>
    <row r="916" spans="1:19" ht="13.9">
      <c r="A916" s="6" t="str">
        <f>IF(总支出!A916="","",总支出!A916)</f>
        <v/>
      </c>
      <c r="B916" s="7" t="str">
        <f>IF(总支出!B916="","",总支出!B916)</f>
        <v/>
      </c>
      <c r="C916" s="6" t="str">
        <f t="shared" si="98"/>
        <v/>
      </c>
      <c r="D916" s="6" t="str">
        <f>IF(总支出!C916="","",总支出!C916)</f>
        <v/>
      </c>
      <c r="E916" s="8" t="str">
        <f>IF(总支出!D916="","",总支出!D916)</f>
        <v/>
      </c>
      <c r="F916" s="6" t="str">
        <f>IF(总支出!E916="","",总支出!E916)</f>
        <v/>
      </c>
      <c r="G916" s="6" t="str">
        <f>IF(总支出!H916="","",总支出!H916)</f>
        <v/>
      </c>
      <c r="H916" s="6" t="str">
        <f>IF(总支出!I916="","自动",总支出!I916)</f>
        <v>自动</v>
      </c>
      <c r="I916" s="6" t="str">
        <f>IF(F916="","",IFERROR(VLOOKUP(F916,税费设置!$A$15:$B$27,2,FALSE),"含税不明"))</f>
        <v/>
      </c>
      <c r="J916" s="6" t="str">
        <f t="shared" si="99"/>
        <v/>
      </c>
      <c r="K916" s="6" t="str">
        <f>IF(AND(税费设置!$B$5="是",G916="个人支出",J916="应税"),"是","否")</f>
        <v>否</v>
      </c>
      <c r="L916" s="8">
        <f t="shared" si="100"/>
        <v>0</v>
      </c>
      <c r="M916" s="8">
        <f t="shared" si="101"/>
        <v>0</v>
      </c>
      <c r="N916" s="8">
        <f t="shared" si="102"/>
        <v>0</v>
      </c>
      <c r="O916" s="8">
        <f t="shared" si="103"/>
        <v>0</v>
      </c>
      <c r="P916" s="8">
        <f>IF(K916&lt;&gt;"是",0,IF(税费设置!$B$6="是",E916/(1+税费设置!$B$10),E916))</f>
        <v>0</v>
      </c>
      <c r="Q916" s="8">
        <f>IF(K916&lt;&gt;"是",0,P916*税费设置!$B$8)</f>
        <v>0</v>
      </c>
      <c r="R916" s="8">
        <f>IF(K916&lt;&gt;"是",0,P916*税费设置!$B$9)</f>
        <v>0</v>
      </c>
      <c r="S916" s="8">
        <f t="shared" si="104"/>
        <v>0</v>
      </c>
    </row>
    <row r="917" spans="1:19" ht="13.9">
      <c r="A917" s="6" t="str">
        <f>IF(总支出!A917="","",总支出!A917)</f>
        <v/>
      </c>
      <c r="B917" s="7" t="str">
        <f>IF(总支出!B917="","",总支出!B917)</f>
        <v/>
      </c>
      <c r="C917" s="6" t="str">
        <f t="shared" si="98"/>
        <v/>
      </c>
      <c r="D917" s="6" t="str">
        <f>IF(总支出!C917="","",总支出!C917)</f>
        <v/>
      </c>
      <c r="E917" s="8" t="str">
        <f>IF(总支出!D917="","",总支出!D917)</f>
        <v/>
      </c>
      <c r="F917" s="6" t="str">
        <f>IF(总支出!E917="","",总支出!E917)</f>
        <v/>
      </c>
      <c r="G917" s="6" t="str">
        <f>IF(总支出!H917="","",总支出!H917)</f>
        <v/>
      </c>
      <c r="H917" s="6" t="str">
        <f>IF(总支出!I917="","自动",总支出!I917)</f>
        <v>自动</v>
      </c>
      <c r="I917" s="6" t="str">
        <f>IF(F917="","",IFERROR(VLOOKUP(F917,税费设置!$A$15:$B$27,2,FALSE),"含税不明"))</f>
        <v/>
      </c>
      <c r="J917" s="6" t="str">
        <f t="shared" si="99"/>
        <v/>
      </c>
      <c r="K917" s="6" t="str">
        <f>IF(AND(税费设置!$B$5="是",G917="个人支出",J917="应税"),"是","否")</f>
        <v>否</v>
      </c>
      <c r="L917" s="8">
        <f t="shared" si="100"/>
        <v>0</v>
      </c>
      <c r="M917" s="8">
        <f t="shared" si="101"/>
        <v>0</v>
      </c>
      <c r="N917" s="8">
        <f t="shared" si="102"/>
        <v>0</v>
      </c>
      <c r="O917" s="8">
        <f t="shared" si="103"/>
        <v>0</v>
      </c>
      <c r="P917" s="8">
        <f>IF(K917&lt;&gt;"是",0,IF(税费设置!$B$6="是",E917/(1+税费设置!$B$10),E917))</f>
        <v>0</v>
      </c>
      <c r="Q917" s="8">
        <f>IF(K917&lt;&gt;"是",0,P917*税费设置!$B$8)</f>
        <v>0</v>
      </c>
      <c r="R917" s="8">
        <f>IF(K917&lt;&gt;"是",0,P917*税费设置!$B$9)</f>
        <v>0</v>
      </c>
      <c r="S917" s="8">
        <f t="shared" si="104"/>
        <v>0</v>
      </c>
    </row>
    <row r="918" spans="1:19" ht="13.9">
      <c r="A918" s="6" t="str">
        <f>IF(总支出!A918="","",总支出!A918)</f>
        <v/>
      </c>
      <c r="B918" s="7" t="str">
        <f>IF(总支出!B918="","",总支出!B918)</f>
        <v/>
      </c>
      <c r="C918" s="6" t="str">
        <f t="shared" si="98"/>
        <v/>
      </c>
      <c r="D918" s="6" t="str">
        <f>IF(总支出!C918="","",总支出!C918)</f>
        <v/>
      </c>
      <c r="E918" s="8" t="str">
        <f>IF(总支出!D918="","",总支出!D918)</f>
        <v/>
      </c>
      <c r="F918" s="6" t="str">
        <f>IF(总支出!E918="","",总支出!E918)</f>
        <v/>
      </c>
      <c r="G918" s="6" t="str">
        <f>IF(总支出!H918="","",总支出!H918)</f>
        <v/>
      </c>
      <c r="H918" s="6" t="str">
        <f>IF(总支出!I918="","自动",总支出!I918)</f>
        <v>自动</v>
      </c>
      <c r="I918" s="6" t="str">
        <f>IF(F918="","",IFERROR(VLOOKUP(F918,税费设置!$A$15:$B$27,2,FALSE),"含税不明"))</f>
        <v/>
      </c>
      <c r="J918" s="6" t="str">
        <f t="shared" si="99"/>
        <v/>
      </c>
      <c r="K918" s="6" t="str">
        <f>IF(AND(税费设置!$B$5="是",G918="个人支出",J918="应税"),"是","否")</f>
        <v>否</v>
      </c>
      <c r="L918" s="8">
        <f t="shared" si="100"/>
        <v>0</v>
      </c>
      <c r="M918" s="8">
        <f t="shared" si="101"/>
        <v>0</v>
      </c>
      <c r="N918" s="8">
        <f t="shared" si="102"/>
        <v>0</v>
      </c>
      <c r="O918" s="8">
        <f t="shared" si="103"/>
        <v>0</v>
      </c>
      <c r="P918" s="8">
        <f>IF(K918&lt;&gt;"是",0,IF(税费设置!$B$6="是",E918/(1+税费设置!$B$10),E918))</f>
        <v>0</v>
      </c>
      <c r="Q918" s="8">
        <f>IF(K918&lt;&gt;"是",0,P918*税费设置!$B$8)</f>
        <v>0</v>
      </c>
      <c r="R918" s="8">
        <f>IF(K918&lt;&gt;"是",0,P918*税费设置!$B$9)</f>
        <v>0</v>
      </c>
      <c r="S918" s="8">
        <f t="shared" si="104"/>
        <v>0</v>
      </c>
    </row>
    <row r="919" spans="1:19" ht="13.9">
      <c r="A919" s="6" t="str">
        <f>IF(总支出!A919="","",总支出!A919)</f>
        <v/>
      </c>
      <c r="B919" s="7" t="str">
        <f>IF(总支出!B919="","",总支出!B919)</f>
        <v/>
      </c>
      <c r="C919" s="6" t="str">
        <f t="shared" si="98"/>
        <v/>
      </c>
      <c r="D919" s="6" t="str">
        <f>IF(总支出!C919="","",总支出!C919)</f>
        <v/>
      </c>
      <c r="E919" s="8" t="str">
        <f>IF(总支出!D919="","",总支出!D919)</f>
        <v/>
      </c>
      <c r="F919" s="6" t="str">
        <f>IF(总支出!E919="","",总支出!E919)</f>
        <v/>
      </c>
      <c r="G919" s="6" t="str">
        <f>IF(总支出!H919="","",总支出!H919)</f>
        <v/>
      </c>
      <c r="H919" s="6" t="str">
        <f>IF(总支出!I919="","自动",总支出!I919)</f>
        <v>自动</v>
      </c>
      <c r="I919" s="6" t="str">
        <f>IF(F919="","",IFERROR(VLOOKUP(F919,税费设置!$A$15:$B$27,2,FALSE),"含税不明"))</f>
        <v/>
      </c>
      <c r="J919" s="6" t="str">
        <f t="shared" si="99"/>
        <v/>
      </c>
      <c r="K919" s="6" t="str">
        <f>IF(AND(税费设置!$B$5="是",G919="个人支出",J919="应税"),"是","否")</f>
        <v>否</v>
      </c>
      <c r="L919" s="8">
        <f t="shared" si="100"/>
        <v>0</v>
      </c>
      <c r="M919" s="8">
        <f t="shared" si="101"/>
        <v>0</v>
      </c>
      <c r="N919" s="8">
        <f t="shared" si="102"/>
        <v>0</v>
      </c>
      <c r="O919" s="8">
        <f t="shared" si="103"/>
        <v>0</v>
      </c>
      <c r="P919" s="8">
        <f>IF(K919&lt;&gt;"是",0,IF(税费设置!$B$6="是",E919/(1+税费设置!$B$10),E919))</f>
        <v>0</v>
      </c>
      <c r="Q919" s="8">
        <f>IF(K919&lt;&gt;"是",0,P919*税费设置!$B$8)</f>
        <v>0</v>
      </c>
      <c r="R919" s="8">
        <f>IF(K919&lt;&gt;"是",0,P919*税费设置!$B$9)</f>
        <v>0</v>
      </c>
      <c r="S919" s="8">
        <f t="shared" si="104"/>
        <v>0</v>
      </c>
    </row>
    <row r="920" spans="1:19" ht="13.9">
      <c r="A920" s="6" t="str">
        <f>IF(总支出!A920="","",总支出!A920)</f>
        <v/>
      </c>
      <c r="B920" s="7" t="str">
        <f>IF(总支出!B920="","",总支出!B920)</f>
        <v/>
      </c>
      <c r="C920" s="6" t="str">
        <f t="shared" si="98"/>
        <v/>
      </c>
      <c r="D920" s="6" t="str">
        <f>IF(总支出!C920="","",总支出!C920)</f>
        <v/>
      </c>
      <c r="E920" s="8" t="str">
        <f>IF(总支出!D920="","",总支出!D920)</f>
        <v/>
      </c>
      <c r="F920" s="6" t="str">
        <f>IF(总支出!E920="","",总支出!E920)</f>
        <v/>
      </c>
      <c r="G920" s="6" t="str">
        <f>IF(总支出!H920="","",总支出!H920)</f>
        <v/>
      </c>
      <c r="H920" s="6" t="str">
        <f>IF(总支出!I920="","自动",总支出!I920)</f>
        <v>自动</v>
      </c>
      <c r="I920" s="6" t="str">
        <f>IF(F920="","",IFERROR(VLOOKUP(F920,税费设置!$A$15:$B$27,2,FALSE),"含税不明"))</f>
        <v/>
      </c>
      <c r="J920" s="6" t="str">
        <f t="shared" si="99"/>
        <v/>
      </c>
      <c r="K920" s="6" t="str">
        <f>IF(AND(税费设置!$B$5="是",G920="个人支出",J920="应税"),"是","否")</f>
        <v>否</v>
      </c>
      <c r="L920" s="8">
        <f t="shared" si="100"/>
        <v>0</v>
      </c>
      <c r="M920" s="8">
        <f t="shared" si="101"/>
        <v>0</v>
      </c>
      <c r="N920" s="8">
        <f t="shared" si="102"/>
        <v>0</v>
      </c>
      <c r="O920" s="8">
        <f t="shared" si="103"/>
        <v>0</v>
      </c>
      <c r="P920" s="8">
        <f>IF(K920&lt;&gt;"是",0,IF(税费设置!$B$6="是",E920/(1+税费设置!$B$10),E920))</f>
        <v>0</v>
      </c>
      <c r="Q920" s="8">
        <f>IF(K920&lt;&gt;"是",0,P920*税费设置!$B$8)</f>
        <v>0</v>
      </c>
      <c r="R920" s="8">
        <f>IF(K920&lt;&gt;"是",0,P920*税费设置!$B$9)</f>
        <v>0</v>
      </c>
      <c r="S920" s="8">
        <f t="shared" si="104"/>
        <v>0</v>
      </c>
    </row>
    <row r="921" spans="1:19" ht="13.9">
      <c r="A921" s="6" t="str">
        <f>IF(总支出!A921="","",总支出!A921)</f>
        <v/>
      </c>
      <c r="B921" s="7" t="str">
        <f>IF(总支出!B921="","",总支出!B921)</f>
        <v/>
      </c>
      <c r="C921" s="6" t="str">
        <f t="shared" si="98"/>
        <v/>
      </c>
      <c r="D921" s="6" t="str">
        <f>IF(总支出!C921="","",总支出!C921)</f>
        <v/>
      </c>
      <c r="E921" s="8" t="str">
        <f>IF(总支出!D921="","",总支出!D921)</f>
        <v/>
      </c>
      <c r="F921" s="6" t="str">
        <f>IF(总支出!E921="","",总支出!E921)</f>
        <v/>
      </c>
      <c r="G921" s="6" t="str">
        <f>IF(总支出!H921="","",总支出!H921)</f>
        <v/>
      </c>
      <c r="H921" s="6" t="str">
        <f>IF(总支出!I921="","自动",总支出!I921)</f>
        <v>自动</v>
      </c>
      <c r="I921" s="6" t="str">
        <f>IF(F921="","",IFERROR(VLOOKUP(F921,税费设置!$A$15:$B$27,2,FALSE),"含税不明"))</f>
        <v/>
      </c>
      <c r="J921" s="6" t="str">
        <f t="shared" si="99"/>
        <v/>
      </c>
      <c r="K921" s="6" t="str">
        <f>IF(AND(税费设置!$B$5="是",G921="个人支出",J921="应税"),"是","否")</f>
        <v>否</v>
      </c>
      <c r="L921" s="8">
        <f t="shared" si="100"/>
        <v>0</v>
      </c>
      <c r="M921" s="8">
        <f t="shared" si="101"/>
        <v>0</v>
      </c>
      <c r="N921" s="8">
        <f t="shared" si="102"/>
        <v>0</v>
      </c>
      <c r="O921" s="8">
        <f t="shared" si="103"/>
        <v>0</v>
      </c>
      <c r="P921" s="8">
        <f>IF(K921&lt;&gt;"是",0,IF(税费设置!$B$6="是",E921/(1+税费设置!$B$10),E921))</f>
        <v>0</v>
      </c>
      <c r="Q921" s="8">
        <f>IF(K921&lt;&gt;"是",0,P921*税费设置!$B$8)</f>
        <v>0</v>
      </c>
      <c r="R921" s="8">
        <f>IF(K921&lt;&gt;"是",0,P921*税费设置!$B$9)</f>
        <v>0</v>
      </c>
      <c r="S921" s="8">
        <f t="shared" si="104"/>
        <v>0</v>
      </c>
    </row>
    <row r="922" spans="1:19" ht="13.9">
      <c r="A922" s="6" t="str">
        <f>IF(总支出!A922="","",总支出!A922)</f>
        <v/>
      </c>
      <c r="B922" s="7" t="str">
        <f>IF(总支出!B922="","",总支出!B922)</f>
        <v/>
      </c>
      <c r="C922" s="6" t="str">
        <f t="shared" si="98"/>
        <v/>
      </c>
      <c r="D922" s="6" t="str">
        <f>IF(总支出!C922="","",总支出!C922)</f>
        <v/>
      </c>
      <c r="E922" s="8" t="str">
        <f>IF(总支出!D922="","",总支出!D922)</f>
        <v/>
      </c>
      <c r="F922" s="6" t="str">
        <f>IF(总支出!E922="","",总支出!E922)</f>
        <v/>
      </c>
      <c r="G922" s="6" t="str">
        <f>IF(总支出!H922="","",总支出!H922)</f>
        <v/>
      </c>
      <c r="H922" s="6" t="str">
        <f>IF(总支出!I922="","自动",总支出!I922)</f>
        <v>自动</v>
      </c>
      <c r="I922" s="6" t="str">
        <f>IF(F922="","",IFERROR(VLOOKUP(F922,税费设置!$A$15:$B$27,2,FALSE),"含税不明"))</f>
        <v/>
      </c>
      <c r="J922" s="6" t="str">
        <f t="shared" si="99"/>
        <v/>
      </c>
      <c r="K922" s="6" t="str">
        <f>IF(AND(税费设置!$B$5="是",G922="个人支出",J922="应税"),"是","否")</f>
        <v>否</v>
      </c>
      <c r="L922" s="8">
        <f t="shared" si="100"/>
        <v>0</v>
      </c>
      <c r="M922" s="8">
        <f t="shared" si="101"/>
        <v>0</v>
      </c>
      <c r="N922" s="8">
        <f t="shared" si="102"/>
        <v>0</v>
      </c>
      <c r="O922" s="8">
        <f t="shared" si="103"/>
        <v>0</v>
      </c>
      <c r="P922" s="8">
        <f>IF(K922&lt;&gt;"是",0,IF(税费设置!$B$6="是",E922/(1+税费设置!$B$10),E922))</f>
        <v>0</v>
      </c>
      <c r="Q922" s="8">
        <f>IF(K922&lt;&gt;"是",0,P922*税费设置!$B$8)</f>
        <v>0</v>
      </c>
      <c r="R922" s="8">
        <f>IF(K922&lt;&gt;"是",0,P922*税费设置!$B$9)</f>
        <v>0</v>
      </c>
      <c r="S922" s="8">
        <f t="shared" si="104"/>
        <v>0</v>
      </c>
    </row>
    <row r="923" spans="1:19" ht="13.9">
      <c r="A923" s="6" t="str">
        <f>IF(总支出!A923="","",总支出!A923)</f>
        <v/>
      </c>
      <c r="B923" s="7" t="str">
        <f>IF(总支出!B923="","",总支出!B923)</f>
        <v/>
      </c>
      <c r="C923" s="6" t="str">
        <f t="shared" si="98"/>
        <v/>
      </c>
      <c r="D923" s="6" t="str">
        <f>IF(总支出!C923="","",总支出!C923)</f>
        <v/>
      </c>
      <c r="E923" s="8" t="str">
        <f>IF(总支出!D923="","",总支出!D923)</f>
        <v/>
      </c>
      <c r="F923" s="6" t="str">
        <f>IF(总支出!E923="","",总支出!E923)</f>
        <v/>
      </c>
      <c r="G923" s="6" t="str">
        <f>IF(总支出!H923="","",总支出!H923)</f>
        <v/>
      </c>
      <c r="H923" s="6" t="str">
        <f>IF(总支出!I923="","自动",总支出!I923)</f>
        <v>自动</v>
      </c>
      <c r="I923" s="6" t="str">
        <f>IF(F923="","",IFERROR(VLOOKUP(F923,税费设置!$A$15:$B$27,2,FALSE),"含税不明"))</f>
        <v/>
      </c>
      <c r="J923" s="6" t="str">
        <f t="shared" si="99"/>
        <v/>
      </c>
      <c r="K923" s="6" t="str">
        <f>IF(AND(税费设置!$B$5="是",G923="个人支出",J923="应税"),"是","否")</f>
        <v>否</v>
      </c>
      <c r="L923" s="8">
        <f t="shared" si="100"/>
        <v>0</v>
      </c>
      <c r="M923" s="8">
        <f t="shared" si="101"/>
        <v>0</v>
      </c>
      <c r="N923" s="8">
        <f t="shared" si="102"/>
        <v>0</v>
      </c>
      <c r="O923" s="8">
        <f t="shared" si="103"/>
        <v>0</v>
      </c>
      <c r="P923" s="8">
        <f>IF(K923&lt;&gt;"是",0,IF(税费设置!$B$6="是",E923/(1+税费设置!$B$10),E923))</f>
        <v>0</v>
      </c>
      <c r="Q923" s="8">
        <f>IF(K923&lt;&gt;"是",0,P923*税费设置!$B$8)</f>
        <v>0</v>
      </c>
      <c r="R923" s="8">
        <f>IF(K923&lt;&gt;"是",0,P923*税费设置!$B$9)</f>
        <v>0</v>
      </c>
      <c r="S923" s="8">
        <f t="shared" si="104"/>
        <v>0</v>
      </c>
    </row>
    <row r="924" spans="1:19" ht="13.9">
      <c r="A924" s="6" t="str">
        <f>IF(总支出!A924="","",总支出!A924)</f>
        <v/>
      </c>
      <c r="B924" s="7" t="str">
        <f>IF(总支出!B924="","",总支出!B924)</f>
        <v/>
      </c>
      <c r="C924" s="6" t="str">
        <f t="shared" si="98"/>
        <v/>
      </c>
      <c r="D924" s="6" t="str">
        <f>IF(总支出!C924="","",总支出!C924)</f>
        <v/>
      </c>
      <c r="E924" s="8" t="str">
        <f>IF(总支出!D924="","",总支出!D924)</f>
        <v/>
      </c>
      <c r="F924" s="6" t="str">
        <f>IF(总支出!E924="","",总支出!E924)</f>
        <v/>
      </c>
      <c r="G924" s="6" t="str">
        <f>IF(总支出!H924="","",总支出!H924)</f>
        <v/>
      </c>
      <c r="H924" s="6" t="str">
        <f>IF(总支出!I924="","自动",总支出!I924)</f>
        <v>自动</v>
      </c>
      <c r="I924" s="6" t="str">
        <f>IF(F924="","",IFERROR(VLOOKUP(F924,税费设置!$A$15:$B$27,2,FALSE),"含税不明"))</f>
        <v/>
      </c>
      <c r="J924" s="6" t="str">
        <f t="shared" si="99"/>
        <v/>
      </c>
      <c r="K924" s="6" t="str">
        <f>IF(AND(税费设置!$B$5="是",G924="个人支出",J924="应税"),"是","否")</f>
        <v>否</v>
      </c>
      <c r="L924" s="8">
        <f t="shared" si="100"/>
        <v>0</v>
      </c>
      <c r="M924" s="8">
        <f t="shared" si="101"/>
        <v>0</v>
      </c>
      <c r="N924" s="8">
        <f t="shared" si="102"/>
        <v>0</v>
      </c>
      <c r="O924" s="8">
        <f t="shared" si="103"/>
        <v>0</v>
      </c>
      <c r="P924" s="8">
        <f>IF(K924&lt;&gt;"是",0,IF(税费设置!$B$6="是",E924/(1+税费设置!$B$10),E924))</f>
        <v>0</v>
      </c>
      <c r="Q924" s="8">
        <f>IF(K924&lt;&gt;"是",0,P924*税费设置!$B$8)</f>
        <v>0</v>
      </c>
      <c r="R924" s="8">
        <f>IF(K924&lt;&gt;"是",0,P924*税费设置!$B$9)</f>
        <v>0</v>
      </c>
      <c r="S924" s="8">
        <f t="shared" si="104"/>
        <v>0</v>
      </c>
    </row>
    <row r="925" spans="1:19" ht="13.9">
      <c r="A925" s="6" t="str">
        <f>IF(总支出!A925="","",总支出!A925)</f>
        <v/>
      </c>
      <c r="B925" s="7" t="str">
        <f>IF(总支出!B925="","",总支出!B925)</f>
        <v/>
      </c>
      <c r="C925" s="6" t="str">
        <f t="shared" si="98"/>
        <v/>
      </c>
      <c r="D925" s="6" t="str">
        <f>IF(总支出!C925="","",总支出!C925)</f>
        <v/>
      </c>
      <c r="E925" s="8" t="str">
        <f>IF(总支出!D925="","",总支出!D925)</f>
        <v/>
      </c>
      <c r="F925" s="6" t="str">
        <f>IF(总支出!E925="","",总支出!E925)</f>
        <v/>
      </c>
      <c r="G925" s="6" t="str">
        <f>IF(总支出!H925="","",总支出!H925)</f>
        <v/>
      </c>
      <c r="H925" s="6" t="str">
        <f>IF(总支出!I925="","自动",总支出!I925)</f>
        <v>自动</v>
      </c>
      <c r="I925" s="6" t="str">
        <f>IF(F925="","",IFERROR(VLOOKUP(F925,税费设置!$A$15:$B$27,2,FALSE),"含税不明"))</f>
        <v/>
      </c>
      <c r="J925" s="6" t="str">
        <f t="shared" si="99"/>
        <v/>
      </c>
      <c r="K925" s="6" t="str">
        <f>IF(AND(税费设置!$B$5="是",G925="个人支出",J925="应税"),"是","否")</f>
        <v>否</v>
      </c>
      <c r="L925" s="8">
        <f t="shared" si="100"/>
        <v>0</v>
      </c>
      <c r="M925" s="8">
        <f t="shared" si="101"/>
        <v>0</v>
      </c>
      <c r="N925" s="8">
        <f t="shared" si="102"/>
        <v>0</v>
      </c>
      <c r="O925" s="8">
        <f t="shared" si="103"/>
        <v>0</v>
      </c>
      <c r="P925" s="8">
        <f>IF(K925&lt;&gt;"是",0,IF(税费设置!$B$6="是",E925/(1+税费设置!$B$10),E925))</f>
        <v>0</v>
      </c>
      <c r="Q925" s="8">
        <f>IF(K925&lt;&gt;"是",0,P925*税费设置!$B$8)</f>
        <v>0</v>
      </c>
      <c r="R925" s="8">
        <f>IF(K925&lt;&gt;"是",0,P925*税费设置!$B$9)</f>
        <v>0</v>
      </c>
      <c r="S925" s="8">
        <f t="shared" si="104"/>
        <v>0</v>
      </c>
    </row>
    <row r="926" spans="1:19" ht="13.9">
      <c r="A926" s="6" t="str">
        <f>IF(总支出!A926="","",总支出!A926)</f>
        <v/>
      </c>
      <c r="B926" s="7" t="str">
        <f>IF(总支出!B926="","",总支出!B926)</f>
        <v/>
      </c>
      <c r="C926" s="6" t="str">
        <f t="shared" si="98"/>
        <v/>
      </c>
      <c r="D926" s="6" t="str">
        <f>IF(总支出!C926="","",总支出!C926)</f>
        <v/>
      </c>
      <c r="E926" s="8" t="str">
        <f>IF(总支出!D926="","",总支出!D926)</f>
        <v/>
      </c>
      <c r="F926" s="6" t="str">
        <f>IF(总支出!E926="","",总支出!E926)</f>
        <v/>
      </c>
      <c r="G926" s="6" t="str">
        <f>IF(总支出!H926="","",总支出!H926)</f>
        <v/>
      </c>
      <c r="H926" s="6" t="str">
        <f>IF(总支出!I926="","自动",总支出!I926)</f>
        <v>自动</v>
      </c>
      <c r="I926" s="6" t="str">
        <f>IF(F926="","",IFERROR(VLOOKUP(F926,税费设置!$A$15:$B$27,2,FALSE),"含税不明"))</f>
        <v/>
      </c>
      <c r="J926" s="6" t="str">
        <f t="shared" si="99"/>
        <v/>
      </c>
      <c r="K926" s="6" t="str">
        <f>IF(AND(税费设置!$B$5="是",G926="个人支出",J926="应税"),"是","否")</f>
        <v>否</v>
      </c>
      <c r="L926" s="8">
        <f t="shared" si="100"/>
        <v>0</v>
      </c>
      <c r="M926" s="8">
        <f t="shared" si="101"/>
        <v>0</v>
      </c>
      <c r="N926" s="8">
        <f t="shared" si="102"/>
        <v>0</v>
      </c>
      <c r="O926" s="8">
        <f t="shared" si="103"/>
        <v>0</v>
      </c>
      <c r="P926" s="8">
        <f>IF(K926&lt;&gt;"是",0,IF(税费设置!$B$6="是",E926/(1+税费设置!$B$10),E926))</f>
        <v>0</v>
      </c>
      <c r="Q926" s="8">
        <f>IF(K926&lt;&gt;"是",0,P926*税费设置!$B$8)</f>
        <v>0</v>
      </c>
      <c r="R926" s="8">
        <f>IF(K926&lt;&gt;"是",0,P926*税费设置!$B$9)</f>
        <v>0</v>
      </c>
      <c r="S926" s="8">
        <f t="shared" si="104"/>
        <v>0</v>
      </c>
    </row>
    <row r="927" spans="1:19" ht="13.9">
      <c r="A927" s="6" t="str">
        <f>IF(总支出!A927="","",总支出!A927)</f>
        <v/>
      </c>
      <c r="B927" s="7" t="str">
        <f>IF(总支出!B927="","",总支出!B927)</f>
        <v/>
      </c>
      <c r="C927" s="6" t="str">
        <f t="shared" si="98"/>
        <v/>
      </c>
      <c r="D927" s="6" t="str">
        <f>IF(总支出!C927="","",总支出!C927)</f>
        <v/>
      </c>
      <c r="E927" s="8" t="str">
        <f>IF(总支出!D927="","",总支出!D927)</f>
        <v/>
      </c>
      <c r="F927" s="6" t="str">
        <f>IF(总支出!E927="","",总支出!E927)</f>
        <v/>
      </c>
      <c r="G927" s="6" t="str">
        <f>IF(总支出!H927="","",总支出!H927)</f>
        <v/>
      </c>
      <c r="H927" s="6" t="str">
        <f>IF(总支出!I927="","自动",总支出!I927)</f>
        <v>自动</v>
      </c>
      <c r="I927" s="6" t="str">
        <f>IF(F927="","",IFERROR(VLOOKUP(F927,税费设置!$A$15:$B$27,2,FALSE),"含税不明"))</f>
        <v/>
      </c>
      <c r="J927" s="6" t="str">
        <f t="shared" si="99"/>
        <v/>
      </c>
      <c r="K927" s="6" t="str">
        <f>IF(AND(税费设置!$B$5="是",G927="个人支出",J927="应税"),"是","否")</f>
        <v>否</v>
      </c>
      <c r="L927" s="8">
        <f t="shared" si="100"/>
        <v>0</v>
      </c>
      <c r="M927" s="8">
        <f t="shared" si="101"/>
        <v>0</v>
      </c>
      <c r="N927" s="8">
        <f t="shared" si="102"/>
        <v>0</v>
      </c>
      <c r="O927" s="8">
        <f t="shared" si="103"/>
        <v>0</v>
      </c>
      <c r="P927" s="8">
        <f>IF(K927&lt;&gt;"是",0,IF(税费设置!$B$6="是",E927/(1+税费设置!$B$10),E927))</f>
        <v>0</v>
      </c>
      <c r="Q927" s="8">
        <f>IF(K927&lt;&gt;"是",0,P927*税费设置!$B$8)</f>
        <v>0</v>
      </c>
      <c r="R927" s="8">
        <f>IF(K927&lt;&gt;"是",0,P927*税费设置!$B$9)</f>
        <v>0</v>
      </c>
      <c r="S927" s="8">
        <f t="shared" si="104"/>
        <v>0</v>
      </c>
    </row>
    <row r="928" spans="1:19" ht="13.9">
      <c r="A928" s="6" t="str">
        <f>IF(总支出!A928="","",总支出!A928)</f>
        <v/>
      </c>
      <c r="B928" s="7" t="str">
        <f>IF(总支出!B928="","",总支出!B928)</f>
        <v/>
      </c>
      <c r="C928" s="6" t="str">
        <f t="shared" si="98"/>
        <v/>
      </c>
      <c r="D928" s="6" t="str">
        <f>IF(总支出!C928="","",总支出!C928)</f>
        <v/>
      </c>
      <c r="E928" s="8" t="str">
        <f>IF(总支出!D928="","",总支出!D928)</f>
        <v/>
      </c>
      <c r="F928" s="6" t="str">
        <f>IF(总支出!E928="","",总支出!E928)</f>
        <v/>
      </c>
      <c r="G928" s="6" t="str">
        <f>IF(总支出!H928="","",总支出!H928)</f>
        <v/>
      </c>
      <c r="H928" s="6" t="str">
        <f>IF(总支出!I928="","自动",总支出!I928)</f>
        <v>自动</v>
      </c>
      <c r="I928" s="6" t="str">
        <f>IF(F928="","",IFERROR(VLOOKUP(F928,税费设置!$A$15:$B$27,2,FALSE),"含税不明"))</f>
        <v/>
      </c>
      <c r="J928" s="6" t="str">
        <f t="shared" si="99"/>
        <v/>
      </c>
      <c r="K928" s="6" t="str">
        <f>IF(AND(税费设置!$B$5="是",G928="个人支出",J928="应税"),"是","否")</f>
        <v>否</v>
      </c>
      <c r="L928" s="8">
        <f t="shared" si="100"/>
        <v>0</v>
      </c>
      <c r="M928" s="8">
        <f t="shared" si="101"/>
        <v>0</v>
      </c>
      <c r="N928" s="8">
        <f t="shared" si="102"/>
        <v>0</v>
      </c>
      <c r="O928" s="8">
        <f t="shared" si="103"/>
        <v>0</v>
      </c>
      <c r="P928" s="8">
        <f>IF(K928&lt;&gt;"是",0,IF(税费设置!$B$6="是",E928/(1+税费设置!$B$10),E928))</f>
        <v>0</v>
      </c>
      <c r="Q928" s="8">
        <f>IF(K928&lt;&gt;"是",0,P928*税费设置!$B$8)</f>
        <v>0</v>
      </c>
      <c r="R928" s="8">
        <f>IF(K928&lt;&gt;"是",0,P928*税费设置!$B$9)</f>
        <v>0</v>
      </c>
      <c r="S928" s="8">
        <f t="shared" si="104"/>
        <v>0</v>
      </c>
    </row>
    <row r="929" spans="1:19" ht="13.9">
      <c r="A929" s="6" t="str">
        <f>IF(总支出!A929="","",总支出!A929)</f>
        <v/>
      </c>
      <c r="B929" s="7" t="str">
        <f>IF(总支出!B929="","",总支出!B929)</f>
        <v/>
      </c>
      <c r="C929" s="6" t="str">
        <f t="shared" si="98"/>
        <v/>
      </c>
      <c r="D929" s="6" t="str">
        <f>IF(总支出!C929="","",总支出!C929)</f>
        <v/>
      </c>
      <c r="E929" s="8" t="str">
        <f>IF(总支出!D929="","",总支出!D929)</f>
        <v/>
      </c>
      <c r="F929" s="6" t="str">
        <f>IF(总支出!E929="","",总支出!E929)</f>
        <v/>
      </c>
      <c r="G929" s="6" t="str">
        <f>IF(总支出!H929="","",总支出!H929)</f>
        <v/>
      </c>
      <c r="H929" s="6" t="str">
        <f>IF(总支出!I929="","自动",总支出!I929)</f>
        <v>自动</v>
      </c>
      <c r="I929" s="6" t="str">
        <f>IF(F929="","",IFERROR(VLOOKUP(F929,税费设置!$A$15:$B$27,2,FALSE),"含税不明"))</f>
        <v/>
      </c>
      <c r="J929" s="6" t="str">
        <f t="shared" si="99"/>
        <v/>
      </c>
      <c r="K929" s="6" t="str">
        <f>IF(AND(税费设置!$B$5="是",G929="个人支出",J929="应税"),"是","否")</f>
        <v>否</v>
      </c>
      <c r="L929" s="8">
        <f t="shared" si="100"/>
        <v>0</v>
      </c>
      <c r="M929" s="8">
        <f t="shared" si="101"/>
        <v>0</v>
      </c>
      <c r="N929" s="8">
        <f t="shared" si="102"/>
        <v>0</v>
      </c>
      <c r="O929" s="8">
        <f t="shared" si="103"/>
        <v>0</v>
      </c>
      <c r="P929" s="8">
        <f>IF(K929&lt;&gt;"是",0,IF(税费设置!$B$6="是",E929/(1+税费设置!$B$10),E929))</f>
        <v>0</v>
      </c>
      <c r="Q929" s="8">
        <f>IF(K929&lt;&gt;"是",0,P929*税费设置!$B$8)</f>
        <v>0</v>
      </c>
      <c r="R929" s="8">
        <f>IF(K929&lt;&gt;"是",0,P929*税费设置!$B$9)</f>
        <v>0</v>
      </c>
      <c r="S929" s="8">
        <f t="shared" si="104"/>
        <v>0</v>
      </c>
    </row>
    <row r="930" spans="1:19" ht="13.9">
      <c r="A930" s="6" t="str">
        <f>IF(总支出!A930="","",总支出!A930)</f>
        <v/>
      </c>
      <c r="B930" s="7" t="str">
        <f>IF(总支出!B930="","",总支出!B930)</f>
        <v/>
      </c>
      <c r="C930" s="6" t="str">
        <f t="shared" si="98"/>
        <v/>
      </c>
      <c r="D930" s="6" t="str">
        <f>IF(总支出!C930="","",总支出!C930)</f>
        <v/>
      </c>
      <c r="E930" s="8" t="str">
        <f>IF(总支出!D930="","",总支出!D930)</f>
        <v/>
      </c>
      <c r="F930" s="6" t="str">
        <f>IF(总支出!E930="","",总支出!E930)</f>
        <v/>
      </c>
      <c r="G930" s="6" t="str">
        <f>IF(总支出!H930="","",总支出!H930)</f>
        <v/>
      </c>
      <c r="H930" s="6" t="str">
        <f>IF(总支出!I930="","自动",总支出!I930)</f>
        <v>自动</v>
      </c>
      <c r="I930" s="6" t="str">
        <f>IF(F930="","",IFERROR(VLOOKUP(F930,税费设置!$A$15:$B$27,2,FALSE),"含税不明"))</f>
        <v/>
      </c>
      <c r="J930" s="6" t="str">
        <f t="shared" si="99"/>
        <v/>
      </c>
      <c r="K930" s="6" t="str">
        <f>IF(AND(税费设置!$B$5="是",G930="个人支出",J930="应税"),"是","否")</f>
        <v>否</v>
      </c>
      <c r="L930" s="8">
        <f t="shared" si="100"/>
        <v>0</v>
      </c>
      <c r="M930" s="8">
        <f t="shared" si="101"/>
        <v>0</v>
      </c>
      <c r="N930" s="8">
        <f t="shared" si="102"/>
        <v>0</v>
      </c>
      <c r="O930" s="8">
        <f t="shared" si="103"/>
        <v>0</v>
      </c>
      <c r="P930" s="8">
        <f>IF(K930&lt;&gt;"是",0,IF(税费设置!$B$6="是",E930/(1+税费设置!$B$10),E930))</f>
        <v>0</v>
      </c>
      <c r="Q930" s="8">
        <f>IF(K930&lt;&gt;"是",0,P930*税费设置!$B$8)</f>
        <v>0</v>
      </c>
      <c r="R930" s="8">
        <f>IF(K930&lt;&gt;"是",0,P930*税费设置!$B$9)</f>
        <v>0</v>
      </c>
      <c r="S930" s="8">
        <f t="shared" si="104"/>
        <v>0</v>
      </c>
    </row>
    <row r="931" spans="1:19" ht="13.9">
      <c r="A931" s="6" t="str">
        <f>IF(总支出!A931="","",总支出!A931)</f>
        <v/>
      </c>
      <c r="B931" s="7" t="str">
        <f>IF(总支出!B931="","",总支出!B931)</f>
        <v/>
      </c>
      <c r="C931" s="6" t="str">
        <f t="shared" si="98"/>
        <v/>
      </c>
      <c r="D931" s="6" t="str">
        <f>IF(总支出!C931="","",总支出!C931)</f>
        <v/>
      </c>
      <c r="E931" s="8" t="str">
        <f>IF(总支出!D931="","",总支出!D931)</f>
        <v/>
      </c>
      <c r="F931" s="6" t="str">
        <f>IF(总支出!E931="","",总支出!E931)</f>
        <v/>
      </c>
      <c r="G931" s="6" t="str">
        <f>IF(总支出!H931="","",总支出!H931)</f>
        <v/>
      </c>
      <c r="H931" s="6" t="str">
        <f>IF(总支出!I931="","自动",总支出!I931)</f>
        <v>自动</v>
      </c>
      <c r="I931" s="6" t="str">
        <f>IF(F931="","",IFERROR(VLOOKUP(F931,税费设置!$A$15:$B$27,2,FALSE),"含税不明"))</f>
        <v/>
      </c>
      <c r="J931" s="6" t="str">
        <f t="shared" si="99"/>
        <v/>
      </c>
      <c r="K931" s="6" t="str">
        <f>IF(AND(税费设置!$B$5="是",G931="个人支出",J931="应税"),"是","否")</f>
        <v>否</v>
      </c>
      <c r="L931" s="8">
        <f t="shared" si="100"/>
        <v>0</v>
      </c>
      <c r="M931" s="8">
        <f t="shared" si="101"/>
        <v>0</v>
      </c>
      <c r="N931" s="8">
        <f t="shared" si="102"/>
        <v>0</v>
      </c>
      <c r="O931" s="8">
        <f t="shared" si="103"/>
        <v>0</v>
      </c>
      <c r="P931" s="8">
        <f>IF(K931&lt;&gt;"是",0,IF(税费设置!$B$6="是",E931/(1+税费设置!$B$10),E931))</f>
        <v>0</v>
      </c>
      <c r="Q931" s="8">
        <f>IF(K931&lt;&gt;"是",0,P931*税费设置!$B$8)</f>
        <v>0</v>
      </c>
      <c r="R931" s="8">
        <f>IF(K931&lt;&gt;"是",0,P931*税费设置!$B$9)</f>
        <v>0</v>
      </c>
      <c r="S931" s="8">
        <f t="shared" si="104"/>
        <v>0</v>
      </c>
    </row>
    <row r="932" spans="1:19" ht="13.9">
      <c r="A932" s="6" t="str">
        <f>IF(总支出!A932="","",总支出!A932)</f>
        <v/>
      </c>
      <c r="B932" s="7" t="str">
        <f>IF(总支出!B932="","",总支出!B932)</f>
        <v/>
      </c>
      <c r="C932" s="6" t="str">
        <f t="shared" si="98"/>
        <v/>
      </c>
      <c r="D932" s="6" t="str">
        <f>IF(总支出!C932="","",总支出!C932)</f>
        <v/>
      </c>
      <c r="E932" s="8" t="str">
        <f>IF(总支出!D932="","",总支出!D932)</f>
        <v/>
      </c>
      <c r="F932" s="6" t="str">
        <f>IF(总支出!E932="","",总支出!E932)</f>
        <v/>
      </c>
      <c r="G932" s="6" t="str">
        <f>IF(总支出!H932="","",总支出!H932)</f>
        <v/>
      </c>
      <c r="H932" s="6" t="str">
        <f>IF(总支出!I932="","自动",总支出!I932)</f>
        <v>自动</v>
      </c>
      <c r="I932" s="6" t="str">
        <f>IF(F932="","",IFERROR(VLOOKUP(F932,税费设置!$A$15:$B$27,2,FALSE),"含税不明"))</f>
        <v/>
      </c>
      <c r="J932" s="6" t="str">
        <f t="shared" si="99"/>
        <v/>
      </c>
      <c r="K932" s="6" t="str">
        <f>IF(AND(税费设置!$B$5="是",G932="个人支出",J932="应税"),"是","否")</f>
        <v>否</v>
      </c>
      <c r="L932" s="8">
        <f t="shared" si="100"/>
        <v>0</v>
      </c>
      <c r="M932" s="8">
        <f t="shared" si="101"/>
        <v>0</v>
      </c>
      <c r="N932" s="8">
        <f t="shared" si="102"/>
        <v>0</v>
      </c>
      <c r="O932" s="8">
        <f t="shared" si="103"/>
        <v>0</v>
      </c>
      <c r="P932" s="8">
        <f>IF(K932&lt;&gt;"是",0,IF(税费设置!$B$6="是",E932/(1+税费设置!$B$10),E932))</f>
        <v>0</v>
      </c>
      <c r="Q932" s="8">
        <f>IF(K932&lt;&gt;"是",0,P932*税费设置!$B$8)</f>
        <v>0</v>
      </c>
      <c r="R932" s="8">
        <f>IF(K932&lt;&gt;"是",0,P932*税费设置!$B$9)</f>
        <v>0</v>
      </c>
      <c r="S932" s="8">
        <f t="shared" si="104"/>
        <v>0</v>
      </c>
    </row>
    <row r="933" spans="1:19" ht="13.9">
      <c r="A933" s="6" t="str">
        <f>IF(总支出!A933="","",总支出!A933)</f>
        <v/>
      </c>
      <c r="B933" s="7" t="str">
        <f>IF(总支出!B933="","",总支出!B933)</f>
        <v/>
      </c>
      <c r="C933" s="6" t="str">
        <f t="shared" si="98"/>
        <v/>
      </c>
      <c r="D933" s="6" t="str">
        <f>IF(总支出!C933="","",总支出!C933)</f>
        <v/>
      </c>
      <c r="E933" s="8" t="str">
        <f>IF(总支出!D933="","",总支出!D933)</f>
        <v/>
      </c>
      <c r="F933" s="6" t="str">
        <f>IF(总支出!E933="","",总支出!E933)</f>
        <v/>
      </c>
      <c r="G933" s="6" t="str">
        <f>IF(总支出!H933="","",总支出!H933)</f>
        <v/>
      </c>
      <c r="H933" s="6" t="str">
        <f>IF(总支出!I933="","自动",总支出!I933)</f>
        <v>自动</v>
      </c>
      <c r="I933" s="6" t="str">
        <f>IF(F933="","",IFERROR(VLOOKUP(F933,税费设置!$A$15:$B$27,2,FALSE),"含税不明"))</f>
        <v/>
      </c>
      <c r="J933" s="6" t="str">
        <f t="shared" si="99"/>
        <v/>
      </c>
      <c r="K933" s="6" t="str">
        <f>IF(AND(税费设置!$B$5="是",G933="个人支出",J933="应税"),"是","否")</f>
        <v>否</v>
      </c>
      <c r="L933" s="8">
        <f t="shared" si="100"/>
        <v>0</v>
      </c>
      <c r="M933" s="8">
        <f t="shared" si="101"/>
        <v>0</v>
      </c>
      <c r="N933" s="8">
        <f t="shared" si="102"/>
        <v>0</v>
      </c>
      <c r="O933" s="8">
        <f t="shared" si="103"/>
        <v>0</v>
      </c>
      <c r="P933" s="8">
        <f>IF(K933&lt;&gt;"是",0,IF(税费设置!$B$6="是",E933/(1+税费设置!$B$10),E933))</f>
        <v>0</v>
      </c>
      <c r="Q933" s="8">
        <f>IF(K933&lt;&gt;"是",0,P933*税费设置!$B$8)</f>
        <v>0</v>
      </c>
      <c r="R933" s="8">
        <f>IF(K933&lt;&gt;"是",0,P933*税费设置!$B$9)</f>
        <v>0</v>
      </c>
      <c r="S933" s="8">
        <f t="shared" si="104"/>
        <v>0</v>
      </c>
    </row>
    <row r="934" spans="1:19" ht="13.9">
      <c r="A934" s="6" t="str">
        <f>IF(总支出!A934="","",总支出!A934)</f>
        <v/>
      </c>
      <c r="B934" s="7" t="str">
        <f>IF(总支出!B934="","",总支出!B934)</f>
        <v/>
      </c>
      <c r="C934" s="6" t="str">
        <f t="shared" si="98"/>
        <v/>
      </c>
      <c r="D934" s="6" t="str">
        <f>IF(总支出!C934="","",总支出!C934)</f>
        <v/>
      </c>
      <c r="E934" s="8" t="str">
        <f>IF(总支出!D934="","",总支出!D934)</f>
        <v/>
      </c>
      <c r="F934" s="6" t="str">
        <f>IF(总支出!E934="","",总支出!E934)</f>
        <v/>
      </c>
      <c r="G934" s="6" t="str">
        <f>IF(总支出!H934="","",总支出!H934)</f>
        <v/>
      </c>
      <c r="H934" s="6" t="str">
        <f>IF(总支出!I934="","自动",总支出!I934)</f>
        <v>自动</v>
      </c>
      <c r="I934" s="6" t="str">
        <f>IF(F934="","",IFERROR(VLOOKUP(F934,税费设置!$A$15:$B$27,2,FALSE),"含税不明"))</f>
        <v/>
      </c>
      <c r="J934" s="6" t="str">
        <f t="shared" si="99"/>
        <v/>
      </c>
      <c r="K934" s="6" t="str">
        <f>IF(AND(税费设置!$B$5="是",G934="个人支出",J934="应税"),"是","否")</f>
        <v>否</v>
      </c>
      <c r="L934" s="8">
        <f t="shared" si="100"/>
        <v>0</v>
      </c>
      <c r="M934" s="8">
        <f t="shared" si="101"/>
        <v>0</v>
      </c>
      <c r="N934" s="8">
        <f t="shared" si="102"/>
        <v>0</v>
      </c>
      <c r="O934" s="8">
        <f t="shared" si="103"/>
        <v>0</v>
      </c>
      <c r="P934" s="8">
        <f>IF(K934&lt;&gt;"是",0,IF(税费设置!$B$6="是",E934/(1+税费设置!$B$10),E934))</f>
        <v>0</v>
      </c>
      <c r="Q934" s="8">
        <f>IF(K934&lt;&gt;"是",0,P934*税费设置!$B$8)</f>
        <v>0</v>
      </c>
      <c r="R934" s="8">
        <f>IF(K934&lt;&gt;"是",0,P934*税费设置!$B$9)</f>
        <v>0</v>
      </c>
      <c r="S934" s="8">
        <f t="shared" si="104"/>
        <v>0</v>
      </c>
    </row>
    <row r="935" spans="1:19" ht="13.9">
      <c r="A935" s="6" t="str">
        <f>IF(总支出!A935="","",总支出!A935)</f>
        <v/>
      </c>
      <c r="B935" s="7" t="str">
        <f>IF(总支出!B935="","",总支出!B935)</f>
        <v/>
      </c>
      <c r="C935" s="6" t="str">
        <f t="shared" si="98"/>
        <v/>
      </c>
      <c r="D935" s="6" t="str">
        <f>IF(总支出!C935="","",总支出!C935)</f>
        <v/>
      </c>
      <c r="E935" s="8" t="str">
        <f>IF(总支出!D935="","",总支出!D935)</f>
        <v/>
      </c>
      <c r="F935" s="6" t="str">
        <f>IF(总支出!E935="","",总支出!E935)</f>
        <v/>
      </c>
      <c r="G935" s="6" t="str">
        <f>IF(总支出!H935="","",总支出!H935)</f>
        <v/>
      </c>
      <c r="H935" s="6" t="str">
        <f>IF(总支出!I935="","自动",总支出!I935)</f>
        <v>自动</v>
      </c>
      <c r="I935" s="6" t="str">
        <f>IF(F935="","",IFERROR(VLOOKUP(F935,税费设置!$A$15:$B$27,2,FALSE),"含税不明"))</f>
        <v/>
      </c>
      <c r="J935" s="6" t="str">
        <f t="shared" si="99"/>
        <v/>
      </c>
      <c r="K935" s="6" t="str">
        <f>IF(AND(税费设置!$B$5="是",G935="个人支出",J935="应税"),"是","否")</f>
        <v>否</v>
      </c>
      <c r="L935" s="8">
        <f t="shared" si="100"/>
        <v>0</v>
      </c>
      <c r="M935" s="8">
        <f t="shared" si="101"/>
        <v>0</v>
      </c>
      <c r="N935" s="8">
        <f t="shared" si="102"/>
        <v>0</v>
      </c>
      <c r="O935" s="8">
        <f t="shared" si="103"/>
        <v>0</v>
      </c>
      <c r="P935" s="8">
        <f>IF(K935&lt;&gt;"是",0,IF(税费设置!$B$6="是",E935/(1+税费设置!$B$10),E935))</f>
        <v>0</v>
      </c>
      <c r="Q935" s="8">
        <f>IF(K935&lt;&gt;"是",0,P935*税费设置!$B$8)</f>
        <v>0</v>
      </c>
      <c r="R935" s="8">
        <f>IF(K935&lt;&gt;"是",0,P935*税费设置!$B$9)</f>
        <v>0</v>
      </c>
      <c r="S935" s="8">
        <f t="shared" si="104"/>
        <v>0</v>
      </c>
    </row>
    <row r="936" spans="1:19" ht="13.9">
      <c r="A936" s="6" t="str">
        <f>IF(总支出!A936="","",总支出!A936)</f>
        <v/>
      </c>
      <c r="B936" s="7" t="str">
        <f>IF(总支出!B936="","",总支出!B936)</f>
        <v/>
      </c>
      <c r="C936" s="6" t="str">
        <f t="shared" si="98"/>
        <v/>
      </c>
      <c r="D936" s="6" t="str">
        <f>IF(总支出!C936="","",总支出!C936)</f>
        <v/>
      </c>
      <c r="E936" s="8" t="str">
        <f>IF(总支出!D936="","",总支出!D936)</f>
        <v/>
      </c>
      <c r="F936" s="6" t="str">
        <f>IF(总支出!E936="","",总支出!E936)</f>
        <v/>
      </c>
      <c r="G936" s="6" t="str">
        <f>IF(总支出!H936="","",总支出!H936)</f>
        <v/>
      </c>
      <c r="H936" s="6" t="str">
        <f>IF(总支出!I936="","自动",总支出!I936)</f>
        <v>自动</v>
      </c>
      <c r="I936" s="6" t="str">
        <f>IF(F936="","",IFERROR(VLOOKUP(F936,税费设置!$A$15:$B$27,2,FALSE),"含税不明"))</f>
        <v/>
      </c>
      <c r="J936" s="6" t="str">
        <f t="shared" si="99"/>
        <v/>
      </c>
      <c r="K936" s="6" t="str">
        <f>IF(AND(税费设置!$B$5="是",G936="个人支出",J936="应税"),"是","否")</f>
        <v>否</v>
      </c>
      <c r="L936" s="8">
        <f t="shared" si="100"/>
        <v>0</v>
      </c>
      <c r="M936" s="8">
        <f t="shared" si="101"/>
        <v>0</v>
      </c>
      <c r="N936" s="8">
        <f t="shared" si="102"/>
        <v>0</v>
      </c>
      <c r="O936" s="8">
        <f t="shared" si="103"/>
        <v>0</v>
      </c>
      <c r="P936" s="8">
        <f>IF(K936&lt;&gt;"是",0,IF(税费设置!$B$6="是",E936/(1+税费设置!$B$10),E936))</f>
        <v>0</v>
      </c>
      <c r="Q936" s="8">
        <f>IF(K936&lt;&gt;"是",0,P936*税费设置!$B$8)</f>
        <v>0</v>
      </c>
      <c r="R936" s="8">
        <f>IF(K936&lt;&gt;"是",0,P936*税费设置!$B$9)</f>
        <v>0</v>
      </c>
      <c r="S936" s="8">
        <f t="shared" si="104"/>
        <v>0</v>
      </c>
    </row>
    <row r="937" spans="1:19" ht="13.9">
      <c r="A937" s="6" t="str">
        <f>IF(总支出!A937="","",总支出!A937)</f>
        <v/>
      </c>
      <c r="B937" s="7" t="str">
        <f>IF(总支出!B937="","",总支出!B937)</f>
        <v/>
      </c>
      <c r="C937" s="6" t="str">
        <f t="shared" si="98"/>
        <v/>
      </c>
      <c r="D937" s="6" t="str">
        <f>IF(总支出!C937="","",总支出!C937)</f>
        <v/>
      </c>
      <c r="E937" s="8" t="str">
        <f>IF(总支出!D937="","",总支出!D937)</f>
        <v/>
      </c>
      <c r="F937" s="6" t="str">
        <f>IF(总支出!E937="","",总支出!E937)</f>
        <v/>
      </c>
      <c r="G937" s="6" t="str">
        <f>IF(总支出!H937="","",总支出!H937)</f>
        <v/>
      </c>
      <c r="H937" s="6" t="str">
        <f>IF(总支出!I937="","自动",总支出!I937)</f>
        <v>自动</v>
      </c>
      <c r="I937" s="6" t="str">
        <f>IF(F937="","",IFERROR(VLOOKUP(F937,税费设置!$A$15:$B$27,2,FALSE),"含税不明"))</f>
        <v/>
      </c>
      <c r="J937" s="6" t="str">
        <f t="shared" si="99"/>
        <v/>
      </c>
      <c r="K937" s="6" t="str">
        <f>IF(AND(税费设置!$B$5="是",G937="个人支出",J937="应税"),"是","否")</f>
        <v>否</v>
      </c>
      <c r="L937" s="8">
        <f t="shared" si="100"/>
        <v>0</v>
      </c>
      <c r="M937" s="8">
        <f t="shared" si="101"/>
        <v>0</v>
      </c>
      <c r="N937" s="8">
        <f t="shared" si="102"/>
        <v>0</v>
      </c>
      <c r="O937" s="8">
        <f t="shared" si="103"/>
        <v>0</v>
      </c>
      <c r="P937" s="8">
        <f>IF(K937&lt;&gt;"是",0,IF(税费设置!$B$6="是",E937/(1+税费设置!$B$10),E937))</f>
        <v>0</v>
      </c>
      <c r="Q937" s="8">
        <f>IF(K937&lt;&gt;"是",0,P937*税费设置!$B$8)</f>
        <v>0</v>
      </c>
      <c r="R937" s="8">
        <f>IF(K937&lt;&gt;"是",0,P937*税费设置!$B$9)</f>
        <v>0</v>
      </c>
      <c r="S937" s="8">
        <f t="shared" si="104"/>
        <v>0</v>
      </c>
    </row>
    <row r="938" spans="1:19" ht="13.9">
      <c r="A938" s="6" t="str">
        <f>IF(总支出!A938="","",总支出!A938)</f>
        <v/>
      </c>
      <c r="B938" s="7" t="str">
        <f>IF(总支出!B938="","",总支出!B938)</f>
        <v/>
      </c>
      <c r="C938" s="6" t="str">
        <f t="shared" si="98"/>
        <v/>
      </c>
      <c r="D938" s="6" t="str">
        <f>IF(总支出!C938="","",总支出!C938)</f>
        <v/>
      </c>
      <c r="E938" s="8" t="str">
        <f>IF(总支出!D938="","",总支出!D938)</f>
        <v/>
      </c>
      <c r="F938" s="6" t="str">
        <f>IF(总支出!E938="","",总支出!E938)</f>
        <v/>
      </c>
      <c r="G938" s="6" t="str">
        <f>IF(总支出!H938="","",总支出!H938)</f>
        <v/>
      </c>
      <c r="H938" s="6" t="str">
        <f>IF(总支出!I938="","自动",总支出!I938)</f>
        <v>自动</v>
      </c>
      <c r="I938" s="6" t="str">
        <f>IF(F938="","",IFERROR(VLOOKUP(F938,税费设置!$A$15:$B$27,2,FALSE),"含税不明"))</f>
        <v/>
      </c>
      <c r="J938" s="6" t="str">
        <f t="shared" si="99"/>
        <v/>
      </c>
      <c r="K938" s="6" t="str">
        <f>IF(AND(税费设置!$B$5="是",G938="个人支出",J938="应税"),"是","否")</f>
        <v>否</v>
      </c>
      <c r="L938" s="8">
        <f t="shared" si="100"/>
        <v>0</v>
      </c>
      <c r="M938" s="8">
        <f t="shared" si="101"/>
        <v>0</v>
      </c>
      <c r="N938" s="8">
        <f t="shared" si="102"/>
        <v>0</v>
      </c>
      <c r="O938" s="8">
        <f t="shared" si="103"/>
        <v>0</v>
      </c>
      <c r="P938" s="8">
        <f>IF(K938&lt;&gt;"是",0,IF(税费设置!$B$6="是",E938/(1+税费设置!$B$10),E938))</f>
        <v>0</v>
      </c>
      <c r="Q938" s="8">
        <f>IF(K938&lt;&gt;"是",0,P938*税费设置!$B$8)</f>
        <v>0</v>
      </c>
      <c r="R938" s="8">
        <f>IF(K938&lt;&gt;"是",0,P938*税费设置!$B$9)</f>
        <v>0</v>
      </c>
      <c r="S938" s="8">
        <f t="shared" si="104"/>
        <v>0</v>
      </c>
    </row>
    <row r="939" spans="1:19" ht="13.9">
      <c r="A939" s="6" t="str">
        <f>IF(总支出!A939="","",总支出!A939)</f>
        <v/>
      </c>
      <c r="B939" s="7" t="str">
        <f>IF(总支出!B939="","",总支出!B939)</f>
        <v/>
      </c>
      <c r="C939" s="6" t="str">
        <f t="shared" si="98"/>
        <v/>
      </c>
      <c r="D939" s="6" t="str">
        <f>IF(总支出!C939="","",总支出!C939)</f>
        <v/>
      </c>
      <c r="E939" s="8" t="str">
        <f>IF(总支出!D939="","",总支出!D939)</f>
        <v/>
      </c>
      <c r="F939" s="6" t="str">
        <f>IF(总支出!E939="","",总支出!E939)</f>
        <v/>
      </c>
      <c r="G939" s="6" t="str">
        <f>IF(总支出!H939="","",总支出!H939)</f>
        <v/>
      </c>
      <c r="H939" s="6" t="str">
        <f>IF(总支出!I939="","自动",总支出!I939)</f>
        <v>自动</v>
      </c>
      <c r="I939" s="6" t="str">
        <f>IF(F939="","",IFERROR(VLOOKUP(F939,税费设置!$A$15:$B$27,2,FALSE),"含税不明"))</f>
        <v/>
      </c>
      <c r="J939" s="6" t="str">
        <f t="shared" si="99"/>
        <v/>
      </c>
      <c r="K939" s="6" t="str">
        <f>IF(AND(税费设置!$B$5="是",G939="个人支出",J939="应税"),"是","否")</f>
        <v>否</v>
      </c>
      <c r="L939" s="8">
        <f t="shared" si="100"/>
        <v>0</v>
      </c>
      <c r="M939" s="8">
        <f t="shared" si="101"/>
        <v>0</v>
      </c>
      <c r="N939" s="8">
        <f t="shared" si="102"/>
        <v>0</v>
      </c>
      <c r="O939" s="8">
        <f t="shared" si="103"/>
        <v>0</v>
      </c>
      <c r="P939" s="8">
        <f>IF(K939&lt;&gt;"是",0,IF(税费设置!$B$6="是",E939/(1+税费设置!$B$10),E939))</f>
        <v>0</v>
      </c>
      <c r="Q939" s="8">
        <f>IF(K939&lt;&gt;"是",0,P939*税费设置!$B$8)</f>
        <v>0</v>
      </c>
      <c r="R939" s="8">
        <f>IF(K939&lt;&gt;"是",0,P939*税费设置!$B$9)</f>
        <v>0</v>
      </c>
      <c r="S939" s="8">
        <f t="shared" si="104"/>
        <v>0</v>
      </c>
    </row>
    <row r="940" spans="1:19" ht="13.9">
      <c r="A940" s="6" t="str">
        <f>IF(总支出!A940="","",总支出!A940)</f>
        <v/>
      </c>
      <c r="B940" s="7" t="str">
        <f>IF(总支出!B940="","",总支出!B940)</f>
        <v/>
      </c>
      <c r="C940" s="6" t="str">
        <f t="shared" si="98"/>
        <v/>
      </c>
      <c r="D940" s="6" t="str">
        <f>IF(总支出!C940="","",总支出!C940)</f>
        <v/>
      </c>
      <c r="E940" s="8" t="str">
        <f>IF(总支出!D940="","",总支出!D940)</f>
        <v/>
      </c>
      <c r="F940" s="6" t="str">
        <f>IF(总支出!E940="","",总支出!E940)</f>
        <v/>
      </c>
      <c r="G940" s="6" t="str">
        <f>IF(总支出!H940="","",总支出!H940)</f>
        <v/>
      </c>
      <c r="H940" s="6" t="str">
        <f>IF(总支出!I940="","自动",总支出!I940)</f>
        <v>自动</v>
      </c>
      <c r="I940" s="6" t="str">
        <f>IF(F940="","",IFERROR(VLOOKUP(F940,税费设置!$A$15:$B$27,2,FALSE),"含税不明"))</f>
        <v/>
      </c>
      <c r="J940" s="6" t="str">
        <f t="shared" si="99"/>
        <v/>
      </c>
      <c r="K940" s="6" t="str">
        <f>IF(AND(税费设置!$B$5="是",G940="个人支出",J940="应税"),"是","否")</f>
        <v>否</v>
      </c>
      <c r="L940" s="8">
        <f t="shared" si="100"/>
        <v>0</v>
      </c>
      <c r="M940" s="8">
        <f t="shared" si="101"/>
        <v>0</v>
      </c>
      <c r="N940" s="8">
        <f t="shared" si="102"/>
        <v>0</v>
      </c>
      <c r="O940" s="8">
        <f t="shared" si="103"/>
        <v>0</v>
      </c>
      <c r="P940" s="8">
        <f>IF(K940&lt;&gt;"是",0,IF(税费设置!$B$6="是",E940/(1+税费设置!$B$10),E940))</f>
        <v>0</v>
      </c>
      <c r="Q940" s="8">
        <f>IF(K940&lt;&gt;"是",0,P940*税费设置!$B$8)</f>
        <v>0</v>
      </c>
      <c r="R940" s="8">
        <f>IF(K940&lt;&gt;"是",0,P940*税费设置!$B$9)</f>
        <v>0</v>
      </c>
      <c r="S940" s="8">
        <f t="shared" si="104"/>
        <v>0</v>
      </c>
    </row>
    <row r="941" spans="1:19" ht="13.9">
      <c r="A941" s="6" t="str">
        <f>IF(总支出!A941="","",总支出!A941)</f>
        <v/>
      </c>
      <c r="B941" s="7" t="str">
        <f>IF(总支出!B941="","",总支出!B941)</f>
        <v/>
      </c>
      <c r="C941" s="6" t="str">
        <f t="shared" si="98"/>
        <v/>
      </c>
      <c r="D941" s="6" t="str">
        <f>IF(总支出!C941="","",总支出!C941)</f>
        <v/>
      </c>
      <c r="E941" s="8" t="str">
        <f>IF(总支出!D941="","",总支出!D941)</f>
        <v/>
      </c>
      <c r="F941" s="6" t="str">
        <f>IF(总支出!E941="","",总支出!E941)</f>
        <v/>
      </c>
      <c r="G941" s="6" t="str">
        <f>IF(总支出!H941="","",总支出!H941)</f>
        <v/>
      </c>
      <c r="H941" s="6" t="str">
        <f>IF(总支出!I941="","自动",总支出!I941)</f>
        <v>自动</v>
      </c>
      <c r="I941" s="6" t="str">
        <f>IF(F941="","",IFERROR(VLOOKUP(F941,税费设置!$A$15:$B$27,2,FALSE),"含税不明"))</f>
        <v/>
      </c>
      <c r="J941" s="6" t="str">
        <f t="shared" si="99"/>
        <v/>
      </c>
      <c r="K941" s="6" t="str">
        <f>IF(AND(税费设置!$B$5="是",G941="个人支出",J941="应税"),"是","否")</f>
        <v>否</v>
      </c>
      <c r="L941" s="8">
        <f t="shared" si="100"/>
        <v>0</v>
      </c>
      <c r="M941" s="8">
        <f t="shared" si="101"/>
        <v>0</v>
      </c>
      <c r="N941" s="8">
        <f t="shared" si="102"/>
        <v>0</v>
      </c>
      <c r="O941" s="8">
        <f t="shared" si="103"/>
        <v>0</v>
      </c>
      <c r="P941" s="8">
        <f>IF(K941&lt;&gt;"是",0,IF(税费设置!$B$6="是",E941/(1+税费设置!$B$10),E941))</f>
        <v>0</v>
      </c>
      <c r="Q941" s="8">
        <f>IF(K941&lt;&gt;"是",0,P941*税费设置!$B$8)</f>
        <v>0</v>
      </c>
      <c r="R941" s="8">
        <f>IF(K941&lt;&gt;"是",0,P941*税费设置!$B$9)</f>
        <v>0</v>
      </c>
      <c r="S941" s="8">
        <f t="shared" si="104"/>
        <v>0</v>
      </c>
    </row>
    <row r="942" spans="1:19" ht="13.9">
      <c r="A942" s="6" t="str">
        <f>IF(总支出!A942="","",总支出!A942)</f>
        <v/>
      </c>
      <c r="B942" s="7" t="str">
        <f>IF(总支出!B942="","",总支出!B942)</f>
        <v/>
      </c>
      <c r="C942" s="6" t="str">
        <f t="shared" si="98"/>
        <v/>
      </c>
      <c r="D942" s="6" t="str">
        <f>IF(总支出!C942="","",总支出!C942)</f>
        <v/>
      </c>
      <c r="E942" s="8" t="str">
        <f>IF(总支出!D942="","",总支出!D942)</f>
        <v/>
      </c>
      <c r="F942" s="6" t="str">
        <f>IF(总支出!E942="","",总支出!E942)</f>
        <v/>
      </c>
      <c r="G942" s="6" t="str">
        <f>IF(总支出!H942="","",总支出!H942)</f>
        <v/>
      </c>
      <c r="H942" s="6" t="str">
        <f>IF(总支出!I942="","自动",总支出!I942)</f>
        <v>自动</v>
      </c>
      <c r="I942" s="6" t="str">
        <f>IF(F942="","",IFERROR(VLOOKUP(F942,税费设置!$A$15:$B$27,2,FALSE),"含税不明"))</f>
        <v/>
      </c>
      <c r="J942" s="6" t="str">
        <f t="shared" si="99"/>
        <v/>
      </c>
      <c r="K942" s="6" t="str">
        <f>IF(AND(税费设置!$B$5="是",G942="个人支出",J942="应税"),"是","否")</f>
        <v>否</v>
      </c>
      <c r="L942" s="8">
        <f t="shared" si="100"/>
        <v>0</v>
      </c>
      <c r="M942" s="8">
        <f t="shared" si="101"/>
        <v>0</v>
      </c>
      <c r="N942" s="8">
        <f t="shared" si="102"/>
        <v>0</v>
      </c>
      <c r="O942" s="8">
        <f t="shared" si="103"/>
        <v>0</v>
      </c>
      <c r="P942" s="8">
        <f>IF(K942&lt;&gt;"是",0,IF(税费设置!$B$6="是",E942/(1+税费设置!$B$10),E942))</f>
        <v>0</v>
      </c>
      <c r="Q942" s="8">
        <f>IF(K942&lt;&gt;"是",0,P942*税费设置!$B$8)</f>
        <v>0</v>
      </c>
      <c r="R942" s="8">
        <f>IF(K942&lt;&gt;"是",0,P942*税费设置!$B$9)</f>
        <v>0</v>
      </c>
      <c r="S942" s="8">
        <f t="shared" si="104"/>
        <v>0</v>
      </c>
    </row>
    <row r="943" spans="1:19" ht="13.9">
      <c r="A943" s="6" t="str">
        <f>IF(总支出!A943="","",总支出!A943)</f>
        <v/>
      </c>
      <c r="B943" s="7" t="str">
        <f>IF(总支出!B943="","",总支出!B943)</f>
        <v/>
      </c>
      <c r="C943" s="6" t="str">
        <f t="shared" si="98"/>
        <v/>
      </c>
      <c r="D943" s="6" t="str">
        <f>IF(总支出!C943="","",总支出!C943)</f>
        <v/>
      </c>
      <c r="E943" s="8" t="str">
        <f>IF(总支出!D943="","",总支出!D943)</f>
        <v/>
      </c>
      <c r="F943" s="6" t="str">
        <f>IF(总支出!E943="","",总支出!E943)</f>
        <v/>
      </c>
      <c r="G943" s="6" t="str">
        <f>IF(总支出!H943="","",总支出!H943)</f>
        <v/>
      </c>
      <c r="H943" s="6" t="str">
        <f>IF(总支出!I943="","自动",总支出!I943)</f>
        <v>自动</v>
      </c>
      <c r="I943" s="6" t="str">
        <f>IF(F943="","",IFERROR(VLOOKUP(F943,税费设置!$A$15:$B$27,2,FALSE),"含税不明"))</f>
        <v/>
      </c>
      <c r="J943" s="6" t="str">
        <f t="shared" si="99"/>
        <v/>
      </c>
      <c r="K943" s="6" t="str">
        <f>IF(AND(税费设置!$B$5="是",G943="个人支出",J943="应税"),"是","否")</f>
        <v>否</v>
      </c>
      <c r="L943" s="8">
        <f t="shared" si="100"/>
        <v>0</v>
      </c>
      <c r="M943" s="8">
        <f t="shared" si="101"/>
        <v>0</v>
      </c>
      <c r="N943" s="8">
        <f t="shared" si="102"/>
        <v>0</v>
      </c>
      <c r="O943" s="8">
        <f t="shared" si="103"/>
        <v>0</v>
      </c>
      <c r="P943" s="8">
        <f>IF(K943&lt;&gt;"是",0,IF(税费设置!$B$6="是",E943/(1+税费设置!$B$10),E943))</f>
        <v>0</v>
      </c>
      <c r="Q943" s="8">
        <f>IF(K943&lt;&gt;"是",0,P943*税费设置!$B$8)</f>
        <v>0</v>
      </c>
      <c r="R943" s="8">
        <f>IF(K943&lt;&gt;"是",0,P943*税费设置!$B$9)</f>
        <v>0</v>
      </c>
      <c r="S943" s="8">
        <f t="shared" si="104"/>
        <v>0</v>
      </c>
    </row>
    <row r="944" spans="1:19" ht="13.9">
      <c r="A944" s="6" t="str">
        <f>IF(总支出!A944="","",总支出!A944)</f>
        <v/>
      </c>
      <c r="B944" s="7" t="str">
        <f>IF(总支出!B944="","",总支出!B944)</f>
        <v/>
      </c>
      <c r="C944" s="6" t="str">
        <f t="shared" si="98"/>
        <v/>
      </c>
      <c r="D944" s="6" t="str">
        <f>IF(总支出!C944="","",总支出!C944)</f>
        <v/>
      </c>
      <c r="E944" s="8" t="str">
        <f>IF(总支出!D944="","",总支出!D944)</f>
        <v/>
      </c>
      <c r="F944" s="6" t="str">
        <f>IF(总支出!E944="","",总支出!E944)</f>
        <v/>
      </c>
      <c r="G944" s="6" t="str">
        <f>IF(总支出!H944="","",总支出!H944)</f>
        <v/>
      </c>
      <c r="H944" s="6" t="str">
        <f>IF(总支出!I944="","自动",总支出!I944)</f>
        <v>自动</v>
      </c>
      <c r="I944" s="6" t="str">
        <f>IF(F944="","",IFERROR(VLOOKUP(F944,税费设置!$A$15:$B$27,2,FALSE),"含税不明"))</f>
        <v/>
      </c>
      <c r="J944" s="6" t="str">
        <f t="shared" si="99"/>
        <v/>
      </c>
      <c r="K944" s="6" t="str">
        <f>IF(AND(税费设置!$B$5="是",G944="个人支出",J944="应税"),"是","否")</f>
        <v>否</v>
      </c>
      <c r="L944" s="8">
        <f t="shared" si="100"/>
        <v>0</v>
      </c>
      <c r="M944" s="8">
        <f t="shared" si="101"/>
        <v>0</v>
      </c>
      <c r="N944" s="8">
        <f t="shared" si="102"/>
        <v>0</v>
      </c>
      <c r="O944" s="8">
        <f t="shared" si="103"/>
        <v>0</v>
      </c>
      <c r="P944" s="8">
        <f>IF(K944&lt;&gt;"是",0,IF(税费设置!$B$6="是",E944/(1+税费设置!$B$10),E944))</f>
        <v>0</v>
      </c>
      <c r="Q944" s="8">
        <f>IF(K944&lt;&gt;"是",0,P944*税费设置!$B$8)</f>
        <v>0</v>
      </c>
      <c r="R944" s="8">
        <f>IF(K944&lt;&gt;"是",0,P944*税费设置!$B$9)</f>
        <v>0</v>
      </c>
      <c r="S944" s="8">
        <f t="shared" si="104"/>
        <v>0</v>
      </c>
    </row>
    <row r="945" spans="1:19" ht="13.9">
      <c r="A945" s="6" t="str">
        <f>IF(总支出!A945="","",总支出!A945)</f>
        <v/>
      </c>
      <c r="B945" s="7" t="str">
        <f>IF(总支出!B945="","",总支出!B945)</f>
        <v/>
      </c>
      <c r="C945" s="6" t="str">
        <f t="shared" si="98"/>
        <v/>
      </c>
      <c r="D945" s="6" t="str">
        <f>IF(总支出!C945="","",总支出!C945)</f>
        <v/>
      </c>
      <c r="E945" s="8" t="str">
        <f>IF(总支出!D945="","",总支出!D945)</f>
        <v/>
      </c>
      <c r="F945" s="6" t="str">
        <f>IF(总支出!E945="","",总支出!E945)</f>
        <v/>
      </c>
      <c r="G945" s="6" t="str">
        <f>IF(总支出!H945="","",总支出!H945)</f>
        <v/>
      </c>
      <c r="H945" s="6" t="str">
        <f>IF(总支出!I945="","自动",总支出!I945)</f>
        <v>自动</v>
      </c>
      <c r="I945" s="6" t="str">
        <f>IF(F945="","",IFERROR(VLOOKUP(F945,税费设置!$A$15:$B$27,2,FALSE),"含税不明"))</f>
        <v/>
      </c>
      <c r="J945" s="6" t="str">
        <f t="shared" si="99"/>
        <v/>
      </c>
      <c r="K945" s="6" t="str">
        <f>IF(AND(税费设置!$B$5="是",G945="个人支出",J945="应税"),"是","否")</f>
        <v>否</v>
      </c>
      <c r="L945" s="8">
        <f t="shared" si="100"/>
        <v>0</v>
      </c>
      <c r="M945" s="8">
        <f t="shared" si="101"/>
        <v>0</v>
      </c>
      <c r="N945" s="8">
        <f t="shared" si="102"/>
        <v>0</v>
      </c>
      <c r="O945" s="8">
        <f t="shared" si="103"/>
        <v>0</v>
      </c>
      <c r="P945" s="8">
        <f>IF(K945&lt;&gt;"是",0,IF(税费设置!$B$6="是",E945/(1+税费设置!$B$10),E945))</f>
        <v>0</v>
      </c>
      <c r="Q945" s="8">
        <f>IF(K945&lt;&gt;"是",0,P945*税费设置!$B$8)</f>
        <v>0</v>
      </c>
      <c r="R945" s="8">
        <f>IF(K945&lt;&gt;"是",0,P945*税费设置!$B$9)</f>
        <v>0</v>
      </c>
      <c r="S945" s="8">
        <f t="shared" si="104"/>
        <v>0</v>
      </c>
    </row>
    <row r="946" spans="1:19" ht="13.9">
      <c r="A946" s="6" t="str">
        <f>IF(总支出!A946="","",总支出!A946)</f>
        <v/>
      </c>
      <c r="B946" s="7" t="str">
        <f>IF(总支出!B946="","",总支出!B946)</f>
        <v/>
      </c>
      <c r="C946" s="6" t="str">
        <f t="shared" si="98"/>
        <v/>
      </c>
      <c r="D946" s="6" t="str">
        <f>IF(总支出!C946="","",总支出!C946)</f>
        <v/>
      </c>
      <c r="E946" s="8" t="str">
        <f>IF(总支出!D946="","",总支出!D946)</f>
        <v/>
      </c>
      <c r="F946" s="6" t="str">
        <f>IF(总支出!E946="","",总支出!E946)</f>
        <v/>
      </c>
      <c r="G946" s="6" t="str">
        <f>IF(总支出!H946="","",总支出!H946)</f>
        <v/>
      </c>
      <c r="H946" s="6" t="str">
        <f>IF(总支出!I946="","自动",总支出!I946)</f>
        <v>自动</v>
      </c>
      <c r="I946" s="6" t="str">
        <f>IF(F946="","",IFERROR(VLOOKUP(F946,税费设置!$A$15:$B$27,2,FALSE),"含税不明"))</f>
        <v/>
      </c>
      <c r="J946" s="6" t="str">
        <f t="shared" si="99"/>
        <v/>
      </c>
      <c r="K946" s="6" t="str">
        <f>IF(AND(税费设置!$B$5="是",G946="个人支出",J946="应税"),"是","否")</f>
        <v>否</v>
      </c>
      <c r="L946" s="8">
        <f t="shared" si="100"/>
        <v>0</v>
      </c>
      <c r="M946" s="8">
        <f t="shared" si="101"/>
        <v>0</v>
      </c>
      <c r="N946" s="8">
        <f t="shared" si="102"/>
        <v>0</v>
      </c>
      <c r="O946" s="8">
        <f t="shared" si="103"/>
        <v>0</v>
      </c>
      <c r="P946" s="8">
        <f>IF(K946&lt;&gt;"是",0,IF(税费设置!$B$6="是",E946/(1+税费设置!$B$10),E946))</f>
        <v>0</v>
      </c>
      <c r="Q946" s="8">
        <f>IF(K946&lt;&gt;"是",0,P946*税费设置!$B$8)</f>
        <v>0</v>
      </c>
      <c r="R946" s="8">
        <f>IF(K946&lt;&gt;"是",0,P946*税费设置!$B$9)</f>
        <v>0</v>
      </c>
      <c r="S946" s="8">
        <f t="shared" si="104"/>
        <v>0</v>
      </c>
    </row>
    <row r="947" spans="1:19" ht="13.9">
      <c r="A947" s="6" t="str">
        <f>IF(总支出!A947="","",总支出!A947)</f>
        <v/>
      </c>
      <c r="B947" s="7" t="str">
        <f>IF(总支出!B947="","",总支出!B947)</f>
        <v/>
      </c>
      <c r="C947" s="6" t="str">
        <f t="shared" si="98"/>
        <v/>
      </c>
      <c r="D947" s="6" t="str">
        <f>IF(总支出!C947="","",总支出!C947)</f>
        <v/>
      </c>
      <c r="E947" s="8" t="str">
        <f>IF(总支出!D947="","",总支出!D947)</f>
        <v/>
      </c>
      <c r="F947" s="6" t="str">
        <f>IF(总支出!E947="","",总支出!E947)</f>
        <v/>
      </c>
      <c r="G947" s="6" t="str">
        <f>IF(总支出!H947="","",总支出!H947)</f>
        <v/>
      </c>
      <c r="H947" s="6" t="str">
        <f>IF(总支出!I947="","自动",总支出!I947)</f>
        <v>自动</v>
      </c>
      <c r="I947" s="6" t="str">
        <f>IF(F947="","",IFERROR(VLOOKUP(F947,税费设置!$A$15:$B$27,2,FALSE),"含税不明"))</f>
        <v/>
      </c>
      <c r="J947" s="6" t="str">
        <f t="shared" si="99"/>
        <v/>
      </c>
      <c r="K947" s="6" t="str">
        <f>IF(AND(税费设置!$B$5="是",G947="个人支出",J947="应税"),"是","否")</f>
        <v>否</v>
      </c>
      <c r="L947" s="8">
        <f t="shared" si="100"/>
        <v>0</v>
      </c>
      <c r="M947" s="8">
        <f t="shared" si="101"/>
        <v>0</v>
      </c>
      <c r="N947" s="8">
        <f t="shared" si="102"/>
        <v>0</v>
      </c>
      <c r="O947" s="8">
        <f t="shared" si="103"/>
        <v>0</v>
      </c>
      <c r="P947" s="8">
        <f>IF(K947&lt;&gt;"是",0,IF(税费设置!$B$6="是",E947/(1+税费设置!$B$10),E947))</f>
        <v>0</v>
      </c>
      <c r="Q947" s="8">
        <f>IF(K947&lt;&gt;"是",0,P947*税费设置!$B$8)</f>
        <v>0</v>
      </c>
      <c r="R947" s="8">
        <f>IF(K947&lt;&gt;"是",0,P947*税费设置!$B$9)</f>
        <v>0</v>
      </c>
      <c r="S947" s="8">
        <f t="shared" si="104"/>
        <v>0</v>
      </c>
    </row>
    <row r="948" spans="1:19" ht="13.9">
      <c r="A948" s="6" t="str">
        <f>IF(总支出!A948="","",总支出!A948)</f>
        <v/>
      </c>
      <c r="B948" s="7" t="str">
        <f>IF(总支出!B948="","",总支出!B948)</f>
        <v/>
      </c>
      <c r="C948" s="6" t="str">
        <f t="shared" si="98"/>
        <v/>
      </c>
      <c r="D948" s="6" t="str">
        <f>IF(总支出!C948="","",总支出!C948)</f>
        <v/>
      </c>
      <c r="E948" s="8" t="str">
        <f>IF(总支出!D948="","",总支出!D948)</f>
        <v/>
      </c>
      <c r="F948" s="6" t="str">
        <f>IF(总支出!E948="","",总支出!E948)</f>
        <v/>
      </c>
      <c r="G948" s="6" t="str">
        <f>IF(总支出!H948="","",总支出!H948)</f>
        <v/>
      </c>
      <c r="H948" s="6" t="str">
        <f>IF(总支出!I948="","自动",总支出!I948)</f>
        <v>自动</v>
      </c>
      <c r="I948" s="6" t="str">
        <f>IF(F948="","",IFERROR(VLOOKUP(F948,税费设置!$A$15:$B$27,2,FALSE),"含税不明"))</f>
        <v/>
      </c>
      <c r="J948" s="6" t="str">
        <f t="shared" si="99"/>
        <v/>
      </c>
      <c r="K948" s="6" t="str">
        <f>IF(AND(税费设置!$B$5="是",G948="个人支出",J948="应税"),"是","否")</f>
        <v>否</v>
      </c>
      <c r="L948" s="8">
        <f t="shared" si="100"/>
        <v>0</v>
      </c>
      <c r="M948" s="8">
        <f t="shared" si="101"/>
        <v>0</v>
      </c>
      <c r="N948" s="8">
        <f t="shared" si="102"/>
        <v>0</v>
      </c>
      <c r="O948" s="8">
        <f t="shared" si="103"/>
        <v>0</v>
      </c>
      <c r="P948" s="8">
        <f>IF(K948&lt;&gt;"是",0,IF(税费设置!$B$6="是",E948/(1+税费设置!$B$10),E948))</f>
        <v>0</v>
      </c>
      <c r="Q948" s="8">
        <f>IF(K948&lt;&gt;"是",0,P948*税费设置!$B$8)</f>
        <v>0</v>
      </c>
      <c r="R948" s="8">
        <f>IF(K948&lt;&gt;"是",0,P948*税费设置!$B$9)</f>
        <v>0</v>
      </c>
      <c r="S948" s="8">
        <f t="shared" si="104"/>
        <v>0</v>
      </c>
    </row>
    <row r="949" spans="1:19" ht="13.9">
      <c r="A949" s="6" t="str">
        <f>IF(总支出!A949="","",总支出!A949)</f>
        <v/>
      </c>
      <c r="B949" s="7" t="str">
        <f>IF(总支出!B949="","",总支出!B949)</f>
        <v/>
      </c>
      <c r="C949" s="6" t="str">
        <f t="shared" si="98"/>
        <v/>
      </c>
      <c r="D949" s="6" t="str">
        <f>IF(总支出!C949="","",总支出!C949)</f>
        <v/>
      </c>
      <c r="E949" s="8" t="str">
        <f>IF(总支出!D949="","",总支出!D949)</f>
        <v/>
      </c>
      <c r="F949" s="6" t="str">
        <f>IF(总支出!E949="","",总支出!E949)</f>
        <v/>
      </c>
      <c r="G949" s="6" t="str">
        <f>IF(总支出!H949="","",总支出!H949)</f>
        <v/>
      </c>
      <c r="H949" s="6" t="str">
        <f>IF(总支出!I949="","自动",总支出!I949)</f>
        <v>自动</v>
      </c>
      <c r="I949" s="6" t="str">
        <f>IF(F949="","",IFERROR(VLOOKUP(F949,税费设置!$A$15:$B$27,2,FALSE),"含税不明"))</f>
        <v/>
      </c>
      <c r="J949" s="6" t="str">
        <f t="shared" si="99"/>
        <v/>
      </c>
      <c r="K949" s="6" t="str">
        <f>IF(AND(税费设置!$B$5="是",G949="个人支出",J949="应税"),"是","否")</f>
        <v>否</v>
      </c>
      <c r="L949" s="8">
        <f t="shared" si="100"/>
        <v>0</v>
      </c>
      <c r="M949" s="8">
        <f t="shared" si="101"/>
        <v>0</v>
      </c>
      <c r="N949" s="8">
        <f t="shared" si="102"/>
        <v>0</v>
      </c>
      <c r="O949" s="8">
        <f t="shared" si="103"/>
        <v>0</v>
      </c>
      <c r="P949" s="8">
        <f>IF(K949&lt;&gt;"是",0,IF(税费设置!$B$6="是",E949/(1+税费设置!$B$10),E949))</f>
        <v>0</v>
      </c>
      <c r="Q949" s="8">
        <f>IF(K949&lt;&gt;"是",0,P949*税费设置!$B$8)</f>
        <v>0</v>
      </c>
      <c r="R949" s="8">
        <f>IF(K949&lt;&gt;"是",0,P949*税费设置!$B$9)</f>
        <v>0</v>
      </c>
      <c r="S949" s="8">
        <f t="shared" si="104"/>
        <v>0</v>
      </c>
    </row>
    <row r="950" spans="1:19" ht="13.9">
      <c r="A950" s="6" t="str">
        <f>IF(总支出!A950="","",总支出!A950)</f>
        <v/>
      </c>
      <c r="B950" s="7" t="str">
        <f>IF(总支出!B950="","",总支出!B950)</f>
        <v/>
      </c>
      <c r="C950" s="6" t="str">
        <f t="shared" si="98"/>
        <v/>
      </c>
      <c r="D950" s="6" t="str">
        <f>IF(总支出!C950="","",总支出!C950)</f>
        <v/>
      </c>
      <c r="E950" s="8" t="str">
        <f>IF(总支出!D950="","",总支出!D950)</f>
        <v/>
      </c>
      <c r="F950" s="6" t="str">
        <f>IF(总支出!E950="","",总支出!E950)</f>
        <v/>
      </c>
      <c r="G950" s="6" t="str">
        <f>IF(总支出!H950="","",总支出!H950)</f>
        <v/>
      </c>
      <c r="H950" s="6" t="str">
        <f>IF(总支出!I950="","自动",总支出!I950)</f>
        <v>自动</v>
      </c>
      <c r="I950" s="6" t="str">
        <f>IF(F950="","",IFERROR(VLOOKUP(F950,税费设置!$A$15:$B$27,2,FALSE),"含税不明"))</f>
        <v/>
      </c>
      <c r="J950" s="6" t="str">
        <f t="shared" si="99"/>
        <v/>
      </c>
      <c r="K950" s="6" t="str">
        <f>IF(AND(税费设置!$B$5="是",G950="个人支出",J950="应税"),"是","否")</f>
        <v>否</v>
      </c>
      <c r="L950" s="8">
        <f t="shared" si="100"/>
        <v>0</v>
      </c>
      <c r="M950" s="8">
        <f t="shared" si="101"/>
        <v>0</v>
      </c>
      <c r="N950" s="8">
        <f t="shared" si="102"/>
        <v>0</v>
      </c>
      <c r="O950" s="8">
        <f t="shared" si="103"/>
        <v>0</v>
      </c>
      <c r="P950" s="8">
        <f>IF(K950&lt;&gt;"是",0,IF(税费设置!$B$6="是",E950/(1+税费设置!$B$10),E950))</f>
        <v>0</v>
      </c>
      <c r="Q950" s="8">
        <f>IF(K950&lt;&gt;"是",0,P950*税费设置!$B$8)</f>
        <v>0</v>
      </c>
      <c r="R950" s="8">
        <f>IF(K950&lt;&gt;"是",0,P950*税费设置!$B$9)</f>
        <v>0</v>
      </c>
      <c r="S950" s="8">
        <f t="shared" si="104"/>
        <v>0</v>
      </c>
    </row>
    <row r="951" spans="1:19" ht="13.9">
      <c r="A951" s="6" t="str">
        <f>IF(总支出!A951="","",总支出!A951)</f>
        <v/>
      </c>
      <c r="B951" s="7" t="str">
        <f>IF(总支出!B951="","",总支出!B951)</f>
        <v/>
      </c>
      <c r="C951" s="6" t="str">
        <f t="shared" si="98"/>
        <v/>
      </c>
      <c r="D951" s="6" t="str">
        <f>IF(总支出!C951="","",总支出!C951)</f>
        <v/>
      </c>
      <c r="E951" s="8" t="str">
        <f>IF(总支出!D951="","",总支出!D951)</f>
        <v/>
      </c>
      <c r="F951" s="6" t="str">
        <f>IF(总支出!E951="","",总支出!E951)</f>
        <v/>
      </c>
      <c r="G951" s="6" t="str">
        <f>IF(总支出!H951="","",总支出!H951)</f>
        <v/>
      </c>
      <c r="H951" s="6" t="str">
        <f>IF(总支出!I951="","自动",总支出!I951)</f>
        <v>自动</v>
      </c>
      <c r="I951" s="6" t="str">
        <f>IF(F951="","",IFERROR(VLOOKUP(F951,税费设置!$A$15:$B$27,2,FALSE),"含税不明"))</f>
        <v/>
      </c>
      <c r="J951" s="6" t="str">
        <f t="shared" si="99"/>
        <v/>
      </c>
      <c r="K951" s="6" t="str">
        <f>IF(AND(税费设置!$B$5="是",G951="个人支出",J951="应税"),"是","否")</f>
        <v>否</v>
      </c>
      <c r="L951" s="8">
        <f t="shared" si="100"/>
        <v>0</v>
      </c>
      <c r="M951" s="8">
        <f t="shared" si="101"/>
        <v>0</v>
      </c>
      <c r="N951" s="8">
        <f t="shared" si="102"/>
        <v>0</v>
      </c>
      <c r="O951" s="8">
        <f t="shared" si="103"/>
        <v>0</v>
      </c>
      <c r="P951" s="8">
        <f>IF(K951&lt;&gt;"是",0,IF(税费设置!$B$6="是",E951/(1+税费设置!$B$10),E951))</f>
        <v>0</v>
      </c>
      <c r="Q951" s="8">
        <f>IF(K951&lt;&gt;"是",0,P951*税费设置!$B$8)</f>
        <v>0</v>
      </c>
      <c r="R951" s="8">
        <f>IF(K951&lt;&gt;"是",0,P951*税费设置!$B$9)</f>
        <v>0</v>
      </c>
      <c r="S951" s="8">
        <f t="shared" si="104"/>
        <v>0</v>
      </c>
    </row>
    <row r="952" spans="1:19" ht="13.9">
      <c r="A952" s="6" t="str">
        <f>IF(总支出!A952="","",总支出!A952)</f>
        <v/>
      </c>
      <c r="B952" s="7" t="str">
        <f>IF(总支出!B952="","",总支出!B952)</f>
        <v/>
      </c>
      <c r="C952" s="6" t="str">
        <f t="shared" si="98"/>
        <v/>
      </c>
      <c r="D952" s="6" t="str">
        <f>IF(总支出!C952="","",总支出!C952)</f>
        <v/>
      </c>
      <c r="E952" s="8" t="str">
        <f>IF(总支出!D952="","",总支出!D952)</f>
        <v/>
      </c>
      <c r="F952" s="6" t="str">
        <f>IF(总支出!E952="","",总支出!E952)</f>
        <v/>
      </c>
      <c r="G952" s="6" t="str">
        <f>IF(总支出!H952="","",总支出!H952)</f>
        <v/>
      </c>
      <c r="H952" s="6" t="str">
        <f>IF(总支出!I952="","自动",总支出!I952)</f>
        <v>自动</v>
      </c>
      <c r="I952" s="6" t="str">
        <f>IF(F952="","",IFERROR(VLOOKUP(F952,税费设置!$A$15:$B$27,2,FALSE),"含税不明"))</f>
        <v/>
      </c>
      <c r="J952" s="6" t="str">
        <f t="shared" si="99"/>
        <v/>
      </c>
      <c r="K952" s="6" t="str">
        <f>IF(AND(税费设置!$B$5="是",G952="个人支出",J952="应税"),"是","否")</f>
        <v>否</v>
      </c>
      <c r="L952" s="8">
        <f t="shared" si="100"/>
        <v>0</v>
      </c>
      <c r="M952" s="8">
        <f t="shared" si="101"/>
        <v>0</v>
      </c>
      <c r="N952" s="8">
        <f t="shared" si="102"/>
        <v>0</v>
      </c>
      <c r="O952" s="8">
        <f t="shared" si="103"/>
        <v>0</v>
      </c>
      <c r="P952" s="8">
        <f>IF(K952&lt;&gt;"是",0,IF(税费设置!$B$6="是",E952/(1+税费设置!$B$10),E952))</f>
        <v>0</v>
      </c>
      <c r="Q952" s="8">
        <f>IF(K952&lt;&gt;"是",0,P952*税费设置!$B$8)</f>
        <v>0</v>
      </c>
      <c r="R952" s="8">
        <f>IF(K952&lt;&gt;"是",0,P952*税费设置!$B$9)</f>
        <v>0</v>
      </c>
      <c r="S952" s="8">
        <f t="shared" si="104"/>
        <v>0</v>
      </c>
    </row>
    <row r="953" spans="1:19" ht="13.9">
      <c r="A953" s="6" t="str">
        <f>IF(总支出!A953="","",总支出!A953)</f>
        <v/>
      </c>
      <c r="B953" s="7" t="str">
        <f>IF(总支出!B953="","",总支出!B953)</f>
        <v/>
      </c>
      <c r="C953" s="6" t="str">
        <f t="shared" si="98"/>
        <v/>
      </c>
      <c r="D953" s="6" t="str">
        <f>IF(总支出!C953="","",总支出!C953)</f>
        <v/>
      </c>
      <c r="E953" s="8" t="str">
        <f>IF(总支出!D953="","",总支出!D953)</f>
        <v/>
      </c>
      <c r="F953" s="6" t="str">
        <f>IF(总支出!E953="","",总支出!E953)</f>
        <v/>
      </c>
      <c r="G953" s="6" t="str">
        <f>IF(总支出!H953="","",总支出!H953)</f>
        <v/>
      </c>
      <c r="H953" s="6" t="str">
        <f>IF(总支出!I953="","自动",总支出!I953)</f>
        <v>自动</v>
      </c>
      <c r="I953" s="6" t="str">
        <f>IF(F953="","",IFERROR(VLOOKUP(F953,税费设置!$A$15:$B$27,2,FALSE),"含税不明"))</f>
        <v/>
      </c>
      <c r="J953" s="6" t="str">
        <f t="shared" si="99"/>
        <v/>
      </c>
      <c r="K953" s="6" t="str">
        <f>IF(AND(税费设置!$B$5="是",G953="个人支出",J953="应税"),"是","否")</f>
        <v>否</v>
      </c>
      <c r="L953" s="8">
        <f t="shared" si="100"/>
        <v>0</v>
      </c>
      <c r="M953" s="8">
        <f t="shared" si="101"/>
        <v>0</v>
      </c>
      <c r="N953" s="8">
        <f t="shared" si="102"/>
        <v>0</v>
      </c>
      <c r="O953" s="8">
        <f t="shared" si="103"/>
        <v>0</v>
      </c>
      <c r="P953" s="8">
        <f>IF(K953&lt;&gt;"是",0,IF(税费设置!$B$6="是",E953/(1+税费设置!$B$10),E953))</f>
        <v>0</v>
      </c>
      <c r="Q953" s="8">
        <f>IF(K953&lt;&gt;"是",0,P953*税费设置!$B$8)</f>
        <v>0</v>
      </c>
      <c r="R953" s="8">
        <f>IF(K953&lt;&gt;"是",0,P953*税费设置!$B$9)</f>
        <v>0</v>
      </c>
      <c r="S953" s="8">
        <f t="shared" si="104"/>
        <v>0</v>
      </c>
    </row>
    <row r="954" spans="1:19" ht="13.9">
      <c r="A954" s="6" t="str">
        <f>IF(总支出!A954="","",总支出!A954)</f>
        <v/>
      </c>
      <c r="B954" s="7" t="str">
        <f>IF(总支出!B954="","",总支出!B954)</f>
        <v/>
      </c>
      <c r="C954" s="6" t="str">
        <f t="shared" si="98"/>
        <v/>
      </c>
      <c r="D954" s="6" t="str">
        <f>IF(总支出!C954="","",总支出!C954)</f>
        <v/>
      </c>
      <c r="E954" s="8" t="str">
        <f>IF(总支出!D954="","",总支出!D954)</f>
        <v/>
      </c>
      <c r="F954" s="6" t="str">
        <f>IF(总支出!E954="","",总支出!E954)</f>
        <v/>
      </c>
      <c r="G954" s="6" t="str">
        <f>IF(总支出!H954="","",总支出!H954)</f>
        <v/>
      </c>
      <c r="H954" s="6" t="str">
        <f>IF(总支出!I954="","自动",总支出!I954)</f>
        <v>自动</v>
      </c>
      <c r="I954" s="6" t="str">
        <f>IF(F954="","",IFERROR(VLOOKUP(F954,税费设置!$A$15:$B$27,2,FALSE),"含税不明"))</f>
        <v/>
      </c>
      <c r="J954" s="6" t="str">
        <f t="shared" si="99"/>
        <v/>
      </c>
      <c r="K954" s="6" t="str">
        <f>IF(AND(税费设置!$B$5="是",G954="个人支出",J954="应税"),"是","否")</f>
        <v>否</v>
      </c>
      <c r="L954" s="8">
        <f t="shared" si="100"/>
        <v>0</v>
      </c>
      <c r="M954" s="8">
        <f t="shared" si="101"/>
        <v>0</v>
      </c>
      <c r="N954" s="8">
        <f t="shared" si="102"/>
        <v>0</v>
      </c>
      <c r="O954" s="8">
        <f t="shared" si="103"/>
        <v>0</v>
      </c>
      <c r="P954" s="8">
        <f>IF(K954&lt;&gt;"是",0,IF(税费设置!$B$6="是",E954/(1+税费设置!$B$10),E954))</f>
        <v>0</v>
      </c>
      <c r="Q954" s="8">
        <f>IF(K954&lt;&gt;"是",0,P954*税费设置!$B$8)</f>
        <v>0</v>
      </c>
      <c r="R954" s="8">
        <f>IF(K954&lt;&gt;"是",0,P954*税费设置!$B$9)</f>
        <v>0</v>
      </c>
      <c r="S954" s="8">
        <f t="shared" si="104"/>
        <v>0</v>
      </c>
    </row>
    <row r="955" spans="1:19" ht="13.9">
      <c r="A955" s="6" t="str">
        <f>IF(总支出!A955="","",总支出!A955)</f>
        <v/>
      </c>
      <c r="B955" s="7" t="str">
        <f>IF(总支出!B955="","",总支出!B955)</f>
        <v/>
      </c>
      <c r="C955" s="6" t="str">
        <f t="shared" si="98"/>
        <v/>
      </c>
      <c r="D955" s="6" t="str">
        <f>IF(总支出!C955="","",总支出!C955)</f>
        <v/>
      </c>
      <c r="E955" s="8" t="str">
        <f>IF(总支出!D955="","",总支出!D955)</f>
        <v/>
      </c>
      <c r="F955" s="6" t="str">
        <f>IF(总支出!E955="","",总支出!E955)</f>
        <v/>
      </c>
      <c r="G955" s="6" t="str">
        <f>IF(总支出!H955="","",总支出!H955)</f>
        <v/>
      </c>
      <c r="H955" s="6" t="str">
        <f>IF(总支出!I955="","自动",总支出!I955)</f>
        <v>自动</v>
      </c>
      <c r="I955" s="6" t="str">
        <f>IF(F955="","",IFERROR(VLOOKUP(F955,税费设置!$A$15:$B$27,2,FALSE),"含税不明"))</f>
        <v/>
      </c>
      <c r="J955" s="6" t="str">
        <f t="shared" si="99"/>
        <v/>
      </c>
      <c r="K955" s="6" t="str">
        <f>IF(AND(税费设置!$B$5="是",G955="个人支出",J955="应税"),"是","否")</f>
        <v>否</v>
      </c>
      <c r="L955" s="8">
        <f t="shared" si="100"/>
        <v>0</v>
      </c>
      <c r="M955" s="8">
        <f t="shared" si="101"/>
        <v>0</v>
      </c>
      <c r="N955" s="8">
        <f t="shared" si="102"/>
        <v>0</v>
      </c>
      <c r="O955" s="8">
        <f t="shared" si="103"/>
        <v>0</v>
      </c>
      <c r="P955" s="8">
        <f>IF(K955&lt;&gt;"是",0,IF(税费设置!$B$6="是",E955/(1+税费设置!$B$10),E955))</f>
        <v>0</v>
      </c>
      <c r="Q955" s="8">
        <f>IF(K955&lt;&gt;"是",0,P955*税费设置!$B$8)</f>
        <v>0</v>
      </c>
      <c r="R955" s="8">
        <f>IF(K955&lt;&gt;"是",0,P955*税费设置!$B$9)</f>
        <v>0</v>
      </c>
      <c r="S955" s="8">
        <f t="shared" si="104"/>
        <v>0</v>
      </c>
    </row>
    <row r="956" spans="1:19" ht="13.9">
      <c r="A956" s="6" t="str">
        <f>IF(总支出!A956="","",总支出!A956)</f>
        <v/>
      </c>
      <c r="B956" s="7" t="str">
        <f>IF(总支出!B956="","",总支出!B956)</f>
        <v/>
      </c>
      <c r="C956" s="6" t="str">
        <f t="shared" si="98"/>
        <v/>
      </c>
      <c r="D956" s="6" t="str">
        <f>IF(总支出!C956="","",总支出!C956)</f>
        <v/>
      </c>
      <c r="E956" s="8" t="str">
        <f>IF(总支出!D956="","",总支出!D956)</f>
        <v/>
      </c>
      <c r="F956" s="6" t="str">
        <f>IF(总支出!E956="","",总支出!E956)</f>
        <v/>
      </c>
      <c r="G956" s="6" t="str">
        <f>IF(总支出!H956="","",总支出!H956)</f>
        <v/>
      </c>
      <c r="H956" s="6" t="str">
        <f>IF(总支出!I956="","自动",总支出!I956)</f>
        <v>自动</v>
      </c>
      <c r="I956" s="6" t="str">
        <f>IF(F956="","",IFERROR(VLOOKUP(F956,税费设置!$A$15:$B$27,2,FALSE),"含税不明"))</f>
        <v/>
      </c>
      <c r="J956" s="6" t="str">
        <f t="shared" si="99"/>
        <v/>
      </c>
      <c r="K956" s="6" t="str">
        <f>IF(AND(税费设置!$B$5="是",G956="个人支出",J956="应税"),"是","否")</f>
        <v>否</v>
      </c>
      <c r="L956" s="8">
        <f t="shared" si="100"/>
        <v>0</v>
      </c>
      <c r="M956" s="8">
        <f t="shared" si="101"/>
        <v>0</v>
      </c>
      <c r="N956" s="8">
        <f t="shared" si="102"/>
        <v>0</v>
      </c>
      <c r="O956" s="8">
        <f t="shared" si="103"/>
        <v>0</v>
      </c>
      <c r="P956" s="8">
        <f>IF(K956&lt;&gt;"是",0,IF(税费设置!$B$6="是",E956/(1+税费设置!$B$10),E956))</f>
        <v>0</v>
      </c>
      <c r="Q956" s="8">
        <f>IF(K956&lt;&gt;"是",0,P956*税费设置!$B$8)</f>
        <v>0</v>
      </c>
      <c r="R956" s="8">
        <f>IF(K956&lt;&gt;"是",0,P956*税费设置!$B$9)</f>
        <v>0</v>
      </c>
      <c r="S956" s="8">
        <f t="shared" si="104"/>
        <v>0</v>
      </c>
    </row>
    <row r="957" spans="1:19" ht="13.9">
      <c r="A957" s="6" t="str">
        <f>IF(总支出!A957="","",总支出!A957)</f>
        <v/>
      </c>
      <c r="B957" s="7" t="str">
        <f>IF(总支出!B957="","",总支出!B957)</f>
        <v/>
      </c>
      <c r="C957" s="6" t="str">
        <f t="shared" si="98"/>
        <v/>
      </c>
      <c r="D957" s="6" t="str">
        <f>IF(总支出!C957="","",总支出!C957)</f>
        <v/>
      </c>
      <c r="E957" s="8" t="str">
        <f>IF(总支出!D957="","",总支出!D957)</f>
        <v/>
      </c>
      <c r="F957" s="6" t="str">
        <f>IF(总支出!E957="","",总支出!E957)</f>
        <v/>
      </c>
      <c r="G957" s="6" t="str">
        <f>IF(总支出!H957="","",总支出!H957)</f>
        <v/>
      </c>
      <c r="H957" s="6" t="str">
        <f>IF(总支出!I957="","自动",总支出!I957)</f>
        <v>自动</v>
      </c>
      <c r="I957" s="6" t="str">
        <f>IF(F957="","",IFERROR(VLOOKUP(F957,税费设置!$A$15:$B$27,2,FALSE),"含税不明"))</f>
        <v/>
      </c>
      <c r="J957" s="6" t="str">
        <f t="shared" si="99"/>
        <v/>
      </c>
      <c r="K957" s="6" t="str">
        <f>IF(AND(税费设置!$B$5="是",G957="个人支出",J957="应税"),"是","否")</f>
        <v>否</v>
      </c>
      <c r="L957" s="8">
        <f t="shared" si="100"/>
        <v>0</v>
      </c>
      <c r="M957" s="8">
        <f t="shared" si="101"/>
        <v>0</v>
      </c>
      <c r="N957" s="8">
        <f t="shared" si="102"/>
        <v>0</v>
      </c>
      <c r="O957" s="8">
        <f t="shared" si="103"/>
        <v>0</v>
      </c>
      <c r="P957" s="8">
        <f>IF(K957&lt;&gt;"是",0,IF(税费设置!$B$6="是",E957/(1+税费设置!$B$10),E957))</f>
        <v>0</v>
      </c>
      <c r="Q957" s="8">
        <f>IF(K957&lt;&gt;"是",0,P957*税费设置!$B$8)</f>
        <v>0</v>
      </c>
      <c r="R957" s="8">
        <f>IF(K957&lt;&gt;"是",0,P957*税费设置!$B$9)</f>
        <v>0</v>
      </c>
      <c r="S957" s="8">
        <f t="shared" si="104"/>
        <v>0</v>
      </c>
    </row>
    <row r="958" spans="1:19" ht="13.9">
      <c r="A958" s="6" t="str">
        <f>IF(总支出!A958="","",总支出!A958)</f>
        <v/>
      </c>
      <c r="B958" s="7" t="str">
        <f>IF(总支出!B958="","",总支出!B958)</f>
        <v/>
      </c>
      <c r="C958" s="6" t="str">
        <f t="shared" si="98"/>
        <v/>
      </c>
      <c r="D958" s="6" t="str">
        <f>IF(总支出!C958="","",总支出!C958)</f>
        <v/>
      </c>
      <c r="E958" s="8" t="str">
        <f>IF(总支出!D958="","",总支出!D958)</f>
        <v/>
      </c>
      <c r="F958" s="6" t="str">
        <f>IF(总支出!E958="","",总支出!E958)</f>
        <v/>
      </c>
      <c r="G958" s="6" t="str">
        <f>IF(总支出!H958="","",总支出!H958)</f>
        <v/>
      </c>
      <c r="H958" s="6" t="str">
        <f>IF(总支出!I958="","自动",总支出!I958)</f>
        <v>自动</v>
      </c>
      <c r="I958" s="6" t="str">
        <f>IF(F958="","",IFERROR(VLOOKUP(F958,税费设置!$A$15:$B$27,2,FALSE),"含税不明"))</f>
        <v/>
      </c>
      <c r="J958" s="6" t="str">
        <f t="shared" si="99"/>
        <v/>
      </c>
      <c r="K958" s="6" t="str">
        <f>IF(AND(税费设置!$B$5="是",G958="个人支出",J958="应税"),"是","否")</f>
        <v>否</v>
      </c>
      <c r="L958" s="8">
        <f t="shared" si="100"/>
        <v>0</v>
      </c>
      <c r="M958" s="8">
        <f t="shared" si="101"/>
        <v>0</v>
      </c>
      <c r="N958" s="8">
        <f t="shared" si="102"/>
        <v>0</v>
      </c>
      <c r="O958" s="8">
        <f t="shared" si="103"/>
        <v>0</v>
      </c>
      <c r="P958" s="8">
        <f>IF(K958&lt;&gt;"是",0,IF(税费设置!$B$6="是",E958/(1+税费设置!$B$10),E958))</f>
        <v>0</v>
      </c>
      <c r="Q958" s="8">
        <f>IF(K958&lt;&gt;"是",0,P958*税费设置!$B$8)</f>
        <v>0</v>
      </c>
      <c r="R958" s="8">
        <f>IF(K958&lt;&gt;"是",0,P958*税费设置!$B$9)</f>
        <v>0</v>
      </c>
      <c r="S958" s="8">
        <f t="shared" si="104"/>
        <v>0</v>
      </c>
    </row>
    <row r="959" spans="1:19" ht="13.9">
      <c r="A959" s="6" t="str">
        <f>IF(总支出!A959="","",总支出!A959)</f>
        <v/>
      </c>
      <c r="B959" s="7" t="str">
        <f>IF(总支出!B959="","",总支出!B959)</f>
        <v/>
      </c>
      <c r="C959" s="6" t="str">
        <f t="shared" si="98"/>
        <v/>
      </c>
      <c r="D959" s="6" t="str">
        <f>IF(总支出!C959="","",总支出!C959)</f>
        <v/>
      </c>
      <c r="E959" s="8" t="str">
        <f>IF(总支出!D959="","",总支出!D959)</f>
        <v/>
      </c>
      <c r="F959" s="6" t="str">
        <f>IF(总支出!E959="","",总支出!E959)</f>
        <v/>
      </c>
      <c r="G959" s="6" t="str">
        <f>IF(总支出!H959="","",总支出!H959)</f>
        <v/>
      </c>
      <c r="H959" s="6" t="str">
        <f>IF(总支出!I959="","自动",总支出!I959)</f>
        <v>自动</v>
      </c>
      <c r="I959" s="6" t="str">
        <f>IF(F959="","",IFERROR(VLOOKUP(F959,税费设置!$A$15:$B$27,2,FALSE),"含税不明"))</f>
        <v/>
      </c>
      <c r="J959" s="6" t="str">
        <f t="shared" si="99"/>
        <v/>
      </c>
      <c r="K959" s="6" t="str">
        <f>IF(AND(税费设置!$B$5="是",G959="个人支出",J959="应税"),"是","否")</f>
        <v>否</v>
      </c>
      <c r="L959" s="8">
        <f t="shared" si="100"/>
        <v>0</v>
      </c>
      <c r="M959" s="8">
        <f t="shared" si="101"/>
        <v>0</v>
      </c>
      <c r="N959" s="8">
        <f t="shared" si="102"/>
        <v>0</v>
      </c>
      <c r="O959" s="8">
        <f t="shared" si="103"/>
        <v>0</v>
      </c>
      <c r="P959" s="8">
        <f>IF(K959&lt;&gt;"是",0,IF(税费设置!$B$6="是",E959/(1+税费设置!$B$10),E959))</f>
        <v>0</v>
      </c>
      <c r="Q959" s="8">
        <f>IF(K959&lt;&gt;"是",0,P959*税费设置!$B$8)</f>
        <v>0</v>
      </c>
      <c r="R959" s="8">
        <f>IF(K959&lt;&gt;"是",0,P959*税费设置!$B$9)</f>
        <v>0</v>
      </c>
      <c r="S959" s="8">
        <f t="shared" si="104"/>
        <v>0</v>
      </c>
    </row>
    <row r="960" spans="1:19" ht="13.9">
      <c r="A960" s="6" t="str">
        <f>IF(总支出!A960="","",总支出!A960)</f>
        <v/>
      </c>
      <c r="B960" s="7" t="str">
        <f>IF(总支出!B960="","",总支出!B960)</f>
        <v/>
      </c>
      <c r="C960" s="6" t="str">
        <f t="shared" si="98"/>
        <v/>
      </c>
      <c r="D960" s="6" t="str">
        <f>IF(总支出!C960="","",总支出!C960)</f>
        <v/>
      </c>
      <c r="E960" s="8" t="str">
        <f>IF(总支出!D960="","",总支出!D960)</f>
        <v/>
      </c>
      <c r="F960" s="6" t="str">
        <f>IF(总支出!E960="","",总支出!E960)</f>
        <v/>
      </c>
      <c r="G960" s="6" t="str">
        <f>IF(总支出!H960="","",总支出!H960)</f>
        <v/>
      </c>
      <c r="H960" s="6" t="str">
        <f>IF(总支出!I960="","自动",总支出!I960)</f>
        <v>自动</v>
      </c>
      <c r="I960" s="6" t="str">
        <f>IF(F960="","",IFERROR(VLOOKUP(F960,税费设置!$A$15:$B$27,2,FALSE),"含税不明"))</f>
        <v/>
      </c>
      <c r="J960" s="6" t="str">
        <f t="shared" si="99"/>
        <v/>
      </c>
      <c r="K960" s="6" t="str">
        <f>IF(AND(税费设置!$B$5="是",G960="个人支出",J960="应税"),"是","否")</f>
        <v>否</v>
      </c>
      <c r="L960" s="8">
        <f t="shared" si="100"/>
        <v>0</v>
      </c>
      <c r="M960" s="8">
        <f t="shared" si="101"/>
        <v>0</v>
      </c>
      <c r="N960" s="8">
        <f t="shared" si="102"/>
        <v>0</v>
      </c>
      <c r="O960" s="8">
        <f t="shared" si="103"/>
        <v>0</v>
      </c>
      <c r="P960" s="8">
        <f>IF(K960&lt;&gt;"是",0,IF(税费设置!$B$6="是",E960/(1+税费设置!$B$10),E960))</f>
        <v>0</v>
      </c>
      <c r="Q960" s="8">
        <f>IF(K960&lt;&gt;"是",0,P960*税费设置!$B$8)</f>
        <v>0</v>
      </c>
      <c r="R960" s="8">
        <f>IF(K960&lt;&gt;"是",0,P960*税费设置!$B$9)</f>
        <v>0</v>
      </c>
      <c r="S960" s="8">
        <f t="shared" si="104"/>
        <v>0</v>
      </c>
    </row>
    <row r="961" spans="1:19" ht="13.9">
      <c r="A961" s="6" t="str">
        <f>IF(总支出!A961="","",总支出!A961)</f>
        <v/>
      </c>
      <c r="B961" s="7" t="str">
        <f>IF(总支出!B961="","",总支出!B961)</f>
        <v/>
      </c>
      <c r="C961" s="6" t="str">
        <f t="shared" si="98"/>
        <v/>
      </c>
      <c r="D961" s="6" t="str">
        <f>IF(总支出!C961="","",总支出!C961)</f>
        <v/>
      </c>
      <c r="E961" s="8" t="str">
        <f>IF(总支出!D961="","",总支出!D961)</f>
        <v/>
      </c>
      <c r="F961" s="6" t="str">
        <f>IF(总支出!E961="","",总支出!E961)</f>
        <v/>
      </c>
      <c r="G961" s="6" t="str">
        <f>IF(总支出!H961="","",总支出!H961)</f>
        <v/>
      </c>
      <c r="H961" s="6" t="str">
        <f>IF(总支出!I961="","自动",总支出!I961)</f>
        <v>自动</v>
      </c>
      <c r="I961" s="6" t="str">
        <f>IF(F961="","",IFERROR(VLOOKUP(F961,税费设置!$A$15:$B$27,2,FALSE),"含税不明"))</f>
        <v/>
      </c>
      <c r="J961" s="6" t="str">
        <f t="shared" si="99"/>
        <v/>
      </c>
      <c r="K961" s="6" t="str">
        <f>IF(AND(税费设置!$B$5="是",G961="个人支出",J961="应税"),"是","否")</f>
        <v>否</v>
      </c>
      <c r="L961" s="8">
        <f t="shared" si="100"/>
        <v>0</v>
      </c>
      <c r="M961" s="8">
        <f t="shared" si="101"/>
        <v>0</v>
      </c>
      <c r="N961" s="8">
        <f t="shared" si="102"/>
        <v>0</v>
      </c>
      <c r="O961" s="8">
        <f t="shared" si="103"/>
        <v>0</v>
      </c>
      <c r="P961" s="8">
        <f>IF(K961&lt;&gt;"是",0,IF(税费设置!$B$6="是",E961/(1+税费设置!$B$10),E961))</f>
        <v>0</v>
      </c>
      <c r="Q961" s="8">
        <f>IF(K961&lt;&gt;"是",0,P961*税费设置!$B$8)</f>
        <v>0</v>
      </c>
      <c r="R961" s="8">
        <f>IF(K961&lt;&gt;"是",0,P961*税费设置!$B$9)</f>
        <v>0</v>
      </c>
      <c r="S961" s="8">
        <f t="shared" si="104"/>
        <v>0</v>
      </c>
    </row>
    <row r="962" spans="1:19" ht="13.9">
      <c r="A962" s="6" t="str">
        <f>IF(总支出!A962="","",总支出!A962)</f>
        <v/>
      </c>
      <c r="B962" s="7" t="str">
        <f>IF(总支出!B962="","",总支出!B962)</f>
        <v/>
      </c>
      <c r="C962" s="6" t="str">
        <f t="shared" si="98"/>
        <v/>
      </c>
      <c r="D962" s="6" t="str">
        <f>IF(总支出!C962="","",总支出!C962)</f>
        <v/>
      </c>
      <c r="E962" s="8" t="str">
        <f>IF(总支出!D962="","",总支出!D962)</f>
        <v/>
      </c>
      <c r="F962" s="6" t="str">
        <f>IF(总支出!E962="","",总支出!E962)</f>
        <v/>
      </c>
      <c r="G962" s="6" t="str">
        <f>IF(总支出!H962="","",总支出!H962)</f>
        <v/>
      </c>
      <c r="H962" s="6" t="str">
        <f>IF(总支出!I962="","自动",总支出!I962)</f>
        <v>自动</v>
      </c>
      <c r="I962" s="6" t="str">
        <f>IF(F962="","",IFERROR(VLOOKUP(F962,税费设置!$A$15:$B$27,2,FALSE),"含税不明"))</f>
        <v/>
      </c>
      <c r="J962" s="6" t="str">
        <f t="shared" si="99"/>
        <v/>
      </c>
      <c r="K962" s="6" t="str">
        <f>IF(AND(税费设置!$B$5="是",G962="个人支出",J962="应税"),"是","否")</f>
        <v>否</v>
      </c>
      <c r="L962" s="8">
        <f t="shared" si="100"/>
        <v>0</v>
      </c>
      <c r="M962" s="8">
        <f t="shared" si="101"/>
        <v>0</v>
      </c>
      <c r="N962" s="8">
        <f t="shared" si="102"/>
        <v>0</v>
      </c>
      <c r="O962" s="8">
        <f t="shared" si="103"/>
        <v>0</v>
      </c>
      <c r="P962" s="8">
        <f>IF(K962&lt;&gt;"是",0,IF(税费设置!$B$6="是",E962/(1+税费设置!$B$10),E962))</f>
        <v>0</v>
      </c>
      <c r="Q962" s="8">
        <f>IF(K962&lt;&gt;"是",0,P962*税费设置!$B$8)</f>
        <v>0</v>
      </c>
      <c r="R962" s="8">
        <f>IF(K962&lt;&gt;"是",0,P962*税费设置!$B$9)</f>
        <v>0</v>
      </c>
      <c r="S962" s="8">
        <f t="shared" si="104"/>
        <v>0</v>
      </c>
    </row>
    <row r="963" spans="1:19" ht="13.9">
      <c r="A963" s="6" t="str">
        <f>IF(总支出!A963="","",总支出!A963)</f>
        <v/>
      </c>
      <c r="B963" s="7" t="str">
        <f>IF(总支出!B963="","",总支出!B963)</f>
        <v/>
      </c>
      <c r="C963" s="6" t="str">
        <f t="shared" si="98"/>
        <v/>
      </c>
      <c r="D963" s="6" t="str">
        <f>IF(总支出!C963="","",总支出!C963)</f>
        <v/>
      </c>
      <c r="E963" s="8" t="str">
        <f>IF(总支出!D963="","",总支出!D963)</f>
        <v/>
      </c>
      <c r="F963" s="6" t="str">
        <f>IF(总支出!E963="","",总支出!E963)</f>
        <v/>
      </c>
      <c r="G963" s="6" t="str">
        <f>IF(总支出!H963="","",总支出!H963)</f>
        <v/>
      </c>
      <c r="H963" s="6" t="str">
        <f>IF(总支出!I963="","自动",总支出!I963)</f>
        <v>自动</v>
      </c>
      <c r="I963" s="6" t="str">
        <f>IF(F963="","",IFERROR(VLOOKUP(F963,税费设置!$A$15:$B$27,2,FALSE),"含税不明"))</f>
        <v/>
      </c>
      <c r="J963" s="6" t="str">
        <f t="shared" si="99"/>
        <v/>
      </c>
      <c r="K963" s="6" t="str">
        <f>IF(AND(税费设置!$B$5="是",G963="个人支出",J963="应税"),"是","否")</f>
        <v>否</v>
      </c>
      <c r="L963" s="8">
        <f t="shared" si="100"/>
        <v>0</v>
      </c>
      <c r="M963" s="8">
        <f t="shared" si="101"/>
        <v>0</v>
      </c>
      <c r="N963" s="8">
        <f t="shared" si="102"/>
        <v>0</v>
      </c>
      <c r="O963" s="8">
        <f t="shared" si="103"/>
        <v>0</v>
      </c>
      <c r="P963" s="8">
        <f>IF(K963&lt;&gt;"是",0,IF(税费设置!$B$6="是",E963/(1+税费设置!$B$10),E963))</f>
        <v>0</v>
      </c>
      <c r="Q963" s="8">
        <f>IF(K963&lt;&gt;"是",0,P963*税费设置!$B$8)</f>
        <v>0</v>
      </c>
      <c r="R963" s="8">
        <f>IF(K963&lt;&gt;"是",0,P963*税费设置!$B$9)</f>
        <v>0</v>
      </c>
      <c r="S963" s="8">
        <f t="shared" si="104"/>
        <v>0</v>
      </c>
    </row>
    <row r="964" spans="1:19" ht="13.9">
      <c r="A964" s="6" t="str">
        <f>IF(总支出!A964="","",总支出!A964)</f>
        <v/>
      </c>
      <c r="B964" s="7" t="str">
        <f>IF(总支出!B964="","",总支出!B964)</f>
        <v/>
      </c>
      <c r="C964" s="6" t="str">
        <f t="shared" ref="C964:C1027" si="105">IF(B964="","",TEXT(B964,"yyyy-mm"))</f>
        <v/>
      </c>
      <c r="D964" s="6" t="str">
        <f>IF(总支出!C964="","",总支出!C964)</f>
        <v/>
      </c>
      <c r="E964" s="8" t="str">
        <f>IF(总支出!D964="","",总支出!D964)</f>
        <v/>
      </c>
      <c r="F964" s="6" t="str">
        <f>IF(总支出!E964="","",总支出!E964)</f>
        <v/>
      </c>
      <c r="G964" s="6" t="str">
        <f>IF(总支出!H964="","",总支出!H964)</f>
        <v/>
      </c>
      <c r="H964" s="6" t="str">
        <f>IF(总支出!I964="","自动",总支出!I964)</f>
        <v>自动</v>
      </c>
      <c r="I964" s="6" t="str">
        <f>IF(F964="","",IFERROR(VLOOKUP(F964,税费设置!$A$15:$B$27,2,FALSE),"含税不明"))</f>
        <v/>
      </c>
      <c r="J964" s="6" t="str">
        <f t="shared" ref="J964:J1027" si="106">IF(D964="","",IF(H964="自动",I964,H964))</f>
        <v/>
      </c>
      <c r="K964" s="6" t="str">
        <f>IF(AND(税费设置!$B$5="是",G964="个人支出",J964="应税"),"是","否")</f>
        <v>否</v>
      </c>
      <c r="L964" s="8">
        <f t="shared" ref="L964:L1027" si="107">IF(K964="是",E964,0)</f>
        <v>0</v>
      </c>
      <c r="M964" s="8">
        <f t="shared" ref="M964:M1027" si="108">IF(AND(G964="个人支出",J964="零税率"),E964,0)</f>
        <v>0</v>
      </c>
      <c r="N964" s="8">
        <f t="shared" ref="N964:N1027" si="109">IF(AND(G964="个人支出",J964="免税"),E964,0)</f>
        <v>0</v>
      </c>
      <c r="O964" s="8">
        <f t="shared" ref="O964:O1027" si="110">IF(AND(G964="个人支出",OR(J964="含税不明",J964="不适用")),E964,0)</f>
        <v>0</v>
      </c>
      <c r="P964" s="8">
        <f>IF(K964&lt;&gt;"是",0,IF(税费设置!$B$6="是",E964/(1+税费设置!$B$10),E964))</f>
        <v>0</v>
      </c>
      <c r="Q964" s="8">
        <f>IF(K964&lt;&gt;"是",0,P964*税费设置!$B$8)</f>
        <v>0</v>
      </c>
      <c r="R964" s="8">
        <f>IF(K964&lt;&gt;"是",0,P964*税费设置!$B$9)</f>
        <v>0</v>
      </c>
      <c r="S964" s="8">
        <f t="shared" ref="S964:S1027" si="111">Q964+R964</f>
        <v>0</v>
      </c>
    </row>
    <row r="965" spans="1:19" ht="13.9">
      <c r="A965" s="6" t="str">
        <f>IF(总支出!A965="","",总支出!A965)</f>
        <v/>
      </c>
      <c r="B965" s="7" t="str">
        <f>IF(总支出!B965="","",总支出!B965)</f>
        <v/>
      </c>
      <c r="C965" s="6" t="str">
        <f t="shared" si="105"/>
        <v/>
      </c>
      <c r="D965" s="6" t="str">
        <f>IF(总支出!C965="","",总支出!C965)</f>
        <v/>
      </c>
      <c r="E965" s="8" t="str">
        <f>IF(总支出!D965="","",总支出!D965)</f>
        <v/>
      </c>
      <c r="F965" s="6" t="str">
        <f>IF(总支出!E965="","",总支出!E965)</f>
        <v/>
      </c>
      <c r="G965" s="6" t="str">
        <f>IF(总支出!H965="","",总支出!H965)</f>
        <v/>
      </c>
      <c r="H965" s="6" t="str">
        <f>IF(总支出!I965="","自动",总支出!I965)</f>
        <v>自动</v>
      </c>
      <c r="I965" s="6" t="str">
        <f>IF(F965="","",IFERROR(VLOOKUP(F965,税费设置!$A$15:$B$27,2,FALSE),"含税不明"))</f>
        <v/>
      </c>
      <c r="J965" s="6" t="str">
        <f t="shared" si="106"/>
        <v/>
      </c>
      <c r="K965" s="6" t="str">
        <f>IF(AND(税费设置!$B$5="是",G965="个人支出",J965="应税"),"是","否")</f>
        <v>否</v>
      </c>
      <c r="L965" s="8">
        <f t="shared" si="107"/>
        <v>0</v>
      </c>
      <c r="M965" s="8">
        <f t="shared" si="108"/>
        <v>0</v>
      </c>
      <c r="N965" s="8">
        <f t="shared" si="109"/>
        <v>0</v>
      </c>
      <c r="O965" s="8">
        <f t="shared" si="110"/>
        <v>0</v>
      </c>
      <c r="P965" s="8">
        <f>IF(K965&lt;&gt;"是",0,IF(税费设置!$B$6="是",E965/(1+税费设置!$B$10),E965))</f>
        <v>0</v>
      </c>
      <c r="Q965" s="8">
        <f>IF(K965&lt;&gt;"是",0,P965*税费设置!$B$8)</f>
        <v>0</v>
      </c>
      <c r="R965" s="8">
        <f>IF(K965&lt;&gt;"是",0,P965*税费设置!$B$9)</f>
        <v>0</v>
      </c>
      <c r="S965" s="8">
        <f t="shared" si="111"/>
        <v>0</v>
      </c>
    </row>
    <row r="966" spans="1:19" ht="13.9">
      <c r="A966" s="6" t="str">
        <f>IF(总支出!A966="","",总支出!A966)</f>
        <v/>
      </c>
      <c r="B966" s="7" t="str">
        <f>IF(总支出!B966="","",总支出!B966)</f>
        <v/>
      </c>
      <c r="C966" s="6" t="str">
        <f t="shared" si="105"/>
        <v/>
      </c>
      <c r="D966" s="6" t="str">
        <f>IF(总支出!C966="","",总支出!C966)</f>
        <v/>
      </c>
      <c r="E966" s="8" t="str">
        <f>IF(总支出!D966="","",总支出!D966)</f>
        <v/>
      </c>
      <c r="F966" s="6" t="str">
        <f>IF(总支出!E966="","",总支出!E966)</f>
        <v/>
      </c>
      <c r="G966" s="6" t="str">
        <f>IF(总支出!H966="","",总支出!H966)</f>
        <v/>
      </c>
      <c r="H966" s="6" t="str">
        <f>IF(总支出!I966="","自动",总支出!I966)</f>
        <v>自动</v>
      </c>
      <c r="I966" s="6" t="str">
        <f>IF(F966="","",IFERROR(VLOOKUP(F966,税费设置!$A$15:$B$27,2,FALSE),"含税不明"))</f>
        <v/>
      </c>
      <c r="J966" s="6" t="str">
        <f t="shared" si="106"/>
        <v/>
      </c>
      <c r="K966" s="6" t="str">
        <f>IF(AND(税费设置!$B$5="是",G966="个人支出",J966="应税"),"是","否")</f>
        <v>否</v>
      </c>
      <c r="L966" s="8">
        <f t="shared" si="107"/>
        <v>0</v>
      </c>
      <c r="M966" s="8">
        <f t="shared" si="108"/>
        <v>0</v>
      </c>
      <c r="N966" s="8">
        <f t="shared" si="109"/>
        <v>0</v>
      </c>
      <c r="O966" s="8">
        <f t="shared" si="110"/>
        <v>0</v>
      </c>
      <c r="P966" s="8">
        <f>IF(K966&lt;&gt;"是",0,IF(税费设置!$B$6="是",E966/(1+税费设置!$B$10),E966))</f>
        <v>0</v>
      </c>
      <c r="Q966" s="8">
        <f>IF(K966&lt;&gt;"是",0,P966*税费设置!$B$8)</f>
        <v>0</v>
      </c>
      <c r="R966" s="8">
        <f>IF(K966&lt;&gt;"是",0,P966*税费设置!$B$9)</f>
        <v>0</v>
      </c>
      <c r="S966" s="8">
        <f t="shared" si="111"/>
        <v>0</v>
      </c>
    </row>
    <row r="967" spans="1:19" ht="13.9">
      <c r="A967" s="6" t="str">
        <f>IF(总支出!A967="","",总支出!A967)</f>
        <v/>
      </c>
      <c r="B967" s="7" t="str">
        <f>IF(总支出!B967="","",总支出!B967)</f>
        <v/>
      </c>
      <c r="C967" s="6" t="str">
        <f t="shared" si="105"/>
        <v/>
      </c>
      <c r="D967" s="6" t="str">
        <f>IF(总支出!C967="","",总支出!C967)</f>
        <v/>
      </c>
      <c r="E967" s="8" t="str">
        <f>IF(总支出!D967="","",总支出!D967)</f>
        <v/>
      </c>
      <c r="F967" s="6" t="str">
        <f>IF(总支出!E967="","",总支出!E967)</f>
        <v/>
      </c>
      <c r="G967" s="6" t="str">
        <f>IF(总支出!H967="","",总支出!H967)</f>
        <v/>
      </c>
      <c r="H967" s="6" t="str">
        <f>IF(总支出!I967="","自动",总支出!I967)</f>
        <v>自动</v>
      </c>
      <c r="I967" s="6" t="str">
        <f>IF(F967="","",IFERROR(VLOOKUP(F967,税费设置!$A$15:$B$27,2,FALSE),"含税不明"))</f>
        <v/>
      </c>
      <c r="J967" s="6" t="str">
        <f t="shared" si="106"/>
        <v/>
      </c>
      <c r="K967" s="6" t="str">
        <f>IF(AND(税费设置!$B$5="是",G967="个人支出",J967="应税"),"是","否")</f>
        <v>否</v>
      </c>
      <c r="L967" s="8">
        <f t="shared" si="107"/>
        <v>0</v>
      </c>
      <c r="M967" s="8">
        <f t="shared" si="108"/>
        <v>0</v>
      </c>
      <c r="N967" s="8">
        <f t="shared" si="109"/>
        <v>0</v>
      </c>
      <c r="O967" s="8">
        <f t="shared" si="110"/>
        <v>0</v>
      </c>
      <c r="P967" s="8">
        <f>IF(K967&lt;&gt;"是",0,IF(税费设置!$B$6="是",E967/(1+税费设置!$B$10),E967))</f>
        <v>0</v>
      </c>
      <c r="Q967" s="8">
        <f>IF(K967&lt;&gt;"是",0,P967*税费设置!$B$8)</f>
        <v>0</v>
      </c>
      <c r="R967" s="8">
        <f>IF(K967&lt;&gt;"是",0,P967*税费设置!$B$9)</f>
        <v>0</v>
      </c>
      <c r="S967" s="8">
        <f t="shared" si="111"/>
        <v>0</v>
      </c>
    </row>
    <row r="968" spans="1:19" ht="13.9">
      <c r="A968" s="6" t="str">
        <f>IF(总支出!A968="","",总支出!A968)</f>
        <v/>
      </c>
      <c r="B968" s="7" t="str">
        <f>IF(总支出!B968="","",总支出!B968)</f>
        <v/>
      </c>
      <c r="C968" s="6" t="str">
        <f t="shared" si="105"/>
        <v/>
      </c>
      <c r="D968" s="6" t="str">
        <f>IF(总支出!C968="","",总支出!C968)</f>
        <v/>
      </c>
      <c r="E968" s="8" t="str">
        <f>IF(总支出!D968="","",总支出!D968)</f>
        <v/>
      </c>
      <c r="F968" s="6" t="str">
        <f>IF(总支出!E968="","",总支出!E968)</f>
        <v/>
      </c>
      <c r="G968" s="6" t="str">
        <f>IF(总支出!H968="","",总支出!H968)</f>
        <v/>
      </c>
      <c r="H968" s="6" t="str">
        <f>IF(总支出!I968="","自动",总支出!I968)</f>
        <v>自动</v>
      </c>
      <c r="I968" s="6" t="str">
        <f>IF(F968="","",IFERROR(VLOOKUP(F968,税费设置!$A$15:$B$27,2,FALSE),"含税不明"))</f>
        <v/>
      </c>
      <c r="J968" s="6" t="str">
        <f t="shared" si="106"/>
        <v/>
      </c>
      <c r="K968" s="6" t="str">
        <f>IF(AND(税费设置!$B$5="是",G968="个人支出",J968="应税"),"是","否")</f>
        <v>否</v>
      </c>
      <c r="L968" s="8">
        <f t="shared" si="107"/>
        <v>0</v>
      </c>
      <c r="M968" s="8">
        <f t="shared" si="108"/>
        <v>0</v>
      </c>
      <c r="N968" s="8">
        <f t="shared" si="109"/>
        <v>0</v>
      </c>
      <c r="O968" s="8">
        <f t="shared" si="110"/>
        <v>0</v>
      </c>
      <c r="P968" s="8">
        <f>IF(K968&lt;&gt;"是",0,IF(税费设置!$B$6="是",E968/(1+税费设置!$B$10),E968))</f>
        <v>0</v>
      </c>
      <c r="Q968" s="8">
        <f>IF(K968&lt;&gt;"是",0,P968*税费设置!$B$8)</f>
        <v>0</v>
      </c>
      <c r="R968" s="8">
        <f>IF(K968&lt;&gt;"是",0,P968*税费设置!$B$9)</f>
        <v>0</v>
      </c>
      <c r="S968" s="8">
        <f t="shared" si="111"/>
        <v>0</v>
      </c>
    </row>
    <row r="969" spans="1:19" ht="13.9">
      <c r="A969" s="6" t="str">
        <f>IF(总支出!A969="","",总支出!A969)</f>
        <v/>
      </c>
      <c r="B969" s="7" t="str">
        <f>IF(总支出!B969="","",总支出!B969)</f>
        <v/>
      </c>
      <c r="C969" s="6" t="str">
        <f t="shared" si="105"/>
        <v/>
      </c>
      <c r="D969" s="6" t="str">
        <f>IF(总支出!C969="","",总支出!C969)</f>
        <v/>
      </c>
      <c r="E969" s="8" t="str">
        <f>IF(总支出!D969="","",总支出!D969)</f>
        <v/>
      </c>
      <c r="F969" s="6" t="str">
        <f>IF(总支出!E969="","",总支出!E969)</f>
        <v/>
      </c>
      <c r="G969" s="6" t="str">
        <f>IF(总支出!H969="","",总支出!H969)</f>
        <v/>
      </c>
      <c r="H969" s="6" t="str">
        <f>IF(总支出!I969="","自动",总支出!I969)</f>
        <v>自动</v>
      </c>
      <c r="I969" s="6" t="str">
        <f>IF(F969="","",IFERROR(VLOOKUP(F969,税费设置!$A$15:$B$27,2,FALSE),"含税不明"))</f>
        <v/>
      </c>
      <c r="J969" s="6" t="str">
        <f t="shared" si="106"/>
        <v/>
      </c>
      <c r="K969" s="6" t="str">
        <f>IF(AND(税费设置!$B$5="是",G969="个人支出",J969="应税"),"是","否")</f>
        <v>否</v>
      </c>
      <c r="L969" s="8">
        <f t="shared" si="107"/>
        <v>0</v>
      </c>
      <c r="M969" s="8">
        <f t="shared" si="108"/>
        <v>0</v>
      </c>
      <c r="N969" s="8">
        <f t="shared" si="109"/>
        <v>0</v>
      </c>
      <c r="O969" s="8">
        <f t="shared" si="110"/>
        <v>0</v>
      </c>
      <c r="P969" s="8">
        <f>IF(K969&lt;&gt;"是",0,IF(税费设置!$B$6="是",E969/(1+税费设置!$B$10),E969))</f>
        <v>0</v>
      </c>
      <c r="Q969" s="8">
        <f>IF(K969&lt;&gt;"是",0,P969*税费设置!$B$8)</f>
        <v>0</v>
      </c>
      <c r="R969" s="8">
        <f>IF(K969&lt;&gt;"是",0,P969*税费设置!$B$9)</f>
        <v>0</v>
      </c>
      <c r="S969" s="8">
        <f t="shared" si="111"/>
        <v>0</v>
      </c>
    </row>
    <row r="970" spans="1:19" ht="13.9">
      <c r="A970" s="6" t="str">
        <f>IF(总支出!A970="","",总支出!A970)</f>
        <v/>
      </c>
      <c r="B970" s="7" t="str">
        <f>IF(总支出!B970="","",总支出!B970)</f>
        <v/>
      </c>
      <c r="C970" s="6" t="str">
        <f t="shared" si="105"/>
        <v/>
      </c>
      <c r="D970" s="6" t="str">
        <f>IF(总支出!C970="","",总支出!C970)</f>
        <v/>
      </c>
      <c r="E970" s="8" t="str">
        <f>IF(总支出!D970="","",总支出!D970)</f>
        <v/>
      </c>
      <c r="F970" s="6" t="str">
        <f>IF(总支出!E970="","",总支出!E970)</f>
        <v/>
      </c>
      <c r="G970" s="6" t="str">
        <f>IF(总支出!H970="","",总支出!H970)</f>
        <v/>
      </c>
      <c r="H970" s="6" t="str">
        <f>IF(总支出!I970="","自动",总支出!I970)</f>
        <v>自动</v>
      </c>
      <c r="I970" s="6" t="str">
        <f>IF(F970="","",IFERROR(VLOOKUP(F970,税费设置!$A$15:$B$27,2,FALSE),"含税不明"))</f>
        <v/>
      </c>
      <c r="J970" s="6" t="str">
        <f t="shared" si="106"/>
        <v/>
      </c>
      <c r="K970" s="6" t="str">
        <f>IF(AND(税费设置!$B$5="是",G970="个人支出",J970="应税"),"是","否")</f>
        <v>否</v>
      </c>
      <c r="L970" s="8">
        <f t="shared" si="107"/>
        <v>0</v>
      </c>
      <c r="M970" s="8">
        <f t="shared" si="108"/>
        <v>0</v>
      </c>
      <c r="N970" s="8">
        <f t="shared" si="109"/>
        <v>0</v>
      </c>
      <c r="O970" s="8">
        <f t="shared" si="110"/>
        <v>0</v>
      </c>
      <c r="P970" s="8">
        <f>IF(K970&lt;&gt;"是",0,IF(税费设置!$B$6="是",E970/(1+税费设置!$B$10),E970))</f>
        <v>0</v>
      </c>
      <c r="Q970" s="8">
        <f>IF(K970&lt;&gt;"是",0,P970*税费设置!$B$8)</f>
        <v>0</v>
      </c>
      <c r="R970" s="8">
        <f>IF(K970&lt;&gt;"是",0,P970*税费设置!$B$9)</f>
        <v>0</v>
      </c>
      <c r="S970" s="8">
        <f t="shared" si="111"/>
        <v>0</v>
      </c>
    </row>
    <row r="971" spans="1:19" ht="13.9">
      <c r="A971" s="6" t="str">
        <f>IF(总支出!A971="","",总支出!A971)</f>
        <v/>
      </c>
      <c r="B971" s="7" t="str">
        <f>IF(总支出!B971="","",总支出!B971)</f>
        <v/>
      </c>
      <c r="C971" s="6" t="str">
        <f t="shared" si="105"/>
        <v/>
      </c>
      <c r="D971" s="6" t="str">
        <f>IF(总支出!C971="","",总支出!C971)</f>
        <v/>
      </c>
      <c r="E971" s="8" t="str">
        <f>IF(总支出!D971="","",总支出!D971)</f>
        <v/>
      </c>
      <c r="F971" s="6" t="str">
        <f>IF(总支出!E971="","",总支出!E971)</f>
        <v/>
      </c>
      <c r="G971" s="6" t="str">
        <f>IF(总支出!H971="","",总支出!H971)</f>
        <v/>
      </c>
      <c r="H971" s="6" t="str">
        <f>IF(总支出!I971="","自动",总支出!I971)</f>
        <v>自动</v>
      </c>
      <c r="I971" s="6" t="str">
        <f>IF(F971="","",IFERROR(VLOOKUP(F971,税费设置!$A$15:$B$27,2,FALSE),"含税不明"))</f>
        <v/>
      </c>
      <c r="J971" s="6" t="str">
        <f t="shared" si="106"/>
        <v/>
      </c>
      <c r="K971" s="6" t="str">
        <f>IF(AND(税费设置!$B$5="是",G971="个人支出",J971="应税"),"是","否")</f>
        <v>否</v>
      </c>
      <c r="L971" s="8">
        <f t="shared" si="107"/>
        <v>0</v>
      </c>
      <c r="M971" s="8">
        <f t="shared" si="108"/>
        <v>0</v>
      </c>
      <c r="N971" s="8">
        <f t="shared" si="109"/>
        <v>0</v>
      </c>
      <c r="O971" s="8">
        <f t="shared" si="110"/>
        <v>0</v>
      </c>
      <c r="P971" s="8">
        <f>IF(K971&lt;&gt;"是",0,IF(税费设置!$B$6="是",E971/(1+税费设置!$B$10),E971))</f>
        <v>0</v>
      </c>
      <c r="Q971" s="8">
        <f>IF(K971&lt;&gt;"是",0,P971*税费设置!$B$8)</f>
        <v>0</v>
      </c>
      <c r="R971" s="8">
        <f>IF(K971&lt;&gt;"是",0,P971*税费设置!$B$9)</f>
        <v>0</v>
      </c>
      <c r="S971" s="8">
        <f t="shared" si="111"/>
        <v>0</v>
      </c>
    </row>
    <row r="972" spans="1:19" ht="13.9">
      <c r="A972" s="6" t="str">
        <f>IF(总支出!A972="","",总支出!A972)</f>
        <v/>
      </c>
      <c r="B972" s="7" t="str">
        <f>IF(总支出!B972="","",总支出!B972)</f>
        <v/>
      </c>
      <c r="C972" s="6" t="str">
        <f t="shared" si="105"/>
        <v/>
      </c>
      <c r="D972" s="6" t="str">
        <f>IF(总支出!C972="","",总支出!C972)</f>
        <v/>
      </c>
      <c r="E972" s="8" t="str">
        <f>IF(总支出!D972="","",总支出!D972)</f>
        <v/>
      </c>
      <c r="F972" s="6" t="str">
        <f>IF(总支出!E972="","",总支出!E972)</f>
        <v/>
      </c>
      <c r="G972" s="6" t="str">
        <f>IF(总支出!H972="","",总支出!H972)</f>
        <v/>
      </c>
      <c r="H972" s="6" t="str">
        <f>IF(总支出!I972="","自动",总支出!I972)</f>
        <v>自动</v>
      </c>
      <c r="I972" s="6" t="str">
        <f>IF(F972="","",IFERROR(VLOOKUP(F972,税费设置!$A$15:$B$27,2,FALSE),"含税不明"))</f>
        <v/>
      </c>
      <c r="J972" s="6" t="str">
        <f t="shared" si="106"/>
        <v/>
      </c>
      <c r="K972" s="6" t="str">
        <f>IF(AND(税费设置!$B$5="是",G972="个人支出",J972="应税"),"是","否")</f>
        <v>否</v>
      </c>
      <c r="L972" s="8">
        <f t="shared" si="107"/>
        <v>0</v>
      </c>
      <c r="M972" s="8">
        <f t="shared" si="108"/>
        <v>0</v>
      </c>
      <c r="N972" s="8">
        <f t="shared" si="109"/>
        <v>0</v>
      </c>
      <c r="O972" s="8">
        <f t="shared" si="110"/>
        <v>0</v>
      </c>
      <c r="P972" s="8">
        <f>IF(K972&lt;&gt;"是",0,IF(税费设置!$B$6="是",E972/(1+税费设置!$B$10),E972))</f>
        <v>0</v>
      </c>
      <c r="Q972" s="8">
        <f>IF(K972&lt;&gt;"是",0,P972*税费设置!$B$8)</f>
        <v>0</v>
      </c>
      <c r="R972" s="8">
        <f>IF(K972&lt;&gt;"是",0,P972*税费设置!$B$9)</f>
        <v>0</v>
      </c>
      <c r="S972" s="8">
        <f t="shared" si="111"/>
        <v>0</v>
      </c>
    </row>
    <row r="973" spans="1:19" ht="13.9">
      <c r="A973" s="6" t="str">
        <f>IF(总支出!A973="","",总支出!A973)</f>
        <v/>
      </c>
      <c r="B973" s="7" t="str">
        <f>IF(总支出!B973="","",总支出!B973)</f>
        <v/>
      </c>
      <c r="C973" s="6" t="str">
        <f t="shared" si="105"/>
        <v/>
      </c>
      <c r="D973" s="6" t="str">
        <f>IF(总支出!C973="","",总支出!C973)</f>
        <v/>
      </c>
      <c r="E973" s="8" t="str">
        <f>IF(总支出!D973="","",总支出!D973)</f>
        <v/>
      </c>
      <c r="F973" s="6" t="str">
        <f>IF(总支出!E973="","",总支出!E973)</f>
        <v/>
      </c>
      <c r="G973" s="6" t="str">
        <f>IF(总支出!H973="","",总支出!H973)</f>
        <v/>
      </c>
      <c r="H973" s="6" t="str">
        <f>IF(总支出!I973="","自动",总支出!I973)</f>
        <v>自动</v>
      </c>
      <c r="I973" s="6" t="str">
        <f>IF(F973="","",IFERROR(VLOOKUP(F973,税费设置!$A$15:$B$27,2,FALSE),"含税不明"))</f>
        <v/>
      </c>
      <c r="J973" s="6" t="str">
        <f t="shared" si="106"/>
        <v/>
      </c>
      <c r="K973" s="6" t="str">
        <f>IF(AND(税费设置!$B$5="是",G973="个人支出",J973="应税"),"是","否")</f>
        <v>否</v>
      </c>
      <c r="L973" s="8">
        <f t="shared" si="107"/>
        <v>0</v>
      </c>
      <c r="M973" s="8">
        <f t="shared" si="108"/>
        <v>0</v>
      </c>
      <c r="N973" s="8">
        <f t="shared" si="109"/>
        <v>0</v>
      </c>
      <c r="O973" s="8">
        <f t="shared" si="110"/>
        <v>0</v>
      </c>
      <c r="P973" s="8">
        <f>IF(K973&lt;&gt;"是",0,IF(税费设置!$B$6="是",E973/(1+税费设置!$B$10),E973))</f>
        <v>0</v>
      </c>
      <c r="Q973" s="8">
        <f>IF(K973&lt;&gt;"是",0,P973*税费设置!$B$8)</f>
        <v>0</v>
      </c>
      <c r="R973" s="8">
        <f>IF(K973&lt;&gt;"是",0,P973*税费设置!$B$9)</f>
        <v>0</v>
      </c>
      <c r="S973" s="8">
        <f t="shared" si="111"/>
        <v>0</v>
      </c>
    </row>
    <row r="974" spans="1:19" ht="13.9">
      <c r="A974" s="6" t="str">
        <f>IF(总支出!A974="","",总支出!A974)</f>
        <v/>
      </c>
      <c r="B974" s="7" t="str">
        <f>IF(总支出!B974="","",总支出!B974)</f>
        <v/>
      </c>
      <c r="C974" s="6" t="str">
        <f t="shared" si="105"/>
        <v/>
      </c>
      <c r="D974" s="6" t="str">
        <f>IF(总支出!C974="","",总支出!C974)</f>
        <v/>
      </c>
      <c r="E974" s="8" t="str">
        <f>IF(总支出!D974="","",总支出!D974)</f>
        <v/>
      </c>
      <c r="F974" s="6" t="str">
        <f>IF(总支出!E974="","",总支出!E974)</f>
        <v/>
      </c>
      <c r="G974" s="6" t="str">
        <f>IF(总支出!H974="","",总支出!H974)</f>
        <v/>
      </c>
      <c r="H974" s="6" t="str">
        <f>IF(总支出!I974="","自动",总支出!I974)</f>
        <v>自动</v>
      </c>
      <c r="I974" s="6" t="str">
        <f>IF(F974="","",IFERROR(VLOOKUP(F974,税费设置!$A$15:$B$27,2,FALSE),"含税不明"))</f>
        <v/>
      </c>
      <c r="J974" s="6" t="str">
        <f t="shared" si="106"/>
        <v/>
      </c>
      <c r="K974" s="6" t="str">
        <f>IF(AND(税费设置!$B$5="是",G974="个人支出",J974="应税"),"是","否")</f>
        <v>否</v>
      </c>
      <c r="L974" s="8">
        <f t="shared" si="107"/>
        <v>0</v>
      </c>
      <c r="M974" s="8">
        <f t="shared" si="108"/>
        <v>0</v>
      </c>
      <c r="N974" s="8">
        <f t="shared" si="109"/>
        <v>0</v>
      </c>
      <c r="O974" s="8">
        <f t="shared" si="110"/>
        <v>0</v>
      </c>
      <c r="P974" s="8">
        <f>IF(K974&lt;&gt;"是",0,IF(税费设置!$B$6="是",E974/(1+税费设置!$B$10),E974))</f>
        <v>0</v>
      </c>
      <c r="Q974" s="8">
        <f>IF(K974&lt;&gt;"是",0,P974*税费设置!$B$8)</f>
        <v>0</v>
      </c>
      <c r="R974" s="8">
        <f>IF(K974&lt;&gt;"是",0,P974*税费设置!$B$9)</f>
        <v>0</v>
      </c>
      <c r="S974" s="8">
        <f t="shared" si="111"/>
        <v>0</v>
      </c>
    </row>
    <row r="975" spans="1:19" ht="13.9">
      <c r="A975" s="6" t="str">
        <f>IF(总支出!A975="","",总支出!A975)</f>
        <v/>
      </c>
      <c r="B975" s="7" t="str">
        <f>IF(总支出!B975="","",总支出!B975)</f>
        <v/>
      </c>
      <c r="C975" s="6" t="str">
        <f t="shared" si="105"/>
        <v/>
      </c>
      <c r="D975" s="6" t="str">
        <f>IF(总支出!C975="","",总支出!C975)</f>
        <v/>
      </c>
      <c r="E975" s="8" t="str">
        <f>IF(总支出!D975="","",总支出!D975)</f>
        <v/>
      </c>
      <c r="F975" s="6" t="str">
        <f>IF(总支出!E975="","",总支出!E975)</f>
        <v/>
      </c>
      <c r="G975" s="6" t="str">
        <f>IF(总支出!H975="","",总支出!H975)</f>
        <v/>
      </c>
      <c r="H975" s="6" t="str">
        <f>IF(总支出!I975="","自动",总支出!I975)</f>
        <v>自动</v>
      </c>
      <c r="I975" s="6" t="str">
        <f>IF(F975="","",IFERROR(VLOOKUP(F975,税费设置!$A$15:$B$27,2,FALSE),"含税不明"))</f>
        <v/>
      </c>
      <c r="J975" s="6" t="str">
        <f t="shared" si="106"/>
        <v/>
      </c>
      <c r="K975" s="6" t="str">
        <f>IF(AND(税费设置!$B$5="是",G975="个人支出",J975="应税"),"是","否")</f>
        <v>否</v>
      </c>
      <c r="L975" s="8">
        <f t="shared" si="107"/>
        <v>0</v>
      </c>
      <c r="M975" s="8">
        <f t="shared" si="108"/>
        <v>0</v>
      </c>
      <c r="N975" s="8">
        <f t="shared" si="109"/>
        <v>0</v>
      </c>
      <c r="O975" s="8">
        <f t="shared" si="110"/>
        <v>0</v>
      </c>
      <c r="P975" s="8">
        <f>IF(K975&lt;&gt;"是",0,IF(税费设置!$B$6="是",E975/(1+税费设置!$B$10),E975))</f>
        <v>0</v>
      </c>
      <c r="Q975" s="8">
        <f>IF(K975&lt;&gt;"是",0,P975*税费设置!$B$8)</f>
        <v>0</v>
      </c>
      <c r="R975" s="8">
        <f>IF(K975&lt;&gt;"是",0,P975*税费设置!$B$9)</f>
        <v>0</v>
      </c>
      <c r="S975" s="8">
        <f t="shared" si="111"/>
        <v>0</v>
      </c>
    </row>
    <row r="976" spans="1:19" ht="13.9">
      <c r="A976" s="6" t="str">
        <f>IF(总支出!A976="","",总支出!A976)</f>
        <v/>
      </c>
      <c r="B976" s="7" t="str">
        <f>IF(总支出!B976="","",总支出!B976)</f>
        <v/>
      </c>
      <c r="C976" s="6" t="str">
        <f t="shared" si="105"/>
        <v/>
      </c>
      <c r="D976" s="6" t="str">
        <f>IF(总支出!C976="","",总支出!C976)</f>
        <v/>
      </c>
      <c r="E976" s="8" t="str">
        <f>IF(总支出!D976="","",总支出!D976)</f>
        <v/>
      </c>
      <c r="F976" s="6" t="str">
        <f>IF(总支出!E976="","",总支出!E976)</f>
        <v/>
      </c>
      <c r="G976" s="6" t="str">
        <f>IF(总支出!H976="","",总支出!H976)</f>
        <v/>
      </c>
      <c r="H976" s="6" t="str">
        <f>IF(总支出!I976="","自动",总支出!I976)</f>
        <v>自动</v>
      </c>
      <c r="I976" s="6" t="str">
        <f>IF(F976="","",IFERROR(VLOOKUP(F976,税费设置!$A$15:$B$27,2,FALSE),"含税不明"))</f>
        <v/>
      </c>
      <c r="J976" s="6" t="str">
        <f t="shared" si="106"/>
        <v/>
      </c>
      <c r="K976" s="6" t="str">
        <f>IF(AND(税费设置!$B$5="是",G976="个人支出",J976="应税"),"是","否")</f>
        <v>否</v>
      </c>
      <c r="L976" s="8">
        <f t="shared" si="107"/>
        <v>0</v>
      </c>
      <c r="M976" s="8">
        <f t="shared" si="108"/>
        <v>0</v>
      </c>
      <c r="N976" s="8">
        <f t="shared" si="109"/>
        <v>0</v>
      </c>
      <c r="O976" s="8">
        <f t="shared" si="110"/>
        <v>0</v>
      </c>
      <c r="P976" s="8">
        <f>IF(K976&lt;&gt;"是",0,IF(税费设置!$B$6="是",E976/(1+税费设置!$B$10),E976))</f>
        <v>0</v>
      </c>
      <c r="Q976" s="8">
        <f>IF(K976&lt;&gt;"是",0,P976*税费设置!$B$8)</f>
        <v>0</v>
      </c>
      <c r="R976" s="8">
        <f>IF(K976&lt;&gt;"是",0,P976*税费设置!$B$9)</f>
        <v>0</v>
      </c>
      <c r="S976" s="8">
        <f t="shared" si="111"/>
        <v>0</v>
      </c>
    </row>
    <row r="977" spans="1:19" ht="13.9">
      <c r="A977" s="6" t="str">
        <f>IF(总支出!A977="","",总支出!A977)</f>
        <v/>
      </c>
      <c r="B977" s="7" t="str">
        <f>IF(总支出!B977="","",总支出!B977)</f>
        <v/>
      </c>
      <c r="C977" s="6" t="str">
        <f t="shared" si="105"/>
        <v/>
      </c>
      <c r="D977" s="6" t="str">
        <f>IF(总支出!C977="","",总支出!C977)</f>
        <v/>
      </c>
      <c r="E977" s="8" t="str">
        <f>IF(总支出!D977="","",总支出!D977)</f>
        <v/>
      </c>
      <c r="F977" s="6" t="str">
        <f>IF(总支出!E977="","",总支出!E977)</f>
        <v/>
      </c>
      <c r="G977" s="6" t="str">
        <f>IF(总支出!H977="","",总支出!H977)</f>
        <v/>
      </c>
      <c r="H977" s="6" t="str">
        <f>IF(总支出!I977="","自动",总支出!I977)</f>
        <v>自动</v>
      </c>
      <c r="I977" s="6" t="str">
        <f>IF(F977="","",IFERROR(VLOOKUP(F977,税费设置!$A$15:$B$27,2,FALSE),"含税不明"))</f>
        <v/>
      </c>
      <c r="J977" s="6" t="str">
        <f t="shared" si="106"/>
        <v/>
      </c>
      <c r="K977" s="6" t="str">
        <f>IF(AND(税费设置!$B$5="是",G977="个人支出",J977="应税"),"是","否")</f>
        <v>否</v>
      </c>
      <c r="L977" s="8">
        <f t="shared" si="107"/>
        <v>0</v>
      </c>
      <c r="M977" s="8">
        <f t="shared" si="108"/>
        <v>0</v>
      </c>
      <c r="N977" s="8">
        <f t="shared" si="109"/>
        <v>0</v>
      </c>
      <c r="O977" s="8">
        <f t="shared" si="110"/>
        <v>0</v>
      </c>
      <c r="P977" s="8">
        <f>IF(K977&lt;&gt;"是",0,IF(税费设置!$B$6="是",E977/(1+税费设置!$B$10),E977))</f>
        <v>0</v>
      </c>
      <c r="Q977" s="8">
        <f>IF(K977&lt;&gt;"是",0,P977*税费设置!$B$8)</f>
        <v>0</v>
      </c>
      <c r="R977" s="8">
        <f>IF(K977&lt;&gt;"是",0,P977*税费设置!$B$9)</f>
        <v>0</v>
      </c>
      <c r="S977" s="8">
        <f t="shared" si="111"/>
        <v>0</v>
      </c>
    </row>
    <row r="978" spans="1:19" ht="13.9">
      <c r="A978" s="6" t="str">
        <f>IF(总支出!A978="","",总支出!A978)</f>
        <v/>
      </c>
      <c r="B978" s="7" t="str">
        <f>IF(总支出!B978="","",总支出!B978)</f>
        <v/>
      </c>
      <c r="C978" s="6" t="str">
        <f t="shared" si="105"/>
        <v/>
      </c>
      <c r="D978" s="6" t="str">
        <f>IF(总支出!C978="","",总支出!C978)</f>
        <v/>
      </c>
      <c r="E978" s="8" t="str">
        <f>IF(总支出!D978="","",总支出!D978)</f>
        <v/>
      </c>
      <c r="F978" s="6" t="str">
        <f>IF(总支出!E978="","",总支出!E978)</f>
        <v/>
      </c>
      <c r="G978" s="6" t="str">
        <f>IF(总支出!H978="","",总支出!H978)</f>
        <v/>
      </c>
      <c r="H978" s="6" t="str">
        <f>IF(总支出!I978="","自动",总支出!I978)</f>
        <v>自动</v>
      </c>
      <c r="I978" s="6" t="str">
        <f>IF(F978="","",IFERROR(VLOOKUP(F978,税费设置!$A$15:$B$27,2,FALSE),"含税不明"))</f>
        <v/>
      </c>
      <c r="J978" s="6" t="str">
        <f t="shared" si="106"/>
        <v/>
      </c>
      <c r="K978" s="6" t="str">
        <f>IF(AND(税费设置!$B$5="是",G978="个人支出",J978="应税"),"是","否")</f>
        <v>否</v>
      </c>
      <c r="L978" s="8">
        <f t="shared" si="107"/>
        <v>0</v>
      </c>
      <c r="M978" s="8">
        <f t="shared" si="108"/>
        <v>0</v>
      </c>
      <c r="N978" s="8">
        <f t="shared" si="109"/>
        <v>0</v>
      </c>
      <c r="O978" s="8">
        <f t="shared" si="110"/>
        <v>0</v>
      </c>
      <c r="P978" s="8">
        <f>IF(K978&lt;&gt;"是",0,IF(税费设置!$B$6="是",E978/(1+税费设置!$B$10),E978))</f>
        <v>0</v>
      </c>
      <c r="Q978" s="8">
        <f>IF(K978&lt;&gt;"是",0,P978*税费设置!$B$8)</f>
        <v>0</v>
      </c>
      <c r="R978" s="8">
        <f>IF(K978&lt;&gt;"是",0,P978*税费设置!$B$9)</f>
        <v>0</v>
      </c>
      <c r="S978" s="8">
        <f t="shared" si="111"/>
        <v>0</v>
      </c>
    </row>
    <row r="979" spans="1:19" ht="13.9">
      <c r="A979" s="6" t="str">
        <f>IF(总支出!A979="","",总支出!A979)</f>
        <v/>
      </c>
      <c r="B979" s="7" t="str">
        <f>IF(总支出!B979="","",总支出!B979)</f>
        <v/>
      </c>
      <c r="C979" s="6" t="str">
        <f t="shared" si="105"/>
        <v/>
      </c>
      <c r="D979" s="6" t="str">
        <f>IF(总支出!C979="","",总支出!C979)</f>
        <v/>
      </c>
      <c r="E979" s="8" t="str">
        <f>IF(总支出!D979="","",总支出!D979)</f>
        <v/>
      </c>
      <c r="F979" s="6" t="str">
        <f>IF(总支出!E979="","",总支出!E979)</f>
        <v/>
      </c>
      <c r="G979" s="6" t="str">
        <f>IF(总支出!H979="","",总支出!H979)</f>
        <v/>
      </c>
      <c r="H979" s="6" t="str">
        <f>IF(总支出!I979="","自动",总支出!I979)</f>
        <v>自动</v>
      </c>
      <c r="I979" s="6" t="str">
        <f>IF(F979="","",IFERROR(VLOOKUP(F979,税费设置!$A$15:$B$27,2,FALSE),"含税不明"))</f>
        <v/>
      </c>
      <c r="J979" s="6" t="str">
        <f t="shared" si="106"/>
        <v/>
      </c>
      <c r="K979" s="6" t="str">
        <f>IF(AND(税费设置!$B$5="是",G979="个人支出",J979="应税"),"是","否")</f>
        <v>否</v>
      </c>
      <c r="L979" s="8">
        <f t="shared" si="107"/>
        <v>0</v>
      </c>
      <c r="M979" s="8">
        <f t="shared" si="108"/>
        <v>0</v>
      </c>
      <c r="N979" s="8">
        <f t="shared" si="109"/>
        <v>0</v>
      </c>
      <c r="O979" s="8">
        <f t="shared" si="110"/>
        <v>0</v>
      </c>
      <c r="P979" s="8">
        <f>IF(K979&lt;&gt;"是",0,IF(税费设置!$B$6="是",E979/(1+税费设置!$B$10),E979))</f>
        <v>0</v>
      </c>
      <c r="Q979" s="8">
        <f>IF(K979&lt;&gt;"是",0,P979*税费设置!$B$8)</f>
        <v>0</v>
      </c>
      <c r="R979" s="8">
        <f>IF(K979&lt;&gt;"是",0,P979*税费设置!$B$9)</f>
        <v>0</v>
      </c>
      <c r="S979" s="8">
        <f t="shared" si="111"/>
        <v>0</v>
      </c>
    </row>
    <row r="980" spans="1:19" ht="13.9">
      <c r="A980" s="6" t="str">
        <f>IF(总支出!A980="","",总支出!A980)</f>
        <v/>
      </c>
      <c r="B980" s="7" t="str">
        <f>IF(总支出!B980="","",总支出!B980)</f>
        <v/>
      </c>
      <c r="C980" s="6" t="str">
        <f t="shared" si="105"/>
        <v/>
      </c>
      <c r="D980" s="6" t="str">
        <f>IF(总支出!C980="","",总支出!C980)</f>
        <v/>
      </c>
      <c r="E980" s="8" t="str">
        <f>IF(总支出!D980="","",总支出!D980)</f>
        <v/>
      </c>
      <c r="F980" s="6" t="str">
        <f>IF(总支出!E980="","",总支出!E980)</f>
        <v/>
      </c>
      <c r="G980" s="6" t="str">
        <f>IF(总支出!H980="","",总支出!H980)</f>
        <v/>
      </c>
      <c r="H980" s="6" t="str">
        <f>IF(总支出!I980="","自动",总支出!I980)</f>
        <v>自动</v>
      </c>
      <c r="I980" s="6" t="str">
        <f>IF(F980="","",IFERROR(VLOOKUP(F980,税费设置!$A$15:$B$27,2,FALSE),"含税不明"))</f>
        <v/>
      </c>
      <c r="J980" s="6" t="str">
        <f t="shared" si="106"/>
        <v/>
      </c>
      <c r="K980" s="6" t="str">
        <f>IF(AND(税费设置!$B$5="是",G980="个人支出",J980="应税"),"是","否")</f>
        <v>否</v>
      </c>
      <c r="L980" s="8">
        <f t="shared" si="107"/>
        <v>0</v>
      </c>
      <c r="M980" s="8">
        <f t="shared" si="108"/>
        <v>0</v>
      </c>
      <c r="N980" s="8">
        <f t="shared" si="109"/>
        <v>0</v>
      </c>
      <c r="O980" s="8">
        <f t="shared" si="110"/>
        <v>0</v>
      </c>
      <c r="P980" s="8">
        <f>IF(K980&lt;&gt;"是",0,IF(税费设置!$B$6="是",E980/(1+税费设置!$B$10),E980))</f>
        <v>0</v>
      </c>
      <c r="Q980" s="8">
        <f>IF(K980&lt;&gt;"是",0,P980*税费设置!$B$8)</f>
        <v>0</v>
      </c>
      <c r="R980" s="8">
        <f>IF(K980&lt;&gt;"是",0,P980*税费设置!$B$9)</f>
        <v>0</v>
      </c>
      <c r="S980" s="8">
        <f t="shared" si="111"/>
        <v>0</v>
      </c>
    </row>
    <row r="981" spans="1:19" ht="13.9">
      <c r="A981" s="6" t="str">
        <f>IF(总支出!A981="","",总支出!A981)</f>
        <v/>
      </c>
      <c r="B981" s="7" t="str">
        <f>IF(总支出!B981="","",总支出!B981)</f>
        <v/>
      </c>
      <c r="C981" s="6" t="str">
        <f t="shared" si="105"/>
        <v/>
      </c>
      <c r="D981" s="6" t="str">
        <f>IF(总支出!C981="","",总支出!C981)</f>
        <v/>
      </c>
      <c r="E981" s="8" t="str">
        <f>IF(总支出!D981="","",总支出!D981)</f>
        <v/>
      </c>
      <c r="F981" s="6" t="str">
        <f>IF(总支出!E981="","",总支出!E981)</f>
        <v/>
      </c>
      <c r="G981" s="6" t="str">
        <f>IF(总支出!H981="","",总支出!H981)</f>
        <v/>
      </c>
      <c r="H981" s="6" t="str">
        <f>IF(总支出!I981="","自动",总支出!I981)</f>
        <v>自动</v>
      </c>
      <c r="I981" s="6" t="str">
        <f>IF(F981="","",IFERROR(VLOOKUP(F981,税费设置!$A$15:$B$27,2,FALSE),"含税不明"))</f>
        <v/>
      </c>
      <c r="J981" s="6" t="str">
        <f t="shared" si="106"/>
        <v/>
      </c>
      <c r="K981" s="6" t="str">
        <f>IF(AND(税费设置!$B$5="是",G981="个人支出",J981="应税"),"是","否")</f>
        <v>否</v>
      </c>
      <c r="L981" s="8">
        <f t="shared" si="107"/>
        <v>0</v>
      </c>
      <c r="M981" s="8">
        <f t="shared" si="108"/>
        <v>0</v>
      </c>
      <c r="N981" s="8">
        <f t="shared" si="109"/>
        <v>0</v>
      </c>
      <c r="O981" s="8">
        <f t="shared" si="110"/>
        <v>0</v>
      </c>
      <c r="P981" s="8">
        <f>IF(K981&lt;&gt;"是",0,IF(税费设置!$B$6="是",E981/(1+税费设置!$B$10),E981))</f>
        <v>0</v>
      </c>
      <c r="Q981" s="8">
        <f>IF(K981&lt;&gt;"是",0,P981*税费设置!$B$8)</f>
        <v>0</v>
      </c>
      <c r="R981" s="8">
        <f>IF(K981&lt;&gt;"是",0,P981*税费设置!$B$9)</f>
        <v>0</v>
      </c>
      <c r="S981" s="8">
        <f t="shared" si="111"/>
        <v>0</v>
      </c>
    </row>
    <row r="982" spans="1:19" ht="13.9">
      <c r="A982" s="6" t="str">
        <f>IF(总支出!A982="","",总支出!A982)</f>
        <v/>
      </c>
      <c r="B982" s="7" t="str">
        <f>IF(总支出!B982="","",总支出!B982)</f>
        <v/>
      </c>
      <c r="C982" s="6" t="str">
        <f t="shared" si="105"/>
        <v/>
      </c>
      <c r="D982" s="6" t="str">
        <f>IF(总支出!C982="","",总支出!C982)</f>
        <v/>
      </c>
      <c r="E982" s="8" t="str">
        <f>IF(总支出!D982="","",总支出!D982)</f>
        <v/>
      </c>
      <c r="F982" s="6" t="str">
        <f>IF(总支出!E982="","",总支出!E982)</f>
        <v/>
      </c>
      <c r="G982" s="6" t="str">
        <f>IF(总支出!H982="","",总支出!H982)</f>
        <v/>
      </c>
      <c r="H982" s="6" t="str">
        <f>IF(总支出!I982="","自动",总支出!I982)</f>
        <v>自动</v>
      </c>
      <c r="I982" s="6" t="str">
        <f>IF(F982="","",IFERROR(VLOOKUP(F982,税费设置!$A$15:$B$27,2,FALSE),"含税不明"))</f>
        <v/>
      </c>
      <c r="J982" s="6" t="str">
        <f t="shared" si="106"/>
        <v/>
      </c>
      <c r="K982" s="6" t="str">
        <f>IF(AND(税费设置!$B$5="是",G982="个人支出",J982="应税"),"是","否")</f>
        <v>否</v>
      </c>
      <c r="L982" s="8">
        <f t="shared" si="107"/>
        <v>0</v>
      </c>
      <c r="M982" s="8">
        <f t="shared" si="108"/>
        <v>0</v>
      </c>
      <c r="N982" s="8">
        <f t="shared" si="109"/>
        <v>0</v>
      </c>
      <c r="O982" s="8">
        <f t="shared" si="110"/>
        <v>0</v>
      </c>
      <c r="P982" s="8">
        <f>IF(K982&lt;&gt;"是",0,IF(税费设置!$B$6="是",E982/(1+税费设置!$B$10),E982))</f>
        <v>0</v>
      </c>
      <c r="Q982" s="8">
        <f>IF(K982&lt;&gt;"是",0,P982*税费设置!$B$8)</f>
        <v>0</v>
      </c>
      <c r="R982" s="8">
        <f>IF(K982&lt;&gt;"是",0,P982*税费设置!$B$9)</f>
        <v>0</v>
      </c>
      <c r="S982" s="8">
        <f t="shared" si="111"/>
        <v>0</v>
      </c>
    </row>
    <row r="983" spans="1:19" ht="13.9">
      <c r="A983" s="6" t="str">
        <f>IF(总支出!A983="","",总支出!A983)</f>
        <v/>
      </c>
      <c r="B983" s="7" t="str">
        <f>IF(总支出!B983="","",总支出!B983)</f>
        <v/>
      </c>
      <c r="C983" s="6" t="str">
        <f t="shared" si="105"/>
        <v/>
      </c>
      <c r="D983" s="6" t="str">
        <f>IF(总支出!C983="","",总支出!C983)</f>
        <v/>
      </c>
      <c r="E983" s="8" t="str">
        <f>IF(总支出!D983="","",总支出!D983)</f>
        <v/>
      </c>
      <c r="F983" s="6" t="str">
        <f>IF(总支出!E983="","",总支出!E983)</f>
        <v/>
      </c>
      <c r="G983" s="6" t="str">
        <f>IF(总支出!H983="","",总支出!H983)</f>
        <v/>
      </c>
      <c r="H983" s="6" t="str">
        <f>IF(总支出!I983="","自动",总支出!I983)</f>
        <v>自动</v>
      </c>
      <c r="I983" s="6" t="str">
        <f>IF(F983="","",IFERROR(VLOOKUP(F983,税费设置!$A$15:$B$27,2,FALSE),"含税不明"))</f>
        <v/>
      </c>
      <c r="J983" s="6" t="str">
        <f t="shared" si="106"/>
        <v/>
      </c>
      <c r="K983" s="6" t="str">
        <f>IF(AND(税费设置!$B$5="是",G983="个人支出",J983="应税"),"是","否")</f>
        <v>否</v>
      </c>
      <c r="L983" s="8">
        <f t="shared" si="107"/>
        <v>0</v>
      </c>
      <c r="M983" s="8">
        <f t="shared" si="108"/>
        <v>0</v>
      </c>
      <c r="N983" s="8">
        <f t="shared" si="109"/>
        <v>0</v>
      </c>
      <c r="O983" s="8">
        <f t="shared" si="110"/>
        <v>0</v>
      </c>
      <c r="P983" s="8">
        <f>IF(K983&lt;&gt;"是",0,IF(税费设置!$B$6="是",E983/(1+税费设置!$B$10),E983))</f>
        <v>0</v>
      </c>
      <c r="Q983" s="8">
        <f>IF(K983&lt;&gt;"是",0,P983*税费设置!$B$8)</f>
        <v>0</v>
      </c>
      <c r="R983" s="8">
        <f>IF(K983&lt;&gt;"是",0,P983*税费设置!$B$9)</f>
        <v>0</v>
      </c>
      <c r="S983" s="8">
        <f t="shared" si="111"/>
        <v>0</v>
      </c>
    </row>
    <row r="984" spans="1:19" ht="13.9">
      <c r="A984" s="6" t="str">
        <f>IF(总支出!A984="","",总支出!A984)</f>
        <v/>
      </c>
      <c r="B984" s="7" t="str">
        <f>IF(总支出!B984="","",总支出!B984)</f>
        <v/>
      </c>
      <c r="C984" s="6" t="str">
        <f t="shared" si="105"/>
        <v/>
      </c>
      <c r="D984" s="6" t="str">
        <f>IF(总支出!C984="","",总支出!C984)</f>
        <v/>
      </c>
      <c r="E984" s="8" t="str">
        <f>IF(总支出!D984="","",总支出!D984)</f>
        <v/>
      </c>
      <c r="F984" s="6" t="str">
        <f>IF(总支出!E984="","",总支出!E984)</f>
        <v/>
      </c>
      <c r="G984" s="6" t="str">
        <f>IF(总支出!H984="","",总支出!H984)</f>
        <v/>
      </c>
      <c r="H984" s="6" t="str">
        <f>IF(总支出!I984="","自动",总支出!I984)</f>
        <v>自动</v>
      </c>
      <c r="I984" s="6" t="str">
        <f>IF(F984="","",IFERROR(VLOOKUP(F984,税费设置!$A$15:$B$27,2,FALSE),"含税不明"))</f>
        <v/>
      </c>
      <c r="J984" s="6" t="str">
        <f t="shared" si="106"/>
        <v/>
      </c>
      <c r="K984" s="6" t="str">
        <f>IF(AND(税费设置!$B$5="是",G984="个人支出",J984="应税"),"是","否")</f>
        <v>否</v>
      </c>
      <c r="L984" s="8">
        <f t="shared" si="107"/>
        <v>0</v>
      </c>
      <c r="M984" s="8">
        <f t="shared" si="108"/>
        <v>0</v>
      </c>
      <c r="N984" s="8">
        <f t="shared" si="109"/>
        <v>0</v>
      </c>
      <c r="O984" s="8">
        <f t="shared" si="110"/>
        <v>0</v>
      </c>
      <c r="P984" s="8">
        <f>IF(K984&lt;&gt;"是",0,IF(税费设置!$B$6="是",E984/(1+税费设置!$B$10),E984))</f>
        <v>0</v>
      </c>
      <c r="Q984" s="8">
        <f>IF(K984&lt;&gt;"是",0,P984*税费设置!$B$8)</f>
        <v>0</v>
      </c>
      <c r="R984" s="8">
        <f>IF(K984&lt;&gt;"是",0,P984*税费设置!$B$9)</f>
        <v>0</v>
      </c>
      <c r="S984" s="8">
        <f t="shared" si="111"/>
        <v>0</v>
      </c>
    </row>
    <row r="985" spans="1:19" ht="13.9">
      <c r="A985" s="6" t="str">
        <f>IF(总支出!A985="","",总支出!A985)</f>
        <v/>
      </c>
      <c r="B985" s="7" t="str">
        <f>IF(总支出!B985="","",总支出!B985)</f>
        <v/>
      </c>
      <c r="C985" s="6" t="str">
        <f t="shared" si="105"/>
        <v/>
      </c>
      <c r="D985" s="6" t="str">
        <f>IF(总支出!C985="","",总支出!C985)</f>
        <v/>
      </c>
      <c r="E985" s="8" t="str">
        <f>IF(总支出!D985="","",总支出!D985)</f>
        <v/>
      </c>
      <c r="F985" s="6" t="str">
        <f>IF(总支出!E985="","",总支出!E985)</f>
        <v/>
      </c>
      <c r="G985" s="6" t="str">
        <f>IF(总支出!H985="","",总支出!H985)</f>
        <v/>
      </c>
      <c r="H985" s="6" t="str">
        <f>IF(总支出!I985="","自动",总支出!I985)</f>
        <v>自动</v>
      </c>
      <c r="I985" s="6" t="str">
        <f>IF(F985="","",IFERROR(VLOOKUP(F985,税费设置!$A$15:$B$27,2,FALSE),"含税不明"))</f>
        <v/>
      </c>
      <c r="J985" s="6" t="str">
        <f t="shared" si="106"/>
        <v/>
      </c>
      <c r="K985" s="6" t="str">
        <f>IF(AND(税费设置!$B$5="是",G985="个人支出",J985="应税"),"是","否")</f>
        <v>否</v>
      </c>
      <c r="L985" s="8">
        <f t="shared" si="107"/>
        <v>0</v>
      </c>
      <c r="M985" s="8">
        <f t="shared" si="108"/>
        <v>0</v>
      </c>
      <c r="N985" s="8">
        <f t="shared" si="109"/>
        <v>0</v>
      </c>
      <c r="O985" s="8">
        <f t="shared" si="110"/>
        <v>0</v>
      </c>
      <c r="P985" s="8">
        <f>IF(K985&lt;&gt;"是",0,IF(税费设置!$B$6="是",E985/(1+税费设置!$B$10),E985))</f>
        <v>0</v>
      </c>
      <c r="Q985" s="8">
        <f>IF(K985&lt;&gt;"是",0,P985*税费设置!$B$8)</f>
        <v>0</v>
      </c>
      <c r="R985" s="8">
        <f>IF(K985&lt;&gt;"是",0,P985*税费设置!$B$9)</f>
        <v>0</v>
      </c>
      <c r="S985" s="8">
        <f t="shared" si="111"/>
        <v>0</v>
      </c>
    </row>
    <row r="986" spans="1:19" ht="13.9">
      <c r="A986" s="6" t="str">
        <f>IF(总支出!A986="","",总支出!A986)</f>
        <v/>
      </c>
      <c r="B986" s="7" t="str">
        <f>IF(总支出!B986="","",总支出!B986)</f>
        <v/>
      </c>
      <c r="C986" s="6" t="str">
        <f t="shared" si="105"/>
        <v/>
      </c>
      <c r="D986" s="6" t="str">
        <f>IF(总支出!C986="","",总支出!C986)</f>
        <v/>
      </c>
      <c r="E986" s="8" t="str">
        <f>IF(总支出!D986="","",总支出!D986)</f>
        <v/>
      </c>
      <c r="F986" s="6" t="str">
        <f>IF(总支出!E986="","",总支出!E986)</f>
        <v/>
      </c>
      <c r="G986" s="6" t="str">
        <f>IF(总支出!H986="","",总支出!H986)</f>
        <v/>
      </c>
      <c r="H986" s="6" t="str">
        <f>IF(总支出!I986="","自动",总支出!I986)</f>
        <v>自动</v>
      </c>
      <c r="I986" s="6" t="str">
        <f>IF(F986="","",IFERROR(VLOOKUP(F986,税费设置!$A$15:$B$27,2,FALSE),"含税不明"))</f>
        <v/>
      </c>
      <c r="J986" s="6" t="str">
        <f t="shared" si="106"/>
        <v/>
      </c>
      <c r="K986" s="6" t="str">
        <f>IF(AND(税费设置!$B$5="是",G986="个人支出",J986="应税"),"是","否")</f>
        <v>否</v>
      </c>
      <c r="L986" s="8">
        <f t="shared" si="107"/>
        <v>0</v>
      </c>
      <c r="M986" s="8">
        <f t="shared" si="108"/>
        <v>0</v>
      </c>
      <c r="N986" s="8">
        <f t="shared" si="109"/>
        <v>0</v>
      </c>
      <c r="O986" s="8">
        <f t="shared" si="110"/>
        <v>0</v>
      </c>
      <c r="P986" s="8">
        <f>IF(K986&lt;&gt;"是",0,IF(税费设置!$B$6="是",E986/(1+税费设置!$B$10),E986))</f>
        <v>0</v>
      </c>
      <c r="Q986" s="8">
        <f>IF(K986&lt;&gt;"是",0,P986*税费设置!$B$8)</f>
        <v>0</v>
      </c>
      <c r="R986" s="8">
        <f>IF(K986&lt;&gt;"是",0,P986*税费设置!$B$9)</f>
        <v>0</v>
      </c>
      <c r="S986" s="8">
        <f t="shared" si="111"/>
        <v>0</v>
      </c>
    </row>
    <row r="987" spans="1:19" ht="13.9">
      <c r="A987" s="6" t="str">
        <f>IF(总支出!A987="","",总支出!A987)</f>
        <v/>
      </c>
      <c r="B987" s="7" t="str">
        <f>IF(总支出!B987="","",总支出!B987)</f>
        <v/>
      </c>
      <c r="C987" s="6" t="str">
        <f t="shared" si="105"/>
        <v/>
      </c>
      <c r="D987" s="6" t="str">
        <f>IF(总支出!C987="","",总支出!C987)</f>
        <v/>
      </c>
      <c r="E987" s="8" t="str">
        <f>IF(总支出!D987="","",总支出!D987)</f>
        <v/>
      </c>
      <c r="F987" s="6" t="str">
        <f>IF(总支出!E987="","",总支出!E987)</f>
        <v/>
      </c>
      <c r="G987" s="6" t="str">
        <f>IF(总支出!H987="","",总支出!H987)</f>
        <v/>
      </c>
      <c r="H987" s="6" t="str">
        <f>IF(总支出!I987="","自动",总支出!I987)</f>
        <v>自动</v>
      </c>
      <c r="I987" s="6" t="str">
        <f>IF(F987="","",IFERROR(VLOOKUP(F987,税费设置!$A$15:$B$27,2,FALSE),"含税不明"))</f>
        <v/>
      </c>
      <c r="J987" s="6" t="str">
        <f t="shared" si="106"/>
        <v/>
      </c>
      <c r="K987" s="6" t="str">
        <f>IF(AND(税费设置!$B$5="是",G987="个人支出",J987="应税"),"是","否")</f>
        <v>否</v>
      </c>
      <c r="L987" s="8">
        <f t="shared" si="107"/>
        <v>0</v>
      </c>
      <c r="M987" s="8">
        <f t="shared" si="108"/>
        <v>0</v>
      </c>
      <c r="N987" s="8">
        <f t="shared" si="109"/>
        <v>0</v>
      </c>
      <c r="O987" s="8">
        <f t="shared" si="110"/>
        <v>0</v>
      </c>
      <c r="P987" s="8">
        <f>IF(K987&lt;&gt;"是",0,IF(税费设置!$B$6="是",E987/(1+税费设置!$B$10),E987))</f>
        <v>0</v>
      </c>
      <c r="Q987" s="8">
        <f>IF(K987&lt;&gt;"是",0,P987*税费设置!$B$8)</f>
        <v>0</v>
      </c>
      <c r="R987" s="8">
        <f>IF(K987&lt;&gt;"是",0,P987*税费设置!$B$9)</f>
        <v>0</v>
      </c>
      <c r="S987" s="8">
        <f t="shared" si="111"/>
        <v>0</v>
      </c>
    </row>
    <row r="988" spans="1:19" ht="13.9">
      <c r="A988" s="6" t="str">
        <f>IF(总支出!A988="","",总支出!A988)</f>
        <v/>
      </c>
      <c r="B988" s="7" t="str">
        <f>IF(总支出!B988="","",总支出!B988)</f>
        <v/>
      </c>
      <c r="C988" s="6" t="str">
        <f t="shared" si="105"/>
        <v/>
      </c>
      <c r="D988" s="6" t="str">
        <f>IF(总支出!C988="","",总支出!C988)</f>
        <v/>
      </c>
      <c r="E988" s="8" t="str">
        <f>IF(总支出!D988="","",总支出!D988)</f>
        <v/>
      </c>
      <c r="F988" s="6" t="str">
        <f>IF(总支出!E988="","",总支出!E988)</f>
        <v/>
      </c>
      <c r="G988" s="6" t="str">
        <f>IF(总支出!H988="","",总支出!H988)</f>
        <v/>
      </c>
      <c r="H988" s="6" t="str">
        <f>IF(总支出!I988="","自动",总支出!I988)</f>
        <v>自动</v>
      </c>
      <c r="I988" s="6" t="str">
        <f>IF(F988="","",IFERROR(VLOOKUP(F988,税费设置!$A$15:$B$27,2,FALSE),"含税不明"))</f>
        <v/>
      </c>
      <c r="J988" s="6" t="str">
        <f t="shared" si="106"/>
        <v/>
      </c>
      <c r="K988" s="6" t="str">
        <f>IF(AND(税费设置!$B$5="是",G988="个人支出",J988="应税"),"是","否")</f>
        <v>否</v>
      </c>
      <c r="L988" s="8">
        <f t="shared" si="107"/>
        <v>0</v>
      </c>
      <c r="M988" s="8">
        <f t="shared" si="108"/>
        <v>0</v>
      </c>
      <c r="N988" s="8">
        <f t="shared" si="109"/>
        <v>0</v>
      </c>
      <c r="O988" s="8">
        <f t="shared" si="110"/>
        <v>0</v>
      </c>
      <c r="P988" s="8">
        <f>IF(K988&lt;&gt;"是",0,IF(税费设置!$B$6="是",E988/(1+税费设置!$B$10),E988))</f>
        <v>0</v>
      </c>
      <c r="Q988" s="8">
        <f>IF(K988&lt;&gt;"是",0,P988*税费设置!$B$8)</f>
        <v>0</v>
      </c>
      <c r="R988" s="8">
        <f>IF(K988&lt;&gt;"是",0,P988*税费设置!$B$9)</f>
        <v>0</v>
      </c>
      <c r="S988" s="8">
        <f t="shared" si="111"/>
        <v>0</v>
      </c>
    </row>
    <row r="989" spans="1:19" ht="13.9">
      <c r="A989" s="6" t="str">
        <f>IF(总支出!A989="","",总支出!A989)</f>
        <v/>
      </c>
      <c r="B989" s="7" t="str">
        <f>IF(总支出!B989="","",总支出!B989)</f>
        <v/>
      </c>
      <c r="C989" s="6" t="str">
        <f t="shared" si="105"/>
        <v/>
      </c>
      <c r="D989" s="6" t="str">
        <f>IF(总支出!C989="","",总支出!C989)</f>
        <v/>
      </c>
      <c r="E989" s="8" t="str">
        <f>IF(总支出!D989="","",总支出!D989)</f>
        <v/>
      </c>
      <c r="F989" s="6" t="str">
        <f>IF(总支出!E989="","",总支出!E989)</f>
        <v/>
      </c>
      <c r="G989" s="6" t="str">
        <f>IF(总支出!H989="","",总支出!H989)</f>
        <v/>
      </c>
      <c r="H989" s="6" t="str">
        <f>IF(总支出!I989="","自动",总支出!I989)</f>
        <v>自动</v>
      </c>
      <c r="I989" s="6" t="str">
        <f>IF(F989="","",IFERROR(VLOOKUP(F989,税费设置!$A$15:$B$27,2,FALSE),"含税不明"))</f>
        <v/>
      </c>
      <c r="J989" s="6" t="str">
        <f t="shared" si="106"/>
        <v/>
      </c>
      <c r="K989" s="6" t="str">
        <f>IF(AND(税费设置!$B$5="是",G989="个人支出",J989="应税"),"是","否")</f>
        <v>否</v>
      </c>
      <c r="L989" s="8">
        <f t="shared" si="107"/>
        <v>0</v>
      </c>
      <c r="M989" s="8">
        <f t="shared" si="108"/>
        <v>0</v>
      </c>
      <c r="N989" s="8">
        <f t="shared" si="109"/>
        <v>0</v>
      </c>
      <c r="O989" s="8">
        <f t="shared" si="110"/>
        <v>0</v>
      </c>
      <c r="P989" s="8">
        <f>IF(K989&lt;&gt;"是",0,IF(税费设置!$B$6="是",E989/(1+税费设置!$B$10),E989))</f>
        <v>0</v>
      </c>
      <c r="Q989" s="8">
        <f>IF(K989&lt;&gt;"是",0,P989*税费设置!$B$8)</f>
        <v>0</v>
      </c>
      <c r="R989" s="8">
        <f>IF(K989&lt;&gt;"是",0,P989*税费设置!$B$9)</f>
        <v>0</v>
      </c>
      <c r="S989" s="8">
        <f t="shared" si="111"/>
        <v>0</v>
      </c>
    </row>
    <row r="990" spans="1:19" ht="13.9">
      <c r="A990" s="6" t="str">
        <f>IF(总支出!A990="","",总支出!A990)</f>
        <v/>
      </c>
      <c r="B990" s="7" t="str">
        <f>IF(总支出!B990="","",总支出!B990)</f>
        <v/>
      </c>
      <c r="C990" s="6" t="str">
        <f t="shared" si="105"/>
        <v/>
      </c>
      <c r="D990" s="6" t="str">
        <f>IF(总支出!C990="","",总支出!C990)</f>
        <v/>
      </c>
      <c r="E990" s="8" t="str">
        <f>IF(总支出!D990="","",总支出!D990)</f>
        <v/>
      </c>
      <c r="F990" s="6" t="str">
        <f>IF(总支出!E990="","",总支出!E990)</f>
        <v/>
      </c>
      <c r="G990" s="6" t="str">
        <f>IF(总支出!H990="","",总支出!H990)</f>
        <v/>
      </c>
      <c r="H990" s="6" t="str">
        <f>IF(总支出!I990="","自动",总支出!I990)</f>
        <v>自动</v>
      </c>
      <c r="I990" s="6" t="str">
        <f>IF(F990="","",IFERROR(VLOOKUP(F990,税费设置!$A$15:$B$27,2,FALSE),"含税不明"))</f>
        <v/>
      </c>
      <c r="J990" s="6" t="str">
        <f t="shared" si="106"/>
        <v/>
      </c>
      <c r="K990" s="6" t="str">
        <f>IF(AND(税费设置!$B$5="是",G990="个人支出",J990="应税"),"是","否")</f>
        <v>否</v>
      </c>
      <c r="L990" s="8">
        <f t="shared" si="107"/>
        <v>0</v>
      </c>
      <c r="M990" s="8">
        <f t="shared" si="108"/>
        <v>0</v>
      </c>
      <c r="N990" s="8">
        <f t="shared" si="109"/>
        <v>0</v>
      </c>
      <c r="O990" s="8">
        <f t="shared" si="110"/>
        <v>0</v>
      </c>
      <c r="P990" s="8">
        <f>IF(K990&lt;&gt;"是",0,IF(税费设置!$B$6="是",E990/(1+税费设置!$B$10),E990))</f>
        <v>0</v>
      </c>
      <c r="Q990" s="8">
        <f>IF(K990&lt;&gt;"是",0,P990*税费设置!$B$8)</f>
        <v>0</v>
      </c>
      <c r="R990" s="8">
        <f>IF(K990&lt;&gt;"是",0,P990*税费设置!$B$9)</f>
        <v>0</v>
      </c>
      <c r="S990" s="8">
        <f t="shared" si="111"/>
        <v>0</v>
      </c>
    </row>
    <row r="991" spans="1:19" ht="13.9">
      <c r="A991" s="6" t="str">
        <f>IF(总支出!A991="","",总支出!A991)</f>
        <v/>
      </c>
      <c r="B991" s="7" t="str">
        <f>IF(总支出!B991="","",总支出!B991)</f>
        <v/>
      </c>
      <c r="C991" s="6" t="str">
        <f t="shared" si="105"/>
        <v/>
      </c>
      <c r="D991" s="6" t="str">
        <f>IF(总支出!C991="","",总支出!C991)</f>
        <v/>
      </c>
      <c r="E991" s="8" t="str">
        <f>IF(总支出!D991="","",总支出!D991)</f>
        <v/>
      </c>
      <c r="F991" s="6" t="str">
        <f>IF(总支出!E991="","",总支出!E991)</f>
        <v/>
      </c>
      <c r="G991" s="6" t="str">
        <f>IF(总支出!H991="","",总支出!H991)</f>
        <v/>
      </c>
      <c r="H991" s="6" t="str">
        <f>IF(总支出!I991="","自动",总支出!I991)</f>
        <v>自动</v>
      </c>
      <c r="I991" s="6" t="str">
        <f>IF(F991="","",IFERROR(VLOOKUP(F991,税费设置!$A$15:$B$27,2,FALSE),"含税不明"))</f>
        <v/>
      </c>
      <c r="J991" s="6" t="str">
        <f t="shared" si="106"/>
        <v/>
      </c>
      <c r="K991" s="6" t="str">
        <f>IF(AND(税费设置!$B$5="是",G991="个人支出",J991="应税"),"是","否")</f>
        <v>否</v>
      </c>
      <c r="L991" s="8">
        <f t="shared" si="107"/>
        <v>0</v>
      </c>
      <c r="M991" s="8">
        <f t="shared" si="108"/>
        <v>0</v>
      </c>
      <c r="N991" s="8">
        <f t="shared" si="109"/>
        <v>0</v>
      </c>
      <c r="O991" s="8">
        <f t="shared" si="110"/>
        <v>0</v>
      </c>
      <c r="P991" s="8">
        <f>IF(K991&lt;&gt;"是",0,IF(税费设置!$B$6="是",E991/(1+税费设置!$B$10),E991))</f>
        <v>0</v>
      </c>
      <c r="Q991" s="8">
        <f>IF(K991&lt;&gt;"是",0,P991*税费设置!$B$8)</f>
        <v>0</v>
      </c>
      <c r="R991" s="8">
        <f>IF(K991&lt;&gt;"是",0,P991*税费设置!$B$9)</f>
        <v>0</v>
      </c>
      <c r="S991" s="8">
        <f t="shared" si="111"/>
        <v>0</v>
      </c>
    </row>
    <row r="992" spans="1:19" ht="13.9">
      <c r="A992" s="6" t="str">
        <f>IF(总支出!A992="","",总支出!A992)</f>
        <v/>
      </c>
      <c r="B992" s="7" t="str">
        <f>IF(总支出!B992="","",总支出!B992)</f>
        <v/>
      </c>
      <c r="C992" s="6" t="str">
        <f t="shared" si="105"/>
        <v/>
      </c>
      <c r="D992" s="6" t="str">
        <f>IF(总支出!C992="","",总支出!C992)</f>
        <v/>
      </c>
      <c r="E992" s="8" t="str">
        <f>IF(总支出!D992="","",总支出!D992)</f>
        <v/>
      </c>
      <c r="F992" s="6" t="str">
        <f>IF(总支出!E992="","",总支出!E992)</f>
        <v/>
      </c>
      <c r="G992" s="6" t="str">
        <f>IF(总支出!H992="","",总支出!H992)</f>
        <v/>
      </c>
      <c r="H992" s="6" t="str">
        <f>IF(总支出!I992="","自动",总支出!I992)</f>
        <v>自动</v>
      </c>
      <c r="I992" s="6" t="str">
        <f>IF(F992="","",IFERROR(VLOOKUP(F992,税费设置!$A$15:$B$27,2,FALSE),"含税不明"))</f>
        <v/>
      </c>
      <c r="J992" s="6" t="str">
        <f t="shared" si="106"/>
        <v/>
      </c>
      <c r="K992" s="6" t="str">
        <f>IF(AND(税费设置!$B$5="是",G992="个人支出",J992="应税"),"是","否")</f>
        <v>否</v>
      </c>
      <c r="L992" s="8">
        <f t="shared" si="107"/>
        <v>0</v>
      </c>
      <c r="M992" s="8">
        <f t="shared" si="108"/>
        <v>0</v>
      </c>
      <c r="N992" s="8">
        <f t="shared" si="109"/>
        <v>0</v>
      </c>
      <c r="O992" s="8">
        <f t="shared" si="110"/>
        <v>0</v>
      </c>
      <c r="P992" s="8">
        <f>IF(K992&lt;&gt;"是",0,IF(税费设置!$B$6="是",E992/(1+税费设置!$B$10),E992))</f>
        <v>0</v>
      </c>
      <c r="Q992" s="8">
        <f>IF(K992&lt;&gt;"是",0,P992*税费设置!$B$8)</f>
        <v>0</v>
      </c>
      <c r="R992" s="8">
        <f>IF(K992&lt;&gt;"是",0,P992*税费设置!$B$9)</f>
        <v>0</v>
      </c>
      <c r="S992" s="8">
        <f t="shared" si="111"/>
        <v>0</v>
      </c>
    </row>
    <row r="993" spans="1:19" ht="13.9">
      <c r="A993" s="6" t="str">
        <f>IF(总支出!A993="","",总支出!A993)</f>
        <v/>
      </c>
      <c r="B993" s="7" t="str">
        <f>IF(总支出!B993="","",总支出!B993)</f>
        <v/>
      </c>
      <c r="C993" s="6" t="str">
        <f t="shared" si="105"/>
        <v/>
      </c>
      <c r="D993" s="6" t="str">
        <f>IF(总支出!C993="","",总支出!C993)</f>
        <v/>
      </c>
      <c r="E993" s="8" t="str">
        <f>IF(总支出!D993="","",总支出!D993)</f>
        <v/>
      </c>
      <c r="F993" s="6" t="str">
        <f>IF(总支出!E993="","",总支出!E993)</f>
        <v/>
      </c>
      <c r="G993" s="6" t="str">
        <f>IF(总支出!H993="","",总支出!H993)</f>
        <v/>
      </c>
      <c r="H993" s="6" t="str">
        <f>IF(总支出!I993="","自动",总支出!I993)</f>
        <v>自动</v>
      </c>
      <c r="I993" s="6" t="str">
        <f>IF(F993="","",IFERROR(VLOOKUP(F993,税费设置!$A$15:$B$27,2,FALSE),"含税不明"))</f>
        <v/>
      </c>
      <c r="J993" s="6" t="str">
        <f t="shared" si="106"/>
        <v/>
      </c>
      <c r="K993" s="6" t="str">
        <f>IF(AND(税费设置!$B$5="是",G993="个人支出",J993="应税"),"是","否")</f>
        <v>否</v>
      </c>
      <c r="L993" s="8">
        <f t="shared" si="107"/>
        <v>0</v>
      </c>
      <c r="M993" s="8">
        <f t="shared" si="108"/>
        <v>0</v>
      </c>
      <c r="N993" s="8">
        <f t="shared" si="109"/>
        <v>0</v>
      </c>
      <c r="O993" s="8">
        <f t="shared" si="110"/>
        <v>0</v>
      </c>
      <c r="P993" s="8">
        <f>IF(K993&lt;&gt;"是",0,IF(税费设置!$B$6="是",E993/(1+税费设置!$B$10),E993))</f>
        <v>0</v>
      </c>
      <c r="Q993" s="8">
        <f>IF(K993&lt;&gt;"是",0,P993*税费设置!$B$8)</f>
        <v>0</v>
      </c>
      <c r="R993" s="8">
        <f>IF(K993&lt;&gt;"是",0,P993*税费设置!$B$9)</f>
        <v>0</v>
      </c>
      <c r="S993" s="8">
        <f t="shared" si="111"/>
        <v>0</v>
      </c>
    </row>
    <row r="994" spans="1:19" ht="13.9">
      <c r="A994" s="6" t="str">
        <f>IF(总支出!A994="","",总支出!A994)</f>
        <v/>
      </c>
      <c r="B994" s="7" t="str">
        <f>IF(总支出!B994="","",总支出!B994)</f>
        <v/>
      </c>
      <c r="C994" s="6" t="str">
        <f t="shared" si="105"/>
        <v/>
      </c>
      <c r="D994" s="6" t="str">
        <f>IF(总支出!C994="","",总支出!C994)</f>
        <v/>
      </c>
      <c r="E994" s="8" t="str">
        <f>IF(总支出!D994="","",总支出!D994)</f>
        <v/>
      </c>
      <c r="F994" s="6" t="str">
        <f>IF(总支出!E994="","",总支出!E994)</f>
        <v/>
      </c>
      <c r="G994" s="6" t="str">
        <f>IF(总支出!H994="","",总支出!H994)</f>
        <v/>
      </c>
      <c r="H994" s="6" t="str">
        <f>IF(总支出!I994="","自动",总支出!I994)</f>
        <v>自动</v>
      </c>
      <c r="I994" s="6" t="str">
        <f>IF(F994="","",IFERROR(VLOOKUP(F994,税费设置!$A$15:$B$27,2,FALSE),"含税不明"))</f>
        <v/>
      </c>
      <c r="J994" s="6" t="str">
        <f t="shared" si="106"/>
        <v/>
      </c>
      <c r="K994" s="6" t="str">
        <f>IF(AND(税费设置!$B$5="是",G994="个人支出",J994="应税"),"是","否")</f>
        <v>否</v>
      </c>
      <c r="L994" s="8">
        <f t="shared" si="107"/>
        <v>0</v>
      </c>
      <c r="M994" s="8">
        <f t="shared" si="108"/>
        <v>0</v>
      </c>
      <c r="N994" s="8">
        <f t="shared" si="109"/>
        <v>0</v>
      </c>
      <c r="O994" s="8">
        <f t="shared" si="110"/>
        <v>0</v>
      </c>
      <c r="P994" s="8">
        <f>IF(K994&lt;&gt;"是",0,IF(税费设置!$B$6="是",E994/(1+税费设置!$B$10),E994))</f>
        <v>0</v>
      </c>
      <c r="Q994" s="8">
        <f>IF(K994&lt;&gt;"是",0,P994*税费设置!$B$8)</f>
        <v>0</v>
      </c>
      <c r="R994" s="8">
        <f>IF(K994&lt;&gt;"是",0,P994*税费设置!$B$9)</f>
        <v>0</v>
      </c>
      <c r="S994" s="8">
        <f t="shared" si="111"/>
        <v>0</v>
      </c>
    </row>
    <row r="995" spans="1:19" ht="13.9">
      <c r="A995" s="6" t="str">
        <f>IF(总支出!A995="","",总支出!A995)</f>
        <v/>
      </c>
      <c r="B995" s="7" t="str">
        <f>IF(总支出!B995="","",总支出!B995)</f>
        <v/>
      </c>
      <c r="C995" s="6" t="str">
        <f t="shared" si="105"/>
        <v/>
      </c>
      <c r="D995" s="6" t="str">
        <f>IF(总支出!C995="","",总支出!C995)</f>
        <v/>
      </c>
      <c r="E995" s="8" t="str">
        <f>IF(总支出!D995="","",总支出!D995)</f>
        <v/>
      </c>
      <c r="F995" s="6" t="str">
        <f>IF(总支出!E995="","",总支出!E995)</f>
        <v/>
      </c>
      <c r="G995" s="6" t="str">
        <f>IF(总支出!H995="","",总支出!H995)</f>
        <v/>
      </c>
      <c r="H995" s="6" t="str">
        <f>IF(总支出!I995="","自动",总支出!I995)</f>
        <v>自动</v>
      </c>
      <c r="I995" s="6" t="str">
        <f>IF(F995="","",IFERROR(VLOOKUP(F995,税费设置!$A$15:$B$27,2,FALSE),"含税不明"))</f>
        <v/>
      </c>
      <c r="J995" s="6" t="str">
        <f t="shared" si="106"/>
        <v/>
      </c>
      <c r="K995" s="6" t="str">
        <f>IF(AND(税费设置!$B$5="是",G995="个人支出",J995="应税"),"是","否")</f>
        <v>否</v>
      </c>
      <c r="L995" s="8">
        <f t="shared" si="107"/>
        <v>0</v>
      </c>
      <c r="M995" s="8">
        <f t="shared" si="108"/>
        <v>0</v>
      </c>
      <c r="N995" s="8">
        <f t="shared" si="109"/>
        <v>0</v>
      </c>
      <c r="O995" s="8">
        <f t="shared" si="110"/>
        <v>0</v>
      </c>
      <c r="P995" s="8">
        <f>IF(K995&lt;&gt;"是",0,IF(税费设置!$B$6="是",E995/(1+税费设置!$B$10),E995))</f>
        <v>0</v>
      </c>
      <c r="Q995" s="8">
        <f>IF(K995&lt;&gt;"是",0,P995*税费设置!$B$8)</f>
        <v>0</v>
      </c>
      <c r="R995" s="8">
        <f>IF(K995&lt;&gt;"是",0,P995*税费设置!$B$9)</f>
        <v>0</v>
      </c>
      <c r="S995" s="8">
        <f t="shared" si="111"/>
        <v>0</v>
      </c>
    </row>
    <row r="996" spans="1:19" ht="13.9">
      <c r="A996" s="6" t="str">
        <f>IF(总支出!A996="","",总支出!A996)</f>
        <v/>
      </c>
      <c r="B996" s="7" t="str">
        <f>IF(总支出!B996="","",总支出!B996)</f>
        <v/>
      </c>
      <c r="C996" s="6" t="str">
        <f t="shared" si="105"/>
        <v/>
      </c>
      <c r="D996" s="6" t="str">
        <f>IF(总支出!C996="","",总支出!C996)</f>
        <v/>
      </c>
      <c r="E996" s="8" t="str">
        <f>IF(总支出!D996="","",总支出!D996)</f>
        <v/>
      </c>
      <c r="F996" s="6" t="str">
        <f>IF(总支出!E996="","",总支出!E996)</f>
        <v/>
      </c>
      <c r="G996" s="6" t="str">
        <f>IF(总支出!H996="","",总支出!H996)</f>
        <v/>
      </c>
      <c r="H996" s="6" t="str">
        <f>IF(总支出!I996="","自动",总支出!I996)</f>
        <v>自动</v>
      </c>
      <c r="I996" s="6" t="str">
        <f>IF(F996="","",IFERROR(VLOOKUP(F996,税费设置!$A$15:$B$27,2,FALSE),"含税不明"))</f>
        <v/>
      </c>
      <c r="J996" s="6" t="str">
        <f t="shared" si="106"/>
        <v/>
      </c>
      <c r="K996" s="6" t="str">
        <f>IF(AND(税费设置!$B$5="是",G996="个人支出",J996="应税"),"是","否")</f>
        <v>否</v>
      </c>
      <c r="L996" s="8">
        <f t="shared" si="107"/>
        <v>0</v>
      </c>
      <c r="M996" s="8">
        <f t="shared" si="108"/>
        <v>0</v>
      </c>
      <c r="N996" s="8">
        <f t="shared" si="109"/>
        <v>0</v>
      </c>
      <c r="O996" s="8">
        <f t="shared" si="110"/>
        <v>0</v>
      </c>
      <c r="P996" s="8">
        <f>IF(K996&lt;&gt;"是",0,IF(税费设置!$B$6="是",E996/(1+税费设置!$B$10),E996))</f>
        <v>0</v>
      </c>
      <c r="Q996" s="8">
        <f>IF(K996&lt;&gt;"是",0,P996*税费设置!$B$8)</f>
        <v>0</v>
      </c>
      <c r="R996" s="8">
        <f>IF(K996&lt;&gt;"是",0,P996*税费设置!$B$9)</f>
        <v>0</v>
      </c>
      <c r="S996" s="8">
        <f t="shared" si="111"/>
        <v>0</v>
      </c>
    </row>
    <row r="997" spans="1:19" ht="13.9">
      <c r="A997" s="6" t="str">
        <f>IF(总支出!A997="","",总支出!A997)</f>
        <v/>
      </c>
      <c r="B997" s="7" t="str">
        <f>IF(总支出!B997="","",总支出!B997)</f>
        <v/>
      </c>
      <c r="C997" s="6" t="str">
        <f t="shared" si="105"/>
        <v/>
      </c>
      <c r="D997" s="6" t="str">
        <f>IF(总支出!C997="","",总支出!C997)</f>
        <v/>
      </c>
      <c r="E997" s="8" t="str">
        <f>IF(总支出!D997="","",总支出!D997)</f>
        <v/>
      </c>
      <c r="F997" s="6" t="str">
        <f>IF(总支出!E997="","",总支出!E997)</f>
        <v/>
      </c>
      <c r="G997" s="6" t="str">
        <f>IF(总支出!H997="","",总支出!H997)</f>
        <v/>
      </c>
      <c r="H997" s="6" t="str">
        <f>IF(总支出!I997="","自动",总支出!I997)</f>
        <v>自动</v>
      </c>
      <c r="I997" s="6" t="str">
        <f>IF(F997="","",IFERROR(VLOOKUP(F997,税费设置!$A$15:$B$27,2,FALSE),"含税不明"))</f>
        <v/>
      </c>
      <c r="J997" s="6" t="str">
        <f t="shared" si="106"/>
        <v/>
      </c>
      <c r="K997" s="6" t="str">
        <f>IF(AND(税费设置!$B$5="是",G997="个人支出",J997="应税"),"是","否")</f>
        <v>否</v>
      </c>
      <c r="L997" s="8">
        <f t="shared" si="107"/>
        <v>0</v>
      </c>
      <c r="M997" s="8">
        <f t="shared" si="108"/>
        <v>0</v>
      </c>
      <c r="N997" s="8">
        <f t="shared" si="109"/>
        <v>0</v>
      </c>
      <c r="O997" s="8">
        <f t="shared" si="110"/>
        <v>0</v>
      </c>
      <c r="P997" s="8">
        <f>IF(K997&lt;&gt;"是",0,IF(税费设置!$B$6="是",E997/(1+税费设置!$B$10),E997))</f>
        <v>0</v>
      </c>
      <c r="Q997" s="8">
        <f>IF(K997&lt;&gt;"是",0,P997*税费设置!$B$8)</f>
        <v>0</v>
      </c>
      <c r="R997" s="8">
        <f>IF(K997&lt;&gt;"是",0,P997*税费设置!$B$9)</f>
        <v>0</v>
      </c>
      <c r="S997" s="8">
        <f t="shared" si="111"/>
        <v>0</v>
      </c>
    </row>
    <row r="998" spans="1:19" ht="13.9">
      <c r="A998" s="6" t="str">
        <f>IF(总支出!A998="","",总支出!A998)</f>
        <v/>
      </c>
      <c r="B998" s="7" t="str">
        <f>IF(总支出!B998="","",总支出!B998)</f>
        <v/>
      </c>
      <c r="C998" s="6" t="str">
        <f t="shared" si="105"/>
        <v/>
      </c>
      <c r="D998" s="6" t="str">
        <f>IF(总支出!C998="","",总支出!C998)</f>
        <v/>
      </c>
      <c r="E998" s="8" t="str">
        <f>IF(总支出!D998="","",总支出!D998)</f>
        <v/>
      </c>
      <c r="F998" s="6" t="str">
        <f>IF(总支出!E998="","",总支出!E998)</f>
        <v/>
      </c>
      <c r="G998" s="6" t="str">
        <f>IF(总支出!H998="","",总支出!H998)</f>
        <v/>
      </c>
      <c r="H998" s="6" t="str">
        <f>IF(总支出!I998="","自动",总支出!I998)</f>
        <v>自动</v>
      </c>
      <c r="I998" s="6" t="str">
        <f>IF(F998="","",IFERROR(VLOOKUP(F998,税费设置!$A$15:$B$27,2,FALSE),"含税不明"))</f>
        <v/>
      </c>
      <c r="J998" s="6" t="str">
        <f t="shared" si="106"/>
        <v/>
      </c>
      <c r="K998" s="6" t="str">
        <f>IF(AND(税费设置!$B$5="是",G998="个人支出",J998="应税"),"是","否")</f>
        <v>否</v>
      </c>
      <c r="L998" s="8">
        <f t="shared" si="107"/>
        <v>0</v>
      </c>
      <c r="M998" s="8">
        <f t="shared" si="108"/>
        <v>0</v>
      </c>
      <c r="N998" s="8">
        <f t="shared" si="109"/>
        <v>0</v>
      </c>
      <c r="O998" s="8">
        <f t="shared" si="110"/>
        <v>0</v>
      </c>
      <c r="P998" s="8">
        <f>IF(K998&lt;&gt;"是",0,IF(税费设置!$B$6="是",E998/(1+税费设置!$B$10),E998))</f>
        <v>0</v>
      </c>
      <c r="Q998" s="8">
        <f>IF(K998&lt;&gt;"是",0,P998*税费设置!$B$8)</f>
        <v>0</v>
      </c>
      <c r="R998" s="8">
        <f>IF(K998&lt;&gt;"是",0,P998*税费设置!$B$9)</f>
        <v>0</v>
      </c>
      <c r="S998" s="8">
        <f t="shared" si="111"/>
        <v>0</v>
      </c>
    </row>
    <row r="999" spans="1:19" ht="13.9">
      <c r="A999" s="6" t="str">
        <f>IF(总支出!A999="","",总支出!A999)</f>
        <v/>
      </c>
      <c r="B999" s="7" t="str">
        <f>IF(总支出!B999="","",总支出!B999)</f>
        <v/>
      </c>
      <c r="C999" s="6" t="str">
        <f t="shared" si="105"/>
        <v/>
      </c>
      <c r="D999" s="6" t="str">
        <f>IF(总支出!C999="","",总支出!C999)</f>
        <v/>
      </c>
      <c r="E999" s="8" t="str">
        <f>IF(总支出!D999="","",总支出!D999)</f>
        <v/>
      </c>
      <c r="F999" s="6" t="str">
        <f>IF(总支出!E999="","",总支出!E999)</f>
        <v/>
      </c>
      <c r="G999" s="6" t="str">
        <f>IF(总支出!H999="","",总支出!H999)</f>
        <v/>
      </c>
      <c r="H999" s="6" t="str">
        <f>IF(总支出!I999="","自动",总支出!I999)</f>
        <v>自动</v>
      </c>
      <c r="I999" s="6" t="str">
        <f>IF(F999="","",IFERROR(VLOOKUP(F999,税费设置!$A$15:$B$27,2,FALSE),"含税不明"))</f>
        <v/>
      </c>
      <c r="J999" s="6" t="str">
        <f t="shared" si="106"/>
        <v/>
      </c>
      <c r="K999" s="6" t="str">
        <f>IF(AND(税费设置!$B$5="是",G999="个人支出",J999="应税"),"是","否")</f>
        <v>否</v>
      </c>
      <c r="L999" s="8">
        <f t="shared" si="107"/>
        <v>0</v>
      </c>
      <c r="M999" s="8">
        <f t="shared" si="108"/>
        <v>0</v>
      </c>
      <c r="N999" s="8">
        <f t="shared" si="109"/>
        <v>0</v>
      </c>
      <c r="O999" s="8">
        <f t="shared" si="110"/>
        <v>0</v>
      </c>
      <c r="P999" s="8">
        <f>IF(K999&lt;&gt;"是",0,IF(税费设置!$B$6="是",E999/(1+税费设置!$B$10),E999))</f>
        <v>0</v>
      </c>
      <c r="Q999" s="8">
        <f>IF(K999&lt;&gt;"是",0,P999*税费设置!$B$8)</f>
        <v>0</v>
      </c>
      <c r="R999" s="8">
        <f>IF(K999&lt;&gt;"是",0,P999*税费设置!$B$9)</f>
        <v>0</v>
      </c>
      <c r="S999" s="8">
        <f t="shared" si="111"/>
        <v>0</v>
      </c>
    </row>
    <row r="1000" spans="1:19" ht="13.9">
      <c r="A1000" s="6" t="str">
        <f>IF(总支出!A1000="","",总支出!A1000)</f>
        <v/>
      </c>
      <c r="B1000" s="7" t="str">
        <f>IF(总支出!B1000="","",总支出!B1000)</f>
        <v/>
      </c>
      <c r="C1000" s="6" t="str">
        <f t="shared" si="105"/>
        <v/>
      </c>
      <c r="D1000" s="6" t="str">
        <f>IF(总支出!C1000="","",总支出!C1000)</f>
        <v/>
      </c>
      <c r="E1000" s="8" t="str">
        <f>IF(总支出!D1000="","",总支出!D1000)</f>
        <v/>
      </c>
      <c r="F1000" s="6" t="str">
        <f>IF(总支出!E1000="","",总支出!E1000)</f>
        <v/>
      </c>
      <c r="G1000" s="6" t="str">
        <f>IF(总支出!H1000="","",总支出!H1000)</f>
        <v/>
      </c>
      <c r="H1000" s="6" t="str">
        <f>IF(总支出!I1000="","自动",总支出!I1000)</f>
        <v>自动</v>
      </c>
      <c r="I1000" s="6" t="str">
        <f>IF(F1000="","",IFERROR(VLOOKUP(F1000,税费设置!$A$15:$B$27,2,FALSE),"含税不明"))</f>
        <v/>
      </c>
      <c r="J1000" s="6" t="str">
        <f t="shared" si="106"/>
        <v/>
      </c>
      <c r="K1000" s="6" t="str">
        <f>IF(AND(税费设置!$B$5="是",G1000="个人支出",J1000="应税"),"是","否")</f>
        <v>否</v>
      </c>
      <c r="L1000" s="8">
        <f t="shared" si="107"/>
        <v>0</v>
      </c>
      <c r="M1000" s="8">
        <f t="shared" si="108"/>
        <v>0</v>
      </c>
      <c r="N1000" s="8">
        <f t="shared" si="109"/>
        <v>0</v>
      </c>
      <c r="O1000" s="8">
        <f t="shared" si="110"/>
        <v>0</v>
      </c>
      <c r="P1000" s="8">
        <f>IF(K1000&lt;&gt;"是",0,IF(税费设置!$B$6="是",E1000/(1+税费设置!$B$10),E1000))</f>
        <v>0</v>
      </c>
      <c r="Q1000" s="8">
        <f>IF(K1000&lt;&gt;"是",0,P1000*税费设置!$B$8)</f>
        <v>0</v>
      </c>
      <c r="R1000" s="8">
        <f>IF(K1000&lt;&gt;"是",0,P1000*税费设置!$B$9)</f>
        <v>0</v>
      </c>
      <c r="S1000" s="8">
        <f t="shared" si="111"/>
        <v>0</v>
      </c>
    </row>
    <row r="1001" spans="1:19" ht="13.9">
      <c r="A1001" s="6" t="str">
        <f>IF(总支出!A1001="","",总支出!A1001)</f>
        <v/>
      </c>
      <c r="B1001" s="7" t="str">
        <f>IF(总支出!B1001="","",总支出!B1001)</f>
        <v/>
      </c>
      <c r="C1001" s="6" t="str">
        <f t="shared" si="105"/>
        <v/>
      </c>
      <c r="D1001" s="6" t="str">
        <f>IF(总支出!C1001="","",总支出!C1001)</f>
        <v/>
      </c>
      <c r="E1001" s="8" t="str">
        <f>IF(总支出!D1001="","",总支出!D1001)</f>
        <v/>
      </c>
      <c r="F1001" s="6" t="str">
        <f>IF(总支出!E1001="","",总支出!E1001)</f>
        <v/>
      </c>
      <c r="G1001" s="6" t="str">
        <f>IF(总支出!H1001="","",总支出!H1001)</f>
        <v/>
      </c>
      <c r="H1001" s="6" t="str">
        <f>IF(总支出!I1001="","自动",总支出!I1001)</f>
        <v>自动</v>
      </c>
      <c r="I1001" s="6" t="str">
        <f>IF(F1001="","",IFERROR(VLOOKUP(F1001,税费设置!$A$15:$B$27,2,FALSE),"含税不明"))</f>
        <v/>
      </c>
      <c r="J1001" s="6" t="str">
        <f t="shared" si="106"/>
        <v/>
      </c>
      <c r="K1001" s="6" t="str">
        <f>IF(AND(税费设置!$B$5="是",G1001="个人支出",J1001="应税"),"是","否")</f>
        <v>否</v>
      </c>
      <c r="L1001" s="8">
        <f t="shared" si="107"/>
        <v>0</v>
      </c>
      <c r="M1001" s="8">
        <f t="shared" si="108"/>
        <v>0</v>
      </c>
      <c r="N1001" s="8">
        <f t="shared" si="109"/>
        <v>0</v>
      </c>
      <c r="O1001" s="8">
        <f t="shared" si="110"/>
        <v>0</v>
      </c>
      <c r="P1001" s="8">
        <f>IF(K1001&lt;&gt;"是",0,IF(税费设置!$B$6="是",E1001/(1+税费设置!$B$10),E1001))</f>
        <v>0</v>
      </c>
      <c r="Q1001" s="8">
        <f>IF(K1001&lt;&gt;"是",0,P1001*税费设置!$B$8)</f>
        <v>0</v>
      </c>
      <c r="R1001" s="8">
        <f>IF(K1001&lt;&gt;"是",0,P1001*税费设置!$B$9)</f>
        <v>0</v>
      </c>
      <c r="S1001" s="8">
        <f t="shared" si="111"/>
        <v>0</v>
      </c>
    </row>
    <row r="1002" spans="1:19" ht="13.9">
      <c r="A1002" s="6" t="str">
        <f>IF(总支出!A1002="","",总支出!A1002)</f>
        <v/>
      </c>
      <c r="B1002" s="7" t="str">
        <f>IF(总支出!B1002="","",总支出!B1002)</f>
        <v/>
      </c>
      <c r="C1002" s="6" t="str">
        <f t="shared" si="105"/>
        <v/>
      </c>
      <c r="D1002" s="6" t="str">
        <f>IF(总支出!C1002="","",总支出!C1002)</f>
        <v/>
      </c>
      <c r="E1002" s="8" t="str">
        <f>IF(总支出!D1002="","",总支出!D1002)</f>
        <v/>
      </c>
      <c r="F1002" s="6" t="str">
        <f>IF(总支出!E1002="","",总支出!E1002)</f>
        <v/>
      </c>
      <c r="G1002" s="6" t="str">
        <f>IF(总支出!H1002="","",总支出!H1002)</f>
        <v/>
      </c>
      <c r="H1002" s="6" t="str">
        <f>IF(总支出!I1002="","自动",总支出!I1002)</f>
        <v>自动</v>
      </c>
      <c r="I1002" s="6" t="str">
        <f>IF(F1002="","",IFERROR(VLOOKUP(F1002,税费设置!$A$15:$B$27,2,FALSE),"含税不明"))</f>
        <v/>
      </c>
      <c r="J1002" s="6" t="str">
        <f t="shared" si="106"/>
        <v/>
      </c>
      <c r="K1002" s="6" t="str">
        <f>IF(AND(税费设置!$B$5="是",G1002="个人支出",J1002="应税"),"是","否")</f>
        <v>否</v>
      </c>
      <c r="L1002" s="8">
        <f t="shared" si="107"/>
        <v>0</v>
      </c>
      <c r="M1002" s="8">
        <f t="shared" si="108"/>
        <v>0</v>
      </c>
      <c r="N1002" s="8">
        <f t="shared" si="109"/>
        <v>0</v>
      </c>
      <c r="O1002" s="8">
        <f t="shared" si="110"/>
        <v>0</v>
      </c>
      <c r="P1002" s="8">
        <f>IF(K1002&lt;&gt;"是",0,IF(税费设置!$B$6="是",E1002/(1+税费设置!$B$10),E1002))</f>
        <v>0</v>
      </c>
      <c r="Q1002" s="8">
        <f>IF(K1002&lt;&gt;"是",0,P1002*税费设置!$B$8)</f>
        <v>0</v>
      </c>
      <c r="R1002" s="8">
        <f>IF(K1002&lt;&gt;"是",0,P1002*税费设置!$B$9)</f>
        <v>0</v>
      </c>
      <c r="S1002" s="8">
        <f t="shared" si="111"/>
        <v>0</v>
      </c>
    </row>
    <row r="1003" spans="1:19" ht="13.9">
      <c r="A1003" s="6" t="str">
        <f>IF(总支出!A1003="","",总支出!A1003)</f>
        <v/>
      </c>
      <c r="B1003" s="7" t="str">
        <f>IF(总支出!B1003="","",总支出!B1003)</f>
        <v/>
      </c>
      <c r="C1003" s="6" t="str">
        <f t="shared" si="105"/>
        <v/>
      </c>
      <c r="D1003" s="6" t="str">
        <f>IF(总支出!C1003="","",总支出!C1003)</f>
        <v/>
      </c>
      <c r="E1003" s="8" t="str">
        <f>IF(总支出!D1003="","",总支出!D1003)</f>
        <v/>
      </c>
      <c r="F1003" s="6" t="str">
        <f>IF(总支出!E1003="","",总支出!E1003)</f>
        <v/>
      </c>
      <c r="G1003" s="6" t="str">
        <f>IF(总支出!H1003="","",总支出!H1003)</f>
        <v/>
      </c>
      <c r="H1003" s="6" t="str">
        <f>IF(总支出!I1003="","自动",总支出!I1003)</f>
        <v>自动</v>
      </c>
      <c r="I1003" s="6" t="str">
        <f>IF(F1003="","",IFERROR(VLOOKUP(F1003,税费设置!$A$15:$B$27,2,FALSE),"含税不明"))</f>
        <v/>
      </c>
      <c r="J1003" s="6" t="str">
        <f t="shared" si="106"/>
        <v/>
      </c>
      <c r="K1003" s="6" t="str">
        <f>IF(AND(税费设置!$B$5="是",G1003="个人支出",J1003="应税"),"是","否")</f>
        <v>否</v>
      </c>
      <c r="L1003" s="8">
        <f t="shared" si="107"/>
        <v>0</v>
      </c>
      <c r="M1003" s="8">
        <f t="shared" si="108"/>
        <v>0</v>
      </c>
      <c r="N1003" s="8">
        <f t="shared" si="109"/>
        <v>0</v>
      </c>
      <c r="O1003" s="8">
        <f t="shared" si="110"/>
        <v>0</v>
      </c>
      <c r="P1003" s="8">
        <f>IF(K1003&lt;&gt;"是",0,IF(税费设置!$B$6="是",E1003/(1+税费设置!$B$10),E1003))</f>
        <v>0</v>
      </c>
      <c r="Q1003" s="8">
        <f>IF(K1003&lt;&gt;"是",0,P1003*税费设置!$B$8)</f>
        <v>0</v>
      </c>
      <c r="R1003" s="8">
        <f>IF(K1003&lt;&gt;"是",0,P1003*税费设置!$B$9)</f>
        <v>0</v>
      </c>
      <c r="S1003" s="8">
        <f t="shared" si="111"/>
        <v>0</v>
      </c>
    </row>
    <row r="1004" spans="1:19" ht="13.9">
      <c r="A1004" s="6" t="str">
        <f>IF(总支出!A1004="","",总支出!A1004)</f>
        <v/>
      </c>
      <c r="B1004" s="7" t="str">
        <f>IF(总支出!B1004="","",总支出!B1004)</f>
        <v/>
      </c>
      <c r="C1004" s="6" t="str">
        <f t="shared" si="105"/>
        <v/>
      </c>
      <c r="D1004" s="6" t="str">
        <f>IF(总支出!C1004="","",总支出!C1004)</f>
        <v/>
      </c>
      <c r="E1004" s="8" t="str">
        <f>IF(总支出!D1004="","",总支出!D1004)</f>
        <v/>
      </c>
      <c r="F1004" s="6" t="str">
        <f>IF(总支出!E1004="","",总支出!E1004)</f>
        <v/>
      </c>
      <c r="G1004" s="6" t="str">
        <f>IF(总支出!H1004="","",总支出!H1004)</f>
        <v/>
      </c>
      <c r="H1004" s="6" t="str">
        <f>IF(总支出!I1004="","自动",总支出!I1004)</f>
        <v>自动</v>
      </c>
      <c r="I1004" s="6" t="str">
        <f>IF(F1004="","",IFERROR(VLOOKUP(F1004,税费设置!$A$15:$B$27,2,FALSE),"含税不明"))</f>
        <v/>
      </c>
      <c r="J1004" s="6" t="str">
        <f t="shared" si="106"/>
        <v/>
      </c>
      <c r="K1004" s="6" t="str">
        <f>IF(AND(税费设置!$B$5="是",G1004="个人支出",J1004="应税"),"是","否")</f>
        <v>否</v>
      </c>
      <c r="L1004" s="8">
        <f t="shared" si="107"/>
        <v>0</v>
      </c>
      <c r="M1004" s="8">
        <f t="shared" si="108"/>
        <v>0</v>
      </c>
      <c r="N1004" s="8">
        <f t="shared" si="109"/>
        <v>0</v>
      </c>
      <c r="O1004" s="8">
        <f t="shared" si="110"/>
        <v>0</v>
      </c>
      <c r="P1004" s="8">
        <f>IF(K1004&lt;&gt;"是",0,IF(税费设置!$B$6="是",E1004/(1+税费设置!$B$10),E1004))</f>
        <v>0</v>
      </c>
      <c r="Q1004" s="8">
        <f>IF(K1004&lt;&gt;"是",0,P1004*税费设置!$B$8)</f>
        <v>0</v>
      </c>
      <c r="R1004" s="8">
        <f>IF(K1004&lt;&gt;"是",0,P1004*税费设置!$B$9)</f>
        <v>0</v>
      </c>
      <c r="S1004" s="8">
        <f t="shared" si="111"/>
        <v>0</v>
      </c>
    </row>
    <row r="1005" spans="1:19" ht="13.9">
      <c r="A1005" s="6" t="str">
        <f>IF(总支出!A1005="","",总支出!A1005)</f>
        <v/>
      </c>
      <c r="B1005" s="7" t="str">
        <f>IF(总支出!B1005="","",总支出!B1005)</f>
        <v/>
      </c>
      <c r="C1005" s="6" t="str">
        <f t="shared" si="105"/>
        <v/>
      </c>
      <c r="D1005" s="6" t="str">
        <f>IF(总支出!C1005="","",总支出!C1005)</f>
        <v/>
      </c>
      <c r="E1005" s="8" t="str">
        <f>IF(总支出!D1005="","",总支出!D1005)</f>
        <v/>
      </c>
      <c r="F1005" s="6" t="str">
        <f>IF(总支出!E1005="","",总支出!E1005)</f>
        <v/>
      </c>
      <c r="G1005" s="6" t="str">
        <f>IF(总支出!H1005="","",总支出!H1005)</f>
        <v/>
      </c>
      <c r="H1005" s="6" t="str">
        <f>IF(总支出!I1005="","自动",总支出!I1005)</f>
        <v>自动</v>
      </c>
      <c r="I1005" s="6" t="str">
        <f>IF(F1005="","",IFERROR(VLOOKUP(F1005,税费设置!$A$15:$B$27,2,FALSE),"含税不明"))</f>
        <v/>
      </c>
      <c r="J1005" s="6" t="str">
        <f t="shared" si="106"/>
        <v/>
      </c>
      <c r="K1005" s="6" t="str">
        <f>IF(AND(税费设置!$B$5="是",G1005="个人支出",J1005="应税"),"是","否")</f>
        <v>否</v>
      </c>
      <c r="L1005" s="8">
        <f t="shared" si="107"/>
        <v>0</v>
      </c>
      <c r="M1005" s="8">
        <f t="shared" si="108"/>
        <v>0</v>
      </c>
      <c r="N1005" s="8">
        <f t="shared" si="109"/>
        <v>0</v>
      </c>
      <c r="O1005" s="8">
        <f t="shared" si="110"/>
        <v>0</v>
      </c>
      <c r="P1005" s="8">
        <f>IF(K1005&lt;&gt;"是",0,IF(税费设置!$B$6="是",E1005/(1+税费设置!$B$10),E1005))</f>
        <v>0</v>
      </c>
      <c r="Q1005" s="8">
        <f>IF(K1005&lt;&gt;"是",0,P1005*税费设置!$B$8)</f>
        <v>0</v>
      </c>
      <c r="R1005" s="8">
        <f>IF(K1005&lt;&gt;"是",0,P1005*税费设置!$B$9)</f>
        <v>0</v>
      </c>
      <c r="S1005" s="8">
        <f t="shared" si="111"/>
        <v>0</v>
      </c>
    </row>
    <row r="1006" spans="1:19" ht="13.9">
      <c r="A1006" s="6" t="str">
        <f>IF(总支出!A1006="","",总支出!A1006)</f>
        <v/>
      </c>
      <c r="B1006" s="7" t="str">
        <f>IF(总支出!B1006="","",总支出!B1006)</f>
        <v/>
      </c>
      <c r="C1006" s="6" t="str">
        <f t="shared" si="105"/>
        <v/>
      </c>
      <c r="D1006" s="6" t="str">
        <f>IF(总支出!C1006="","",总支出!C1006)</f>
        <v/>
      </c>
      <c r="E1006" s="8" t="str">
        <f>IF(总支出!D1006="","",总支出!D1006)</f>
        <v/>
      </c>
      <c r="F1006" s="6" t="str">
        <f>IF(总支出!E1006="","",总支出!E1006)</f>
        <v/>
      </c>
      <c r="G1006" s="6" t="str">
        <f>IF(总支出!H1006="","",总支出!H1006)</f>
        <v/>
      </c>
      <c r="H1006" s="6" t="str">
        <f>IF(总支出!I1006="","自动",总支出!I1006)</f>
        <v>自动</v>
      </c>
      <c r="I1006" s="6" t="str">
        <f>IF(F1006="","",IFERROR(VLOOKUP(F1006,税费设置!$A$15:$B$27,2,FALSE),"含税不明"))</f>
        <v/>
      </c>
      <c r="J1006" s="6" t="str">
        <f t="shared" si="106"/>
        <v/>
      </c>
      <c r="K1006" s="6" t="str">
        <f>IF(AND(税费设置!$B$5="是",G1006="个人支出",J1006="应税"),"是","否")</f>
        <v>否</v>
      </c>
      <c r="L1006" s="8">
        <f t="shared" si="107"/>
        <v>0</v>
      </c>
      <c r="M1006" s="8">
        <f t="shared" si="108"/>
        <v>0</v>
      </c>
      <c r="N1006" s="8">
        <f t="shared" si="109"/>
        <v>0</v>
      </c>
      <c r="O1006" s="8">
        <f t="shared" si="110"/>
        <v>0</v>
      </c>
      <c r="P1006" s="8">
        <f>IF(K1006&lt;&gt;"是",0,IF(税费设置!$B$6="是",E1006/(1+税费设置!$B$10),E1006))</f>
        <v>0</v>
      </c>
      <c r="Q1006" s="8">
        <f>IF(K1006&lt;&gt;"是",0,P1006*税费设置!$B$8)</f>
        <v>0</v>
      </c>
      <c r="R1006" s="8">
        <f>IF(K1006&lt;&gt;"是",0,P1006*税费设置!$B$9)</f>
        <v>0</v>
      </c>
      <c r="S1006" s="8">
        <f t="shared" si="111"/>
        <v>0</v>
      </c>
    </row>
    <row r="1007" spans="1:19" ht="13.9">
      <c r="A1007" s="6" t="str">
        <f>IF(总支出!A1007="","",总支出!A1007)</f>
        <v/>
      </c>
      <c r="B1007" s="7" t="str">
        <f>IF(总支出!B1007="","",总支出!B1007)</f>
        <v/>
      </c>
      <c r="C1007" s="6" t="str">
        <f t="shared" si="105"/>
        <v/>
      </c>
      <c r="D1007" s="6" t="str">
        <f>IF(总支出!C1007="","",总支出!C1007)</f>
        <v/>
      </c>
      <c r="E1007" s="8" t="str">
        <f>IF(总支出!D1007="","",总支出!D1007)</f>
        <v/>
      </c>
      <c r="F1007" s="6" t="str">
        <f>IF(总支出!E1007="","",总支出!E1007)</f>
        <v/>
      </c>
      <c r="G1007" s="6" t="str">
        <f>IF(总支出!H1007="","",总支出!H1007)</f>
        <v/>
      </c>
      <c r="H1007" s="6" t="str">
        <f>IF(总支出!I1007="","自动",总支出!I1007)</f>
        <v>自动</v>
      </c>
      <c r="I1007" s="6" t="str">
        <f>IF(F1007="","",IFERROR(VLOOKUP(F1007,税费设置!$A$15:$B$27,2,FALSE),"含税不明"))</f>
        <v/>
      </c>
      <c r="J1007" s="6" t="str">
        <f t="shared" si="106"/>
        <v/>
      </c>
      <c r="K1007" s="6" t="str">
        <f>IF(AND(税费设置!$B$5="是",G1007="个人支出",J1007="应税"),"是","否")</f>
        <v>否</v>
      </c>
      <c r="L1007" s="8">
        <f t="shared" si="107"/>
        <v>0</v>
      </c>
      <c r="M1007" s="8">
        <f t="shared" si="108"/>
        <v>0</v>
      </c>
      <c r="N1007" s="8">
        <f t="shared" si="109"/>
        <v>0</v>
      </c>
      <c r="O1007" s="8">
        <f t="shared" si="110"/>
        <v>0</v>
      </c>
      <c r="P1007" s="8">
        <f>IF(K1007&lt;&gt;"是",0,IF(税费设置!$B$6="是",E1007/(1+税费设置!$B$10),E1007))</f>
        <v>0</v>
      </c>
      <c r="Q1007" s="8">
        <f>IF(K1007&lt;&gt;"是",0,P1007*税费设置!$B$8)</f>
        <v>0</v>
      </c>
      <c r="R1007" s="8">
        <f>IF(K1007&lt;&gt;"是",0,P1007*税费设置!$B$9)</f>
        <v>0</v>
      </c>
      <c r="S1007" s="8">
        <f t="shared" si="111"/>
        <v>0</v>
      </c>
    </row>
    <row r="1008" spans="1:19" ht="13.9">
      <c r="A1008" s="6" t="str">
        <f>IF(总支出!A1008="","",总支出!A1008)</f>
        <v/>
      </c>
      <c r="B1008" s="7" t="str">
        <f>IF(总支出!B1008="","",总支出!B1008)</f>
        <v/>
      </c>
      <c r="C1008" s="6" t="str">
        <f t="shared" si="105"/>
        <v/>
      </c>
      <c r="D1008" s="6" t="str">
        <f>IF(总支出!C1008="","",总支出!C1008)</f>
        <v/>
      </c>
      <c r="E1008" s="8" t="str">
        <f>IF(总支出!D1008="","",总支出!D1008)</f>
        <v/>
      </c>
      <c r="F1008" s="6" t="str">
        <f>IF(总支出!E1008="","",总支出!E1008)</f>
        <v/>
      </c>
      <c r="G1008" s="6" t="str">
        <f>IF(总支出!H1008="","",总支出!H1008)</f>
        <v/>
      </c>
      <c r="H1008" s="6" t="str">
        <f>IF(总支出!I1008="","自动",总支出!I1008)</f>
        <v>自动</v>
      </c>
      <c r="I1008" s="6" t="str">
        <f>IF(F1008="","",IFERROR(VLOOKUP(F1008,税费设置!$A$15:$B$27,2,FALSE),"含税不明"))</f>
        <v/>
      </c>
      <c r="J1008" s="6" t="str">
        <f t="shared" si="106"/>
        <v/>
      </c>
      <c r="K1008" s="6" t="str">
        <f>IF(AND(税费设置!$B$5="是",G1008="个人支出",J1008="应税"),"是","否")</f>
        <v>否</v>
      </c>
      <c r="L1008" s="8">
        <f t="shared" si="107"/>
        <v>0</v>
      </c>
      <c r="M1008" s="8">
        <f t="shared" si="108"/>
        <v>0</v>
      </c>
      <c r="N1008" s="8">
        <f t="shared" si="109"/>
        <v>0</v>
      </c>
      <c r="O1008" s="8">
        <f t="shared" si="110"/>
        <v>0</v>
      </c>
      <c r="P1008" s="8">
        <f>IF(K1008&lt;&gt;"是",0,IF(税费设置!$B$6="是",E1008/(1+税费设置!$B$10),E1008))</f>
        <v>0</v>
      </c>
      <c r="Q1008" s="8">
        <f>IF(K1008&lt;&gt;"是",0,P1008*税费设置!$B$8)</f>
        <v>0</v>
      </c>
      <c r="R1008" s="8">
        <f>IF(K1008&lt;&gt;"是",0,P1008*税费设置!$B$9)</f>
        <v>0</v>
      </c>
      <c r="S1008" s="8">
        <f t="shared" si="111"/>
        <v>0</v>
      </c>
    </row>
    <row r="1009" spans="1:19" ht="13.9">
      <c r="A1009" s="6" t="str">
        <f>IF(总支出!A1009="","",总支出!A1009)</f>
        <v/>
      </c>
      <c r="B1009" s="7" t="str">
        <f>IF(总支出!B1009="","",总支出!B1009)</f>
        <v/>
      </c>
      <c r="C1009" s="6" t="str">
        <f t="shared" si="105"/>
        <v/>
      </c>
      <c r="D1009" s="6" t="str">
        <f>IF(总支出!C1009="","",总支出!C1009)</f>
        <v/>
      </c>
      <c r="E1009" s="8" t="str">
        <f>IF(总支出!D1009="","",总支出!D1009)</f>
        <v/>
      </c>
      <c r="F1009" s="6" t="str">
        <f>IF(总支出!E1009="","",总支出!E1009)</f>
        <v/>
      </c>
      <c r="G1009" s="6" t="str">
        <f>IF(总支出!H1009="","",总支出!H1009)</f>
        <v/>
      </c>
      <c r="H1009" s="6" t="str">
        <f>IF(总支出!I1009="","自动",总支出!I1009)</f>
        <v>自动</v>
      </c>
      <c r="I1009" s="6" t="str">
        <f>IF(F1009="","",IFERROR(VLOOKUP(F1009,税费设置!$A$15:$B$27,2,FALSE),"含税不明"))</f>
        <v/>
      </c>
      <c r="J1009" s="6" t="str">
        <f t="shared" si="106"/>
        <v/>
      </c>
      <c r="K1009" s="6" t="str">
        <f>IF(AND(税费设置!$B$5="是",G1009="个人支出",J1009="应税"),"是","否")</f>
        <v>否</v>
      </c>
      <c r="L1009" s="8">
        <f t="shared" si="107"/>
        <v>0</v>
      </c>
      <c r="M1009" s="8">
        <f t="shared" si="108"/>
        <v>0</v>
      </c>
      <c r="N1009" s="8">
        <f t="shared" si="109"/>
        <v>0</v>
      </c>
      <c r="O1009" s="8">
        <f t="shared" si="110"/>
        <v>0</v>
      </c>
      <c r="P1009" s="8">
        <f>IF(K1009&lt;&gt;"是",0,IF(税费设置!$B$6="是",E1009/(1+税费设置!$B$10),E1009))</f>
        <v>0</v>
      </c>
      <c r="Q1009" s="8">
        <f>IF(K1009&lt;&gt;"是",0,P1009*税费设置!$B$8)</f>
        <v>0</v>
      </c>
      <c r="R1009" s="8">
        <f>IF(K1009&lt;&gt;"是",0,P1009*税费设置!$B$9)</f>
        <v>0</v>
      </c>
      <c r="S1009" s="8">
        <f t="shared" si="111"/>
        <v>0</v>
      </c>
    </row>
    <row r="1010" spans="1:19" ht="13.9">
      <c r="A1010" s="6" t="str">
        <f>IF(总支出!A1010="","",总支出!A1010)</f>
        <v/>
      </c>
      <c r="B1010" s="7" t="str">
        <f>IF(总支出!B1010="","",总支出!B1010)</f>
        <v/>
      </c>
      <c r="C1010" s="6" t="str">
        <f t="shared" si="105"/>
        <v/>
      </c>
      <c r="D1010" s="6" t="str">
        <f>IF(总支出!C1010="","",总支出!C1010)</f>
        <v/>
      </c>
      <c r="E1010" s="8" t="str">
        <f>IF(总支出!D1010="","",总支出!D1010)</f>
        <v/>
      </c>
      <c r="F1010" s="6" t="str">
        <f>IF(总支出!E1010="","",总支出!E1010)</f>
        <v/>
      </c>
      <c r="G1010" s="6" t="str">
        <f>IF(总支出!H1010="","",总支出!H1010)</f>
        <v/>
      </c>
      <c r="H1010" s="6" t="str">
        <f>IF(总支出!I1010="","自动",总支出!I1010)</f>
        <v>自动</v>
      </c>
      <c r="I1010" s="6" t="str">
        <f>IF(F1010="","",IFERROR(VLOOKUP(F1010,税费设置!$A$15:$B$27,2,FALSE),"含税不明"))</f>
        <v/>
      </c>
      <c r="J1010" s="6" t="str">
        <f t="shared" si="106"/>
        <v/>
      </c>
      <c r="K1010" s="6" t="str">
        <f>IF(AND(税费设置!$B$5="是",G1010="个人支出",J1010="应税"),"是","否")</f>
        <v>否</v>
      </c>
      <c r="L1010" s="8">
        <f t="shared" si="107"/>
        <v>0</v>
      </c>
      <c r="M1010" s="8">
        <f t="shared" si="108"/>
        <v>0</v>
      </c>
      <c r="N1010" s="8">
        <f t="shared" si="109"/>
        <v>0</v>
      </c>
      <c r="O1010" s="8">
        <f t="shared" si="110"/>
        <v>0</v>
      </c>
      <c r="P1010" s="8">
        <f>IF(K1010&lt;&gt;"是",0,IF(税费设置!$B$6="是",E1010/(1+税费设置!$B$10),E1010))</f>
        <v>0</v>
      </c>
      <c r="Q1010" s="8">
        <f>IF(K1010&lt;&gt;"是",0,P1010*税费设置!$B$8)</f>
        <v>0</v>
      </c>
      <c r="R1010" s="8">
        <f>IF(K1010&lt;&gt;"是",0,P1010*税费设置!$B$9)</f>
        <v>0</v>
      </c>
      <c r="S1010" s="8">
        <f t="shared" si="111"/>
        <v>0</v>
      </c>
    </row>
    <row r="1011" spans="1:19" ht="13.9">
      <c r="A1011" s="6" t="str">
        <f>IF(总支出!A1011="","",总支出!A1011)</f>
        <v/>
      </c>
      <c r="B1011" s="7" t="str">
        <f>IF(总支出!B1011="","",总支出!B1011)</f>
        <v/>
      </c>
      <c r="C1011" s="6" t="str">
        <f t="shared" si="105"/>
        <v/>
      </c>
      <c r="D1011" s="6" t="str">
        <f>IF(总支出!C1011="","",总支出!C1011)</f>
        <v/>
      </c>
      <c r="E1011" s="8" t="str">
        <f>IF(总支出!D1011="","",总支出!D1011)</f>
        <v/>
      </c>
      <c r="F1011" s="6" t="str">
        <f>IF(总支出!E1011="","",总支出!E1011)</f>
        <v/>
      </c>
      <c r="G1011" s="6" t="str">
        <f>IF(总支出!H1011="","",总支出!H1011)</f>
        <v/>
      </c>
      <c r="H1011" s="6" t="str">
        <f>IF(总支出!I1011="","自动",总支出!I1011)</f>
        <v>自动</v>
      </c>
      <c r="I1011" s="6" t="str">
        <f>IF(F1011="","",IFERROR(VLOOKUP(F1011,税费设置!$A$15:$B$27,2,FALSE),"含税不明"))</f>
        <v/>
      </c>
      <c r="J1011" s="6" t="str">
        <f t="shared" si="106"/>
        <v/>
      </c>
      <c r="K1011" s="6" t="str">
        <f>IF(AND(税费设置!$B$5="是",G1011="个人支出",J1011="应税"),"是","否")</f>
        <v>否</v>
      </c>
      <c r="L1011" s="8">
        <f t="shared" si="107"/>
        <v>0</v>
      </c>
      <c r="M1011" s="8">
        <f t="shared" si="108"/>
        <v>0</v>
      </c>
      <c r="N1011" s="8">
        <f t="shared" si="109"/>
        <v>0</v>
      </c>
      <c r="O1011" s="8">
        <f t="shared" si="110"/>
        <v>0</v>
      </c>
      <c r="P1011" s="8">
        <f>IF(K1011&lt;&gt;"是",0,IF(税费设置!$B$6="是",E1011/(1+税费设置!$B$10),E1011))</f>
        <v>0</v>
      </c>
      <c r="Q1011" s="8">
        <f>IF(K1011&lt;&gt;"是",0,P1011*税费设置!$B$8)</f>
        <v>0</v>
      </c>
      <c r="R1011" s="8">
        <f>IF(K1011&lt;&gt;"是",0,P1011*税费设置!$B$9)</f>
        <v>0</v>
      </c>
      <c r="S1011" s="8">
        <f t="shared" si="111"/>
        <v>0</v>
      </c>
    </row>
    <row r="1012" spans="1:19" ht="13.9">
      <c r="A1012" s="6" t="str">
        <f>IF(总支出!A1012="","",总支出!A1012)</f>
        <v/>
      </c>
      <c r="B1012" s="7" t="str">
        <f>IF(总支出!B1012="","",总支出!B1012)</f>
        <v/>
      </c>
      <c r="C1012" s="6" t="str">
        <f t="shared" si="105"/>
        <v/>
      </c>
      <c r="D1012" s="6" t="str">
        <f>IF(总支出!C1012="","",总支出!C1012)</f>
        <v/>
      </c>
      <c r="E1012" s="8" t="str">
        <f>IF(总支出!D1012="","",总支出!D1012)</f>
        <v/>
      </c>
      <c r="F1012" s="6" t="str">
        <f>IF(总支出!E1012="","",总支出!E1012)</f>
        <v/>
      </c>
      <c r="G1012" s="6" t="str">
        <f>IF(总支出!H1012="","",总支出!H1012)</f>
        <v/>
      </c>
      <c r="H1012" s="6" t="str">
        <f>IF(总支出!I1012="","自动",总支出!I1012)</f>
        <v>自动</v>
      </c>
      <c r="I1012" s="6" t="str">
        <f>IF(F1012="","",IFERROR(VLOOKUP(F1012,税费设置!$A$15:$B$27,2,FALSE),"含税不明"))</f>
        <v/>
      </c>
      <c r="J1012" s="6" t="str">
        <f t="shared" si="106"/>
        <v/>
      </c>
      <c r="K1012" s="6" t="str">
        <f>IF(AND(税费设置!$B$5="是",G1012="个人支出",J1012="应税"),"是","否")</f>
        <v>否</v>
      </c>
      <c r="L1012" s="8">
        <f t="shared" si="107"/>
        <v>0</v>
      </c>
      <c r="M1012" s="8">
        <f t="shared" si="108"/>
        <v>0</v>
      </c>
      <c r="N1012" s="8">
        <f t="shared" si="109"/>
        <v>0</v>
      </c>
      <c r="O1012" s="8">
        <f t="shared" si="110"/>
        <v>0</v>
      </c>
      <c r="P1012" s="8">
        <f>IF(K1012&lt;&gt;"是",0,IF(税费设置!$B$6="是",E1012/(1+税费设置!$B$10),E1012))</f>
        <v>0</v>
      </c>
      <c r="Q1012" s="8">
        <f>IF(K1012&lt;&gt;"是",0,P1012*税费设置!$B$8)</f>
        <v>0</v>
      </c>
      <c r="R1012" s="8">
        <f>IF(K1012&lt;&gt;"是",0,P1012*税费设置!$B$9)</f>
        <v>0</v>
      </c>
      <c r="S1012" s="8">
        <f t="shared" si="111"/>
        <v>0</v>
      </c>
    </row>
    <row r="1013" spans="1:19" ht="13.9">
      <c r="A1013" s="6" t="str">
        <f>IF(总支出!A1013="","",总支出!A1013)</f>
        <v/>
      </c>
      <c r="B1013" s="7" t="str">
        <f>IF(总支出!B1013="","",总支出!B1013)</f>
        <v/>
      </c>
      <c r="C1013" s="6" t="str">
        <f t="shared" si="105"/>
        <v/>
      </c>
      <c r="D1013" s="6" t="str">
        <f>IF(总支出!C1013="","",总支出!C1013)</f>
        <v/>
      </c>
      <c r="E1013" s="8" t="str">
        <f>IF(总支出!D1013="","",总支出!D1013)</f>
        <v/>
      </c>
      <c r="F1013" s="6" t="str">
        <f>IF(总支出!E1013="","",总支出!E1013)</f>
        <v/>
      </c>
      <c r="G1013" s="6" t="str">
        <f>IF(总支出!H1013="","",总支出!H1013)</f>
        <v/>
      </c>
      <c r="H1013" s="6" t="str">
        <f>IF(总支出!I1013="","自动",总支出!I1013)</f>
        <v>自动</v>
      </c>
      <c r="I1013" s="6" t="str">
        <f>IF(F1013="","",IFERROR(VLOOKUP(F1013,税费设置!$A$15:$B$27,2,FALSE),"含税不明"))</f>
        <v/>
      </c>
      <c r="J1013" s="6" t="str">
        <f t="shared" si="106"/>
        <v/>
      </c>
      <c r="K1013" s="6" t="str">
        <f>IF(AND(税费设置!$B$5="是",G1013="个人支出",J1013="应税"),"是","否")</f>
        <v>否</v>
      </c>
      <c r="L1013" s="8">
        <f t="shared" si="107"/>
        <v>0</v>
      </c>
      <c r="M1013" s="8">
        <f t="shared" si="108"/>
        <v>0</v>
      </c>
      <c r="N1013" s="8">
        <f t="shared" si="109"/>
        <v>0</v>
      </c>
      <c r="O1013" s="8">
        <f t="shared" si="110"/>
        <v>0</v>
      </c>
      <c r="P1013" s="8">
        <f>IF(K1013&lt;&gt;"是",0,IF(税费设置!$B$6="是",E1013/(1+税费设置!$B$10),E1013))</f>
        <v>0</v>
      </c>
      <c r="Q1013" s="8">
        <f>IF(K1013&lt;&gt;"是",0,P1013*税费设置!$B$8)</f>
        <v>0</v>
      </c>
      <c r="R1013" s="8">
        <f>IF(K1013&lt;&gt;"是",0,P1013*税费设置!$B$9)</f>
        <v>0</v>
      </c>
      <c r="S1013" s="8">
        <f t="shared" si="111"/>
        <v>0</v>
      </c>
    </row>
    <row r="1014" spans="1:19" ht="13.9">
      <c r="A1014" s="6" t="str">
        <f>IF(总支出!A1014="","",总支出!A1014)</f>
        <v/>
      </c>
      <c r="B1014" s="7" t="str">
        <f>IF(总支出!B1014="","",总支出!B1014)</f>
        <v/>
      </c>
      <c r="C1014" s="6" t="str">
        <f t="shared" si="105"/>
        <v/>
      </c>
      <c r="D1014" s="6" t="str">
        <f>IF(总支出!C1014="","",总支出!C1014)</f>
        <v/>
      </c>
      <c r="E1014" s="8" t="str">
        <f>IF(总支出!D1014="","",总支出!D1014)</f>
        <v/>
      </c>
      <c r="F1014" s="6" t="str">
        <f>IF(总支出!E1014="","",总支出!E1014)</f>
        <v/>
      </c>
      <c r="G1014" s="6" t="str">
        <f>IF(总支出!H1014="","",总支出!H1014)</f>
        <v/>
      </c>
      <c r="H1014" s="6" t="str">
        <f>IF(总支出!I1014="","自动",总支出!I1014)</f>
        <v>自动</v>
      </c>
      <c r="I1014" s="6" t="str">
        <f>IF(F1014="","",IFERROR(VLOOKUP(F1014,税费设置!$A$15:$B$27,2,FALSE),"含税不明"))</f>
        <v/>
      </c>
      <c r="J1014" s="6" t="str">
        <f t="shared" si="106"/>
        <v/>
      </c>
      <c r="K1014" s="6" t="str">
        <f>IF(AND(税费设置!$B$5="是",G1014="个人支出",J1014="应税"),"是","否")</f>
        <v>否</v>
      </c>
      <c r="L1014" s="8">
        <f t="shared" si="107"/>
        <v>0</v>
      </c>
      <c r="M1014" s="8">
        <f t="shared" si="108"/>
        <v>0</v>
      </c>
      <c r="N1014" s="8">
        <f t="shared" si="109"/>
        <v>0</v>
      </c>
      <c r="O1014" s="8">
        <f t="shared" si="110"/>
        <v>0</v>
      </c>
      <c r="P1014" s="8">
        <f>IF(K1014&lt;&gt;"是",0,IF(税费设置!$B$6="是",E1014/(1+税费设置!$B$10),E1014))</f>
        <v>0</v>
      </c>
      <c r="Q1014" s="8">
        <f>IF(K1014&lt;&gt;"是",0,P1014*税费设置!$B$8)</f>
        <v>0</v>
      </c>
      <c r="R1014" s="8">
        <f>IF(K1014&lt;&gt;"是",0,P1014*税费设置!$B$9)</f>
        <v>0</v>
      </c>
      <c r="S1014" s="8">
        <f t="shared" si="111"/>
        <v>0</v>
      </c>
    </row>
    <row r="1015" spans="1:19" ht="13.9">
      <c r="A1015" s="6" t="str">
        <f>IF(总支出!A1015="","",总支出!A1015)</f>
        <v/>
      </c>
      <c r="B1015" s="7" t="str">
        <f>IF(总支出!B1015="","",总支出!B1015)</f>
        <v/>
      </c>
      <c r="C1015" s="6" t="str">
        <f t="shared" si="105"/>
        <v/>
      </c>
      <c r="D1015" s="6" t="str">
        <f>IF(总支出!C1015="","",总支出!C1015)</f>
        <v/>
      </c>
      <c r="E1015" s="8" t="str">
        <f>IF(总支出!D1015="","",总支出!D1015)</f>
        <v/>
      </c>
      <c r="F1015" s="6" t="str">
        <f>IF(总支出!E1015="","",总支出!E1015)</f>
        <v/>
      </c>
      <c r="G1015" s="6" t="str">
        <f>IF(总支出!H1015="","",总支出!H1015)</f>
        <v/>
      </c>
      <c r="H1015" s="6" t="str">
        <f>IF(总支出!I1015="","自动",总支出!I1015)</f>
        <v>自动</v>
      </c>
      <c r="I1015" s="6" t="str">
        <f>IF(F1015="","",IFERROR(VLOOKUP(F1015,税费设置!$A$15:$B$27,2,FALSE),"含税不明"))</f>
        <v/>
      </c>
      <c r="J1015" s="6" t="str">
        <f t="shared" si="106"/>
        <v/>
      </c>
      <c r="K1015" s="6" t="str">
        <f>IF(AND(税费设置!$B$5="是",G1015="个人支出",J1015="应税"),"是","否")</f>
        <v>否</v>
      </c>
      <c r="L1015" s="8">
        <f t="shared" si="107"/>
        <v>0</v>
      </c>
      <c r="M1015" s="8">
        <f t="shared" si="108"/>
        <v>0</v>
      </c>
      <c r="N1015" s="8">
        <f t="shared" si="109"/>
        <v>0</v>
      </c>
      <c r="O1015" s="8">
        <f t="shared" si="110"/>
        <v>0</v>
      </c>
      <c r="P1015" s="8">
        <f>IF(K1015&lt;&gt;"是",0,IF(税费设置!$B$6="是",E1015/(1+税费设置!$B$10),E1015))</f>
        <v>0</v>
      </c>
      <c r="Q1015" s="8">
        <f>IF(K1015&lt;&gt;"是",0,P1015*税费设置!$B$8)</f>
        <v>0</v>
      </c>
      <c r="R1015" s="8">
        <f>IF(K1015&lt;&gt;"是",0,P1015*税费设置!$B$9)</f>
        <v>0</v>
      </c>
      <c r="S1015" s="8">
        <f t="shared" si="111"/>
        <v>0</v>
      </c>
    </row>
    <row r="1016" spans="1:19" ht="13.9">
      <c r="A1016" s="6" t="str">
        <f>IF(总支出!A1016="","",总支出!A1016)</f>
        <v/>
      </c>
      <c r="B1016" s="7" t="str">
        <f>IF(总支出!B1016="","",总支出!B1016)</f>
        <v/>
      </c>
      <c r="C1016" s="6" t="str">
        <f t="shared" si="105"/>
        <v/>
      </c>
      <c r="D1016" s="6" t="str">
        <f>IF(总支出!C1016="","",总支出!C1016)</f>
        <v/>
      </c>
      <c r="E1016" s="8" t="str">
        <f>IF(总支出!D1016="","",总支出!D1016)</f>
        <v/>
      </c>
      <c r="F1016" s="6" t="str">
        <f>IF(总支出!E1016="","",总支出!E1016)</f>
        <v/>
      </c>
      <c r="G1016" s="6" t="str">
        <f>IF(总支出!H1016="","",总支出!H1016)</f>
        <v/>
      </c>
      <c r="H1016" s="6" t="str">
        <f>IF(总支出!I1016="","自动",总支出!I1016)</f>
        <v>自动</v>
      </c>
      <c r="I1016" s="6" t="str">
        <f>IF(F1016="","",IFERROR(VLOOKUP(F1016,税费设置!$A$15:$B$27,2,FALSE),"含税不明"))</f>
        <v/>
      </c>
      <c r="J1016" s="6" t="str">
        <f t="shared" si="106"/>
        <v/>
      </c>
      <c r="K1016" s="6" t="str">
        <f>IF(AND(税费设置!$B$5="是",G1016="个人支出",J1016="应税"),"是","否")</f>
        <v>否</v>
      </c>
      <c r="L1016" s="8">
        <f t="shared" si="107"/>
        <v>0</v>
      </c>
      <c r="M1016" s="8">
        <f t="shared" si="108"/>
        <v>0</v>
      </c>
      <c r="N1016" s="8">
        <f t="shared" si="109"/>
        <v>0</v>
      </c>
      <c r="O1016" s="8">
        <f t="shared" si="110"/>
        <v>0</v>
      </c>
      <c r="P1016" s="8">
        <f>IF(K1016&lt;&gt;"是",0,IF(税费设置!$B$6="是",E1016/(1+税费设置!$B$10),E1016))</f>
        <v>0</v>
      </c>
      <c r="Q1016" s="8">
        <f>IF(K1016&lt;&gt;"是",0,P1016*税费设置!$B$8)</f>
        <v>0</v>
      </c>
      <c r="R1016" s="8">
        <f>IF(K1016&lt;&gt;"是",0,P1016*税费设置!$B$9)</f>
        <v>0</v>
      </c>
      <c r="S1016" s="8">
        <f t="shared" si="111"/>
        <v>0</v>
      </c>
    </row>
    <row r="1017" spans="1:19" ht="13.9">
      <c r="A1017" s="6" t="str">
        <f>IF(总支出!A1017="","",总支出!A1017)</f>
        <v/>
      </c>
      <c r="B1017" s="7" t="str">
        <f>IF(总支出!B1017="","",总支出!B1017)</f>
        <v/>
      </c>
      <c r="C1017" s="6" t="str">
        <f t="shared" si="105"/>
        <v/>
      </c>
      <c r="D1017" s="6" t="str">
        <f>IF(总支出!C1017="","",总支出!C1017)</f>
        <v/>
      </c>
      <c r="E1017" s="8" t="str">
        <f>IF(总支出!D1017="","",总支出!D1017)</f>
        <v/>
      </c>
      <c r="F1017" s="6" t="str">
        <f>IF(总支出!E1017="","",总支出!E1017)</f>
        <v/>
      </c>
      <c r="G1017" s="6" t="str">
        <f>IF(总支出!H1017="","",总支出!H1017)</f>
        <v/>
      </c>
      <c r="H1017" s="6" t="str">
        <f>IF(总支出!I1017="","自动",总支出!I1017)</f>
        <v>自动</v>
      </c>
      <c r="I1017" s="6" t="str">
        <f>IF(F1017="","",IFERROR(VLOOKUP(F1017,税费设置!$A$15:$B$27,2,FALSE),"含税不明"))</f>
        <v/>
      </c>
      <c r="J1017" s="6" t="str">
        <f t="shared" si="106"/>
        <v/>
      </c>
      <c r="K1017" s="6" t="str">
        <f>IF(AND(税费设置!$B$5="是",G1017="个人支出",J1017="应税"),"是","否")</f>
        <v>否</v>
      </c>
      <c r="L1017" s="8">
        <f t="shared" si="107"/>
        <v>0</v>
      </c>
      <c r="M1017" s="8">
        <f t="shared" si="108"/>
        <v>0</v>
      </c>
      <c r="N1017" s="8">
        <f t="shared" si="109"/>
        <v>0</v>
      </c>
      <c r="O1017" s="8">
        <f t="shared" si="110"/>
        <v>0</v>
      </c>
      <c r="P1017" s="8">
        <f>IF(K1017&lt;&gt;"是",0,IF(税费设置!$B$6="是",E1017/(1+税费设置!$B$10),E1017))</f>
        <v>0</v>
      </c>
      <c r="Q1017" s="8">
        <f>IF(K1017&lt;&gt;"是",0,P1017*税费设置!$B$8)</f>
        <v>0</v>
      </c>
      <c r="R1017" s="8">
        <f>IF(K1017&lt;&gt;"是",0,P1017*税费设置!$B$9)</f>
        <v>0</v>
      </c>
      <c r="S1017" s="8">
        <f t="shared" si="111"/>
        <v>0</v>
      </c>
    </row>
    <row r="1018" spans="1:19" ht="13.9">
      <c r="A1018" s="6" t="str">
        <f>IF(总支出!A1018="","",总支出!A1018)</f>
        <v/>
      </c>
      <c r="B1018" s="7" t="str">
        <f>IF(总支出!B1018="","",总支出!B1018)</f>
        <v/>
      </c>
      <c r="C1018" s="6" t="str">
        <f t="shared" si="105"/>
        <v/>
      </c>
      <c r="D1018" s="6" t="str">
        <f>IF(总支出!C1018="","",总支出!C1018)</f>
        <v/>
      </c>
      <c r="E1018" s="8" t="str">
        <f>IF(总支出!D1018="","",总支出!D1018)</f>
        <v/>
      </c>
      <c r="F1018" s="6" t="str">
        <f>IF(总支出!E1018="","",总支出!E1018)</f>
        <v/>
      </c>
      <c r="G1018" s="6" t="str">
        <f>IF(总支出!H1018="","",总支出!H1018)</f>
        <v/>
      </c>
      <c r="H1018" s="6" t="str">
        <f>IF(总支出!I1018="","自动",总支出!I1018)</f>
        <v>自动</v>
      </c>
      <c r="I1018" s="6" t="str">
        <f>IF(F1018="","",IFERROR(VLOOKUP(F1018,税费设置!$A$15:$B$27,2,FALSE),"含税不明"))</f>
        <v/>
      </c>
      <c r="J1018" s="6" t="str">
        <f t="shared" si="106"/>
        <v/>
      </c>
      <c r="K1018" s="6" t="str">
        <f>IF(AND(税费设置!$B$5="是",G1018="个人支出",J1018="应税"),"是","否")</f>
        <v>否</v>
      </c>
      <c r="L1018" s="8">
        <f t="shared" si="107"/>
        <v>0</v>
      </c>
      <c r="M1018" s="8">
        <f t="shared" si="108"/>
        <v>0</v>
      </c>
      <c r="N1018" s="8">
        <f t="shared" si="109"/>
        <v>0</v>
      </c>
      <c r="O1018" s="8">
        <f t="shared" si="110"/>
        <v>0</v>
      </c>
      <c r="P1018" s="8">
        <f>IF(K1018&lt;&gt;"是",0,IF(税费设置!$B$6="是",E1018/(1+税费设置!$B$10),E1018))</f>
        <v>0</v>
      </c>
      <c r="Q1018" s="8">
        <f>IF(K1018&lt;&gt;"是",0,P1018*税费设置!$B$8)</f>
        <v>0</v>
      </c>
      <c r="R1018" s="8">
        <f>IF(K1018&lt;&gt;"是",0,P1018*税费设置!$B$9)</f>
        <v>0</v>
      </c>
      <c r="S1018" s="8">
        <f t="shared" si="111"/>
        <v>0</v>
      </c>
    </row>
    <row r="1019" spans="1:19" ht="13.9">
      <c r="A1019" s="6" t="str">
        <f>IF(总支出!A1019="","",总支出!A1019)</f>
        <v/>
      </c>
      <c r="B1019" s="7" t="str">
        <f>IF(总支出!B1019="","",总支出!B1019)</f>
        <v/>
      </c>
      <c r="C1019" s="6" t="str">
        <f t="shared" si="105"/>
        <v/>
      </c>
      <c r="D1019" s="6" t="str">
        <f>IF(总支出!C1019="","",总支出!C1019)</f>
        <v/>
      </c>
      <c r="E1019" s="8" t="str">
        <f>IF(总支出!D1019="","",总支出!D1019)</f>
        <v/>
      </c>
      <c r="F1019" s="6" t="str">
        <f>IF(总支出!E1019="","",总支出!E1019)</f>
        <v/>
      </c>
      <c r="G1019" s="6" t="str">
        <f>IF(总支出!H1019="","",总支出!H1019)</f>
        <v/>
      </c>
      <c r="H1019" s="6" t="str">
        <f>IF(总支出!I1019="","自动",总支出!I1019)</f>
        <v>自动</v>
      </c>
      <c r="I1019" s="6" t="str">
        <f>IF(F1019="","",IFERROR(VLOOKUP(F1019,税费设置!$A$15:$B$27,2,FALSE),"含税不明"))</f>
        <v/>
      </c>
      <c r="J1019" s="6" t="str">
        <f t="shared" si="106"/>
        <v/>
      </c>
      <c r="K1019" s="6" t="str">
        <f>IF(AND(税费设置!$B$5="是",G1019="个人支出",J1019="应税"),"是","否")</f>
        <v>否</v>
      </c>
      <c r="L1019" s="8">
        <f t="shared" si="107"/>
        <v>0</v>
      </c>
      <c r="M1019" s="8">
        <f t="shared" si="108"/>
        <v>0</v>
      </c>
      <c r="N1019" s="8">
        <f t="shared" si="109"/>
        <v>0</v>
      </c>
      <c r="O1019" s="8">
        <f t="shared" si="110"/>
        <v>0</v>
      </c>
      <c r="P1019" s="8">
        <f>IF(K1019&lt;&gt;"是",0,IF(税费设置!$B$6="是",E1019/(1+税费设置!$B$10),E1019))</f>
        <v>0</v>
      </c>
      <c r="Q1019" s="8">
        <f>IF(K1019&lt;&gt;"是",0,P1019*税费设置!$B$8)</f>
        <v>0</v>
      </c>
      <c r="R1019" s="8">
        <f>IF(K1019&lt;&gt;"是",0,P1019*税费设置!$B$9)</f>
        <v>0</v>
      </c>
      <c r="S1019" s="8">
        <f t="shared" si="111"/>
        <v>0</v>
      </c>
    </row>
    <row r="1020" spans="1:19" ht="13.9">
      <c r="A1020" s="6" t="str">
        <f>IF(总支出!A1020="","",总支出!A1020)</f>
        <v/>
      </c>
      <c r="B1020" s="7" t="str">
        <f>IF(总支出!B1020="","",总支出!B1020)</f>
        <v/>
      </c>
      <c r="C1020" s="6" t="str">
        <f t="shared" si="105"/>
        <v/>
      </c>
      <c r="D1020" s="6" t="str">
        <f>IF(总支出!C1020="","",总支出!C1020)</f>
        <v/>
      </c>
      <c r="E1020" s="8" t="str">
        <f>IF(总支出!D1020="","",总支出!D1020)</f>
        <v/>
      </c>
      <c r="F1020" s="6" t="str">
        <f>IF(总支出!E1020="","",总支出!E1020)</f>
        <v/>
      </c>
      <c r="G1020" s="6" t="str">
        <f>IF(总支出!H1020="","",总支出!H1020)</f>
        <v/>
      </c>
      <c r="H1020" s="6" t="str">
        <f>IF(总支出!I1020="","自动",总支出!I1020)</f>
        <v>自动</v>
      </c>
      <c r="I1020" s="6" t="str">
        <f>IF(F1020="","",IFERROR(VLOOKUP(F1020,税费设置!$A$15:$B$27,2,FALSE),"含税不明"))</f>
        <v/>
      </c>
      <c r="J1020" s="6" t="str">
        <f t="shared" si="106"/>
        <v/>
      </c>
      <c r="K1020" s="6" t="str">
        <f>IF(AND(税费设置!$B$5="是",G1020="个人支出",J1020="应税"),"是","否")</f>
        <v>否</v>
      </c>
      <c r="L1020" s="8">
        <f t="shared" si="107"/>
        <v>0</v>
      </c>
      <c r="M1020" s="8">
        <f t="shared" si="108"/>
        <v>0</v>
      </c>
      <c r="N1020" s="8">
        <f t="shared" si="109"/>
        <v>0</v>
      </c>
      <c r="O1020" s="8">
        <f t="shared" si="110"/>
        <v>0</v>
      </c>
      <c r="P1020" s="8">
        <f>IF(K1020&lt;&gt;"是",0,IF(税费设置!$B$6="是",E1020/(1+税费设置!$B$10),E1020))</f>
        <v>0</v>
      </c>
      <c r="Q1020" s="8">
        <f>IF(K1020&lt;&gt;"是",0,P1020*税费设置!$B$8)</f>
        <v>0</v>
      </c>
      <c r="R1020" s="8">
        <f>IF(K1020&lt;&gt;"是",0,P1020*税费设置!$B$9)</f>
        <v>0</v>
      </c>
      <c r="S1020" s="8">
        <f t="shared" si="111"/>
        <v>0</v>
      </c>
    </row>
    <row r="1021" spans="1:19" ht="13.9">
      <c r="A1021" s="6" t="str">
        <f>IF(总支出!A1021="","",总支出!A1021)</f>
        <v/>
      </c>
      <c r="B1021" s="7" t="str">
        <f>IF(总支出!B1021="","",总支出!B1021)</f>
        <v/>
      </c>
      <c r="C1021" s="6" t="str">
        <f t="shared" si="105"/>
        <v/>
      </c>
      <c r="D1021" s="6" t="str">
        <f>IF(总支出!C1021="","",总支出!C1021)</f>
        <v/>
      </c>
      <c r="E1021" s="8" t="str">
        <f>IF(总支出!D1021="","",总支出!D1021)</f>
        <v/>
      </c>
      <c r="F1021" s="6" t="str">
        <f>IF(总支出!E1021="","",总支出!E1021)</f>
        <v/>
      </c>
      <c r="G1021" s="6" t="str">
        <f>IF(总支出!H1021="","",总支出!H1021)</f>
        <v/>
      </c>
      <c r="H1021" s="6" t="str">
        <f>IF(总支出!I1021="","自动",总支出!I1021)</f>
        <v>自动</v>
      </c>
      <c r="I1021" s="6" t="str">
        <f>IF(F1021="","",IFERROR(VLOOKUP(F1021,税费设置!$A$15:$B$27,2,FALSE),"含税不明"))</f>
        <v/>
      </c>
      <c r="J1021" s="6" t="str">
        <f t="shared" si="106"/>
        <v/>
      </c>
      <c r="K1021" s="6" t="str">
        <f>IF(AND(税费设置!$B$5="是",G1021="个人支出",J1021="应税"),"是","否")</f>
        <v>否</v>
      </c>
      <c r="L1021" s="8">
        <f t="shared" si="107"/>
        <v>0</v>
      </c>
      <c r="M1021" s="8">
        <f t="shared" si="108"/>
        <v>0</v>
      </c>
      <c r="N1021" s="8">
        <f t="shared" si="109"/>
        <v>0</v>
      </c>
      <c r="O1021" s="8">
        <f t="shared" si="110"/>
        <v>0</v>
      </c>
      <c r="P1021" s="8">
        <f>IF(K1021&lt;&gt;"是",0,IF(税费设置!$B$6="是",E1021/(1+税费设置!$B$10),E1021))</f>
        <v>0</v>
      </c>
      <c r="Q1021" s="8">
        <f>IF(K1021&lt;&gt;"是",0,P1021*税费设置!$B$8)</f>
        <v>0</v>
      </c>
      <c r="R1021" s="8">
        <f>IF(K1021&lt;&gt;"是",0,P1021*税费设置!$B$9)</f>
        <v>0</v>
      </c>
      <c r="S1021" s="8">
        <f t="shared" si="111"/>
        <v>0</v>
      </c>
    </row>
    <row r="1022" spans="1:19" ht="13.9">
      <c r="A1022" s="6" t="str">
        <f>IF(总支出!A1022="","",总支出!A1022)</f>
        <v/>
      </c>
      <c r="B1022" s="7" t="str">
        <f>IF(总支出!B1022="","",总支出!B1022)</f>
        <v/>
      </c>
      <c r="C1022" s="6" t="str">
        <f t="shared" si="105"/>
        <v/>
      </c>
      <c r="D1022" s="6" t="str">
        <f>IF(总支出!C1022="","",总支出!C1022)</f>
        <v/>
      </c>
      <c r="E1022" s="8" t="str">
        <f>IF(总支出!D1022="","",总支出!D1022)</f>
        <v/>
      </c>
      <c r="F1022" s="6" t="str">
        <f>IF(总支出!E1022="","",总支出!E1022)</f>
        <v/>
      </c>
      <c r="G1022" s="6" t="str">
        <f>IF(总支出!H1022="","",总支出!H1022)</f>
        <v/>
      </c>
      <c r="H1022" s="6" t="str">
        <f>IF(总支出!I1022="","自动",总支出!I1022)</f>
        <v>自动</v>
      </c>
      <c r="I1022" s="6" t="str">
        <f>IF(F1022="","",IFERROR(VLOOKUP(F1022,税费设置!$A$15:$B$27,2,FALSE),"含税不明"))</f>
        <v/>
      </c>
      <c r="J1022" s="6" t="str">
        <f t="shared" si="106"/>
        <v/>
      </c>
      <c r="K1022" s="6" t="str">
        <f>IF(AND(税费设置!$B$5="是",G1022="个人支出",J1022="应税"),"是","否")</f>
        <v>否</v>
      </c>
      <c r="L1022" s="8">
        <f t="shared" si="107"/>
        <v>0</v>
      </c>
      <c r="M1022" s="8">
        <f t="shared" si="108"/>
        <v>0</v>
      </c>
      <c r="N1022" s="8">
        <f t="shared" si="109"/>
        <v>0</v>
      </c>
      <c r="O1022" s="8">
        <f t="shared" si="110"/>
        <v>0</v>
      </c>
      <c r="P1022" s="8">
        <f>IF(K1022&lt;&gt;"是",0,IF(税费设置!$B$6="是",E1022/(1+税费设置!$B$10),E1022))</f>
        <v>0</v>
      </c>
      <c r="Q1022" s="8">
        <f>IF(K1022&lt;&gt;"是",0,P1022*税费设置!$B$8)</f>
        <v>0</v>
      </c>
      <c r="R1022" s="8">
        <f>IF(K1022&lt;&gt;"是",0,P1022*税费设置!$B$9)</f>
        <v>0</v>
      </c>
      <c r="S1022" s="8">
        <f t="shared" si="111"/>
        <v>0</v>
      </c>
    </row>
    <row r="1023" spans="1:19" ht="13.9">
      <c r="A1023" s="6" t="str">
        <f>IF(总支出!A1023="","",总支出!A1023)</f>
        <v/>
      </c>
      <c r="B1023" s="7" t="str">
        <f>IF(总支出!B1023="","",总支出!B1023)</f>
        <v/>
      </c>
      <c r="C1023" s="6" t="str">
        <f t="shared" si="105"/>
        <v/>
      </c>
      <c r="D1023" s="6" t="str">
        <f>IF(总支出!C1023="","",总支出!C1023)</f>
        <v/>
      </c>
      <c r="E1023" s="8" t="str">
        <f>IF(总支出!D1023="","",总支出!D1023)</f>
        <v/>
      </c>
      <c r="F1023" s="6" t="str">
        <f>IF(总支出!E1023="","",总支出!E1023)</f>
        <v/>
      </c>
      <c r="G1023" s="6" t="str">
        <f>IF(总支出!H1023="","",总支出!H1023)</f>
        <v/>
      </c>
      <c r="H1023" s="6" t="str">
        <f>IF(总支出!I1023="","自动",总支出!I1023)</f>
        <v>自动</v>
      </c>
      <c r="I1023" s="6" t="str">
        <f>IF(F1023="","",IFERROR(VLOOKUP(F1023,税费设置!$A$15:$B$27,2,FALSE),"含税不明"))</f>
        <v/>
      </c>
      <c r="J1023" s="6" t="str">
        <f t="shared" si="106"/>
        <v/>
      </c>
      <c r="K1023" s="6" t="str">
        <f>IF(AND(税费设置!$B$5="是",G1023="个人支出",J1023="应税"),"是","否")</f>
        <v>否</v>
      </c>
      <c r="L1023" s="8">
        <f t="shared" si="107"/>
        <v>0</v>
      </c>
      <c r="M1023" s="8">
        <f t="shared" si="108"/>
        <v>0</v>
      </c>
      <c r="N1023" s="8">
        <f t="shared" si="109"/>
        <v>0</v>
      </c>
      <c r="O1023" s="8">
        <f t="shared" si="110"/>
        <v>0</v>
      </c>
      <c r="P1023" s="8">
        <f>IF(K1023&lt;&gt;"是",0,IF(税费设置!$B$6="是",E1023/(1+税费设置!$B$10),E1023))</f>
        <v>0</v>
      </c>
      <c r="Q1023" s="8">
        <f>IF(K1023&lt;&gt;"是",0,P1023*税费设置!$B$8)</f>
        <v>0</v>
      </c>
      <c r="R1023" s="8">
        <f>IF(K1023&lt;&gt;"是",0,P1023*税费设置!$B$9)</f>
        <v>0</v>
      </c>
      <c r="S1023" s="8">
        <f t="shared" si="111"/>
        <v>0</v>
      </c>
    </row>
    <row r="1024" spans="1:19" ht="13.9">
      <c r="A1024" s="6" t="str">
        <f>IF(总支出!A1024="","",总支出!A1024)</f>
        <v/>
      </c>
      <c r="B1024" s="7" t="str">
        <f>IF(总支出!B1024="","",总支出!B1024)</f>
        <v/>
      </c>
      <c r="C1024" s="6" t="str">
        <f t="shared" si="105"/>
        <v/>
      </c>
      <c r="D1024" s="6" t="str">
        <f>IF(总支出!C1024="","",总支出!C1024)</f>
        <v/>
      </c>
      <c r="E1024" s="8" t="str">
        <f>IF(总支出!D1024="","",总支出!D1024)</f>
        <v/>
      </c>
      <c r="F1024" s="6" t="str">
        <f>IF(总支出!E1024="","",总支出!E1024)</f>
        <v/>
      </c>
      <c r="G1024" s="6" t="str">
        <f>IF(总支出!H1024="","",总支出!H1024)</f>
        <v/>
      </c>
      <c r="H1024" s="6" t="str">
        <f>IF(总支出!I1024="","自动",总支出!I1024)</f>
        <v>自动</v>
      </c>
      <c r="I1024" s="6" t="str">
        <f>IF(F1024="","",IFERROR(VLOOKUP(F1024,税费设置!$A$15:$B$27,2,FALSE),"含税不明"))</f>
        <v/>
      </c>
      <c r="J1024" s="6" t="str">
        <f t="shared" si="106"/>
        <v/>
      </c>
      <c r="K1024" s="6" t="str">
        <f>IF(AND(税费设置!$B$5="是",G1024="个人支出",J1024="应税"),"是","否")</f>
        <v>否</v>
      </c>
      <c r="L1024" s="8">
        <f t="shared" si="107"/>
        <v>0</v>
      </c>
      <c r="M1024" s="8">
        <f t="shared" si="108"/>
        <v>0</v>
      </c>
      <c r="N1024" s="8">
        <f t="shared" si="109"/>
        <v>0</v>
      </c>
      <c r="O1024" s="8">
        <f t="shared" si="110"/>
        <v>0</v>
      </c>
      <c r="P1024" s="8">
        <f>IF(K1024&lt;&gt;"是",0,IF(税费设置!$B$6="是",E1024/(1+税费设置!$B$10),E1024))</f>
        <v>0</v>
      </c>
      <c r="Q1024" s="8">
        <f>IF(K1024&lt;&gt;"是",0,P1024*税费设置!$B$8)</f>
        <v>0</v>
      </c>
      <c r="R1024" s="8">
        <f>IF(K1024&lt;&gt;"是",0,P1024*税费设置!$B$9)</f>
        <v>0</v>
      </c>
      <c r="S1024" s="8">
        <f t="shared" si="111"/>
        <v>0</v>
      </c>
    </row>
    <row r="1025" spans="1:19" ht="13.9">
      <c r="A1025" s="6" t="str">
        <f>IF(总支出!A1025="","",总支出!A1025)</f>
        <v/>
      </c>
      <c r="B1025" s="7" t="str">
        <f>IF(总支出!B1025="","",总支出!B1025)</f>
        <v/>
      </c>
      <c r="C1025" s="6" t="str">
        <f t="shared" si="105"/>
        <v/>
      </c>
      <c r="D1025" s="6" t="str">
        <f>IF(总支出!C1025="","",总支出!C1025)</f>
        <v/>
      </c>
      <c r="E1025" s="8" t="str">
        <f>IF(总支出!D1025="","",总支出!D1025)</f>
        <v/>
      </c>
      <c r="F1025" s="6" t="str">
        <f>IF(总支出!E1025="","",总支出!E1025)</f>
        <v/>
      </c>
      <c r="G1025" s="6" t="str">
        <f>IF(总支出!H1025="","",总支出!H1025)</f>
        <v/>
      </c>
      <c r="H1025" s="6" t="str">
        <f>IF(总支出!I1025="","自动",总支出!I1025)</f>
        <v>自动</v>
      </c>
      <c r="I1025" s="6" t="str">
        <f>IF(F1025="","",IFERROR(VLOOKUP(F1025,税费设置!$A$15:$B$27,2,FALSE),"含税不明"))</f>
        <v/>
      </c>
      <c r="J1025" s="6" t="str">
        <f t="shared" si="106"/>
        <v/>
      </c>
      <c r="K1025" s="6" t="str">
        <f>IF(AND(税费设置!$B$5="是",G1025="个人支出",J1025="应税"),"是","否")</f>
        <v>否</v>
      </c>
      <c r="L1025" s="8">
        <f t="shared" si="107"/>
        <v>0</v>
      </c>
      <c r="M1025" s="8">
        <f t="shared" si="108"/>
        <v>0</v>
      </c>
      <c r="N1025" s="8">
        <f t="shared" si="109"/>
        <v>0</v>
      </c>
      <c r="O1025" s="8">
        <f t="shared" si="110"/>
        <v>0</v>
      </c>
      <c r="P1025" s="8">
        <f>IF(K1025&lt;&gt;"是",0,IF(税费设置!$B$6="是",E1025/(1+税费设置!$B$10),E1025))</f>
        <v>0</v>
      </c>
      <c r="Q1025" s="8">
        <f>IF(K1025&lt;&gt;"是",0,P1025*税费设置!$B$8)</f>
        <v>0</v>
      </c>
      <c r="R1025" s="8">
        <f>IF(K1025&lt;&gt;"是",0,P1025*税费设置!$B$9)</f>
        <v>0</v>
      </c>
      <c r="S1025" s="8">
        <f t="shared" si="111"/>
        <v>0</v>
      </c>
    </row>
    <row r="1026" spans="1:19" ht="13.9">
      <c r="A1026" s="6" t="str">
        <f>IF(总支出!A1026="","",总支出!A1026)</f>
        <v/>
      </c>
      <c r="B1026" s="7" t="str">
        <f>IF(总支出!B1026="","",总支出!B1026)</f>
        <v/>
      </c>
      <c r="C1026" s="6" t="str">
        <f t="shared" si="105"/>
        <v/>
      </c>
      <c r="D1026" s="6" t="str">
        <f>IF(总支出!C1026="","",总支出!C1026)</f>
        <v/>
      </c>
      <c r="E1026" s="8" t="str">
        <f>IF(总支出!D1026="","",总支出!D1026)</f>
        <v/>
      </c>
      <c r="F1026" s="6" t="str">
        <f>IF(总支出!E1026="","",总支出!E1026)</f>
        <v/>
      </c>
      <c r="G1026" s="6" t="str">
        <f>IF(总支出!H1026="","",总支出!H1026)</f>
        <v/>
      </c>
      <c r="H1026" s="6" t="str">
        <f>IF(总支出!I1026="","自动",总支出!I1026)</f>
        <v>自动</v>
      </c>
      <c r="I1026" s="6" t="str">
        <f>IF(F1026="","",IFERROR(VLOOKUP(F1026,税费设置!$A$15:$B$27,2,FALSE),"含税不明"))</f>
        <v/>
      </c>
      <c r="J1026" s="6" t="str">
        <f t="shared" si="106"/>
        <v/>
      </c>
      <c r="K1026" s="6" t="str">
        <f>IF(AND(税费设置!$B$5="是",G1026="个人支出",J1026="应税"),"是","否")</f>
        <v>否</v>
      </c>
      <c r="L1026" s="8">
        <f t="shared" si="107"/>
        <v>0</v>
      </c>
      <c r="M1026" s="8">
        <f t="shared" si="108"/>
        <v>0</v>
      </c>
      <c r="N1026" s="8">
        <f t="shared" si="109"/>
        <v>0</v>
      </c>
      <c r="O1026" s="8">
        <f t="shared" si="110"/>
        <v>0</v>
      </c>
      <c r="P1026" s="8">
        <f>IF(K1026&lt;&gt;"是",0,IF(税费设置!$B$6="是",E1026/(1+税费设置!$B$10),E1026))</f>
        <v>0</v>
      </c>
      <c r="Q1026" s="8">
        <f>IF(K1026&lt;&gt;"是",0,P1026*税费设置!$B$8)</f>
        <v>0</v>
      </c>
      <c r="R1026" s="8">
        <f>IF(K1026&lt;&gt;"是",0,P1026*税费设置!$B$9)</f>
        <v>0</v>
      </c>
      <c r="S1026" s="8">
        <f t="shared" si="111"/>
        <v>0</v>
      </c>
    </row>
    <row r="1027" spans="1:19" ht="13.9">
      <c r="A1027" s="6" t="str">
        <f>IF(总支出!A1027="","",总支出!A1027)</f>
        <v/>
      </c>
      <c r="B1027" s="7" t="str">
        <f>IF(总支出!B1027="","",总支出!B1027)</f>
        <v/>
      </c>
      <c r="C1027" s="6" t="str">
        <f t="shared" si="105"/>
        <v/>
      </c>
      <c r="D1027" s="6" t="str">
        <f>IF(总支出!C1027="","",总支出!C1027)</f>
        <v/>
      </c>
      <c r="E1027" s="8" t="str">
        <f>IF(总支出!D1027="","",总支出!D1027)</f>
        <v/>
      </c>
      <c r="F1027" s="6" t="str">
        <f>IF(总支出!E1027="","",总支出!E1027)</f>
        <v/>
      </c>
      <c r="G1027" s="6" t="str">
        <f>IF(总支出!H1027="","",总支出!H1027)</f>
        <v/>
      </c>
      <c r="H1027" s="6" t="str">
        <f>IF(总支出!I1027="","自动",总支出!I1027)</f>
        <v>自动</v>
      </c>
      <c r="I1027" s="6" t="str">
        <f>IF(F1027="","",IFERROR(VLOOKUP(F1027,税费设置!$A$15:$B$27,2,FALSE),"含税不明"))</f>
        <v/>
      </c>
      <c r="J1027" s="6" t="str">
        <f t="shared" si="106"/>
        <v/>
      </c>
      <c r="K1027" s="6" t="str">
        <f>IF(AND(税费设置!$B$5="是",G1027="个人支出",J1027="应税"),"是","否")</f>
        <v>否</v>
      </c>
      <c r="L1027" s="8">
        <f t="shared" si="107"/>
        <v>0</v>
      </c>
      <c r="M1027" s="8">
        <f t="shared" si="108"/>
        <v>0</v>
      </c>
      <c r="N1027" s="8">
        <f t="shared" si="109"/>
        <v>0</v>
      </c>
      <c r="O1027" s="8">
        <f t="shared" si="110"/>
        <v>0</v>
      </c>
      <c r="P1027" s="8">
        <f>IF(K1027&lt;&gt;"是",0,IF(税费设置!$B$6="是",E1027/(1+税费设置!$B$10),E1027))</f>
        <v>0</v>
      </c>
      <c r="Q1027" s="8">
        <f>IF(K1027&lt;&gt;"是",0,P1027*税费设置!$B$8)</f>
        <v>0</v>
      </c>
      <c r="R1027" s="8">
        <f>IF(K1027&lt;&gt;"是",0,P1027*税费设置!$B$9)</f>
        <v>0</v>
      </c>
      <c r="S1027" s="8">
        <f t="shared" si="111"/>
        <v>0</v>
      </c>
    </row>
    <row r="1028" spans="1:19" ht="13.9">
      <c r="A1028" s="6" t="str">
        <f>IF(总支出!A1028="","",总支出!A1028)</f>
        <v/>
      </c>
      <c r="B1028" s="7" t="str">
        <f>IF(总支出!B1028="","",总支出!B1028)</f>
        <v/>
      </c>
      <c r="C1028" s="6" t="str">
        <f t="shared" ref="C1028:C1091" si="112">IF(B1028="","",TEXT(B1028,"yyyy-mm"))</f>
        <v/>
      </c>
      <c r="D1028" s="6" t="str">
        <f>IF(总支出!C1028="","",总支出!C1028)</f>
        <v/>
      </c>
      <c r="E1028" s="8" t="str">
        <f>IF(总支出!D1028="","",总支出!D1028)</f>
        <v/>
      </c>
      <c r="F1028" s="6" t="str">
        <f>IF(总支出!E1028="","",总支出!E1028)</f>
        <v/>
      </c>
      <c r="G1028" s="6" t="str">
        <f>IF(总支出!H1028="","",总支出!H1028)</f>
        <v/>
      </c>
      <c r="H1028" s="6" t="str">
        <f>IF(总支出!I1028="","自动",总支出!I1028)</f>
        <v>自动</v>
      </c>
      <c r="I1028" s="6" t="str">
        <f>IF(F1028="","",IFERROR(VLOOKUP(F1028,税费设置!$A$15:$B$27,2,FALSE),"含税不明"))</f>
        <v/>
      </c>
      <c r="J1028" s="6" t="str">
        <f t="shared" ref="J1028:J1091" si="113">IF(D1028="","",IF(H1028="自动",I1028,H1028))</f>
        <v/>
      </c>
      <c r="K1028" s="6" t="str">
        <f>IF(AND(税费设置!$B$5="是",G1028="个人支出",J1028="应税"),"是","否")</f>
        <v>否</v>
      </c>
      <c r="L1028" s="8">
        <f t="shared" ref="L1028:L1091" si="114">IF(K1028="是",E1028,0)</f>
        <v>0</v>
      </c>
      <c r="M1028" s="8">
        <f t="shared" ref="M1028:M1091" si="115">IF(AND(G1028="个人支出",J1028="零税率"),E1028,0)</f>
        <v>0</v>
      </c>
      <c r="N1028" s="8">
        <f t="shared" ref="N1028:N1091" si="116">IF(AND(G1028="个人支出",J1028="免税"),E1028,0)</f>
        <v>0</v>
      </c>
      <c r="O1028" s="8">
        <f t="shared" ref="O1028:O1091" si="117">IF(AND(G1028="个人支出",OR(J1028="含税不明",J1028="不适用")),E1028,0)</f>
        <v>0</v>
      </c>
      <c r="P1028" s="8">
        <f>IF(K1028&lt;&gt;"是",0,IF(税费设置!$B$6="是",E1028/(1+税费设置!$B$10),E1028))</f>
        <v>0</v>
      </c>
      <c r="Q1028" s="8">
        <f>IF(K1028&lt;&gt;"是",0,P1028*税费设置!$B$8)</f>
        <v>0</v>
      </c>
      <c r="R1028" s="8">
        <f>IF(K1028&lt;&gt;"是",0,P1028*税费设置!$B$9)</f>
        <v>0</v>
      </c>
      <c r="S1028" s="8">
        <f t="shared" ref="S1028:S1091" si="118">Q1028+R1028</f>
        <v>0</v>
      </c>
    </row>
    <row r="1029" spans="1:19" ht="13.9">
      <c r="A1029" s="6" t="str">
        <f>IF(总支出!A1029="","",总支出!A1029)</f>
        <v/>
      </c>
      <c r="B1029" s="7" t="str">
        <f>IF(总支出!B1029="","",总支出!B1029)</f>
        <v/>
      </c>
      <c r="C1029" s="6" t="str">
        <f t="shared" si="112"/>
        <v/>
      </c>
      <c r="D1029" s="6" t="str">
        <f>IF(总支出!C1029="","",总支出!C1029)</f>
        <v/>
      </c>
      <c r="E1029" s="8" t="str">
        <f>IF(总支出!D1029="","",总支出!D1029)</f>
        <v/>
      </c>
      <c r="F1029" s="6" t="str">
        <f>IF(总支出!E1029="","",总支出!E1029)</f>
        <v/>
      </c>
      <c r="G1029" s="6" t="str">
        <f>IF(总支出!H1029="","",总支出!H1029)</f>
        <v/>
      </c>
      <c r="H1029" s="6" t="str">
        <f>IF(总支出!I1029="","自动",总支出!I1029)</f>
        <v>自动</v>
      </c>
      <c r="I1029" s="6" t="str">
        <f>IF(F1029="","",IFERROR(VLOOKUP(F1029,税费设置!$A$15:$B$27,2,FALSE),"含税不明"))</f>
        <v/>
      </c>
      <c r="J1029" s="6" t="str">
        <f t="shared" si="113"/>
        <v/>
      </c>
      <c r="K1029" s="6" t="str">
        <f>IF(AND(税费设置!$B$5="是",G1029="个人支出",J1029="应税"),"是","否")</f>
        <v>否</v>
      </c>
      <c r="L1029" s="8">
        <f t="shared" si="114"/>
        <v>0</v>
      </c>
      <c r="M1029" s="8">
        <f t="shared" si="115"/>
        <v>0</v>
      </c>
      <c r="N1029" s="8">
        <f t="shared" si="116"/>
        <v>0</v>
      </c>
      <c r="O1029" s="8">
        <f t="shared" si="117"/>
        <v>0</v>
      </c>
      <c r="P1029" s="8">
        <f>IF(K1029&lt;&gt;"是",0,IF(税费设置!$B$6="是",E1029/(1+税费设置!$B$10),E1029))</f>
        <v>0</v>
      </c>
      <c r="Q1029" s="8">
        <f>IF(K1029&lt;&gt;"是",0,P1029*税费设置!$B$8)</f>
        <v>0</v>
      </c>
      <c r="R1029" s="8">
        <f>IF(K1029&lt;&gt;"是",0,P1029*税费设置!$B$9)</f>
        <v>0</v>
      </c>
      <c r="S1029" s="8">
        <f t="shared" si="118"/>
        <v>0</v>
      </c>
    </row>
    <row r="1030" spans="1:19" ht="13.9">
      <c r="A1030" s="6" t="str">
        <f>IF(总支出!A1030="","",总支出!A1030)</f>
        <v/>
      </c>
      <c r="B1030" s="7" t="str">
        <f>IF(总支出!B1030="","",总支出!B1030)</f>
        <v/>
      </c>
      <c r="C1030" s="6" t="str">
        <f t="shared" si="112"/>
        <v/>
      </c>
      <c r="D1030" s="6" t="str">
        <f>IF(总支出!C1030="","",总支出!C1030)</f>
        <v/>
      </c>
      <c r="E1030" s="8" t="str">
        <f>IF(总支出!D1030="","",总支出!D1030)</f>
        <v/>
      </c>
      <c r="F1030" s="6" t="str">
        <f>IF(总支出!E1030="","",总支出!E1030)</f>
        <v/>
      </c>
      <c r="G1030" s="6" t="str">
        <f>IF(总支出!H1030="","",总支出!H1030)</f>
        <v/>
      </c>
      <c r="H1030" s="6" t="str">
        <f>IF(总支出!I1030="","自动",总支出!I1030)</f>
        <v>自动</v>
      </c>
      <c r="I1030" s="6" t="str">
        <f>IF(F1030="","",IFERROR(VLOOKUP(F1030,税费设置!$A$15:$B$27,2,FALSE),"含税不明"))</f>
        <v/>
      </c>
      <c r="J1030" s="6" t="str">
        <f t="shared" si="113"/>
        <v/>
      </c>
      <c r="K1030" s="6" t="str">
        <f>IF(AND(税费设置!$B$5="是",G1030="个人支出",J1030="应税"),"是","否")</f>
        <v>否</v>
      </c>
      <c r="L1030" s="8">
        <f t="shared" si="114"/>
        <v>0</v>
      </c>
      <c r="M1030" s="8">
        <f t="shared" si="115"/>
        <v>0</v>
      </c>
      <c r="N1030" s="8">
        <f t="shared" si="116"/>
        <v>0</v>
      </c>
      <c r="O1030" s="8">
        <f t="shared" si="117"/>
        <v>0</v>
      </c>
      <c r="P1030" s="8">
        <f>IF(K1030&lt;&gt;"是",0,IF(税费设置!$B$6="是",E1030/(1+税费设置!$B$10),E1030))</f>
        <v>0</v>
      </c>
      <c r="Q1030" s="8">
        <f>IF(K1030&lt;&gt;"是",0,P1030*税费设置!$B$8)</f>
        <v>0</v>
      </c>
      <c r="R1030" s="8">
        <f>IF(K1030&lt;&gt;"是",0,P1030*税费设置!$B$9)</f>
        <v>0</v>
      </c>
      <c r="S1030" s="8">
        <f t="shared" si="118"/>
        <v>0</v>
      </c>
    </row>
    <row r="1031" spans="1:19" ht="13.9">
      <c r="A1031" s="6" t="str">
        <f>IF(总支出!A1031="","",总支出!A1031)</f>
        <v/>
      </c>
      <c r="B1031" s="7" t="str">
        <f>IF(总支出!B1031="","",总支出!B1031)</f>
        <v/>
      </c>
      <c r="C1031" s="6" t="str">
        <f t="shared" si="112"/>
        <v/>
      </c>
      <c r="D1031" s="6" t="str">
        <f>IF(总支出!C1031="","",总支出!C1031)</f>
        <v/>
      </c>
      <c r="E1031" s="8" t="str">
        <f>IF(总支出!D1031="","",总支出!D1031)</f>
        <v/>
      </c>
      <c r="F1031" s="6" t="str">
        <f>IF(总支出!E1031="","",总支出!E1031)</f>
        <v/>
      </c>
      <c r="G1031" s="6" t="str">
        <f>IF(总支出!H1031="","",总支出!H1031)</f>
        <v/>
      </c>
      <c r="H1031" s="6" t="str">
        <f>IF(总支出!I1031="","自动",总支出!I1031)</f>
        <v>自动</v>
      </c>
      <c r="I1031" s="6" t="str">
        <f>IF(F1031="","",IFERROR(VLOOKUP(F1031,税费设置!$A$15:$B$27,2,FALSE),"含税不明"))</f>
        <v/>
      </c>
      <c r="J1031" s="6" t="str">
        <f t="shared" si="113"/>
        <v/>
      </c>
      <c r="K1031" s="6" t="str">
        <f>IF(AND(税费设置!$B$5="是",G1031="个人支出",J1031="应税"),"是","否")</f>
        <v>否</v>
      </c>
      <c r="L1031" s="8">
        <f t="shared" si="114"/>
        <v>0</v>
      </c>
      <c r="M1031" s="8">
        <f t="shared" si="115"/>
        <v>0</v>
      </c>
      <c r="N1031" s="8">
        <f t="shared" si="116"/>
        <v>0</v>
      </c>
      <c r="O1031" s="8">
        <f t="shared" si="117"/>
        <v>0</v>
      </c>
      <c r="P1031" s="8">
        <f>IF(K1031&lt;&gt;"是",0,IF(税费设置!$B$6="是",E1031/(1+税费设置!$B$10),E1031))</f>
        <v>0</v>
      </c>
      <c r="Q1031" s="8">
        <f>IF(K1031&lt;&gt;"是",0,P1031*税费设置!$B$8)</f>
        <v>0</v>
      </c>
      <c r="R1031" s="8">
        <f>IF(K1031&lt;&gt;"是",0,P1031*税费设置!$B$9)</f>
        <v>0</v>
      </c>
      <c r="S1031" s="8">
        <f t="shared" si="118"/>
        <v>0</v>
      </c>
    </row>
    <row r="1032" spans="1:19" ht="13.9">
      <c r="A1032" s="6" t="str">
        <f>IF(总支出!A1032="","",总支出!A1032)</f>
        <v/>
      </c>
      <c r="B1032" s="7" t="str">
        <f>IF(总支出!B1032="","",总支出!B1032)</f>
        <v/>
      </c>
      <c r="C1032" s="6" t="str">
        <f t="shared" si="112"/>
        <v/>
      </c>
      <c r="D1032" s="6" t="str">
        <f>IF(总支出!C1032="","",总支出!C1032)</f>
        <v/>
      </c>
      <c r="E1032" s="8" t="str">
        <f>IF(总支出!D1032="","",总支出!D1032)</f>
        <v/>
      </c>
      <c r="F1032" s="6" t="str">
        <f>IF(总支出!E1032="","",总支出!E1032)</f>
        <v/>
      </c>
      <c r="G1032" s="6" t="str">
        <f>IF(总支出!H1032="","",总支出!H1032)</f>
        <v/>
      </c>
      <c r="H1032" s="6" t="str">
        <f>IF(总支出!I1032="","自动",总支出!I1032)</f>
        <v>自动</v>
      </c>
      <c r="I1032" s="6" t="str">
        <f>IF(F1032="","",IFERROR(VLOOKUP(F1032,税费设置!$A$15:$B$27,2,FALSE),"含税不明"))</f>
        <v/>
      </c>
      <c r="J1032" s="6" t="str">
        <f t="shared" si="113"/>
        <v/>
      </c>
      <c r="K1032" s="6" t="str">
        <f>IF(AND(税费设置!$B$5="是",G1032="个人支出",J1032="应税"),"是","否")</f>
        <v>否</v>
      </c>
      <c r="L1032" s="8">
        <f t="shared" si="114"/>
        <v>0</v>
      </c>
      <c r="M1032" s="8">
        <f t="shared" si="115"/>
        <v>0</v>
      </c>
      <c r="N1032" s="8">
        <f t="shared" si="116"/>
        <v>0</v>
      </c>
      <c r="O1032" s="8">
        <f t="shared" si="117"/>
        <v>0</v>
      </c>
      <c r="P1032" s="8">
        <f>IF(K1032&lt;&gt;"是",0,IF(税费设置!$B$6="是",E1032/(1+税费设置!$B$10),E1032))</f>
        <v>0</v>
      </c>
      <c r="Q1032" s="8">
        <f>IF(K1032&lt;&gt;"是",0,P1032*税费设置!$B$8)</f>
        <v>0</v>
      </c>
      <c r="R1032" s="8">
        <f>IF(K1032&lt;&gt;"是",0,P1032*税费设置!$B$9)</f>
        <v>0</v>
      </c>
      <c r="S1032" s="8">
        <f t="shared" si="118"/>
        <v>0</v>
      </c>
    </row>
    <row r="1033" spans="1:19" ht="13.9">
      <c r="A1033" s="6" t="str">
        <f>IF(总支出!A1033="","",总支出!A1033)</f>
        <v/>
      </c>
      <c r="B1033" s="7" t="str">
        <f>IF(总支出!B1033="","",总支出!B1033)</f>
        <v/>
      </c>
      <c r="C1033" s="6" t="str">
        <f t="shared" si="112"/>
        <v/>
      </c>
      <c r="D1033" s="6" t="str">
        <f>IF(总支出!C1033="","",总支出!C1033)</f>
        <v/>
      </c>
      <c r="E1033" s="8" t="str">
        <f>IF(总支出!D1033="","",总支出!D1033)</f>
        <v/>
      </c>
      <c r="F1033" s="6" t="str">
        <f>IF(总支出!E1033="","",总支出!E1033)</f>
        <v/>
      </c>
      <c r="G1033" s="6" t="str">
        <f>IF(总支出!H1033="","",总支出!H1033)</f>
        <v/>
      </c>
      <c r="H1033" s="6" t="str">
        <f>IF(总支出!I1033="","自动",总支出!I1033)</f>
        <v>自动</v>
      </c>
      <c r="I1033" s="6" t="str">
        <f>IF(F1033="","",IFERROR(VLOOKUP(F1033,税费设置!$A$15:$B$27,2,FALSE),"含税不明"))</f>
        <v/>
      </c>
      <c r="J1033" s="6" t="str">
        <f t="shared" si="113"/>
        <v/>
      </c>
      <c r="K1033" s="6" t="str">
        <f>IF(AND(税费设置!$B$5="是",G1033="个人支出",J1033="应税"),"是","否")</f>
        <v>否</v>
      </c>
      <c r="L1033" s="8">
        <f t="shared" si="114"/>
        <v>0</v>
      </c>
      <c r="M1033" s="8">
        <f t="shared" si="115"/>
        <v>0</v>
      </c>
      <c r="N1033" s="8">
        <f t="shared" si="116"/>
        <v>0</v>
      </c>
      <c r="O1033" s="8">
        <f t="shared" si="117"/>
        <v>0</v>
      </c>
      <c r="P1033" s="8">
        <f>IF(K1033&lt;&gt;"是",0,IF(税费设置!$B$6="是",E1033/(1+税费设置!$B$10),E1033))</f>
        <v>0</v>
      </c>
      <c r="Q1033" s="8">
        <f>IF(K1033&lt;&gt;"是",0,P1033*税费设置!$B$8)</f>
        <v>0</v>
      </c>
      <c r="R1033" s="8">
        <f>IF(K1033&lt;&gt;"是",0,P1033*税费设置!$B$9)</f>
        <v>0</v>
      </c>
      <c r="S1033" s="8">
        <f t="shared" si="118"/>
        <v>0</v>
      </c>
    </row>
    <row r="1034" spans="1:19" ht="13.9">
      <c r="A1034" s="6" t="str">
        <f>IF(总支出!A1034="","",总支出!A1034)</f>
        <v/>
      </c>
      <c r="B1034" s="7" t="str">
        <f>IF(总支出!B1034="","",总支出!B1034)</f>
        <v/>
      </c>
      <c r="C1034" s="6" t="str">
        <f t="shared" si="112"/>
        <v/>
      </c>
      <c r="D1034" s="6" t="str">
        <f>IF(总支出!C1034="","",总支出!C1034)</f>
        <v/>
      </c>
      <c r="E1034" s="8" t="str">
        <f>IF(总支出!D1034="","",总支出!D1034)</f>
        <v/>
      </c>
      <c r="F1034" s="6" t="str">
        <f>IF(总支出!E1034="","",总支出!E1034)</f>
        <v/>
      </c>
      <c r="G1034" s="6" t="str">
        <f>IF(总支出!H1034="","",总支出!H1034)</f>
        <v/>
      </c>
      <c r="H1034" s="6" t="str">
        <f>IF(总支出!I1034="","自动",总支出!I1034)</f>
        <v>自动</v>
      </c>
      <c r="I1034" s="6" t="str">
        <f>IF(F1034="","",IFERROR(VLOOKUP(F1034,税费设置!$A$15:$B$27,2,FALSE),"含税不明"))</f>
        <v/>
      </c>
      <c r="J1034" s="6" t="str">
        <f t="shared" si="113"/>
        <v/>
      </c>
      <c r="K1034" s="6" t="str">
        <f>IF(AND(税费设置!$B$5="是",G1034="个人支出",J1034="应税"),"是","否")</f>
        <v>否</v>
      </c>
      <c r="L1034" s="8">
        <f t="shared" si="114"/>
        <v>0</v>
      </c>
      <c r="M1034" s="8">
        <f t="shared" si="115"/>
        <v>0</v>
      </c>
      <c r="N1034" s="8">
        <f t="shared" si="116"/>
        <v>0</v>
      </c>
      <c r="O1034" s="8">
        <f t="shared" si="117"/>
        <v>0</v>
      </c>
      <c r="P1034" s="8">
        <f>IF(K1034&lt;&gt;"是",0,IF(税费设置!$B$6="是",E1034/(1+税费设置!$B$10),E1034))</f>
        <v>0</v>
      </c>
      <c r="Q1034" s="8">
        <f>IF(K1034&lt;&gt;"是",0,P1034*税费设置!$B$8)</f>
        <v>0</v>
      </c>
      <c r="R1034" s="8">
        <f>IF(K1034&lt;&gt;"是",0,P1034*税费设置!$B$9)</f>
        <v>0</v>
      </c>
      <c r="S1034" s="8">
        <f t="shared" si="118"/>
        <v>0</v>
      </c>
    </row>
    <row r="1035" spans="1:19" ht="13.9">
      <c r="A1035" s="6" t="str">
        <f>IF(总支出!A1035="","",总支出!A1035)</f>
        <v/>
      </c>
      <c r="B1035" s="7" t="str">
        <f>IF(总支出!B1035="","",总支出!B1035)</f>
        <v/>
      </c>
      <c r="C1035" s="6" t="str">
        <f t="shared" si="112"/>
        <v/>
      </c>
      <c r="D1035" s="6" t="str">
        <f>IF(总支出!C1035="","",总支出!C1035)</f>
        <v/>
      </c>
      <c r="E1035" s="8" t="str">
        <f>IF(总支出!D1035="","",总支出!D1035)</f>
        <v/>
      </c>
      <c r="F1035" s="6" t="str">
        <f>IF(总支出!E1035="","",总支出!E1035)</f>
        <v/>
      </c>
      <c r="G1035" s="6" t="str">
        <f>IF(总支出!H1035="","",总支出!H1035)</f>
        <v/>
      </c>
      <c r="H1035" s="6" t="str">
        <f>IF(总支出!I1035="","自动",总支出!I1035)</f>
        <v>自动</v>
      </c>
      <c r="I1035" s="6" t="str">
        <f>IF(F1035="","",IFERROR(VLOOKUP(F1035,税费设置!$A$15:$B$27,2,FALSE),"含税不明"))</f>
        <v/>
      </c>
      <c r="J1035" s="6" t="str">
        <f t="shared" si="113"/>
        <v/>
      </c>
      <c r="K1035" s="6" t="str">
        <f>IF(AND(税费设置!$B$5="是",G1035="个人支出",J1035="应税"),"是","否")</f>
        <v>否</v>
      </c>
      <c r="L1035" s="8">
        <f t="shared" si="114"/>
        <v>0</v>
      </c>
      <c r="M1035" s="8">
        <f t="shared" si="115"/>
        <v>0</v>
      </c>
      <c r="N1035" s="8">
        <f t="shared" si="116"/>
        <v>0</v>
      </c>
      <c r="O1035" s="8">
        <f t="shared" si="117"/>
        <v>0</v>
      </c>
      <c r="P1035" s="8">
        <f>IF(K1035&lt;&gt;"是",0,IF(税费设置!$B$6="是",E1035/(1+税费设置!$B$10),E1035))</f>
        <v>0</v>
      </c>
      <c r="Q1035" s="8">
        <f>IF(K1035&lt;&gt;"是",0,P1035*税费设置!$B$8)</f>
        <v>0</v>
      </c>
      <c r="R1035" s="8">
        <f>IF(K1035&lt;&gt;"是",0,P1035*税费设置!$B$9)</f>
        <v>0</v>
      </c>
      <c r="S1035" s="8">
        <f t="shared" si="118"/>
        <v>0</v>
      </c>
    </row>
    <row r="1036" spans="1:19" ht="13.9">
      <c r="A1036" s="6" t="str">
        <f>IF(总支出!A1036="","",总支出!A1036)</f>
        <v/>
      </c>
      <c r="B1036" s="7" t="str">
        <f>IF(总支出!B1036="","",总支出!B1036)</f>
        <v/>
      </c>
      <c r="C1036" s="6" t="str">
        <f t="shared" si="112"/>
        <v/>
      </c>
      <c r="D1036" s="6" t="str">
        <f>IF(总支出!C1036="","",总支出!C1036)</f>
        <v/>
      </c>
      <c r="E1036" s="8" t="str">
        <f>IF(总支出!D1036="","",总支出!D1036)</f>
        <v/>
      </c>
      <c r="F1036" s="6" t="str">
        <f>IF(总支出!E1036="","",总支出!E1036)</f>
        <v/>
      </c>
      <c r="G1036" s="6" t="str">
        <f>IF(总支出!H1036="","",总支出!H1036)</f>
        <v/>
      </c>
      <c r="H1036" s="6" t="str">
        <f>IF(总支出!I1036="","自动",总支出!I1036)</f>
        <v>自动</v>
      </c>
      <c r="I1036" s="6" t="str">
        <f>IF(F1036="","",IFERROR(VLOOKUP(F1036,税费设置!$A$15:$B$27,2,FALSE),"含税不明"))</f>
        <v/>
      </c>
      <c r="J1036" s="6" t="str">
        <f t="shared" si="113"/>
        <v/>
      </c>
      <c r="K1036" s="6" t="str">
        <f>IF(AND(税费设置!$B$5="是",G1036="个人支出",J1036="应税"),"是","否")</f>
        <v>否</v>
      </c>
      <c r="L1036" s="8">
        <f t="shared" si="114"/>
        <v>0</v>
      </c>
      <c r="M1036" s="8">
        <f t="shared" si="115"/>
        <v>0</v>
      </c>
      <c r="N1036" s="8">
        <f t="shared" si="116"/>
        <v>0</v>
      </c>
      <c r="O1036" s="8">
        <f t="shared" si="117"/>
        <v>0</v>
      </c>
      <c r="P1036" s="8">
        <f>IF(K1036&lt;&gt;"是",0,IF(税费设置!$B$6="是",E1036/(1+税费设置!$B$10),E1036))</f>
        <v>0</v>
      </c>
      <c r="Q1036" s="8">
        <f>IF(K1036&lt;&gt;"是",0,P1036*税费设置!$B$8)</f>
        <v>0</v>
      </c>
      <c r="R1036" s="8">
        <f>IF(K1036&lt;&gt;"是",0,P1036*税费设置!$B$9)</f>
        <v>0</v>
      </c>
      <c r="S1036" s="8">
        <f t="shared" si="118"/>
        <v>0</v>
      </c>
    </row>
    <row r="1037" spans="1:19" ht="13.9">
      <c r="A1037" s="6" t="str">
        <f>IF(总支出!A1037="","",总支出!A1037)</f>
        <v/>
      </c>
      <c r="B1037" s="7" t="str">
        <f>IF(总支出!B1037="","",总支出!B1037)</f>
        <v/>
      </c>
      <c r="C1037" s="6" t="str">
        <f t="shared" si="112"/>
        <v/>
      </c>
      <c r="D1037" s="6" t="str">
        <f>IF(总支出!C1037="","",总支出!C1037)</f>
        <v/>
      </c>
      <c r="E1037" s="8" t="str">
        <f>IF(总支出!D1037="","",总支出!D1037)</f>
        <v/>
      </c>
      <c r="F1037" s="6" t="str">
        <f>IF(总支出!E1037="","",总支出!E1037)</f>
        <v/>
      </c>
      <c r="G1037" s="6" t="str">
        <f>IF(总支出!H1037="","",总支出!H1037)</f>
        <v/>
      </c>
      <c r="H1037" s="6" t="str">
        <f>IF(总支出!I1037="","自动",总支出!I1037)</f>
        <v>自动</v>
      </c>
      <c r="I1037" s="6" t="str">
        <f>IF(F1037="","",IFERROR(VLOOKUP(F1037,税费设置!$A$15:$B$27,2,FALSE),"含税不明"))</f>
        <v/>
      </c>
      <c r="J1037" s="6" t="str">
        <f t="shared" si="113"/>
        <v/>
      </c>
      <c r="K1037" s="6" t="str">
        <f>IF(AND(税费设置!$B$5="是",G1037="个人支出",J1037="应税"),"是","否")</f>
        <v>否</v>
      </c>
      <c r="L1037" s="8">
        <f t="shared" si="114"/>
        <v>0</v>
      </c>
      <c r="M1037" s="8">
        <f t="shared" si="115"/>
        <v>0</v>
      </c>
      <c r="N1037" s="8">
        <f t="shared" si="116"/>
        <v>0</v>
      </c>
      <c r="O1037" s="8">
        <f t="shared" si="117"/>
        <v>0</v>
      </c>
      <c r="P1037" s="8">
        <f>IF(K1037&lt;&gt;"是",0,IF(税费设置!$B$6="是",E1037/(1+税费设置!$B$10),E1037))</f>
        <v>0</v>
      </c>
      <c r="Q1037" s="8">
        <f>IF(K1037&lt;&gt;"是",0,P1037*税费设置!$B$8)</f>
        <v>0</v>
      </c>
      <c r="R1037" s="8">
        <f>IF(K1037&lt;&gt;"是",0,P1037*税费设置!$B$9)</f>
        <v>0</v>
      </c>
      <c r="S1037" s="8">
        <f t="shared" si="118"/>
        <v>0</v>
      </c>
    </row>
    <row r="1038" spans="1:19" ht="13.9">
      <c r="A1038" s="6" t="str">
        <f>IF(总支出!A1038="","",总支出!A1038)</f>
        <v/>
      </c>
      <c r="B1038" s="7" t="str">
        <f>IF(总支出!B1038="","",总支出!B1038)</f>
        <v/>
      </c>
      <c r="C1038" s="6" t="str">
        <f t="shared" si="112"/>
        <v/>
      </c>
      <c r="D1038" s="6" t="str">
        <f>IF(总支出!C1038="","",总支出!C1038)</f>
        <v/>
      </c>
      <c r="E1038" s="8" t="str">
        <f>IF(总支出!D1038="","",总支出!D1038)</f>
        <v/>
      </c>
      <c r="F1038" s="6" t="str">
        <f>IF(总支出!E1038="","",总支出!E1038)</f>
        <v/>
      </c>
      <c r="G1038" s="6" t="str">
        <f>IF(总支出!H1038="","",总支出!H1038)</f>
        <v/>
      </c>
      <c r="H1038" s="6" t="str">
        <f>IF(总支出!I1038="","自动",总支出!I1038)</f>
        <v>自动</v>
      </c>
      <c r="I1038" s="6" t="str">
        <f>IF(F1038="","",IFERROR(VLOOKUP(F1038,税费设置!$A$15:$B$27,2,FALSE),"含税不明"))</f>
        <v/>
      </c>
      <c r="J1038" s="6" t="str">
        <f t="shared" si="113"/>
        <v/>
      </c>
      <c r="K1038" s="6" t="str">
        <f>IF(AND(税费设置!$B$5="是",G1038="个人支出",J1038="应税"),"是","否")</f>
        <v>否</v>
      </c>
      <c r="L1038" s="8">
        <f t="shared" si="114"/>
        <v>0</v>
      </c>
      <c r="M1038" s="8">
        <f t="shared" si="115"/>
        <v>0</v>
      </c>
      <c r="N1038" s="8">
        <f t="shared" si="116"/>
        <v>0</v>
      </c>
      <c r="O1038" s="8">
        <f t="shared" si="117"/>
        <v>0</v>
      </c>
      <c r="P1038" s="8">
        <f>IF(K1038&lt;&gt;"是",0,IF(税费设置!$B$6="是",E1038/(1+税费设置!$B$10),E1038))</f>
        <v>0</v>
      </c>
      <c r="Q1038" s="8">
        <f>IF(K1038&lt;&gt;"是",0,P1038*税费设置!$B$8)</f>
        <v>0</v>
      </c>
      <c r="R1038" s="8">
        <f>IF(K1038&lt;&gt;"是",0,P1038*税费设置!$B$9)</f>
        <v>0</v>
      </c>
      <c r="S1038" s="8">
        <f t="shared" si="118"/>
        <v>0</v>
      </c>
    </row>
    <row r="1039" spans="1:19" ht="13.9">
      <c r="A1039" s="6" t="str">
        <f>IF(总支出!A1039="","",总支出!A1039)</f>
        <v/>
      </c>
      <c r="B1039" s="7" t="str">
        <f>IF(总支出!B1039="","",总支出!B1039)</f>
        <v/>
      </c>
      <c r="C1039" s="6" t="str">
        <f t="shared" si="112"/>
        <v/>
      </c>
      <c r="D1039" s="6" t="str">
        <f>IF(总支出!C1039="","",总支出!C1039)</f>
        <v/>
      </c>
      <c r="E1039" s="8" t="str">
        <f>IF(总支出!D1039="","",总支出!D1039)</f>
        <v/>
      </c>
      <c r="F1039" s="6" t="str">
        <f>IF(总支出!E1039="","",总支出!E1039)</f>
        <v/>
      </c>
      <c r="G1039" s="6" t="str">
        <f>IF(总支出!H1039="","",总支出!H1039)</f>
        <v/>
      </c>
      <c r="H1039" s="6" t="str">
        <f>IF(总支出!I1039="","自动",总支出!I1039)</f>
        <v>自动</v>
      </c>
      <c r="I1039" s="6" t="str">
        <f>IF(F1039="","",IFERROR(VLOOKUP(F1039,税费设置!$A$15:$B$27,2,FALSE),"含税不明"))</f>
        <v/>
      </c>
      <c r="J1039" s="6" t="str">
        <f t="shared" si="113"/>
        <v/>
      </c>
      <c r="K1039" s="6" t="str">
        <f>IF(AND(税费设置!$B$5="是",G1039="个人支出",J1039="应税"),"是","否")</f>
        <v>否</v>
      </c>
      <c r="L1039" s="8">
        <f t="shared" si="114"/>
        <v>0</v>
      </c>
      <c r="M1039" s="8">
        <f t="shared" si="115"/>
        <v>0</v>
      </c>
      <c r="N1039" s="8">
        <f t="shared" si="116"/>
        <v>0</v>
      </c>
      <c r="O1039" s="8">
        <f t="shared" si="117"/>
        <v>0</v>
      </c>
      <c r="P1039" s="8">
        <f>IF(K1039&lt;&gt;"是",0,IF(税费设置!$B$6="是",E1039/(1+税费设置!$B$10),E1039))</f>
        <v>0</v>
      </c>
      <c r="Q1039" s="8">
        <f>IF(K1039&lt;&gt;"是",0,P1039*税费设置!$B$8)</f>
        <v>0</v>
      </c>
      <c r="R1039" s="8">
        <f>IF(K1039&lt;&gt;"是",0,P1039*税费设置!$B$9)</f>
        <v>0</v>
      </c>
      <c r="S1039" s="8">
        <f t="shared" si="118"/>
        <v>0</v>
      </c>
    </row>
    <row r="1040" spans="1:19" ht="13.9">
      <c r="A1040" s="6" t="str">
        <f>IF(总支出!A1040="","",总支出!A1040)</f>
        <v/>
      </c>
      <c r="B1040" s="7" t="str">
        <f>IF(总支出!B1040="","",总支出!B1040)</f>
        <v/>
      </c>
      <c r="C1040" s="6" t="str">
        <f t="shared" si="112"/>
        <v/>
      </c>
      <c r="D1040" s="6" t="str">
        <f>IF(总支出!C1040="","",总支出!C1040)</f>
        <v/>
      </c>
      <c r="E1040" s="8" t="str">
        <f>IF(总支出!D1040="","",总支出!D1040)</f>
        <v/>
      </c>
      <c r="F1040" s="6" t="str">
        <f>IF(总支出!E1040="","",总支出!E1040)</f>
        <v/>
      </c>
      <c r="G1040" s="6" t="str">
        <f>IF(总支出!H1040="","",总支出!H1040)</f>
        <v/>
      </c>
      <c r="H1040" s="6" t="str">
        <f>IF(总支出!I1040="","自动",总支出!I1040)</f>
        <v>自动</v>
      </c>
      <c r="I1040" s="6" t="str">
        <f>IF(F1040="","",IFERROR(VLOOKUP(F1040,税费设置!$A$15:$B$27,2,FALSE),"含税不明"))</f>
        <v/>
      </c>
      <c r="J1040" s="6" t="str">
        <f t="shared" si="113"/>
        <v/>
      </c>
      <c r="K1040" s="6" t="str">
        <f>IF(AND(税费设置!$B$5="是",G1040="个人支出",J1040="应税"),"是","否")</f>
        <v>否</v>
      </c>
      <c r="L1040" s="8">
        <f t="shared" si="114"/>
        <v>0</v>
      </c>
      <c r="M1040" s="8">
        <f t="shared" si="115"/>
        <v>0</v>
      </c>
      <c r="N1040" s="8">
        <f t="shared" si="116"/>
        <v>0</v>
      </c>
      <c r="O1040" s="8">
        <f t="shared" si="117"/>
        <v>0</v>
      </c>
      <c r="P1040" s="8">
        <f>IF(K1040&lt;&gt;"是",0,IF(税费设置!$B$6="是",E1040/(1+税费设置!$B$10),E1040))</f>
        <v>0</v>
      </c>
      <c r="Q1040" s="8">
        <f>IF(K1040&lt;&gt;"是",0,P1040*税费设置!$B$8)</f>
        <v>0</v>
      </c>
      <c r="R1040" s="8">
        <f>IF(K1040&lt;&gt;"是",0,P1040*税费设置!$B$9)</f>
        <v>0</v>
      </c>
      <c r="S1040" s="8">
        <f t="shared" si="118"/>
        <v>0</v>
      </c>
    </row>
    <row r="1041" spans="1:19" ht="13.9">
      <c r="A1041" s="6" t="str">
        <f>IF(总支出!A1041="","",总支出!A1041)</f>
        <v/>
      </c>
      <c r="B1041" s="7" t="str">
        <f>IF(总支出!B1041="","",总支出!B1041)</f>
        <v/>
      </c>
      <c r="C1041" s="6" t="str">
        <f t="shared" si="112"/>
        <v/>
      </c>
      <c r="D1041" s="6" t="str">
        <f>IF(总支出!C1041="","",总支出!C1041)</f>
        <v/>
      </c>
      <c r="E1041" s="8" t="str">
        <f>IF(总支出!D1041="","",总支出!D1041)</f>
        <v/>
      </c>
      <c r="F1041" s="6" t="str">
        <f>IF(总支出!E1041="","",总支出!E1041)</f>
        <v/>
      </c>
      <c r="G1041" s="6" t="str">
        <f>IF(总支出!H1041="","",总支出!H1041)</f>
        <v/>
      </c>
      <c r="H1041" s="6" t="str">
        <f>IF(总支出!I1041="","自动",总支出!I1041)</f>
        <v>自动</v>
      </c>
      <c r="I1041" s="6" t="str">
        <f>IF(F1041="","",IFERROR(VLOOKUP(F1041,税费设置!$A$15:$B$27,2,FALSE),"含税不明"))</f>
        <v/>
      </c>
      <c r="J1041" s="6" t="str">
        <f t="shared" si="113"/>
        <v/>
      </c>
      <c r="K1041" s="6" t="str">
        <f>IF(AND(税费设置!$B$5="是",G1041="个人支出",J1041="应税"),"是","否")</f>
        <v>否</v>
      </c>
      <c r="L1041" s="8">
        <f t="shared" si="114"/>
        <v>0</v>
      </c>
      <c r="M1041" s="8">
        <f t="shared" si="115"/>
        <v>0</v>
      </c>
      <c r="N1041" s="8">
        <f t="shared" si="116"/>
        <v>0</v>
      </c>
      <c r="O1041" s="8">
        <f t="shared" si="117"/>
        <v>0</v>
      </c>
      <c r="P1041" s="8">
        <f>IF(K1041&lt;&gt;"是",0,IF(税费设置!$B$6="是",E1041/(1+税费设置!$B$10),E1041))</f>
        <v>0</v>
      </c>
      <c r="Q1041" s="8">
        <f>IF(K1041&lt;&gt;"是",0,P1041*税费设置!$B$8)</f>
        <v>0</v>
      </c>
      <c r="R1041" s="8">
        <f>IF(K1041&lt;&gt;"是",0,P1041*税费设置!$B$9)</f>
        <v>0</v>
      </c>
      <c r="S1041" s="8">
        <f t="shared" si="118"/>
        <v>0</v>
      </c>
    </row>
    <row r="1042" spans="1:19" ht="13.9">
      <c r="A1042" s="6" t="str">
        <f>IF(总支出!A1042="","",总支出!A1042)</f>
        <v/>
      </c>
      <c r="B1042" s="7" t="str">
        <f>IF(总支出!B1042="","",总支出!B1042)</f>
        <v/>
      </c>
      <c r="C1042" s="6" t="str">
        <f t="shared" si="112"/>
        <v/>
      </c>
      <c r="D1042" s="6" t="str">
        <f>IF(总支出!C1042="","",总支出!C1042)</f>
        <v/>
      </c>
      <c r="E1042" s="8" t="str">
        <f>IF(总支出!D1042="","",总支出!D1042)</f>
        <v/>
      </c>
      <c r="F1042" s="6" t="str">
        <f>IF(总支出!E1042="","",总支出!E1042)</f>
        <v/>
      </c>
      <c r="G1042" s="6" t="str">
        <f>IF(总支出!H1042="","",总支出!H1042)</f>
        <v/>
      </c>
      <c r="H1042" s="6" t="str">
        <f>IF(总支出!I1042="","自动",总支出!I1042)</f>
        <v>自动</v>
      </c>
      <c r="I1042" s="6" t="str">
        <f>IF(F1042="","",IFERROR(VLOOKUP(F1042,税费设置!$A$15:$B$27,2,FALSE),"含税不明"))</f>
        <v/>
      </c>
      <c r="J1042" s="6" t="str">
        <f t="shared" si="113"/>
        <v/>
      </c>
      <c r="K1042" s="6" t="str">
        <f>IF(AND(税费设置!$B$5="是",G1042="个人支出",J1042="应税"),"是","否")</f>
        <v>否</v>
      </c>
      <c r="L1042" s="8">
        <f t="shared" si="114"/>
        <v>0</v>
      </c>
      <c r="M1042" s="8">
        <f t="shared" si="115"/>
        <v>0</v>
      </c>
      <c r="N1042" s="8">
        <f t="shared" si="116"/>
        <v>0</v>
      </c>
      <c r="O1042" s="8">
        <f t="shared" si="117"/>
        <v>0</v>
      </c>
      <c r="P1042" s="8">
        <f>IF(K1042&lt;&gt;"是",0,IF(税费设置!$B$6="是",E1042/(1+税费设置!$B$10),E1042))</f>
        <v>0</v>
      </c>
      <c r="Q1042" s="8">
        <f>IF(K1042&lt;&gt;"是",0,P1042*税费设置!$B$8)</f>
        <v>0</v>
      </c>
      <c r="R1042" s="8">
        <f>IF(K1042&lt;&gt;"是",0,P1042*税费设置!$B$9)</f>
        <v>0</v>
      </c>
      <c r="S1042" s="8">
        <f t="shared" si="118"/>
        <v>0</v>
      </c>
    </row>
    <row r="1043" spans="1:19" ht="13.9">
      <c r="A1043" s="6" t="str">
        <f>IF(总支出!A1043="","",总支出!A1043)</f>
        <v/>
      </c>
      <c r="B1043" s="7" t="str">
        <f>IF(总支出!B1043="","",总支出!B1043)</f>
        <v/>
      </c>
      <c r="C1043" s="6" t="str">
        <f t="shared" si="112"/>
        <v/>
      </c>
      <c r="D1043" s="6" t="str">
        <f>IF(总支出!C1043="","",总支出!C1043)</f>
        <v/>
      </c>
      <c r="E1043" s="8" t="str">
        <f>IF(总支出!D1043="","",总支出!D1043)</f>
        <v/>
      </c>
      <c r="F1043" s="6" t="str">
        <f>IF(总支出!E1043="","",总支出!E1043)</f>
        <v/>
      </c>
      <c r="G1043" s="6" t="str">
        <f>IF(总支出!H1043="","",总支出!H1043)</f>
        <v/>
      </c>
      <c r="H1043" s="6" t="str">
        <f>IF(总支出!I1043="","自动",总支出!I1043)</f>
        <v>自动</v>
      </c>
      <c r="I1043" s="6" t="str">
        <f>IF(F1043="","",IFERROR(VLOOKUP(F1043,税费设置!$A$15:$B$27,2,FALSE),"含税不明"))</f>
        <v/>
      </c>
      <c r="J1043" s="6" t="str">
        <f t="shared" si="113"/>
        <v/>
      </c>
      <c r="K1043" s="6" t="str">
        <f>IF(AND(税费设置!$B$5="是",G1043="个人支出",J1043="应税"),"是","否")</f>
        <v>否</v>
      </c>
      <c r="L1043" s="8">
        <f t="shared" si="114"/>
        <v>0</v>
      </c>
      <c r="M1043" s="8">
        <f t="shared" si="115"/>
        <v>0</v>
      </c>
      <c r="N1043" s="8">
        <f t="shared" si="116"/>
        <v>0</v>
      </c>
      <c r="O1043" s="8">
        <f t="shared" si="117"/>
        <v>0</v>
      </c>
      <c r="P1043" s="8">
        <f>IF(K1043&lt;&gt;"是",0,IF(税费设置!$B$6="是",E1043/(1+税费设置!$B$10),E1043))</f>
        <v>0</v>
      </c>
      <c r="Q1043" s="8">
        <f>IF(K1043&lt;&gt;"是",0,P1043*税费设置!$B$8)</f>
        <v>0</v>
      </c>
      <c r="R1043" s="8">
        <f>IF(K1043&lt;&gt;"是",0,P1043*税费设置!$B$9)</f>
        <v>0</v>
      </c>
      <c r="S1043" s="8">
        <f t="shared" si="118"/>
        <v>0</v>
      </c>
    </row>
    <row r="1044" spans="1:19" ht="13.9">
      <c r="A1044" s="6" t="str">
        <f>IF(总支出!A1044="","",总支出!A1044)</f>
        <v/>
      </c>
      <c r="B1044" s="7" t="str">
        <f>IF(总支出!B1044="","",总支出!B1044)</f>
        <v/>
      </c>
      <c r="C1044" s="6" t="str">
        <f t="shared" si="112"/>
        <v/>
      </c>
      <c r="D1044" s="6" t="str">
        <f>IF(总支出!C1044="","",总支出!C1044)</f>
        <v/>
      </c>
      <c r="E1044" s="8" t="str">
        <f>IF(总支出!D1044="","",总支出!D1044)</f>
        <v/>
      </c>
      <c r="F1044" s="6" t="str">
        <f>IF(总支出!E1044="","",总支出!E1044)</f>
        <v/>
      </c>
      <c r="G1044" s="6" t="str">
        <f>IF(总支出!H1044="","",总支出!H1044)</f>
        <v/>
      </c>
      <c r="H1044" s="6" t="str">
        <f>IF(总支出!I1044="","自动",总支出!I1044)</f>
        <v>自动</v>
      </c>
      <c r="I1044" s="6" t="str">
        <f>IF(F1044="","",IFERROR(VLOOKUP(F1044,税费设置!$A$15:$B$27,2,FALSE),"含税不明"))</f>
        <v/>
      </c>
      <c r="J1044" s="6" t="str">
        <f t="shared" si="113"/>
        <v/>
      </c>
      <c r="K1044" s="6" t="str">
        <f>IF(AND(税费设置!$B$5="是",G1044="个人支出",J1044="应税"),"是","否")</f>
        <v>否</v>
      </c>
      <c r="L1044" s="8">
        <f t="shared" si="114"/>
        <v>0</v>
      </c>
      <c r="M1044" s="8">
        <f t="shared" si="115"/>
        <v>0</v>
      </c>
      <c r="N1044" s="8">
        <f t="shared" si="116"/>
        <v>0</v>
      </c>
      <c r="O1044" s="8">
        <f t="shared" si="117"/>
        <v>0</v>
      </c>
      <c r="P1044" s="8">
        <f>IF(K1044&lt;&gt;"是",0,IF(税费设置!$B$6="是",E1044/(1+税费设置!$B$10),E1044))</f>
        <v>0</v>
      </c>
      <c r="Q1044" s="8">
        <f>IF(K1044&lt;&gt;"是",0,P1044*税费设置!$B$8)</f>
        <v>0</v>
      </c>
      <c r="R1044" s="8">
        <f>IF(K1044&lt;&gt;"是",0,P1044*税费设置!$B$9)</f>
        <v>0</v>
      </c>
      <c r="S1044" s="8">
        <f t="shared" si="118"/>
        <v>0</v>
      </c>
    </row>
    <row r="1045" spans="1:19" ht="13.9">
      <c r="A1045" s="6" t="str">
        <f>IF(总支出!A1045="","",总支出!A1045)</f>
        <v/>
      </c>
      <c r="B1045" s="7" t="str">
        <f>IF(总支出!B1045="","",总支出!B1045)</f>
        <v/>
      </c>
      <c r="C1045" s="6" t="str">
        <f t="shared" si="112"/>
        <v/>
      </c>
      <c r="D1045" s="6" t="str">
        <f>IF(总支出!C1045="","",总支出!C1045)</f>
        <v/>
      </c>
      <c r="E1045" s="8" t="str">
        <f>IF(总支出!D1045="","",总支出!D1045)</f>
        <v/>
      </c>
      <c r="F1045" s="6" t="str">
        <f>IF(总支出!E1045="","",总支出!E1045)</f>
        <v/>
      </c>
      <c r="G1045" s="6" t="str">
        <f>IF(总支出!H1045="","",总支出!H1045)</f>
        <v/>
      </c>
      <c r="H1045" s="6" t="str">
        <f>IF(总支出!I1045="","自动",总支出!I1045)</f>
        <v>自动</v>
      </c>
      <c r="I1045" s="6" t="str">
        <f>IF(F1045="","",IFERROR(VLOOKUP(F1045,税费设置!$A$15:$B$27,2,FALSE),"含税不明"))</f>
        <v/>
      </c>
      <c r="J1045" s="6" t="str">
        <f t="shared" si="113"/>
        <v/>
      </c>
      <c r="K1045" s="6" t="str">
        <f>IF(AND(税费设置!$B$5="是",G1045="个人支出",J1045="应税"),"是","否")</f>
        <v>否</v>
      </c>
      <c r="L1045" s="8">
        <f t="shared" si="114"/>
        <v>0</v>
      </c>
      <c r="M1045" s="8">
        <f t="shared" si="115"/>
        <v>0</v>
      </c>
      <c r="N1045" s="8">
        <f t="shared" si="116"/>
        <v>0</v>
      </c>
      <c r="O1045" s="8">
        <f t="shared" si="117"/>
        <v>0</v>
      </c>
      <c r="P1045" s="8">
        <f>IF(K1045&lt;&gt;"是",0,IF(税费设置!$B$6="是",E1045/(1+税费设置!$B$10),E1045))</f>
        <v>0</v>
      </c>
      <c r="Q1045" s="8">
        <f>IF(K1045&lt;&gt;"是",0,P1045*税费设置!$B$8)</f>
        <v>0</v>
      </c>
      <c r="R1045" s="8">
        <f>IF(K1045&lt;&gt;"是",0,P1045*税费设置!$B$9)</f>
        <v>0</v>
      </c>
      <c r="S1045" s="8">
        <f t="shared" si="118"/>
        <v>0</v>
      </c>
    </row>
    <row r="1046" spans="1:19" ht="13.9">
      <c r="A1046" s="6" t="str">
        <f>IF(总支出!A1046="","",总支出!A1046)</f>
        <v/>
      </c>
      <c r="B1046" s="7" t="str">
        <f>IF(总支出!B1046="","",总支出!B1046)</f>
        <v/>
      </c>
      <c r="C1046" s="6" t="str">
        <f t="shared" si="112"/>
        <v/>
      </c>
      <c r="D1046" s="6" t="str">
        <f>IF(总支出!C1046="","",总支出!C1046)</f>
        <v/>
      </c>
      <c r="E1046" s="8" t="str">
        <f>IF(总支出!D1046="","",总支出!D1046)</f>
        <v/>
      </c>
      <c r="F1046" s="6" t="str">
        <f>IF(总支出!E1046="","",总支出!E1046)</f>
        <v/>
      </c>
      <c r="G1046" s="6" t="str">
        <f>IF(总支出!H1046="","",总支出!H1046)</f>
        <v/>
      </c>
      <c r="H1046" s="6" t="str">
        <f>IF(总支出!I1046="","自动",总支出!I1046)</f>
        <v>自动</v>
      </c>
      <c r="I1046" s="6" t="str">
        <f>IF(F1046="","",IFERROR(VLOOKUP(F1046,税费设置!$A$15:$B$27,2,FALSE),"含税不明"))</f>
        <v/>
      </c>
      <c r="J1046" s="6" t="str">
        <f t="shared" si="113"/>
        <v/>
      </c>
      <c r="K1046" s="6" t="str">
        <f>IF(AND(税费设置!$B$5="是",G1046="个人支出",J1046="应税"),"是","否")</f>
        <v>否</v>
      </c>
      <c r="L1046" s="8">
        <f t="shared" si="114"/>
        <v>0</v>
      </c>
      <c r="M1046" s="8">
        <f t="shared" si="115"/>
        <v>0</v>
      </c>
      <c r="N1046" s="8">
        <f t="shared" si="116"/>
        <v>0</v>
      </c>
      <c r="O1046" s="8">
        <f t="shared" si="117"/>
        <v>0</v>
      </c>
      <c r="P1046" s="8">
        <f>IF(K1046&lt;&gt;"是",0,IF(税费设置!$B$6="是",E1046/(1+税费设置!$B$10),E1046))</f>
        <v>0</v>
      </c>
      <c r="Q1046" s="8">
        <f>IF(K1046&lt;&gt;"是",0,P1046*税费设置!$B$8)</f>
        <v>0</v>
      </c>
      <c r="R1046" s="8">
        <f>IF(K1046&lt;&gt;"是",0,P1046*税费设置!$B$9)</f>
        <v>0</v>
      </c>
      <c r="S1046" s="8">
        <f t="shared" si="118"/>
        <v>0</v>
      </c>
    </row>
    <row r="1047" spans="1:19" ht="13.9">
      <c r="A1047" s="6" t="str">
        <f>IF(总支出!A1047="","",总支出!A1047)</f>
        <v/>
      </c>
      <c r="B1047" s="7" t="str">
        <f>IF(总支出!B1047="","",总支出!B1047)</f>
        <v/>
      </c>
      <c r="C1047" s="6" t="str">
        <f t="shared" si="112"/>
        <v/>
      </c>
      <c r="D1047" s="6" t="str">
        <f>IF(总支出!C1047="","",总支出!C1047)</f>
        <v/>
      </c>
      <c r="E1047" s="8" t="str">
        <f>IF(总支出!D1047="","",总支出!D1047)</f>
        <v/>
      </c>
      <c r="F1047" s="6" t="str">
        <f>IF(总支出!E1047="","",总支出!E1047)</f>
        <v/>
      </c>
      <c r="G1047" s="6" t="str">
        <f>IF(总支出!H1047="","",总支出!H1047)</f>
        <v/>
      </c>
      <c r="H1047" s="6" t="str">
        <f>IF(总支出!I1047="","自动",总支出!I1047)</f>
        <v>自动</v>
      </c>
      <c r="I1047" s="6" t="str">
        <f>IF(F1047="","",IFERROR(VLOOKUP(F1047,税费设置!$A$15:$B$27,2,FALSE),"含税不明"))</f>
        <v/>
      </c>
      <c r="J1047" s="6" t="str">
        <f t="shared" si="113"/>
        <v/>
      </c>
      <c r="K1047" s="6" t="str">
        <f>IF(AND(税费设置!$B$5="是",G1047="个人支出",J1047="应税"),"是","否")</f>
        <v>否</v>
      </c>
      <c r="L1047" s="8">
        <f t="shared" si="114"/>
        <v>0</v>
      </c>
      <c r="M1047" s="8">
        <f t="shared" si="115"/>
        <v>0</v>
      </c>
      <c r="N1047" s="8">
        <f t="shared" si="116"/>
        <v>0</v>
      </c>
      <c r="O1047" s="8">
        <f t="shared" si="117"/>
        <v>0</v>
      </c>
      <c r="P1047" s="8">
        <f>IF(K1047&lt;&gt;"是",0,IF(税费设置!$B$6="是",E1047/(1+税费设置!$B$10),E1047))</f>
        <v>0</v>
      </c>
      <c r="Q1047" s="8">
        <f>IF(K1047&lt;&gt;"是",0,P1047*税费设置!$B$8)</f>
        <v>0</v>
      </c>
      <c r="R1047" s="8">
        <f>IF(K1047&lt;&gt;"是",0,P1047*税费设置!$B$9)</f>
        <v>0</v>
      </c>
      <c r="S1047" s="8">
        <f t="shared" si="118"/>
        <v>0</v>
      </c>
    </row>
    <row r="1048" spans="1:19" ht="13.9">
      <c r="A1048" s="6" t="str">
        <f>IF(总支出!A1048="","",总支出!A1048)</f>
        <v/>
      </c>
      <c r="B1048" s="7" t="str">
        <f>IF(总支出!B1048="","",总支出!B1048)</f>
        <v/>
      </c>
      <c r="C1048" s="6" t="str">
        <f t="shared" si="112"/>
        <v/>
      </c>
      <c r="D1048" s="6" t="str">
        <f>IF(总支出!C1048="","",总支出!C1048)</f>
        <v/>
      </c>
      <c r="E1048" s="8" t="str">
        <f>IF(总支出!D1048="","",总支出!D1048)</f>
        <v/>
      </c>
      <c r="F1048" s="6" t="str">
        <f>IF(总支出!E1048="","",总支出!E1048)</f>
        <v/>
      </c>
      <c r="G1048" s="6" t="str">
        <f>IF(总支出!H1048="","",总支出!H1048)</f>
        <v/>
      </c>
      <c r="H1048" s="6" t="str">
        <f>IF(总支出!I1048="","自动",总支出!I1048)</f>
        <v>自动</v>
      </c>
      <c r="I1048" s="6" t="str">
        <f>IF(F1048="","",IFERROR(VLOOKUP(F1048,税费设置!$A$15:$B$27,2,FALSE),"含税不明"))</f>
        <v/>
      </c>
      <c r="J1048" s="6" t="str">
        <f t="shared" si="113"/>
        <v/>
      </c>
      <c r="K1048" s="6" t="str">
        <f>IF(AND(税费设置!$B$5="是",G1048="个人支出",J1048="应税"),"是","否")</f>
        <v>否</v>
      </c>
      <c r="L1048" s="8">
        <f t="shared" si="114"/>
        <v>0</v>
      </c>
      <c r="M1048" s="8">
        <f t="shared" si="115"/>
        <v>0</v>
      </c>
      <c r="N1048" s="8">
        <f t="shared" si="116"/>
        <v>0</v>
      </c>
      <c r="O1048" s="8">
        <f t="shared" si="117"/>
        <v>0</v>
      </c>
      <c r="P1048" s="8">
        <f>IF(K1048&lt;&gt;"是",0,IF(税费设置!$B$6="是",E1048/(1+税费设置!$B$10),E1048))</f>
        <v>0</v>
      </c>
      <c r="Q1048" s="8">
        <f>IF(K1048&lt;&gt;"是",0,P1048*税费设置!$B$8)</f>
        <v>0</v>
      </c>
      <c r="R1048" s="8">
        <f>IF(K1048&lt;&gt;"是",0,P1048*税费设置!$B$9)</f>
        <v>0</v>
      </c>
      <c r="S1048" s="8">
        <f t="shared" si="118"/>
        <v>0</v>
      </c>
    </row>
    <row r="1049" spans="1:19" ht="13.9">
      <c r="A1049" s="6" t="str">
        <f>IF(总支出!A1049="","",总支出!A1049)</f>
        <v/>
      </c>
      <c r="B1049" s="7" t="str">
        <f>IF(总支出!B1049="","",总支出!B1049)</f>
        <v/>
      </c>
      <c r="C1049" s="6" t="str">
        <f t="shared" si="112"/>
        <v/>
      </c>
      <c r="D1049" s="6" t="str">
        <f>IF(总支出!C1049="","",总支出!C1049)</f>
        <v/>
      </c>
      <c r="E1049" s="8" t="str">
        <f>IF(总支出!D1049="","",总支出!D1049)</f>
        <v/>
      </c>
      <c r="F1049" s="6" t="str">
        <f>IF(总支出!E1049="","",总支出!E1049)</f>
        <v/>
      </c>
      <c r="G1049" s="6" t="str">
        <f>IF(总支出!H1049="","",总支出!H1049)</f>
        <v/>
      </c>
      <c r="H1049" s="6" t="str">
        <f>IF(总支出!I1049="","自动",总支出!I1049)</f>
        <v>自动</v>
      </c>
      <c r="I1049" s="6" t="str">
        <f>IF(F1049="","",IFERROR(VLOOKUP(F1049,税费设置!$A$15:$B$27,2,FALSE),"含税不明"))</f>
        <v/>
      </c>
      <c r="J1049" s="6" t="str">
        <f t="shared" si="113"/>
        <v/>
      </c>
      <c r="K1049" s="6" t="str">
        <f>IF(AND(税费设置!$B$5="是",G1049="个人支出",J1049="应税"),"是","否")</f>
        <v>否</v>
      </c>
      <c r="L1049" s="8">
        <f t="shared" si="114"/>
        <v>0</v>
      </c>
      <c r="M1049" s="8">
        <f t="shared" si="115"/>
        <v>0</v>
      </c>
      <c r="N1049" s="8">
        <f t="shared" si="116"/>
        <v>0</v>
      </c>
      <c r="O1049" s="8">
        <f t="shared" si="117"/>
        <v>0</v>
      </c>
      <c r="P1049" s="8">
        <f>IF(K1049&lt;&gt;"是",0,IF(税费设置!$B$6="是",E1049/(1+税费设置!$B$10),E1049))</f>
        <v>0</v>
      </c>
      <c r="Q1049" s="8">
        <f>IF(K1049&lt;&gt;"是",0,P1049*税费设置!$B$8)</f>
        <v>0</v>
      </c>
      <c r="R1049" s="8">
        <f>IF(K1049&lt;&gt;"是",0,P1049*税费设置!$B$9)</f>
        <v>0</v>
      </c>
      <c r="S1049" s="8">
        <f t="shared" si="118"/>
        <v>0</v>
      </c>
    </row>
    <row r="1050" spans="1:19" ht="13.9">
      <c r="A1050" s="6" t="str">
        <f>IF(总支出!A1050="","",总支出!A1050)</f>
        <v/>
      </c>
      <c r="B1050" s="7" t="str">
        <f>IF(总支出!B1050="","",总支出!B1050)</f>
        <v/>
      </c>
      <c r="C1050" s="6" t="str">
        <f t="shared" si="112"/>
        <v/>
      </c>
      <c r="D1050" s="6" t="str">
        <f>IF(总支出!C1050="","",总支出!C1050)</f>
        <v/>
      </c>
      <c r="E1050" s="8" t="str">
        <f>IF(总支出!D1050="","",总支出!D1050)</f>
        <v/>
      </c>
      <c r="F1050" s="6" t="str">
        <f>IF(总支出!E1050="","",总支出!E1050)</f>
        <v/>
      </c>
      <c r="G1050" s="6" t="str">
        <f>IF(总支出!H1050="","",总支出!H1050)</f>
        <v/>
      </c>
      <c r="H1050" s="6" t="str">
        <f>IF(总支出!I1050="","自动",总支出!I1050)</f>
        <v>自动</v>
      </c>
      <c r="I1050" s="6" t="str">
        <f>IF(F1050="","",IFERROR(VLOOKUP(F1050,税费设置!$A$15:$B$27,2,FALSE),"含税不明"))</f>
        <v/>
      </c>
      <c r="J1050" s="6" t="str">
        <f t="shared" si="113"/>
        <v/>
      </c>
      <c r="K1050" s="6" t="str">
        <f>IF(AND(税费设置!$B$5="是",G1050="个人支出",J1050="应税"),"是","否")</f>
        <v>否</v>
      </c>
      <c r="L1050" s="8">
        <f t="shared" si="114"/>
        <v>0</v>
      </c>
      <c r="M1050" s="8">
        <f t="shared" si="115"/>
        <v>0</v>
      </c>
      <c r="N1050" s="8">
        <f t="shared" si="116"/>
        <v>0</v>
      </c>
      <c r="O1050" s="8">
        <f t="shared" si="117"/>
        <v>0</v>
      </c>
      <c r="P1050" s="8">
        <f>IF(K1050&lt;&gt;"是",0,IF(税费设置!$B$6="是",E1050/(1+税费设置!$B$10),E1050))</f>
        <v>0</v>
      </c>
      <c r="Q1050" s="8">
        <f>IF(K1050&lt;&gt;"是",0,P1050*税费设置!$B$8)</f>
        <v>0</v>
      </c>
      <c r="R1050" s="8">
        <f>IF(K1050&lt;&gt;"是",0,P1050*税费设置!$B$9)</f>
        <v>0</v>
      </c>
      <c r="S1050" s="8">
        <f t="shared" si="118"/>
        <v>0</v>
      </c>
    </row>
    <row r="1051" spans="1:19" ht="13.9">
      <c r="A1051" s="6" t="str">
        <f>IF(总支出!A1051="","",总支出!A1051)</f>
        <v/>
      </c>
      <c r="B1051" s="7" t="str">
        <f>IF(总支出!B1051="","",总支出!B1051)</f>
        <v/>
      </c>
      <c r="C1051" s="6" t="str">
        <f t="shared" si="112"/>
        <v/>
      </c>
      <c r="D1051" s="6" t="str">
        <f>IF(总支出!C1051="","",总支出!C1051)</f>
        <v/>
      </c>
      <c r="E1051" s="8" t="str">
        <f>IF(总支出!D1051="","",总支出!D1051)</f>
        <v/>
      </c>
      <c r="F1051" s="6" t="str">
        <f>IF(总支出!E1051="","",总支出!E1051)</f>
        <v/>
      </c>
      <c r="G1051" s="6" t="str">
        <f>IF(总支出!H1051="","",总支出!H1051)</f>
        <v/>
      </c>
      <c r="H1051" s="6" t="str">
        <f>IF(总支出!I1051="","自动",总支出!I1051)</f>
        <v>自动</v>
      </c>
      <c r="I1051" s="6" t="str">
        <f>IF(F1051="","",IFERROR(VLOOKUP(F1051,税费设置!$A$15:$B$27,2,FALSE),"含税不明"))</f>
        <v/>
      </c>
      <c r="J1051" s="6" t="str">
        <f t="shared" si="113"/>
        <v/>
      </c>
      <c r="K1051" s="6" t="str">
        <f>IF(AND(税费设置!$B$5="是",G1051="个人支出",J1051="应税"),"是","否")</f>
        <v>否</v>
      </c>
      <c r="L1051" s="8">
        <f t="shared" si="114"/>
        <v>0</v>
      </c>
      <c r="M1051" s="8">
        <f t="shared" si="115"/>
        <v>0</v>
      </c>
      <c r="N1051" s="8">
        <f t="shared" si="116"/>
        <v>0</v>
      </c>
      <c r="O1051" s="8">
        <f t="shared" si="117"/>
        <v>0</v>
      </c>
      <c r="P1051" s="8">
        <f>IF(K1051&lt;&gt;"是",0,IF(税费设置!$B$6="是",E1051/(1+税费设置!$B$10),E1051))</f>
        <v>0</v>
      </c>
      <c r="Q1051" s="8">
        <f>IF(K1051&lt;&gt;"是",0,P1051*税费设置!$B$8)</f>
        <v>0</v>
      </c>
      <c r="R1051" s="8">
        <f>IF(K1051&lt;&gt;"是",0,P1051*税费设置!$B$9)</f>
        <v>0</v>
      </c>
      <c r="S1051" s="8">
        <f t="shared" si="118"/>
        <v>0</v>
      </c>
    </row>
    <row r="1052" spans="1:19" ht="13.9">
      <c r="A1052" s="6" t="str">
        <f>IF(总支出!A1052="","",总支出!A1052)</f>
        <v/>
      </c>
      <c r="B1052" s="7" t="str">
        <f>IF(总支出!B1052="","",总支出!B1052)</f>
        <v/>
      </c>
      <c r="C1052" s="6" t="str">
        <f t="shared" si="112"/>
        <v/>
      </c>
      <c r="D1052" s="6" t="str">
        <f>IF(总支出!C1052="","",总支出!C1052)</f>
        <v/>
      </c>
      <c r="E1052" s="8" t="str">
        <f>IF(总支出!D1052="","",总支出!D1052)</f>
        <v/>
      </c>
      <c r="F1052" s="6" t="str">
        <f>IF(总支出!E1052="","",总支出!E1052)</f>
        <v/>
      </c>
      <c r="G1052" s="6" t="str">
        <f>IF(总支出!H1052="","",总支出!H1052)</f>
        <v/>
      </c>
      <c r="H1052" s="6" t="str">
        <f>IF(总支出!I1052="","自动",总支出!I1052)</f>
        <v>自动</v>
      </c>
      <c r="I1052" s="6" t="str">
        <f>IF(F1052="","",IFERROR(VLOOKUP(F1052,税费设置!$A$15:$B$27,2,FALSE),"含税不明"))</f>
        <v/>
      </c>
      <c r="J1052" s="6" t="str">
        <f t="shared" si="113"/>
        <v/>
      </c>
      <c r="K1052" s="6" t="str">
        <f>IF(AND(税费设置!$B$5="是",G1052="个人支出",J1052="应税"),"是","否")</f>
        <v>否</v>
      </c>
      <c r="L1052" s="8">
        <f t="shared" si="114"/>
        <v>0</v>
      </c>
      <c r="M1052" s="8">
        <f t="shared" si="115"/>
        <v>0</v>
      </c>
      <c r="N1052" s="8">
        <f t="shared" si="116"/>
        <v>0</v>
      </c>
      <c r="O1052" s="8">
        <f t="shared" si="117"/>
        <v>0</v>
      </c>
      <c r="P1052" s="8">
        <f>IF(K1052&lt;&gt;"是",0,IF(税费设置!$B$6="是",E1052/(1+税费设置!$B$10),E1052))</f>
        <v>0</v>
      </c>
      <c r="Q1052" s="8">
        <f>IF(K1052&lt;&gt;"是",0,P1052*税费设置!$B$8)</f>
        <v>0</v>
      </c>
      <c r="R1052" s="8">
        <f>IF(K1052&lt;&gt;"是",0,P1052*税费设置!$B$9)</f>
        <v>0</v>
      </c>
      <c r="S1052" s="8">
        <f t="shared" si="118"/>
        <v>0</v>
      </c>
    </row>
    <row r="1053" spans="1:19" ht="13.9">
      <c r="A1053" s="6" t="str">
        <f>IF(总支出!A1053="","",总支出!A1053)</f>
        <v/>
      </c>
      <c r="B1053" s="7" t="str">
        <f>IF(总支出!B1053="","",总支出!B1053)</f>
        <v/>
      </c>
      <c r="C1053" s="6" t="str">
        <f t="shared" si="112"/>
        <v/>
      </c>
      <c r="D1053" s="6" t="str">
        <f>IF(总支出!C1053="","",总支出!C1053)</f>
        <v/>
      </c>
      <c r="E1053" s="8" t="str">
        <f>IF(总支出!D1053="","",总支出!D1053)</f>
        <v/>
      </c>
      <c r="F1053" s="6" t="str">
        <f>IF(总支出!E1053="","",总支出!E1053)</f>
        <v/>
      </c>
      <c r="G1053" s="6" t="str">
        <f>IF(总支出!H1053="","",总支出!H1053)</f>
        <v/>
      </c>
      <c r="H1053" s="6" t="str">
        <f>IF(总支出!I1053="","自动",总支出!I1053)</f>
        <v>自动</v>
      </c>
      <c r="I1053" s="6" t="str">
        <f>IF(F1053="","",IFERROR(VLOOKUP(F1053,税费设置!$A$15:$B$27,2,FALSE),"含税不明"))</f>
        <v/>
      </c>
      <c r="J1053" s="6" t="str">
        <f t="shared" si="113"/>
        <v/>
      </c>
      <c r="K1053" s="6" t="str">
        <f>IF(AND(税费设置!$B$5="是",G1053="个人支出",J1053="应税"),"是","否")</f>
        <v>否</v>
      </c>
      <c r="L1053" s="8">
        <f t="shared" si="114"/>
        <v>0</v>
      </c>
      <c r="M1053" s="8">
        <f t="shared" si="115"/>
        <v>0</v>
      </c>
      <c r="N1053" s="8">
        <f t="shared" si="116"/>
        <v>0</v>
      </c>
      <c r="O1053" s="8">
        <f t="shared" si="117"/>
        <v>0</v>
      </c>
      <c r="P1053" s="8">
        <f>IF(K1053&lt;&gt;"是",0,IF(税费设置!$B$6="是",E1053/(1+税费设置!$B$10),E1053))</f>
        <v>0</v>
      </c>
      <c r="Q1053" s="8">
        <f>IF(K1053&lt;&gt;"是",0,P1053*税费设置!$B$8)</f>
        <v>0</v>
      </c>
      <c r="R1053" s="8">
        <f>IF(K1053&lt;&gt;"是",0,P1053*税费设置!$B$9)</f>
        <v>0</v>
      </c>
      <c r="S1053" s="8">
        <f t="shared" si="118"/>
        <v>0</v>
      </c>
    </row>
    <row r="1054" spans="1:19" ht="13.9">
      <c r="A1054" s="6" t="str">
        <f>IF(总支出!A1054="","",总支出!A1054)</f>
        <v/>
      </c>
      <c r="B1054" s="7" t="str">
        <f>IF(总支出!B1054="","",总支出!B1054)</f>
        <v/>
      </c>
      <c r="C1054" s="6" t="str">
        <f t="shared" si="112"/>
        <v/>
      </c>
      <c r="D1054" s="6" t="str">
        <f>IF(总支出!C1054="","",总支出!C1054)</f>
        <v/>
      </c>
      <c r="E1054" s="8" t="str">
        <f>IF(总支出!D1054="","",总支出!D1054)</f>
        <v/>
      </c>
      <c r="F1054" s="6" t="str">
        <f>IF(总支出!E1054="","",总支出!E1054)</f>
        <v/>
      </c>
      <c r="G1054" s="6" t="str">
        <f>IF(总支出!H1054="","",总支出!H1054)</f>
        <v/>
      </c>
      <c r="H1054" s="6" t="str">
        <f>IF(总支出!I1054="","自动",总支出!I1054)</f>
        <v>自动</v>
      </c>
      <c r="I1054" s="6" t="str">
        <f>IF(F1054="","",IFERROR(VLOOKUP(F1054,税费设置!$A$15:$B$27,2,FALSE),"含税不明"))</f>
        <v/>
      </c>
      <c r="J1054" s="6" t="str">
        <f t="shared" si="113"/>
        <v/>
      </c>
      <c r="K1054" s="6" t="str">
        <f>IF(AND(税费设置!$B$5="是",G1054="个人支出",J1054="应税"),"是","否")</f>
        <v>否</v>
      </c>
      <c r="L1054" s="8">
        <f t="shared" si="114"/>
        <v>0</v>
      </c>
      <c r="M1054" s="8">
        <f t="shared" si="115"/>
        <v>0</v>
      </c>
      <c r="N1054" s="8">
        <f t="shared" si="116"/>
        <v>0</v>
      </c>
      <c r="O1054" s="8">
        <f t="shared" si="117"/>
        <v>0</v>
      </c>
      <c r="P1054" s="8">
        <f>IF(K1054&lt;&gt;"是",0,IF(税费设置!$B$6="是",E1054/(1+税费设置!$B$10),E1054))</f>
        <v>0</v>
      </c>
      <c r="Q1054" s="8">
        <f>IF(K1054&lt;&gt;"是",0,P1054*税费设置!$B$8)</f>
        <v>0</v>
      </c>
      <c r="R1054" s="8">
        <f>IF(K1054&lt;&gt;"是",0,P1054*税费设置!$B$9)</f>
        <v>0</v>
      </c>
      <c r="S1054" s="8">
        <f t="shared" si="118"/>
        <v>0</v>
      </c>
    </row>
    <row r="1055" spans="1:19" ht="13.9">
      <c r="A1055" s="6" t="str">
        <f>IF(总支出!A1055="","",总支出!A1055)</f>
        <v/>
      </c>
      <c r="B1055" s="7" t="str">
        <f>IF(总支出!B1055="","",总支出!B1055)</f>
        <v/>
      </c>
      <c r="C1055" s="6" t="str">
        <f t="shared" si="112"/>
        <v/>
      </c>
      <c r="D1055" s="6" t="str">
        <f>IF(总支出!C1055="","",总支出!C1055)</f>
        <v/>
      </c>
      <c r="E1055" s="8" t="str">
        <f>IF(总支出!D1055="","",总支出!D1055)</f>
        <v/>
      </c>
      <c r="F1055" s="6" t="str">
        <f>IF(总支出!E1055="","",总支出!E1055)</f>
        <v/>
      </c>
      <c r="G1055" s="6" t="str">
        <f>IF(总支出!H1055="","",总支出!H1055)</f>
        <v/>
      </c>
      <c r="H1055" s="6" t="str">
        <f>IF(总支出!I1055="","自动",总支出!I1055)</f>
        <v>自动</v>
      </c>
      <c r="I1055" s="6" t="str">
        <f>IF(F1055="","",IFERROR(VLOOKUP(F1055,税费设置!$A$15:$B$27,2,FALSE),"含税不明"))</f>
        <v/>
      </c>
      <c r="J1055" s="6" t="str">
        <f t="shared" si="113"/>
        <v/>
      </c>
      <c r="K1055" s="6" t="str">
        <f>IF(AND(税费设置!$B$5="是",G1055="个人支出",J1055="应税"),"是","否")</f>
        <v>否</v>
      </c>
      <c r="L1055" s="8">
        <f t="shared" si="114"/>
        <v>0</v>
      </c>
      <c r="M1055" s="8">
        <f t="shared" si="115"/>
        <v>0</v>
      </c>
      <c r="N1055" s="8">
        <f t="shared" si="116"/>
        <v>0</v>
      </c>
      <c r="O1055" s="8">
        <f t="shared" si="117"/>
        <v>0</v>
      </c>
      <c r="P1055" s="8">
        <f>IF(K1055&lt;&gt;"是",0,IF(税费设置!$B$6="是",E1055/(1+税费设置!$B$10),E1055))</f>
        <v>0</v>
      </c>
      <c r="Q1055" s="8">
        <f>IF(K1055&lt;&gt;"是",0,P1055*税费设置!$B$8)</f>
        <v>0</v>
      </c>
      <c r="R1055" s="8">
        <f>IF(K1055&lt;&gt;"是",0,P1055*税费设置!$B$9)</f>
        <v>0</v>
      </c>
      <c r="S1055" s="8">
        <f t="shared" si="118"/>
        <v>0</v>
      </c>
    </row>
    <row r="1056" spans="1:19" ht="13.9">
      <c r="A1056" s="6" t="str">
        <f>IF(总支出!A1056="","",总支出!A1056)</f>
        <v/>
      </c>
      <c r="B1056" s="7" t="str">
        <f>IF(总支出!B1056="","",总支出!B1056)</f>
        <v/>
      </c>
      <c r="C1056" s="6" t="str">
        <f t="shared" si="112"/>
        <v/>
      </c>
      <c r="D1056" s="6" t="str">
        <f>IF(总支出!C1056="","",总支出!C1056)</f>
        <v/>
      </c>
      <c r="E1056" s="8" t="str">
        <f>IF(总支出!D1056="","",总支出!D1056)</f>
        <v/>
      </c>
      <c r="F1056" s="6" t="str">
        <f>IF(总支出!E1056="","",总支出!E1056)</f>
        <v/>
      </c>
      <c r="G1056" s="6" t="str">
        <f>IF(总支出!H1056="","",总支出!H1056)</f>
        <v/>
      </c>
      <c r="H1056" s="6" t="str">
        <f>IF(总支出!I1056="","自动",总支出!I1056)</f>
        <v>自动</v>
      </c>
      <c r="I1056" s="6" t="str">
        <f>IF(F1056="","",IFERROR(VLOOKUP(F1056,税费设置!$A$15:$B$27,2,FALSE),"含税不明"))</f>
        <v/>
      </c>
      <c r="J1056" s="6" t="str">
        <f t="shared" si="113"/>
        <v/>
      </c>
      <c r="K1056" s="6" t="str">
        <f>IF(AND(税费设置!$B$5="是",G1056="个人支出",J1056="应税"),"是","否")</f>
        <v>否</v>
      </c>
      <c r="L1056" s="8">
        <f t="shared" si="114"/>
        <v>0</v>
      </c>
      <c r="M1056" s="8">
        <f t="shared" si="115"/>
        <v>0</v>
      </c>
      <c r="N1056" s="8">
        <f t="shared" si="116"/>
        <v>0</v>
      </c>
      <c r="O1056" s="8">
        <f t="shared" si="117"/>
        <v>0</v>
      </c>
      <c r="P1056" s="8">
        <f>IF(K1056&lt;&gt;"是",0,IF(税费设置!$B$6="是",E1056/(1+税费设置!$B$10),E1056))</f>
        <v>0</v>
      </c>
      <c r="Q1056" s="8">
        <f>IF(K1056&lt;&gt;"是",0,P1056*税费设置!$B$8)</f>
        <v>0</v>
      </c>
      <c r="R1056" s="8">
        <f>IF(K1056&lt;&gt;"是",0,P1056*税费设置!$B$9)</f>
        <v>0</v>
      </c>
      <c r="S1056" s="8">
        <f t="shared" si="118"/>
        <v>0</v>
      </c>
    </row>
    <row r="1057" spans="1:19" ht="13.9">
      <c r="A1057" s="6" t="str">
        <f>IF(总支出!A1057="","",总支出!A1057)</f>
        <v/>
      </c>
      <c r="B1057" s="7" t="str">
        <f>IF(总支出!B1057="","",总支出!B1057)</f>
        <v/>
      </c>
      <c r="C1057" s="6" t="str">
        <f t="shared" si="112"/>
        <v/>
      </c>
      <c r="D1057" s="6" t="str">
        <f>IF(总支出!C1057="","",总支出!C1057)</f>
        <v/>
      </c>
      <c r="E1057" s="8" t="str">
        <f>IF(总支出!D1057="","",总支出!D1057)</f>
        <v/>
      </c>
      <c r="F1057" s="6" t="str">
        <f>IF(总支出!E1057="","",总支出!E1057)</f>
        <v/>
      </c>
      <c r="G1057" s="6" t="str">
        <f>IF(总支出!H1057="","",总支出!H1057)</f>
        <v/>
      </c>
      <c r="H1057" s="6" t="str">
        <f>IF(总支出!I1057="","自动",总支出!I1057)</f>
        <v>自动</v>
      </c>
      <c r="I1057" s="6" t="str">
        <f>IF(F1057="","",IFERROR(VLOOKUP(F1057,税费设置!$A$15:$B$27,2,FALSE),"含税不明"))</f>
        <v/>
      </c>
      <c r="J1057" s="6" t="str">
        <f t="shared" si="113"/>
        <v/>
      </c>
      <c r="K1057" s="6" t="str">
        <f>IF(AND(税费设置!$B$5="是",G1057="个人支出",J1057="应税"),"是","否")</f>
        <v>否</v>
      </c>
      <c r="L1057" s="8">
        <f t="shared" si="114"/>
        <v>0</v>
      </c>
      <c r="M1057" s="8">
        <f t="shared" si="115"/>
        <v>0</v>
      </c>
      <c r="N1057" s="8">
        <f t="shared" si="116"/>
        <v>0</v>
      </c>
      <c r="O1057" s="8">
        <f t="shared" si="117"/>
        <v>0</v>
      </c>
      <c r="P1057" s="8">
        <f>IF(K1057&lt;&gt;"是",0,IF(税费设置!$B$6="是",E1057/(1+税费设置!$B$10),E1057))</f>
        <v>0</v>
      </c>
      <c r="Q1057" s="8">
        <f>IF(K1057&lt;&gt;"是",0,P1057*税费设置!$B$8)</f>
        <v>0</v>
      </c>
      <c r="R1057" s="8">
        <f>IF(K1057&lt;&gt;"是",0,P1057*税费设置!$B$9)</f>
        <v>0</v>
      </c>
      <c r="S1057" s="8">
        <f t="shared" si="118"/>
        <v>0</v>
      </c>
    </row>
    <row r="1058" spans="1:19" ht="13.9">
      <c r="A1058" s="6" t="str">
        <f>IF(总支出!A1058="","",总支出!A1058)</f>
        <v/>
      </c>
      <c r="B1058" s="7" t="str">
        <f>IF(总支出!B1058="","",总支出!B1058)</f>
        <v/>
      </c>
      <c r="C1058" s="6" t="str">
        <f t="shared" si="112"/>
        <v/>
      </c>
      <c r="D1058" s="6" t="str">
        <f>IF(总支出!C1058="","",总支出!C1058)</f>
        <v/>
      </c>
      <c r="E1058" s="8" t="str">
        <f>IF(总支出!D1058="","",总支出!D1058)</f>
        <v/>
      </c>
      <c r="F1058" s="6" t="str">
        <f>IF(总支出!E1058="","",总支出!E1058)</f>
        <v/>
      </c>
      <c r="G1058" s="6" t="str">
        <f>IF(总支出!H1058="","",总支出!H1058)</f>
        <v/>
      </c>
      <c r="H1058" s="6" t="str">
        <f>IF(总支出!I1058="","自动",总支出!I1058)</f>
        <v>自动</v>
      </c>
      <c r="I1058" s="6" t="str">
        <f>IF(F1058="","",IFERROR(VLOOKUP(F1058,税费设置!$A$15:$B$27,2,FALSE),"含税不明"))</f>
        <v/>
      </c>
      <c r="J1058" s="6" t="str">
        <f t="shared" si="113"/>
        <v/>
      </c>
      <c r="K1058" s="6" t="str">
        <f>IF(AND(税费设置!$B$5="是",G1058="个人支出",J1058="应税"),"是","否")</f>
        <v>否</v>
      </c>
      <c r="L1058" s="8">
        <f t="shared" si="114"/>
        <v>0</v>
      </c>
      <c r="M1058" s="8">
        <f t="shared" si="115"/>
        <v>0</v>
      </c>
      <c r="N1058" s="8">
        <f t="shared" si="116"/>
        <v>0</v>
      </c>
      <c r="O1058" s="8">
        <f t="shared" si="117"/>
        <v>0</v>
      </c>
      <c r="P1058" s="8">
        <f>IF(K1058&lt;&gt;"是",0,IF(税费设置!$B$6="是",E1058/(1+税费设置!$B$10),E1058))</f>
        <v>0</v>
      </c>
      <c r="Q1058" s="8">
        <f>IF(K1058&lt;&gt;"是",0,P1058*税费设置!$B$8)</f>
        <v>0</v>
      </c>
      <c r="R1058" s="8">
        <f>IF(K1058&lt;&gt;"是",0,P1058*税费设置!$B$9)</f>
        <v>0</v>
      </c>
      <c r="S1058" s="8">
        <f t="shared" si="118"/>
        <v>0</v>
      </c>
    </row>
    <row r="1059" spans="1:19" ht="13.9">
      <c r="A1059" s="6" t="str">
        <f>IF(总支出!A1059="","",总支出!A1059)</f>
        <v/>
      </c>
      <c r="B1059" s="7" t="str">
        <f>IF(总支出!B1059="","",总支出!B1059)</f>
        <v/>
      </c>
      <c r="C1059" s="6" t="str">
        <f t="shared" si="112"/>
        <v/>
      </c>
      <c r="D1059" s="6" t="str">
        <f>IF(总支出!C1059="","",总支出!C1059)</f>
        <v/>
      </c>
      <c r="E1059" s="8" t="str">
        <f>IF(总支出!D1059="","",总支出!D1059)</f>
        <v/>
      </c>
      <c r="F1059" s="6" t="str">
        <f>IF(总支出!E1059="","",总支出!E1059)</f>
        <v/>
      </c>
      <c r="G1059" s="6" t="str">
        <f>IF(总支出!H1059="","",总支出!H1059)</f>
        <v/>
      </c>
      <c r="H1059" s="6" t="str">
        <f>IF(总支出!I1059="","自动",总支出!I1059)</f>
        <v>自动</v>
      </c>
      <c r="I1059" s="6" t="str">
        <f>IF(F1059="","",IFERROR(VLOOKUP(F1059,税费设置!$A$15:$B$27,2,FALSE),"含税不明"))</f>
        <v/>
      </c>
      <c r="J1059" s="6" t="str">
        <f t="shared" si="113"/>
        <v/>
      </c>
      <c r="K1059" s="6" t="str">
        <f>IF(AND(税费设置!$B$5="是",G1059="个人支出",J1059="应税"),"是","否")</f>
        <v>否</v>
      </c>
      <c r="L1059" s="8">
        <f t="shared" si="114"/>
        <v>0</v>
      </c>
      <c r="M1059" s="8">
        <f t="shared" si="115"/>
        <v>0</v>
      </c>
      <c r="N1059" s="8">
        <f t="shared" si="116"/>
        <v>0</v>
      </c>
      <c r="O1059" s="8">
        <f t="shared" si="117"/>
        <v>0</v>
      </c>
      <c r="P1059" s="8">
        <f>IF(K1059&lt;&gt;"是",0,IF(税费设置!$B$6="是",E1059/(1+税费设置!$B$10),E1059))</f>
        <v>0</v>
      </c>
      <c r="Q1059" s="8">
        <f>IF(K1059&lt;&gt;"是",0,P1059*税费设置!$B$8)</f>
        <v>0</v>
      </c>
      <c r="R1059" s="8">
        <f>IF(K1059&lt;&gt;"是",0,P1059*税费设置!$B$9)</f>
        <v>0</v>
      </c>
      <c r="S1059" s="8">
        <f t="shared" si="118"/>
        <v>0</v>
      </c>
    </row>
    <row r="1060" spans="1:19" ht="13.9">
      <c r="A1060" s="6" t="str">
        <f>IF(总支出!A1060="","",总支出!A1060)</f>
        <v/>
      </c>
      <c r="B1060" s="7" t="str">
        <f>IF(总支出!B1060="","",总支出!B1060)</f>
        <v/>
      </c>
      <c r="C1060" s="6" t="str">
        <f t="shared" si="112"/>
        <v/>
      </c>
      <c r="D1060" s="6" t="str">
        <f>IF(总支出!C1060="","",总支出!C1060)</f>
        <v/>
      </c>
      <c r="E1060" s="8" t="str">
        <f>IF(总支出!D1060="","",总支出!D1060)</f>
        <v/>
      </c>
      <c r="F1060" s="6" t="str">
        <f>IF(总支出!E1060="","",总支出!E1060)</f>
        <v/>
      </c>
      <c r="G1060" s="6" t="str">
        <f>IF(总支出!H1060="","",总支出!H1060)</f>
        <v/>
      </c>
      <c r="H1060" s="6" t="str">
        <f>IF(总支出!I1060="","自动",总支出!I1060)</f>
        <v>自动</v>
      </c>
      <c r="I1060" s="6" t="str">
        <f>IF(F1060="","",IFERROR(VLOOKUP(F1060,税费设置!$A$15:$B$27,2,FALSE),"含税不明"))</f>
        <v/>
      </c>
      <c r="J1060" s="6" t="str">
        <f t="shared" si="113"/>
        <v/>
      </c>
      <c r="K1060" s="6" t="str">
        <f>IF(AND(税费设置!$B$5="是",G1060="个人支出",J1060="应税"),"是","否")</f>
        <v>否</v>
      </c>
      <c r="L1060" s="8">
        <f t="shared" si="114"/>
        <v>0</v>
      </c>
      <c r="M1060" s="8">
        <f t="shared" si="115"/>
        <v>0</v>
      </c>
      <c r="N1060" s="8">
        <f t="shared" si="116"/>
        <v>0</v>
      </c>
      <c r="O1060" s="8">
        <f t="shared" si="117"/>
        <v>0</v>
      </c>
      <c r="P1060" s="8">
        <f>IF(K1060&lt;&gt;"是",0,IF(税费设置!$B$6="是",E1060/(1+税费设置!$B$10),E1060))</f>
        <v>0</v>
      </c>
      <c r="Q1060" s="8">
        <f>IF(K1060&lt;&gt;"是",0,P1060*税费设置!$B$8)</f>
        <v>0</v>
      </c>
      <c r="R1060" s="8">
        <f>IF(K1060&lt;&gt;"是",0,P1060*税费设置!$B$9)</f>
        <v>0</v>
      </c>
      <c r="S1060" s="8">
        <f t="shared" si="118"/>
        <v>0</v>
      </c>
    </row>
    <row r="1061" spans="1:19" ht="13.9">
      <c r="A1061" s="6" t="str">
        <f>IF(总支出!A1061="","",总支出!A1061)</f>
        <v/>
      </c>
      <c r="B1061" s="7" t="str">
        <f>IF(总支出!B1061="","",总支出!B1061)</f>
        <v/>
      </c>
      <c r="C1061" s="6" t="str">
        <f t="shared" si="112"/>
        <v/>
      </c>
      <c r="D1061" s="6" t="str">
        <f>IF(总支出!C1061="","",总支出!C1061)</f>
        <v/>
      </c>
      <c r="E1061" s="8" t="str">
        <f>IF(总支出!D1061="","",总支出!D1061)</f>
        <v/>
      </c>
      <c r="F1061" s="6" t="str">
        <f>IF(总支出!E1061="","",总支出!E1061)</f>
        <v/>
      </c>
      <c r="G1061" s="6" t="str">
        <f>IF(总支出!H1061="","",总支出!H1061)</f>
        <v/>
      </c>
      <c r="H1061" s="6" t="str">
        <f>IF(总支出!I1061="","自动",总支出!I1061)</f>
        <v>自动</v>
      </c>
      <c r="I1061" s="6" t="str">
        <f>IF(F1061="","",IFERROR(VLOOKUP(F1061,税费设置!$A$15:$B$27,2,FALSE),"含税不明"))</f>
        <v/>
      </c>
      <c r="J1061" s="6" t="str">
        <f t="shared" si="113"/>
        <v/>
      </c>
      <c r="K1061" s="6" t="str">
        <f>IF(AND(税费设置!$B$5="是",G1061="个人支出",J1061="应税"),"是","否")</f>
        <v>否</v>
      </c>
      <c r="L1061" s="8">
        <f t="shared" si="114"/>
        <v>0</v>
      </c>
      <c r="M1061" s="8">
        <f t="shared" si="115"/>
        <v>0</v>
      </c>
      <c r="N1061" s="8">
        <f t="shared" si="116"/>
        <v>0</v>
      </c>
      <c r="O1061" s="8">
        <f t="shared" si="117"/>
        <v>0</v>
      </c>
      <c r="P1061" s="8">
        <f>IF(K1061&lt;&gt;"是",0,IF(税费设置!$B$6="是",E1061/(1+税费设置!$B$10),E1061))</f>
        <v>0</v>
      </c>
      <c r="Q1061" s="8">
        <f>IF(K1061&lt;&gt;"是",0,P1061*税费设置!$B$8)</f>
        <v>0</v>
      </c>
      <c r="R1061" s="8">
        <f>IF(K1061&lt;&gt;"是",0,P1061*税费设置!$B$9)</f>
        <v>0</v>
      </c>
      <c r="S1061" s="8">
        <f t="shared" si="118"/>
        <v>0</v>
      </c>
    </row>
    <row r="1062" spans="1:19" ht="13.9">
      <c r="A1062" s="6" t="str">
        <f>IF(总支出!A1062="","",总支出!A1062)</f>
        <v/>
      </c>
      <c r="B1062" s="7" t="str">
        <f>IF(总支出!B1062="","",总支出!B1062)</f>
        <v/>
      </c>
      <c r="C1062" s="6" t="str">
        <f t="shared" si="112"/>
        <v/>
      </c>
      <c r="D1062" s="6" t="str">
        <f>IF(总支出!C1062="","",总支出!C1062)</f>
        <v/>
      </c>
      <c r="E1062" s="8" t="str">
        <f>IF(总支出!D1062="","",总支出!D1062)</f>
        <v/>
      </c>
      <c r="F1062" s="6" t="str">
        <f>IF(总支出!E1062="","",总支出!E1062)</f>
        <v/>
      </c>
      <c r="G1062" s="6" t="str">
        <f>IF(总支出!H1062="","",总支出!H1062)</f>
        <v/>
      </c>
      <c r="H1062" s="6" t="str">
        <f>IF(总支出!I1062="","自动",总支出!I1062)</f>
        <v>自动</v>
      </c>
      <c r="I1062" s="6" t="str">
        <f>IF(F1062="","",IFERROR(VLOOKUP(F1062,税费设置!$A$15:$B$27,2,FALSE),"含税不明"))</f>
        <v/>
      </c>
      <c r="J1062" s="6" t="str">
        <f t="shared" si="113"/>
        <v/>
      </c>
      <c r="K1062" s="6" t="str">
        <f>IF(AND(税费设置!$B$5="是",G1062="个人支出",J1062="应税"),"是","否")</f>
        <v>否</v>
      </c>
      <c r="L1062" s="8">
        <f t="shared" si="114"/>
        <v>0</v>
      </c>
      <c r="M1062" s="8">
        <f t="shared" si="115"/>
        <v>0</v>
      </c>
      <c r="N1062" s="8">
        <f t="shared" si="116"/>
        <v>0</v>
      </c>
      <c r="O1062" s="8">
        <f t="shared" si="117"/>
        <v>0</v>
      </c>
      <c r="P1062" s="8">
        <f>IF(K1062&lt;&gt;"是",0,IF(税费设置!$B$6="是",E1062/(1+税费设置!$B$10),E1062))</f>
        <v>0</v>
      </c>
      <c r="Q1062" s="8">
        <f>IF(K1062&lt;&gt;"是",0,P1062*税费设置!$B$8)</f>
        <v>0</v>
      </c>
      <c r="R1062" s="8">
        <f>IF(K1062&lt;&gt;"是",0,P1062*税费设置!$B$9)</f>
        <v>0</v>
      </c>
      <c r="S1062" s="8">
        <f t="shared" si="118"/>
        <v>0</v>
      </c>
    </row>
    <row r="1063" spans="1:19" ht="13.9">
      <c r="A1063" s="6" t="str">
        <f>IF(总支出!A1063="","",总支出!A1063)</f>
        <v/>
      </c>
      <c r="B1063" s="7" t="str">
        <f>IF(总支出!B1063="","",总支出!B1063)</f>
        <v/>
      </c>
      <c r="C1063" s="6" t="str">
        <f t="shared" si="112"/>
        <v/>
      </c>
      <c r="D1063" s="6" t="str">
        <f>IF(总支出!C1063="","",总支出!C1063)</f>
        <v/>
      </c>
      <c r="E1063" s="8" t="str">
        <f>IF(总支出!D1063="","",总支出!D1063)</f>
        <v/>
      </c>
      <c r="F1063" s="6" t="str">
        <f>IF(总支出!E1063="","",总支出!E1063)</f>
        <v/>
      </c>
      <c r="G1063" s="6" t="str">
        <f>IF(总支出!H1063="","",总支出!H1063)</f>
        <v/>
      </c>
      <c r="H1063" s="6" t="str">
        <f>IF(总支出!I1063="","自动",总支出!I1063)</f>
        <v>自动</v>
      </c>
      <c r="I1063" s="6" t="str">
        <f>IF(F1063="","",IFERROR(VLOOKUP(F1063,税费设置!$A$15:$B$27,2,FALSE),"含税不明"))</f>
        <v/>
      </c>
      <c r="J1063" s="6" t="str">
        <f t="shared" si="113"/>
        <v/>
      </c>
      <c r="K1063" s="6" t="str">
        <f>IF(AND(税费设置!$B$5="是",G1063="个人支出",J1063="应税"),"是","否")</f>
        <v>否</v>
      </c>
      <c r="L1063" s="8">
        <f t="shared" si="114"/>
        <v>0</v>
      </c>
      <c r="M1063" s="8">
        <f t="shared" si="115"/>
        <v>0</v>
      </c>
      <c r="N1063" s="8">
        <f t="shared" si="116"/>
        <v>0</v>
      </c>
      <c r="O1063" s="8">
        <f t="shared" si="117"/>
        <v>0</v>
      </c>
      <c r="P1063" s="8">
        <f>IF(K1063&lt;&gt;"是",0,IF(税费设置!$B$6="是",E1063/(1+税费设置!$B$10),E1063))</f>
        <v>0</v>
      </c>
      <c r="Q1063" s="8">
        <f>IF(K1063&lt;&gt;"是",0,P1063*税费设置!$B$8)</f>
        <v>0</v>
      </c>
      <c r="R1063" s="8">
        <f>IF(K1063&lt;&gt;"是",0,P1063*税费设置!$B$9)</f>
        <v>0</v>
      </c>
      <c r="S1063" s="8">
        <f t="shared" si="118"/>
        <v>0</v>
      </c>
    </row>
    <row r="1064" spans="1:19" ht="13.9">
      <c r="A1064" s="6" t="str">
        <f>IF(总支出!A1064="","",总支出!A1064)</f>
        <v/>
      </c>
      <c r="B1064" s="7" t="str">
        <f>IF(总支出!B1064="","",总支出!B1064)</f>
        <v/>
      </c>
      <c r="C1064" s="6" t="str">
        <f t="shared" si="112"/>
        <v/>
      </c>
      <c r="D1064" s="6" t="str">
        <f>IF(总支出!C1064="","",总支出!C1064)</f>
        <v/>
      </c>
      <c r="E1064" s="8" t="str">
        <f>IF(总支出!D1064="","",总支出!D1064)</f>
        <v/>
      </c>
      <c r="F1064" s="6" t="str">
        <f>IF(总支出!E1064="","",总支出!E1064)</f>
        <v/>
      </c>
      <c r="G1064" s="6" t="str">
        <f>IF(总支出!H1064="","",总支出!H1064)</f>
        <v/>
      </c>
      <c r="H1064" s="6" t="str">
        <f>IF(总支出!I1064="","自动",总支出!I1064)</f>
        <v>自动</v>
      </c>
      <c r="I1064" s="6" t="str">
        <f>IF(F1064="","",IFERROR(VLOOKUP(F1064,税费设置!$A$15:$B$27,2,FALSE),"含税不明"))</f>
        <v/>
      </c>
      <c r="J1064" s="6" t="str">
        <f t="shared" si="113"/>
        <v/>
      </c>
      <c r="K1064" s="6" t="str">
        <f>IF(AND(税费设置!$B$5="是",G1064="个人支出",J1064="应税"),"是","否")</f>
        <v>否</v>
      </c>
      <c r="L1064" s="8">
        <f t="shared" si="114"/>
        <v>0</v>
      </c>
      <c r="M1064" s="8">
        <f t="shared" si="115"/>
        <v>0</v>
      </c>
      <c r="N1064" s="8">
        <f t="shared" si="116"/>
        <v>0</v>
      </c>
      <c r="O1064" s="8">
        <f t="shared" si="117"/>
        <v>0</v>
      </c>
      <c r="P1064" s="8">
        <f>IF(K1064&lt;&gt;"是",0,IF(税费设置!$B$6="是",E1064/(1+税费设置!$B$10),E1064))</f>
        <v>0</v>
      </c>
      <c r="Q1064" s="8">
        <f>IF(K1064&lt;&gt;"是",0,P1064*税费设置!$B$8)</f>
        <v>0</v>
      </c>
      <c r="R1064" s="8">
        <f>IF(K1064&lt;&gt;"是",0,P1064*税费设置!$B$9)</f>
        <v>0</v>
      </c>
      <c r="S1064" s="8">
        <f t="shared" si="118"/>
        <v>0</v>
      </c>
    </row>
    <row r="1065" spans="1:19" ht="13.9">
      <c r="A1065" s="6" t="str">
        <f>IF(总支出!A1065="","",总支出!A1065)</f>
        <v/>
      </c>
      <c r="B1065" s="7" t="str">
        <f>IF(总支出!B1065="","",总支出!B1065)</f>
        <v/>
      </c>
      <c r="C1065" s="6" t="str">
        <f t="shared" si="112"/>
        <v/>
      </c>
      <c r="D1065" s="6" t="str">
        <f>IF(总支出!C1065="","",总支出!C1065)</f>
        <v/>
      </c>
      <c r="E1065" s="8" t="str">
        <f>IF(总支出!D1065="","",总支出!D1065)</f>
        <v/>
      </c>
      <c r="F1065" s="6" t="str">
        <f>IF(总支出!E1065="","",总支出!E1065)</f>
        <v/>
      </c>
      <c r="G1065" s="6" t="str">
        <f>IF(总支出!H1065="","",总支出!H1065)</f>
        <v/>
      </c>
      <c r="H1065" s="6" t="str">
        <f>IF(总支出!I1065="","自动",总支出!I1065)</f>
        <v>自动</v>
      </c>
      <c r="I1065" s="6" t="str">
        <f>IF(F1065="","",IFERROR(VLOOKUP(F1065,税费设置!$A$15:$B$27,2,FALSE),"含税不明"))</f>
        <v/>
      </c>
      <c r="J1065" s="6" t="str">
        <f t="shared" si="113"/>
        <v/>
      </c>
      <c r="K1065" s="6" t="str">
        <f>IF(AND(税费设置!$B$5="是",G1065="个人支出",J1065="应税"),"是","否")</f>
        <v>否</v>
      </c>
      <c r="L1065" s="8">
        <f t="shared" si="114"/>
        <v>0</v>
      </c>
      <c r="M1065" s="8">
        <f t="shared" si="115"/>
        <v>0</v>
      </c>
      <c r="N1065" s="8">
        <f t="shared" si="116"/>
        <v>0</v>
      </c>
      <c r="O1065" s="8">
        <f t="shared" si="117"/>
        <v>0</v>
      </c>
      <c r="P1065" s="8">
        <f>IF(K1065&lt;&gt;"是",0,IF(税费设置!$B$6="是",E1065/(1+税费设置!$B$10),E1065))</f>
        <v>0</v>
      </c>
      <c r="Q1065" s="8">
        <f>IF(K1065&lt;&gt;"是",0,P1065*税费设置!$B$8)</f>
        <v>0</v>
      </c>
      <c r="R1065" s="8">
        <f>IF(K1065&lt;&gt;"是",0,P1065*税费设置!$B$9)</f>
        <v>0</v>
      </c>
      <c r="S1065" s="8">
        <f t="shared" si="118"/>
        <v>0</v>
      </c>
    </row>
    <row r="1066" spans="1:19" ht="13.9">
      <c r="A1066" s="6" t="str">
        <f>IF(总支出!A1066="","",总支出!A1066)</f>
        <v/>
      </c>
      <c r="B1066" s="7" t="str">
        <f>IF(总支出!B1066="","",总支出!B1066)</f>
        <v/>
      </c>
      <c r="C1066" s="6" t="str">
        <f t="shared" si="112"/>
        <v/>
      </c>
      <c r="D1066" s="6" t="str">
        <f>IF(总支出!C1066="","",总支出!C1066)</f>
        <v/>
      </c>
      <c r="E1066" s="8" t="str">
        <f>IF(总支出!D1066="","",总支出!D1066)</f>
        <v/>
      </c>
      <c r="F1066" s="6" t="str">
        <f>IF(总支出!E1066="","",总支出!E1066)</f>
        <v/>
      </c>
      <c r="G1066" s="6" t="str">
        <f>IF(总支出!H1066="","",总支出!H1066)</f>
        <v/>
      </c>
      <c r="H1066" s="6" t="str">
        <f>IF(总支出!I1066="","自动",总支出!I1066)</f>
        <v>自动</v>
      </c>
      <c r="I1066" s="6" t="str">
        <f>IF(F1066="","",IFERROR(VLOOKUP(F1066,税费设置!$A$15:$B$27,2,FALSE),"含税不明"))</f>
        <v/>
      </c>
      <c r="J1066" s="6" t="str">
        <f t="shared" si="113"/>
        <v/>
      </c>
      <c r="K1066" s="6" t="str">
        <f>IF(AND(税费设置!$B$5="是",G1066="个人支出",J1066="应税"),"是","否")</f>
        <v>否</v>
      </c>
      <c r="L1066" s="8">
        <f t="shared" si="114"/>
        <v>0</v>
      </c>
      <c r="M1066" s="8">
        <f t="shared" si="115"/>
        <v>0</v>
      </c>
      <c r="N1066" s="8">
        <f t="shared" si="116"/>
        <v>0</v>
      </c>
      <c r="O1066" s="8">
        <f t="shared" si="117"/>
        <v>0</v>
      </c>
      <c r="P1066" s="8">
        <f>IF(K1066&lt;&gt;"是",0,IF(税费设置!$B$6="是",E1066/(1+税费设置!$B$10),E1066))</f>
        <v>0</v>
      </c>
      <c r="Q1066" s="8">
        <f>IF(K1066&lt;&gt;"是",0,P1066*税费设置!$B$8)</f>
        <v>0</v>
      </c>
      <c r="R1066" s="8">
        <f>IF(K1066&lt;&gt;"是",0,P1066*税费设置!$B$9)</f>
        <v>0</v>
      </c>
      <c r="S1066" s="8">
        <f t="shared" si="118"/>
        <v>0</v>
      </c>
    </row>
    <row r="1067" spans="1:19" ht="13.9">
      <c r="A1067" s="6" t="str">
        <f>IF(总支出!A1067="","",总支出!A1067)</f>
        <v/>
      </c>
      <c r="B1067" s="7" t="str">
        <f>IF(总支出!B1067="","",总支出!B1067)</f>
        <v/>
      </c>
      <c r="C1067" s="6" t="str">
        <f t="shared" si="112"/>
        <v/>
      </c>
      <c r="D1067" s="6" t="str">
        <f>IF(总支出!C1067="","",总支出!C1067)</f>
        <v/>
      </c>
      <c r="E1067" s="8" t="str">
        <f>IF(总支出!D1067="","",总支出!D1067)</f>
        <v/>
      </c>
      <c r="F1067" s="6" t="str">
        <f>IF(总支出!E1067="","",总支出!E1067)</f>
        <v/>
      </c>
      <c r="G1067" s="6" t="str">
        <f>IF(总支出!H1067="","",总支出!H1067)</f>
        <v/>
      </c>
      <c r="H1067" s="6" t="str">
        <f>IF(总支出!I1067="","自动",总支出!I1067)</f>
        <v>自动</v>
      </c>
      <c r="I1067" s="6" t="str">
        <f>IF(F1067="","",IFERROR(VLOOKUP(F1067,税费设置!$A$15:$B$27,2,FALSE),"含税不明"))</f>
        <v/>
      </c>
      <c r="J1067" s="6" t="str">
        <f t="shared" si="113"/>
        <v/>
      </c>
      <c r="K1067" s="6" t="str">
        <f>IF(AND(税费设置!$B$5="是",G1067="个人支出",J1067="应税"),"是","否")</f>
        <v>否</v>
      </c>
      <c r="L1067" s="8">
        <f t="shared" si="114"/>
        <v>0</v>
      </c>
      <c r="M1067" s="8">
        <f t="shared" si="115"/>
        <v>0</v>
      </c>
      <c r="N1067" s="8">
        <f t="shared" si="116"/>
        <v>0</v>
      </c>
      <c r="O1067" s="8">
        <f t="shared" si="117"/>
        <v>0</v>
      </c>
      <c r="P1067" s="8">
        <f>IF(K1067&lt;&gt;"是",0,IF(税费设置!$B$6="是",E1067/(1+税费设置!$B$10),E1067))</f>
        <v>0</v>
      </c>
      <c r="Q1067" s="8">
        <f>IF(K1067&lt;&gt;"是",0,P1067*税费设置!$B$8)</f>
        <v>0</v>
      </c>
      <c r="R1067" s="8">
        <f>IF(K1067&lt;&gt;"是",0,P1067*税费设置!$B$9)</f>
        <v>0</v>
      </c>
      <c r="S1067" s="8">
        <f t="shared" si="118"/>
        <v>0</v>
      </c>
    </row>
    <row r="1068" spans="1:19" ht="13.9">
      <c r="A1068" s="6" t="str">
        <f>IF(总支出!A1068="","",总支出!A1068)</f>
        <v/>
      </c>
      <c r="B1068" s="7" t="str">
        <f>IF(总支出!B1068="","",总支出!B1068)</f>
        <v/>
      </c>
      <c r="C1068" s="6" t="str">
        <f t="shared" si="112"/>
        <v/>
      </c>
      <c r="D1068" s="6" t="str">
        <f>IF(总支出!C1068="","",总支出!C1068)</f>
        <v/>
      </c>
      <c r="E1068" s="8" t="str">
        <f>IF(总支出!D1068="","",总支出!D1068)</f>
        <v/>
      </c>
      <c r="F1068" s="6" t="str">
        <f>IF(总支出!E1068="","",总支出!E1068)</f>
        <v/>
      </c>
      <c r="G1068" s="6" t="str">
        <f>IF(总支出!H1068="","",总支出!H1068)</f>
        <v/>
      </c>
      <c r="H1068" s="6" t="str">
        <f>IF(总支出!I1068="","自动",总支出!I1068)</f>
        <v>自动</v>
      </c>
      <c r="I1068" s="6" t="str">
        <f>IF(F1068="","",IFERROR(VLOOKUP(F1068,税费设置!$A$15:$B$27,2,FALSE),"含税不明"))</f>
        <v/>
      </c>
      <c r="J1068" s="6" t="str">
        <f t="shared" si="113"/>
        <v/>
      </c>
      <c r="K1068" s="6" t="str">
        <f>IF(AND(税费设置!$B$5="是",G1068="个人支出",J1068="应税"),"是","否")</f>
        <v>否</v>
      </c>
      <c r="L1068" s="8">
        <f t="shared" si="114"/>
        <v>0</v>
      </c>
      <c r="M1068" s="8">
        <f t="shared" si="115"/>
        <v>0</v>
      </c>
      <c r="N1068" s="8">
        <f t="shared" si="116"/>
        <v>0</v>
      </c>
      <c r="O1068" s="8">
        <f t="shared" si="117"/>
        <v>0</v>
      </c>
      <c r="P1068" s="8">
        <f>IF(K1068&lt;&gt;"是",0,IF(税费设置!$B$6="是",E1068/(1+税费设置!$B$10),E1068))</f>
        <v>0</v>
      </c>
      <c r="Q1068" s="8">
        <f>IF(K1068&lt;&gt;"是",0,P1068*税费设置!$B$8)</f>
        <v>0</v>
      </c>
      <c r="R1068" s="8">
        <f>IF(K1068&lt;&gt;"是",0,P1068*税费设置!$B$9)</f>
        <v>0</v>
      </c>
      <c r="S1068" s="8">
        <f t="shared" si="118"/>
        <v>0</v>
      </c>
    </row>
    <row r="1069" spans="1:19" ht="13.9">
      <c r="A1069" s="6" t="str">
        <f>IF(总支出!A1069="","",总支出!A1069)</f>
        <v/>
      </c>
      <c r="B1069" s="7" t="str">
        <f>IF(总支出!B1069="","",总支出!B1069)</f>
        <v/>
      </c>
      <c r="C1069" s="6" t="str">
        <f t="shared" si="112"/>
        <v/>
      </c>
      <c r="D1069" s="6" t="str">
        <f>IF(总支出!C1069="","",总支出!C1069)</f>
        <v/>
      </c>
      <c r="E1069" s="8" t="str">
        <f>IF(总支出!D1069="","",总支出!D1069)</f>
        <v/>
      </c>
      <c r="F1069" s="6" t="str">
        <f>IF(总支出!E1069="","",总支出!E1069)</f>
        <v/>
      </c>
      <c r="G1069" s="6" t="str">
        <f>IF(总支出!H1069="","",总支出!H1069)</f>
        <v/>
      </c>
      <c r="H1069" s="6" t="str">
        <f>IF(总支出!I1069="","自动",总支出!I1069)</f>
        <v>自动</v>
      </c>
      <c r="I1069" s="6" t="str">
        <f>IF(F1069="","",IFERROR(VLOOKUP(F1069,税费设置!$A$15:$B$27,2,FALSE),"含税不明"))</f>
        <v/>
      </c>
      <c r="J1069" s="6" t="str">
        <f t="shared" si="113"/>
        <v/>
      </c>
      <c r="K1069" s="6" t="str">
        <f>IF(AND(税费设置!$B$5="是",G1069="个人支出",J1069="应税"),"是","否")</f>
        <v>否</v>
      </c>
      <c r="L1069" s="8">
        <f t="shared" si="114"/>
        <v>0</v>
      </c>
      <c r="M1069" s="8">
        <f t="shared" si="115"/>
        <v>0</v>
      </c>
      <c r="N1069" s="8">
        <f t="shared" si="116"/>
        <v>0</v>
      </c>
      <c r="O1069" s="8">
        <f t="shared" si="117"/>
        <v>0</v>
      </c>
      <c r="P1069" s="8">
        <f>IF(K1069&lt;&gt;"是",0,IF(税费设置!$B$6="是",E1069/(1+税费设置!$B$10),E1069))</f>
        <v>0</v>
      </c>
      <c r="Q1069" s="8">
        <f>IF(K1069&lt;&gt;"是",0,P1069*税费设置!$B$8)</f>
        <v>0</v>
      </c>
      <c r="R1069" s="8">
        <f>IF(K1069&lt;&gt;"是",0,P1069*税费设置!$B$9)</f>
        <v>0</v>
      </c>
      <c r="S1069" s="8">
        <f t="shared" si="118"/>
        <v>0</v>
      </c>
    </row>
    <row r="1070" spans="1:19" ht="13.9">
      <c r="A1070" s="6" t="str">
        <f>IF(总支出!A1070="","",总支出!A1070)</f>
        <v/>
      </c>
      <c r="B1070" s="7" t="str">
        <f>IF(总支出!B1070="","",总支出!B1070)</f>
        <v/>
      </c>
      <c r="C1070" s="6" t="str">
        <f t="shared" si="112"/>
        <v/>
      </c>
      <c r="D1070" s="6" t="str">
        <f>IF(总支出!C1070="","",总支出!C1070)</f>
        <v/>
      </c>
      <c r="E1070" s="8" t="str">
        <f>IF(总支出!D1070="","",总支出!D1070)</f>
        <v/>
      </c>
      <c r="F1070" s="6" t="str">
        <f>IF(总支出!E1070="","",总支出!E1070)</f>
        <v/>
      </c>
      <c r="G1070" s="6" t="str">
        <f>IF(总支出!H1070="","",总支出!H1070)</f>
        <v/>
      </c>
      <c r="H1070" s="6" t="str">
        <f>IF(总支出!I1070="","自动",总支出!I1070)</f>
        <v>自动</v>
      </c>
      <c r="I1070" s="6" t="str">
        <f>IF(F1070="","",IFERROR(VLOOKUP(F1070,税费设置!$A$15:$B$27,2,FALSE),"含税不明"))</f>
        <v/>
      </c>
      <c r="J1070" s="6" t="str">
        <f t="shared" si="113"/>
        <v/>
      </c>
      <c r="K1070" s="6" t="str">
        <f>IF(AND(税费设置!$B$5="是",G1070="个人支出",J1070="应税"),"是","否")</f>
        <v>否</v>
      </c>
      <c r="L1070" s="8">
        <f t="shared" si="114"/>
        <v>0</v>
      </c>
      <c r="M1070" s="8">
        <f t="shared" si="115"/>
        <v>0</v>
      </c>
      <c r="N1070" s="8">
        <f t="shared" si="116"/>
        <v>0</v>
      </c>
      <c r="O1070" s="8">
        <f t="shared" si="117"/>
        <v>0</v>
      </c>
      <c r="P1070" s="8">
        <f>IF(K1070&lt;&gt;"是",0,IF(税费设置!$B$6="是",E1070/(1+税费设置!$B$10),E1070))</f>
        <v>0</v>
      </c>
      <c r="Q1070" s="8">
        <f>IF(K1070&lt;&gt;"是",0,P1070*税费设置!$B$8)</f>
        <v>0</v>
      </c>
      <c r="R1070" s="8">
        <f>IF(K1070&lt;&gt;"是",0,P1070*税费设置!$B$9)</f>
        <v>0</v>
      </c>
      <c r="S1070" s="8">
        <f t="shared" si="118"/>
        <v>0</v>
      </c>
    </row>
    <row r="1071" spans="1:19" ht="13.9">
      <c r="A1071" s="6" t="str">
        <f>IF(总支出!A1071="","",总支出!A1071)</f>
        <v/>
      </c>
      <c r="B1071" s="7" t="str">
        <f>IF(总支出!B1071="","",总支出!B1071)</f>
        <v/>
      </c>
      <c r="C1071" s="6" t="str">
        <f t="shared" si="112"/>
        <v/>
      </c>
      <c r="D1071" s="6" t="str">
        <f>IF(总支出!C1071="","",总支出!C1071)</f>
        <v/>
      </c>
      <c r="E1071" s="8" t="str">
        <f>IF(总支出!D1071="","",总支出!D1071)</f>
        <v/>
      </c>
      <c r="F1071" s="6" t="str">
        <f>IF(总支出!E1071="","",总支出!E1071)</f>
        <v/>
      </c>
      <c r="G1071" s="6" t="str">
        <f>IF(总支出!H1071="","",总支出!H1071)</f>
        <v/>
      </c>
      <c r="H1071" s="6" t="str">
        <f>IF(总支出!I1071="","自动",总支出!I1071)</f>
        <v>自动</v>
      </c>
      <c r="I1071" s="6" t="str">
        <f>IF(F1071="","",IFERROR(VLOOKUP(F1071,税费设置!$A$15:$B$27,2,FALSE),"含税不明"))</f>
        <v/>
      </c>
      <c r="J1071" s="6" t="str">
        <f t="shared" si="113"/>
        <v/>
      </c>
      <c r="K1071" s="6" t="str">
        <f>IF(AND(税费设置!$B$5="是",G1071="个人支出",J1071="应税"),"是","否")</f>
        <v>否</v>
      </c>
      <c r="L1071" s="8">
        <f t="shared" si="114"/>
        <v>0</v>
      </c>
      <c r="M1071" s="8">
        <f t="shared" si="115"/>
        <v>0</v>
      </c>
      <c r="N1071" s="8">
        <f t="shared" si="116"/>
        <v>0</v>
      </c>
      <c r="O1071" s="8">
        <f t="shared" si="117"/>
        <v>0</v>
      </c>
      <c r="P1071" s="8">
        <f>IF(K1071&lt;&gt;"是",0,IF(税费设置!$B$6="是",E1071/(1+税费设置!$B$10),E1071))</f>
        <v>0</v>
      </c>
      <c r="Q1071" s="8">
        <f>IF(K1071&lt;&gt;"是",0,P1071*税费设置!$B$8)</f>
        <v>0</v>
      </c>
      <c r="R1071" s="8">
        <f>IF(K1071&lt;&gt;"是",0,P1071*税费设置!$B$9)</f>
        <v>0</v>
      </c>
      <c r="S1071" s="8">
        <f t="shared" si="118"/>
        <v>0</v>
      </c>
    </row>
    <row r="1072" spans="1:19" ht="13.9">
      <c r="A1072" s="6" t="str">
        <f>IF(总支出!A1072="","",总支出!A1072)</f>
        <v/>
      </c>
      <c r="B1072" s="7" t="str">
        <f>IF(总支出!B1072="","",总支出!B1072)</f>
        <v/>
      </c>
      <c r="C1072" s="6" t="str">
        <f t="shared" si="112"/>
        <v/>
      </c>
      <c r="D1072" s="6" t="str">
        <f>IF(总支出!C1072="","",总支出!C1072)</f>
        <v/>
      </c>
      <c r="E1072" s="8" t="str">
        <f>IF(总支出!D1072="","",总支出!D1072)</f>
        <v/>
      </c>
      <c r="F1072" s="6" t="str">
        <f>IF(总支出!E1072="","",总支出!E1072)</f>
        <v/>
      </c>
      <c r="G1072" s="6" t="str">
        <f>IF(总支出!H1072="","",总支出!H1072)</f>
        <v/>
      </c>
      <c r="H1072" s="6" t="str">
        <f>IF(总支出!I1072="","自动",总支出!I1072)</f>
        <v>自动</v>
      </c>
      <c r="I1072" s="6" t="str">
        <f>IF(F1072="","",IFERROR(VLOOKUP(F1072,税费设置!$A$15:$B$27,2,FALSE),"含税不明"))</f>
        <v/>
      </c>
      <c r="J1072" s="6" t="str">
        <f t="shared" si="113"/>
        <v/>
      </c>
      <c r="K1072" s="6" t="str">
        <f>IF(AND(税费设置!$B$5="是",G1072="个人支出",J1072="应税"),"是","否")</f>
        <v>否</v>
      </c>
      <c r="L1072" s="8">
        <f t="shared" si="114"/>
        <v>0</v>
      </c>
      <c r="M1072" s="8">
        <f t="shared" si="115"/>
        <v>0</v>
      </c>
      <c r="N1072" s="8">
        <f t="shared" si="116"/>
        <v>0</v>
      </c>
      <c r="O1072" s="8">
        <f t="shared" si="117"/>
        <v>0</v>
      </c>
      <c r="P1072" s="8">
        <f>IF(K1072&lt;&gt;"是",0,IF(税费设置!$B$6="是",E1072/(1+税费设置!$B$10),E1072))</f>
        <v>0</v>
      </c>
      <c r="Q1072" s="8">
        <f>IF(K1072&lt;&gt;"是",0,P1072*税费设置!$B$8)</f>
        <v>0</v>
      </c>
      <c r="R1072" s="8">
        <f>IF(K1072&lt;&gt;"是",0,P1072*税费设置!$B$9)</f>
        <v>0</v>
      </c>
      <c r="S1072" s="8">
        <f t="shared" si="118"/>
        <v>0</v>
      </c>
    </row>
    <row r="1073" spans="1:19" ht="13.9">
      <c r="A1073" s="6" t="str">
        <f>IF(总支出!A1073="","",总支出!A1073)</f>
        <v/>
      </c>
      <c r="B1073" s="7" t="str">
        <f>IF(总支出!B1073="","",总支出!B1073)</f>
        <v/>
      </c>
      <c r="C1073" s="6" t="str">
        <f t="shared" si="112"/>
        <v/>
      </c>
      <c r="D1073" s="6" t="str">
        <f>IF(总支出!C1073="","",总支出!C1073)</f>
        <v/>
      </c>
      <c r="E1073" s="8" t="str">
        <f>IF(总支出!D1073="","",总支出!D1073)</f>
        <v/>
      </c>
      <c r="F1073" s="6" t="str">
        <f>IF(总支出!E1073="","",总支出!E1073)</f>
        <v/>
      </c>
      <c r="G1073" s="6" t="str">
        <f>IF(总支出!H1073="","",总支出!H1073)</f>
        <v/>
      </c>
      <c r="H1073" s="6" t="str">
        <f>IF(总支出!I1073="","自动",总支出!I1073)</f>
        <v>自动</v>
      </c>
      <c r="I1073" s="6" t="str">
        <f>IF(F1073="","",IFERROR(VLOOKUP(F1073,税费设置!$A$15:$B$27,2,FALSE),"含税不明"))</f>
        <v/>
      </c>
      <c r="J1073" s="6" t="str">
        <f t="shared" si="113"/>
        <v/>
      </c>
      <c r="K1073" s="6" t="str">
        <f>IF(AND(税费设置!$B$5="是",G1073="个人支出",J1073="应税"),"是","否")</f>
        <v>否</v>
      </c>
      <c r="L1073" s="8">
        <f t="shared" si="114"/>
        <v>0</v>
      </c>
      <c r="M1073" s="8">
        <f t="shared" si="115"/>
        <v>0</v>
      </c>
      <c r="N1073" s="8">
        <f t="shared" si="116"/>
        <v>0</v>
      </c>
      <c r="O1073" s="8">
        <f t="shared" si="117"/>
        <v>0</v>
      </c>
      <c r="P1073" s="8">
        <f>IF(K1073&lt;&gt;"是",0,IF(税费设置!$B$6="是",E1073/(1+税费设置!$B$10),E1073))</f>
        <v>0</v>
      </c>
      <c r="Q1073" s="8">
        <f>IF(K1073&lt;&gt;"是",0,P1073*税费设置!$B$8)</f>
        <v>0</v>
      </c>
      <c r="R1073" s="8">
        <f>IF(K1073&lt;&gt;"是",0,P1073*税费设置!$B$9)</f>
        <v>0</v>
      </c>
      <c r="S1073" s="8">
        <f t="shared" si="118"/>
        <v>0</v>
      </c>
    </row>
    <row r="1074" spans="1:19" ht="13.9">
      <c r="A1074" s="6" t="str">
        <f>IF(总支出!A1074="","",总支出!A1074)</f>
        <v/>
      </c>
      <c r="B1074" s="7" t="str">
        <f>IF(总支出!B1074="","",总支出!B1074)</f>
        <v/>
      </c>
      <c r="C1074" s="6" t="str">
        <f t="shared" si="112"/>
        <v/>
      </c>
      <c r="D1074" s="6" t="str">
        <f>IF(总支出!C1074="","",总支出!C1074)</f>
        <v/>
      </c>
      <c r="E1074" s="8" t="str">
        <f>IF(总支出!D1074="","",总支出!D1074)</f>
        <v/>
      </c>
      <c r="F1074" s="6" t="str">
        <f>IF(总支出!E1074="","",总支出!E1074)</f>
        <v/>
      </c>
      <c r="G1074" s="6" t="str">
        <f>IF(总支出!H1074="","",总支出!H1074)</f>
        <v/>
      </c>
      <c r="H1074" s="6" t="str">
        <f>IF(总支出!I1074="","自动",总支出!I1074)</f>
        <v>自动</v>
      </c>
      <c r="I1074" s="6" t="str">
        <f>IF(F1074="","",IFERROR(VLOOKUP(F1074,税费设置!$A$15:$B$27,2,FALSE),"含税不明"))</f>
        <v/>
      </c>
      <c r="J1074" s="6" t="str">
        <f t="shared" si="113"/>
        <v/>
      </c>
      <c r="K1074" s="6" t="str">
        <f>IF(AND(税费设置!$B$5="是",G1074="个人支出",J1074="应税"),"是","否")</f>
        <v>否</v>
      </c>
      <c r="L1074" s="8">
        <f t="shared" si="114"/>
        <v>0</v>
      </c>
      <c r="M1074" s="8">
        <f t="shared" si="115"/>
        <v>0</v>
      </c>
      <c r="N1074" s="8">
        <f t="shared" si="116"/>
        <v>0</v>
      </c>
      <c r="O1074" s="8">
        <f t="shared" si="117"/>
        <v>0</v>
      </c>
      <c r="P1074" s="8">
        <f>IF(K1074&lt;&gt;"是",0,IF(税费设置!$B$6="是",E1074/(1+税费设置!$B$10),E1074))</f>
        <v>0</v>
      </c>
      <c r="Q1074" s="8">
        <f>IF(K1074&lt;&gt;"是",0,P1074*税费设置!$B$8)</f>
        <v>0</v>
      </c>
      <c r="R1074" s="8">
        <f>IF(K1074&lt;&gt;"是",0,P1074*税费设置!$B$9)</f>
        <v>0</v>
      </c>
      <c r="S1074" s="8">
        <f t="shared" si="118"/>
        <v>0</v>
      </c>
    </row>
    <row r="1075" spans="1:19" ht="13.9">
      <c r="A1075" s="6" t="str">
        <f>IF(总支出!A1075="","",总支出!A1075)</f>
        <v/>
      </c>
      <c r="B1075" s="7" t="str">
        <f>IF(总支出!B1075="","",总支出!B1075)</f>
        <v/>
      </c>
      <c r="C1075" s="6" t="str">
        <f t="shared" si="112"/>
        <v/>
      </c>
      <c r="D1075" s="6" t="str">
        <f>IF(总支出!C1075="","",总支出!C1075)</f>
        <v/>
      </c>
      <c r="E1075" s="8" t="str">
        <f>IF(总支出!D1075="","",总支出!D1075)</f>
        <v/>
      </c>
      <c r="F1075" s="6" t="str">
        <f>IF(总支出!E1075="","",总支出!E1075)</f>
        <v/>
      </c>
      <c r="G1075" s="6" t="str">
        <f>IF(总支出!H1075="","",总支出!H1075)</f>
        <v/>
      </c>
      <c r="H1075" s="6" t="str">
        <f>IF(总支出!I1075="","自动",总支出!I1075)</f>
        <v>自动</v>
      </c>
      <c r="I1075" s="6" t="str">
        <f>IF(F1075="","",IFERROR(VLOOKUP(F1075,税费设置!$A$15:$B$27,2,FALSE),"含税不明"))</f>
        <v/>
      </c>
      <c r="J1075" s="6" t="str">
        <f t="shared" si="113"/>
        <v/>
      </c>
      <c r="K1075" s="6" t="str">
        <f>IF(AND(税费设置!$B$5="是",G1075="个人支出",J1075="应税"),"是","否")</f>
        <v>否</v>
      </c>
      <c r="L1075" s="8">
        <f t="shared" si="114"/>
        <v>0</v>
      </c>
      <c r="M1075" s="8">
        <f t="shared" si="115"/>
        <v>0</v>
      </c>
      <c r="N1075" s="8">
        <f t="shared" si="116"/>
        <v>0</v>
      </c>
      <c r="O1075" s="8">
        <f t="shared" si="117"/>
        <v>0</v>
      </c>
      <c r="P1075" s="8">
        <f>IF(K1075&lt;&gt;"是",0,IF(税费设置!$B$6="是",E1075/(1+税费设置!$B$10),E1075))</f>
        <v>0</v>
      </c>
      <c r="Q1075" s="8">
        <f>IF(K1075&lt;&gt;"是",0,P1075*税费设置!$B$8)</f>
        <v>0</v>
      </c>
      <c r="R1075" s="8">
        <f>IF(K1075&lt;&gt;"是",0,P1075*税费设置!$B$9)</f>
        <v>0</v>
      </c>
      <c r="S1075" s="8">
        <f t="shared" si="118"/>
        <v>0</v>
      </c>
    </row>
    <row r="1076" spans="1:19" ht="13.9">
      <c r="A1076" s="6" t="str">
        <f>IF(总支出!A1076="","",总支出!A1076)</f>
        <v/>
      </c>
      <c r="B1076" s="7" t="str">
        <f>IF(总支出!B1076="","",总支出!B1076)</f>
        <v/>
      </c>
      <c r="C1076" s="6" t="str">
        <f t="shared" si="112"/>
        <v/>
      </c>
      <c r="D1076" s="6" t="str">
        <f>IF(总支出!C1076="","",总支出!C1076)</f>
        <v/>
      </c>
      <c r="E1076" s="8" t="str">
        <f>IF(总支出!D1076="","",总支出!D1076)</f>
        <v/>
      </c>
      <c r="F1076" s="6" t="str">
        <f>IF(总支出!E1076="","",总支出!E1076)</f>
        <v/>
      </c>
      <c r="G1076" s="6" t="str">
        <f>IF(总支出!H1076="","",总支出!H1076)</f>
        <v/>
      </c>
      <c r="H1076" s="6" t="str">
        <f>IF(总支出!I1076="","自动",总支出!I1076)</f>
        <v>自动</v>
      </c>
      <c r="I1076" s="6" t="str">
        <f>IF(F1076="","",IFERROR(VLOOKUP(F1076,税费设置!$A$15:$B$27,2,FALSE),"含税不明"))</f>
        <v/>
      </c>
      <c r="J1076" s="6" t="str">
        <f t="shared" si="113"/>
        <v/>
      </c>
      <c r="K1076" s="6" t="str">
        <f>IF(AND(税费设置!$B$5="是",G1076="个人支出",J1076="应税"),"是","否")</f>
        <v>否</v>
      </c>
      <c r="L1076" s="8">
        <f t="shared" si="114"/>
        <v>0</v>
      </c>
      <c r="M1076" s="8">
        <f t="shared" si="115"/>
        <v>0</v>
      </c>
      <c r="N1076" s="8">
        <f t="shared" si="116"/>
        <v>0</v>
      </c>
      <c r="O1076" s="8">
        <f t="shared" si="117"/>
        <v>0</v>
      </c>
      <c r="P1076" s="8">
        <f>IF(K1076&lt;&gt;"是",0,IF(税费设置!$B$6="是",E1076/(1+税费设置!$B$10),E1076))</f>
        <v>0</v>
      </c>
      <c r="Q1076" s="8">
        <f>IF(K1076&lt;&gt;"是",0,P1076*税费设置!$B$8)</f>
        <v>0</v>
      </c>
      <c r="R1076" s="8">
        <f>IF(K1076&lt;&gt;"是",0,P1076*税费设置!$B$9)</f>
        <v>0</v>
      </c>
      <c r="S1076" s="8">
        <f t="shared" si="118"/>
        <v>0</v>
      </c>
    </row>
    <row r="1077" spans="1:19" ht="13.9">
      <c r="A1077" s="6" t="str">
        <f>IF(总支出!A1077="","",总支出!A1077)</f>
        <v/>
      </c>
      <c r="B1077" s="7" t="str">
        <f>IF(总支出!B1077="","",总支出!B1077)</f>
        <v/>
      </c>
      <c r="C1077" s="6" t="str">
        <f t="shared" si="112"/>
        <v/>
      </c>
      <c r="D1077" s="6" t="str">
        <f>IF(总支出!C1077="","",总支出!C1077)</f>
        <v/>
      </c>
      <c r="E1077" s="8" t="str">
        <f>IF(总支出!D1077="","",总支出!D1077)</f>
        <v/>
      </c>
      <c r="F1077" s="6" t="str">
        <f>IF(总支出!E1077="","",总支出!E1077)</f>
        <v/>
      </c>
      <c r="G1077" s="6" t="str">
        <f>IF(总支出!H1077="","",总支出!H1077)</f>
        <v/>
      </c>
      <c r="H1077" s="6" t="str">
        <f>IF(总支出!I1077="","自动",总支出!I1077)</f>
        <v>自动</v>
      </c>
      <c r="I1077" s="6" t="str">
        <f>IF(F1077="","",IFERROR(VLOOKUP(F1077,税费设置!$A$15:$B$27,2,FALSE),"含税不明"))</f>
        <v/>
      </c>
      <c r="J1077" s="6" t="str">
        <f t="shared" si="113"/>
        <v/>
      </c>
      <c r="K1077" s="6" t="str">
        <f>IF(AND(税费设置!$B$5="是",G1077="个人支出",J1077="应税"),"是","否")</f>
        <v>否</v>
      </c>
      <c r="L1077" s="8">
        <f t="shared" si="114"/>
        <v>0</v>
      </c>
      <c r="M1077" s="8">
        <f t="shared" si="115"/>
        <v>0</v>
      </c>
      <c r="N1077" s="8">
        <f t="shared" si="116"/>
        <v>0</v>
      </c>
      <c r="O1077" s="8">
        <f t="shared" si="117"/>
        <v>0</v>
      </c>
      <c r="P1077" s="8">
        <f>IF(K1077&lt;&gt;"是",0,IF(税费设置!$B$6="是",E1077/(1+税费设置!$B$10),E1077))</f>
        <v>0</v>
      </c>
      <c r="Q1077" s="8">
        <f>IF(K1077&lt;&gt;"是",0,P1077*税费设置!$B$8)</f>
        <v>0</v>
      </c>
      <c r="R1077" s="8">
        <f>IF(K1077&lt;&gt;"是",0,P1077*税费设置!$B$9)</f>
        <v>0</v>
      </c>
      <c r="S1077" s="8">
        <f t="shared" si="118"/>
        <v>0</v>
      </c>
    </row>
    <row r="1078" spans="1:19" ht="13.9">
      <c r="A1078" s="6" t="str">
        <f>IF(总支出!A1078="","",总支出!A1078)</f>
        <v/>
      </c>
      <c r="B1078" s="7" t="str">
        <f>IF(总支出!B1078="","",总支出!B1078)</f>
        <v/>
      </c>
      <c r="C1078" s="6" t="str">
        <f t="shared" si="112"/>
        <v/>
      </c>
      <c r="D1078" s="6" t="str">
        <f>IF(总支出!C1078="","",总支出!C1078)</f>
        <v/>
      </c>
      <c r="E1078" s="8" t="str">
        <f>IF(总支出!D1078="","",总支出!D1078)</f>
        <v/>
      </c>
      <c r="F1078" s="6" t="str">
        <f>IF(总支出!E1078="","",总支出!E1078)</f>
        <v/>
      </c>
      <c r="G1078" s="6" t="str">
        <f>IF(总支出!H1078="","",总支出!H1078)</f>
        <v/>
      </c>
      <c r="H1078" s="6" t="str">
        <f>IF(总支出!I1078="","自动",总支出!I1078)</f>
        <v>自动</v>
      </c>
      <c r="I1078" s="6" t="str">
        <f>IF(F1078="","",IFERROR(VLOOKUP(F1078,税费设置!$A$15:$B$27,2,FALSE),"含税不明"))</f>
        <v/>
      </c>
      <c r="J1078" s="6" t="str">
        <f t="shared" si="113"/>
        <v/>
      </c>
      <c r="K1078" s="6" t="str">
        <f>IF(AND(税费设置!$B$5="是",G1078="个人支出",J1078="应税"),"是","否")</f>
        <v>否</v>
      </c>
      <c r="L1078" s="8">
        <f t="shared" si="114"/>
        <v>0</v>
      </c>
      <c r="M1078" s="8">
        <f t="shared" si="115"/>
        <v>0</v>
      </c>
      <c r="N1078" s="8">
        <f t="shared" si="116"/>
        <v>0</v>
      </c>
      <c r="O1078" s="8">
        <f t="shared" si="117"/>
        <v>0</v>
      </c>
      <c r="P1078" s="8">
        <f>IF(K1078&lt;&gt;"是",0,IF(税费设置!$B$6="是",E1078/(1+税费设置!$B$10),E1078))</f>
        <v>0</v>
      </c>
      <c r="Q1078" s="8">
        <f>IF(K1078&lt;&gt;"是",0,P1078*税费设置!$B$8)</f>
        <v>0</v>
      </c>
      <c r="R1078" s="8">
        <f>IF(K1078&lt;&gt;"是",0,P1078*税费设置!$B$9)</f>
        <v>0</v>
      </c>
      <c r="S1078" s="8">
        <f t="shared" si="118"/>
        <v>0</v>
      </c>
    </row>
    <row r="1079" spans="1:19" ht="13.9">
      <c r="A1079" s="6" t="str">
        <f>IF(总支出!A1079="","",总支出!A1079)</f>
        <v/>
      </c>
      <c r="B1079" s="7" t="str">
        <f>IF(总支出!B1079="","",总支出!B1079)</f>
        <v/>
      </c>
      <c r="C1079" s="6" t="str">
        <f t="shared" si="112"/>
        <v/>
      </c>
      <c r="D1079" s="6" t="str">
        <f>IF(总支出!C1079="","",总支出!C1079)</f>
        <v/>
      </c>
      <c r="E1079" s="8" t="str">
        <f>IF(总支出!D1079="","",总支出!D1079)</f>
        <v/>
      </c>
      <c r="F1079" s="6" t="str">
        <f>IF(总支出!E1079="","",总支出!E1079)</f>
        <v/>
      </c>
      <c r="G1079" s="6" t="str">
        <f>IF(总支出!H1079="","",总支出!H1079)</f>
        <v/>
      </c>
      <c r="H1079" s="6" t="str">
        <f>IF(总支出!I1079="","自动",总支出!I1079)</f>
        <v>自动</v>
      </c>
      <c r="I1079" s="6" t="str">
        <f>IF(F1079="","",IFERROR(VLOOKUP(F1079,税费设置!$A$15:$B$27,2,FALSE),"含税不明"))</f>
        <v/>
      </c>
      <c r="J1079" s="6" t="str">
        <f t="shared" si="113"/>
        <v/>
      </c>
      <c r="K1079" s="6" t="str">
        <f>IF(AND(税费设置!$B$5="是",G1079="个人支出",J1079="应税"),"是","否")</f>
        <v>否</v>
      </c>
      <c r="L1079" s="8">
        <f t="shared" si="114"/>
        <v>0</v>
      </c>
      <c r="M1079" s="8">
        <f t="shared" si="115"/>
        <v>0</v>
      </c>
      <c r="N1079" s="8">
        <f t="shared" si="116"/>
        <v>0</v>
      </c>
      <c r="O1079" s="8">
        <f t="shared" si="117"/>
        <v>0</v>
      </c>
      <c r="P1079" s="8">
        <f>IF(K1079&lt;&gt;"是",0,IF(税费设置!$B$6="是",E1079/(1+税费设置!$B$10),E1079))</f>
        <v>0</v>
      </c>
      <c r="Q1079" s="8">
        <f>IF(K1079&lt;&gt;"是",0,P1079*税费设置!$B$8)</f>
        <v>0</v>
      </c>
      <c r="R1079" s="8">
        <f>IF(K1079&lt;&gt;"是",0,P1079*税费设置!$B$9)</f>
        <v>0</v>
      </c>
      <c r="S1079" s="8">
        <f t="shared" si="118"/>
        <v>0</v>
      </c>
    </row>
    <row r="1080" spans="1:19" ht="13.9">
      <c r="A1080" s="6" t="str">
        <f>IF(总支出!A1080="","",总支出!A1080)</f>
        <v/>
      </c>
      <c r="B1080" s="7" t="str">
        <f>IF(总支出!B1080="","",总支出!B1080)</f>
        <v/>
      </c>
      <c r="C1080" s="6" t="str">
        <f t="shared" si="112"/>
        <v/>
      </c>
      <c r="D1080" s="6" t="str">
        <f>IF(总支出!C1080="","",总支出!C1080)</f>
        <v/>
      </c>
      <c r="E1080" s="8" t="str">
        <f>IF(总支出!D1080="","",总支出!D1080)</f>
        <v/>
      </c>
      <c r="F1080" s="6" t="str">
        <f>IF(总支出!E1080="","",总支出!E1080)</f>
        <v/>
      </c>
      <c r="G1080" s="6" t="str">
        <f>IF(总支出!H1080="","",总支出!H1080)</f>
        <v/>
      </c>
      <c r="H1080" s="6" t="str">
        <f>IF(总支出!I1080="","自动",总支出!I1080)</f>
        <v>自动</v>
      </c>
      <c r="I1080" s="6" t="str">
        <f>IF(F1080="","",IFERROR(VLOOKUP(F1080,税费设置!$A$15:$B$27,2,FALSE),"含税不明"))</f>
        <v/>
      </c>
      <c r="J1080" s="6" t="str">
        <f t="shared" si="113"/>
        <v/>
      </c>
      <c r="K1080" s="6" t="str">
        <f>IF(AND(税费设置!$B$5="是",G1080="个人支出",J1080="应税"),"是","否")</f>
        <v>否</v>
      </c>
      <c r="L1080" s="8">
        <f t="shared" si="114"/>
        <v>0</v>
      </c>
      <c r="M1080" s="8">
        <f t="shared" si="115"/>
        <v>0</v>
      </c>
      <c r="N1080" s="8">
        <f t="shared" si="116"/>
        <v>0</v>
      </c>
      <c r="O1080" s="8">
        <f t="shared" si="117"/>
        <v>0</v>
      </c>
      <c r="P1080" s="8">
        <f>IF(K1080&lt;&gt;"是",0,IF(税费设置!$B$6="是",E1080/(1+税费设置!$B$10),E1080))</f>
        <v>0</v>
      </c>
      <c r="Q1080" s="8">
        <f>IF(K1080&lt;&gt;"是",0,P1080*税费设置!$B$8)</f>
        <v>0</v>
      </c>
      <c r="R1080" s="8">
        <f>IF(K1080&lt;&gt;"是",0,P1080*税费设置!$B$9)</f>
        <v>0</v>
      </c>
      <c r="S1080" s="8">
        <f t="shared" si="118"/>
        <v>0</v>
      </c>
    </row>
    <row r="1081" spans="1:19" ht="13.9">
      <c r="A1081" s="6" t="str">
        <f>IF(总支出!A1081="","",总支出!A1081)</f>
        <v/>
      </c>
      <c r="B1081" s="7" t="str">
        <f>IF(总支出!B1081="","",总支出!B1081)</f>
        <v/>
      </c>
      <c r="C1081" s="6" t="str">
        <f t="shared" si="112"/>
        <v/>
      </c>
      <c r="D1081" s="6" t="str">
        <f>IF(总支出!C1081="","",总支出!C1081)</f>
        <v/>
      </c>
      <c r="E1081" s="8" t="str">
        <f>IF(总支出!D1081="","",总支出!D1081)</f>
        <v/>
      </c>
      <c r="F1081" s="6" t="str">
        <f>IF(总支出!E1081="","",总支出!E1081)</f>
        <v/>
      </c>
      <c r="G1081" s="6" t="str">
        <f>IF(总支出!H1081="","",总支出!H1081)</f>
        <v/>
      </c>
      <c r="H1081" s="6" t="str">
        <f>IF(总支出!I1081="","自动",总支出!I1081)</f>
        <v>自动</v>
      </c>
      <c r="I1081" s="6" t="str">
        <f>IF(F1081="","",IFERROR(VLOOKUP(F1081,税费设置!$A$15:$B$27,2,FALSE),"含税不明"))</f>
        <v/>
      </c>
      <c r="J1081" s="6" t="str">
        <f t="shared" si="113"/>
        <v/>
      </c>
      <c r="K1081" s="6" t="str">
        <f>IF(AND(税费设置!$B$5="是",G1081="个人支出",J1081="应税"),"是","否")</f>
        <v>否</v>
      </c>
      <c r="L1081" s="8">
        <f t="shared" si="114"/>
        <v>0</v>
      </c>
      <c r="M1081" s="8">
        <f t="shared" si="115"/>
        <v>0</v>
      </c>
      <c r="N1081" s="8">
        <f t="shared" si="116"/>
        <v>0</v>
      </c>
      <c r="O1081" s="8">
        <f t="shared" si="117"/>
        <v>0</v>
      </c>
      <c r="P1081" s="8">
        <f>IF(K1081&lt;&gt;"是",0,IF(税费设置!$B$6="是",E1081/(1+税费设置!$B$10),E1081))</f>
        <v>0</v>
      </c>
      <c r="Q1081" s="8">
        <f>IF(K1081&lt;&gt;"是",0,P1081*税费设置!$B$8)</f>
        <v>0</v>
      </c>
      <c r="R1081" s="8">
        <f>IF(K1081&lt;&gt;"是",0,P1081*税费设置!$B$9)</f>
        <v>0</v>
      </c>
      <c r="S1081" s="8">
        <f t="shared" si="118"/>
        <v>0</v>
      </c>
    </row>
    <row r="1082" spans="1:19" ht="13.9">
      <c r="A1082" s="6" t="str">
        <f>IF(总支出!A1082="","",总支出!A1082)</f>
        <v/>
      </c>
      <c r="B1082" s="7" t="str">
        <f>IF(总支出!B1082="","",总支出!B1082)</f>
        <v/>
      </c>
      <c r="C1082" s="6" t="str">
        <f t="shared" si="112"/>
        <v/>
      </c>
      <c r="D1082" s="6" t="str">
        <f>IF(总支出!C1082="","",总支出!C1082)</f>
        <v/>
      </c>
      <c r="E1082" s="8" t="str">
        <f>IF(总支出!D1082="","",总支出!D1082)</f>
        <v/>
      </c>
      <c r="F1082" s="6" t="str">
        <f>IF(总支出!E1082="","",总支出!E1082)</f>
        <v/>
      </c>
      <c r="G1082" s="6" t="str">
        <f>IF(总支出!H1082="","",总支出!H1082)</f>
        <v/>
      </c>
      <c r="H1082" s="6" t="str">
        <f>IF(总支出!I1082="","自动",总支出!I1082)</f>
        <v>自动</v>
      </c>
      <c r="I1082" s="6" t="str">
        <f>IF(F1082="","",IFERROR(VLOOKUP(F1082,税费设置!$A$15:$B$27,2,FALSE),"含税不明"))</f>
        <v/>
      </c>
      <c r="J1082" s="6" t="str">
        <f t="shared" si="113"/>
        <v/>
      </c>
      <c r="K1082" s="6" t="str">
        <f>IF(AND(税费设置!$B$5="是",G1082="个人支出",J1082="应税"),"是","否")</f>
        <v>否</v>
      </c>
      <c r="L1082" s="8">
        <f t="shared" si="114"/>
        <v>0</v>
      </c>
      <c r="M1082" s="8">
        <f t="shared" si="115"/>
        <v>0</v>
      </c>
      <c r="N1082" s="8">
        <f t="shared" si="116"/>
        <v>0</v>
      </c>
      <c r="O1082" s="8">
        <f t="shared" si="117"/>
        <v>0</v>
      </c>
      <c r="P1082" s="8">
        <f>IF(K1082&lt;&gt;"是",0,IF(税费设置!$B$6="是",E1082/(1+税费设置!$B$10),E1082))</f>
        <v>0</v>
      </c>
      <c r="Q1082" s="8">
        <f>IF(K1082&lt;&gt;"是",0,P1082*税费设置!$B$8)</f>
        <v>0</v>
      </c>
      <c r="R1082" s="8">
        <f>IF(K1082&lt;&gt;"是",0,P1082*税费设置!$B$9)</f>
        <v>0</v>
      </c>
      <c r="S1082" s="8">
        <f t="shared" si="118"/>
        <v>0</v>
      </c>
    </row>
    <row r="1083" spans="1:19" ht="13.9">
      <c r="A1083" s="6" t="str">
        <f>IF(总支出!A1083="","",总支出!A1083)</f>
        <v/>
      </c>
      <c r="B1083" s="7" t="str">
        <f>IF(总支出!B1083="","",总支出!B1083)</f>
        <v/>
      </c>
      <c r="C1083" s="6" t="str">
        <f t="shared" si="112"/>
        <v/>
      </c>
      <c r="D1083" s="6" t="str">
        <f>IF(总支出!C1083="","",总支出!C1083)</f>
        <v/>
      </c>
      <c r="E1083" s="8" t="str">
        <f>IF(总支出!D1083="","",总支出!D1083)</f>
        <v/>
      </c>
      <c r="F1083" s="6" t="str">
        <f>IF(总支出!E1083="","",总支出!E1083)</f>
        <v/>
      </c>
      <c r="G1083" s="6" t="str">
        <f>IF(总支出!H1083="","",总支出!H1083)</f>
        <v/>
      </c>
      <c r="H1083" s="6" t="str">
        <f>IF(总支出!I1083="","自动",总支出!I1083)</f>
        <v>自动</v>
      </c>
      <c r="I1083" s="6" t="str">
        <f>IF(F1083="","",IFERROR(VLOOKUP(F1083,税费设置!$A$15:$B$27,2,FALSE),"含税不明"))</f>
        <v/>
      </c>
      <c r="J1083" s="6" t="str">
        <f t="shared" si="113"/>
        <v/>
      </c>
      <c r="K1083" s="6" t="str">
        <f>IF(AND(税费设置!$B$5="是",G1083="个人支出",J1083="应税"),"是","否")</f>
        <v>否</v>
      </c>
      <c r="L1083" s="8">
        <f t="shared" si="114"/>
        <v>0</v>
      </c>
      <c r="M1083" s="8">
        <f t="shared" si="115"/>
        <v>0</v>
      </c>
      <c r="N1083" s="8">
        <f t="shared" si="116"/>
        <v>0</v>
      </c>
      <c r="O1083" s="8">
        <f t="shared" si="117"/>
        <v>0</v>
      </c>
      <c r="P1083" s="8">
        <f>IF(K1083&lt;&gt;"是",0,IF(税费设置!$B$6="是",E1083/(1+税费设置!$B$10),E1083))</f>
        <v>0</v>
      </c>
      <c r="Q1083" s="8">
        <f>IF(K1083&lt;&gt;"是",0,P1083*税费设置!$B$8)</f>
        <v>0</v>
      </c>
      <c r="R1083" s="8">
        <f>IF(K1083&lt;&gt;"是",0,P1083*税费设置!$B$9)</f>
        <v>0</v>
      </c>
      <c r="S1083" s="8">
        <f t="shared" si="118"/>
        <v>0</v>
      </c>
    </row>
    <row r="1084" spans="1:19" ht="13.9">
      <c r="A1084" s="6" t="str">
        <f>IF(总支出!A1084="","",总支出!A1084)</f>
        <v/>
      </c>
      <c r="B1084" s="7" t="str">
        <f>IF(总支出!B1084="","",总支出!B1084)</f>
        <v/>
      </c>
      <c r="C1084" s="6" t="str">
        <f t="shared" si="112"/>
        <v/>
      </c>
      <c r="D1084" s="6" t="str">
        <f>IF(总支出!C1084="","",总支出!C1084)</f>
        <v/>
      </c>
      <c r="E1084" s="8" t="str">
        <f>IF(总支出!D1084="","",总支出!D1084)</f>
        <v/>
      </c>
      <c r="F1084" s="6" t="str">
        <f>IF(总支出!E1084="","",总支出!E1084)</f>
        <v/>
      </c>
      <c r="G1084" s="6" t="str">
        <f>IF(总支出!H1084="","",总支出!H1084)</f>
        <v/>
      </c>
      <c r="H1084" s="6" t="str">
        <f>IF(总支出!I1084="","自动",总支出!I1084)</f>
        <v>自动</v>
      </c>
      <c r="I1084" s="6" t="str">
        <f>IF(F1084="","",IFERROR(VLOOKUP(F1084,税费设置!$A$15:$B$27,2,FALSE),"含税不明"))</f>
        <v/>
      </c>
      <c r="J1084" s="6" t="str">
        <f t="shared" si="113"/>
        <v/>
      </c>
      <c r="K1084" s="6" t="str">
        <f>IF(AND(税费设置!$B$5="是",G1084="个人支出",J1084="应税"),"是","否")</f>
        <v>否</v>
      </c>
      <c r="L1084" s="8">
        <f t="shared" si="114"/>
        <v>0</v>
      </c>
      <c r="M1084" s="8">
        <f t="shared" si="115"/>
        <v>0</v>
      </c>
      <c r="N1084" s="8">
        <f t="shared" si="116"/>
        <v>0</v>
      </c>
      <c r="O1084" s="8">
        <f t="shared" si="117"/>
        <v>0</v>
      </c>
      <c r="P1084" s="8">
        <f>IF(K1084&lt;&gt;"是",0,IF(税费设置!$B$6="是",E1084/(1+税费设置!$B$10),E1084))</f>
        <v>0</v>
      </c>
      <c r="Q1084" s="8">
        <f>IF(K1084&lt;&gt;"是",0,P1084*税费设置!$B$8)</f>
        <v>0</v>
      </c>
      <c r="R1084" s="8">
        <f>IF(K1084&lt;&gt;"是",0,P1084*税费设置!$B$9)</f>
        <v>0</v>
      </c>
      <c r="S1084" s="8">
        <f t="shared" si="118"/>
        <v>0</v>
      </c>
    </row>
    <row r="1085" spans="1:19" ht="13.9">
      <c r="A1085" s="6" t="str">
        <f>IF(总支出!A1085="","",总支出!A1085)</f>
        <v/>
      </c>
      <c r="B1085" s="7" t="str">
        <f>IF(总支出!B1085="","",总支出!B1085)</f>
        <v/>
      </c>
      <c r="C1085" s="6" t="str">
        <f t="shared" si="112"/>
        <v/>
      </c>
      <c r="D1085" s="6" t="str">
        <f>IF(总支出!C1085="","",总支出!C1085)</f>
        <v/>
      </c>
      <c r="E1085" s="8" t="str">
        <f>IF(总支出!D1085="","",总支出!D1085)</f>
        <v/>
      </c>
      <c r="F1085" s="6" t="str">
        <f>IF(总支出!E1085="","",总支出!E1085)</f>
        <v/>
      </c>
      <c r="G1085" s="6" t="str">
        <f>IF(总支出!H1085="","",总支出!H1085)</f>
        <v/>
      </c>
      <c r="H1085" s="6" t="str">
        <f>IF(总支出!I1085="","自动",总支出!I1085)</f>
        <v>自动</v>
      </c>
      <c r="I1085" s="6" t="str">
        <f>IF(F1085="","",IFERROR(VLOOKUP(F1085,税费设置!$A$15:$B$27,2,FALSE),"含税不明"))</f>
        <v/>
      </c>
      <c r="J1085" s="6" t="str">
        <f t="shared" si="113"/>
        <v/>
      </c>
      <c r="K1085" s="6" t="str">
        <f>IF(AND(税费设置!$B$5="是",G1085="个人支出",J1085="应税"),"是","否")</f>
        <v>否</v>
      </c>
      <c r="L1085" s="8">
        <f t="shared" si="114"/>
        <v>0</v>
      </c>
      <c r="M1085" s="8">
        <f t="shared" si="115"/>
        <v>0</v>
      </c>
      <c r="N1085" s="8">
        <f t="shared" si="116"/>
        <v>0</v>
      </c>
      <c r="O1085" s="8">
        <f t="shared" si="117"/>
        <v>0</v>
      </c>
      <c r="P1085" s="8">
        <f>IF(K1085&lt;&gt;"是",0,IF(税费设置!$B$6="是",E1085/(1+税费设置!$B$10),E1085))</f>
        <v>0</v>
      </c>
      <c r="Q1085" s="8">
        <f>IF(K1085&lt;&gt;"是",0,P1085*税费设置!$B$8)</f>
        <v>0</v>
      </c>
      <c r="R1085" s="8">
        <f>IF(K1085&lt;&gt;"是",0,P1085*税费设置!$B$9)</f>
        <v>0</v>
      </c>
      <c r="S1085" s="8">
        <f t="shared" si="118"/>
        <v>0</v>
      </c>
    </row>
    <row r="1086" spans="1:19" ht="13.9">
      <c r="A1086" s="6" t="str">
        <f>IF(总支出!A1086="","",总支出!A1086)</f>
        <v/>
      </c>
      <c r="B1086" s="7" t="str">
        <f>IF(总支出!B1086="","",总支出!B1086)</f>
        <v/>
      </c>
      <c r="C1086" s="6" t="str">
        <f t="shared" si="112"/>
        <v/>
      </c>
      <c r="D1086" s="6" t="str">
        <f>IF(总支出!C1086="","",总支出!C1086)</f>
        <v/>
      </c>
      <c r="E1086" s="8" t="str">
        <f>IF(总支出!D1086="","",总支出!D1086)</f>
        <v/>
      </c>
      <c r="F1086" s="6" t="str">
        <f>IF(总支出!E1086="","",总支出!E1086)</f>
        <v/>
      </c>
      <c r="G1086" s="6" t="str">
        <f>IF(总支出!H1086="","",总支出!H1086)</f>
        <v/>
      </c>
      <c r="H1086" s="6" t="str">
        <f>IF(总支出!I1086="","自动",总支出!I1086)</f>
        <v>自动</v>
      </c>
      <c r="I1086" s="6" t="str">
        <f>IF(F1086="","",IFERROR(VLOOKUP(F1086,税费设置!$A$15:$B$27,2,FALSE),"含税不明"))</f>
        <v/>
      </c>
      <c r="J1086" s="6" t="str">
        <f t="shared" si="113"/>
        <v/>
      </c>
      <c r="K1086" s="6" t="str">
        <f>IF(AND(税费设置!$B$5="是",G1086="个人支出",J1086="应税"),"是","否")</f>
        <v>否</v>
      </c>
      <c r="L1086" s="8">
        <f t="shared" si="114"/>
        <v>0</v>
      </c>
      <c r="M1086" s="8">
        <f t="shared" si="115"/>
        <v>0</v>
      </c>
      <c r="N1086" s="8">
        <f t="shared" si="116"/>
        <v>0</v>
      </c>
      <c r="O1086" s="8">
        <f t="shared" si="117"/>
        <v>0</v>
      </c>
      <c r="P1086" s="8">
        <f>IF(K1086&lt;&gt;"是",0,IF(税费设置!$B$6="是",E1086/(1+税费设置!$B$10),E1086))</f>
        <v>0</v>
      </c>
      <c r="Q1086" s="8">
        <f>IF(K1086&lt;&gt;"是",0,P1086*税费设置!$B$8)</f>
        <v>0</v>
      </c>
      <c r="R1086" s="8">
        <f>IF(K1086&lt;&gt;"是",0,P1086*税费设置!$B$9)</f>
        <v>0</v>
      </c>
      <c r="S1086" s="8">
        <f t="shared" si="118"/>
        <v>0</v>
      </c>
    </row>
    <row r="1087" spans="1:19" ht="13.9">
      <c r="A1087" s="6" t="str">
        <f>IF(总支出!A1087="","",总支出!A1087)</f>
        <v/>
      </c>
      <c r="B1087" s="7" t="str">
        <f>IF(总支出!B1087="","",总支出!B1087)</f>
        <v/>
      </c>
      <c r="C1087" s="6" t="str">
        <f t="shared" si="112"/>
        <v/>
      </c>
      <c r="D1087" s="6" t="str">
        <f>IF(总支出!C1087="","",总支出!C1087)</f>
        <v/>
      </c>
      <c r="E1087" s="8" t="str">
        <f>IF(总支出!D1087="","",总支出!D1087)</f>
        <v/>
      </c>
      <c r="F1087" s="6" t="str">
        <f>IF(总支出!E1087="","",总支出!E1087)</f>
        <v/>
      </c>
      <c r="G1087" s="6" t="str">
        <f>IF(总支出!H1087="","",总支出!H1087)</f>
        <v/>
      </c>
      <c r="H1087" s="6" t="str">
        <f>IF(总支出!I1087="","自动",总支出!I1087)</f>
        <v>自动</v>
      </c>
      <c r="I1087" s="6" t="str">
        <f>IF(F1087="","",IFERROR(VLOOKUP(F1087,税费设置!$A$15:$B$27,2,FALSE),"含税不明"))</f>
        <v/>
      </c>
      <c r="J1087" s="6" t="str">
        <f t="shared" si="113"/>
        <v/>
      </c>
      <c r="K1087" s="6" t="str">
        <f>IF(AND(税费设置!$B$5="是",G1087="个人支出",J1087="应税"),"是","否")</f>
        <v>否</v>
      </c>
      <c r="L1087" s="8">
        <f t="shared" si="114"/>
        <v>0</v>
      </c>
      <c r="M1087" s="8">
        <f t="shared" si="115"/>
        <v>0</v>
      </c>
      <c r="N1087" s="8">
        <f t="shared" si="116"/>
        <v>0</v>
      </c>
      <c r="O1087" s="8">
        <f t="shared" si="117"/>
        <v>0</v>
      </c>
      <c r="P1087" s="8">
        <f>IF(K1087&lt;&gt;"是",0,IF(税费设置!$B$6="是",E1087/(1+税费设置!$B$10),E1087))</f>
        <v>0</v>
      </c>
      <c r="Q1087" s="8">
        <f>IF(K1087&lt;&gt;"是",0,P1087*税费设置!$B$8)</f>
        <v>0</v>
      </c>
      <c r="R1087" s="8">
        <f>IF(K1087&lt;&gt;"是",0,P1087*税费设置!$B$9)</f>
        <v>0</v>
      </c>
      <c r="S1087" s="8">
        <f t="shared" si="118"/>
        <v>0</v>
      </c>
    </row>
    <row r="1088" spans="1:19" ht="13.9">
      <c r="A1088" s="6" t="str">
        <f>IF(总支出!A1088="","",总支出!A1088)</f>
        <v/>
      </c>
      <c r="B1088" s="7" t="str">
        <f>IF(总支出!B1088="","",总支出!B1088)</f>
        <v/>
      </c>
      <c r="C1088" s="6" t="str">
        <f t="shared" si="112"/>
        <v/>
      </c>
      <c r="D1088" s="6" t="str">
        <f>IF(总支出!C1088="","",总支出!C1088)</f>
        <v/>
      </c>
      <c r="E1088" s="8" t="str">
        <f>IF(总支出!D1088="","",总支出!D1088)</f>
        <v/>
      </c>
      <c r="F1088" s="6" t="str">
        <f>IF(总支出!E1088="","",总支出!E1088)</f>
        <v/>
      </c>
      <c r="G1088" s="6" t="str">
        <f>IF(总支出!H1088="","",总支出!H1088)</f>
        <v/>
      </c>
      <c r="H1088" s="6" t="str">
        <f>IF(总支出!I1088="","自动",总支出!I1088)</f>
        <v>自动</v>
      </c>
      <c r="I1088" s="6" t="str">
        <f>IF(F1088="","",IFERROR(VLOOKUP(F1088,税费设置!$A$15:$B$27,2,FALSE),"含税不明"))</f>
        <v/>
      </c>
      <c r="J1088" s="6" t="str">
        <f t="shared" si="113"/>
        <v/>
      </c>
      <c r="K1088" s="6" t="str">
        <f>IF(AND(税费设置!$B$5="是",G1088="个人支出",J1088="应税"),"是","否")</f>
        <v>否</v>
      </c>
      <c r="L1088" s="8">
        <f t="shared" si="114"/>
        <v>0</v>
      </c>
      <c r="M1088" s="8">
        <f t="shared" si="115"/>
        <v>0</v>
      </c>
      <c r="N1088" s="8">
        <f t="shared" si="116"/>
        <v>0</v>
      </c>
      <c r="O1088" s="8">
        <f t="shared" si="117"/>
        <v>0</v>
      </c>
      <c r="P1088" s="8">
        <f>IF(K1088&lt;&gt;"是",0,IF(税费设置!$B$6="是",E1088/(1+税费设置!$B$10),E1088))</f>
        <v>0</v>
      </c>
      <c r="Q1088" s="8">
        <f>IF(K1088&lt;&gt;"是",0,P1088*税费设置!$B$8)</f>
        <v>0</v>
      </c>
      <c r="R1088" s="8">
        <f>IF(K1088&lt;&gt;"是",0,P1088*税费设置!$B$9)</f>
        <v>0</v>
      </c>
      <c r="S1088" s="8">
        <f t="shared" si="118"/>
        <v>0</v>
      </c>
    </row>
    <row r="1089" spans="1:19" ht="13.9">
      <c r="A1089" s="6" t="str">
        <f>IF(总支出!A1089="","",总支出!A1089)</f>
        <v/>
      </c>
      <c r="B1089" s="7" t="str">
        <f>IF(总支出!B1089="","",总支出!B1089)</f>
        <v/>
      </c>
      <c r="C1089" s="6" t="str">
        <f t="shared" si="112"/>
        <v/>
      </c>
      <c r="D1089" s="6" t="str">
        <f>IF(总支出!C1089="","",总支出!C1089)</f>
        <v/>
      </c>
      <c r="E1089" s="8" t="str">
        <f>IF(总支出!D1089="","",总支出!D1089)</f>
        <v/>
      </c>
      <c r="F1089" s="6" t="str">
        <f>IF(总支出!E1089="","",总支出!E1089)</f>
        <v/>
      </c>
      <c r="G1089" s="6" t="str">
        <f>IF(总支出!H1089="","",总支出!H1089)</f>
        <v/>
      </c>
      <c r="H1089" s="6" t="str">
        <f>IF(总支出!I1089="","自动",总支出!I1089)</f>
        <v>自动</v>
      </c>
      <c r="I1089" s="6" t="str">
        <f>IF(F1089="","",IFERROR(VLOOKUP(F1089,税费设置!$A$15:$B$27,2,FALSE),"含税不明"))</f>
        <v/>
      </c>
      <c r="J1089" s="6" t="str">
        <f t="shared" si="113"/>
        <v/>
      </c>
      <c r="K1089" s="6" t="str">
        <f>IF(AND(税费设置!$B$5="是",G1089="个人支出",J1089="应税"),"是","否")</f>
        <v>否</v>
      </c>
      <c r="L1089" s="8">
        <f t="shared" si="114"/>
        <v>0</v>
      </c>
      <c r="M1089" s="8">
        <f t="shared" si="115"/>
        <v>0</v>
      </c>
      <c r="N1089" s="8">
        <f t="shared" si="116"/>
        <v>0</v>
      </c>
      <c r="O1089" s="8">
        <f t="shared" si="117"/>
        <v>0</v>
      </c>
      <c r="P1089" s="8">
        <f>IF(K1089&lt;&gt;"是",0,IF(税费设置!$B$6="是",E1089/(1+税费设置!$B$10),E1089))</f>
        <v>0</v>
      </c>
      <c r="Q1089" s="8">
        <f>IF(K1089&lt;&gt;"是",0,P1089*税费设置!$B$8)</f>
        <v>0</v>
      </c>
      <c r="R1089" s="8">
        <f>IF(K1089&lt;&gt;"是",0,P1089*税费设置!$B$9)</f>
        <v>0</v>
      </c>
      <c r="S1089" s="8">
        <f t="shared" si="118"/>
        <v>0</v>
      </c>
    </row>
    <row r="1090" spans="1:19" ht="13.9">
      <c r="A1090" s="6" t="str">
        <f>IF(总支出!A1090="","",总支出!A1090)</f>
        <v/>
      </c>
      <c r="B1090" s="7" t="str">
        <f>IF(总支出!B1090="","",总支出!B1090)</f>
        <v/>
      </c>
      <c r="C1090" s="6" t="str">
        <f t="shared" si="112"/>
        <v/>
      </c>
      <c r="D1090" s="6" t="str">
        <f>IF(总支出!C1090="","",总支出!C1090)</f>
        <v/>
      </c>
      <c r="E1090" s="8" t="str">
        <f>IF(总支出!D1090="","",总支出!D1090)</f>
        <v/>
      </c>
      <c r="F1090" s="6" t="str">
        <f>IF(总支出!E1090="","",总支出!E1090)</f>
        <v/>
      </c>
      <c r="G1090" s="6" t="str">
        <f>IF(总支出!H1090="","",总支出!H1090)</f>
        <v/>
      </c>
      <c r="H1090" s="6" t="str">
        <f>IF(总支出!I1090="","自动",总支出!I1090)</f>
        <v>自动</v>
      </c>
      <c r="I1090" s="6" t="str">
        <f>IF(F1090="","",IFERROR(VLOOKUP(F1090,税费设置!$A$15:$B$27,2,FALSE),"含税不明"))</f>
        <v/>
      </c>
      <c r="J1090" s="6" t="str">
        <f t="shared" si="113"/>
        <v/>
      </c>
      <c r="K1090" s="6" t="str">
        <f>IF(AND(税费设置!$B$5="是",G1090="个人支出",J1090="应税"),"是","否")</f>
        <v>否</v>
      </c>
      <c r="L1090" s="8">
        <f t="shared" si="114"/>
        <v>0</v>
      </c>
      <c r="M1090" s="8">
        <f t="shared" si="115"/>
        <v>0</v>
      </c>
      <c r="N1090" s="8">
        <f t="shared" si="116"/>
        <v>0</v>
      </c>
      <c r="O1090" s="8">
        <f t="shared" si="117"/>
        <v>0</v>
      </c>
      <c r="P1090" s="8">
        <f>IF(K1090&lt;&gt;"是",0,IF(税费设置!$B$6="是",E1090/(1+税费设置!$B$10),E1090))</f>
        <v>0</v>
      </c>
      <c r="Q1090" s="8">
        <f>IF(K1090&lt;&gt;"是",0,P1090*税费设置!$B$8)</f>
        <v>0</v>
      </c>
      <c r="R1090" s="8">
        <f>IF(K1090&lt;&gt;"是",0,P1090*税费设置!$B$9)</f>
        <v>0</v>
      </c>
      <c r="S1090" s="8">
        <f t="shared" si="118"/>
        <v>0</v>
      </c>
    </row>
    <row r="1091" spans="1:19" ht="13.9">
      <c r="A1091" s="6" t="str">
        <f>IF(总支出!A1091="","",总支出!A1091)</f>
        <v/>
      </c>
      <c r="B1091" s="7" t="str">
        <f>IF(总支出!B1091="","",总支出!B1091)</f>
        <v/>
      </c>
      <c r="C1091" s="6" t="str">
        <f t="shared" si="112"/>
        <v/>
      </c>
      <c r="D1091" s="6" t="str">
        <f>IF(总支出!C1091="","",总支出!C1091)</f>
        <v/>
      </c>
      <c r="E1091" s="8" t="str">
        <f>IF(总支出!D1091="","",总支出!D1091)</f>
        <v/>
      </c>
      <c r="F1091" s="6" t="str">
        <f>IF(总支出!E1091="","",总支出!E1091)</f>
        <v/>
      </c>
      <c r="G1091" s="6" t="str">
        <f>IF(总支出!H1091="","",总支出!H1091)</f>
        <v/>
      </c>
      <c r="H1091" s="6" t="str">
        <f>IF(总支出!I1091="","自动",总支出!I1091)</f>
        <v>自动</v>
      </c>
      <c r="I1091" s="6" t="str">
        <f>IF(F1091="","",IFERROR(VLOOKUP(F1091,税费设置!$A$15:$B$27,2,FALSE),"含税不明"))</f>
        <v/>
      </c>
      <c r="J1091" s="6" t="str">
        <f t="shared" si="113"/>
        <v/>
      </c>
      <c r="K1091" s="6" t="str">
        <f>IF(AND(税费设置!$B$5="是",G1091="个人支出",J1091="应税"),"是","否")</f>
        <v>否</v>
      </c>
      <c r="L1091" s="8">
        <f t="shared" si="114"/>
        <v>0</v>
      </c>
      <c r="M1091" s="8">
        <f t="shared" si="115"/>
        <v>0</v>
      </c>
      <c r="N1091" s="8">
        <f t="shared" si="116"/>
        <v>0</v>
      </c>
      <c r="O1091" s="8">
        <f t="shared" si="117"/>
        <v>0</v>
      </c>
      <c r="P1091" s="8">
        <f>IF(K1091&lt;&gt;"是",0,IF(税费设置!$B$6="是",E1091/(1+税费设置!$B$10),E1091))</f>
        <v>0</v>
      </c>
      <c r="Q1091" s="8">
        <f>IF(K1091&lt;&gt;"是",0,P1091*税费设置!$B$8)</f>
        <v>0</v>
      </c>
      <c r="R1091" s="8">
        <f>IF(K1091&lt;&gt;"是",0,P1091*税费设置!$B$9)</f>
        <v>0</v>
      </c>
      <c r="S1091" s="8">
        <f t="shared" si="118"/>
        <v>0</v>
      </c>
    </row>
    <row r="1092" spans="1:19" ht="13.9">
      <c r="A1092" s="6" t="str">
        <f>IF(总支出!A1092="","",总支出!A1092)</f>
        <v/>
      </c>
      <c r="B1092" s="7" t="str">
        <f>IF(总支出!B1092="","",总支出!B1092)</f>
        <v/>
      </c>
      <c r="C1092" s="6" t="str">
        <f t="shared" ref="C1092:C1155" si="119">IF(B1092="","",TEXT(B1092,"yyyy-mm"))</f>
        <v/>
      </c>
      <c r="D1092" s="6" t="str">
        <f>IF(总支出!C1092="","",总支出!C1092)</f>
        <v/>
      </c>
      <c r="E1092" s="8" t="str">
        <f>IF(总支出!D1092="","",总支出!D1092)</f>
        <v/>
      </c>
      <c r="F1092" s="6" t="str">
        <f>IF(总支出!E1092="","",总支出!E1092)</f>
        <v/>
      </c>
      <c r="G1092" s="6" t="str">
        <f>IF(总支出!H1092="","",总支出!H1092)</f>
        <v/>
      </c>
      <c r="H1092" s="6" t="str">
        <f>IF(总支出!I1092="","自动",总支出!I1092)</f>
        <v>自动</v>
      </c>
      <c r="I1092" s="6" t="str">
        <f>IF(F1092="","",IFERROR(VLOOKUP(F1092,税费设置!$A$15:$B$27,2,FALSE),"含税不明"))</f>
        <v/>
      </c>
      <c r="J1092" s="6" t="str">
        <f t="shared" ref="J1092:J1155" si="120">IF(D1092="","",IF(H1092="自动",I1092,H1092))</f>
        <v/>
      </c>
      <c r="K1092" s="6" t="str">
        <f>IF(AND(税费设置!$B$5="是",G1092="个人支出",J1092="应税"),"是","否")</f>
        <v>否</v>
      </c>
      <c r="L1092" s="8">
        <f t="shared" ref="L1092:L1155" si="121">IF(K1092="是",E1092,0)</f>
        <v>0</v>
      </c>
      <c r="M1092" s="8">
        <f t="shared" ref="M1092:M1155" si="122">IF(AND(G1092="个人支出",J1092="零税率"),E1092,0)</f>
        <v>0</v>
      </c>
      <c r="N1092" s="8">
        <f t="shared" ref="N1092:N1155" si="123">IF(AND(G1092="个人支出",J1092="免税"),E1092,0)</f>
        <v>0</v>
      </c>
      <c r="O1092" s="8">
        <f t="shared" ref="O1092:O1155" si="124">IF(AND(G1092="个人支出",OR(J1092="含税不明",J1092="不适用")),E1092,0)</f>
        <v>0</v>
      </c>
      <c r="P1092" s="8">
        <f>IF(K1092&lt;&gt;"是",0,IF(税费设置!$B$6="是",E1092/(1+税费设置!$B$10),E1092))</f>
        <v>0</v>
      </c>
      <c r="Q1092" s="8">
        <f>IF(K1092&lt;&gt;"是",0,P1092*税费设置!$B$8)</f>
        <v>0</v>
      </c>
      <c r="R1092" s="8">
        <f>IF(K1092&lt;&gt;"是",0,P1092*税费设置!$B$9)</f>
        <v>0</v>
      </c>
      <c r="S1092" s="8">
        <f t="shared" ref="S1092:S1155" si="125">Q1092+R1092</f>
        <v>0</v>
      </c>
    </row>
    <row r="1093" spans="1:19" ht="13.9">
      <c r="A1093" s="6" t="str">
        <f>IF(总支出!A1093="","",总支出!A1093)</f>
        <v/>
      </c>
      <c r="B1093" s="7" t="str">
        <f>IF(总支出!B1093="","",总支出!B1093)</f>
        <v/>
      </c>
      <c r="C1093" s="6" t="str">
        <f t="shared" si="119"/>
        <v/>
      </c>
      <c r="D1093" s="6" t="str">
        <f>IF(总支出!C1093="","",总支出!C1093)</f>
        <v/>
      </c>
      <c r="E1093" s="8" t="str">
        <f>IF(总支出!D1093="","",总支出!D1093)</f>
        <v/>
      </c>
      <c r="F1093" s="6" t="str">
        <f>IF(总支出!E1093="","",总支出!E1093)</f>
        <v/>
      </c>
      <c r="G1093" s="6" t="str">
        <f>IF(总支出!H1093="","",总支出!H1093)</f>
        <v/>
      </c>
      <c r="H1093" s="6" t="str">
        <f>IF(总支出!I1093="","自动",总支出!I1093)</f>
        <v>自动</v>
      </c>
      <c r="I1093" s="6" t="str">
        <f>IF(F1093="","",IFERROR(VLOOKUP(F1093,税费设置!$A$15:$B$27,2,FALSE),"含税不明"))</f>
        <v/>
      </c>
      <c r="J1093" s="6" t="str">
        <f t="shared" si="120"/>
        <v/>
      </c>
      <c r="K1093" s="6" t="str">
        <f>IF(AND(税费设置!$B$5="是",G1093="个人支出",J1093="应税"),"是","否")</f>
        <v>否</v>
      </c>
      <c r="L1093" s="8">
        <f t="shared" si="121"/>
        <v>0</v>
      </c>
      <c r="M1093" s="8">
        <f t="shared" si="122"/>
        <v>0</v>
      </c>
      <c r="N1093" s="8">
        <f t="shared" si="123"/>
        <v>0</v>
      </c>
      <c r="O1093" s="8">
        <f t="shared" si="124"/>
        <v>0</v>
      </c>
      <c r="P1093" s="8">
        <f>IF(K1093&lt;&gt;"是",0,IF(税费设置!$B$6="是",E1093/(1+税费设置!$B$10),E1093))</f>
        <v>0</v>
      </c>
      <c r="Q1093" s="8">
        <f>IF(K1093&lt;&gt;"是",0,P1093*税费设置!$B$8)</f>
        <v>0</v>
      </c>
      <c r="R1093" s="8">
        <f>IF(K1093&lt;&gt;"是",0,P1093*税费设置!$B$9)</f>
        <v>0</v>
      </c>
      <c r="S1093" s="8">
        <f t="shared" si="125"/>
        <v>0</v>
      </c>
    </row>
    <row r="1094" spans="1:19" ht="13.9">
      <c r="A1094" s="6" t="str">
        <f>IF(总支出!A1094="","",总支出!A1094)</f>
        <v/>
      </c>
      <c r="B1094" s="7" t="str">
        <f>IF(总支出!B1094="","",总支出!B1094)</f>
        <v/>
      </c>
      <c r="C1094" s="6" t="str">
        <f t="shared" si="119"/>
        <v/>
      </c>
      <c r="D1094" s="6" t="str">
        <f>IF(总支出!C1094="","",总支出!C1094)</f>
        <v/>
      </c>
      <c r="E1094" s="8" t="str">
        <f>IF(总支出!D1094="","",总支出!D1094)</f>
        <v/>
      </c>
      <c r="F1094" s="6" t="str">
        <f>IF(总支出!E1094="","",总支出!E1094)</f>
        <v/>
      </c>
      <c r="G1094" s="6" t="str">
        <f>IF(总支出!H1094="","",总支出!H1094)</f>
        <v/>
      </c>
      <c r="H1094" s="6" t="str">
        <f>IF(总支出!I1094="","自动",总支出!I1094)</f>
        <v>自动</v>
      </c>
      <c r="I1094" s="6" t="str">
        <f>IF(F1094="","",IFERROR(VLOOKUP(F1094,税费设置!$A$15:$B$27,2,FALSE),"含税不明"))</f>
        <v/>
      </c>
      <c r="J1094" s="6" t="str">
        <f t="shared" si="120"/>
        <v/>
      </c>
      <c r="K1094" s="6" t="str">
        <f>IF(AND(税费设置!$B$5="是",G1094="个人支出",J1094="应税"),"是","否")</f>
        <v>否</v>
      </c>
      <c r="L1094" s="8">
        <f t="shared" si="121"/>
        <v>0</v>
      </c>
      <c r="M1094" s="8">
        <f t="shared" si="122"/>
        <v>0</v>
      </c>
      <c r="N1094" s="8">
        <f t="shared" si="123"/>
        <v>0</v>
      </c>
      <c r="O1094" s="8">
        <f t="shared" si="124"/>
        <v>0</v>
      </c>
      <c r="P1094" s="8">
        <f>IF(K1094&lt;&gt;"是",0,IF(税费设置!$B$6="是",E1094/(1+税费设置!$B$10),E1094))</f>
        <v>0</v>
      </c>
      <c r="Q1094" s="8">
        <f>IF(K1094&lt;&gt;"是",0,P1094*税费设置!$B$8)</f>
        <v>0</v>
      </c>
      <c r="R1094" s="8">
        <f>IF(K1094&lt;&gt;"是",0,P1094*税费设置!$B$9)</f>
        <v>0</v>
      </c>
      <c r="S1094" s="8">
        <f t="shared" si="125"/>
        <v>0</v>
      </c>
    </row>
    <row r="1095" spans="1:19" ht="13.9">
      <c r="A1095" s="6" t="str">
        <f>IF(总支出!A1095="","",总支出!A1095)</f>
        <v/>
      </c>
      <c r="B1095" s="7" t="str">
        <f>IF(总支出!B1095="","",总支出!B1095)</f>
        <v/>
      </c>
      <c r="C1095" s="6" t="str">
        <f t="shared" si="119"/>
        <v/>
      </c>
      <c r="D1095" s="6" t="str">
        <f>IF(总支出!C1095="","",总支出!C1095)</f>
        <v/>
      </c>
      <c r="E1095" s="8" t="str">
        <f>IF(总支出!D1095="","",总支出!D1095)</f>
        <v/>
      </c>
      <c r="F1095" s="6" t="str">
        <f>IF(总支出!E1095="","",总支出!E1095)</f>
        <v/>
      </c>
      <c r="G1095" s="6" t="str">
        <f>IF(总支出!H1095="","",总支出!H1095)</f>
        <v/>
      </c>
      <c r="H1095" s="6" t="str">
        <f>IF(总支出!I1095="","自动",总支出!I1095)</f>
        <v>自动</v>
      </c>
      <c r="I1095" s="6" t="str">
        <f>IF(F1095="","",IFERROR(VLOOKUP(F1095,税费设置!$A$15:$B$27,2,FALSE),"含税不明"))</f>
        <v/>
      </c>
      <c r="J1095" s="6" t="str">
        <f t="shared" si="120"/>
        <v/>
      </c>
      <c r="K1095" s="6" t="str">
        <f>IF(AND(税费设置!$B$5="是",G1095="个人支出",J1095="应税"),"是","否")</f>
        <v>否</v>
      </c>
      <c r="L1095" s="8">
        <f t="shared" si="121"/>
        <v>0</v>
      </c>
      <c r="M1095" s="8">
        <f t="shared" si="122"/>
        <v>0</v>
      </c>
      <c r="N1095" s="8">
        <f t="shared" si="123"/>
        <v>0</v>
      </c>
      <c r="O1095" s="8">
        <f t="shared" si="124"/>
        <v>0</v>
      </c>
      <c r="P1095" s="8">
        <f>IF(K1095&lt;&gt;"是",0,IF(税费设置!$B$6="是",E1095/(1+税费设置!$B$10),E1095))</f>
        <v>0</v>
      </c>
      <c r="Q1095" s="8">
        <f>IF(K1095&lt;&gt;"是",0,P1095*税费设置!$B$8)</f>
        <v>0</v>
      </c>
      <c r="R1095" s="8">
        <f>IF(K1095&lt;&gt;"是",0,P1095*税费设置!$B$9)</f>
        <v>0</v>
      </c>
      <c r="S1095" s="8">
        <f t="shared" si="125"/>
        <v>0</v>
      </c>
    </row>
    <row r="1096" spans="1:19" ht="13.9">
      <c r="A1096" s="6" t="str">
        <f>IF(总支出!A1096="","",总支出!A1096)</f>
        <v/>
      </c>
      <c r="B1096" s="7" t="str">
        <f>IF(总支出!B1096="","",总支出!B1096)</f>
        <v/>
      </c>
      <c r="C1096" s="6" t="str">
        <f t="shared" si="119"/>
        <v/>
      </c>
      <c r="D1096" s="6" t="str">
        <f>IF(总支出!C1096="","",总支出!C1096)</f>
        <v/>
      </c>
      <c r="E1096" s="8" t="str">
        <f>IF(总支出!D1096="","",总支出!D1096)</f>
        <v/>
      </c>
      <c r="F1096" s="6" t="str">
        <f>IF(总支出!E1096="","",总支出!E1096)</f>
        <v/>
      </c>
      <c r="G1096" s="6" t="str">
        <f>IF(总支出!H1096="","",总支出!H1096)</f>
        <v/>
      </c>
      <c r="H1096" s="6" t="str">
        <f>IF(总支出!I1096="","自动",总支出!I1096)</f>
        <v>自动</v>
      </c>
      <c r="I1096" s="6" t="str">
        <f>IF(F1096="","",IFERROR(VLOOKUP(F1096,税费设置!$A$15:$B$27,2,FALSE),"含税不明"))</f>
        <v/>
      </c>
      <c r="J1096" s="6" t="str">
        <f t="shared" si="120"/>
        <v/>
      </c>
      <c r="K1096" s="6" t="str">
        <f>IF(AND(税费设置!$B$5="是",G1096="个人支出",J1096="应税"),"是","否")</f>
        <v>否</v>
      </c>
      <c r="L1096" s="8">
        <f t="shared" si="121"/>
        <v>0</v>
      </c>
      <c r="M1096" s="8">
        <f t="shared" si="122"/>
        <v>0</v>
      </c>
      <c r="N1096" s="8">
        <f t="shared" si="123"/>
        <v>0</v>
      </c>
      <c r="O1096" s="8">
        <f t="shared" si="124"/>
        <v>0</v>
      </c>
      <c r="P1096" s="8">
        <f>IF(K1096&lt;&gt;"是",0,IF(税费设置!$B$6="是",E1096/(1+税费设置!$B$10),E1096))</f>
        <v>0</v>
      </c>
      <c r="Q1096" s="8">
        <f>IF(K1096&lt;&gt;"是",0,P1096*税费设置!$B$8)</f>
        <v>0</v>
      </c>
      <c r="R1096" s="8">
        <f>IF(K1096&lt;&gt;"是",0,P1096*税费设置!$B$9)</f>
        <v>0</v>
      </c>
      <c r="S1096" s="8">
        <f t="shared" si="125"/>
        <v>0</v>
      </c>
    </row>
    <row r="1097" spans="1:19" ht="13.9">
      <c r="A1097" s="6" t="str">
        <f>IF(总支出!A1097="","",总支出!A1097)</f>
        <v/>
      </c>
      <c r="B1097" s="7" t="str">
        <f>IF(总支出!B1097="","",总支出!B1097)</f>
        <v/>
      </c>
      <c r="C1097" s="6" t="str">
        <f t="shared" si="119"/>
        <v/>
      </c>
      <c r="D1097" s="6" t="str">
        <f>IF(总支出!C1097="","",总支出!C1097)</f>
        <v/>
      </c>
      <c r="E1097" s="8" t="str">
        <f>IF(总支出!D1097="","",总支出!D1097)</f>
        <v/>
      </c>
      <c r="F1097" s="6" t="str">
        <f>IF(总支出!E1097="","",总支出!E1097)</f>
        <v/>
      </c>
      <c r="G1097" s="6" t="str">
        <f>IF(总支出!H1097="","",总支出!H1097)</f>
        <v/>
      </c>
      <c r="H1097" s="6" t="str">
        <f>IF(总支出!I1097="","自动",总支出!I1097)</f>
        <v>自动</v>
      </c>
      <c r="I1097" s="6" t="str">
        <f>IF(F1097="","",IFERROR(VLOOKUP(F1097,税费设置!$A$15:$B$27,2,FALSE),"含税不明"))</f>
        <v/>
      </c>
      <c r="J1097" s="6" t="str">
        <f t="shared" si="120"/>
        <v/>
      </c>
      <c r="K1097" s="6" t="str">
        <f>IF(AND(税费设置!$B$5="是",G1097="个人支出",J1097="应税"),"是","否")</f>
        <v>否</v>
      </c>
      <c r="L1097" s="8">
        <f t="shared" si="121"/>
        <v>0</v>
      </c>
      <c r="M1097" s="8">
        <f t="shared" si="122"/>
        <v>0</v>
      </c>
      <c r="N1097" s="8">
        <f t="shared" si="123"/>
        <v>0</v>
      </c>
      <c r="O1097" s="8">
        <f t="shared" si="124"/>
        <v>0</v>
      </c>
      <c r="P1097" s="8">
        <f>IF(K1097&lt;&gt;"是",0,IF(税费设置!$B$6="是",E1097/(1+税费设置!$B$10),E1097))</f>
        <v>0</v>
      </c>
      <c r="Q1097" s="8">
        <f>IF(K1097&lt;&gt;"是",0,P1097*税费设置!$B$8)</f>
        <v>0</v>
      </c>
      <c r="R1097" s="8">
        <f>IF(K1097&lt;&gt;"是",0,P1097*税费设置!$B$9)</f>
        <v>0</v>
      </c>
      <c r="S1097" s="8">
        <f t="shared" si="125"/>
        <v>0</v>
      </c>
    </row>
    <row r="1098" spans="1:19" ht="13.9">
      <c r="A1098" s="6" t="str">
        <f>IF(总支出!A1098="","",总支出!A1098)</f>
        <v/>
      </c>
      <c r="B1098" s="7" t="str">
        <f>IF(总支出!B1098="","",总支出!B1098)</f>
        <v/>
      </c>
      <c r="C1098" s="6" t="str">
        <f t="shared" si="119"/>
        <v/>
      </c>
      <c r="D1098" s="6" t="str">
        <f>IF(总支出!C1098="","",总支出!C1098)</f>
        <v/>
      </c>
      <c r="E1098" s="8" t="str">
        <f>IF(总支出!D1098="","",总支出!D1098)</f>
        <v/>
      </c>
      <c r="F1098" s="6" t="str">
        <f>IF(总支出!E1098="","",总支出!E1098)</f>
        <v/>
      </c>
      <c r="G1098" s="6" t="str">
        <f>IF(总支出!H1098="","",总支出!H1098)</f>
        <v/>
      </c>
      <c r="H1098" s="6" t="str">
        <f>IF(总支出!I1098="","自动",总支出!I1098)</f>
        <v>自动</v>
      </c>
      <c r="I1098" s="6" t="str">
        <f>IF(F1098="","",IFERROR(VLOOKUP(F1098,税费设置!$A$15:$B$27,2,FALSE),"含税不明"))</f>
        <v/>
      </c>
      <c r="J1098" s="6" t="str">
        <f t="shared" si="120"/>
        <v/>
      </c>
      <c r="K1098" s="6" t="str">
        <f>IF(AND(税费设置!$B$5="是",G1098="个人支出",J1098="应税"),"是","否")</f>
        <v>否</v>
      </c>
      <c r="L1098" s="8">
        <f t="shared" si="121"/>
        <v>0</v>
      </c>
      <c r="M1098" s="8">
        <f t="shared" si="122"/>
        <v>0</v>
      </c>
      <c r="N1098" s="8">
        <f t="shared" si="123"/>
        <v>0</v>
      </c>
      <c r="O1098" s="8">
        <f t="shared" si="124"/>
        <v>0</v>
      </c>
      <c r="P1098" s="8">
        <f>IF(K1098&lt;&gt;"是",0,IF(税费设置!$B$6="是",E1098/(1+税费设置!$B$10),E1098))</f>
        <v>0</v>
      </c>
      <c r="Q1098" s="8">
        <f>IF(K1098&lt;&gt;"是",0,P1098*税费设置!$B$8)</f>
        <v>0</v>
      </c>
      <c r="R1098" s="8">
        <f>IF(K1098&lt;&gt;"是",0,P1098*税费设置!$B$9)</f>
        <v>0</v>
      </c>
      <c r="S1098" s="8">
        <f t="shared" si="125"/>
        <v>0</v>
      </c>
    </row>
    <row r="1099" spans="1:19" ht="13.9">
      <c r="A1099" s="6" t="str">
        <f>IF(总支出!A1099="","",总支出!A1099)</f>
        <v/>
      </c>
      <c r="B1099" s="7" t="str">
        <f>IF(总支出!B1099="","",总支出!B1099)</f>
        <v/>
      </c>
      <c r="C1099" s="6" t="str">
        <f t="shared" si="119"/>
        <v/>
      </c>
      <c r="D1099" s="6" t="str">
        <f>IF(总支出!C1099="","",总支出!C1099)</f>
        <v/>
      </c>
      <c r="E1099" s="8" t="str">
        <f>IF(总支出!D1099="","",总支出!D1099)</f>
        <v/>
      </c>
      <c r="F1099" s="6" t="str">
        <f>IF(总支出!E1099="","",总支出!E1099)</f>
        <v/>
      </c>
      <c r="G1099" s="6" t="str">
        <f>IF(总支出!H1099="","",总支出!H1099)</f>
        <v/>
      </c>
      <c r="H1099" s="6" t="str">
        <f>IF(总支出!I1099="","自动",总支出!I1099)</f>
        <v>自动</v>
      </c>
      <c r="I1099" s="6" t="str">
        <f>IF(F1099="","",IFERROR(VLOOKUP(F1099,税费设置!$A$15:$B$27,2,FALSE),"含税不明"))</f>
        <v/>
      </c>
      <c r="J1099" s="6" t="str">
        <f t="shared" si="120"/>
        <v/>
      </c>
      <c r="K1099" s="6" t="str">
        <f>IF(AND(税费设置!$B$5="是",G1099="个人支出",J1099="应税"),"是","否")</f>
        <v>否</v>
      </c>
      <c r="L1099" s="8">
        <f t="shared" si="121"/>
        <v>0</v>
      </c>
      <c r="M1099" s="8">
        <f t="shared" si="122"/>
        <v>0</v>
      </c>
      <c r="N1099" s="8">
        <f t="shared" si="123"/>
        <v>0</v>
      </c>
      <c r="O1099" s="8">
        <f t="shared" si="124"/>
        <v>0</v>
      </c>
      <c r="P1099" s="8">
        <f>IF(K1099&lt;&gt;"是",0,IF(税费设置!$B$6="是",E1099/(1+税费设置!$B$10),E1099))</f>
        <v>0</v>
      </c>
      <c r="Q1099" s="8">
        <f>IF(K1099&lt;&gt;"是",0,P1099*税费设置!$B$8)</f>
        <v>0</v>
      </c>
      <c r="R1099" s="8">
        <f>IF(K1099&lt;&gt;"是",0,P1099*税费设置!$B$9)</f>
        <v>0</v>
      </c>
      <c r="S1099" s="8">
        <f t="shared" si="125"/>
        <v>0</v>
      </c>
    </row>
    <row r="1100" spans="1:19" ht="13.9">
      <c r="A1100" s="6" t="str">
        <f>IF(总支出!A1100="","",总支出!A1100)</f>
        <v/>
      </c>
      <c r="B1100" s="7" t="str">
        <f>IF(总支出!B1100="","",总支出!B1100)</f>
        <v/>
      </c>
      <c r="C1100" s="6" t="str">
        <f t="shared" si="119"/>
        <v/>
      </c>
      <c r="D1100" s="6" t="str">
        <f>IF(总支出!C1100="","",总支出!C1100)</f>
        <v/>
      </c>
      <c r="E1100" s="8" t="str">
        <f>IF(总支出!D1100="","",总支出!D1100)</f>
        <v/>
      </c>
      <c r="F1100" s="6" t="str">
        <f>IF(总支出!E1100="","",总支出!E1100)</f>
        <v/>
      </c>
      <c r="G1100" s="6" t="str">
        <f>IF(总支出!H1100="","",总支出!H1100)</f>
        <v/>
      </c>
      <c r="H1100" s="6" t="str">
        <f>IF(总支出!I1100="","自动",总支出!I1100)</f>
        <v>自动</v>
      </c>
      <c r="I1100" s="6" t="str">
        <f>IF(F1100="","",IFERROR(VLOOKUP(F1100,税费设置!$A$15:$B$27,2,FALSE),"含税不明"))</f>
        <v/>
      </c>
      <c r="J1100" s="6" t="str">
        <f t="shared" si="120"/>
        <v/>
      </c>
      <c r="K1100" s="6" t="str">
        <f>IF(AND(税费设置!$B$5="是",G1100="个人支出",J1100="应税"),"是","否")</f>
        <v>否</v>
      </c>
      <c r="L1100" s="8">
        <f t="shared" si="121"/>
        <v>0</v>
      </c>
      <c r="M1100" s="8">
        <f t="shared" si="122"/>
        <v>0</v>
      </c>
      <c r="N1100" s="8">
        <f t="shared" si="123"/>
        <v>0</v>
      </c>
      <c r="O1100" s="8">
        <f t="shared" si="124"/>
        <v>0</v>
      </c>
      <c r="P1100" s="8">
        <f>IF(K1100&lt;&gt;"是",0,IF(税费设置!$B$6="是",E1100/(1+税费设置!$B$10),E1100))</f>
        <v>0</v>
      </c>
      <c r="Q1100" s="8">
        <f>IF(K1100&lt;&gt;"是",0,P1100*税费设置!$B$8)</f>
        <v>0</v>
      </c>
      <c r="R1100" s="8">
        <f>IF(K1100&lt;&gt;"是",0,P1100*税费设置!$B$9)</f>
        <v>0</v>
      </c>
      <c r="S1100" s="8">
        <f t="shared" si="125"/>
        <v>0</v>
      </c>
    </row>
    <row r="1101" spans="1:19" ht="13.9">
      <c r="A1101" s="6" t="str">
        <f>IF(总支出!A1101="","",总支出!A1101)</f>
        <v/>
      </c>
      <c r="B1101" s="7" t="str">
        <f>IF(总支出!B1101="","",总支出!B1101)</f>
        <v/>
      </c>
      <c r="C1101" s="6" t="str">
        <f t="shared" si="119"/>
        <v/>
      </c>
      <c r="D1101" s="6" t="str">
        <f>IF(总支出!C1101="","",总支出!C1101)</f>
        <v/>
      </c>
      <c r="E1101" s="8" t="str">
        <f>IF(总支出!D1101="","",总支出!D1101)</f>
        <v/>
      </c>
      <c r="F1101" s="6" t="str">
        <f>IF(总支出!E1101="","",总支出!E1101)</f>
        <v/>
      </c>
      <c r="G1101" s="6" t="str">
        <f>IF(总支出!H1101="","",总支出!H1101)</f>
        <v/>
      </c>
      <c r="H1101" s="6" t="str">
        <f>IF(总支出!I1101="","自动",总支出!I1101)</f>
        <v>自动</v>
      </c>
      <c r="I1101" s="6" t="str">
        <f>IF(F1101="","",IFERROR(VLOOKUP(F1101,税费设置!$A$15:$B$27,2,FALSE),"含税不明"))</f>
        <v/>
      </c>
      <c r="J1101" s="6" t="str">
        <f t="shared" si="120"/>
        <v/>
      </c>
      <c r="K1101" s="6" t="str">
        <f>IF(AND(税费设置!$B$5="是",G1101="个人支出",J1101="应税"),"是","否")</f>
        <v>否</v>
      </c>
      <c r="L1101" s="8">
        <f t="shared" si="121"/>
        <v>0</v>
      </c>
      <c r="M1101" s="8">
        <f t="shared" si="122"/>
        <v>0</v>
      </c>
      <c r="N1101" s="8">
        <f t="shared" si="123"/>
        <v>0</v>
      </c>
      <c r="O1101" s="8">
        <f t="shared" si="124"/>
        <v>0</v>
      </c>
      <c r="P1101" s="8">
        <f>IF(K1101&lt;&gt;"是",0,IF(税费设置!$B$6="是",E1101/(1+税费设置!$B$10),E1101))</f>
        <v>0</v>
      </c>
      <c r="Q1101" s="8">
        <f>IF(K1101&lt;&gt;"是",0,P1101*税费设置!$B$8)</f>
        <v>0</v>
      </c>
      <c r="R1101" s="8">
        <f>IF(K1101&lt;&gt;"是",0,P1101*税费设置!$B$9)</f>
        <v>0</v>
      </c>
      <c r="S1101" s="8">
        <f t="shared" si="125"/>
        <v>0</v>
      </c>
    </row>
    <row r="1102" spans="1:19" ht="13.9">
      <c r="A1102" s="6" t="str">
        <f>IF(总支出!A1102="","",总支出!A1102)</f>
        <v/>
      </c>
      <c r="B1102" s="7" t="str">
        <f>IF(总支出!B1102="","",总支出!B1102)</f>
        <v/>
      </c>
      <c r="C1102" s="6" t="str">
        <f t="shared" si="119"/>
        <v/>
      </c>
      <c r="D1102" s="6" t="str">
        <f>IF(总支出!C1102="","",总支出!C1102)</f>
        <v/>
      </c>
      <c r="E1102" s="8" t="str">
        <f>IF(总支出!D1102="","",总支出!D1102)</f>
        <v/>
      </c>
      <c r="F1102" s="6" t="str">
        <f>IF(总支出!E1102="","",总支出!E1102)</f>
        <v/>
      </c>
      <c r="G1102" s="6" t="str">
        <f>IF(总支出!H1102="","",总支出!H1102)</f>
        <v/>
      </c>
      <c r="H1102" s="6" t="str">
        <f>IF(总支出!I1102="","自动",总支出!I1102)</f>
        <v>自动</v>
      </c>
      <c r="I1102" s="6" t="str">
        <f>IF(F1102="","",IFERROR(VLOOKUP(F1102,税费设置!$A$15:$B$27,2,FALSE),"含税不明"))</f>
        <v/>
      </c>
      <c r="J1102" s="6" t="str">
        <f t="shared" si="120"/>
        <v/>
      </c>
      <c r="K1102" s="6" t="str">
        <f>IF(AND(税费设置!$B$5="是",G1102="个人支出",J1102="应税"),"是","否")</f>
        <v>否</v>
      </c>
      <c r="L1102" s="8">
        <f t="shared" si="121"/>
        <v>0</v>
      </c>
      <c r="M1102" s="8">
        <f t="shared" si="122"/>
        <v>0</v>
      </c>
      <c r="N1102" s="8">
        <f t="shared" si="123"/>
        <v>0</v>
      </c>
      <c r="O1102" s="8">
        <f t="shared" si="124"/>
        <v>0</v>
      </c>
      <c r="P1102" s="8">
        <f>IF(K1102&lt;&gt;"是",0,IF(税费设置!$B$6="是",E1102/(1+税费设置!$B$10),E1102))</f>
        <v>0</v>
      </c>
      <c r="Q1102" s="8">
        <f>IF(K1102&lt;&gt;"是",0,P1102*税费设置!$B$8)</f>
        <v>0</v>
      </c>
      <c r="R1102" s="8">
        <f>IF(K1102&lt;&gt;"是",0,P1102*税费设置!$B$9)</f>
        <v>0</v>
      </c>
      <c r="S1102" s="8">
        <f t="shared" si="125"/>
        <v>0</v>
      </c>
    </row>
    <row r="1103" spans="1:19" ht="13.9">
      <c r="A1103" s="6" t="str">
        <f>IF(总支出!A1103="","",总支出!A1103)</f>
        <v/>
      </c>
      <c r="B1103" s="7" t="str">
        <f>IF(总支出!B1103="","",总支出!B1103)</f>
        <v/>
      </c>
      <c r="C1103" s="6" t="str">
        <f t="shared" si="119"/>
        <v/>
      </c>
      <c r="D1103" s="6" t="str">
        <f>IF(总支出!C1103="","",总支出!C1103)</f>
        <v/>
      </c>
      <c r="E1103" s="8" t="str">
        <f>IF(总支出!D1103="","",总支出!D1103)</f>
        <v/>
      </c>
      <c r="F1103" s="6" t="str">
        <f>IF(总支出!E1103="","",总支出!E1103)</f>
        <v/>
      </c>
      <c r="G1103" s="6" t="str">
        <f>IF(总支出!H1103="","",总支出!H1103)</f>
        <v/>
      </c>
      <c r="H1103" s="6" t="str">
        <f>IF(总支出!I1103="","自动",总支出!I1103)</f>
        <v>自动</v>
      </c>
      <c r="I1103" s="6" t="str">
        <f>IF(F1103="","",IFERROR(VLOOKUP(F1103,税费设置!$A$15:$B$27,2,FALSE),"含税不明"))</f>
        <v/>
      </c>
      <c r="J1103" s="6" t="str">
        <f t="shared" si="120"/>
        <v/>
      </c>
      <c r="K1103" s="6" t="str">
        <f>IF(AND(税费设置!$B$5="是",G1103="个人支出",J1103="应税"),"是","否")</f>
        <v>否</v>
      </c>
      <c r="L1103" s="8">
        <f t="shared" si="121"/>
        <v>0</v>
      </c>
      <c r="M1103" s="8">
        <f t="shared" si="122"/>
        <v>0</v>
      </c>
      <c r="N1103" s="8">
        <f t="shared" si="123"/>
        <v>0</v>
      </c>
      <c r="O1103" s="8">
        <f t="shared" si="124"/>
        <v>0</v>
      </c>
      <c r="P1103" s="8">
        <f>IF(K1103&lt;&gt;"是",0,IF(税费设置!$B$6="是",E1103/(1+税费设置!$B$10),E1103))</f>
        <v>0</v>
      </c>
      <c r="Q1103" s="8">
        <f>IF(K1103&lt;&gt;"是",0,P1103*税费设置!$B$8)</f>
        <v>0</v>
      </c>
      <c r="R1103" s="8">
        <f>IF(K1103&lt;&gt;"是",0,P1103*税费设置!$B$9)</f>
        <v>0</v>
      </c>
      <c r="S1103" s="8">
        <f t="shared" si="125"/>
        <v>0</v>
      </c>
    </row>
    <row r="1104" spans="1:19" ht="13.9">
      <c r="A1104" s="6" t="str">
        <f>IF(总支出!A1104="","",总支出!A1104)</f>
        <v/>
      </c>
      <c r="B1104" s="7" t="str">
        <f>IF(总支出!B1104="","",总支出!B1104)</f>
        <v/>
      </c>
      <c r="C1104" s="6" t="str">
        <f t="shared" si="119"/>
        <v/>
      </c>
      <c r="D1104" s="6" t="str">
        <f>IF(总支出!C1104="","",总支出!C1104)</f>
        <v/>
      </c>
      <c r="E1104" s="8" t="str">
        <f>IF(总支出!D1104="","",总支出!D1104)</f>
        <v/>
      </c>
      <c r="F1104" s="6" t="str">
        <f>IF(总支出!E1104="","",总支出!E1104)</f>
        <v/>
      </c>
      <c r="G1104" s="6" t="str">
        <f>IF(总支出!H1104="","",总支出!H1104)</f>
        <v/>
      </c>
      <c r="H1104" s="6" t="str">
        <f>IF(总支出!I1104="","自动",总支出!I1104)</f>
        <v>自动</v>
      </c>
      <c r="I1104" s="6" t="str">
        <f>IF(F1104="","",IFERROR(VLOOKUP(F1104,税费设置!$A$15:$B$27,2,FALSE),"含税不明"))</f>
        <v/>
      </c>
      <c r="J1104" s="6" t="str">
        <f t="shared" si="120"/>
        <v/>
      </c>
      <c r="K1104" s="6" t="str">
        <f>IF(AND(税费设置!$B$5="是",G1104="个人支出",J1104="应税"),"是","否")</f>
        <v>否</v>
      </c>
      <c r="L1104" s="8">
        <f t="shared" si="121"/>
        <v>0</v>
      </c>
      <c r="M1104" s="8">
        <f t="shared" si="122"/>
        <v>0</v>
      </c>
      <c r="N1104" s="8">
        <f t="shared" si="123"/>
        <v>0</v>
      </c>
      <c r="O1104" s="8">
        <f t="shared" si="124"/>
        <v>0</v>
      </c>
      <c r="P1104" s="8">
        <f>IF(K1104&lt;&gt;"是",0,IF(税费设置!$B$6="是",E1104/(1+税费设置!$B$10),E1104))</f>
        <v>0</v>
      </c>
      <c r="Q1104" s="8">
        <f>IF(K1104&lt;&gt;"是",0,P1104*税费设置!$B$8)</f>
        <v>0</v>
      </c>
      <c r="R1104" s="8">
        <f>IF(K1104&lt;&gt;"是",0,P1104*税费设置!$B$9)</f>
        <v>0</v>
      </c>
      <c r="S1104" s="8">
        <f t="shared" si="125"/>
        <v>0</v>
      </c>
    </row>
    <row r="1105" spans="1:19" ht="13.9">
      <c r="A1105" s="6" t="str">
        <f>IF(总支出!A1105="","",总支出!A1105)</f>
        <v/>
      </c>
      <c r="B1105" s="7" t="str">
        <f>IF(总支出!B1105="","",总支出!B1105)</f>
        <v/>
      </c>
      <c r="C1105" s="6" t="str">
        <f t="shared" si="119"/>
        <v/>
      </c>
      <c r="D1105" s="6" t="str">
        <f>IF(总支出!C1105="","",总支出!C1105)</f>
        <v/>
      </c>
      <c r="E1105" s="8" t="str">
        <f>IF(总支出!D1105="","",总支出!D1105)</f>
        <v/>
      </c>
      <c r="F1105" s="6" t="str">
        <f>IF(总支出!E1105="","",总支出!E1105)</f>
        <v/>
      </c>
      <c r="G1105" s="6" t="str">
        <f>IF(总支出!H1105="","",总支出!H1105)</f>
        <v/>
      </c>
      <c r="H1105" s="6" t="str">
        <f>IF(总支出!I1105="","自动",总支出!I1105)</f>
        <v>自动</v>
      </c>
      <c r="I1105" s="6" t="str">
        <f>IF(F1105="","",IFERROR(VLOOKUP(F1105,税费设置!$A$15:$B$27,2,FALSE),"含税不明"))</f>
        <v/>
      </c>
      <c r="J1105" s="6" t="str">
        <f t="shared" si="120"/>
        <v/>
      </c>
      <c r="K1105" s="6" t="str">
        <f>IF(AND(税费设置!$B$5="是",G1105="个人支出",J1105="应税"),"是","否")</f>
        <v>否</v>
      </c>
      <c r="L1105" s="8">
        <f t="shared" si="121"/>
        <v>0</v>
      </c>
      <c r="M1105" s="8">
        <f t="shared" si="122"/>
        <v>0</v>
      </c>
      <c r="N1105" s="8">
        <f t="shared" si="123"/>
        <v>0</v>
      </c>
      <c r="O1105" s="8">
        <f t="shared" si="124"/>
        <v>0</v>
      </c>
      <c r="P1105" s="8">
        <f>IF(K1105&lt;&gt;"是",0,IF(税费设置!$B$6="是",E1105/(1+税费设置!$B$10),E1105))</f>
        <v>0</v>
      </c>
      <c r="Q1105" s="8">
        <f>IF(K1105&lt;&gt;"是",0,P1105*税费设置!$B$8)</f>
        <v>0</v>
      </c>
      <c r="R1105" s="8">
        <f>IF(K1105&lt;&gt;"是",0,P1105*税费设置!$B$9)</f>
        <v>0</v>
      </c>
      <c r="S1105" s="8">
        <f t="shared" si="125"/>
        <v>0</v>
      </c>
    </row>
    <row r="1106" spans="1:19" ht="13.9">
      <c r="A1106" s="6" t="str">
        <f>IF(总支出!A1106="","",总支出!A1106)</f>
        <v/>
      </c>
      <c r="B1106" s="7" t="str">
        <f>IF(总支出!B1106="","",总支出!B1106)</f>
        <v/>
      </c>
      <c r="C1106" s="6" t="str">
        <f t="shared" si="119"/>
        <v/>
      </c>
      <c r="D1106" s="6" t="str">
        <f>IF(总支出!C1106="","",总支出!C1106)</f>
        <v/>
      </c>
      <c r="E1106" s="8" t="str">
        <f>IF(总支出!D1106="","",总支出!D1106)</f>
        <v/>
      </c>
      <c r="F1106" s="6" t="str">
        <f>IF(总支出!E1106="","",总支出!E1106)</f>
        <v/>
      </c>
      <c r="G1106" s="6" t="str">
        <f>IF(总支出!H1106="","",总支出!H1106)</f>
        <v/>
      </c>
      <c r="H1106" s="6" t="str">
        <f>IF(总支出!I1106="","自动",总支出!I1106)</f>
        <v>自动</v>
      </c>
      <c r="I1106" s="6" t="str">
        <f>IF(F1106="","",IFERROR(VLOOKUP(F1106,税费设置!$A$15:$B$27,2,FALSE),"含税不明"))</f>
        <v/>
      </c>
      <c r="J1106" s="6" t="str">
        <f t="shared" si="120"/>
        <v/>
      </c>
      <c r="K1106" s="6" t="str">
        <f>IF(AND(税费设置!$B$5="是",G1106="个人支出",J1106="应税"),"是","否")</f>
        <v>否</v>
      </c>
      <c r="L1106" s="8">
        <f t="shared" si="121"/>
        <v>0</v>
      </c>
      <c r="M1106" s="8">
        <f t="shared" si="122"/>
        <v>0</v>
      </c>
      <c r="N1106" s="8">
        <f t="shared" si="123"/>
        <v>0</v>
      </c>
      <c r="O1106" s="8">
        <f t="shared" si="124"/>
        <v>0</v>
      </c>
      <c r="P1106" s="8">
        <f>IF(K1106&lt;&gt;"是",0,IF(税费设置!$B$6="是",E1106/(1+税费设置!$B$10),E1106))</f>
        <v>0</v>
      </c>
      <c r="Q1106" s="8">
        <f>IF(K1106&lt;&gt;"是",0,P1106*税费设置!$B$8)</f>
        <v>0</v>
      </c>
      <c r="R1106" s="8">
        <f>IF(K1106&lt;&gt;"是",0,P1106*税费设置!$B$9)</f>
        <v>0</v>
      </c>
      <c r="S1106" s="8">
        <f t="shared" si="125"/>
        <v>0</v>
      </c>
    </row>
    <row r="1107" spans="1:19" ht="13.9">
      <c r="A1107" s="6" t="str">
        <f>IF(总支出!A1107="","",总支出!A1107)</f>
        <v/>
      </c>
      <c r="B1107" s="7" t="str">
        <f>IF(总支出!B1107="","",总支出!B1107)</f>
        <v/>
      </c>
      <c r="C1107" s="6" t="str">
        <f t="shared" si="119"/>
        <v/>
      </c>
      <c r="D1107" s="6" t="str">
        <f>IF(总支出!C1107="","",总支出!C1107)</f>
        <v/>
      </c>
      <c r="E1107" s="8" t="str">
        <f>IF(总支出!D1107="","",总支出!D1107)</f>
        <v/>
      </c>
      <c r="F1107" s="6" t="str">
        <f>IF(总支出!E1107="","",总支出!E1107)</f>
        <v/>
      </c>
      <c r="G1107" s="6" t="str">
        <f>IF(总支出!H1107="","",总支出!H1107)</f>
        <v/>
      </c>
      <c r="H1107" s="6" t="str">
        <f>IF(总支出!I1107="","自动",总支出!I1107)</f>
        <v>自动</v>
      </c>
      <c r="I1107" s="6" t="str">
        <f>IF(F1107="","",IFERROR(VLOOKUP(F1107,税费设置!$A$15:$B$27,2,FALSE),"含税不明"))</f>
        <v/>
      </c>
      <c r="J1107" s="6" t="str">
        <f t="shared" si="120"/>
        <v/>
      </c>
      <c r="K1107" s="6" t="str">
        <f>IF(AND(税费设置!$B$5="是",G1107="个人支出",J1107="应税"),"是","否")</f>
        <v>否</v>
      </c>
      <c r="L1107" s="8">
        <f t="shared" si="121"/>
        <v>0</v>
      </c>
      <c r="M1107" s="8">
        <f t="shared" si="122"/>
        <v>0</v>
      </c>
      <c r="N1107" s="8">
        <f t="shared" si="123"/>
        <v>0</v>
      </c>
      <c r="O1107" s="8">
        <f t="shared" si="124"/>
        <v>0</v>
      </c>
      <c r="P1107" s="8">
        <f>IF(K1107&lt;&gt;"是",0,IF(税费设置!$B$6="是",E1107/(1+税费设置!$B$10),E1107))</f>
        <v>0</v>
      </c>
      <c r="Q1107" s="8">
        <f>IF(K1107&lt;&gt;"是",0,P1107*税费设置!$B$8)</f>
        <v>0</v>
      </c>
      <c r="R1107" s="8">
        <f>IF(K1107&lt;&gt;"是",0,P1107*税费设置!$B$9)</f>
        <v>0</v>
      </c>
      <c r="S1107" s="8">
        <f t="shared" si="125"/>
        <v>0</v>
      </c>
    </row>
    <row r="1108" spans="1:19" ht="13.9">
      <c r="A1108" s="6" t="str">
        <f>IF(总支出!A1108="","",总支出!A1108)</f>
        <v/>
      </c>
      <c r="B1108" s="7" t="str">
        <f>IF(总支出!B1108="","",总支出!B1108)</f>
        <v/>
      </c>
      <c r="C1108" s="6" t="str">
        <f t="shared" si="119"/>
        <v/>
      </c>
      <c r="D1108" s="6" t="str">
        <f>IF(总支出!C1108="","",总支出!C1108)</f>
        <v/>
      </c>
      <c r="E1108" s="8" t="str">
        <f>IF(总支出!D1108="","",总支出!D1108)</f>
        <v/>
      </c>
      <c r="F1108" s="6" t="str">
        <f>IF(总支出!E1108="","",总支出!E1108)</f>
        <v/>
      </c>
      <c r="G1108" s="6" t="str">
        <f>IF(总支出!H1108="","",总支出!H1108)</f>
        <v/>
      </c>
      <c r="H1108" s="6" t="str">
        <f>IF(总支出!I1108="","自动",总支出!I1108)</f>
        <v>自动</v>
      </c>
      <c r="I1108" s="6" t="str">
        <f>IF(F1108="","",IFERROR(VLOOKUP(F1108,税费设置!$A$15:$B$27,2,FALSE),"含税不明"))</f>
        <v/>
      </c>
      <c r="J1108" s="6" t="str">
        <f t="shared" si="120"/>
        <v/>
      </c>
      <c r="K1108" s="6" t="str">
        <f>IF(AND(税费设置!$B$5="是",G1108="个人支出",J1108="应税"),"是","否")</f>
        <v>否</v>
      </c>
      <c r="L1108" s="8">
        <f t="shared" si="121"/>
        <v>0</v>
      </c>
      <c r="M1108" s="8">
        <f t="shared" si="122"/>
        <v>0</v>
      </c>
      <c r="N1108" s="8">
        <f t="shared" si="123"/>
        <v>0</v>
      </c>
      <c r="O1108" s="8">
        <f t="shared" si="124"/>
        <v>0</v>
      </c>
      <c r="P1108" s="8">
        <f>IF(K1108&lt;&gt;"是",0,IF(税费设置!$B$6="是",E1108/(1+税费设置!$B$10),E1108))</f>
        <v>0</v>
      </c>
      <c r="Q1108" s="8">
        <f>IF(K1108&lt;&gt;"是",0,P1108*税费设置!$B$8)</f>
        <v>0</v>
      </c>
      <c r="R1108" s="8">
        <f>IF(K1108&lt;&gt;"是",0,P1108*税费设置!$B$9)</f>
        <v>0</v>
      </c>
      <c r="S1108" s="8">
        <f t="shared" si="125"/>
        <v>0</v>
      </c>
    </row>
    <row r="1109" spans="1:19" ht="13.9">
      <c r="A1109" s="6" t="str">
        <f>IF(总支出!A1109="","",总支出!A1109)</f>
        <v/>
      </c>
      <c r="B1109" s="7" t="str">
        <f>IF(总支出!B1109="","",总支出!B1109)</f>
        <v/>
      </c>
      <c r="C1109" s="6" t="str">
        <f t="shared" si="119"/>
        <v/>
      </c>
      <c r="D1109" s="6" t="str">
        <f>IF(总支出!C1109="","",总支出!C1109)</f>
        <v/>
      </c>
      <c r="E1109" s="8" t="str">
        <f>IF(总支出!D1109="","",总支出!D1109)</f>
        <v/>
      </c>
      <c r="F1109" s="6" t="str">
        <f>IF(总支出!E1109="","",总支出!E1109)</f>
        <v/>
      </c>
      <c r="G1109" s="6" t="str">
        <f>IF(总支出!H1109="","",总支出!H1109)</f>
        <v/>
      </c>
      <c r="H1109" s="6" t="str">
        <f>IF(总支出!I1109="","自动",总支出!I1109)</f>
        <v>自动</v>
      </c>
      <c r="I1109" s="6" t="str">
        <f>IF(F1109="","",IFERROR(VLOOKUP(F1109,税费设置!$A$15:$B$27,2,FALSE),"含税不明"))</f>
        <v/>
      </c>
      <c r="J1109" s="6" t="str">
        <f t="shared" si="120"/>
        <v/>
      </c>
      <c r="K1109" s="6" t="str">
        <f>IF(AND(税费设置!$B$5="是",G1109="个人支出",J1109="应税"),"是","否")</f>
        <v>否</v>
      </c>
      <c r="L1109" s="8">
        <f t="shared" si="121"/>
        <v>0</v>
      </c>
      <c r="M1109" s="8">
        <f t="shared" si="122"/>
        <v>0</v>
      </c>
      <c r="N1109" s="8">
        <f t="shared" si="123"/>
        <v>0</v>
      </c>
      <c r="O1109" s="8">
        <f t="shared" si="124"/>
        <v>0</v>
      </c>
      <c r="P1109" s="8">
        <f>IF(K1109&lt;&gt;"是",0,IF(税费设置!$B$6="是",E1109/(1+税费设置!$B$10),E1109))</f>
        <v>0</v>
      </c>
      <c r="Q1109" s="8">
        <f>IF(K1109&lt;&gt;"是",0,P1109*税费设置!$B$8)</f>
        <v>0</v>
      </c>
      <c r="R1109" s="8">
        <f>IF(K1109&lt;&gt;"是",0,P1109*税费设置!$B$9)</f>
        <v>0</v>
      </c>
      <c r="S1109" s="8">
        <f t="shared" si="125"/>
        <v>0</v>
      </c>
    </row>
    <row r="1110" spans="1:19" ht="13.9">
      <c r="A1110" s="6" t="str">
        <f>IF(总支出!A1110="","",总支出!A1110)</f>
        <v/>
      </c>
      <c r="B1110" s="7" t="str">
        <f>IF(总支出!B1110="","",总支出!B1110)</f>
        <v/>
      </c>
      <c r="C1110" s="6" t="str">
        <f t="shared" si="119"/>
        <v/>
      </c>
      <c r="D1110" s="6" t="str">
        <f>IF(总支出!C1110="","",总支出!C1110)</f>
        <v/>
      </c>
      <c r="E1110" s="8" t="str">
        <f>IF(总支出!D1110="","",总支出!D1110)</f>
        <v/>
      </c>
      <c r="F1110" s="6" t="str">
        <f>IF(总支出!E1110="","",总支出!E1110)</f>
        <v/>
      </c>
      <c r="G1110" s="6" t="str">
        <f>IF(总支出!H1110="","",总支出!H1110)</f>
        <v/>
      </c>
      <c r="H1110" s="6" t="str">
        <f>IF(总支出!I1110="","自动",总支出!I1110)</f>
        <v>自动</v>
      </c>
      <c r="I1110" s="6" t="str">
        <f>IF(F1110="","",IFERROR(VLOOKUP(F1110,税费设置!$A$15:$B$27,2,FALSE),"含税不明"))</f>
        <v/>
      </c>
      <c r="J1110" s="6" t="str">
        <f t="shared" si="120"/>
        <v/>
      </c>
      <c r="K1110" s="6" t="str">
        <f>IF(AND(税费设置!$B$5="是",G1110="个人支出",J1110="应税"),"是","否")</f>
        <v>否</v>
      </c>
      <c r="L1110" s="8">
        <f t="shared" si="121"/>
        <v>0</v>
      </c>
      <c r="M1110" s="8">
        <f t="shared" si="122"/>
        <v>0</v>
      </c>
      <c r="N1110" s="8">
        <f t="shared" si="123"/>
        <v>0</v>
      </c>
      <c r="O1110" s="8">
        <f t="shared" si="124"/>
        <v>0</v>
      </c>
      <c r="P1110" s="8">
        <f>IF(K1110&lt;&gt;"是",0,IF(税费设置!$B$6="是",E1110/(1+税费设置!$B$10),E1110))</f>
        <v>0</v>
      </c>
      <c r="Q1110" s="8">
        <f>IF(K1110&lt;&gt;"是",0,P1110*税费设置!$B$8)</f>
        <v>0</v>
      </c>
      <c r="R1110" s="8">
        <f>IF(K1110&lt;&gt;"是",0,P1110*税费设置!$B$9)</f>
        <v>0</v>
      </c>
      <c r="S1110" s="8">
        <f t="shared" si="125"/>
        <v>0</v>
      </c>
    </row>
    <row r="1111" spans="1:19" ht="13.9">
      <c r="A1111" s="6" t="str">
        <f>IF(总支出!A1111="","",总支出!A1111)</f>
        <v/>
      </c>
      <c r="B1111" s="7" t="str">
        <f>IF(总支出!B1111="","",总支出!B1111)</f>
        <v/>
      </c>
      <c r="C1111" s="6" t="str">
        <f t="shared" si="119"/>
        <v/>
      </c>
      <c r="D1111" s="6" t="str">
        <f>IF(总支出!C1111="","",总支出!C1111)</f>
        <v/>
      </c>
      <c r="E1111" s="8" t="str">
        <f>IF(总支出!D1111="","",总支出!D1111)</f>
        <v/>
      </c>
      <c r="F1111" s="6" t="str">
        <f>IF(总支出!E1111="","",总支出!E1111)</f>
        <v/>
      </c>
      <c r="G1111" s="6" t="str">
        <f>IF(总支出!H1111="","",总支出!H1111)</f>
        <v/>
      </c>
      <c r="H1111" s="6" t="str">
        <f>IF(总支出!I1111="","自动",总支出!I1111)</f>
        <v>自动</v>
      </c>
      <c r="I1111" s="6" t="str">
        <f>IF(F1111="","",IFERROR(VLOOKUP(F1111,税费设置!$A$15:$B$27,2,FALSE),"含税不明"))</f>
        <v/>
      </c>
      <c r="J1111" s="6" t="str">
        <f t="shared" si="120"/>
        <v/>
      </c>
      <c r="K1111" s="6" t="str">
        <f>IF(AND(税费设置!$B$5="是",G1111="个人支出",J1111="应税"),"是","否")</f>
        <v>否</v>
      </c>
      <c r="L1111" s="8">
        <f t="shared" si="121"/>
        <v>0</v>
      </c>
      <c r="M1111" s="8">
        <f t="shared" si="122"/>
        <v>0</v>
      </c>
      <c r="N1111" s="8">
        <f t="shared" si="123"/>
        <v>0</v>
      </c>
      <c r="O1111" s="8">
        <f t="shared" si="124"/>
        <v>0</v>
      </c>
      <c r="P1111" s="8">
        <f>IF(K1111&lt;&gt;"是",0,IF(税费设置!$B$6="是",E1111/(1+税费设置!$B$10),E1111))</f>
        <v>0</v>
      </c>
      <c r="Q1111" s="8">
        <f>IF(K1111&lt;&gt;"是",0,P1111*税费设置!$B$8)</f>
        <v>0</v>
      </c>
      <c r="R1111" s="8">
        <f>IF(K1111&lt;&gt;"是",0,P1111*税费设置!$B$9)</f>
        <v>0</v>
      </c>
      <c r="S1111" s="8">
        <f t="shared" si="125"/>
        <v>0</v>
      </c>
    </row>
    <row r="1112" spans="1:19" ht="13.9">
      <c r="A1112" s="6" t="str">
        <f>IF(总支出!A1112="","",总支出!A1112)</f>
        <v/>
      </c>
      <c r="B1112" s="7" t="str">
        <f>IF(总支出!B1112="","",总支出!B1112)</f>
        <v/>
      </c>
      <c r="C1112" s="6" t="str">
        <f t="shared" si="119"/>
        <v/>
      </c>
      <c r="D1112" s="6" t="str">
        <f>IF(总支出!C1112="","",总支出!C1112)</f>
        <v/>
      </c>
      <c r="E1112" s="8" t="str">
        <f>IF(总支出!D1112="","",总支出!D1112)</f>
        <v/>
      </c>
      <c r="F1112" s="6" t="str">
        <f>IF(总支出!E1112="","",总支出!E1112)</f>
        <v/>
      </c>
      <c r="G1112" s="6" t="str">
        <f>IF(总支出!H1112="","",总支出!H1112)</f>
        <v/>
      </c>
      <c r="H1112" s="6" t="str">
        <f>IF(总支出!I1112="","自动",总支出!I1112)</f>
        <v>自动</v>
      </c>
      <c r="I1112" s="6" t="str">
        <f>IF(F1112="","",IFERROR(VLOOKUP(F1112,税费设置!$A$15:$B$27,2,FALSE),"含税不明"))</f>
        <v/>
      </c>
      <c r="J1112" s="6" t="str">
        <f t="shared" si="120"/>
        <v/>
      </c>
      <c r="K1112" s="6" t="str">
        <f>IF(AND(税费设置!$B$5="是",G1112="个人支出",J1112="应税"),"是","否")</f>
        <v>否</v>
      </c>
      <c r="L1112" s="8">
        <f t="shared" si="121"/>
        <v>0</v>
      </c>
      <c r="M1112" s="8">
        <f t="shared" si="122"/>
        <v>0</v>
      </c>
      <c r="N1112" s="8">
        <f t="shared" si="123"/>
        <v>0</v>
      </c>
      <c r="O1112" s="8">
        <f t="shared" si="124"/>
        <v>0</v>
      </c>
      <c r="P1112" s="8">
        <f>IF(K1112&lt;&gt;"是",0,IF(税费设置!$B$6="是",E1112/(1+税费设置!$B$10),E1112))</f>
        <v>0</v>
      </c>
      <c r="Q1112" s="8">
        <f>IF(K1112&lt;&gt;"是",0,P1112*税费设置!$B$8)</f>
        <v>0</v>
      </c>
      <c r="R1112" s="8">
        <f>IF(K1112&lt;&gt;"是",0,P1112*税费设置!$B$9)</f>
        <v>0</v>
      </c>
      <c r="S1112" s="8">
        <f t="shared" si="125"/>
        <v>0</v>
      </c>
    </row>
    <row r="1113" spans="1:19" ht="13.9">
      <c r="A1113" s="6" t="str">
        <f>IF(总支出!A1113="","",总支出!A1113)</f>
        <v/>
      </c>
      <c r="B1113" s="7" t="str">
        <f>IF(总支出!B1113="","",总支出!B1113)</f>
        <v/>
      </c>
      <c r="C1113" s="6" t="str">
        <f t="shared" si="119"/>
        <v/>
      </c>
      <c r="D1113" s="6" t="str">
        <f>IF(总支出!C1113="","",总支出!C1113)</f>
        <v/>
      </c>
      <c r="E1113" s="8" t="str">
        <f>IF(总支出!D1113="","",总支出!D1113)</f>
        <v/>
      </c>
      <c r="F1113" s="6" t="str">
        <f>IF(总支出!E1113="","",总支出!E1113)</f>
        <v/>
      </c>
      <c r="G1113" s="6" t="str">
        <f>IF(总支出!H1113="","",总支出!H1113)</f>
        <v/>
      </c>
      <c r="H1113" s="6" t="str">
        <f>IF(总支出!I1113="","自动",总支出!I1113)</f>
        <v>自动</v>
      </c>
      <c r="I1113" s="6" t="str">
        <f>IF(F1113="","",IFERROR(VLOOKUP(F1113,税费设置!$A$15:$B$27,2,FALSE),"含税不明"))</f>
        <v/>
      </c>
      <c r="J1113" s="6" t="str">
        <f t="shared" si="120"/>
        <v/>
      </c>
      <c r="K1113" s="6" t="str">
        <f>IF(AND(税费设置!$B$5="是",G1113="个人支出",J1113="应税"),"是","否")</f>
        <v>否</v>
      </c>
      <c r="L1113" s="8">
        <f t="shared" si="121"/>
        <v>0</v>
      </c>
      <c r="M1113" s="8">
        <f t="shared" si="122"/>
        <v>0</v>
      </c>
      <c r="N1113" s="8">
        <f t="shared" si="123"/>
        <v>0</v>
      </c>
      <c r="O1113" s="8">
        <f t="shared" si="124"/>
        <v>0</v>
      </c>
      <c r="P1113" s="8">
        <f>IF(K1113&lt;&gt;"是",0,IF(税费设置!$B$6="是",E1113/(1+税费设置!$B$10),E1113))</f>
        <v>0</v>
      </c>
      <c r="Q1113" s="8">
        <f>IF(K1113&lt;&gt;"是",0,P1113*税费设置!$B$8)</f>
        <v>0</v>
      </c>
      <c r="R1113" s="8">
        <f>IF(K1113&lt;&gt;"是",0,P1113*税费设置!$B$9)</f>
        <v>0</v>
      </c>
      <c r="S1113" s="8">
        <f t="shared" si="125"/>
        <v>0</v>
      </c>
    </row>
    <row r="1114" spans="1:19" ht="13.9">
      <c r="A1114" s="6" t="str">
        <f>IF(总支出!A1114="","",总支出!A1114)</f>
        <v/>
      </c>
      <c r="B1114" s="7" t="str">
        <f>IF(总支出!B1114="","",总支出!B1114)</f>
        <v/>
      </c>
      <c r="C1114" s="6" t="str">
        <f t="shared" si="119"/>
        <v/>
      </c>
      <c r="D1114" s="6" t="str">
        <f>IF(总支出!C1114="","",总支出!C1114)</f>
        <v/>
      </c>
      <c r="E1114" s="8" t="str">
        <f>IF(总支出!D1114="","",总支出!D1114)</f>
        <v/>
      </c>
      <c r="F1114" s="6" t="str">
        <f>IF(总支出!E1114="","",总支出!E1114)</f>
        <v/>
      </c>
      <c r="G1114" s="6" t="str">
        <f>IF(总支出!H1114="","",总支出!H1114)</f>
        <v/>
      </c>
      <c r="H1114" s="6" t="str">
        <f>IF(总支出!I1114="","自动",总支出!I1114)</f>
        <v>自动</v>
      </c>
      <c r="I1114" s="6" t="str">
        <f>IF(F1114="","",IFERROR(VLOOKUP(F1114,税费设置!$A$15:$B$27,2,FALSE),"含税不明"))</f>
        <v/>
      </c>
      <c r="J1114" s="6" t="str">
        <f t="shared" si="120"/>
        <v/>
      </c>
      <c r="K1114" s="6" t="str">
        <f>IF(AND(税费设置!$B$5="是",G1114="个人支出",J1114="应税"),"是","否")</f>
        <v>否</v>
      </c>
      <c r="L1114" s="8">
        <f t="shared" si="121"/>
        <v>0</v>
      </c>
      <c r="M1114" s="8">
        <f t="shared" si="122"/>
        <v>0</v>
      </c>
      <c r="N1114" s="8">
        <f t="shared" si="123"/>
        <v>0</v>
      </c>
      <c r="O1114" s="8">
        <f t="shared" si="124"/>
        <v>0</v>
      </c>
      <c r="P1114" s="8">
        <f>IF(K1114&lt;&gt;"是",0,IF(税费设置!$B$6="是",E1114/(1+税费设置!$B$10),E1114))</f>
        <v>0</v>
      </c>
      <c r="Q1114" s="8">
        <f>IF(K1114&lt;&gt;"是",0,P1114*税费设置!$B$8)</f>
        <v>0</v>
      </c>
      <c r="R1114" s="8">
        <f>IF(K1114&lt;&gt;"是",0,P1114*税费设置!$B$9)</f>
        <v>0</v>
      </c>
      <c r="S1114" s="8">
        <f t="shared" si="125"/>
        <v>0</v>
      </c>
    </row>
    <row r="1115" spans="1:19" ht="13.9">
      <c r="A1115" s="6" t="str">
        <f>IF(总支出!A1115="","",总支出!A1115)</f>
        <v/>
      </c>
      <c r="B1115" s="7" t="str">
        <f>IF(总支出!B1115="","",总支出!B1115)</f>
        <v/>
      </c>
      <c r="C1115" s="6" t="str">
        <f t="shared" si="119"/>
        <v/>
      </c>
      <c r="D1115" s="6" t="str">
        <f>IF(总支出!C1115="","",总支出!C1115)</f>
        <v/>
      </c>
      <c r="E1115" s="8" t="str">
        <f>IF(总支出!D1115="","",总支出!D1115)</f>
        <v/>
      </c>
      <c r="F1115" s="6" t="str">
        <f>IF(总支出!E1115="","",总支出!E1115)</f>
        <v/>
      </c>
      <c r="G1115" s="6" t="str">
        <f>IF(总支出!H1115="","",总支出!H1115)</f>
        <v/>
      </c>
      <c r="H1115" s="6" t="str">
        <f>IF(总支出!I1115="","自动",总支出!I1115)</f>
        <v>自动</v>
      </c>
      <c r="I1115" s="6" t="str">
        <f>IF(F1115="","",IFERROR(VLOOKUP(F1115,税费设置!$A$15:$B$27,2,FALSE),"含税不明"))</f>
        <v/>
      </c>
      <c r="J1115" s="6" t="str">
        <f t="shared" si="120"/>
        <v/>
      </c>
      <c r="K1115" s="6" t="str">
        <f>IF(AND(税费设置!$B$5="是",G1115="个人支出",J1115="应税"),"是","否")</f>
        <v>否</v>
      </c>
      <c r="L1115" s="8">
        <f t="shared" si="121"/>
        <v>0</v>
      </c>
      <c r="M1115" s="8">
        <f t="shared" si="122"/>
        <v>0</v>
      </c>
      <c r="N1115" s="8">
        <f t="shared" si="123"/>
        <v>0</v>
      </c>
      <c r="O1115" s="8">
        <f t="shared" si="124"/>
        <v>0</v>
      </c>
      <c r="P1115" s="8">
        <f>IF(K1115&lt;&gt;"是",0,IF(税费设置!$B$6="是",E1115/(1+税费设置!$B$10),E1115))</f>
        <v>0</v>
      </c>
      <c r="Q1115" s="8">
        <f>IF(K1115&lt;&gt;"是",0,P1115*税费设置!$B$8)</f>
        <v>0</v>
      </c>
      <c r="R1115" s="8">
        <f>IF(K1115&lt;&gt;"是",0,P1115*税费设置!$B$9)</f>
        <v>0</v>
      </c>
      <c r="S1115" s="8">
        <f t="shared" si="125"/>
        <v>0</v>
      </c>
    </row>
    <row r="1116" spans="1:19" ht="13.9">
      <c r="A1116" s="6" t="str">
        <f>IF(总支出!A1116="","",总支出!A1116)</f>
        <v/>
      </c>
      <c r="B1116" s="7" t="str">
        <f>IF(总支出!B1116="","",总支出!B1116)</f>
        <v/>
      </c>
      <c r="C1116" s="6" t="str">
        <f t="shared" si="119"/>
        <v/>
      </c>
      <c r="D1116" s="6" t="str">
        <f>IF(总支出!C1116="","",总支出!C1116)</f>
        <v/>
      </c>
      <c r="E1116" s="8" t="str">
        <f>IF(总支出!D1116="","",总支出!D1116)</f>
        <v/>
      </c>
      <c r="F1116" s="6" t="str">
        <f>IF(总支出!E1116="","",总支出!E1116)</f>
        <v/>
      </c>
      <c r="G1116" s="6" t="str">
        <f>IF(总支出!H1116="","",总支出!H1116)</f>
        <v/>
      </c>
      <c r="H1116" s="6" t="str">
        <f>IF(总支出!I1116="","自动",总支出!I1116)</f>
        <v>自动</v>
      </c>
      <c r="I1116" s="6" t="str">
        <f>IF(F1116="","",IFERROR(VLOOKUP(F1116,税费设置!$A$15:$B$27,2,FALSE),"含税不明"))</f>
        <v/>
      </c>
      <c r="J1116" s="6" t="str">
        <f t="shared" si="120"/>
        <v/>
      </c>
      <c r="K1116" s="6" t="str">
        <f>IF(AND(税费设置!$B$5="是",G1116="个人支出",J1116="应税"),"是","否")</f>
        <v>否</v>
      </c>
      <c r="L1116" s="8">
        <f t="shared" si="121"/>
        <v>0</v>
      </c>
      <c r="M1116" s="8">
        <f t="shared" si="122"/>
        <v>0</v>
      </c>
      <c r="N1116" s="8">
        <f t="shared" si="123"/>
        <v>0</v>
      </c>
      <c r="O1116" s="8">
        <f t="shared" si="124"/>
        <v>0</v>
      </c>
      <c r="P1116" s="8">
        <f>IF(K1116&lt;&gt;"是",0,IF(税费设置!$B$6="是",E1116/(1+税费设置!$B$10),E1116))</f>
        <v>0</v>
      </c>
      <c r="Q1116" s="8">
        <f>IF(K1116&lt;&gt;"是",0,P1116*税费设置!$B$8)</f>
        <v>0</v>
      </c>
      <c r="R1116" s="8">
        <f>IF(K1116&lt;&gt;"是",0,P1116*税费设置!$B$9)</f>
        <v>0</v>
      </c>
      <c r="S1116" s="8">
        <f t="shared" si="125"/>
        <v>0</v>
      </c>
    </row>
    <row r="1117" spans="1:19" ht="13.9">
      <c r="A1117" s="6" t="str">
        <f>IF(总支出!A1117="","",总支出!A1117)</f>
        <v/>
      </c>
      <c r="B1117" s="7" t="str">
        <f>IF(总支出!B1117="","",总支出!B1117)</f>
        <v/>
      </c>
      <c r="C1117" s="6" t="str">
        <f t="shared" si="119"/>
        <v/>
      </c>
      <c r="D1117" s="6" t="str">
        <f>IF(总支出!C1117="","",总支出!C1117)</f>
        <v/>
      </c>
      <c r="E1117" s="8" t="str">
        <f>IF(总支出!D1117="","",总支出!D1117)</f>
        <v/>
      </c>
      <c r="F1117" s="6" t="str">
        <f>IF(总支出!E1117="","",总支出!E1117)</f>
        <v/>
      </c>
      <c r="G1117" s="6" t="str">
        <f>IF(总支出!H1117="","",总支出!H1117)</f>
        <v/>
      </c>
      <c r="H1117" s="6" t="str">
        <f>IF(总支出!I1117="","自动",总支出!I1117)</f>
        <v>自动</v>
      </c>
      <c r="I1117" s="6" t="str">
        <f>IF(F1117="","",IFERROR(VLOOKUP(F1117,税费设置!$A$15:$B$27,2,FALSE),"含税不明"))</f>
        <v/>
      </c>
      <c r="J1117" s="6" t="str">
        <f t="shared" si="120"/>
        <v/>
      </c>
      <c r="K1117" s="6" t="str">
        <f>IF(AND(税费设置!$B$5="是",G1117="个人支出",J1117="应税"),"是","否")</f>
        <v>否</v>
      </c>
      <c r="L1117" s="8">
        <f t="shared" si="121"/>
        <v>0</v>
      </c>
      <c r="M1117" s="8">
        <f t="shared" si="122"/>
        <v>0</v>
      </c>
      <c r="N1117" s="8">
        <f t="shared" si="123"/>
        <v>0</v>
      </c>
      <c r="O1117" s="8">
        <f t="shared" si="124"/>
        <v>0</v>
      </c>
      <c r="P1117" s="8">
        <f>IF(K1117&lt;&gt;"是",0,IF(税费设置!$B$6="是",E1117/(1+税费设置!$B$10),E1117))</f>
        <v>0</v>
      </c>
      <c r="Q1117" s="8">
        <f>IF(K1117&lt;&gt;"是",0,P1117*税费设置!$B$8)</f>
        <v>0</v>
      </c>
      <c r="R1117" s="8">
        <f>IF(K1117&lt;&gt;"是",0,P1117*税费设置!$B$9)</f>
        <v>0</v>
      </c>
      <c r="S1117" s="8">
        <f t="shared" si="125"/>
        <v>0</v>
      </c>
    </row>
    <row r="1118" spans="1:19" ht="13.9">
      <c r="A1118" s="6" t="str">
        <f>IF(总支出!A1118="","",总支出!A1118)</f>
        <v/>
      </c>
      <c r="B1118" s="7" t="str">
        <f>IF(总支出!B1118="","",总支出!B1118)</f>
        <v/>
      </c>
      <c r="C1118" s="6" t="str">
        <f t="shared" si="119"/>
        <v/>
      </c>
      <c r="D1118" s="6" t="str">
        <f>IF(总支出!C1118="","",总支出!C1118)</f>
        <v/>
      </c>
      <c r="E1118" s="8" t="str">
        <f>IF(总支出!D1118="","",总支出!D1118)</f>
        <v/>
      </c>
      <c r="F1118" s="6" t="str">
        <f>IF(总支出!E1118="","",总支出!E1118)</f>
        <v/>
      </c>
      <c r="G1118" s="6" t="str">
        <f>IF(总支出!H1118="","",总支出!H1118)</f>
        <v/>
      </c>
      <c r="H1118" s="6" t="str">
        <f>IF(总支出!I1118="","自动",总支出!I1118)</f>
        <v>自动</v>
      </c>
      <c r="I1118" s="6" t="str">
        <f>IF(F1118="","",IFERROR(VLOOKUP(F1118,税费设置!$A$15:$B$27,2,FALSE),"含税不明"))</f>
        <v/>
      </c>
      <c r="J1118" s="6" t="str">
        <f t="shared" si="120"/>
        <v/>
      </c>
      <c r="K1118" s="6" t="str">
        <f>IF(AND(税费设置!$B$5="是",G1118="个人支出",J1118="应税"),"是","否")</f>
        <v>否</v>
      </c>
      <c r="L1118" s="8">
        <f t="shared" si="121"/>
        <v>0</v>
      </c>
      <c r="M1118" s="8">
        <f t="shared" si="122"/>
        <v>0</v>
      </c>
      <c r="N1118" s="8">
        <f t="shared" si="123"/>
        <v>0</v>
      </c>
      <c r="O1118" s="8">
        <f t="shared" si="124"/>
        <v>0</v>
      </c>
      <c r="P1118" s="8">
        <f>IF(K1118&lt;&gt;"是",0,IF(税费设置!$B$6="是",E1118/(1+税费设置!$B$10),E1118))</f>
        <v>0</v>
      </c>
      <c r="Q1118" s="8">
        <f>IF(K1118&lt;&gt;"是",0,P1118*税费设置!$B$8)</f>
        <v>0</v>
      </c>
      <c r="R1118" s="8">
        <f>IF(K1118&lt;&gt;"是",0,P1118*税费设置!$B$9)</f>
        <v>0</v>
      </c>
      <c r="S1118" s="8">
        <f t="shared" si="125"/>
        <v>0</v>
      </c>
    </row>
    <row r="1119" spans="1:19" ht="13.9">
      <c r="A1119" s="6" t="str">
        <f>IF(总支出!A1119="","",总支出!A1119)</f>
        <v/>
      </c>
      <c r="B1119" s="7" t="str">
        <f>IF(总支出!B1119="","",总支出!B1119)</f>
        <v/>
      </c>
      <c r="C1119" s="6" t="str">
        <f t="shared" si="119"/>
        <v/>
      </c>
      <c r="D1119" s="6" t="str">
        <f>IF(总支出!C1119="","",总支出!C1119)</f>
        <v/>
      </c>
      <c r="E1119" s="8" t="str">
        <f>IF(总支出!D1119="","",总支出!D1119)</f>
        <v/>
      </c>
      <c r="F1119" s="6" t="str">
        <f>IF(总支出!E1119="","",总支出!E1119)</f>
        <v/>
      </c>
      <c r="G1119" s="6" t="str">
        <f>IF(总支出!H1119="","",总支出!H1119)</f>
        <v/>
      </c>
      <c r="H1119" s="6" t="str">
        <f>IF(总支出!I1119="","自动",总支出!I1119)</f>
        <v>自动</v>
      </c>
      <c r="I1119" s="6" t="str">
        <f>IF(F1119="","",IFERROR(VLOOKUP(F1119,税费设置!$A$15:$B$27,2,FALSE),"含税不明"))</f>
        <v/>
      </c>
      <c r="J1119" s="6" t="str">
        <f t="shared" si="120"/>
        <v/>
      </c>
      <c r="K1119" s="6" t="str">
        <f>IF(AND(税费设置!$B$5="是",G1119="个人支出",J1119="应税"),"是","否")</f>
        <v>否</v>
      </c>
      <c r="L1119" s="8">
        <f t="shared" si="121"/>
        <v>0</v>
      </c>
      <c r="M1119" s="8">
        <f t="shared" si="122"/>
        <v>0</v>
      </c>
      <c r="N1119" s="8">
        <f t="shared" si="123"/>
        <v>0</v>
      </c>
      <c r="O1119" s="8">
        <f t="shared" si="124"/>
        <v>0</v>
      </c>
      <c r="P1119" s="8">
        <f>IF(K1119&lt;&gt;"是",0,IF(税费设置!$B$6="是",E1119/(1+税费设置!$B$10),E1119))</f>
        <v>0</v>
      </c>
      <c r="Q1119" s="8">
        <f>IF(K1119&lt;&gt;"是",0,P1119*税费设置!$B$8)</f>
        <v>0</v>
      </c>
      <c r="R1119" s="8">
        <f>IF(K1119&lt;&gt;"是",0,P1119*税费设置!$B$9)</f>
        <v>0</v>
      </c>
      <c r="S1119" s="8">
        <f t="shared" si="125"/>
        <v>0</v>
      </c>
    </row>
    <row r="1120" spans="1:19" ht="13.9">
      <c r="A1120" s="6" t="str">
        <f>IF(总支出!A1120="","",总支出!A1120)</f>
        <v/>
      </c>
      <c r="B1120" s="7" t="str">
        <f>IF(总支出!B1120="","",总支出!B1120)</f>
        <v/>
      </c>
      <c r="C1120" s="6" t="str">
        <f t="shared" si="119"/>
        <v/>
      </c>
      <c r="D1120" s="6" t="str">
        <f>IF(总支出!C1120="","",总支出!C1120)</f>
        <v/>
      </c>
      <c r="E1120" s="8" t="str">
        <f>IF(总支出!D1120="","",总支出!D1120)</f>
        <v/>
      </c>
      <c r="F1120" s="6" t="str">
        <f>IF(总支出!E1120="","",总支出!E1120)</f>
        <v/>
      </c>
      <c r="G1120" s="6" t="str">
        <f>IF(总支出!H1120="","",总支出!H1120)</f>
        <v/>
      </c>
      <c r="H1120" s="6" t="str">
        <f>IF(总支出!I1120="","自动",总支出!I1120)</f>
        <v>自动</v>
      </c>
      <c r="I1120" s="6" t="str">
        <f>IF(F1120="","",IFERROR(VLOOKUP(F1120,税费设置!$A$15:$B$27,2,FALSE),"含税不明"))</f>
        <v/>
      </c>
      <c r="J1120" s="6" t="str">
        <f t="shared" si="120"/>
        <v/>
      </c>
      <c r="K1120" s="6" t="str">
        <f>IF(AND(税费设置!$B$5="是",G1120="个人支出",J1120="应税"),"是","否")</f>
        <v>否</v>
      </c>
      <c r="L1120" s="8">
        <f t="shared" si="121"/>
        <v>0</v>
      </c>
      <c r="M1120" s="8">
        <f t="shared" si="122"/>
        <v>0</v>
      </c>
      <c r="N1120" s="8">
        <f t="shared" si="123"/>
        <v>0</v>
      </c>
      <c r="O1120" s="8">
        <f t="shared" si="124"/>
        <v>0</v>
      </c>
      <c r="P1120" s="8">
        <f>IF(K1120&lt;&gt;"是",0,IF(税费设置!$B$6="是",E1120/(1+税费设置!$B$10),E1120))</f>
        <v>0</v>
      </c>
      <c r="Q1120" s="8">
        <f>IF(K1120&lt;&gt;"是",0,P1120*税费设置!$B$8)</f>
        <v>0</v>
      </c>
      <c r="R1120" s="8">
        <f>IF(K1120&lt;&gt;"是",0,P1120*税费设置!$B$9)</f>
        <v>0</v>
      </c>
      <c r="S1120" s="8">
        <f t="shared" si="125"/>
        <v>0</v>
      </c>
    </row>
    <row r="1121" spans="1:19" ht="13.9">
      <c r="A1121" s="6" t="str">
        <f>IF(总支出!A1121="","",总支出!A1121)</f>
        <v/>
      </c>
      <c r="B1121" s="7" t="str">
        <f>IF(总支出!B1121="","",总支出!B1121)</f>
        <v/>
      </c>
      <c r="C1121" s="6" t="str">
        <f t="shared" si="119"/>
        <v/>
      </c>
      <c r="D1121" s="6" t="str">
        <f>IF(总支出!C1121="","",总支出!C1121)</f>
        <v/>
      </c>
      <c r="E1121" s="8" t="str">
        <f>IF(总支出!D1121="","",总支出!D1121)</f>
        <v/>
      </c>
      <c r="F1121" s="6" t="str">
        <f>IF(总支出!E1121="","",总支出!E1121)</f>
        <v/>
      </c>
      <c r="G1121" s="6" t="str">
        <f>IF(总支出!H1121="","",总支出!H1121)</f>
        <v/>
      </c>
      <c r="H1121" s="6" t="str">
        <f>IF(总支出!I1121="","自动",总支出!I1121)</f>
        <v>自动</v>
      </c>
      <c r="I1121" s="6" t="str">
        <f>IF(F1121="","",IFERROR(VLOOKUP(F1121,税费设置!$A$15:$B$27,2,FALSE),"含税不明"))</f>
        <v/>
      </c>
      <c r="J1121" s="6" t="str">
        <f t="shared" si="120"/>
        <v/>
      </c>
      <c r="K1121" s="6" t="str">
        <f>IF(AND(税费设置!$B$5="是",G1121="个人支出",J1121="应税"),"是","否")</f>
        <v>否</v>
      </c>
      <c r="L1121" s="8">
        <f t="shared" si="121"/>
        <v>0</v>
      </c>
      <c r="M1121" s="8">
        <f t="shared" si="122"/>
        <v>0</v>
      </c>
      <c r="N1121" s="8">
        <f t="shared" si="123"/>
        <v>0</v>
      </c>
      <c r="O1121" s="8">
        <f t="shared" si="124"/>
        <v>0</v>
      </c>
      <c r="P1121" s="8">
        <f>IF(K1121&lt;&gt;"是",0,IF(税费设置!$B$6="是",E1121/(1+税费设置!$B$10),E1121))</f>
        <v>0</v>
      </c>
      <c r="Q1121" s="8">
        <f>IF(K1121&lt;&gt;"是",0,P1121*税费设置!$B$8)</f>
        <v>0</v>
      </c>
      <c r="R1121" s="8">
        <f>IF(K1121&lt;&gt;"是",0,P1121*税费设置!$B$9)</f>
        <v>0</v>
      </c>
      <c r="S1121" s="8">
        <f t="shared" si="125"/>
        <v>0</v>
      </c>
    </row>
    <row r="1122" spans="1:19" ht="13.9">
      <c r="A1122" s="6" t="str">
        <f>IF(总支出!A1122="","",总支出!A1122)</f>
        <v/>
      </c>
      <c r="B1122" s="7" t="str">
        <f>IF(总支出!B1122="","",总支出!B1122)</f>
        <v/>
      </c>
      <c r="C1122" s="6" t="str">
        <f t="shared" si="119"/>
        <v/>
      </c>
      <c r="D1122" s="6" t="str">
        <f>IF(总支出!C1122="","",总支出!C1122)</f>
        <v/>
      </c>
      <c r="E1122" s="8" t="str">
        <f>IF(总支出!D1122="","",总支出!D1122)</f>
        <v/>
      </c>
      <c r="F1122" s="6" t="str">
        <f>IF(总支出!E1122="","",总支出!E1122)</f>
        <v/>
      </c>
      <c r="G1122" s="6" t="str">
        <f>IF(总支出!H1122="","",总支出!H1122)</f>
        <v/>
      </c>
      <c r="H1122" s="6" t="str">
        <f>IF(总支出!I1122="","自动",总支出!I1122)</f>
        <v>自动</v>
      </c>
      <c r="I1122" s="6" t="str">
        <f>IF(F1122="","",IFERROR(VLOOKUP(F1122,税费设置!$A$15:$B$27,2,FALSE),"含税不明"))</f>
        <v/>
      </c>
      <c r="J1122" s="6" t="str">
        <f t="shared" si="120"/>
        <v/>
      </c>
      <c r="K1122" s="6" t="str">
        <f>IF(AND(税费设置!$B$5="是",G1122="个人支出",J1122="应税"),"是","否")</f>
        <v>否</v>
      </c>
      <c r="L1122" s="8">
        <f t="shared" si="121"/>
        <v>0</v>
      </c>
      <c r="M1122" s="8">
        <f t="shared" si="122"/>
        <v>0</v>
      </c>
      <c r="N1122" s="8">
        <f t="shared" si="123"/>
        <v>0</v>
      </c>
      <c r="O1122" s="8">
        <f t="shared" si="124"/>
        <v>0</v>
      </c>
      <c r="P1122" s="8">
        <f>IF(K1122&lt;&gt;"是",0,IF(税费设置!$B$6="是",E1122/(1+税费设置!$B$10),E1122))</f>
        <v>0</v>
      </c>
      <c r="Q1122" s="8">
        <f>IF(K1122&lt;&gt;"是",0,P1122*税费设置!$B$8)</f>
        <v>0</v>
      </c>
      <c r="R1122" s="8">
        <f>IF(K1122&lt;&gt;"是",0,P1122*税费设置!$B$9)</f>
        <v>0</v>
      </c>
      <c r="S1122" s="8">
        <f t="shared" si="125"/>
        <v>0</v>
      </c>
    </row>
    <row r="1123" spans="1:19" ht="13.9">
      <c r="A1123" s="6" t="str">
        <f>IF(总支出!A1123="","",总支出!A1123)</f>
        <v/>
      </c>
      <c r="B1123" s="7" t="str">
        <f>IF(总支出!B1123="","",总支出!B1123)</f>
        <v/>
      </c>
      <c r="C1123" s="6" t="str">
        <f t="shared" si="119"/>
        <v/>
      </c>
      <c r="D1123" s="6" t="str">
        <f>IF(总支出!C1123="","",总支出!C1123)</f>
        <v/>
      </c>
      <c r="E1123" s="8" t="str">
        <f>IF(总支出!D1123="","",总支出!D1123)</f>
        <v/>
      </c>
      <c r="F1123" s="6" t="str">
        <f>IF(总支出!E1123="","",总支出!E1123)</f>
        <v/>
      </c>
      <c r="G1123" s="6" t="str">
        <f>IF(总支出!H1123="","",总支出!H1123)</f>
        <v/>
      </c>
      <c r="H1123" s="6" t="str">
        <f>IF(总支出!I1123="","自动",总支出!I1123)</f>
        <v>自动</v>
      </c>
      <c r="I1123" s="6" t="str">
        <f>IF(F1123="","",IFERROR(VLOOKUP(F1123,税费设置!$A$15:$B$27,2,FALSE),"含税不明"))</f>
        <v/>
      </c>
      <c r="J1123" s="6" t="str">
        <f t="shared" si="120"/>
        <v/>
      </c>
      <c r="K1123" s="6" t="str">
        <f>IF(AND(税费设置!$B$5="是",G1123="个人支出",J1123="应税"),"是","否")</f>
        <v>否</v>
      </c>
      <c r="L1123" s="8">
        <f t="shared" si="121"/>
        <v>0</v>
      </c>
      <c r="M1123" s="8">
        <f t="shared" si="122"/>
        <v>0</v>
      </c>
      <c r="N1123" s="8">
        <f t="shared" si="123"/>
        <v>0</v>
      </c>
      <c r="O1123" s="8">
        <f t="shared" si="124"/>
        <v>0</v>
      </c>
      <c r="P1123" s="8">
        <f>IF(K1123&lt;&gt;"是",0,IF(税费设置!$B$6="是",E1123/(1+税费设置!$B$10),E1123))</f>
        <v>0</v>
      </c>
      <c r="Q1123" s="8">
        <f>IF(K1123&lt;&gt;"是",0,P1123*税费设置!$B$8)</f>
        <v>0</v>
      </c>
      <c r="R1123" s="8">
        <f>IF(K1123&lt;&gt;"是",0,P1123*税费设置!$B$9)</f>
        <v>0</v>
      </c>
      <c r="S1123" s="8">
        <f t="shared" si="125"/>
        <v>0</v>
      </c>
    </row>
    <row r="1124" spans="1:19" ht="13.9">
      <c r="A1124" s="6" t="str">
        <f>IF(总支出!A1124="","",总支出!A1124)</f>
        <v/>
      </c>
      <c r="B1124" s="7" t="str">
        <f>IF(总支出!B1124="","",总支出!B1124)</f>
        <v/>
      </c>
      <c r="C1124" s="6" t="str">
        <f t="shared" si="119"/>
        <v/>
      </c>
      <c r="D1124" s="6" t="str">
        <f>IF(总支出!C1124="","",总支出!C1124)</f>
        <v/>
      </c>
      <c r="E1124" s="8" t="str">
        <f>IF(总支出!D1124="","",总支出!D1124)</f>
        <v/>
      </c>
      <c r="F1124" s="6" t="str">
        <f>IF(总支出!E1124="","",总支出!E1124)</f>
        <v/>
      </c>
      <c r="G1124" s="6" t="str">
        <f>IF(总支出!H1124="","",总支出!H1124)</f>
        <v/>
      </c>
      <c r="H1124" s="6" t="str">
        <f>IF(总支出!I1124="","自动",总支出!I1124)</f>
        <v>自动</v>
      </c>
      <c r="I1124" s="6" t="str">
        <f>IF(F1124="","",IFERROR(VLOOKUP(F1124,税费设置!$A$15:$B$27,2,FALSE),"含税不明"))</f>
        <v/>
      </c>
      <c r="J1124" s="6" t="str">
        <f t="shared" si="120"/>
        <v/>
      </c>
      <c r="K1124" s="6" t="str">
        <f>IF(AND(税费设置!$B$5="是",G1124="个人支出",J1124="应税"),"是","否")</f>
        <v>否</v>
      </c>
      <c r="L1124" s="8">
        <f t="shared" si="121"/>
        <v>0</v>
      </c>
      <c r="M1124" s="8">
        <f t="shared" si="122"/>
        <v>0</v>
      </c>
      <c r="N1124" s="8">
        <f t="shared" si="123"/>
        <v>0</v>
      </c>
      <c r="O1124" s="8">
        <f t="shared" si="124"/>
        <v>0</v>
      </c>
      <c r="P1124" s="8">
        <f>IF(K1124&lt;&gt;"是",0,IF(税费设置!$B$6="是",E1124/(1+税费设置!$B$10),E1124))</f>
        <v>0</v>
      </c>
      <c r="Q1124" s="8">
        <f>IF(K1124&lt;&gt;"是",0,P1124*税费设置!$B$8)</f>
        <v>0</v>
      </c>
      <c r="R1124" s="8">
        <f>IF(K1124&lt;&gt;"是",0,P1124*税费设置!$B$9)</f>
        <v>0</v>
      </c>
      <c r="S1124" s="8">
        <f t="shared" si="125"/>
        <v>0</v>
      </c>
    </row>
    <row r="1125" spans="1:19" ht="13.9">
      <c r="A1125" s="6" t="str">
        <f>IF(总支出!A1125="","",总支出!A1125)</f>
        <v/>
      </c>
      <c r="B1125" s="7" t="str">
        <f>IF(总支出!B1125="","",总支出!B1125)</f>
        <v/>
      </c>
      <c r="C1125" s="6" t="str">
        <f t="shared" si="119"/>
        <v/>
      </c>
      <c r="D1125" s="6" t="str">
        <f>IF(总支出!C1125="","",总支出!C1125)</f>
        <v/>
      </c>
      <c r="E1125" s="8" t="str">
        <f>IF(总支出!D1125="","",总支出!D1125)</f>
        <v/>
      </c>
      <c r="F1125" s="6" t="str">
        <f>IF(总支出!E1125="","",总支出!E1125)</f>
        <v/>
      </c>
      <c r="G1125" s="6" t="str">
        <f>IF(总支出!H1125="","",总支出!H1125)</f>
        <v/>
      </c>
      <c r="H1125" s="6" t="str">
        <f>IF(总支出!I1125="","自动",总支出!I1125)</f>
        <v>自动</v>
      </c>
      <c r="I1125" s="6" t="str">
        <f>IF(F1125="","",IFERROR(VLOOKUP(F1125,税费设置!$A$15:$B$27,2,FALSE),"含税不明"))</f>
        <v/>
      </c>
      <c r="J1125" s="6" t="str">
        <f t="shared" si="120"/>
        <v/>
      </c>
      <c r="K1125" s="6" t="str">
        <f>IF(AND(税费设置!$B$5="是",G1125="个人支出",J1125="应税"),"是","否")</f>
        <v>否</v>
      </c>
      <c r="L1125" s="8">
        <f t="shared" si="121"/>
        <v>0</v>
      </c>
      <c r="M1125" s="8">
        <f t="shared" si="122"/>
        <v>0</v>
      </c>
      <c r="N1125" s="8">
        <f t="shared" si="123"/>
        <v>0</v>
      </c>
      <c r="O1125" s="8">
        <f t="shared" si="124"/>
        <v>0</v>
      </c>
      <c r="P1125" s="8">
        <f>IF(K1125&lt;&gt;"是",0,IF(税费设置!$B$6="是",E1125/(1+税费设置!$B$10),E1125))</f>
        <v>0</v>
      </c>
      <c r="Q1125" s="8">
        <f>IF(K1125&lt;&gt;"是",0,P1125*税费设置!$B$8)</f>
        <v>0</v>
      </c>
      <c r="R1125" s="8">
        <f>IF(K1125&lt;&gt;"是",0,P1125*税费设置!$B$9)</f>
        <v>0</v>
      </c>
      <c r="S1125" s="8">
        <f t="shared" si="125"/>
        <v>0</v>
      </c>
    </row>
    <row r="1126" spans="1:19" ht="13.9">
      <c r="A1126" s="6" t="str">
        <f>IF(总支出!A1126="","",总支出!A1126)</f>
        <v/>
      </c>
      <c r="B1126" s="7" t="str">
        <f>IF(总支出!B1126="","",总支出!B1126)</f>
        <v/>
      </c>
      <c r="C1126" s="6" t="str">
        <f t="shared" si="119"/>
        <v/>
      </c>
      <c r="D1126" s="6" t="str">
        <f>IF(总支出!C1126="","",总支出!C1126)</f>
        <v/>
      </c>
      <c r="E1126" s="8" t="str">
        <f>IF(总支出!D1126="","",总支出!D1126)</f>
        <v/>
      </c>
      <c r="F1126" s="6" t="str">
        <f>IF(总支出!E1126="","",总支出!E1126)</f>
        <v/>
      </c>
      <c r="G1126" s="6" t="str">
        <f>IF(总支出!H1126="","",总支出!H1126)</f>
        <v/>
      </c>
      <c r="H1126" s="6" t="str">
        <f>IF(总支出!I1126="","自动",总支出!I1126)</f>
        <v>自动</v>
      </c>
      <c r="I1126" s="6" t="str">
        <f>IF(F1126="","",IFERROR(VLOOKUP(F1126,税费设置!$A$15:$B$27,2,FALSE),"含税不明"))</f>
        <v/>
      </c>
      <c r="J1126" s="6" t="str">
        <f t="shared" si="120"/>
        <v/>
      </c>
      <c r="K1126" s="6" t="str">
        <f>IF(AND(税费设置!$B$5="是",G1126="个人支出",J1126="应税"),"是","否")</f>
        <v>否</v>
      </c>
      <c r="L1126" s="8">
        <f t="shared" si="121"/>
        <v>0</v>
      </c>
      <c r="M1126" s="8">
        <f t="shared" si="122"/>
        <v>0</v>
      </c>
      <c r="N1126" s="8">
        <f t="shared" si="123"/>
        <v>0</v>
      </c>
      <c r="O1126" s="8">
        <f t="shared" si="124"/>
        <v>0</v>
      </c>
      <c r="P1126" s="8">
        <f>IF(K1126&lt;&gt;"是",0,IF(税费设置!$B$6="是",E1126/(1+税费设置!$B$10),E1126))</f>
        <v>0</v>
      </c>
      <c r="Q1126" s="8">
        <f>IF(K1126&lt;&gt;"是",0,P1126*税费设置!$B$8)</f>
        <v>0</v>
      </c>
      <c r="R1126" s="8">
        <f>IF(K1126&lt;&gt;"是",0,P1126*税费设置!$B$9)</f>
        <v>0</v>
      </c>
      <c r="S1126" s="8">
        <f t="shared" si="125"/>
        <v>0</v>
      </c>
    </row>
    <row r="1127" spans="1:19" ht="13.9">
      <c r="A1127" s="6" t="str">
        <f>IF(总支出!A1127="","",总支出!A1127)</f>
        <v/>
      </c>
      <c r="B1127" s="7" t="str">
        <f>IF(总支出!B1127="","",总支出!B1127)</f>
        <v/>
      </c>
      <c r="C1127" s="6" t="str">
        <f t="shared" si="119"/>
        <v/>
      </c>
      <c r="D1127" s="6" t="str">
        <f>IF(总支出!C1127="","",总支出!C1127)</f>
        <v/>
      </c>
      <c r="E1127" s="8" t="str">
        <f>IF(总支出!D1127="","",总支出!D1127)</f>
        <v/>
      </c>
      <c r="F1127" s="6" t="str">
        <f>IF(总支出!E1127="","",总支出!E1127)</f>
        <v/>
      </c>
      <c r="G1127" s="6" t="str">
        <f>IF(总支出!H1127="","",总支出!H1127)</f>
        <v/>
      </c>
      <c r="H1127" s="6" t="str">
        <f>IF(总支出!I1127="","自动",总支出!I1127)</f>
        <v>自动</v>
      </c>
      <c r="I1127" s="6" t="str">
        <f>IF(F1127="","",IFERROR(VLOOKUP(F1127,税费设置!$A$15:$B$27,2,FALSE),"含税不明"))</f>
        <v/>
      </c>
      <c r="J1127" s="6" t="str">
        <f t="shared" si="120"/>
        <v/>
      </c>
      <c r="K1127" s="6" t="str">
        <f>IF(AND(税费设置!$B$5="是",G1127="个人支出",J1127="应税"),"是","否")</f>
        <v>否</v>
      </c>
      <c r="L1127" s="8">
        <f t="shared" si="121"/>
        <v>0</v>
      </c>
      <c r="M1127" s="8">
        <f t="shared" si="122"/>
        <v>0</v>
      </c>
      <c r="N1127" s="8">
        <f t="shared" si="123"/>
        <v>0</v>
      </c>
      <c r="O1127" s="8">
        <f t="shared" si="124"/>
        <v>0</v>
      </c>
      <c r="P1127" s="8">
        <f>IF(K1127&lt;&gt;"是",0,IF(税费设置!$B$6="是",E1127/(1+税费设置!$B$10),E1127))</f>
        <v>0</v>
      </c>
      <c r="Q1127" s="8">
        <f>IF(K1127&lt;&gt;"是",0,P1127*税费设置!$B$8)</f>
        <v>0</v>
      </c>
      <c r="R1127" s="8">
        <f>IF(K1127&lt;&gt;"是",0,P1127*税费设置!$B$9)</f>
        <v>0</v>
      </c>
      <c r="S1127" s="8">
        <f t="shared" si="125"/>
        <v>0</v>
      </c>
    </row>
    <row r="1128" spans="1:19" ht="13.9">
      <c r="A1128" s="6" t="str">
        <f>IF(总支出!A1128="","",总支出!A1128)</f>
        <v/>
      </c>
      <c r="B1128" s="7" t="str">
        <f>IF(总支出!B1128="","",总支出!B1128)</f>
        <v/>
      </c>
      <c r="C1128" s="6" t="str">
        <f t="shared" si="119"/>
        <v/>
      </c>
      <c r="D1128" s="6" t="str">
        <f>IF(总支出!C1128="","",总支出!C1128)</f>
        <v/>
      </c>
      <c r="E1128" s="8" t="str">
        <f>IF(总支出!D1128="","",总支出!D1128)</f>
        <v/>
      </c>
      <c r="F1128" s="6" t="str">
        <f>IF(总支出!E1128="","",总支出!E1128)</f>
        <v/>
      </c>
      <c r="G1128" s="6" t="str">
        <f>IF(总支出!H1128="","",总支出!H1128)</f>
        <v/>
      </c>
      <c r="H1128" s="6" t="str">
        <f>IF(总支出!I1128="","自动",总支出!I1128)</f>
        <v>自动</v>
      </c>
      <c r="I1128" s="6" t="str">
        <f>IF(F1128="","",IFERROR(VLOOKUP(F1128,税费设置!$A$15:$B$27,2,FALSE),"含税不明"))</f>
        <v/>
      </c>
      <c r="J1128" s="6" t="str">
        <f t="shared" si="120"/>
        <v/>
      </c>
      <c r="K1128" s="6" t="str">
        <f>IF(AND(税费设置!$B$5="是",G1128="个人支出",J1128="应税"),"是","否")</f>
        <v>否</v>
      </c>
      <c r="L1128" s="8">
        <f t="shared" si="121"/>
        <v>0</v>
      </c>
      <c r="M1128" s="8">
        <f t="shared" si="122"/>
        <v>0</v>
      </c>
      <c r="N1128" s="8">
        <f t="shared" si="123"/>
        <v>0</v>
      </c>
      <c r="O1128" s="8">
        <f t="shared" si="124"/>
        <v>0</v>
      </c>
      <c r="P1128" s="8">
        <f>IF(K1128&lt;&gt;"是",0,IF(税费设置!$B$6="是",E1128/(1+税费设置!$B$10),E1128))</f>
        <v>0</v>
      </c>
      <c r="Q1128" s="8">
        <f>IF(K1128&lt;&gt;"是",0,P1128*税费设置!$B$8)</f>
        <v>0</v>
      </c>
      <c r="R1128" s="8">
        <f>IF(K1128&lt;&gt;"是",0,P1128*税费设置!$B$9)</f>
        <v>0</v>
      </c>
      <c r="S1128" s="8">
        <f t="shared" si="125"/>
        <v>0</v>
      </c>
    </row>
    <row r="1129" spans="1:19" ht="13.9">
      <c r="A1129" s="6" t="str">
        <f>IF(总支出!A1129="","",总支出!A1129)</f>
        <v/>
      </c>
      <c r="B1129" s="7" t="str">
        <f>IF(总支出!B1129="","",总支出!B1129)</f>
        <v/>
      </c>
      <c r="C1129" s="6" t="str">
        <f t="shared" si="119"/>
        <v/>
      </c>
      <c r="D1129" s="6" t="str">
        <f>IF(总支出!C1129="","",总支出!C1129)</f>
        <v/>
      </c>
      <c r="E1129" s="8" t="str">
        <f>IF(总支出!D1129="","",总支出!D1129)</f>
        <v/>
      </c>
      <c r="F1129" s="6" t="str">
        <f>IF(总支出!E1129="","",总支出!E1129)</f>
        <v/>
      </c>
      <c r="G1129" s="6" t="str">
        <f>IF(总支出!H1129="","",总支出!H1129)</f>
        <v/>
      </c>
      <c r="H1129" s="6" t="str">
        <f>IF(总支出!I1129="","自动",总支出!I1129)</f>
        <v>自动</v>
      </c>
      <c r="I1129" s="6" t="str">
        <f>IF(F1129="","",IFERROR(VLOOKUP(F1129,税费设置!$A$15:$B$27,2,FALSE),"含税不明"))</f>
        <v/>
      </c>
      <c r="J1129" s="6" t="str">
        <f t="shared" si="120"/>
        <v/>
      </c>
      <c r="K1129" s="6" t="str">
        <f>IF(AND(税费设置!$B$5="是",G1129="个人支出",J1129="应税"),"是","否")</f>
        <v>否</v>
      </c>
      <c r="L1129" s="8">
        <f t="shared" si="121"/>
        <v>0</v>
      </c>
      <c r="M1129" s="8">
        <f t="shared" si="122"/>
        <v>0</v>
      </c>
      <c r="N1129" s="8">
        <f t="shared" si="123"/>
        <v>0</v>
      </c>
      <c r="O1129" s="8">
        <f t="shared" si="124"/>
        <v>0</v>
      </c>
      <c r="P1129" s="8">
        <f>IF(K1129&lt;&gt;"是",0,IF(税费设置!$B$6="是",E1129/(1+税费设置!$B$10),E1129))</f>
        <v>0</v>
      </c>
      <c r="Q1129" s="8">
        <f>IF(K1129&lt;&gt;"是",0,P1129*税费设置!$B$8)</f>
        <v>0</v>
      </c>
      <c r="R1129" s="8">
        <f>IF(K1129&lt;&gt;"是",0,P1129*税费设置!$B$9)</f>
        <v>0</v>
      </c>
      <c r="S1129" s="8">
        <f t="shared" si="125"/>
        <v>0</v>
      </c>
    </row>
    <row r="1130" spans="1:19" ht="13.9">
      <c r="A1130" s="6" t="str">
        <f>IF(总支出!A1130="","",总支出!A1130)</f>
        <v/>
      </c>
      <c r="B1130" s="7" t="str">
        <f>IF(总支出!B1130="","",总支出!B1130)</f>
        <v/>
      </c>
      <c r="C1130" s="6" t="str">
        <f t="shared" si="119"/>
        <v/>
      </c>
      <c r="D1130" s="6" t="str">
        <f>IF(总支出!C1130="","",总支出!C1130)</f>
        <v/>
      </c>
      <c r="E1130" s="8" t="str">
        <f>IF(总支出!D1130="","",总支出!D1130)</f>
        <v/>
      </c>
      <c r="F1130" s="6" t="str">
        <f>IF(总支出!E1130="","",总支出!E1130)</f>
        <v/>
      </c>
      <c r="G1130" s="6" t="str">
        <f>IF(总支出!H1130="","",总支出!H1130)</f>
        <v/>
      </c>
      <c r="H1130" s="6" t="str">
        <f>IF(总支出!I1130="","自动",总支出!I1130)</f>
        <v>自动</v>
      </c>
      <c r="I1130" s="6" t="str">
        <f>IF(F1130="","",IFERROR(VLOOKUP(F1130,税费设置!$A$15:$B$27,2,FALSE),"含税不明"))</f>
        <v/>
      </c>
      <c r="J1130" s="6" t="str">
        <f t="shared" si="120"/>
        <v/>
      </c>
      <c r="K1130" s="6" t="str">
        <f>IF(AND(税费设置!$B$5="是",G1130="个人支出",J1130="应税"),"是","否")</f>
        <v>否</v>
      </c>
      <c r="L1130" s="8">
        <f t="shared" si="121"/>
        <v>0</v>
      </c>
      <c r="M1130" s="8">
        <f t="shared" si="122"/>
        <v>0</v>
      </c>
      <c r="N1130" s="8">
        <f t="shared" si="123"/>
        <v>0</v>
      </c>
      <c r="O1130" s="8">
        <f t="shared" si="124"/>
        <v>0</v>
      </c>
      <c r="P1130" s="8">
        <f>IF(K1130&lt;&gt;"是",0,IF(税费设置!$B$6="是",E1130/(1+税费设置!$B$10),E1130))</f>
        <v>0</v>
      </c>
      <c r="Q1130" s="8">
        <f>IF(K1130&lt;&gt;"是",0,P1130*税费设置!$B$8)</f>
        <v>0</v>
      </c>
      <c r="R1130" s="8">
        <f>IF(K1130&lt;&gt;"是",0,P1130*税费设置!$B$9)</f>
        <v>0</v>
      </c>
      <c r="S1130" s="8">
        <f t="shared" si="125"/>
        <v>0</v>
      </c>
    </row>
    <row r="1131" spans="1:19" ht="13.9">
      <c r="A1131" s="6" t="str">
        <f>IF(总支出!A1131="","",总支出!A1131)</f>
        <v/>
      </c>
      <c r="B1131" s="7" t="str">
        <f>IF(总支出!B1131="","",总支出!B1131)</f>
        <v/>
      </c>
      <c r="C1131" s="6" t="str">
        <f t="shared" si="119"/>
        <v/>
      </c>
      <c r="D1131" s="6" t="str">
        <f>IF(总支出!C1131="","",总支出!C1131)</f>
        <v/>
      </c>
      <c r="E1131" s="8" t="str">
        <f>IF(总支出!D1131="","",总支出!D1131)</f>
        <v/>
      </c>
      <c r="F1131" s="6" t="str">
        <f>IF(总支出!E1131="","",总支出!E1131)</f>
        <v/>
      </c>
      <c r="G1131" s="6" t="str">
        <f>IF(总支出!H1131="","",总支出!H1131)</f>
        <v/>
      </c>
      <c r="H1131" s="6" t="str">
        <f>IF(总支出!I1131="","自动",总支出!I1131)</f>
        <v>自动</v>
      </c>
      <c r="I1131" s="6" t="str">
        <f>IF(F1131="","",IFERROR(VLOOKUP(F1131,税费设置!$A$15:$B$27,2,FALSE),"含税不明"))</f>
        <v/>
      </c>
      <c r="J1131" s="6" t="str">
        <f t="shared" si="120"/>
        <v/>
      </c>
      <c r="K1131" s="6" t="str">
        <f>IF(AND(税费设置!$B$5="是",G1131="个人支出",J1131="应税"),"是","否")</f>
        <v>否</v>
      </c>
      <c r="L1131" s="8">
        <f t="shared" si="121"/>
        <v>0</v>
      </c>
      <c r="M1131" s="8">
        <f t="shared" si="122"/>
        <v>0</v>
      </c>
      <c r="N1131" s="8">
        <f t="shared" si="123"/>
        <v>0</v>
      </c>
      <c r="O1131" s="8">
        <f t="shared" si="124"/>
        <v>0</v>
      </c>
      <c r="P1131" s="8">
        <f>IF(K1131&lt;&gt;"是",0,IF(税费设置!$B$6="是",E1131/(1+税费设置!$B$10),E1131))</f>
        <v>0</v>
      </c>
      <c r="Q1131" s="8">
        <f>IF(K1131&lt;&gt;"是",0,P1131*税费设置!$B$8)</f>
        <v>0</v>
      </c>
      <c r="R1131" s="8">
        <f>IF(K1131&lt;&gt;"是",0,P1131*税费设置!$B$9)</f>
        <v>0</v>
      </c>
      <c r="S1131" s="8">
        <f t="shared" si="125"/>
        <v>0</v>
      </c>
    </row>
    <row r="1132" spans="1:19" ht="13.9">
      <c r="A1132" s="6" t="str">
        <f>IF(总支出!A1132="","",总支出!A1132)</f>
        <v/>
      </c>
      <c r="B1132" s="7" t="str">
        <f>IF(总支出!B1132="","",总支出!B1132)</f>
        <v/>
      </c>
      <c r="C1132" s="6" t="str">
        <f t="shared" si="119"/>
        <v/>
      </c>
      <c r="D1132" s="6" t="str">
        <f>IF(总支出!C1132="","",总支出!C1132)</f>
        <v/>
      </c>
      <c r="E1132" s="8" t="str">
        <f>IF(总支出!D1132="","",总支出!D1132)</f>
        <v/>
      </c>
      <c r="F1132" s="6" t="str">
        <f>IF(总支出!E1132="","",总支出!E1132)</f>
        <v/>
      </c>
      <c r="G1132" s="6" t="str">
        <f>IF(总支出!H1132="","",总支出!H1132)</f>
        <v/>
      </c>
      <c r="H1132" s="6" t="str">
        <f>IF(总支出!I1132="","自动",总支出!I1132)</f>
        <v>自动</v>
      </c>
      <c r="I1132" s="6" t="str">
        <f>IF(F1132="","",IFERROR(VLOOKUP(F1132,税费设置!$A$15:$B$27,2,FALSE),"含税不明"))</f>
        <v/>
      </c>
      <c r="J1132" s="6" t="str">
        <f t="shared" si="120"/>
        <v/>
      </c>
      <c r="K1132" s="6" t="str">
        <f>IF(AND(税费设置!$B$5="是",G1132="个人支出",J1132="应税"),"是","否")</f>
        <v>否</v>
      </c>
      <c r="L1132" s="8">
        <f t="shared" si="121"/>
        <v>0</v>
      </c>
      <c r="M1132" s="8">
        <f t="shared" si="122"/>
        <v>0</v>
      </c>
      <c r="N1132" s="8">
        <f t="shared" si="123"/>
        <v>0</v>
      </c>
      <c r="O1132" s="8">
        <f t="shared" si="124"/>
        <v>0</v>
      </c>
      <c r="P1132" s="8">
        <f>IF(K1132&lt;&gt;"是",0,IF(税费设置!$B$6="是",E1132/(1+税费设置!$B$10),E1132))</f>
        <v>0</v>
      </c>
      <c r="Q1132" s="8">
        <f>IF(K1132&lt;&gt;"是",0,P1132*税费设置!$B$8)</f>
        <v>0</v>
      </c>
      <c r="R1132" s="8">
        <f>IF(K1132&lt;&gt;"是",0,P1132*税费设置!$B$9)</f>
        <v>0</v>
      </c>
      <c r="S1132" s="8">
        <f t="shared" si="125"/>
        <v>0</v>
      </c>
    </row>
    <row r="1133" spans="1:19" ht="13.9">
      <c r="A1133" s="6" t="str">
        <f>IF(总支出!A1133="","",总支出!A1133)</f>
        <v/>
      </c>
      <c r="B1133" s="7" t="str">
        <f>IF(总支出!B1133="","",总支出!B1133)</f>
        <v/>
      </c>
      <c r="C1133" s="6" t="str">
        <f t="shared" si="119"/>
        <v/>
      </c>
      <c r="D1133" s="6" t="str">
        <f>IF(总支出!C1133="","",总支出!C1133)</f>
        <v/>
      </c>
      <c r="E1133" s="8" t="str">
        <f>IF(总支出!D1133="","",总支出!D1133)</f>
        <v/>
      </c>
      <c r="F1133" s="6" t="str">
        <f>IF(总支出!E1133="","",总支出!E1133)</f>
        <v/>
      </c>
      <c r="G1133" s="6" t="str">
        <f>IF(总支出!H1133="","",总支出!H1133)</f>
        <v/>
      </c>
      <c r="H1133" s="6" t="str">
        <f>IF(总支出!I1133="","自动",总支出!I1133)</f>
        <v>自动</v>
      </c>
      <c r="I1133" s="6" t="str">
        <f>IF(F1133="","",IFERROR(VLOOKUP(F1133,税费设置!$A$15:$B$27,2,FALSE),"含税不明"))</f>
        <v/>
      </c>
      <c r="J1133" s="6" t="str">
        <f t="shared" si="120"/>
        <v/>
      </c>
      <c r="K1133" s="6" t="str">
        <f>IF(AND(税费设置!$B$5="是",G1133="个人支出",J1133="应税"),"是","否")</f>
        <v>否</v>
      </c>
      <c r="L1133" s="8">
        <f t="shared" si="121"/>
        <v>0</v>
      </c>
      <c r="M1133" s="8">
        <f t="shared" si="122"/>
        <v>0</v>
      </c>
      <c r="N1133" s="8">
        <f t="shared" si="123"/>
        <v>0</v>
      </c>
      <c r="O1133" s="8">
        <f t="shared" si="124"/>
        <v>0</v>
      </c>
      <c r="P1133" s="8">
        <f>IF(K1133&lt;&gt;"是",0,IF(税费设置!$B$6="是",E1133/(1+税费设置!$B$10),E1133))</f>
        <v>0</v>
      </c>
      <c r="Q1133" s="8">
        <f>IF(K1133&lt;&gt;"是",0,P1133*税费设置!$B$8)</f>
        <v>0</v>
      </c>
      <c r="R1133" s="8">
        <f>IF(K1133&lt;&gt;"是",0,P1133*税费设置!$B$9)</f>
        <v>0</v>
      </c>
      <c r="S1133" s="8">
        <f t="shared" si="125"/>
        <v>0</v>
      </c>
    </row>
    <row r="1134" spans="1:19" ht="13.9">
      <c r="A1134" s="6" t="str">
        <f>IF(总支出!A1134="","",总支出!A1134)</f>
        <v/>
      </c>
      <c r="B1134" s="7" t="str">
        <f>IF(总支出!B1134="","",总支出!B1134)</f>
        <v/>
      </c>
      <c r="C1134" s="6" t="str">
        <f t="shared" si="119"/>
        <v/>
      </c>
      <c r="D1134" s="6" t="str">
        <f>IF(总支出!C1134="","",总支出!C1134)</f>
        <v/>
      </c>
      <c r="E1134" s="8" t="str">
        <f>IF(总支出!D1134="","",总支出!D1134)</f>
        <v/>
      </c>
      <c r="F1134" s="6" t="str">
        <f>IF(总支出!E1134="","",总支出!E1134)</f>
        <v/>
      </c>
      <c r="G1134" s="6" t="str">
        <f>IF(总支出!H1134="","",总支出!H1134)</f>
        <v/>
      </c>
      <c r="H1134" s="6" t="str">
        <f>IF(总支出!I1134="","自动",总支出!I1134)</f>
        <v>自动</v>
      </c>
      <c r="I1134" s="6" t="str">
        <f>IF(F1134="","",IFERROR(VLOOKUP(F1134,税费设置!$A$15:$B$27,2,FALSE),"含税不明"))</f>
        <v/>
      </c>
      <c r="J1134" s="6" t="str">
        <f t="shared" si="120"/>
        <v/>
      </c>
      <c r="K1134" s="6" t="str">
        <f>IF(AND(税费设置!$B$5="是",G1134="个人支出",J1134="应税"),"是","否")</f>
        <v>否</v>
      </c>
      <c r="L1134" s="8">
        <f t="shared" si="121"/>
        <v>0</v>
      </c>
      <c r="M1134" s="8">
        <f t="shared" si="122"/>
        <v>0</v>
      </c>
      <c r="N1134" s="8">
        <f t="shared" si="123"/>
        <v>0</v>
      </c>
      <c r="O1134" s="8">
        <f t="shared" si="124"/>
        <v>0</v>
      </c>
      <c r="P1134" s="8">
        <f>IF(K1134&lt;&gt;"是",0,IF(税费设置!$B$6="是",E1134/(1+税费设置!$B$10),E1134))</f>
        <v>0</v>
      </c>
      <c r="Q1134" s="8">
        <f>IF(K1134&lt;&gt;"是",0,P1134*税费设置!$B$8)</f>
        <v>0</v>
      </c>
      <c r="R1134" s="8">
        <f>IF(K1134&lt;&gt;"是",0,P1134*税费设置!$B$9)</f>
        <v>0</v>
      </c>
      <c r="S1134" s="8">
        <f t="shared" si="125"/>
        <v>0</v>
      </c>
    </row>
    <row r="1135" spans="1:19" ht="13.9">
      <c r="A1135" s="6" t="str">
        <f>IF(总支出!A1135="","",总支出!A1135)</f>
        <v/>
      </c>
      <c r="B1135" s="7" t="str">
        <f>IF(总支出!B1135="","",总支出!B1135)</f>
        <v/>
      </c>
      <c r="C1135" s="6" t="str">
        <f t="shared" si="119"/>
        <v/>
      </c>
      <c r="D1135" s="6" t="str">
        <f>IF(总支出!C1135="","",总支出!C1135)</f>
        <v/>
      </c>
      <c r="E1135" s="8" t="str">
        <f>IF(总支出!D1135="","",总支出!D1135)</f>
        <v/>
      </c>
      <c r="F1135" s="6" t="str">
        <f>IF(总支出!E1135="","",总支出!E1135)</f>
        <v/>
      </c>
      <c r="G1135" s="6" t="str">
        <f>IF(总支出!H1135="","",总支出!H1135)</f>
        <v/>
      </c>
      <c r="H1135" s="6" t="str">
        <f>IF(总支出!I1135="","自动",总支出!I1135)</f>
        <v>自动</v>
      </c>
      <c r="I1135" s="6" t="str">
        <f>IF(F1135="","",IFERROR(VLOOKUP(F1135,税费设置!$A$15:$B$27,2,FALSE),"含税不明"))</f>
        <v/>
      </c>
      <c r="J1135" s="6" t="str">
        <f t="shared" si="120"/>
        <v/>
      </c>
      <c r="K1135" s="6" t="str">
        <f>IF(AND(税费设置!$B$5="是",G1135="个人支出",J1135="应税"),"是","否")</f>
        <v>否</v>
      </c>
      <c r="L1135" s="8">
        <f t="shared" si="121"/>
        <v>0</v>
      </c>
      <c r="M1135" s="8">
        <f t="shared" si="122"/>
        <v>0</v>
      </c>
      <c r="N1135" s="8">
        <f t="shared" si="123"/>
        <v>0</v>
      </c>
      <c r="O1135" s="8">
        <f t="shared" si="124"/>
        <v>0</v>
      </c>
      <c r="P1135" s="8">
        <f>IF(K1135&lt;&gt;"是",0,IF(税费设置!$B$6="是",E1135/(1+税费设置!$B$10),E1135))</f>
        <v>0</v>
      </c>
      <c r="Q1135" s="8">
        <f>IF(K1135&lt;&gt;"是",0,P1135*税费设置!$B$8)</f>
        <v>0</v>
      </c>
      <c r="R1135" s="8">
        <f>IF(K1135&lt;&gt;"是",0,P1135*税费设置!$B$9)</f>
        <v>0</v>
      </c>
      <c r="S1135" s="8">
        <f t="shared" si="125"/>
        <v>0</v>
      </c>
    </row>
    <row r="1136" spans="1:19" ht="13.9">
      <c r="A1136" s="6" t="str">
        <f>IF(总支出!A1136="","",总支出!A1136)</f>
        <v/>
      </c>
      <c r="B1136" s="7" t="str">
        <f>IF(总支出!B1136="","",总支出!B1136)</f>
        <v/>
      </c>
      <c r="C1136" s="6" t="str">
        <f t="shared" si="119"/>
        <v/>
      </c>
      <c r="D1136" s="6" t="str">
        <f>IF(总支出!C1136="","",总支出!C1136)</f>
        <v/>
      </c>
      <c r="E1136" s="8" t="str">
        <f>IF(总支出!D1136="","",总支出!D1136)</f>
        <v/>
      </c>
      <c r="F1136" s="6" t="str">
        <f>IF(总支出!E1136="","",总支出!E1136)</f>
        <v/>
      </c>
      <c r="G1136" s="6" t="str">
        <f>IF(总支出!H1136="","",总支出!H1136)</f>
        <v/>
      </c>
      <c r="H1136" s="6" t="str">
        <f>IF(总支出!I1136="","自动",总支出!I1136)</f>
        <v>自动</v>
      </c>
      <c r="I1136" s="6" t="str">
        <f>IF(F1136="","",IFERROR(VLOOKUP(F1136,税费设置!$A$15:$B$27,2,FALSE),"含税不明"))</f>
        <v/>
      </c>
      <c r="J1136" s="6" t="str">
        <f t="shared" si="120"/>
        <v/>
      </c>
      <c r="K1136" s="6" t="str">
        <f>IF(AND(税费设置!$B$5="是",G1136="个人支出",J1136="应税"),"是","否")</f>
        <v>否</v>
      </c>
      <c r="L1136" s="8">
        <f t="shared" si="121"/>
        <v>0</v>
      </c>
      <c r="M1136" s="8">
        <f t="shared" si="122"/>
        <v>0</v>
      </c>
      <c r="N1136" s="8">
        <f t="shared" si="123"/>
        <v>0</v>
      </c>
      <c r="O1136" s="8">
        <f t="shared" si="124"/>
        <v>0</v>
      </c>
      <c r="P1136" s="8">
        <f>IF(K1136&lt;&gt;"是",0,IF(税费设置!$B$6="是",E1136/(1+税费设置!$B$10),E1136))</f>
        <v>0</v>
      </c>
      <c r="Q1136" s="8">
        <f>IF(K1136&lt;&gt;"是",0,P1136*税费设置!$B$8)</f>
        <v>0</v>
      </c>
      <c r="R1136" s="8">
        <f>IF(K1136&lt;&gt;"是",0,P1136*税费设置!$B$9)</f>
        <v>0</v>
      </c>
      <c r="S1136" s="8">
        <f t="shared" si="125"/>
        <v>0</v>
      </c>
    </row>
    <row r="1137" spans="1:19" ht="13.9">
      <c r="A1137" s="6" t="str">
        <f>IF(总支出!A1137="","",总支出!A1137)</f>
        <v/>
      </c>
      <c r="B1137" s="7" t="str">
        <f>IF(总支出!B1137="","",总支出!B1137)</f>
        <v/>
      </c>
      <c r="C1137" s="6" t="str">
        <f t="shared" si="119"/>
        <v/>
      </c>
      <c r="D1137" s="6" t="str">
        <f>IF(总支出!C1137="","",总支出!C1137)</f>
        <v/>
      </c>
      <c r="E1137" s="8" t="str">
        <f>IF(总支出!D1137="","",总支出!D1137)</f>
        <v/>
      </c>
      <c r="F1137" s="6" t="str">
        <f>IF(总支出!E1137="","",总支出!E1137)</f>
        <v/>
      </c>
      <c r="G1137" s="6" t="str">
        <f>IF(总支出!H1137="","",总支出!H1137)</f>
        <v/>
      </c>
      <c r="H1137" s="6" t="str">
        <f>IF(总支出!I1137="","自动",总支出!I1137)</f>
        <v>自动</v>
      </c>
      <c r="I1137" s="6" t="str">
        <f>IF(F1137="","",IFERROR(VLOOKUP(F1137,税费设置!$A$15:$B$27,2,FALSE),"含税不明"))</f>
        <v/>
      </c>
      <c r="J1137" s="6" t="str">
        <f t="shared" si="120"/>
        <v/>
      </c>
      <c r="K1137" s="6" t="str">
        <f>IF(AND(税费设置!$B$5="是",G1137="个人支出",J1137="应税"),"是","否")</f>
        <v>否</v>
      </c>
      <c r="L1137" s="8">
        <f t="shared" si="121"/>
        <v>0</v>
      </c>
      <c r="M1137" s="8">
        <f t="shared" si="122"/>
        <v>0</v>
      </c>
      <c r="N1137" s="8">
        <f t="shared" si="123"/>
        <v>0</v>
      </c>
      <c r="O1137" s="8">
        <f t="shared" si="124"/>
        <v>0</v>
      </c>
      <c r="P1137" s="8">
        <f>IF(K1137&lt;&gt;"是",0,IF(税费设置!$B$6="是",E1137/(1+税费设置!$B$10),E1137))</f>
        <v>0</v>
      </c>
      <c r="Q1137" s="8">
        <f>IF(K1137&lt;&gt;"是",0,P1137*税费设置!$B$8)</f>
        <v>0</v>
      </c>
      <c r="R1137" s="8">
        <f>IF(K1137&lt;&gt;"是",0,P1137*税费设置!$B$9)</f>
        <v>0</v>
      </c>
      <c r="S1137" s="8">
        <f t="shared" si="125"/>
        <v>0</v>
      </c>
    </row>
    <row r="1138" spans="1:19" ht="13.9">
      <c r="A1138" s="6" t="str">
        <f>IF(总支出!A1138="","",总支出!A1138)</f>
        <v/>
      </c>
      <c r="B1138" s="7" t="str">
        <f>IF(总支出!B1138="","",总支出!B1138)</f>
        <v/>
      </c>
      <c r="C1138" s="6" t="str">
        <f t="shared" si="119"/>
        <v/>
      </c>
      <c r="D1138" s="6" t="str">
        <f>IF(总支出!C1138="","",总支出!C1138)</f>
        <v/>
      </c>
      <c r="E1138" s="8" t="str">
        <f>IF(总支出!D1138="","",总支出!D1138)</f>
        <v/>
      </c>
      <c r="F1138" s="6" t="str">
        <f>IF(总支出!E1138="","",总支出!E1138)</f>
        <v/>
      </c>
      <c r="G1138" s="6" t="str">
        <f>IF(总支出!H1138="","",总支出!H1138)</f>
        <v/>
      </c>
      <c r="H1138" s="6" t="str">
        <f>IF(总支出!I1138="","自动",总支出!I1138)</f>
        <v>自动</v>
      </c>
      <c r="I1138" s="6" t="str">
        <f>IF(F1138="","",IFERROR(VLOOKUP(F1138,税费设置!$A$15:$B$27,2,FALSE),"含税不明"))</f>
        <v/>
      </c>
      <c r="J1138" s="6" t="str">
        <f t="shared" si="120"/>
        <v/>
      </c>
      <c r="K1138" s="6" t="str">
        <f>IF(AND(税费设置!$B$5="是",G1138="个人支出",J1138="应税"),"是","否")</f>
        <v>否</v>
      </c>
      <c r="L1138" s="8">
        <f t="shared" si="121"/>
        <v>0</v>
      </c>
      <c r="M1138" s="8">
        <f t="shared" si="122"/>
        <v>0</v>
      </c>
      <c r="N1138" s="8">
        <f t="shared" si="123"/>
        <v>0</v>
      </c>
      <c r="O1138" s="8">
        <f t="shared" si="124"/>
        <v>0</v>
      </c>
      <c r="P1138" s="8">
        <f>IF(K1138&lt;&gt;"是",0,IF(税费设置!$B$6="是",E1138/(1+税费设置!$B$10),E1138))</f>
        <v>0</v>
      </c>
      <c r="Q1138" s="8">
        <f>IF(K1138&lt;&gt;"是",0,P1138*税费设置!$B$8)</f>
        <v>0</v>
      </c>
      <c r="R1138" s="8">
        <f>IF(K1138&lt;&gt;"是",0,P1138*税费设置!$B$9)</f>
        <v>0</v>
      </c>
      <c r="S1138" s="8">
        <f t="shared" si="125"/>
        <v>0</v>
      </c>
    </row>
    <row r="1139" spans="1:19" ht="13.9">
      <c r="A1139" s="6" t="str">
        <f>IF(总支出!A1139="","",总支出!A1139)</f>
        <v/>
      </c>
      <c r="B1139" s="7" t="str">
        <f>IF(总支出!B1139="","",总支出!B1139)</f>
        <v/>
      </c>
      <c r="C1139" s="6" t="str">
        <f t="shared" si="119"/>
        <v/>
      </c>
      <c r="D1139" s="6" t="str">
        <f>IF(总支出!C1139="","",总支出!C1139)</f>
        <v/>
      </c>
      <c r="E1139" s="8" t="str">
        <f>IF(总支出!D1139="","",总支出!D1139)</f>
        <v/>
      </c>
      <c r="F1139" s="6" t="str">
        <f>IF(总支出!E1139="","",总支出!E1139)</f>
        <v/>
      </c>
      <c r="G1139" s="6" t="str">
        <f>IF(总支出!H1139="","",总支出!H1139)</f>
        <v/>
      </c>
      <c r="H1139" s="6" t="str">
        <f>IF(总支出!I1139="","自动",总支出!I1139)</f>
        <v>自动</v>
      </c>
      <c r="I1139" s="6" t="str">
        <f>IF(F1139="","",IFERROR(VLOOKUP(F1139,税费设置!$A$15:$B$27,2,FALSE),"含税不明"))</f>
        <v/>
      </c>
      <c r="J1139" s="6" t="str">
        <f t="shared" si="120"/>
        <v/>
      </c>
      <c r="K1139" s="6" t="str">
        <f>IF(AND(税费设置!$B$5="是",G1139="个人支出",J1139="应税"),"是","否")</f>
        <v>否</v>
      </c>
      <c r="L1139" s="8">
        <f t="shared" si="121"/>
        <v>0</v>
      </c>
      <c r="M1139" s="8">
        <f t="shared" si="122"/>
        <v>0</v>
      </c>
      <c r="N1139" s="8">
        <f t="shared" si="123"/>
        <v>0</v>
      </c>
      <c r="O1139" s="8">
        <f t="shared" si="124"/>
        <v>0</v>
      </c>
      <c r="P1139" s="8">
        <f>IF(K1139&lt;&gt;"是",0,IF(税费设置!$B$6="是",E1139/(1+税费设置!$B$10),E1139))</f>
        <v>0</v>
      </c>
      <c r="Q1139" s="8">
        <f>IF(K1139&lt;&gt;"是",0,P1139*税费设置!$B$8)</f>
        <v>0</v>
      </c>
      <c r="R1139" s="8">
        <f>IF(K1139&lt;&gt;"是",0,P1139*税费设置!$B$9)</f>
        <v>0</v>
      </c>
      <c r="S1139" s="8">
        <f t="shared" si="125"/>
        <v>0</v>
      </c>
    </row>
    <row r="1140" spans="1:19" ht="13.9">
      <c r="A1140" s="6" t="str">
        <f>IF(总支出!A1140="","",总支出!A1140)</f>
        <v/>
      </c>
      <c r="B1140" s="7" t="str">
        <f>IF(总支出!B1140="","",总支出!B1140)</f>
        <v/>
      </c>
      <c r="C1140" s="6" t="str">
        <f t="shared" si="119"/>
        <v/>
      </c>
      <c r="D1140" s="6" t="str">
        <f>IF(总支出!C1140="","",总支出!C1140)</f>
        <v/>
      </c>
      <c r="E1140" s="8" t="str">
        <f>IF(总支出!D1140="","",总支出!D1140)</f>
        <v/>
      </c>
      <c r="F1140" s="6" t="str">
        <f>IF(总支出!E1140="","",总支出!E1140)</f>
        <v/>
      </c>
      <c r="G1140" s="6" t="str">
        <f>IF(总支出!H1140="","",总支出!H1140)</f>
        <v/>
      </c>
      <c r="H1140" s="6" t="str">
        <f>IF(总支出!I1140="","自动",总支出!I1140)</f>
        <v>自动</v>
      </c>
      <c r="I1140" s="6" t="str">
        <f>IF(F1140="","",IFERROR(VLOOKUP(F1140,税费设置!$A$15:$B$27,2,FALSE),"含税不明"))</f>
        <v/>
      </c>
      <c r="J1140" s="6" t="str">
        <f t="shared" si="120"/>
        <v/>
      </c>
      <c r="K1140" s="6" t="str">
        <f>IF(AND(税费设置!$B$5="是",G1140="个人支出",J1140="应税"),"是","否")</f>
        <v>否</v>
      </c>
      <c r="L1140" s="8">
        <f t="shared" si="121"/>
        <v>0</v>
      </c>
      <c r="M1140" s="8">
        <f t="shared" si="122"/>
        <v>0</v>
      </c>
      <c r="N1140" s="8">
        <f t="shared" si="123"/>
        <v>0</v>
      </c>
      <c r="O1140" s="8">
        <f t="shared" si="124"/>
        <v>0</v>
      </c>
      <c r="P1140" s="8">
        <f>IF(K1140&lt;&gt;"是",0,IF(税费设置!$B$6="是",E1140/(1+税费设置!$B$10),E1140))</f>
        <v>0</v>
      </c>
      <c r="Q1140" s="8">
        <f>IF(K1140&lt;&gt;"是",0,P1140*税费设置!$B$8)</f>
        <v>0</v>
      </c>
      <c r="R1140" s="8">
        <f>IF(K1140&lt;&gt;"是",0,P1140*税费设置!$B$9)</f>
        <v>0</v>
      </c>
      <c r="S1140" s="8">
        <f t="shared" si="125"/>
        <v>0</v>
      </c>
    </row>
    <row r="1141" spans="1:19" ht="13.9">
      <c r="A1141" s="6" t="str">
        <f>IF(总支出!A1141="","",总支出!A1141)</f>
        <v/>
      </c>
      <c r="B1141" s="7" t="str">
        <f>IF(总支出!B1141="","",总支出!B1141)</f>
        <v/>
      </c>
      <c r="C1141" s="6" t="str">
        <f t="shared" si="119"/>
        <v/>
      </c>
      <c r="D1141" s="6" t="str">
        <f>IF(总支出!C1141="","",总支出!C1141)</f>
        <v/>
      </c>
      <c r="E1141" s="8" t="str">
        <f>IF(总支出!D1141="","",总支出!D1141)</f>
        <v/>
      </c>
      <c r="F1141" s="6" t="str">
        <f>IF(总支出!E1141="","",总支出!E1141)</f>
        <v/>
      </c>
      <c r="G1141" s="6" t="str">
        <f>IF(总支出!H1141="","",总支出!H1141)</f>
        <v/>
      </c>
      <c r="H1141" s="6" t="str">
        <f>IF(总支出!I1141="","自动",总支出!I1141)</f>
        <v>自动</v>
      </c>
      <c r="I1141" s="6" t="str">
        <f>IF(F1141="","",IFERROR(VLOOKUP(F1141,税费设置!$A$15:$B$27,2,FALSE),"含税不明"))</f>
        <v/>
      </c>
      <c r="J1141" s="6" t="str">
        <f t="shared" si="120"/>
        <v/>
      </c>
      <c r="K1141" s="6" t="str">
        <f>IF(AND(税费设置!$B$5="是",G1141="个人支出",J1141="应税"),"是","否")</f>
        <v>否</v>
      </c>
      <c r="L1141" s="8">
        <f t="shared" si="121"/>
        <v>0</v>
      </c>
      <c r="M1141" s="8">
        <f t="shared" si="122"/>
        <v>0</v>
      </c>
      <c r="N1141" s="8">
        <f t="shared" si="123"/>
        <v>0</v>
      </c>
      <c r="O1141" s="8">
        <f t="shared" si="124"/>
        <v>0</v>
      </c>
      <c r="P1141" s="8">
        <f>IF(K1141&lt;&gt;"是",0,IF(税费设置!$B$6="是",E1141/(1+税费设置!$B$10),E1141))</f>
        <v>0</v>
      </c>
      <c r="Q1141" s="8">
        <f>IF(K1141&lt;&gt;"是",0,P1141*税费设置!$B$8)</f>
        <v>0</v>
      </c>
      <c r="R1141" s="8">
        <f>IF(K1141&lt;&gt;"是",0,P1141*税费设置!$B$9)</f>
        <v>0</v>
      </c>
      <c r="S1141" s="8">
        <f t="shared" si="125"/>
        <v>0</v>
      </c>
    </row>
    <row r="1142" spans="1:19" ht="13.9">
      <c r="A1142" s="6" t="str">
        <f>IF(总支出!A1142="","",总支出!A1142)</f>
        <v/>
      </c>
      <c r="B1142" s="7" t="str">
        <f>IF(总支出!B1142="","",总支出!B1142)</f>
        <v/>
      </c>
      <c r="C1142" s="6" t="str">
        <f t="shared" si="119"/>
        <v/>
      </c>
      <c r="D1142" s="6" t="str">
        <f>IF(总支出!C1142="","",总支出!C1142)</f>
        <v/>
      </c>
      <c r="E1142" s="8" t="str">
        <f>IF(总支出!D1142="","",总支出!D1142)</f>
        <v/>
      </c>
      <c r="F1142" s="6" t="str">
        <f>IF(总支出!E1142="","",总支出!E1142)</f>
        <v/>
      </c>
      <c r="G1142" s="6" t="str">
        <f>IF(总支出!H1142="","",总支出!H1142)</f>
        <v/>
      </c>
      <c r="H1142" s="6" t="str">
        <f>IF(总支出!I1142="","自动",总支出!I1142)</f>
        <v>自动</v>
      </c>
      <c r="I1142" s="6" t="str">
        <f>IF(F1142="","",IFERROR(VLOOKUP(F1142,税费设置!$A$15:$B$27,2,FALSE),"含税不明"))</f>
        <v/>
      </c>
      <c r="J1142" s="6" t="str">
        <f t="shared" si="120"/>
        <v/>
      </c>
      <c r="K1142" s="6" t="str">
        <f>IF(AND(税费设置!$B$5="是",G1142="个人支出",J1142="应税"),"是","否")</f>
        <v>否</v>
      </c>
      <c r="L1142" s="8">
        <f t="shared" si="121"/>
        <v>0</v>
      </c>
      <c r="M1142" s="8">
        <f t="shared" si="122"/>
        <v>0</v>
      </c>
      <c r="N1142" s="8">
        <f t="shared" si="123"/>
        <v>0</v>
      </c>
      <c r="O1142" s="8">
        <f t="shared" si="124"/>
        <v>0</v>
      </c>
      <c r="P1142" s="8">
        <f>IF(K1142&lt;&gt;"是",0,IF(税费设置!$B$6="是",E1142/(1+税费设置!$B$10),E1142))</f>
        <v>0</v>
      </c>
      <c r="Q1142" s="8">
        <f>IF(K1142&lt;&gt;"是",0,P1142*税费设置!$B$8)</f>
        <v>0</v>
      </c>
      <c r="R1142" s="8">
        <f>IF(K1142&lt;&gt;"是",0,P1142*税费设置!$B$9)</f>
        <v>0</v>
      </c>
      <c r="S1142" s="8">
        <f t="shared" si="125"/>
        <v>0</v>
      </c>
    </row>
    <row r="1143" spans="1:19" ht="13.9">
      <c r="A1143" s="6" t="str">
        <f>IF(总支出!A1143="","",总支出!A1143)</f>
        <v/>
      </c>
      <c r="B1143" s="7" t="str">
        <f>IF(总支出!B1143="","",总支出!B1143)</f>
        <v/>
      </c>
      <c r="C1143" s="6" t="str">
        <f t="shared" si="119"/>
        <v/>
      </c>
      <c r="D1143" s="6" t="str">
        <f>IF(总支出!C1143="","",总支出!C1143)</f>
        <v/>
      </c>
      <c r="E1143" s="8" t="str">
        <f>IF(总支出!D1143="","",总支出!D1143)</f>
        <v/>
      </c>
      <c r="F1143" s="6" t="str">
        <f>IF(总支出!E1143="","",总支出!E1143)</f>
        <v/>
      </c>
      <c r="G1143" s="6" t="str">
        <f>IF(总支出!H1143="","",总支出!H1143)</f>
        <v/>
      </c>
      <c r="H1143" s="6" t="str">
        <f>IF(总支出!I1143="","自动",总支出!I1143)</f>
        <v>自动</v>
      </c>
      <c r="I1143" s="6" t="str">
        <f>IF(F1143="","",IFERROR(VLOOKUP(F1143,税费设置!$A$15:$B$27,2,FALSE),"含税不明"))</f>
        <v/>
      </c>
      <c r="J1143" s="6" t="str">
        <f t="shared" si="120"/>
        <v/>
      </c>
      <c r="K1143" s="6" t="str">
        <f>IF(AND(税费设置!$B$5="是",G1143="个人支出",J1143="应税"),"是","否")</f>
        <v>否</v>
      </c>
      <c r="L1143" s="8">
        <f t="shared" si="121"/>
        <v>0</v>
      </c>
      <c r="M1143" s="8">
        <f t="shared" si="122"/>
        <v>0</v>
      </c>
      <c r="N1143" s="8">
        <f t="shared" si="123"/>
        <v>0</v>
      </c>
      <c r="O1143" s="8">
        <f t="shared" si="124"/>
        <v>0</v>
      </c>
      <c r="P1143" s="8">
        <f>IF(K1143&lt;&gt;"是",0,IF(税费设置!$B$6="是",E1143/(1+税费设置!$B$10),E1143))</f>
        <v>0</v>
      </c>
      <c r="Q1143" s="8">
        <f>IF(K1143&lt;&gt;"是",0,P1143*税费设置!$B$8)</f>
        <v>0</v>
      </c>
      <c r="R1143" s="8">
        <f>IF(K1143&lt;&gt;"是",0,P1143*税费设置!$B$9)</f>
        <v>0</v>
      </c>
      <c r="S1143" s="8">
        <f t="shared" si="125"/>
        <v>0</v>
      </c>
    </row>
    <row r="1144" spans="1:19" ht="13.9">
      <c r="A1144" s="6" t="str">
        <f>IF(总支出!A1144="","",总支出!A1144)</f>
        <v/>
      </c>
      <c r="B1144" s="7" t="str">
        <f>IF(总支出!B1144="","",总支出!B1144)</f>
        <v/>
      </c>
      <c r="C1144" s="6" t="str">
        <f t="shared" si="119"/>
        <v/>
      </c>
      <c r="D1144" s="6" t="str">
        <f>IF(总支出!C1144="","",总支出!C1144)</f>
        <v/>
      </c>
      <c r="E1144" s="8" t="str">
        <f>IF(总支出!D1144="","",总支出!D1144)</f>
        <v/>
      </c>
      <c r="F1144" s="6" t="str">
        <f>IF(总支出!E1144="","",总支出!E1144)</f>
        <v/>
      </c>
      <c r="G1144" s="6" t="str">
        <f>IF(总支出!H1144="","",总支出!H1144)</f>
        <v/>
      </c>
      <c r="H1144" s="6" t="str">
        <f>IF(总支出!I1144="","自动",总支出!I1144)</f>
        <v>自动</v>
      </c>
      <c r="I1144" s="6" t="str">
        <f>IF(F1144="","",IFERROR(VLOOKUP(F1144,税费设置!$A$15:$B$27,2,FALSE),"含税不明"))</f>
        <v/>
      </c>
      <c r="J1144" s="6" t="str">
        <f t="shared" si="120"/>
        <v/>
      </c>
      <c r="K1144" s="6" t="str">
        <f>IF(AND(税费设置!$B$5="是",G1144="个人支出",J1144="应税"),"是","否")</f>
        <v>否</v>
      </c>
      <c r="L1144" s="8">
        <f t="shared" si="121"/>
        <v>0</v>
      </c>
      <c r="M1144" s="8">
        <f t="shared" si="122"/>
        <v>0</v>
      </c>
      <c r="N1144" s="8">
        <f t="shared" si="123"/>
        <v>0</v>
      </c>
      <c r="O1144" s="8">
        <f t="shared" si="124"/>
        <v>0</v>
      </c>
      <c r="P1144" s="8">
        <f>IF(K1144&lt;&gt;"是",0,IF(税费设置!$B$6="是",E1144/(1+税费设置!$B$10),E1144))</f>
        <v>0</v>
      </c>
      <c r="Q1144" s="8">
        <f>IF(K1144&lt;&gt;"是",0,P1144*税费设置!$B$8)</f>
        <v>0</v>
      </c>
      <c r="R1144" s="8">
        <f>IF(K1144&lt;&gt;"是",0,P1144*税费设置!$B$9)</f>
        <v>0</v>
      </c>
      <c r="S1144" s="8">
        <f t="shared" si="125"/>
        <v>0</v>
      </c>
    </row>
    <row r="1145" spans="1:19" ht="13.9">
      <c r="A1145" s="6" t="str">
        <f>IF(总支出!A1145="","",总支出!A1145)</f>
        <v/>
      </c>
      <c r="B1145" s="7" t="str">
        <f>IF(总支出!B1145="","",总支出!B1145)</f>
        <v/>
      </c>
      <c r="C1145" s="6" t="str">
        <f t="shared" si="119"/>
        <v/>
      </c>
      <c r="D1145" s="6" t="str">
        <f>IF(总支出!C1145="","",总支出!C1145)</f>
        <v/>
      </c>
      <c r="E1145" s="8" t="str">
        <f>IF(总支出!D1145="","",总支出!D1145)</f>
        <v/>
      </c>
      <c r="F1145" s="6" t="str">
        <f>IF(总支出!E1145="","",总支出!E1145)</f>
        <v/>
      </c>
      <c r="G1145" s="6" t="str">
        <f>IF(总支出!H1145="","",总支出!H1145)</f>
        <v/>
      </c>
      <c r="H1145" s="6" t="str">
        <f>IF(总支出!I1145="","自动",总支出!I1145)</f>
        <v>自动</v>
      </c>
      <c r="I1145" s="6" t="str">
        <f>IF(F1145="","",IFERROR(VLOOKUP(F1145,税费设置!$A$15:$B$27,2,FALSE),"含税不明"))</f>
        <v/>
      </c>
      <c r="J1145" s="6" t="str">
        <f t="shared" si="120"/>
        <v/>
      </c>
      <c r="K1145" s="6" t="str">
        <f>IF(AND(税费设置!$B$5="是",G1145="个人支出",J1145="应税"),"是","否")</f>
        <v>否</v>
      </c>
      <c r="L1145" s="8">
        <f t="shared" si="121"/>
        <v>0</v>
      </c>
      <c r="M1145" s="8">
        <f t="shared" si="122"/>
        <v>0</v>
      </c>
      <c r="N1145" s="8">
        <f t="shared" si="123"/>
        <v>0</v>
      </c>
      <c r="O1145" s="8">
        <f t="shared" si="124"/>
        <v>0</v>
      </c>
      <c r="P1145" s="8">
        <f>IF(K1145&lt;&gt;"是",0,IF(税费设置!$B$6="是",E1145/(1+税费设置!$B$10),E1145))</f>
        <v>0</v>
      </c>
      <c r="Q1145" s="8">
        <f>IF(K1145&lt;&gt;"是",0,P1145*税费设置!$B$8)</f>
        <v>0</v>
      </c>
      <c r="R1145" s="8">
        <f>IF(K1145&lt;&gt;"是",0,P1145*税费设置!$B$9)</f>
        <v>0</v>
      </c>
      <c r="S1145" s="8">
        <f t="shared" si="125"/>
        <v>0</v>
      </c>
    </row>
    <row r="1146" spans="1:19" ht="13.9">
      <c r="A1146" s="6" t="str">
        <f>IF(总支出!A1146="","",总支出!A1146)</f>
        <v/>
      </c>
      <c r="B1146" s="7" t="str">
        <f>IF(总支出!B1146="","",总支出!B1146)</f>
        <v/>
      </c>
      <c r="C1146" s="6" t="str">
        <f t="shared" si="119"/>
        <v/>
      </c>
      <c r="D1146" s="6" t="str">
        <f>IF(总支出!C1146="","",总支出!C1146)</f>
        <v/>
      </c>
      <c r="E1146" s="8" t="str">
        <f>IF(总支出!D1146="","",总支出!D1146)</f>
        <v/>
      </c>
      <c r="F1146" s="6" t="str">
        <f>IF(总支出!E1146="","",总支出!E1146)</f>
        <v/>
      </c>
      <c r="G1146" s="6" t="str">
        <f>IF(总支出!H1146="","",总支出!H1146)</f>
        <v/>
      </c>
      <c r="H1146" s="6" t="str">
        <f>IF(总支出!I1146="","自动",总支出!I1146)</f>
        <v>自动</v>
      </c>
      <c r="I1146" s="6" t="str">
        <f>IF(F1146="","",IFERROR(VLOOKUP(F1146,税费设置!$A$15:$B$27,2,FALSE),"含税不明"))</f>
        <v/>
      </c>
      <c r="J1146" s="6" t="str">
        <f t="shared" si="120"/>
        <v/>
      </c>
      <c r="K1146" s="6" t="str">
        <f>IF(AND(税费设置!$B$5="是",G1146="个人支出",J1146="应税"),"是","否")</f>
        <v>否</v>
      </c>
      <c r="L1146" s="8">
        <f t="shared" si="121"/>
        <v>0</v>
      </c>
      <c r="M1146" s="8">
        <f t="shared" si="122"/>
        <v>0</v>
      </c>
      <c r="N1146" s="8">
        <f t="shared" si="123"/>
        <v>0</v>
      </c>
      <c r="O1146" s="8">
        <f t="shared" si="124"/>
        <v>0</v>
      </c>
      <c r="P1146" s="8">
        <f>IF(K1146&lt;&gt;"是",0,IF(税费设置!$B$6="是",E1146/(1+税费设置!$B$10),E1146))</f>
        <v>0</v>
      </c>
      <c r="Q1146" s="8">
        <f>IF(K1146&lt;&gt;"是",0,P1146*税费设置!$B$8)</f>
        <v>0</v>
      </c>
      <c r="R1146" s="8">
        <f>IF(K1146&lt;&gt;"是",0,P1146*税费设置!$B$9)</f>
        <v>0</v>
      </c>
      <c r="S1146" s="8">
        <f t="shared" si="125"/>
        <v>0</v>
      </c>
    </row>
    <row r="1147" spans="1:19" ht="13.9">
      <c r="A1147" s="6" t="str">
        <f>IF(总支出!A1147="","",总支出!A1147)</f>
        <v/>
      </c>
      <c r="B1147" s="7" t="str">
        <f>IF(总支出!B1147="","",总支出!B1147)</f>
        <v/>
      </c>
      <c r="C1147" s="6" t="str">
        <f t="shared" si="119"/>
        <v/>
      </c>
      <c r="D1147" s="6" t="str">
        <f>IF(总支出!C1147="","",总支出!C1147)</f>
        <v/>
      </c>
      <c r="E1147" s="8" t="str">
        <f>IF(总支出!D1147="","",总支出!D1147)</f>
        <v/>
      </c>
      <c r="F1147" s="6" t="str">
        <f>IF(总支出!E1147="","",总支出!E1147)</f>
        <v/>
      </c>
      <c r="G1147" s="6" t="str">
        <f>IF(总支出!H1147="","",总支出!H1147)</f>
        <v/>
      </c>
      <c r="H1147" s="6" t="str">
        <f>IF(总支出!I1147="","自动",总支出!I1147)</f>
        <v>自动</v>
      </c>
      <c r="I1147" s="6" t="str">
        <f>IF(F1147="","",IFERROR(VLOOKUP(F1147,税费设置!$A$15:$B$27,2,FALSE),"含税不明"))</f>
        <v/>
      </c>
      <c r="J1147" s="6" t="str">
        <f t="shared" si="120"/>
        <v/>
      </c>
      <c r="K1147" s="6" t="str">
        <f>IF(AND(税费设置!$B$5="是",G1147="个人支出",J1147="应税"),"是","否")</f>
        <v>否</v>
      </c>
      <c r="L1147" s="8">
        <f t="shared" si="121"/>
        <v>0</v>
      </c>
      <c r="M1147" s="8">
        <f t="shared" si="122"/>
        <v>0</v>
      </c>
      <c r="N1147" s="8">
        <f t="shared" si="123"/>
        <v>0</v>
      </c>
      <c r="O1147" s="8">
        <f t="shared" si="124"/>
        <v>0</v>
      </c>
      <c r="P1147" s="8">
        <f>IF(K1147&lt;&gt;"是",0,IF(税费设置!$B$6="是",E1147/(1+税费设置!$B$10),E1147))</f>
        <v>0</v>
      </c>
      <c r="Q1147" s="8">
        <f>IF(K1147&lt;&gt;"是",0,P1147*税费设置!$B$8)</f>
        <v>0</v>
      </c>
      <c r="R1147" s="8">
        <f>IF(K1147&lt;&gt;"是",0,P1147*税费设置!$B$9)</f>
        <v>0</v>
      </c>
      <c r="S1147" s="8">
        <f t="shared" si="125"/>
        <v>0</v>
      </c>
    </row>
    <row r="1148" spans="1:19" ht="13.9">
      <c r="A1148" s="6" t="str">
        <f>IF(总支出!A1148="","",总支出!A1148)</f>
        <v/>
      </c>
      <c r="B1148" s="7" t="str">
        <f>IF(总支出!B1148="","",总支出!B1148)</f>
        <v/>
      </c>
      <c r="C1148" s="6" t="str">
        <f t="shared" si="119"/>
        <v/>
      </c>
      <c r="D1148" s="6" t="str">
        <f>IF(总支出!C1148="","",总支出!C1148)</f>
        <v/>
      </c>
      <c r="E1148" s="8" t="str">
        <f>IF(总支出!D1148="","",总支出!D1148)</f>
        <v/>
      </c>
      <c r="F1148" s="6" t="str">
        <f>IF(总支出!E1148="","",总支出!E1148)</f>
        <v/>
      </c>
      <c r="G1148" s="6" t="str">
        <f>IF(总支出!H1148="","",总支出!H1148)</f>
        <v/>
      </c>
      <c r="H1148" s="6" t="str">
        <f>IF(总支出!I1148="","自动",总支出!I1148)</f>
        <v>自动</v>
      </c>
      <c r="I1148" s="6" t="str">
        <f>IF(F1148="","",IFERROR(VLOOKUP(F1148,税费设置!$A$15:$B$27,2,FALSE),"含税不明"))</f>
        <v/>
      </c>
      <c r="J1148" s="6" t="str">
        <f t="shared" si="120"/>
        <v/>
      </c>
      <c r="K1148" s="6" t="str">
        <f>IF(AND(税费设置!$B$5="是",G1148="个人支出",J1148="应税"),"是","否")</f>
        <v>否</v>
      </c>
      <c r="L1148" s="8">
        <f t="shared" si="121"/>
        <v>0</v>
      </c>
      <c r="M1148" s="8">
        <f t="shared" si="122"/>
        <v>0</v>
      </c>
      <c r="N1148" s="8">
        <f t="shared" si="123"/>
        <v>0</v>
      </c>
      <c r="O1148" s="8">
        <f t="shared" si="124"/>
        <v>0</v>
      </c>
      <c r="P1148" s="8">
        <f>IF(K1148&lt;&gt;"是",0,IF(税费设置!$B$6="是",E1148/(1+税费设置!$B$10),E1148))</f>
        <v>0</v>
      </c>
      <c r="Q1148" s="8">
        <f>IF(K1148&lt;&gt;"是",0,P1148*税费设置!$B$8)</f>
        <v>0</v>
      </c>
      <c r="R1148" s="8">
        <f>IF(K1148&lt;&gt;"是",0,P1148*税费设置!$B$9)</f>
        <v>0</v>
      </c>
      <c r="S1148" s="8">
        <f t="shared" si="125"/>
        <v>0</v>
      </c>
    </row>
    <row r="1149" spans="1:19" ht="13.9">
      <c r="A1149" s="6" t="str">
        <f>IF(总支出!A1149="","",总支出!A1149)</f>
        <v/>
      </c>
      <c r="B1149" s="7" t="str">
        <f>IF(总支出!B1149="","",总支出!B1149)</f>
        <v/>
      </c>
      <c r="C1149" s="6" t="str">
        <f t="shared" si="119"/>
        <v/>
      </c>
      <c r="D1149" s="6" t="str">
        <f>IF(总支出!C1149="","",总支出!C1149)</f>
        <v/>
      </c>
      <c r="E1149" s="8" t="str">
        <f>IF(总支出!D1149="","",总支出!D1149)</f>
        <v/>
      </c>
      <c r="F1149" s="6" t="str">
        <f>IF(总支出!E1149="","",总支出!E1149)</f>
        <v/>
      </c>
      <c r="G1149" s="6" t="str">
        <f>IF(总支出!H1149="","",总支出!H1149)</f>
        <v/>
      </c>
      <c r="H1149" s="6" t="str">
        <f>IF(总支出!I1149="","自动",总支出!I1149)</f>
        <v>自动</v>
      </c>
      <c r="I1149" s="6" t="str">
        <f>IF(F1149="","",IFERROR(VLOOKUP(F1149,税费设置!$A$15:$B$27,2,FALSE),"含税不明"))</f>
        <v/>
      </c>
      <c r="J1149" s="6" t="str">
        <f t="shared" si="120"/>
        <v/>
      </c>
      <c r="K1149" s="6" t="str">
        <f>IF(AND(税费设置!$B$5="是",G1149="个人支出",J1149="应税"),"是","否")</f>
        <v>否</v>
      </c>
      <c r="L1149" s="8">
        <f t="shared" si="121"/>
        <v>0</v>
      </c>
      <c r="M1149" s="8">
        <f t="shared" si="122"/>
        <v>0</v>
      </c>
      <c r="N1149" s="8">
        <f t="shared" si="123"/>
        <v>0</v>
      </c>
      <c r="O1149" s="8">
        <f t="shared" si="124"/>
        <v>0</v>
      </c>
      <c r="P1149" s="8">
        <f>IF(K1149&lt;&gt;"是",0,IF(税费设置!$B$6="是",E1149/(1+税费设置!$B$10),E1149))</f>
        <v>0</v>
      </c>
      <c r="Q1149" s="8">
        <f>IF(K1149&lt;&gt;"是",0,P1149*税费设置!$B$8)</f>
        <v>0</v>
      </c>
      <c r="R1149" s="8">
        <f>IF(K1149&lt;&gt;"是",0,P1149*税费设置!$B$9)</f>
        <v>0</v>
      </c>
      <c r="S1149" s="8">
        <f t="shared" si="125"/>
        <v>0</v>
      </c>
    </row>
    <row r="1150" spans="1:19" ht="13.9">
      <c r="A1150" s="6" t="str">
        <f>IF(总支出!A1150="","",总支出!A1150)</f>
        <v/>
      </c>
      <c r="B1150" s="7" t="str">
        <f>IF(总支出!B1150="","",总支出!B1150)</f>
        <v/>
      </c>
      <c r="C1150" s="6" t="str">
        <f t="shared" si="119"/>
        <v/>
      </c>
      <c r="D1150" s="6" t="str">
        <f>IF(总支出!C1150="","",总支出!C1150)</f>
        <v/>
      </c>
      <c r="E1150" s="8" t="str">
        <f>IF(总支出!D1150="","",总支出!D1150)</f>
        <v/>
      </c>
      <c r="F1150" s="6" t="str">
        <f>IF(总支出!E1150="","",总支出!E1150)</f>
        <v/>
      </c>
      <c r="G1150" s="6" t="str">
        <f>IF(总支出!H1150="","",总支出!H1150)</f>
        <v/>
      </c>
      <c r="H1150" s="6" t="str">
        <f>IF(总支出!I1150="","自动",总支出!I1150)</f>
        <v>自动</v>
      </c>
      <c r="I1150" s="6" t="str">
        <f>IF(F1150="","",IFERROR(VLOOKUP(F1150,税费设置!$A$15:$B$27,2,FALSE),"含税不明"))</f>
        <v/>
      </c>
      <c r="J1150" s="6" t="str">
        <f t="shared" si="120"/>
        <v/>
      </c>
      <c r="K1150" s="6" t="str">
        <f>IF(AND(税费设置!$B$5="是",G1150="个人支出",J1150="应税"),"是","否")</f>
        <v>否</v>
      </c>
      <c r="L1150" s="8">
        <f t="shared" si="121"/>
        <v>0</v>
      </c>
      <c r="M1150" s="8">
        <f t="shared" si="122"/>
        <v>0</v>
      </c>
      <c r="N1150" s="8">
        <f t="shared" si="123"/>
        <v>0</v>
      </c>
      <c r="O1150" s="8">
        <f t="shared" si="124"/>
        <v>0</v>
      </c>
      <c r="P1150" s="8">
        <f>IF(K1150&lt;&gt;"是",0,IF(税费设置!$B$6="是",E1150/(1+税费设置!$B$10),E1150))</f>
        <v>0</v>
      </c>
      <c r="Q1150" s="8">
        <f>IF(K1150&lt;&gt;"是",0,P1150*税费设置!$B$8)</f>
        <v>0</v>
      </c>
      <c r="R1150" s="8">
        <f>IF(K1150&lt;&gt;"是",0,P1150*税费设置!$B$9)</f>
        <v>0</v>
      </c>
      <c r="S1150" s="8">
        <f t="shared" si="125"/>
        <v>0</v>
      </c>
    </row>
    <row r="1151" spans="1:19" ht="13.9">
      <c r="A1151" s="6" t="str">
        <f>IF(总支出!A1151="","",总支出!A1151)</f>
        <v/>
      </c>
      <c r="B1151" s="7" t="str">
        <f>IF(总支出!B1151="","",总支出!B1151)</f>
        <v/>
      </c>
      <c r="C1151" s="6" t="str">
        <f t="shared" si="119"/>
        <v/>
      </c>
      <c r="D1151" s="6" t="str">
        <f>IF(总支出!C1151="","",总支出!C1151)</f>
        <v/>
      </c>
      <c r="E1151" s="8" t="str">
        <f>IF(总支出!D1151="","",总支出!D1151)</f>
        <v/>
      </c>
      <c r="F1151" s="6" t="str">
        <f>IF(总支出!E1151="","",总支出!E1151)</f>
        <v/>
      </c>
      <c r="G1151" s="6" t="str">
        <f>IF(总支出!H1151="","",总支出!H1151)</f>
        <v/>
      </c>
      <c r="H1151" s="6" t="str">
        <f>IF(总支出!I1151="","自动",总支出!I1151)</f>
        <v>自动</v>
      </c>
      <c r="I1151" s="6" t="str">
        <f>IF(F1151="","",IFERROR(VLOOKUP(F1151,税费设置!$A$15:$B$27,2,FALSE),"含税不明"))</f>
        <v/>
      </c>
      <c r="J1151" s="6" t="str">
        <f t="shared" si="120"/>
        <v/>
      </c>
      <c r="K1151" s="6" t="str">
        <f>IF(AND(税费设置!$B$5="是",G1151="个人支出",J1151="应税"),"是","否")</f>
        <v>否</v>
      </c>
      <c r="L1151" s="8">
        <f t="shared" si="121"/>
        <v>0</v>
      </c>
      <c r="M1151" s="8">
        <f t="shared" si="122"/>
        <v>0</v>
      </c>
      <c r="N1151" s="8">
        <f t="shared" si="123"/>
        <v>0</v>
      </c>
      <c r="O1151" s="8">
        <f t="shared" si="124"/>
        <v>0</v>
      </c>
      <c r="P1151" s="8">
        <f>IF(K1151&lt;&gt;"是",0,IF(税费设置!$B$6="是",E1151/(1+税费设置!$B$10),E1151))</f>
        <v>0</v>
      </c>
      <c r="Q1151" s="8">
        <f>IF(K1151&lt;&gt;"是",0,P1151*税费设置!$B$8)</f>
        <v>0</v>
      </c>
      <c r="R1151" s="8">
        <f>IF(K1151&lt;&gt;"是",0,P1151*税费设置!$B$9)</f>
        <v>0</v>
      </c>
      <c r="S1151" s="8">
        <f t="shared" si="125"/>
        <v>0</v>
      </c>
    </row>
    <row r="1152" spans="1:19" ht="13.9">
      <c r="A1152" s="6" t="str">
        <f>IF(总支出!A1152="","",总支出!A1152)</f>
        <v/>
      </c>
      <c r="B1152" s="7" t="str">
        <f>IF(总支出!B1152="","",总支出!B1152)</f>
        <v/>
      </c>
      <c r="C1152" s="6" t="str">
        <f t="shared" si="119"/>
        <v/>
      </c>
      <c r="D1152" s="6" t="str">
        <f>IF(总支出!C1152="","",总支出!C1152)</f>
        <v/>
      </c>
      <c r="E1152" s="8" t="str">
        <f>IF(总支出!D1152="","",总支出!D1152)</f>
        <v/>
      </c>
      <c r="F1152" s="6" t="str">
        <f>IF(总支出!E1152="","",总支出!E1152)</f>
        <v/>
      </c>
      <c r="G1152" s="6" t="str">
        <f>IF(总支出!H1152="","",总支出!H1152)</f>
        <v/>
      </c>
      <c r="H1152" s="6" t="str">
        <f>IF(总支出!I1152="","自动",总支出!I1152)</f>
        <v>自动</v>
      </c>
      <c r="I1152" s="6" t="str">
        <f>IF(F1152="","",IFERROR(VLOOKUP(F1152,税费设置!$A$15:$B$27,2,FALSE),"含税不明"))</f>
        <v/>
      </c>
      <c r="J1152" s="6" t="str">
        <f t="shared" si="120"/>
        <v/>
      </c>
      <c r="K1152" s="6" t="str">
        <f>IF(AND(税费设置!$B$5="是",G1152="个人支出",J1152="应税"),"是","否")</f>
        <v>否</v>
      </c>
      <c r="L1152" s="8">
        <f t="shared" si="121"/>
        <v>0</v>
      </c>
      <c r="M1152" s="8">
        <f t="shared" si="122"/>
        <v>0</v>
      </c>
      <c r="N1152" s="8">
        <f t="shared" si="123"/>
        <v>0</v>
      </c>
      <c r="O1152" s="8">
        <f t="shared" si="124"/>
        <v>0</v>
      </c>
      <c r="P1152" s="8">
        <f>IF(K1152&lt;&gt;"是",0,IF(税费设置!$B$6="是",E1152/(1+税费设置!$B$10),E1152))</f>
        <v>0</v>
      </c>
      <c r="Q1152" s="8">
        <f>IF(K1152&lt;&gt;"是",0,P1152*税费设置!$B$8)</f>
        <v>0</v>
      </c>
      <c r="R1152" s="8">
        <f>IF(K1152&lt;&gt;"是",0,P1152*税费设置!$B$9)</f>
        <v>0</v>
      </c>
      <c r="S1152" s="8">
        <f t="shared" si="125"/>
        <v>0</v>
      </c>
    </row>
    <row r="1153" spans="1:19" ht="13.9">
      <c r="A1153" s="6" t="str">
        <f>IF(总支出!A1153="","",总支出!A1153)</f>
        <v/>
      </c>
      <c r="B1153" s="7" t="str">
        <f>IF(总支出!B1153="","",总支出!B1153)</f>
        <v/>
      </c>
      <c r="C1153" s="6" t="str">
        <f t="shared" si="119"/>
        <v/>
      </c>
      <c r="D1153" s="6" t="str">
        <f>IF(总支出!C1153="","",总支出!C1153)</f>
        <v/>
      </c>
      <c r="E1153" s="8" t="str">
        <f>IF(总支出!D1153="","",总支出!D1153)</f>
        <v/>
      </c>
      <c r="F1153" s="6" t="str">
        <f>IF(总支出!E1153="","",总支出!E1153)</f>
        <v/>
      </c>
      <c r="G1153" s="6" t="str">
        <f>IF(总支出!H1153="","",总支出!H1153)</f>
        <v/>
      </c>
      <c r="H1153" s="6" t="str">
        <f>IF(总支出!I1153="","自动",总支出!I1153)</f>
        <v>自动</v>
      </c>
      <c r="I1153" s="6" t="str">
        <f>IF(F1153="","",IFERROR(VLOOKUP(F1153,税费设置!$A$15:$B$27,2,FALSE),"含税不明"))</f>
        <v/>
      </c>
      <c r="J1153" s="6" t="str">
        <f t="shared" si="120"/>
        <v/>
      </c>
      <c r="K1153" s="6" t="str">
        <f>IF(AND(税费设置!$B$5="是",G1153="个人支出",J1153="应税"),"是","否")</f>
        <v>否</v>
      </c>
      <c r="L1153" s="8">
        <f t="shared" si="121"/>
        <v>0</v>
      </c>
      <c r="M1153" s="8">
        <f t="shared" si="122"/>
        <v>0</v>
      </c>
      <c r="N1153" s="8">
        <f t="shared" si="123"/>
        <v>0</v>
      </c>
      <c r="O1153" s="8">
        <f t="shared" si="124"/>
        <v>0</v>
      </c>
      <c r="P1153" s="8">
        <f>IF(K1153&lt;&gt;"是",0,IF(税费设置!$B$6="是",E1153/(1+税费设置!$B$10),E1153))</f>
        <v>0</v>
      </c>
      <c r="Q1153" s="8">
        <f>IF(K1153&lt;&gt;"是",0,P1153*税费设置!$B$8)</f>
        <v>0</v>
      </c>
      <c r="R1153" s="8">
        <f>IF(K1153&lt;&gt;"是",0,P1153*税费设置!$B$9)</f>
        <v>0</v>
      </c>
      <c r="S1153" s="8">
        <f t="shared" si="125"/>
        <v>0</v>
      </c>
    </row>
    <row r="1154" spans="1:19" ht="13.9">
      <c r="A1154" s="6" t="str">
        <f>IF(总支出!A1154="","",总支出!A1154)</f>
        <v/>
      </c>
      <c r="B1154" s="7" t="str">
        <f>IF(总支出!B1154="","",总支出!B1154)</f>
        <v/>
      </c>
      <c r="C1154" s="6" t="str">
        <f t="shared" si="119"/>
        <v/>
      </c>
      <c r="D1154" s="6" t="str">
        <f>IF(总支出!C1154="","",总支出!C1154)</f>
        <v/>
      </c>
      <c r="E1154" s="8" t="str">
        <f>IF(总支出!D1154="","",总支出!D1154)</f>
        <v/>
      </c>
      <c r="F1154" s="6" t="str">
        <f>IF(总支出!E1154="","",总支出!E1154)</f>
        <v/>
      </c>
      <c r="G1154" s="6" t="str">
        <f>IF(总支出!H1154="","",总支出!H1154)</f>
        <v/>
      </c>
      <c r="H1154" s="6" t="str">
        <f>IF(总支出!I1154="","自动",总支出!I1154)</f>
        <v>自动</v>
      </c>
      <c r="I1154" s="6" t="str">
        <f>IF(F1154="","",IFERROR(VLOOKUP(F1154,税费设置!$A$15:$B$27,2,FALSE),"含税不明"))</f>
        <v/>
      </c>
      <c r="J1154" s="6" t="str">
        <f t="shared" si="120"/>
        <v/>
      </c>
      <c r="K1154" s="6" t="str">
        <f>IF(AND(税费设置!$B$5="是",G1154="个人支出",J1154="应税"),"是","否")</f>
        <v>否</v>
      </c>
      <c r="L1154" s="8">
        <f t="shared" si="121"/>
        <v>0</v>
      </c>
      <c r="M1154" s="8">
        <f t="shared" si="122"/>
        <v>0</v>
      </c>
      <c r="N1154" s="8">
        <f t="shared" si="123"/>
        <v>0</v>
      </c>
      <c r="O1154" s="8">
        <f t="shared" si="124"/>
        <v>0</v>
      </c>
      <c r="P1154" s="8">
        <f>IF(K1154&lt;&gt;"是",0,IF(税费设置!$B$6="是",E1154/(1+税费设置!$B$10),E1154))</f>
        <v>0</v>
      </c>
      <c r="Q1154" s="8">
        <f>IF(K1154&lt;&gt;"是",0,P1154*税费设置!$B$8)</f>
        <v>0</v>
      </c>
      <c r="R1154" s="8">
        <f>IF(K1154&lt;&gt;"是",0,P1154*税费设置!$B$9)</f>
        <v>0</v>
      </c>
      <c r="S1154" s="8">
        <f t="shared" si="125"/>
        <v>0</v>
      </c>
    </row>
    <row r="1155" spans="1:19" ht="13.9">
      <c r="A1155" s="6" t="str">
        <f>IF(总支出!A1155="","",总支出!A1155)</f>
        <v/>
      </c>
      <c r="B1155" s="7" t="str">
        <f>IF(总支出!B1155="","",总支出!B1155)</f>
        <v/>
      </c>
      <c r="C1155" s="6" t="str">
        <f t="shared" si="119"/>
        <v/>
      </c>
      <c r="D1155" s="6" t="str">
        <f>IF(总支出!C1155="","",总支出!C1155)</f>
        <v/>
      </c>
      <c r="E1155" s="8" t="str">
        <f>IF(总支出!D1155="","",总支出!D1155)</f>
        <v/>
      </c>
      <c r="F1155" s="6" t="str">
        <f>IF(总支出!E1155="","",总支出!E1155)</f>
        <v/>
      </c>
      <c r="G1155" s="6" t="str">
        <f>IF(总支出!H1155="","",总支出!H1155)</f>
        <v/>
      </c>
      <c r="H1155" s="6" t="str">
        <f>IF(总支出!I1155="","自动",总支出!I1155)</f>
        <v>自动</v>
      </c>
      <c r="I1155" s="6" t="str">
        <f>IF(F1155="","",IFERROR(VLOOKUP(F1155,税费设置!$A$15:$B$27,2,FALSE),"含税不明"))</f>
        <v/>
      </c>
      <c r="J1155" s="6" t="str">
        <f t="shared" si="120"/>
        <v/>
      </c>
      <c r="K1155" s="6" t="str">
        <f>IF(AND(税费设置!$B$5="是",G1155="个人支出",J1155="应税"),"是","否")</f>
        <v>否</v>
      </c>
      <c r="L1155" s="8">
        <f t="shared" si="121"/>
        <v>0</v>
      </c>
      <c r="M1155" s="8">
        <f t="shared" si="122"/>
        <v>0</v>
      </c>
      <c r="N1155" s="8">
        <f t="shared" si="123"/>
        <v>0</v>
      </c>
      <c r="O1155" s="8">
        <f t="shared" si="124"/>
        <v>0</v>
      </c>
      <c r="P1155" s="8">
        <f>IF(K1155&lt;&gt;"是",0,IF(税费设置!$B$6="是",E1155/(1+税费设置!$B$10),E1155))</f>
        <v>0</v>
      </c>
      <c r="Q1155" s="8">
        <f>IF(K1155&lt;&gt;"是",0,P1155*税费设置!$B$8)</f>
        <v>0</v>
      </c>
      <c r="R1155" s="8">
        <f>IF(K1155&lt;&gt;"是",0,P1155*税费设置!$B$9)</f>
        <v>0</v>
      </c>
      <c r="S1155" s="8">
        <f t="shared" si="125"/>
        <v>0</v>
      </c>
    </row>
    <row r="1156" spans="1:19" ht="13.9">
      <c r="A1156" s="6" t="str">
        <f>IF(总支出!A1156="","",总支出!A1156)</f>
        <v/>
      </c>
      <c r="B1156" s="7" t="str">
        <f>IF(总支出!B1156="","",总支出!B1156)</f>
        <v/>
      </c>
      <c r="C1156" s="6" t="str">
        <f t="shared" ref="C1156:C1219" si="126">IF(B1156="","",TEXT(B1156,"yyyy-mm"))</f>
        <v/>
      </c>
      <c r="D1156" s="6" t="str">
        <f>IF(总支出!C1156="","",总支出!C1156)</f>
        <v/>
      </c>
      <c r="E1156" s="8" t="str">
        <f>IF(总支出!D1156="","",总支出!D1156)</f>
        <v/>
      </c>
      <c r="F1156" s="6" t="str">
        <f>IF(总支出!E1156="","",总支出!E1156)</f>
        <v/>
      </c>
      <c r="G1156" s="6" t="str">
        <f>IF(总支出!H1156="","",总支出!H1156)</f>
        <v/>
      </c>
      <c r="H1156" s="6" t="str">
        <f>IF(总支出!I1156="","自动",总支出!I1156)</f>
        <v>自动</v>
      </c>
      <c r="I1156" s="6" t="str">
        <f>IF(F1156="","",IFERROR(VLOOKUP(F1156,税费设置!$A$15:$B$27,2,FALSE),"含税不明"))</f>
        <v/>
      </c>
      <c r="J1156" s="6" t="str">
        <f t="shared" ref="J1156:J1219" si="127">IF(D1156="","",IF(H1156="自动",I1156,H1156))</f>
        <v/>
      </c>
      <c r="K1156" s="6" t="str">
        <f>IF(AND(税费设置!$B$5="是",G1156="个人支出",J1156="应税"),"是","否")</f>
        <v>否</v>
      </c>
      <c r="L1156" s="8">
        <f t="shared" ref="L1156:L1219" si="128">IF(K1156="是",E1156,0)</f>
        <v>0</v>
      </c>
      <c r="M1156" s="8">
        <f t="shared" ref="M1156:M1219" si="129">IF(AND(G1156="个人支出",J1156="零税率"),E1156,0)</f>
        <v>0</v>
      </c>
      <c r="N1156" s="8">
        <f t="shared" ref="N1156:N1219" si="130">IF(AND(G1156="个人支出",J1156="免税"),E1156,0)</f>
        <v>0</v>
      </c>
      <c r="O1156" s="8">
        <f t="shared" ref="O1156:O1219" si="131">IF(AND(G1156="个人支出",OR(J1156="含税不明",J1156="不适用")),E1156,0)</f>
        <v>0</v>
      </c>
      <c r="P1156" s="8">
        <f>IF(K1156&lt;&gt;"是",0,IF(税费设置!$B$6="是",E1156/(1+税费设置!$B$10),E1156))</f>
        <v>0</v>
      </c>
      <c r="Q1156" s="8">
        <f>IF(K1156&lt;&gt;"是",0,P1156*税费设置!$B$8)</f>
        <v>0</v>
      </c>
      <c r="R1156" s="8">
        <f>IF(K1156&lt;&gt;"是",0,P1156*税费设置!$B$9)</f>
        <v>0</v>
      </c>
      <c r="S1156" s="8">
        <f t="shared" ref="S1156:S1219" si="132">Q1156+R1156</f>
        <v>0</v>
      </c>
    </row>
    <row r="1157" spans="1:19" ht="13.9">
      <c r="A1157" s="6" t="str">
        <f>IF(总支出!A1157="","",总支出!A1157)</f>
        <v/>
      </c>
      <c r="B1157" s="7" t="str">
        <f>IF(总支出!B1157="","",总支出!B1157)</f>
        <v/>
      </c>
      <c r="C1157" s="6" t="str">
        <f t="shared" si="126"/>
        <v/>
      </c>
      <c r="D1157" s="6" t="str">
        <f>IF(总支出!C1157="","",总支出!C1157)</f>
        <v/>
      </c>
      <c r="E1157" s="8" t="str">
        <f>IF(总支出!D1157="","",总支出!D1157)</f>
        <v/>
      </c>
      <c r="F1157" s="6" t="str">
        <f>IF(总支出!E1157="","",总支出!E1157)</f>
        <v/>
      </c>
      <c r="G1157" s="6" t="str">
        <f>IF(总支出!H1157="","",总支出!H1157)</f>
        <v/>
      </c>
      <c r="H1157" s="6" t="str">
        <f>IF(总支出!I1157="","自动",总支出!I1157)</f>
        <v>自动</v>
      </c>
      <c r="I1157" s="6" t="str">
        <f>IF(F1157="","",IFERROR(VLOOKUP(F1157,税费设置!$A$15:$B$27,2,FALSE),"含税不明"))</f>
        <v/>
      </c>
      <c r="J1157" s="6" t="str">
        <f t="shared" si="127"/>
        <v/>
      </c>
      <c r="K1157" s="6" t="str">
        <f>IF(AND(税费设置!$B$5="是",G1157="个人支出",J1157="应税"),"是","否")</f>
        <v>否</v>
      </c>
      <c r="L1157" s="8">
        <f t="shared" si="128"/>
        <v>0</v>
      </c>
      <c r="M1157" s="8">
        <f t="shared" si="129"/>
        <v>0</v>
      </c>
      <c r="N1157" s="8">
        <f t="shared" si="130"/>
        <v>0</v>
      </c>
      <c r="O1157" s="8">
        <f t="shared" si="131"/>
        <v>0</v>
      </c>
      <c r="P1157" s="8">
        <f>IF(K1157&lt;&gt;"是",0,IF(税费设置!$B$6="是",E1157/(1+税费设置!$B$10),E1157))</f>
        <v>0</v>
      </c>
      <c r="Q1157" s="8">
        <f>IF(K1157&lt;&gt;"是",0,P1157*税费设置!$B$8)</f>
        <v>0</v>
      </c>
      <c r="R1157" s="8">
        <f>IF(K1157&lt;&gt;"是",0,P1157*税费设置!$B$9)</f>
        <v>0</v>
      </c>
      <c r="S1157" s="8">
        <f t="shared" si="132"/>
        <v>0</v>
      </c>
    </row>
    <row r="1158" spans="1:19" ht="13.9">
      <c r="A1158" s="6" t="str">
        <f>IF(总支出!A1158="","",总支出!A1158)</f>
        <v/>
      </c>
      <c r="B1158" s="7" t="str">
        <f>IF(总支出!B1158="","",总支出!B1158)</f>
        <v/>
      </c>
      <c r="C1158" s="6" t="str">
        <f t="shared" si="126"/>
        <v/>
      </c>
      <c r="D1158" s="6" t="str">
        <f>IF(总支出!C1158="","",总支出!C1158)</f>
        <v/>
      </c>
      <c r="E1158" s="8" t="str">
        <f>IF(总支出!D1158="","",总支出!D1158)</f>
        <v/>
      </c>
      <c r="F1158" s="6" t="str">
        <f>IF(总支出!E1158="","",总支出!E1158)</f>
        <v/>
      </c>
      <c r="G1158" s="6" t="str">
        <f>IF(总支出!H1158="","",总支出!H1158)</f>
        <v/>
      </c>
      <c r="H1158" s="6" t="str">
        <f>IF(总支出!I1158="","自动",总支出!I1158)</f>
        <v>自动</v>
      </c>
      <c r="I1158" s="6" t="str">
        <f>IF(F1158="","",IFERROR(VLOOKUP(F1158,税费设置!$A$15:$B$27,2,FALSE),"含税不明"))</f>
        <v/>
      </c>
      <c r="J1158" s="6" t="str">
        <f t="shared" si="127"/>
        <v/>
      </c>
      <c r="K1158" s="6" t="str">
        <f>IF(AND(税费设置!$B$5="是",G1158="个人支出",J1158="应税"),"是","否")</f>
        <v>否</v>
      </c>
      <c r="L1158" s="8">
        <f t="shared" si="128"/>
        <v>0</v>
      </c>
      <c r="M1158" s="8">
        <f t="shared" si="129"/>
        <v>0</v>
      </c>
      <c r="N1158" s="8">
        <f t="shared" si="130"/>
        <v>0</v>
      </c>
      <c r="O1158" s="8">
        <f t="shared" si="131"/>
        <v>0</v>
      </c>
      <c r="P1158" s="8">
        <f>IF(K1158&lt;&gt;"是",0,IF(税费设置!$B$6="是",E1158/(1+税费设置!$B$10),E1158))</f>
        <v>0</v>
      </c>
      <c r="Q1158" s="8">
        <f>IF(K1158&lt;&gt;"是",0,P1158*税费设置!$B$8)</f>
        <v>0</v>
      </c>
      <c r="R1158" s="8">
        <f>IF(K1158&lt;&gt;"是",0,P1158*税费设置!$B$9)</f>
        <v>0</v>
      </c>
      <c r="S1158" s="8">
        <f t="shared" si="132"/>
        <v>0</v>
      </c>
    </row>
    <row r="1159" spans="1:19" ht="13.9">
      <c r="A1159" s="6" t="str">
        <f>IF(总支出!A1159="","",总支出!A1159)</f>
        <v/>
      </c>
      <c r="B1159" s="7" t="str">
        <f>IF(总支出!B1159="","",总支出!B1159)</f>
        <v/>
      </c>
      <c r="C1159" s="6" t="str">
        <f t="shared" si="126"/>
        <v/>
      </c>
      <c r="D1159" s="6" t="str">
        <f>IF(总支出!C1159="","",总支出!C1159)</f>
        <v/>
      </c>
      <c r="E1159" s="8" t="str">
        <f>IF(总支出!D1159="","",总支出!D1159)</f>
        <v/>
      </c>
      <c r="F1159" s="6" t="str">
        <f>IF(总支出!E1159="","",总支出!E1159)</f>
        <v/>
      </c>
      <c r="G1159" s="6" t="str">
        <f>IF(总支出!H1159="","",总支出!H1159)</f>
        <v/>
      </c>
      <c r="H1159" s="6" t="str">
        <f>IF(总支出!I1159="","自动",总支出!I1159)</f>
        <v>自动</v>
      </c>
      <c r="I1159" s="6" t="str">
        <f>IF(F1159="","",IFERROR(VLOOKUP(F1159,税费设置!$A$15:$B$27,2,FALSE),"含税不明"))</f>
        <v/>
      </c>
      <c r="J1159" s="6" t="str">
        <f t="shared" si="127"/>
        <v/>
      </c>
      <c r="K1159" s="6" t="str">
        <f>IF(AND(税费设置!$B$5="是",G1159="个人支出",J1159="应税"),"是","否")</f>
        <v>否</v>
      </c>
      <c r="L1159" s="8">
        <f t="shared" si="128"/>
        <v>0</v>
      </c>
      <c r="M1159" s="8">
        <f t="shared" si="129"/>
        <v>0</v>
      </c>
      <c r="N1159" s="8">
        <f t="shared" si="130"/>
        <v>0</v>
      </c>
      <c r="O1159" s="8">
        <f t="shared" si="131"/>
        <v>0</v>
      </c>
      <c r="P1159" s="8">
        <f>IF(K1159&lt;&gt;"是",0,IF(税费设置!$B$6="是",E1159/(1+税费设置!$B$10),E1159))</f>
        <v>0</v>
      </c>
      <c r="Q1159" s="8">
        <f>IF(K1159&lt;&gt;"是",0,P1159*税费设置!$B$8)</f>
        <v>0</v>
      </c>
      <c r="R1159" s="8">
        <f>IF(K1159&lt;&gt;"是",0,P1159*税费设置!$B$9)</f>
        <v>0</v>
      </c>
      <c r="S1159" s="8">
        <f t="shared" si="132"/>
        <v>0</v>
      </c>
    </row>
    <row r="1160" spans="1:19" ht="13.9">
      <c r="A1160" s="6" t="str">
        <f>IF(总支出!A1160="","",总支出!A1160)</f>
        <v/>
      </c>
      <c r="B1160" s="7" t="str">
        <f>IF(总支出!B1160="","",总支出!B1160)</f>
        <v/>
      </c>
      <c r="C1160" s="6" t="str">
        <f t="shared" si="126"/>
        <v/>
      </c>
      <c r="D1160" s="6" t="str">
        <f>IF(总支出!C1160="","",总支出!C1160)</f>
        <v/>
      </c>
      <c r="E1160" s="8" t="str">
        <f>IF(总支出!D1160="","",总支出!D1160)</f>
        <v/>
      </c>
      <c r="F1160" s="6" t="str">
        <f>IF(总支出!E1160="","",总支出!E1160)</f>
        <v/>
      </c>
      <c r="G1160" s="6" t="str">
        <f>IF(总支出!H1160="","",总支出!H1160)</f>
        <v/>
      </c>
      <c r="H1160" s="6" t="str">
        <f>IF(总支出!I1160="","自动",总支出!I1160)</f>
        <v>自动</v>
      </c>
      <c r="I1160" s="6" t="str">
        <f>IF(F1160="","",IFERROR(VLOOKUP(F1160,税费设置!$A$15:$B$27,2,FALSE),"含税不明"))</f>
        <v/>
      </c>
      <c r="J1160" s="6" t="str">
        <f t="shared" si="127"/>
        <v/>
      </c>
      <c r="K1160" s="6" t="str">
        <f>IF(AND(税费设置!$B$5="是",G1160="个人支出",J1160="应税"),"是","否")</f>
        <v>否</v>
      </c>
      <c r="L1160" s="8">
        <f t="shared" si="128"/>
        <v>0</v>
      </c>
      <c r="M1160" s="8">
        <f t="shared" si="129"/>
        <v>0</v>
      </c>
      <c r="N1160" s="8">
        <f t="shared" si="130"/>
        <v>0</v>
      </c>
      <c r="O1160" s="8">
        <f t="shared" si="131"/>
        <v>0</v>
      </c>
      <c r="P1160" s="8">
        <f>IF(K1160&lt;&gt;"是",0,IF(税费设置!$B$6="是",E1160/(1+税费设置!$B$10),E1160))</f>
        <v>0</v>
      </c>
      <c r="Q1160" s="8">
        <f>IF(K1160&lt;&gt;"是",0,P1160*税费设置!$B$8)</f>
        <v>0</v>
      </c>
      <c r="R1160" s="8">
        <f>IF(K1160&lt;&gt;"是",0,P1160*税费设置!$B$9)</f>
        <v>0</v>
      </c>
      <c r="S1160" s="8">
        <f t="shared" si="132"/>
        <v>0</v>
      </c>
    </row>
    <row r="1161" spans="1:19" ht="13.9">
      <c r="A1161" s="6" t="str">
        <f>IF(总支出!A1161="","",总支出!A1161)</f>
        <v/>
      </c>
      <c r="B1161" s="7" t="str">
        <f>IF(总支出!B1161="","",总支出!B1161)</f>
        <v/>
      </c>
      <c r="C1161" s="6" t="str">
        <f t="shared" si="126"/>
        <v/>
      </c>
      <c r="D1161" s="6" t="str">
        <f>IF(总支出!C1161="","",总支出!C1161)</f>
        <v/>
      </c>
      <c r="E1161" s="8" t="str">
        <f>IF(总支出!D1161="","",总支出!D1161)</f>
        <v/>
      </c>
      <c r="F1161" s="6" t="str">
        <f>IF(总支出!E1161="","",总支出!E1161)</f>
        <v/>
      </c>
      <c r="G1161" s="6" t="str">
        <f>IF(总支出!H1161="","",总支出!H1161)</f>
        <v/>
      </c>
      <c r="H1161" s="6" t="str">
        <f>IF(总支出!I1161="","自动",总支出!I1161)</f>
        <v>自动</v>
      </c>
      <c r="I1161" s="6" t="str">
        <f>IF(F1161="","",IFERROR(VLOOKUP(F1161,税费设置!$A$15:$B$27,2,FALSE),"含税不明"))</f>
        <v/>
      </c>
      <c r="J1161" s="6" t="str">
        <f t="shared" si="127"/>
        <v/>
      </c>
      <c r="K1161" s="6" t="str">
        <f>IF(AND(税费设置!$B$5="是",G1161="个人支出",J1161="应税"),"是","否")</f>
        <v>否</v>
      </c>
      <c r="L1161" s="8">
        <f t="shared" si="128"/>
        <v>0</v>
      </c>
      <c r="M1161" s="8">
        <f t="shared" si="129"/>
        <v>0</v>
      </c>
      <c r="N1161" s="8">
        <f t="shared" si="130"/>
        <v>0</v>
      </c>
      <c r="O1161" s="8">
        <f t="shared" si="131"/>
        <v>0</v>
      </c>
      <c r="P1161" s="8">
        <f>IF(K1161&lt;&gt;"是",0,IF(税费设置!$B$6="是",E1161/(1+税费设置!$B$10),E1161))</f>
        <v>0</v>
      </c>
      <c r="Q1161" s="8">
        <f>IF(K1161&lt;&gt;"是",0,P1161*税费设置!$B$8)</f>
        <v>0</v>
      </c>
      <c r="R1161" s="8">
        <f>IF(K1161&lt;&gt;"是",0,P1161*税费设置!$B$9)</f>
        <v>0</v>
      </c>
      <c r="S1161" s="8">
        <f t="shared" si="132"/>
        <v>0</v>
      </c>
    </row>
    <row r="1162" spans="1:19" ht="13.9">
      <c r="A1162" s="6" t="str">
        <f>IF(总支出!A1162="","",总支出!A1162)</f>
        <v/>
      </c>
      <c r="B1162" s="7" t="str">
        <f>IF(总支出!B1162="","",总支出!B1162)</f>
        <v/>
      </c>
      <c r="C1162" s="6" t="str">
        <f t="shared" si="126"/>
        <v/>
      </c>
      <c r="D1162" s="6" t="str">
        <f>IF(总支出!C1162="","",总支出!C1162)</f>
        <v/>
      </c>
      <c r="E1162" s="8" t="str">
        <f>IF(总支出!D1162="","",总支出!D1162)</f>
        <v/>
      </c>
      <c r="F1162" s="6" t="str">
        <f>IF(总支出!E1162="","",总支出!E1162)</f>
        <v/>
      </c>
      <c r="G1162" s="6" t="str">
        <f>IF(总支出!H1162="","",总支出!H1162)</f>
        <v/>
      </c>
      <c r="H1162" s="6" t="str">
        <f>IF(总支出!I1162="","自动",总支出!I1162)</f>
        <v>自动</v>
      </c>
      <c r="I1162" s="6" t="str">
        <f>IF(F1162="","",IFERROR(VLOOKUP(F1162,税费设置!$A$15:$B$27,2,FALSE),"含税不明"))</f>
        <v/>
      </c>
      <c r="J1162" s="6" t="str">
        <f t="shared" si="127"/>
        <v/>
      </c>
      <c r="K1162" s="6" t="str">
        <f>IF(AND(税费设置!$B$5="是",G1162="个人支出",J1162="应税"),"是","否")</f>
        <v>否</v>
      </c>
      <c r="L1162" s="8">
        <f t="shared" si="128"/>
        <v>0</v>
      </c>
      <c r="M1162" s="8">
        <f t="shared" si="129"/>
        <v>0</v>
      </c>
      <c r="N1162" s="8">
        <f t="shared" si="130"/>
        <v>0</v>
      </c>
      <c r="O1162" s="8">
        <f t="shared" si="131"/>
        <v>0</v>
      </c>
      <c r="P1162" s="8">
        <f>IF(K1162&lt;&gt;"是",0,IF(税费设置!$B$6="是",E1162/(1+税费设置!$B$10),E1162))</f>
        <v>0</v>
      </c>
      <c r="Q1162" s="8">
        <f>IF(K1162&lt;&gt;"是",0,P1162*税费设置!$B$8)</f>
        <v>0</v>
      </c>
      <c r="R1162" s="8">
        <f>IF(K1162&lt;&gt;"是",0,P1162*税费设置!$B$9)</f>
        <v>0</v>
      </c>
      <c r="S1162" s="8">
        <f t="shared" si="132"/>
        <v>0</v>
      </c>
    </row>
    <row r="1163" spans="1:19" ht="13.9">
      <c r="A1163" s="6" t="str">
        <f>IF(总支出!A1163="","",总支出!A1163)</f>
        <v/>
      </c>
      <c r="B1163" s="7" t="str">
        <f>IF(总支出!B1163="","",总支出!B1163)</f>
        <v/>
      </c>
      <c r="C1163" s="6" t="str">
        <f t="shared" si="126"/>
        <v/>
      </c>
      <c r="D1163" s="6" t="str">
        <f>IF(总支出!C1163="","",总支出!C1163)</f>
        <v/>
      </c>
      <c r="E1163" s="8" t="str">
        <f>IF(总支出!D1163="","",总支出!D1163)</f>
        <v/>
      </c>
      <c r="F1163" s="6" t="str">
        <f>IF(总支出!E1163="","",总支出!E1163)</f>
        <v/>
      </c>
      <c r="G1163" s="6" t="str">
        <f>IF(总支出!H1163="","",总支出!H1163)</f>
        <v/>
      </c>
      <c r="H1163" s="6" t="str">
        <f>IF(总支出!I1163="","自动",总支出!I1163)</f>
        <v>自动</v>
      </c>
      <c r="I1163" s="6" t="str">
        <f>IF(F1163="","",IFERROR(VLOOKUP(F1163,税费设置!$A$15:$B$27,2,FALSE),"含税不明"))</f>
        <v/>
      </c>
      <c r="J1163" s="6" t="str">
        <f t="shared" si="127"/>
        <v/>
      </c>
      <c r="K1163" s="6" t="str">
        <f>IF(AND(税费设置!$B$5="是",G1163="个人支出",J1163="应税"),"是","否")</f>
        <v>否</v>
      </c>
      <c r="L1163" s="8">
        <f t="shared" si="128"/>
        <v>0</v>
      </c>
      <c r="M1163" s="8">
        <f t="shared" si="129"/>
        <v>0</v>
      </c>
      <c r="N1163" s="8">
        <f t="shared" si="130"/>
        <v>0</v>
      </c>
      <c r="O1163" s="8">
        <f t="shared" si="131"/>
        <v>0</v>
      </c>
      <c r="P1163" s="8">
        <f>IF(K1163&lt;&gt;"是",0,IF(税费设置!$B$6="是",E1163/(1+税费设置!$B$10),E1163))</f>
        <v>0</v>
      </c>
      <c r="Q1163" s="8">
        <f>IF(K1163&lt;&gt;"是",0,P1163*税费设置!$B$8)</f>
        <v>0</v>
      </c>
      <c r="R1163" s="8">
        <f>IF(K1163&lt;&gt;"是",0,P1163*税费设置!$B$9)</f>
        <v>0</v>
      </c>
      <c r="S1163" s="8">
        <f t="shared" si="132"/>
        <v>0</v>
      </c>
    </row>
    <row r="1164" spans="1:19" ht="13.9">
      <c r="A1164" s="6" t="str">
        <f>IF(总支出!A1164="","",总支出!A1164)</f>
        <v/>
      </c>
      <c r="B1164" s="7" t="str">
        <f>IF(总支出!B1164="","",总支出!B1164)</f>
        <v/>
      </c>
      <c r="C1164" s="6" t="str">
        <f t="shared" si="126"/>
        <v/>
      </c>
      <c r="D1164" s="6" t="str">
        <f>IF(总支出!C1164="","",总支出!C1164)</f>
        <v/>
      </c>
      <c r="E1164" s="8" t="str">
        <f>IF(总支出!D1164="","",总支出!D1164)</f>
        <v/>
      </c>
      <c r="F1164" s="6" t="str">
        <f>IF(总支出!E1164="","",总支出!E1164)</f>
        <v/>
      </c>
      <c r="G1164" s="6" t="str">
        <f>IF(总支出!H1164="","",总支出!H1164)</f>
        <v/>
      </c>
      <c r="H1164" s="6" t="str">
        <f>IF(总支出!I1164="","自动",总支出!I1164)</f>
        <v>自动</v>
      </c>
      <c r="I1164" s="6" t="str">
        <f>IF(F1164="","",IFERROR(VLOOKUP(F1164,税费设置!$A$15:$B$27,2,FALSE),"含税不明"))</f>
        <v/>
      </c>
      <c r="J1164" s="6" t="str">
        <f t="shared" si="127"/>
        <v/>
      </c>
      <c r="K1164" s="6" t="str">
        <f>IF(AND(税费设置!$B$5="是",G1164="个人支出",J1164="应税"),"是","否")</f>
        <v>否</v>
      </c>
      <c r="L1164" s="8">
        <f t="shared" si="128"/>
        <v>0</v>
      </c>
      <c r="M1164" s="8">
        <f t="shared" si="129"/>
        <v>0</v>
      </c>
      <c r="N1164" s="8">
        <f t="shared" si="130"/>
        <v>0</v>
      </c>
      <c r="O1164" s="8">
        <f t="shared" si="131"/>
        <v>0</v>
      </c>
      <c r="P1164" s="8">
        <f>IF(K1164&lt;&gt;"是",0,IF(税费设置!$B$6="是",E1164/(1+税费设置!$B$10),E1164))</f>
        <v>0</v>
      </c>
      <c r="Q1164" s="8">
        <f>IF(K1164&lt;&gt;"是",0,P1164*税费设置!$B$8)</f>
        <v>0</v>
      </c>
      <c r="R1164" s="8">
        <f>IF(K1164&lt;&gt;"是",0,P1164*税费设置!$B$9)</f>
        <v>0</v>
      </c>
      <c r="S1164" s="8">
        <f t="shared" si="132"/>
        <v>0</v>
      </c>
    </row>
    <row r="1165" spans="1:19" ht="13.9">
      <c r="A1165" s="6" t="str">
        <f>IF(总支出!A1165="","",总支出!A1165)</f>
        <v/>
      </c>
      <c r="B1165" s="7" t="str">
        <f>IF(总支出!B1165="","",总支出!B1165)</f>
        <v/>
      </c>
      <c r="C1165" s="6" t="str">
        <f t="shared" si="126"/>
        <v/>
      </c>
      <c r="D1165" s="6" t="str">
        <f>IF(总支出!C1165="","",总支出!C1165)</f>
        <v/>
      </c>
      <c r="E1165" s="8" t="str">
        <f>IF(总支出!D1165="","",总支出!D1165)</f>
        <v/>
      </c>
      <c r="F1165" s="6" t="str">
        <f>IF(总支出!E1165="","",总支出!E1165)</f>
        <v/>
      </c>
      <c r="G1165" s="6" t="str">
        <f>IF(总支出!H1165="","",总支出!H1165)</f>
        <v/>
      </c>
      <c r="H1165" s="6" t="str">
        <f>IF(总支出!I1165="","自动",总支出!I1165)</f>
        <v>自动</v>
      </c>
      <c r="I1165" s="6" t="str">
        <f>IF(F1165="","",IFERROR(VLOOKUP(F1165,税费设置!$A$15:$B$27,2,FALSE),"含税不明"))</f>
        <v/>
      </c>
      <c r="J1165" s="6" t="str">
        <f t="shared" si="127"/>
        <v/>
      </c>
      <c r="K1165" s="6" t="str">
        <f>IF(AND(税费设置!$B$5="是",G1165="个人支出",J1165="应税"),"是","否")</f>
        <v>否</v>
      </c>
      <c r="L1165" s="8">
        <f t="shared" si="128"/>
        <v>0</v>
      </c>
      <c r="M1165" s="8">
        <f t="shared" si="129"/>
        <v>0</v>
      </c>
      <c r="N1165" s="8">
        <f t="shared" si="130"/>
        <v>0</v>
      </c>
      <c r="O1165" s="8">
        <f t="shared" si="131"/>
        <v>0</v>
      </c>
      <c r="P1165" s="8">
        <f>IF(K1165&lt;&gt;"是",0,IF(税费设置!$B$6="是",E1165/(1+税费设置!$B$10),E1165))</f>
        <v>0</v>
      </c>
      <c r="Q1165" s="8">
        <f>IF(K1165&lt;&gt;"是",0,P1165*税费设置!$B$8)</f>
        <v>0</v>
      </c>
      <c r="R1165" s="8">
        <f>IF(K1165&lt;&gt;"是",0,P1165*税费设置!$B$9)</f>
        <v>0</v>
      </c>
      <c r="S1165" s="8">
        <f t="shared" si="132"/>
        <v>0</v>
      </c>
    </row>
    <row r="1166" spans="1:19" ht="13.9">
      <c r="A1166" s="6" t="str">
        <f>IF(总支出!A1166="","",总支出!A1166)</f>
        <v/>
      </c>
      <c r="B1166" s="7" t="str">
        <f>IF(总支出!B1166="","",总支出!B1166)</f>
        <v/>
      </c>
      <c r="C1166" s="6" t="str">
        <f t="shared" si="126"/>
        <v/>
      </c>
      <c r="D1166" s="6" t="str">
        <f>IF(总支出!C1166="","",总支出!C1166)</f>
        <v/>
      </c>
      <c r="E1166" s="8" t="str">
        <f>IF(总支出!D1166="","",总支出!D1166)</f>
        <v/>
      </c>
      <c r="F1166" s="6" t="str">
        <f>IF(总支出!E1166="","",总支出!E1166)</f>
        <v/>
      </c>
      <c r="G1166" s="6" t="str">
        <f>IF(总支出!H1166="","",总支出!H1166)</f>
        <v/>
      </c>
      <c r="H1166" s="6" t="str">
        <f>IF(总支出!I1166="","自动",总支出!I1166)</f>
        <v>自动</v>
      </c>
      <c r="I1166" s="6" t="str">
        <f>IF(F1166="","",IFERROR(VLOOKUP(F1166,税费设置!$A$15:$B$27,2,FALSE),"含税不明"))</f>
        <v/>
      </c>
      <c r="J1166" s="6" t="str">
        <f t="shared" si="127"/>
        <v/>
      </c>
      <c r="K1166" s="6" t="str">
        <f>IF(AND(税费设置!$B$5="是",G1166="个人支出",J1166="应税"),"是","否")</f>
        <v>否</v>
      </c>
      <c r="L1166" s="8">
        <f t="shared" si="128"/>
        <v>0</v>
      </c>
      <c r="M1166" s="8">
        <f t="shared" si="129"/>
        <v>0</v>
      </c>
      <c r="N1166" s="8">
        <f t="shared" si="130"/>
        <v>0</v>
      </c>
      <c r="O1166" s="8">
        <f t="shared" si="131"/>
        <v>0</v>
      </c>
      <c r="P1166" s="8">
        <f>IF(K1166&lt;&gt;"是",0,IF(税费设置!$B$6="是",E1166/(1+税费设置!$B$10),E1166))</f>
        <v>0</v>
      </c>
      <c r="Q1166" s="8">
        <f>IF(K1166&lt;&gt;"是",0,P1166*税费设置!$B$8)</f>
        <v>0</v>
      </c>
      <c r="R1166" s="8">
        <f>IF(K1166&lt;&gt;"是",0,P1166*税费设置!$B$9)</f>
        <v>0</v>
      </c>
      <c r="S1166" s="8">
        <f t="shared" si="132"/>
        <v>0</v>
      </c>
    </row>
    <row r="1167" spans="1:19" ht="13.9">
      <c r="A1167" s="6" t="str">
        <f>IF(总支出!A1167="","",总支出!A1167)</f>
        <v/>
      </c>
      <c r="B1167" s="7" t="str">
        <f>IF(总支出!B1167="","",总支出!B1167)</f>
        <v/>
      </c>
      <c r="C1167" s="6" t="str">
        <f t="shared" si="126"/>
        <v/>
      </c>
      <c r="D1167" s="6" t="str">
        <f>IF(总支出!C1167="","",总支出!C1167)</f>
        <v/>
      </c>
      <c r="E1167" s="8" t="str">
        <f>IF(总支出!D1167="","",总支出!D1167)</f>
        <v/>
      </c>
      <c r="F1167" s="6" t="str">
        <f>IF(总支出!E1167="","",总支出!E1167)</f>
        <v/>
      </c>
      <c r="G1167" s="6" t="str">
        <f>IF(总支出!H1167="","",总支出!H1167)</f>
        <v/>
      </c>
      <c r="H1167" s="6" t="str">
        <f>IF(总支出!I1167="","自动",总支出!I1167)</f>
        <v>自动</v>
      </c>
      <c r="I1167" s="6" t="str">
        <f>IF(F1167="","",IFERROR(VLOOKUP(F1167,税费设置!$A$15:$B$27,2,FALSE),"含税不明"))</f>
        <v/>
      </c>
      <c r="J1167" s="6" t="str">
        <f t="shared" si="127"/>
        <v/>
      </c>
      <c r="K1167" s="6" t="str">
        <f>IF(AND(税费设置!$B$5="是",G1167="个人支出",J1167="应税"),"是","否")</f>
        <v>否</v>
      </c>
      <c r="L1167" s="8">
        <f t="shared" si="128"/>
        <v>0</v>
      </c>
      <c r="M1167" s="8">
        <f t="shared" si="129"/>
        <v>0</v>
      </c>
      <c r="N1167" s="8">
        <f t="shared" si="130"/>
        <v>0</v>
      </c>
      <c r="O1167" s="8">
        <f t="shared" si="131"/>
        <v>0</v>
      </c>
      <c r="P1167" s="8">
        <f>IF(K1167&lt;&gt;"是",0,IF(税费设置!$B$6="是",E1167/(1+税费设置!$B$10),E1167))</f>
        <v>0</v>
      </c>
      <c r="Q1167" s="8">
        <f>IF(K1167&lt;&gt;"是",0,P1167*税费设置!$B$8)</f>
        <v>0</v>
      </c>
      <c r="R1167" s="8">
        <f>IF(K1167&lt;&gt;"是",0,P1167*税费设置!$B$9)</f>
        <v>0</v>
      </c>
      <c r="S1167" s="8">
        <f t="shared" si="132"/>
        <v>0</v>
      </c>
    </row>
    <row r="1168" spans="1:19" ht="13.9">
      <c r="A1168" s="6" t="str">
        <f>IF(总支出!A1168="","",总支出!A1168)</f>
        <v/>
      </c>
      <c r="B1168" s="7" t="str">
        <f>IF(总支出!B1168="","",总支出!B1168)</f>
        <v/>
      </c>
      <c r="C1168" s="6" t="str">
        <f t="shared" si="126"/>
        <v/>
      </c>
      <c r="D1168" s="6" t="str">
        <f>IF(总支出!C1168="","",总支出!C1168)</f>
        <v/>
      </c>
      <c r="E1168" s="8" t="str">
        <f>IF(总支出!D1168="","",总支出!D1168)</f>
        <v/>
      </c>
      <c r="F1168" s="6" t="str">
        <f>IF(总支出!E1168="","",总支出!E1168)</f>
        <v/>
      </c>
      <c r="G1168" s="6" t="str">
        <f>IF(总支出!H1168="","",总支出!H1168)</f>
        <v/>
      </c>
      <c r="H1168" s="6" t="str">
        <f>IF(总支出!I1168="","自动",总支出!I1168)</f>
        <v>自动</v>
      </c>
      <c r="I1168" s="6" t="str">
        <f>IF(F1168="","",IFERROR(VLOOKUP(F1168,税费设置!$A$15:$B$27,2,FALSE),"含税不明"))</f>
        <v/>
      </c>
      <c r="J1168" s="6" t="str">
        <f t="shared" si="127"/>
        <v/>
      </c>
      <c r="K1168" s="6" t="str">
        <f>IF(AND(税费设置!$B$5="是",G1168="个人支出",J1168="应税"),"是","否")</f>
        <v>否</v>
      </c>
      <c r="L1168" s="8">
        <f t="shared" si="128"/>
        <v>0</v>
      </c>
      <c r="M1168" s="8">
        <f t="shared" si="129"/>
        <v>0</v>
      </c>
      <c r="N1168" s="8">
        <f t="shared" si="130"/>
        <v>0</v>
      </c>
      <c r="O1168" s="8">
        <f t="shared" si="131"/>
        <v>0</v>
      </c>
      <c r="P1168" s="8">
        <f>IF(K1168&lt;&gt;"是",0,IF(税费设置!$B$6="是",E1168/(1+税费设置!$B$10),E1168))</f>
        <v>0</v>
      </c>
      <c r="Q1168" s="8">
        <f>IF(K1168&lt;&gt;"是",0,P1168*税费设置!$B$8)</f>
        <v>0</v>
      </c>
      <c r="R1168" s="8">
        <f>IF(K1168&lt;&gt;"是",0,P1168*税费设置!$B$9)</f>
        <v>0</v>
      </c>
      <c r="S1168" s="8">
        <f t="shared" si="132"/>
        <v>0</v>
      </c>
    </row>
    <row r="1169" spans="1:19" ht="13.9">
      <c r="A1169" s="6" t="str">
        <f>IF(总支出!A1169="","",总支出!A1169)</f>
        <v/>
      </c>
      <c r="B1169" s="7" t="str">
        <f>IF(总支出!B1169="","",总支出!B1169)</f>
        <v/>
      </c>
      <c r="C1169" s="6" t="str">
        <f t="shared" si="126"/>
        <v/>
      </c>
      <c r="D1169" s="6" t="str">
        <f>IF(总支出!C1169="","",总支出!C1169)</f>
        <v/>
      </c>
      <c r="E1169" s="8" t="str">
        <f>IF(总支出!D1169="","",总支出!D1169)</f>
        <v/>
      </c>
      <c r="F1169" s="6" t="str">
        <f>IF(总支出!E1169="","",总支出!E1169)</f>
        <v/>
      </c>
      <c r="G1169" s="6" t="str">
        <f>IF(总支出!H1169="","",总支出!H1169)</f>
        <v/>
      </c>
      <c r="H1169" s="6" t="str">
        <f>IF(总支出!I1169="","自动",总支出!I1169)</f>
        <v>自动</v>
      </c>
      <c r="I1169" s="6" t="str">
        <f>IF(F1169="","",IFERROR(VLOOKUP(F1169,税费设置!$A$15:$B$27,2,FALSE),"含税不明"))</f>
        <v/>
      </c>
      <c r="J1169" s="6" t="str">
        <f t="shared" si="127"/>
        <v/>
      </c>
      <c r="K1169" s="6" t="str">
        <f>IF(AND(税费设置!$B$5="是",G1169="个人支出",J1169="应税"),"是","否")</f>
        <v>否</v>
      </c>
      <c r="L1169" s="8">
        <f t="shared" si="128"/>
        <v>0</v>
      </c>
      <c r="M1169" s="8">
        <f t="shared" si="129"/>
        <v>0</v>
      </c>
      <c r="N1169" s="8">
        <f t="shared" si="130"/>
        <v>0</v>
      </c>
      <c r="O1169" s="8">
        <f t="shared" si="131"/>
        <v>0</v>
      </c>
      <c r="P1169" s="8">
        <f>IF(K1169&lt;&gt;"是",0,IF(税费设置!$B$6="是",E1169/(1+税费设置!$B$10),E1169))</f>
        <v>0</v>
      </c>
      <c r="Q1169" s="8">
        <f>IF(K1169&lt;&gt;"是",0,P1169*税费设置!$B$8)</f>
        <v>0</v>
      </c>
      <c r="R1169" s="8">
        <f>IF(K1169&lt;&gt;"是",0,P1169*税费设置!$B$9)</f>
        <v>0</v>
      </c>
      <c r="S1169" s="8">
        <f t="shared" si="132"/>
        <v>0</v>
      </c>
    </row>
    <row r="1170" spans="1:19" ht="13.9">
      <c r="A1170" s="6" t="str">
        <f>IF(总支出!A1170="","",总支出!A1170)</f>
        <v/>
      </c>
      <c r="B1170" s="7" t="str">
        <f>IF(总支出!B1170="","",总支出!B1170)</f>
        <v/>
      </c>
      <c r="C1170" s="6" t="str">
        <f t="shared" si="126"/>
        <v/>
      </c>
      <c r="D1170" s="6" t="str">
        <f>IF(总支出!C1170="","",总支出!C1170)</f>
        <v/>
      </c>
      <c r="E1170" s="8" t="str">
        <f>IF(总支出!D1170="","",总支出!D1170)</f>
        <v/>
      </c>
      <c r="F1170" s="6" t="str">
        <f>IF(总支出!E1170="","",总支出!E1170)</f>
        <v/>
      </c>
      <c r="G1170" s="6" t="str">
        <f>IF(总支出!H1170="","",总支出!H1170)</f>
        <v/>
      </c>
      <c r="H1170" s="6" t="str">
        <f>IF(总支出!I1170="","自动",总支出!I1170)</f>
        <v>自动</v>
      </c>
      <c r="I1170" s="6" t="str">
        <f>IF(F1170="","",IFERROR(VLOOKUP(F1170,税费设置!$A$15:$B$27,2,FALSE),"含税不明"))</f>
        <v/>
      </c>
      <c r="J1170" s="6" t="str">
        <f t="shared" si="127"/>
        <v/>
      </c>
      <c r="K1170" s="6" t="str">
        <f>IF(AND(税费设置!$B$5="是",G1170="个人支出",J1170="应税"),"是","否")</f>
        <v>否</v>
      </c>
      <c r="L1170" s="8">
        <f t="shared" si="128"/>
        <v>0</v>
      </c>
      <c r="M1170" s="8">
        <f t="shared" si="129"/>
        <v>0</v>
      </c>
      <c r="N1170" s="8">
        <f t="shared" si="130"/>
        <v>0</v>
      </c>
      <c r="O1170" s="8">
        <f t="shared" si="131"/>
        <v>0</v>
      </c>
      <c r="P1170" s="8">
        <f>IF(K1170&lt;&gt;"是",0,IF(税费设置!$B$6="是",E1170/(1+税费设置!$B$10),E1170))</f>
        <v>0</v>
      </c>
      <c r="Q1170" s="8">
        <f>IF(K1170&lt;&gt;"是",0,P1170*税费设置!$B$8)</f>
        <v>0</v>
      </c>
      <c r="R1170" s="8">
        <f>IF(K1170&lt;&gt;"是",0,P1170*税费设置!$B$9)</f>
        <v>0</v>
      </c>
      <c r="S1170" s="8">
        <f t="shared" si="132"/>
        <v>0</v>
      </c>
    </row>
    <row r="1171" spans="1:19" ht="13.9">
      <c r="A1171" s="6" t="str">
        <f>IF(总支出!A1171="","",总支出!A1171)</f>
        <v/>
      </c>
      <c r="B1171" s="7" t="str">
        <f>IF(总支出!B1171="","",总支出!B1171)</f>
        <v/>
      </c>
      <c r="C1171" s="6" t="str">
        <f t="shared" si="126"/>
        <v/>
      </c>
      <c r="D1171" s="6" t="str">
        <f>IF(总支出!C1171="","",总支出!C1171)</f>
        <v/>
      </c>
      <c r="E1171" s="8" t="str">
        <f>IF(总支出!D1171="","",总支出!D1171)</f>
        <v/>
      </c>
      <c r="F1171" s="6" t="str">
        <f>IF(总支出!E1171="","",总支出!E1171)</f>
        <v/>
      </c>
      <c r="G1171" s="6" t="str">
        <f>IF(总支出!H1171="","",总支出!H1171)</f>
        <v/>
      </c>
      <c r="H1171" s="6" t="str">
        <f>IF(总支出!I1171="","自动",总支出!I1171)</f>
        <v>自动</v>
      </c>
      <c r="I1171" s="6" t="str">
        <f>IF(F1171="","",IFERROR(VLOOKUP(F1171,税费设置!$A$15:$B$27,2,FALSE),"含税不明"))</f>
        <v/>
      </c>
      <c r="J1171" s="6" t="str">
        <f t="shared" si="127"/>
        <v/>
      </c>
      <c r="K1171" s="6" t="str">
        <f>IF(AND(税费设置!$B$5="是",G1171="个人支出",J1171="应税"),"是","否")</f>
        <v>否</v>
      </c>
      <c r="L1171" s="8">
        <f t="shared" si="128"/>
        <v>0</v>
      </c>
      <c r="M1171" s="8">
        <f t="shared" si="129"/>
        <v>0</v>
      </c>
      <c r="N1171" s="8">
        <f t="shared" si="130"/>
        <v>0</v>
      </c>
      <c r="O1171" s="8">
        <f t="shared" si="131"/>
        <v>0</v>
      </c>
      <c r="P1171" s="8">
        <f>IF(K1171&lt;&gt;"是",0,IF(税费设置!$B$6="是",E1171/(1+税费设置!$B$10),E1171))</f>
        <v>0</v>
      </c>
      <c r="Q1171" s="8">
        <f>IF(K1171&lt;&gt;"是",0,P1171*税费设置!$B$8)</f>
        <v>0</v>
      </c>
      <c r="R1171" s="8">
        <f>IF(K1171&lt;&gt;"是",0,P1171*税费设置!$B$9)</f>
        <v>0</v>
      </c>
      <c r="S1171" s="8">
        <f t="shared" si="132"/>
        <v>0</v>
      </c>
    </row>
    <row r="1172" spans="1:19" ht="13.9">
      <c r="A1172" s="6" t="str">
        <f>IF(总支出!A1172="","",总支出!A1172)</f>
        <v/>
      </c>
      <c r="B1172" s="7" t="str">
        <f>IF(总支出!B1172="","",总支出!B1172)</f>
        <v/>
      </c>
      <c r="C1172" s="6" t="str">
        <f t="shared" si="126"/>
        <v/>
      </c>
      <c r="D1172" s="6" t="str">
        <f>IF(总支出!C1172="","",总支出!C1172)</f>
        <v/>
      </c>
      <c r="E1172" s="8" t="str">
        <f>IF(总支出!D1172="","",总支出!D1172)</f>
        <v/>
      </c>
      <c r="F1172" s="6" t="str">
        <f>IF(总支出!E1172="","",总支出!E1172)</f>
        <v/>
      </c>
      <c r="G1172" s="6" t="str">
        <f>IF(总支出!H1172="","",总支出!H1172)</f>
        <v/>
      </c>
      <c r="H1172" s="6" t="str">
        <f>IF(总支出!I1172="","自动",总支出!I1172)</f>
        <v>自动</v>
      </c>
      <c r="I1172" s="6" t="str">
        <f>IF(F1172="","",IFERROR(VLOOKUP(F1172,税费设置!$A$15:$B$27,2,FALSE),"含税不明"))</f>
        <v/>
      </c>
      <c r="J1172" s="6" t="str">
        <f t="shared" si="127"/>
        <v/>
      </c>
      <c r="K1172" s="6" t="str">
        <f>IF(AND(税费设置!$B$5="是",G1172="个人支出",J1172="应税"),"是","否")</f>
        <v>否</v>
      </c>
      <c r="L1172" s="8">
        <f t="shared" si="128"/>
        <v>0</v>
      </c>
      <c r="M1172" s="8">
        <f t="shared" si="129"/>
        <v>0</v>
      </c>
      <c r="N1172" s="8">
        <f t="shared" si="130"/>
        <v>0</v>
      </c>
      <c r="O1172" s="8">
        <f t="shared" si="131"/>
        <v>0</v>
      </c>
      <c r="P1172" s="8">
        <f>IF(K1172&lt;&gt;"是",0,IF(税费设置!$B$6="是",E1172/(1+税费设置!$B$10),E1172))</f>
        <v>0</v>
      </c>
      <c r="Q1172" s="8">
        <f>IF(K1172&lt;&gt;"是",0,P1172*税费设置!$B$8)</f>
        <v>0</v>
      </c>
      <c r="R1172" s="8">
        <f>IF(K1172&lt;&gt;"是",0,P1172*税费设置!$B$9)</f>
        <v>0</v>
      </c>
      <c r="S1172" s="8">
        <f t="shared" si="132"/>
        <v>0</v>
      </c>
    </row>
    <row r="1173" spans="1:19" ht="13.9">
      <c r="A1173" s="6" t="str">
        <f>IF(总支出!A1173="","",总支出!A1173)</f>
        <v/>
      </c>
      <c r="B1173" s="7" t="str">
        <f>IF(总支出!B1173="","",总支出!B1173)</f>
        <v/>
      </c>
      <c r="C1173" s="6" t="str">
        <f t="shared" si="126"/>
        <v/>
      </c>
      <c r="D1173" s="6" t="str">
        <f>IF(总支出!C1173="","",总支出!C1173)</f>
        <v/>
      </c>
      <c r="E1173" s="8" t="str">
        <f>IF(总支出!D1173="","",总支出!D1173)</f>
        <v/>
      </c>
      <c r="F1173" s="6" t="str">
        <f>IF(总支出!E1173="","",总支出!E1173)</f>
        <v/>
      </c>
      <c r="G1173" s="6" t="str">
        <f>IF(总支出!H1173="","",总支出!H1173)</f>
        <v/>
      </c>
      <c r="H1173" s="6" t="str">
        <f>IF(总支出!I1173="","自动",总支出!I1173)</f>
        <v>自动</v>
      </c>
      <c r="I1173" s="6" t="str">
        <f>IF(F1173="","",IFERROR(VLOOKUP(F1173,税费设置!$A$15:$B$27,2,FALSE),"含税不明"))</f>
        <v/>
      </c>
      <c r="J1173" s="6" t="str">
        <f t="shared" si="127"/>
        <v/>
      </c>
      <c r="K1173" s="6" t="str">
        <f>IF(AND(税费设置!$B$5="是",G1173="个人支出",J1173="应税"),"是","否")</f>
        <v>否</v>
      </c>
      <c r="L1173" s="8">
        <f t="shared" si="128"/>
        <v>0</v>
      </c>
      <c r="M1173" s="8">
        <f t="shared" si="129"/>
        <v>0</v>
      </c>
      <c r="N1173" s="8">
        <f t="shared" si="130"/>
        <v>0</v>
      </c>
      <c r="O1173" s="8">
        <f t="shared" si="131"/>
        <v>0</v>
      </c>
      <c r="P1173" s="8">
        <f>IF(K1173&lt;&gt;"是",0,IF(税费设置!$B$6="是",E1173/(1+税费设置!$B$10),E1173))</f>
        <v>0</v>
      </c>
      <c r="Q1173" s="8">
        <f>IF(K1173&lt;&gt;"是",0,P1173*税费设置!$B$8)</f>
        <v>0</v>
      </c>
      <c r="R1173" s="8">
        <f>IF(K1173&lt;&gt;"是",0,P1173*税费设置!$B$9)</f>
        <v>0</v>
      </c>
      <c r="S1173" s="8">
        <f t="shared" si="132"/>
        <v>0</v>
      </c>
    </row>
    <row r="1174" spans="1:19" ht="13.9">
      <c r="A1174" s="6" t="str">
        <f>IF(总支出!A1174="","",总支出!A1174)</f>
        <v/>
      </c>
      <c r="B1174" s="7" t="str">
        <f>IF(总支出!B1174="","",总支出!B1174)</f>
        <v/>
      </c>
      <c r="C1174" s="6" t="str">
        <f t="shared" si="126"/>
        <v/>
      </c>
      <c r="D1174" s="6" t="str">
        <f>IF(总支出!C1174="","",总支出!C1174)</f>
        <v/>
      </c>
      <c r="E1174" s="8" t="str">
        <f>IF(总支出!D1174="","",总支出!D1174)</f>
        <v/>
      </c>
      <c r="F1174" s="6" t="str">
        <f>IF(总支出!E1174="","",总支出!E1174)</f>
        <v/>
      </c>
      <c r="G1174" s="6" t="str">
        <f>IF(总支出!H1174="","",总支出!H1174)</f>
        <v/>
      </c>
      <c r="H1174" s="6" t="str">
        <f>IF(总支出!I1174="","自动",总支出!I1174)</f>
        <v>自动</v>
      </c>
      <c r="I1174" s="6" t="str">
        <f>IF(F1174="","",IFERROR(VLOOKUP(F1174,税费设置!$A$15:$B$27,2,FALSE),"含税不明"))</f>
        <v/>
      </c>
      <c r="J1174" s="6" t="str">
        <f t="shared" si="127"/>
        <v/>
      </c>
      <c r="K1174" s="6" t="str">
        <f>IF(AND(税费设置!$B$5="是",G1174="个人支出",J1174="应税"),"是","否")</f>
        <v>否</v>
      </c>
      <c r="L1174" s="8">
        <f t="shared" si="128"/>
        <v>0</v>
      </c>
      <c r="M1174" s="8">
        <f t="shared" si="129"/>
        <v>0</v>
      </c>
      <c r="N1174" s="8">
        <f t="shared" si="130"/>
        <v>0</v>
      </c>
      <c r="O1174" s="8">
        <f t="shared" si="131"/>
        <v>0</v>
      </c>
      <c r="P1174" s="8">
        <f>IF(K1174&lt;&gt;"是",0,IF(税费设置!$B$6="是",E1174/(1+税费设置!$B$10),E1174))</f>
        <v>0</v>
      </c>
      <c r="Q1174" s="8">
        <f>IF(K1174&lt;&gt;"是",0,P1174*税费设置!$B$8)</f>
        <v>0</v>
      </c>
      <c r="R1174" s="8">
        <f>IF(K1174&lt;&gt;"是",0,P1174*税费设置!$B$9)</f>
        <v>0</v>
      </c>
      <c r="S1174" s="8">
        <f t="shared" si="132"/>
        <v>0</v>
      </c>
    </row>
    <row r="1175" spans="1:19" ht="13.9">
      <c r="A1175" s="6" t="str">
        <f>IF(总支出!A1175="","",总支出!A1175)</f>
        <v/>
      </c>
      <c r="B1175" s="7" t="str">
        <f>IF(总支出!B1175="","",总支出!B1175)</f>
        <v/>
      </c>
      <c r="C1175" s="6" t="str">
        <f t="shared" si="126"/>
        <v/>
      </c>
      <c r="D1175" s="6" t="str">
        <f>IF(总支出!C1175="","",总支出!C1175)</f>
        <v/>
      </c>
      <c r="E1175" s="8" t="str">
        <f>IF(总支出!D1175="","",总支出!D1175)</f>
        <v/>
      </c>
      <c r="F1175" s="6" t="str">
        <f>IF(总支出!E1175="","",总支出!E1175)</f>
        <v/>
      </c>
      <c r="G1175" s="6" t="str">
        <f>IF(总支出!H1175="","",总支出!H1175)</f>
        <v/>
      </c>
      <c r="H1175" s="6" t="str">
        <f>IF(总支出!I1175="","自动",总支出!I1175)</f>
        <v>自动</v>
      </c>
      <c r="I1175" s="6" t="str">
        <f>IF(F1175="","",IFERROR(VLOOKUP(F1175,税费设置!$A$15:$B$27,2,FALSE),"含税不明"))</f>
        <v/>
      </c>
      <c r="J1175" s="6" t="str">
        <f t="shared" si="127"/>
        <v/>
      </c>
      <c r="K1175" s="6" t="str">
        <f>IF(AND(税费设置!$B$5="是",G1175="个人支出",J1175="应税"),"是","否")</f>
        <v>否</v>
      </c>
      <c r="L1175" s="8">
        <f t="shared" si="128"/>
        <v>0</v>
      </c>
      <c r="M1175" s="8">
        <f t="shared" si="129"/>
        <v>0</v>
      </c>
      <c r="N1175" s="8">
        <f t="shared" si="130"/>
        <v>0</v>
      </c>
      <c r="O1175" s="8">
        <f t="shared" si="131"/>
        <v>0</v>
      </c>
      <c r="P1175" s="8">
        <f>IF(K1175&lt;&gt;"是",0,IF(税费设置!$B$6="是",E1175/(1+税费设置!$B$10),E1175))</f>
        <v>0</v>
      </c>
      <c r="Q1175" s="8">
        <f>IF(K1175&lt;&gt;"是",0,P1175*税费设置!$B$8)</f>
        <v>0</v>
      </c>
      <c r="R1175" s="8">
        <f>IF(K1175&lt;&gt;"是",0,P1175*税费设置!$B$9)</f>
        <v>0</v>
      </c>
      <c r="S1175" s="8">
        <f t="shared" si="132"/>
        <v>0</v>
      </c>
    </row>
    <row r="1176" spans="1:19" ht="13.9">
      <c r="A1176" s="6" t="str">
        <f>IF(总支出!A1176="","",总支出!A1176)</f>
        <v/>
      </c>
      <c r="B1176" s="7" t="str">
        <f>IF(总支出!B1176="","",总支出!B1176)</f>
        <v/>
      </c>
      <c r="C1176" s="6" t="str">
        <f t="shared" si="126"/>
        <v/>
      </c>
      <c r="D1176" s="6" t="str">
        <f>IF(总支出!C1176="","",总支出!C1176)</f>
        <v/>
      </c>
      <c r="E1176" s="8" t="str">
        <f>IF(总支出!D1176="","",总支出!D1176)</f>
        <v/>
      </c>
      <c r="F1176" s="6" t="str">
        <f>IF(总支出!E1176="","",总支出!E1176)</f>
        <v/>
      </c>
      <c r="G1176" s="6" t="str">
        <f>IF(总支出!H1176="","",总支出!H1176)</f>
        <v/>
      </c>
      <c r="H1176" s="6" t="str">
        <f>IF(总支出!I1176="","自动",总支出!I1176)</f>
        <v>自动</v>
      </c>
      <c r="I1176" s="6" t="str">
        <f>IF(F1176="","",IFERROR(VLOOKUP(F1176,税费设置!$A$15:$B$27,2,FALSE),"含税不明"))</f>
        <v/>
      </c>
      <c r="J1176" s="6" t="str">
        <f t="shared" si="127"/>
        <v/>
      </c>
      <c r="K1176" s="6" t="str">
        <f>IF(AND(税费设置!$B$5="是",G1176="个人支出",J1176="应税"),"是","否")</f>
        <v>否</v>
      </c>
      <c r="L1176" s="8">
        <f t="shared" si="128"/>
        <v>0</v>
      </c>
      <c r="M1176" s="8">
        <f t="shared" si="129"/>
        <v>0</v>
      </c>
      <c r="N1176" s="8">
        <f t="shared" si="130"/>
        <v>0</v>
      </c>
      <c r="O1176" s="8">
        <f t="shared" si="131"/>
        <v>0</v>
      </c>
      <c r="P1176" s="8">
        <f>IF(K1176&lt;&gt;"是",0,IF(税费设置!$B$6="是",E1176/(1+税费设置!$B$10),E1176))</f>
        <v>0</v>
      </c>
      <c r="Q1176" s="8">
        <f>IF(K1176&lt;&gt;"是",0,P1176*税费设置!$B$8)</f>
        <v>0</v>
      </c>
      <c r="R1176" s="8">
        <f>IF(K1176&lt;&gt;"是",0,P1176*税费设置!$B$9)</f>
        <v>0</v>
      </c>
      <c r="S1176" s="8">
        <f t="shared" si="132"/>
        <v>0</v>
      </c>
    </row>
    <row r="1177" spans="1:19" ht="13.9">
      <c r="A1177" s="6" t="str">
        <f>IF(总支出!A1177="","",总支出!A1177)</f>
        <v/>
      </c>
      <c r="B1177" s="7" t="str">
        <f>IF(总支出!B1177="","",总支出!B1177)</f>
        <v/>
      </c>
      <c r="C1177" s="6" t="str">
        <f t="shared" si="126"/>
        <v/>
      </c>
      <c r="D1177" s="6" t="str">
        <f>IF(总支出!C1177="","",总支出!C1177)</f>
        <v/>
      </c>
      <c r="E1177" s="8" t="str">
        <f>IF(总支出!D1177="","",总支出!D1177)</f>
        <v/>
      </c>
      <c r="F1177" s="6" t="str">
        <f>IF(总支出!E1177="","",总支出!E1177)</f>
        <v/>
      </c>
      <c r="G1177" s="6" t="str">
        <f>IF(总支出!H1177="","",总支出!H1177)</f>
        <v/>
      </c>
      <c r="H1177" s="6" t="str">
        <f>IF(总支出!I1177="","自动",总支出!I1177)</f>
        <v>自动</v>
      </c>
      <c r="I1177" s="6" t="str">
        <f>IF(F1177="","",IFERROR(VLOOKUP(F1177,税费设置!$A$15:$B$27,2,FALSE),"含税不明"))</f>
        <v/>
      </c>
      <c r="J1177" s="6" t="str">
        <f t="shared" si="127"/>
        <v/>
      </c>
      <c r="K1177" s="6" t="str">
        <f>IF(AND(税费设置!$B$5="是",G1177="个人支出",J1177="应税"),"是","否")</f>
        <v>否</v>
      </c>
      <c r="L1177" s="8">
        <f t="shared" si="128"/>
        <v>0</v>
      </c>
      <c r="M1177" s="8">
        <f t="shared" si="129"/>
        <v>0</v>
      </c>
      <c r="N1177" s="8">
        <f t="shared" si="130"/>
        <v>0</v>
      </c>
      <c r="O1177" s="8">
        <f t="shared" si="131"/>
        <v>0</v>
      </c>
      <c r="P1177" s="8">
        <f>IF(K1177&lt;&gt;"是",0,IF(税费设置!$B$6="是",E1177/(1+税费设置!$B$10),E1177))</f>
        <v>0</v>
      </c>
      <c r="Q1177" s="8">
        <f>IF(K1177&lt;&gt;"是",0,P1177*税费设置!$B$8)</f>
        <v>0</v>
      </c>
      <c r="R1177" s="8">
        <f>IF(K1177&lt;&gt;"是",0,P1177*税费设置!$B$9)</f>
        <v>0</v>
      </c>
      <c r="S1177" s="8">
        <f t="shared" si="132"/>
        <v>0</v>
      </c>
    </row>
    <row r="1178" spans="1:19" ht="13.9">
      <c r="A1178" s="6" t="str">
        <f>IF(总支出!A1178="","",总支出!A1178)</f>
        <v/>
      </c>
      <c r="B1178" s="7" t="str">
        <f>IF(总支出!B1178="","",总支出!B1178)</f>
        <v/>
      </c>
      <c r="C1178" s="6" t="str">
        <f t="shared" si="126"/>
        <v/>
      </c>
      <c r="D1178" s="6" t="str">
        <f>IF(总支出!C1178="","",总支出!C1178)</f>
        <v/>
      </c>
      <c r="E1178" s="8" t="str">
        <f>IF(总支出!D1178="","",总支出!D1178)</f>
        <v/>
      </c>
      <c r="F1178" s="6" t="str">
        <f>IF(总支出!E1178="","",总支出!E1178)</f>
        <v/>
      </c>
      <c r="G1178" s="6" t="str">
        <f>IF(总支出!H1178="","",总支出!H1178)</f>
        <v/>
      </c>
      <c r="H1178" s="6" t="str">
        <f>IF(总支出!I1178="","自动",总支出!I1178)</f>
        <v>自动</v>
      </c>
      <c r="I1178" s="6" t="str">
        <f>IF(F1178="","",IFERROR(VLOOKUP(F1178,税费设置!$A$15:$B$27,2,FALSE),"含税不明"))</f>
        <v/>
      </c>
      <c r="J1178" s="6" t="str">
        <f t="shared" si="127"/>
        <v/>
      </c>
      <c r="K1178" s="6" t="str">
        <f>IF(AND(税费设置!$B$5="是",G1178="个人支出",J1178="应税"),"是","否")</f>
        <v>否</v>
      </c>
      <c r="L1178" s="8">
        <f t="shared" si="128"/>
        <v>0</v>
      </c>
      <c r="M1178" s="8">
        <f t="shared" si="129"/>
        <v>0</v>
      </c>
      <c r="N1178" s="8">
        <f t="shared" si="130"/>
        <v>0</v>
      </c>
      <c r="O1178" s="8">
        <f t="shared" si="131"/>
        <v>0</v>
      </c>
      <c r="P1178" s="8">
        <f>IF(K1178&lt;&gt;"是",0,IF(税费设置!$B$6="是",E1178/(1+税费设置!$B$10),E1178))</f>
        <v>0</v>
      </c>
      <c r="Q1178" s="8">
        <f>IF(K1178&lt;&gt;"是",0,P1178*税费设置!$B$8)</f>
        <v>0</v>
      </c>
      <c r="R1178" s="8">
        <f>IF(K1178&lt;&gt;"是",0,P1178*税费设置!$B$9)</f>
        <v>0</v>
      </c>
      <c r="S1178" s="8">
        <f t="shared" si="132"/>
        <v>0</v>
      </c>
    </row>
    <row r="1179" spans="1:19" ht="13.9">
      <c r="A1179" s="6" t="str">
        <f>IF(总支出!A1179="","",总支出!A1179)</f>
        <v/>
      </c>
      <c r="B1179" s="7" t="str">
        <f>IF(总支出!B1179="","",总支出!B1179)</f>
        <v/>
      </c>
      <c r="C1179" s="6" t="str">
        <f t="shared" si="126"/>
        <v/>
      </c>
      <c r="D1179" s="6" t="str">
        <f>IF(总支出!C1179="","",总支出!C1179)</f>
        <v/>
      </c>
      <c r="E1179" s="8" t="str">
        <f>IF(总支出!D1179="","",总支出!D1179)</f>
        <v/>
      </c>
      <c r="F1179" s="6" t="str">
        <f>IF(总支出!E1179="","",总支出!E1179)</f>
        <v/>
      </c>
      <c r="G1179" s="6" t="str">
        <f>IF(总支出!H1179="","",总支出!H1179)</f>
        <v/>
      </c>
      <c r="H1179" s="6" t="str">
        <f>IF(总支出!I1179="","自动",总支出!I1179)</f>
        <v>自动</v>
      </c>
      <c r="I1179" s="6" t="str">
        <f>IF(F1179="","",IFERROR(VLOOKUP(F1179,税费设置!$A$15:$B$27,2,FALSE),"含税不明"))</f>
        <v/>
      </c>
      <c r="J1179" s="6" t="str">
        <f t="shared" si="127"/>
        <v/>
      </c>
      <c r="K1179" s="6" t="str">
        <f>IF(AND(税费设置!$B$5="是",G1179="个人支出",J1179="应税"),"是","否")</f>
        <v>否</v>
      </c>
      <c r="L1179" s="8">
        <f t="shared" si="128"/>
        <v>0</v>
      </c>
      <c r="M1179" s="8">
        <f t="shared" si="129"/>
        <v>0</v>
      </c>
      <c r="N1179" s="8">
        <f t="shared" si="130"/>
        <v>0</v>
      </c>
      <c r="O1179" s="8">
        <f t="shared" si="131"/>
        <v>0</v>
      </c>
      <c r="P1179" s="8">
        <f>IF(K1179&lt;&gt;"是",0,IF(税费设置!$B$6="是",E1179/(1+税费设置!$B$10),E1179))</f>
        <v>0</v>
      </c>
      <c r="Q1179" s="8">
        <f>IF(K1179&lt;&gt;"是",0,P1179*税费设置!$B$8)</f>
        <v>0</v>
      </c>
      <c r="R1179" s="8">
        <f>IF(K1179&lt;&gt;"是",0,P1179*税费设置!$B$9)</f>
        <v>0</v>
      </c>
      <c r="S1179" s="8">
        <f t="shared" si="132"/>
        <v>0</v>
      </c>
    </row>
    <row r="1180" spans="1:19" ht="13.9">
      <c r="A1180" s="6" t="str">
        <f>IF(总支出!A1180="","",总支出!A1180)</f>
        <v/>
      </c>
      <c r="B1180" s="7" t="str">
        <f>IF(总支出!B1180="","",总支出!B1180)</f>
        <v/>
      </c>
      <c r="C1180" s="6" t="str">
        <f t="shared" si="126"/>
        <v/>
      </c>
      <c r="D1180" s="6" t="str">
        <f>IF(总支出!C1180="","",总支出!C1180)</f>
        <v/>
      </c>
      <c r="E1180" s="8" t="str">
        <f>IF(总支出!D1180="","",总支出!D1180)</f>
        <v/>
      </c>
      <c r="F1180" s="6" t="str">
        <f>IF(总支出!E1180="","",总支出!E1180)</f>
        <v/>
      </c>
      <c r="G1180" s="6" t="str">
        <f>IF(总支出!H1180="","",总支出!H1180)</f>
        <v/>
      </c>
      <c r="H1180" s="6" t="str">
        <f>IF(总支出!I1180="","自动",总支出!I1180)</f>
        <v>自动</v>
      </c>
      <c r="I1180" s="6" t="str">
        <f>IF(F1180="","",IFERROR(VLOOKUP(F1180,税费设置!$A$15:$B$27,2,FALSE),"含税不明"))</f>
        <v/>
      </c>
      <c r="J1180" s="6" t="str">
        <f t="shared" si="127"/>
        <v/>
      </c>
      <c r="K1180" s="6" t="str">
        <f>IF(AND(税费设置!$B$5="是",G1180="个人支出",J1180="应税"),"是","否")</f>
        <v>否</v>
      </c>
      <c r="L1180" s="8">
        <f t="shared" si="128"/>
        <v>0</v>
      </c>
      <c r="M1180" s="8">
        <f t="shared" si="129"/>
        <v>0</v>
      </c>
      <c r="N1180" s="8">
        <f t="shared" si="130"/>
        <v>0</v>
      </c>
      <c r="O1180" s="8">
        <f t="shared" si="131"/>
        <v>0</v>
      </c>
      <c r="P1180" s="8">
        <f>IF(K1180&lt;&gt;"是",0,IF(税费设置!$B$6="是",E1180/(1+税费设置!$B$10),E1180))</f>
        <v>0</v>
      </c>
      <c r="Q1180" s="8">
        <f>IF(K1180&lt;&gt;"是",0,P1180*税费设置!$B$8)</f>
        <v>0</v>
      </c>
      <c r="R1180" s="8">
        <f>IF(K1180&lt;&gt;"是",0,P1180*税费设置!$B$9)</f>
        <v>0</v>
      </c>
      <c r="S1180" s="8">
        <f t="shared" si="132"/>
        <v>0</v>
      </c>
    </row>
    <row r="1181" spans="1:19" ht="13.9">
      <c r="A1181" s="6" t="str">
        <f>IF(总支出!A1181="","",总支出!A1181)</f>
        <v/>
      </c>
      <c r="B1181" s="7" t="str">
        <f>IF(总支出!B1181="","",总支出!B1181)</f>
        <v/>
      </c>
      <c r="C1181" s="6" t="str">
        <f t="shared" si="126"/>
        <v/>
      </c>
      <c r="D1181" s="6" t="str">
        <f>IF(总支出!C1181="","",总支出!C1181)</f>
        <v/>
      </c>
      <c r="E1181" s="8" t="str">
        <f>IF(总支出!D1181="","",总支出!D1181)</f>
        <v/>
      </c>
      <c r="F1181" s="6" t="str">
        <f>IF(总支出!E1181="","",总支出!E1181)</f>
        <v/>
      </c>
      <c r="G1181" s="6" t="str">
        <f>IF(总支出!H1181="","",总支出!H1181)</f>
        <v/>
      </c>
      <c r="H1181" s="6" t="str">
        <f>IF(总支出!I1181="","自动",总支出!I1181)</f>
        <v>自动</v>
      </c>
      <c r="I1181" s="6" t="str">
        <f>IF(F1181="","",IFERROR(VLOOKUP(F1181,税费设置!$A$15:$B$27,2,FALSE),"含税不明"))</f>
        <v/>
      </c>
      <c r="J1181" s="6" t="str">
        <f t="shared" si="127"/>
        <v/>
      </c>
      <c r="K1181" s="6" t="str">
        <f>IF(AND(税费设置!$B$5="是",G1181="个人支出",J1181="应税"),"是","否")</f>
        <v>否</v>
      </c>
      <c r="L1181" s="8">
        <f t="shared" si="128"/>
        <v>0</v>
      </c>
      <c r="M1181" s="8">
        <f t="shared" si="129"/>
        <v>0</v>
      </c>
      <c r="N1181" s="8">
        <f t="shared" si="130"/>
        <v>0</v>
      </c>
      <c r="O1181" s="8">
        <f t="shared" si="131"/>
        <v>0</v>
      </c>
      <c r="P1181" s="8">
        <f>IF(K1181&lt;&gt;"是",0,IF(税费设置!$B$6="是",E1181/(1+税费设置!$B$10),E1181))</f>
        <v>0</v>
      </c>
      <c r="Q1181" s="8">
        <f>IF(K1181&lt;&gt;"是",0,P1181*税费设置!$B$8)</f>
        <v>0</v>
      </c>
      <c r="R1181" s="8">
        <f>IF(K1181&lt;&gt;"是",0,P1181*税费设置!$B$9)</f>
        <v>0</v>
      </c>
      <c r="S1181" s="8">
        <f t="shared" si="132"/>
        <v>0</v>
      </c>
    </row>
    <row r="1182" spans="1:19" ht="13.9">
      <c r="A1182" s="6" t="str">
        <f>IF(总支出!A1182="","",总支出!A1182)</f>
        <v/>
      </c>
      <c r="B1182" s="7" t="str">
        <f>IF(总支出!B1182="","",总支出!B1182)</f>
        <v/>
      </c>
      <c r="C1182" s="6" t="str">
        <f t="shared" si="126"/>
        <v/>
      </c>
      <c r="D1182" s="6" t="str">
        <f>IF(总支出!C1182="","",总支出!C1182)</f>
        <v/>
      </c>
      <c r="E1182" s="8" t="str">
        <f>IF(总支出!D1182="","",总支出!D1182)</f>
        <v/>
      </c>
      <c r="F1182" s="6" t="str">
        <f>IF(总支出!E1182="","",总支出!E1182)</f>
        <v/>
      </c>
      <c r="G1182" s="6" t="str">
        <f>IF(总支出!H1182="","",总支出!H1182)</f>
        <v/>
      </c>
      <c r="H1182" s="6" t="str">
        <f>IF(总支出!I1182="","自动",总支出!I1182)</f>
        <v>自动</v>
      </c>
      <c r="I1182" s="6" t="str">
        <f>IF(F1182="","",IFERROR(VLOOKUP(F1182,税费设置!$A$15:$B$27,2,FALSE),"含税不明"))</f>
        <v/>
      </c>
      <c r="J1182" s="6" t="str">
        <f t="shared" si="127"/>
        <v/>
      </c>
      <c r="K1182" s="6" t="str">
        <f>IF(AND(税费设置!$B$5="是",G1182="个人支出",J1182="应税"),"是","否")</f>
        <v>否</v>
      </c>
      <c r="L1182" s="8">
        <f t="shared" si="128"/>
        <v>0</v>
      </c>
      <c r="M1182" s="8">
        <f t="shared" si="129"/>
        <v>0</v>
      </c>
      <c r="N1182" s="8">
        <f t="shared" si="130"/>
        <v>0</v>
      </c>
      <c r="O1182" s="8">
        <f t="shared" si="131"/>
        <v>0</v>
      </c>
      <c r="P1182" s="8">
        <f>IF(K1182&lt;&gt;"是",0,IF(税费设置!$B$6="是",E1182/(1+税费设置!$B$10),E1182))</f>
        <v>0</v>
      </c>
      <c r="Q1182" s="8">
        <f>IF(K1182&lt;&gt;"是",0,P1182*税费设置!$B$8)</f>
        <v>0</v>
      </c>
      <c r="R1182" s="8">
        <f>IF(K1182&lt;&gt;"是",0,P1182*税费设置!$B$9)</f>
        <v>0</v>
      </c>
      <c r="S1182" s="8">
        <f t="shared" si="132"/>
        <v>0</v>
      </c>
    </row>
    <row r="1183" spans="1:19" ht="13.9">
      <c r="A1183" s="6" t="str">
        <f>IF(总支出!A1183="","",总支出!A1183)</f>
        <v/>
      </c>
      <c r="B1183" s="7" t="str">
        <f>IF(总支出!B1183="","",总支出!B1183)</f>
        <v/>
      </c>
      <c r="C1183" s="6" t="str">
        <f t="shared" si="126"/>
        <v/>
      </c>
      <c r="D1183" s="6" t="str">
        <f>IF(总支出!C1183="","",总支出!C1183)</f>
        <v/>
      </c>
      <c r="E1183" s="8" t="str">
        <f>IF(总支出!D1183="","",总支出!D1183)</f>
        <v/>
      </c>
      <c r="F1183" s="6" t="str">
        <f>IF(总支出!E1183="","",总支出!E1183)</f>
        <v/>
      </c>
      <c r="G1183" s="6" t="str">
        <f>IF(总支出!H1183="","",总支出!H1183)</f>
        <v/>
      </c>
      <c r="H1183" s="6" t="str">
        <f>IF(总支出!I1183="","自动",总支出!I1183)</f>
        <v>自动</v>
      </c>
      <c r="I1183" s="6" t="str">
        <f>IF(F1183="","",IFERROR(VLOOKUP(F1183,税费设置!$A$15:$B$27,2,FALSE),"含税不明"))</f>
        <v/>
      </c>
      <c r="J1183" s="6" t="str">
        <f t="shared" si="127"/>
        <v/>
      </c>
      <c r="K1183" s="6" t="str">
        <f>IF(AND(税费设置!$B$5="是",G1183="个人支出",J1183="应税"),"是","否")</f>
        <v>否</v>
      </c>
      <c r="L1183" s="8">
        <f t="shared" si="128"/>
        <v>0</v>
      </c>
      <c r="M1183" s="8">
        <f t="shared" si="129"/>
        <v>0</v>
      </c>
      <c r="N1183" s="8">
        <f t="shared" si="130"/>
        <v>0</v>
      </c>
      <c r="O1183" s="8">
        <f t="shared" si="131"/>
        <v>0</v>
      </c>
      <c r="P1183" s="8">
        <f>IF(K1183&lt;&gt;"是",0,IF(税费设置!$B$6="是",E1183/(1+税费设置!$B$10),E1183))</f>
        <v>0</v>
      </c>
      <c r="Q1183" s="8">
        <f>IF(K1183&lt;&gt;"是",0,P1183*税费设置!$B$8)</f>
        <v>0</v>
      </c>
      <c r="R1183" s="8">
        <f>IF(K1183&lt;&gt;"是",0,P1183*税费设置!$B$9)</f>
        <v>0</v>
      </c>
      <c r="S1183" s="8">
        <f t="shared" si="132"/>
        <v>0</v>
      </c>
    </row>
    <row r="1184" spans="1:19" ht="13.9">
      <c r="A1184" s="6" t="str">
        <f>IF(总支出!A1184="","",总支出!A1184)</f>
        <v/>
      </c>
      <c r="B1184" s="7" t="str">
        <f>IF(总支出!B1184="","",总支出!B1184)</f>
        <v/>
      </c>
      <c r="C1184" s="6" t="str">
        <f t="shared" si="126"/>
        <v/>
      </c>
      <c r="D1184" s="6" t="str">
        <f>IF(总支出!C1184="","",总支出!C1184)</f>
        <v/>
      </c>
      <c r="E1184" s="8" t="str">
        <f>IF(总支出!D1184="","",总支出!D1184)</f>
        <v/>
      </c>
      <c r="F1184" s="6" t="str">
        <f>IF(总支出!E1184="","",总支出!E1184)</f>
        <v/>
      </c>
      <c r="G1184" s="6" t="str">
        <f>IF(总支出!H1184="","",总支出!H1184)</f>
        <v/>
      </c>
      <c r="H1184" s="6" t="str">
        <f>IF(总支出!I1184="","自动",总支出!I1184)</f>
        <v>自动</v>
      </c>
      <c r="I1184" s="6" t="str">
        <f>IF(F1184="","",IFERROR(VLOOKUP(F1184,税费设置!$A$15:$B$27,2,FALSE),"含税不明"))</f>
        <v/>
      </c>
      <c r="J1184" s="6" t="str">
        <f t="shared" si="127"/>
        <v/>
      </c>
      <c r="K1184" s="6" t="str">
        <f>IF(AND(税费设置!$B$5="是",G1184="个人支出",J1184="应税"),"是","否")</f>
        <v>否</v>
      </c>
      <c r="L1184" s="8">
        <f t="shared" si="128"/>
        <v>0</v>
      </c>
      <c r="M1184" s="8">
        <f t="shared" si="129"/>
        <v>0</v>
      </c>
      <c r="N1184" s="8">
        <f t="shared" si="130"/>
        <v>0</v>
      </c>
      <c r="O1184" s="8">
        <f t="shared" si="131"/>
        <v>0</v>
      </c>
      <c r="P1184" s="8">
        <f>IF(K1184&lt;&gt;"是",0,IF(税费设置!$B$6="是",E1184/(1+税费设置!$B$10),E1184))</f>
        <v>0</v>
      </c>
      <c r="Q1184" s="8">
        <f>IF(K1184&lt;&gt;"是",0,P1184*税费设置!$B$8)</f>
        <v>0</v>
      </c>
      <c r="R1184" s="8">
        <f>IF(K1184&lt;&gt;"是",0,P1184*税费设置!$B$9)</f>
        <v>0</v>
      </c>
      <c r="S1184" s="8">
        <f t="shared" si="132"/>
        <v>0</v>
      </c>
    </row>
    <row r="1185" spans="1:19" ht="13.9">
      <c r="A1185" s="6" t="str">
        <f>IF(总支出!A1185="","",总支出!A1185)</f>
        <v/>
      </c>
      <c r="B1185" s="7" t="str">
        <f>IF(总支出!B1185="","",总支出!B1185)</f>
        <v/>
      </c>
      <c r="C1185" s="6" t="str">
        <f t="shared" si="126"/>
        <v/>
      </c>
      <c r="D1185" s="6" t="str">
        <f>IF(总支出!C1185="","",总支出!C1185)</f>
        <v/>
      </c>
      <c r="E1185" s="8" t="str">
        <f>IF(总支出!D1185="","",总支出!D1185)</f>
        <v/>
      </c>
      <c r="F1185" s="6" t="str">
        <f>IF(总支出!E1185="","",总支出!E1185)</f>
        <v/>
      </c>
      <c r="G1185" s="6" t="str">
        <f>IF(总支出!H1185="","",总支出!H1185)</f>
        <v/>
      </c>
      <c r="H1185" s="6" t="str">
        <f>IF(总支出!I1185="","自动",总支出!I1185)</f>
        <v>自动</v>
      </c>
      <c r="I1185" s="6" t="str">
        <f>IF(F1185="","",IFERROR(VLOOKUP(F1185,税费设置!$A$15:$B$27,2,FALSE),"含税不明"))</f>
        <v/>
      </c>
      <c r="J1185" s="6" t="str">
        <f t="shared" si="127"/>
        <v/>
      </c>
      <c r="K1185" s="6" t="str">
        <f>IF(AND(税费设置!$B$5="是",G1185="个人支出",J1185="应税"),"是","否")</f>
        <v>否</v>
      </c>
      <c r="L1185" s="8">
        <f t="shared" si="128"/>
        <v>0</v>
      </c>
      <c r="M1185" s="8">
        <f t="shared" si="129"/>
        <v>0</v>
      </c>
      <c r="N1185" s="8">
        <f t="shared" si="130"/>
        <v>0</v>
      </c>
      <c r="O1185" s="8">
        <f t="shared" si="131"/>
        <v>0</v>
      </c>
      <c r="P1185" s="8">
        <f>IF(K1185&lt;&gt;"是",0,IF(税费设置!$B$6="是",E1185/(1+税费设置!$B$10),E1185))</f>
        <v>0</v>
      </c>
      <c r="Q1185" s="8">
        <f>IF(K1185&lt;&gt;"是",0,P1185*税费设置!$B$8)</f>
        <v>0</v>
      </c>
      <c r="R1185" s="8">
        <f>IF(K1185&lt;&gt;"是",0,P1185*税费设置!$B$9)</f>
        <v>0</v>
      </c>
      <c r="S1185" s="8">
        <f t="shared" si="132"/>
        <v>0</v>
      </c>
    </row>
    <row r="1186" spans="1:19" ht="13.9">
      <c r="A1186" s="6" t="str">
        <f>IF(总支出!A1186="","",总支出!A1186)</f>
        <v/>
      </c>
      <c r="B1186" s="7" t="str">
        <f>IF(总支出!B1186="","",总支出!B1186)</f>
        <v/>
      </c>
      <c r="C1186" s="6" t="str">
        <f t="shared" si="126"/>
        <v/>
      </c>
      <c r="D1186" s="6" t="str">
        <f>IF(总支出!C1186="","",总支出!C1186)</f>
        <v/>
      </c>
      <c r="E1186" s="8" t="str">
        <f>IF(总支出!D1186="","",总支出!D1186)</f>
        <v/>
      </c>
      <c r="F1186" s="6" t="str">
        <f>IF(总支出!E1186="","",总支出!E1186)</f>
        <v/>
      </c>
      <c r="G1186" s="6" t="str">
        <f>IF(总支出!H1186="","",总支出!H1186)</f>
        <v/>
      </c>
      <c r="H1186" s="6" t="str">
        <f>IF(总支出!I1186="","自动",总支出!I1186)</f>
        <v>自动</v>
      </c>
      <c r="I1186" s="6" t="str">
        <f>IF(F1186="","",IFERROR(VLOOKUP(F1186,税费设置!$A$15:$B$27,2,FALSE),"含税不明"))</f>
        <v/>
      </c>
      <c r="J1186" s="6" t="str">
        <f t="shared" si="127"/>
        <v/>
      </c>
      <c r="K1186" s="6" t="str">
        <f>IF(AND(税费设置!$B$5="是",G1186="个人支出",J1186="应税"),"是","否")</f>
        <v>否</v>
      </c>
      <c r="L1186" s="8">
        <f t="shared" si="128"/>
        <v>0</v>
      </c>
      <c r="M1186" s="8">
        <f t="shared" si="129"/>
        <v>0</v>
      </c>
      <c r="N1186" s="8">
        <f t="shared" si="130"/>
        <v>0</v>
      </c>
      <c r="O1186" s="8">
        <f t="shared" si="131"/>
        <v>0</v>
      </c>
      <c r="P1186" s="8">
        <f>IF(K1186&lt;&gt;"是",0,IF(税费设置!$B$6="是",E1186/(1+税费设置!$B$10),E1186))</f>
        <v>0</v>
      </c>
      <c r="Q1186" s="8">
        <f>IF(K1186&lt;&gt;"是",0,P1186*税费设置!$B$8)</f>
        <v>0</v>
      </c>
      <c r="R1186" s="8">
        <f>IF(K1186&lt;&gt;"是",0,P1186*税费设置!$B$9)</f>
        <v>0</v>
      </c>
      <c r="S1186" s="8">
        <f t="shared" si="132"/>
        <v>0</v>
      </c>
    </row>
    <row r="1187" spans="1:19" ht="13.9">
      <c r="A1187" s="6" t="str">
        <f>IF(总支出!A1187="","",总支出!A1187)</f>
        <v/>
      </c>
      <c r="B1187" s="7" t="str">
        <f>IF(总支出!B1187="","",总支出!B1187)</f>
        <v/>
      </c>
      <c r="C1187" s="6" t="str">
        <f t="shared" si="126"/>
        <v/>
      </c>
      <c r="D1187" s="6" t="str">
        <f>IF(总支出!C1187="","",总支出!C1187)</f>
        <v/>
      </c>
      <c r="E1187" s="8" t="str">
        <f>IF(总支出!D1187="","",总支出!D1187)</f>
        <v/>
      </c>
      <c r="F1187" s="6" t="str">
        <f>IF(总支出!E1187="","",总支出!E1187)</f>
        <v/>
      </c>
      <c r="G1187" s="6" t="str">
        <f>IF(总支出!H1187="","",总支出!H1187)</f>
        <v/>
      </c>
      <c r="H1187" s="6" t="str">
        <f>IF(总支出!I1187="","自动",总支出!I1187)</f>
        <v>自动</v>
      </c>
      <c r="I1187" s="6" t="str">
        <f>IF(F1187="","",IFERROR(VLOOKUP(F1187,税费设置!$A$15:$B$27,2,FALSE),"含税不明"))</f>
        <v/>
      </c>
      <c r="J1187" s="6" t="str">
        <f t="shared" si="127"/>
        <v/>
      </c>
      <c r="K1187" s="6" t="str">
        <f>IF(AND(税费设置!$B$5="是",G1187="个人支出",J1187="应税"),"是","否")</f>
        <v>否</v>
      </c>
      <c r="L1187" s="8">
        <f t="shared" si="128"/>
        <v>0</v>
      </c>
      <c r="M1187" s="8">
        <f t="shared" si="129"/>
        <v>0</v>
      </c>
      <c r="N1187" s="8">
        <f t="shared" si="130"/>
        <v>0</v>
      </c>
      <c r="O1187" s="8">
        <f t="shared" si="131"/>
        <v>0</v>
      </c>
      <c r="P1187" s="8">
        <f>IF(K1187&lt;&gt;"是",0,IF(税费设置!$B$6="是",E1187/(1+税费设置!$B$10),E1187))</f>
        <v>0</v>
      </c>
      <c r="Q1187" s="8">
        <f>IF(K1187&lt;&gt;"是",0,P1187*税费设置!$B$8)</f>
        <v>0</v>
      </c>
      <c r="R1187" s="8">
        <f>IF(K1187&lt;&gt;"是",0,P1187*税费设置!$B$9)</f>
        <v>0</v>
      </c>
      <c r="S1187" s="8">
        <f t="shared" si="132"/>
        <v>0</v>
      </c>
    </row>
    <row r="1188" spans="1:19" ht="13.9">
      <c r="A1188" s="6" t="str">
        <f>IF(总支出!A1188="","",总支出!A1188)</f>
        <v/>
      </c>
      <c r="B1188" s="7" t="str">
        <f>IF(总支出!B1188="","",总支出!B1188)</f>
        <v/>
      </c>
      <c r="C1188" s="6" t="str">
        <f t="shared" si="126"/>
        <v/>
      </c>
      <c r="D1188" s="6" t="str">
        <f>IF(总支出!C1188="","",总支出!C1188)</f>
        <v/>
      </c>
      <c r="E1188" s="8" t="str">
        <f>IF(总支出!D1188="","",总支出!D1188)</f>
        <v/>
      </c>
      <c r="F1188" s="6" t="str">
        <f>IF(总支出!E1188="","",总支出!E1188)</f>
        <v/>
      </c>
      <c r="G1188" s="6" t="str">
        <f>IF(总支出!H1188="","",总支出!H1188)</f>
        <v/>
      </c>
      <c r="H1188" s="6" t="str">
        <f>IF(总支出!I1188="","自动",总支出!I1188)</f>
        <v>自动</v>
      </c>
      <c r="I1188" s="6" t="str">
        <f>IF(F1188="","",IFERROR(VLOOKUP(F1188,税费设置!$A$15:$B$27,2,FALSE),"含税不明"))</f>
        <v/>
      </c>
      <c r="J1188" s="6" t="str">
        <f t="shared" si="127"/>
        <v/>
      </c>
      <c r="K1188" s="6" t="str">
        <f>IF(AND(税费设置!$B$5="是",G1188="个人支出",J1188="应税"),"是","否")</f>
        <v>否</v>
      </c>
      <c r="L1188" s="8">
        <f t="shared" si="128"/>
        <v>0</v>
      </c>
      <c r="M1188" s="8">
        <f t="shared" si="129"/>
        <v>0</v>
      </c>
      <c r="N1188" s="8">
        <f t="shared" si="130"/>
        <v>0</v>
      </c>
      <c r="O1188" s="8">
        <f t="shared" si="131"/>
        <v>0</v>
      </c>
      <c r="P1188" s="8">
        <f>IF(K1188&lt;&gt;"是",0,IF(税费设置!$B$6="是",E1188/(1+税费设置!$B$10),E1188))</f>
        <v>0</v>
      </c>
      <c r="Q1188" s="8">
        <f>IF(K1188&lt;&gt;"是",0,P1188*税费设置!$B$8)</f>
        <v>0</v>
      </c>
      <c r="R1188" s="8">
        <f>IF(K1188&lt;&gt;"是",0,P1188*税费设置!$B$9)</f>
        <v>0</v>
      </c>
      <c r="S1188" s="8">
        <f t="shared" si="132"/>
        <v>0</v>
      </c>
    </row>
    <row r="1189" spans="1:19" ht="13.9">
      <c r="A1189" s="6" t="str">
        <f>IF(总支出!A1189="","",总支出!A1189)</f>
        <v/>
      </c>
      <c r="B1189" s="7" t="str">
        <f>IF(总支出!B1189="","",总支出!B1189)</f>
        <v/>
      </c>
      <c r="C1189" s="6" t="str">
        <f t="shared" si="126"/>
        <v/>
      </c>
      <c r="D1189" s="6" t="str">
        <f>IF(总支出!C1189="","",总支出!C1189)</f>
        <v/>
      </c>
      <c r="E1189" s="8" t="str">
        <f>IF(总支出!D1189="","",总支出!D1189)</f>
        <v/>
      </c>
      <c r="F1189" s="6" t="str">
        <f>IF(总支出!E1189="","",总支出!E1189)</f>
        <v/>
      </c>
      <c r="G1189" s="6" t="str">
        <f>IF(总支出!H1189="","",总支出!H1189)</f>
        <v/>
      </c>
      <c r="H1189" s="6" t="str">
        <f>IF(总支出!I1189="","自动",总支出!I1189)</f>
        <v>自动</v>
      </c>
      <c r="I1189" s="6" t="str">
        <f>IF(F1189="","",IFERROR(VLOOKUP(F1189,税费设置!$A$15:$B$27,2,FALSE),"含税不明"))</f>
        <v/>
      </c>
      <c r="J1189" s="6" t="str">
        <f t="shared" si="127"/>
        <v/>
      </c>
      <c r="K1189" s="6" t="str">
        <f>IF(AND(税费设置!$B$5="是",G1189="个人支出",J1189="应税"),"是","否")</f>
        <v>否</v>
      </c>
      <c r="L1189" s="8">
        <f t="shared" si="128"/>
        <v>0</v>
      </c>
      <c r="M1189" s="8">
        <f t="shared" si="129"/>
        <v>0</v>
      </c>
      <c r="N1189" s="8">
        <f t="shared" si="130"/>
        <v>0</v>
      </c>
      <c r="O1189" s="8">
        <f t="shared" si="131"/>
        <v>0</v>
      </c>
      <c r="P1189" s="8">
        <f>IF(K1189&lt;&gt;"是",0,IF(税费设置!$B$6="是",E1189/(1+税费设置!$B$10),E1189))</f>
        <v>0</v>
      </c>
      <c r="Q1189" s="8">
        <f>IF(K1189&lt;&gt;"是",0,P1189*税费设置!$B$8)</f>
        <v>0</v>
      </c>
      <c r="R1189" s="8">
        <f>IF(K1189&lt;&gt;"是",0,P1189*税费设置!$B$9)</f>
        <v>0</v>
      </c>
      <c r="S1189" s="8">
        <f t="shared" si="132"/>
        <v>0</v>
      </c>
    </row>
    <row r="1190" spans="1:19" ht="13.9">
      <c r="A1190" s="6" t="str">
        <f>IF(总支出!A1190="","",总支出!A1190)</f>
        <v/>
      </c>
      <c r="B1190" s="7" t="str">
        <f>IF(总支出!B1190="","",总支出!B1190)</f>
        <v/>
      </c>
      <c r="C1190" s="6" t="str">
        <f t="shared" si="126"/>
        <v/>
      </c>
      <c r="D1190" s="6" t="str">
        <f>IF(总支出!C1190="","",总支出!C1190)</f>
        <v/>
      </c>
      <c r="E1190" s="8" t="str">
        <f>IF(总支出!D1190="","",总支出!D1190)</f>
        <v/>
      </c>
      <c r="F1190" s="6" t="str">
        <f>IF(总支出!E1190="","",总支出!E1190)</f>
        <v/>
      </c>
      <c r="G1190" s="6" t="str">
        <f>IF(总支出!H1190="","",总支出!H1190)</f>
        <v/>
      </c>
      <c r="H1190" s="6" t="str">
        <f>IF(总支出!I1190="","自动",总支出!I1190)</f>
        <v>自动</v>
      </c>
      <c r="I1190" s="6" t="str">
        <f>IF(F1190="","",IFERROR(VLOOKUP(F1190,税费设置!$A$15:$B$27,2,FALSE),"含税不明"))</f>
        <v/>
      </c>
      <c r="J1190" s="6" t="str">
        <f t="shared" si="127"/>
        <v/>
      </c>
      <c r="K1190" s="6" t="str">
        <f>IF(AND(税费设置!$B$5="是",G1190="个人支出",J1190="应税"),"是","否")</f>
        <v>否</v>
      </c>
      <c r="L1190" s="8">
        <f t="shared" si="128"/>
        <v>0</v>
      </c>
      <c r="M1190" s="8">
        <f t="shared" si="129"/>
        <v>0</v>
      </c>
      <c r="N1190" s="8">
        <f t="shared" si="130"/>
        <v>0</v>
      </c>
      <c r="O1190" s="8">
        <f t="shared" si="131"/>
        <v>0</v>
      </c>
      <c r="P1190" s="8">
        <f>IF(K1190&lt;&gt;"是",0,IF(税费设置!$B$6="是",E1190/(1+税费设置!$B$10),E1190))</f>
        <v>0</v>
      </c>
      <c r="Q1190" s="8">
        <f>IF(K1190&lt;&gt;"是",0,P1190*税费设置!$B$8)</f>
        <v>0</v>
      </c>
      <c r="R1190" s="8">
        <f>IF(K1190&lt;&gt;"是",0,P1190*税费设置!$B$9)</f>
        <v>0</v>
      </c>
      <c r="S1190" s="8">
        <f t="shared" si="132"/>
        <v>0</v>
      </c>
    </row>
    <row r="1191" spans="1:19" ht="13.9">
      <c r="A1191" s="6" t="str">
        <f>IF(总支出!A1191="","",总支出!A1191)</f>
        <v/>
      </c>
      <c r="B1191" s="7" t="str">
        <f>IF(总支出!B1191="","",总支出!B1191)</f>
        <v/>
      </c>
      <c r="C1191" s="6" t="str">
        <f t="shared" si="126"/>
        <v/>
      </c>
      <c r="D1191" s="6" t="str">
        <f>IF(总支出!C1191="","",总支出!C1191)</f>
        <v/>
      </c>
      <c r="E1191" s="8" t="str">
        <f>IF(总支出!D1191="","",总支出!D1191)</f>
        <v/>
      </c>
      <c r="F1191" s="6" t="str">
        <f>IF(总支出!E1191="","",总支出!E1191)</f>
        <v/>
      </c>
      <c r="G1191" s="6" t="str">
        <f>IF(总支出!H1191="","",总支出!H1191)</f>
        <v/>
      </c>
      <c r="H1191" s="6" t="str">
        <f>IF(总支出!I1191="","自动",总支出!I1191)</f>
        <v>自动</v>
      </c>
      <c r="I1191" s="6" t="str">
        <f>IF(F1191="","",IFERROR(VLOOKUP(F1191,税费设置!$A$15:$B$27,2,FALSE),"含税不明"))</f>
        <v/>
      </c>
      <c r="J1191" s="6" t="str">
        <f t="shared" si="127"/>
        <v/>
      </c>
      <c r="K1191" s="6" t="str">
        <f>IF(AND(税费设置!$B$5="是",G1191="个人支出",J1191="应税"),"是","否")</f>
        <v>否</v>
      </c>
      <c r="L1191" s="8">
        <f t="shared" si="128"/>
        <v>0</v>
      </c>
      <c r="M1191" s="8">
        <f t="shared" si="129"/>
        <v>0</v>
      </c>
      <c r="N1191" s="8">
        <f t="shared" si="130"/>
        <v>0</v>
      </c>
      <c r="O1191" s="8">
        <f t="shared" si="131"/>
        <v>0</v>
      </c>
      <c r="P1191" s="8">
        <f>IF(K1191&lt;&gt;"是",0,IF(税费设置!$B$6="是",E1191/(1+税费设置!$B$10),E1191))</f>
        <v>0</v>
      </c>
      <c r="Q1191" s="8">
        <f>IF(K1191&lt;&gt;"是",0,P1191*税费设置!$B$8)</f>
        <v>0</v>
      </c>
      <c r="R1191" s="8">
        <f>IF(K1191&lt;&gt;"是",0,P1191*税费设置!$B$9)</f>
        <v>0</v>
      </c>
      <c r="S1191" s="8">
        <f t="shared" si="132"/>
        <v>0</v>
      </c>
    </row>
    <row r="1192" spans="1:19" ht="13.9">
      <c r="A1192" s="6" t="str">
        <f>IF(总支出!A1192="","",总支出!A1192)</f>
        <v/>
      </c>
      <c r="B1192" s="7" t="str">
        <f>IF(总支出!B1192="","",总支出!B1192)</f>
        <v/>
      </c>
      <c r="C1192" s="6" t="str">
        <f t="shared" si="126"/>
        <v/>
      </c>
      <c r="D1192" s="6" t="str">
        <f>IF(总支出!C1192="","",总支出!C1192)</f>
        <v/>
      </c>
      <c r="E1192" s="8" t="str">
        <f>IF(总支出!D1192="","",总支出!D1192)</f>
        <v/>
      </c>
      <c r="F1192" s="6" t="str">
        <f>IF(总支出!E1192="","",总支出!E1192)</f>
        <v/>
      </c>
      <c r="G1192" s="6" t="str">
        <f>IF(总支出!H1192="","",总支出!H1192)</f>
        <v/>
      </c>
      <c r="H1192" s="6" t="str">
        <f>IF(总支出!I1192="","自动",总支出!I1192)</f>
        <v>自动</v>
      </c>
      <c r="I1192" s="6" t="str">
        <f>IF(F1192="","",IFERROR(VLOOKUP(F1192,税费设置!$A$15:$B$27,2,FALSE),"含税不明"))</f>
        <v/>
      </c>
      <c r="J1192" s="6" t="str">
        <f t="shared" si="127"/>
        <v/>
      </c>
      <c r="K1192" s="6" t="str">
        <f>IF(AND(税费设置!$B$5="是",G1192="个人支出",J1192="应税"),"是","否")</f>
        <v>否</v>
      </c>
      <c r="L1192" s="8">
        <f t="shared" si="128"/>
        <v>0</v>
      </c>
      <c r="M1192" s="8">
        <f t="shared" si="129"/>
        <v>0</v>
      </c>
      <c r="N1192" s="8">
        <f t="shared" si="130"/>
        <v>0</v>
      </c>
      <c r="O1192" s="8">
        <f t="shared" si="131"/>
        <v>0</v>
      </c>
      <c r="P1192" s="8">
        <f>IF(K1192&lt;&gt;"是",0,IF(税费设置!$B$6="是",E1192/(1+税费设置!$B$10),E1192))</f>
        <v>0</v>
      </c>
      <c r="Q1192" s="8">
        <f>IF(K1192&lt;&gt;"是",0,P1192*税费设置!$B$8)</f>
        <v>0</v>
      </c>
      <c r="R1192" s="8">
        <f>IF(K1192&lt;&gt;"是",0,P1192*税费设置!$B$9)</f>
        <v>0</v>
      </c>
      <c r="S1192" s="8">
        <f t="shared" si="132"/>
        <v>0</v>
      </c>
    </row>
    <row r="1193" spans="1:19" ht="13.9">
      <c r="A1193" s="6" t="str">
        <f>IF(总支出!A1193="","",总支出!A1193)</f>
        <v/>
      </c>
      <c r="B1193" s="7" t="str">
        <f>IF(总支出!B1193="","",总支出!B1193)</f>
        <v/>
      </c>
      <c r="C1193" s="6" t="str">
        <f t="shared" si="126"/>
        <v/>
      </c>
      <c r="D1193" s="6" t="str">
        <f>IF(总支出!C1193="","",总支出!C1193)</f>
        <v/>
      </c>
      <c r="E1193" s="8" t="str">
        <f>IF(总支出!D1193="","",总支出!D1193)</f>
        <v/>
      </c>
      <c r="F1193" s="6" t="str">
        <f>IF(总支出!E1193="","",总支出!E1193)</f>
        <v/>
      </c>
      <c r="G1193" s="6" t="str">
        <f>IF(总支出!H1193="","",总支出!H1193)</f>
        <v/>
      </c>
      <c r="H1193" s="6" t="str">
        <f>IF(总支出!I1193="","自动",总支出!I1193)</f>
        <v>自动</v>
      </c>
      <c r="I1193" s="6" t="str">
        <f>IF(F1193="","",IFERROR(VLOOKUP(F1193,税费设置!$A$15:$B$27,2,FALSE),"含税不明"))</f>
        <v/>
      </c>
      <c r="J1193" s="6" t="str">
        <f t="shared" si="127"/>
        <v/>
      </c>
      <c r="K1193" s="6" t="str">
        <f>IF(AND(税费设置!$B$5="是",G1193="个人支出",J1193="应税"),"是","否")</f>
        <v>否</v>
      </c>
      <c r="L1193" s="8">
        <f t="shared" si="128"/>
        <v>0</v>
      </c>
      <c r="M1193" s="8">
        <f t="shared" si="129"/>
        <v>0</v>
      </c>
      <c r="N1193" s="8">
        <f t="shared" si="130"/>
        <v>0</v>
      </c>
      <c r="O1193" s="8">
        <f t="shared" si="131"/>
        <v>0</v>
      </c>
      <c r="P1193" s="8">
        <f>IF(K1193&lt;&gt;"是",0,IF(税费设置!$B$6="是",E1193/(1+税费设置!$B$10),E1193))</f>
        <v>0</v>
      </c>
      <c r="Q1193" s="8">
        <f>IF(K1193&lt;&gt;"是",0,P1193*税费设置!$B$8)</f>
        <v>0</v>
      </c>
      <c r="R1193" s="8">
        <f>IF(K1193&lt;&gt;"是",0,P1193*税费设置!$B$9)</f>
        <v>0</v>
      </c>
      <c r="S1193" s="8">
        <f t="shared" si="132"/>
        <v>0</v>
      </c>
    </row>
    <row r="1194" spans="1:19" ht="13.9">
      <c r="A1194" s="6" t="str">
        <f>IF(总支出!A1194="","",总支出!A1194)</f>
        <v/>
      </c>
      <c r="B1194" s="7" t="str">
        <f>IF(总支出!B1194="","",总支出!B1194)</f>
        <v/>
      </c>
      <c r="C1194" s="6" t="str">
        <f t="shared" si="126"/>
        <v/>
      </c>
      <c r="D1194" s="6" t="str">
        <f>IF(总支出!C1194="","",总支出!C1194)</f>
        <v/>
      </c>
      <c r="E1194" s="8" t="str">
        <f>IF(总支出!D1194="","",总支出!D1194)</f>
        <v/>
      </c>
      <c r="F1194" s="6" t="str">
        <f>IF(总支出!E1194="","",总支出!E1194)</f>
        <v/>
      </c>
      <c r="G1194" s="6" t="str">
        <f>IF(总支出!H1194="","",总支出!H1194)</f>
        <v/>
      </c>
      <c r="H1194" s="6" t="str">
        <f>IF(总支出!I1194="","自动",总支出!I1194)</f>
        <v>自动</v>
      </c>
      <c r="I1194" s="6" t="str">
        <f>IF(F1194="","",IFERROR(VLOOKUP(F1194,税费设置!$A$15:$B$27,2,FALSE),"含税不明"))</f>
        <v/>
      </c>
      <c r="J1194" s="6" t="str">
        <f t="shared" si="127"/>
        <v/>
      </c>
      <c r="K1194" s="6" t="str">
        <f>IF(AND(税费设置!$B$5="是",G1194="个人支出",J1194="应税"),"是","否")</f>
        <v>否</v>
      </c>
      <c r="L1194" s="8">
        <f t="shared" si="128"/>
        <v>0</v>
      </c>
      <c r="M1194" s="8">
        <f t="shared" si="129"/>
        <v>0</v>
      </c>
      <c r="N1194" s="8">
        <f t="shared" si="130"/>
        <v>0</v>
      </c>
      <c r="O1194" s="8">
        <f t="shared" si="131"/>
        <v>0</v>
      </c>
      <c r="P1194" s="8">
        <f>IF(K1194&lt;&gt;"是",0,IF(税费设置!$B$6="是",E1194/(1+税费设置!$B$10),E1194))</f>
        <v>0</v>
      </c>
      <c r="Q1194" s="8">
        <f>IF(K1194&lt;&gt;"是",0,P1194*税费设置!$B$8)</f>
        <v>0</v>
      </c>
      <c r="R1194" s="8">
        <f>IF(K1194&lt;&gt;"是",0,P1194*税费设置!$B$9)</f>
        <v>0</v>
      </c>
      <c r="S1194" s="8">
        <f t="shared" si="132"/>
        <v>0</v>
      </c>
    </row>
    <row r="1195" spans="1:19" ht="13.9">
      <c r="A1195" s="6" t="str">
        <f>IF(总支出!A1195="","",总支出!A1195)</f>
        <v/>
      </c>
      <c r="B1195" s="7" t="str">
        <f>IF(总支出!B1195="","",总支出!B1195)</f>
        <v/>
      </c>
      <c r="C1195" s="6" t="str">
        <f t="shared" si="126"/>
        <v/>
      </c>
      <c r="D1195" s="6" t="str">
        <f>IF(总支出!C1195="","",总支出!C1195)</f>
        <v/>
      </c>
      <c r="E1195" s="8" t="str">
        <f>IF(总支出!D1195="","",总支出!D1195)</f>
        <v/>
      </c>
      <c r="F1195" s="6" t="str">
        <f>IF(总支出!E1195="","",总支出!E1195)</f>
        <v/>
      </c>
      <c r="G1195" s="6" t="str">
        <f>IF(总支出!H1195="","",总支出!H1195)</f>
        <v/>
      </c>
      <c r="H1195" s="6" t="str">
        <f>IF(总支出!I1195="","自动",总支出!I1195)</f>
        <v>自动</v>
      </c>
      <c r="I1195" s="6" t="str">
        <f>IF(F1195="","",IFERROR(VLOOKUP(F1195,税费设置!$A$15:$B$27,2,FALSE),"含税不明"))</f>
        <v/>
      </c>
      <c r="J1195" s="6" t="str">
        <f t="shared" si="127"/>
        <v/>
      </c>
      <c r="K1195" s="6" t="str">
        <f>IF(AND(税费设置!$B$5="是",G1195="个人支出",J1195="应税"),"是","否")</f>
        <v>否</v>
      </c>
      <c r="L1195" s="8">
        <f t="shared" si="128"/>
        <v>0</v>
      </c>
      <c r="M1195" s="8">
        <f t="shared" si="129"/>
        <v>0</v>
      </c>
      <c r="N1195" s="8">
        <f t="shared" si="130"/>
        <v>0</v>
      </c>
      <c r="O1195" s="8">
        <f t="shared" si="131"/>
        <v>0</v>
      </c>
      <c r="P1195" s="8">
        <f>IF(K1195&lt;&gt;"是",0,IF(税费设置!$B$6="是",E1195/(1+税费设置!$B$10),E1195))</f>
        <v>0</v>
      </c>
      <c r="Q1195" s="8">
        <f>IF(K1195&lt;&gt;"是",0,P1195*税费设置!$B$8)</f>
        <v>0</v>
      </c>
      <c r="R1195" s="8">
        <f>IF(K1195&lt;&gt;"是",0,P1195*税费设置!$B$9)</f>
        <v>0</v>
      </c>
      <c r="S1195" s="8">
        <f t="shared" si="132"/>
        <v>0</v>
      </c>
    </row>
    <row r="1196" spans="1:19" ht="13.9">
      <c r="A1196" s="6" t="str">
        <f>IF(总支出!A1196="","",总支出!A1196)</f>
        <v/>
      </c>
      <c r="B1196" s="7" t="str">
        <f>IF(总支出!B1196="","",总支出!B1196)</f>
        <v/>
      </c>
      <c r="C1196" s="6" t="str">
        <f t="shared" si="126"/>
        <v/>
      </c>
      <c r="D1196" s="6" t="str">
        <f>IF(总支出!C1196="","",总支出!C1196)</f>
        <v/>
      </c>
      <c r="E1196" s="8" t="str">
        <f>IF(总支出!D1196="","",总支出!D1196)</f>
        <v/>
      </c>
      <c r="F1196" s="6" t="str">
        <f>IF(总支出!E1196="","",总支出!E1196)</f>
        <v/>
      </c>
      <c r="G1196" s="6" t="str">
        <f>IF(总支出!H1196="","",总支出!H1196)</f>
        <v/>
      </c>
      <c r="H1196" s="6" t="str">
        <f>IF(总支出!I1196="","自动",总支出!I1196)</f>
        <v>自动</v>
      </c>
      <c r="I1196" s="6" t="str">
        <f>IF(F1196="","",IFERROR(VLOOKUP(F1196,税费设置!$A$15:$B$27,2,FALSE),"含税不明"))</f>
        <v/>
      </c>
      <c r="J1196" s="6" t="str">
        <f t="shared" si="127"/>
        <v/>
      </c>
      <c r="K1196" s="6" t="str">
        <f>IF(AND(税费设置!$B$5="是",G1196="个人支出",J1196="应税"),"是","否")</f>
        <v>否</v>
      </c>
      <c r="L1196" s="8">
        <f t="shared" si="128"/>
        <v>0</v>
      </c>
      <c r="M1196" s="8">
        <f t="shared" si="129"/>
        <v>0</v>
      </c>
      <c r="N1196" s="8">
        <f t="shared" si="130"/>
        <v>0</v>
      </c>
      <c r="O1196" s="8">
        <f t="shared" si="131"/>
        <v>0</v>
      </c>
      <c r="P1196" s="8">
        <f>IF(K1196&lt;&gt;"是",0,IF(税费设置!$B$6="是",E1196/(1+税费设置!$B$10),E1196))</f>
        <v>0</v>
      </c>
      <c r="Q1196" s="8">
        <f>IF(K1196&lt;&gt;"是",0,P1196*税费设置!$B$8)</f>
        <v>0</v>
      </c>
      <c r="R1196" s="8">
        <f>IF(K1196&lt;&gt;"是",0,P1196*税费设置!$B$9)</f>
        <v>0</v>
      </c>
      <c r="S1196" s="8">
        <f t="shared" si="132"/>
        <v>0</v>
      </c>
    </row>
    <row r="1197" spans="1:19" ht="13.9">
      <c r="A1197" s="6" t="str">
        <f>IF(总支出!A1197="","",总支出!A1197)</f>
        <v/>
      </c>
      <c r="B1197" s="7" t="str">
        <f>IF(总支出!B1197="","",总支出!B1197)</f>
        <v/>
      </c>
      <c r="C1197" s="6" t="str">
        <f t="shared" si="126"/>
        <v/>
      </c>
      <c r="D1197" s="6" t="str">
        <f>IF(总支出!C1197="","",总支出!C1197)</f>
        <v/>
      </c>
      <c r="E1197" s="8" t="str">
        <f>IF(总支出!D1197="","",总支出!D1197)</f>
        <v/>
      </c>
      <c r="F1197" s="6" t="str">
        <f>IF(总支出!E1197="","",总支出!E1197)</f>
        <v/>
      </c>
      <c r="G1197" s="6" t="str">
        <f>IF(总支出!H1197="","",总支出!H1197)</f>
        <v/>
      </c>
      <c r="H1197" s="6" t="str">
        <f>IF(总支出!I1197="","自动",总支出!I1197)</f>
        <v>自动</v>
      </c>
      <c r="I1197" s="6" t="str">
        <f>IF(F1197="","",IFERROR(VLOOKUP(F1197,税费设置!$A$15:$B$27,2,FALSE),"含税不明"))</f>
        <v/>
      </c>
      <c r="J1197" s="6" t="str">
        <f t="shared" si="127"/>
        <v/>
      </c>
      <c r="K1197" s="6" t="str">
        <f>IF(AND(税费设置!$B$5="是",G1197="个人支出",J1197="应税"),"是","否")</f>
        <v>否</v>
      </c>
      <c r="L1197" s="8">
        <f t="shared" si="128"/>
        <v>0</v>
      </c>
      <c r="M1197" s="8">
        <f t="shared" si="129"/>
        <v>0</v>
      </c>
      <c r="N1197" s="8">
        <f t="shared" si="130"/>
        <v>0</v>
      </c>
      <c r="O1197" s="8">
        <f t="shared" si="131"/>
        <v>0</v>
      </c>
      <c r="P1197" s="8">
        <f>IF(K1197&lt;&gt;"是",0,IF(税费设置!$B$6="是",E1197/(1+税费设置!$B$10),E1197))</f>
        <v>0</v>
      </c>
      <c r="Q1197" s="8">
        <f>IF(K1197&lt;&gt;"是",0,P1197*税费设置!$B$8)</f>
        <v>0</v>
      </c>
      <c r="R1197" s="8">
        <f>IF(K1197&lt;&gt;"是",0,P1197*税费设置!$B$9)</f>
        <v>0</v>
      </c>
      <c r="S1197" s="8">
        <f t="shared" si="132"/>
        <v>0</v>
      </c>
    </row>
    <row r="1198" spans="1:19" ht="13.9">
      <c r="A1198" s="6" t="str">
        <f>IF(总支出!A1198="","",总支出!A1198)</f>
        <v/>
      </c>
      <c r="B1198" s="7" t="str">
        <f>IF(总支出!B1198="","",总支出!B1198)</f>
        <v/>
      </c>
      <c r="C1198" s="6" t="str">
        <f t="shared" si="126"/>
        <v/>
      </c>
      <c r="D1198" s="6" t="str">
        <f>IF(总支出!C1198="","",总支出!C1198)</f>
        <v/>
      </c>
      <c r="E1198" s="8" t="str">
        <f>IF(总支出!D1198="","",总支出!D1198)</f>
        <v/>
      </c>
      <c r="F1198" s="6" t="str">
        <f>IF(总支出!E1198="","",总支出!E1198)</f>
        <v/>
      </c>
      <c r="G1198" s="6" t="str">
        <f>IF(总支出!H1198="","",总支出!H1198)</f>
        <v/>
      </c>
      <c r="H1198" s="6" t="str">
        <f>IF(总支出!I1198="","自动",总支出!I1198)</f>
        <v>自动</v>
      </c>
      <c r="I1198" s="6" t="str">
        <f>IF(F1198="","",IFERROR(VLOOKUP(F1198,税费设置!$A$15:$B$27,2,FALSE),"含税不明"))</f>
        <v/>
      </c>
      <c r="J1198" s="6" t="str">
        <f t="shared" si="127"/>
        <v/>
      </c>
      <c r="K1198" s="6" t="str">
        <f>IF(AND(税费设置!$B$5="是",G1198="个人支出",J1198="应税"),"是","否")</f>
        <v>否</v>
      </c>
      <c r="L1198" s="8">
        <f t="shared" si="128"/>
        <v>0</v>
      </c>
      <c r="M1198" s="8">
        <f t="shared" si="129"/>
        <v>0</v>
      </c>
      <c r="N1198" s="8">
        <f t="shared" si="130"/>
        <v>0</v>
      </c>
      <c r="O1198" s="8">
        <f t="shared" si="131"/>
        <v>0</v>
      </c>
      <c r="P1198" s="8">
        <f>IF(K1198&lt;&gt;"是",0,IF(税费设置!$B$6="是",E1198/(1+税费设置!$B$10),E1198))</f>
        <v>0</v>
      </c>
      <c r="Q1198" s="8">
        <f>IF(K1198&lt;&gt;"是",0,P1198*税费设置!$B$8)</f>
        <v>0</v>
      </c>
      <c r="R1198" s="8">
        <f>IF(K1198&lt;&gt;"是",0,P1198*税费设置!$B$9)</f>
        <v>0</v>
      </c>
      <c r="S1198" s="8">
        <f t="shared" si="132"/>
        <v>0</v>
      </c>
    </row>
    <row r="1199" spans="1:19" ht="13.9">
      <c r="A1199" s="6" t="str">
        <f>IF(总支出!A1199="","",总支出!A1199)</f>
        <v/>
      </c>
      <c r="B1199" s="7" t="str">
        <f>IF(总支出!B1199="","",总支出!B1199)</f>
        <v/>
      </c>
      <c r="C1199" s="6" t="str">
        <f t="shared" si="126"/>
        <v/>
      </c>
      <c r="D1199" s="6" t="str">
        <f>IF(总支出!C1199="","",总支出!C1199)</f>
        <v/>
      </c>
      <c r="E1199" s="8" t="str">
        <f>IF(总支出!D1199="","",总支出!D1199)</f>
        <v/>
      </c>
      <c r="F1199" s="6" t="str">
        <f>IF(总支出!E1199="","",总支出!E1199)</f>
        <v/>
      </c>
      <c r="G1199" s="6" t="str">
        <f>IF(总支出!H1199="","",总支出!H1199)</f>
        <v/>
      </c>
      <c r="H1199" s="6" t="str">
        <f>IF(总支出!I1199="","自动",总支出!I1199)</f>
        <v>自动</v>
      </c>
      <c r="I1199" s="6" t="str">
        <f>IF(F1199="","",IFERROR(VLOOKUP(F1199,税费设置!$A$15:$B$27,2,FALSE),"含税不明"))</f>
        <v/>
      </c>
      <c r="J1199" s="6" t="str">
        <f t="shared" si="127"/>
        <v/>
      </c>
      <c r="K1199" s="6" t="str">
        <f>IF(AND(税费设置!$B$5="是",G1199="个人支出",J1199="应税"),"是","否")</f>
        <v>否</v>
      </c>
      <c r="L1199" s="8">
        <f t="shared" si="128"/>
        <v>0</v>
      </c>
      <c r="M1199" s="8">
        <f t="shared" si="129"/>
        <v>0</v>
      </c>
      <c r="N1199" s="8">
        <f t="shared" si="130"/>
        <v>0</v>
      </c>
      <c r="O1199" s="8">
        <f t="shared" si="131"/>
        <v>0</v>
      </c>
      <c r="P1199" s="8">
        <f>IF(K1199&lt;&gt;"是",0,IF(税费设置!$B$6="是",E1199/(1+税费设置!$B$10),E1199))</f>
        <v>0</v>
      </c>
      <c r="Q1199" s="8">
        <f>IF(K1199&lt;&gt;"是",0,P1199*税费设置!$B$8)</f>
        <v>0</v>
      </c>
      <c r="R1199" s="8">
        <f>IF(K1199&lt;&gt;"是",0,P1199*税费设置!$B$9)</f>
        <v>0</v>
      </c>
      <c r="S1199" s="8">
        <f t="shared" si="132"/>
        <v>0</v>
      </c>
    </row>
    <row r="1200" spans="1:19" ht="13.9">
      <c r="A1200" s="6" t="str">
        <f>IF(总支出!A1200="","",总支出!A1200)</f>
        <v/>
      </c>
      <c r="B1200" s="7" t="str">
        <f>IF(总支出!B1200="","",总支出!B1200)</f>
        <v/>
      </c>
      <c r="C1200" s="6" t="str">
        <f t="shared" si="126"/>
        <v/>
      </c>
      <c r="D1200" s="6" t="str">
        <f>IF(总支出!C1200="","",总支出!C1200)</f>
        <v/>
      </c>
      <c r="E1200" s="8" t="str">
        <f>IF(总支出!D1200="","",总支出!D1200)</f>
        <v/>
      </c>
      <c r="F1200" s="6" t="str">
        <f>IF(总支出!E1200="","",总支出!E1200)</f>
        <v/>
      </c>
      <c r="G1200" s="6" t="str">
        <f>IF(总支出!H1200="","",总支出!H1200)</f>
        <v/>
      </c>
      <c r="H1200" s="6" t="str">
        <f>IF(总支出!I1200="","自动",总支出!I1200)</f>
        <v>自动</v>
      </c>
      <c r="I1200" s="6" t="str">
        <f>IF(F1200="","",IFERROR(VLOOKUP(F1200,税费设置!$A$15:$B$27,2,FALSE),"含税不明"))</f>
        <v/>
      </c>
      <c r="J1200" s="6" t="str">
        <f t="shared" si="127"/>
        <v/>
      </c>
      <c r="K1200" s="6" t="str">
        <f>IF(AND(税费设置!$B$5="是",G1200="个人支出",J1200="应税"),"是","否")</f>
        <v>否</v>
      </c>
      <c r="L1200" s="8">
        <f t="shared" si="128"/>
        <v>0</v>
      </c>
      <c r="M1200" s="8">
        <f t="shared" si="129"/>
        <v>0</v>
      </c>
      <c r="N1200" s="8">
        <f t="shared" si="130"/>
        <v>0</v>
      </c>
      <c r="O1200" s="8">
        <f t="shared" si="131"/>
        <v>0</v>
      </c>
      <c r="P1200" s="8">
        <f>IF(K1200&lt;&gt;"是",0,IF(税费设置!$B$6="是",E1200/(1+税费设置!$B$10),E1200))</f>
        <v>0</v>
      </c>
      <c r="Q1200" s="8">
        <f>IF(K1200&lt;&gt;"是",0,P1200*税费设置!$B$8)</f>
        <v>0</v>
      </c>
      <c r="R1200" s="8">
        <f>IF(K1200&lt;&gt;"是",0,P1200*税费设置!$B$9)</f>
        <v>0</v>
      </c>
      <c r="S1200" s="8">
        <f t="shared" si="132"/>
        <v>0</v>
      </c>
    </row>
    <row r="1201" spans="1:19" ht="13.9">
      <c r="A1201" s="6" t="str">
        <f>IF(总支出!A1201="","",总支出!A1201)</f>
        <v/>
      </c>
      <c r="B1201" s="7" t="str">
        <f>IF(总支出!B1201="","",总支出!B1201)</f>
        <v/>
      </c>
      <c r="C1201" s="6" t="str">
        <f t="shared" si="126"/>
        <v/>
      </c>
      <c r="D1201" s="6" t="str">
        <f>IF(总支出!C1201="","",总支出!C1201)</f>
        <v/>
      </c>
      <c r="E1201" s="8" t="str">
        <f>IF(总支出!D1201="","",总支出!D1201)</f>
        <v/>
      </c>
      <c r="F1201" s="6" t="str">
        <f>IF(总支出!E1201="","",总支出!E1201)</f>
        <v/>
      </c>
      <c r="G1201" s="6" t="str">
        <f>IF(总支出!H1201="","",总支出!H1201)</f>
        <v/>
      </c>
      <c r="H1201" s="6" t="str">
        <f>IF(总支出!I1201="","自动",总支出!I1201)</f>
        <v>自动</v>
      </c>
      <c r="I1201" s="6" t="str">
        <f>IF(F1201="","",IFERROR(VLOOKUP(F1201,税费设置!$A$15:$B$27,2,FALSE),"含税不明"))</f>
        <v/>
      </c>
      <c r="J1201" s="6" t="str">
        <f t="shared" si="127"/>
        <v/>
      </c>
      <c r="K1201" s="6" t="str">
        <f>IF(AND(税费设置!$B$5="是",G1201="个人支出",J1201="应税"),"是","否")</f>
        <v>否</v>
      </c>
      <c r="L1201" s="8">
        <f t="shared" si="128"/>
        <v>0</v>
      </c>
      <c r="M1201" s="8">
        <f t="shared" si="129"/>
        <v>0</v>
      </c>
      <c r="N1201" s="8">
        <f t="shared" si="130"/>
        <v>0</v>
      </c>
      <c r="O1201" s="8">
        <f t="shared" si="131"/>
        <v>0</v>
      </c>
      <c r="P1201" s="8">
        <f>IF(K1201&lt;&gt;"是",0,IF(税费设置!$B$6="是",E1201/(1+税费设置!$B$10),E1201))</f>
        <v>0</v>
      </c>
      <c r="Q1201" s="8">
        <f>IF(K1201&lt;&gt;"是",0,P1201*税费设置!$B$8)</f>
        <v>0</v>
      </c>
      <c r="R1201" s="8">
        <f>IF(K1201&lt;&gt;"是",0,P1201*税费设置!$B$9)</f>
        <v>0</v>
      </c>
      <c r="S1201" s="8">
        <f t="shared" si="132"/>
        <v>0</v>
      </c>
    </row>
    <row r="1202" spans="1:19" ht="13.9">
      <c r="A1202" s="6" t="str">
        <f>IF(总支出!A1202="","",总支出!A1202)</f>
        <v/>
      </c>
      <c r="B1202" s="7" t="str">
        <f>IF(总支出!B1202="","",总支出!B1202)</f>
        <v/>
      </c>
      <c r="C1202" s="6" t="str">
        <f t="shared" si="126"/>
        <v/>
      </c>
      <c r="D1202" s="6" t="str">
        <f>IF(总支出!C1202="","",总支出!C1202)</f>
        <v/>
      </c>
      <c r="E1202" s="8" t="str">
        <f>IF(总支出!D1202="","",总支出!D1202)</f>
        <v/>
      </c>
      <c r="F1202" s="6" t="str">
        <f>IF(总支出!E1202="","",总支出!E1202)</f>
        <v/>
      </c>
      <c r="G1202" s="6" t="str">
        <f>IF(总支出!H1202="","",总支出!H1202)</f>
        <v/>
      </c>
      <c r="H1202" s="6" t="str">
        <f>IF(总支出!I1202="","自动",总支出!I1202)</f>
        <v>自动</v>
      </c>
      <c r="I1202" s="6" t="str">
        <f>IF(F1202="","",IFERROR(VLOOKUP(F1202,税费设置!$A$15:$B$27,2,FALSE),"含税不明"))</f>
        <v/>
      </c>
      <c r="J1202" s="6" t="str">
        <f t="shared" si="127"/>
        <v/>
      </c>
      <c r="K1202" s="6" t="str">
        <f>IF(AND(税费设置!$B$5="是",G1202="个人支出",J1202="应税"),"是","否")</f>
        <v>否</v>
      </c>
      <c r="L1202" s="8">
        <f t="shared" si="128"/>
        <v>0</v>
      </c>
      <c r="M1202" s="8">
        <f t="shared" si="129"/>
        <v>0</v>
      </c>
      <c r="N1202" s="8">
        <f t="shared" si="130"/>
        <v>0</v>
      </c>
      <c r="O1202" s="8">
        <f t="shared" si="131"/>
        <v>0</v>
      </c>
      <c r="P1202" s="8">
        <f>IF(K1202&lt;&gt;"是",0,IF(税费设置!$B$6="是",E1202/(1+税费设置!$B$10),E1202))</f>
        <v>0</v>
      </c>
      <c r="Q1202" s="8">
        <f>IF(K1202&lt;&gt;"是",0,P1202*税费设置!$B$8)</f>
        <v>0</v>
      </c>
      <c r="R1202" s="8">
        <f>IF(K1202&lt;&gt;"是",0,P1202*税费设置!$B$9)</f>
        <v>0</v>
      </c>
      <c r="S1202" s="8">
        <f t="shared" si="132"/>
        <v>0</v>
      </c>
    </row>
    <row r="1203" spans="1:19" ht="13.9">
      <c r="A1203" s="6" t="str">
        <f>IF(总支出!A1203="","",总支出!A1203)</f>
        <v/>
      </c>
      <c r="B1203" s="7" t="str">
        <f>IF(总支出!B1203="","",总支出!B1203)</f>
        <v/>
      </c>
      <c r="C1203" s="6" t="str">
        <f t="shared" si="126"/>
        <v/>
      </c>
      <c r="D1203" s="6" t="str">
        <f>IF(总支出!C1203="","",总支出!C1203)</f>
        <v/>
      </c>
      <c r="E1203" s="8" t="str">
        <f>IF(总支出!D1203="","",总支出!D1203)</f>
        <v/>
      </c>
      <c r="F1203" s="6" t="str">
        <f>IF(总支出!E1203="","",总支出!E1203)</f>
        <v/>
      </c>
      <c r="G1203" s="6" t="str">
        <f>IF(总支出!H1203="","",总支出!H1203)</f>
        <v/>
      </c>
      <c r="H1203" s="6" t="str">
        <f>IF(总支出!I1203="","自动",总支出!I1203)</f>
        <v>自动</v>
      </c>
      <c r="I1203" s="6" t="str">
        <f>IF(F1203="","",IFERROR(VLOOKUP(F1203,税费设置!$A$15:$B$27,2,FALSE),"含税不明"))</f>
        <v/>
      </c>
      <c r="J1203" s="6" t="str">
        <f t="shared" si="127"/>
        <v/>
      </c>
      <c r="K1203" s="6" t="str">
        <f>IF(AND(税费设置!$B$5="是",G1203="个人支出",J1203="应税"),"是","否")</f>
        <v>否</v>
      </c>
      <c r="L1203" s="8">
        <f t="shared" si="128"/>
        <v>0</v>
      </c>
      <c r="M1203" s="8">
        <f t="shared" si="129"/>
        <v>0</v>
      </c>
      <c r="N1203" s="8">
        <f t="shared" si="130"/>
        <v>0</v>
      </c>
      <c r="O1203" s="8">
        <f t="shared" si="131"/>
        <v>0</v>
      </c>
      <c r="P1203" s="8">
        <f>IF(K1203&lt;&gt;"是",0,IF(税费设置!$B$6="是",E1203/(1+税费设置!$B$10),E1203))</f>
        <v>0</v>
      </c>
      <c r="Q1203" s="8">
        <f>IF(K1203&lt;&gt;"是",0,P1203*税费设置!$B$8)</f>
        <v>0</v>
      </c>
      <c r="R1203" s="8">
        <f>IF(K1203&lt;&gt;"是",0,P1203*税费设置!$B$9)</f>
        <v>0</v>
      </c>
      <c r="S1203" s="8">
        <f t="shared" si="132"/>
        <v>0</v>
      </c>
    </row>
    <row r="1204" spans="1:19" ht="13.9">
      <c r="A1204" s="6" t="str">
        <f>IF(总支出!A1204="","",总支出!A1204)</f>
        <v/>
      </c>
      <c r="B1204" s="7" t="str">
        <f>IF(总支出!B1204="","",总支出!B1204)</f>
        <v/>
      </c>
      <c r="C1204" s="6" t="str">
        <f t="shared" si="126"/>
        <v/>
      </c>
      <c r="D1204" s="6" t="str">
        <f>IF(总支出!C1204="","",总支出!C1204)</f>
        <v/>
      </c>
      <c r="E1204" s="8" t="str">
        <f>IF(总支出!D1204="","",总支出!D1204)</f>
        <v/>
      </c>
      <c r="F1204" s="6" t="str">
        <f>IF(总支出!E1204="","",总支出!E1204)</f>
        <v/>
      </c>
      <c r="G1204" s="6" t="str">
        <f>IF(总支出!H1204="","",总支出!H1204)</f>
        <v/>
      </c>
      <c r="H1204" s="6" t="str">
        <f>IF(总支出!I1204="","自动",总支出!I1204)</f>
        <v>自动</v>
      </c>
      <c r="I1204" s="6" t="str">
        <f>IF(F1204="","",IFERROR(VLOOKUP(F1204,税费设置!$A$15:$B$27,2,FALSE),"含税不明"))</f>
        <v/>
      </c>
      <c r="J1204" s="6" t="str">
        <f t="shared" si="127"/>
        <v/>
      </c>
      <c r="K1204" s="6" t="str">
        <f>IF(AND(税费设置!$B$5="是",G1204="个人支出",J1204="应税"),"是","否")</f>
        <v>否</v>
      </c>
      <c r="L1204" s="8">
        <f t="shared" si="128"/>
        <v>0</v>
      </c>
      <c r="M1204" s="8">
        <f t="shared" si="129"/>
        <v>0</v>
      </c>
      <c r="N1204" s="8">
        <f t="shared" si="130"/>
        <v>0</v>
      </c>
      <c r="O1204" s="8">
        <f t="shared" si="131"/>
        <v>0</v>
      </c>
      <c r="P1204" s="8">
        <f>IF(K1204&lt;&gt;"是",0,IF(税费设置!$B$6="是",E1204/(1+税费设置!$B$10),E1204))</f>
        <v>0</v>
      </c>
      <c r="Q1204" s="8">
        <f>IF(K1204&lt;&gt;"是",0,P1204*税费设置!$B$8)</f>
        <v>0</v>
      </c>
      <c r="R1204" s="8">
        <f>IF(K1204&lt;&gt;"是",0,P1204*税费设置!$B$9)</f>
        <v>0</v>
      </c>
      <c r="S1204" s="8">
        <f t="shared" si="132"/>
        <v>0</v>
      </c>
    </row>
    <row r="1205" spans="1:19" ht="13.9">
      <c r="A1205" s="6" t="str">
        <f>IF(总支出!A1205="","",总支出!A1205)</f>
        <v/>
      </c>
      <c r="B1205" s="7" t="str">
        <f>IF(总支出!B1205="","",总支出!B1205)</f>
        <v/>
      </c>
      <c r="C1205" s="6" t="str">
        <f t="shared" si="126"/>
        <v/>
      </c>
      <c r="D1205" s="6" t="str">
        <f>IF(总支出!C1205="","",总支出!C1205)</f>
        <v/>
      </c>
      <c r="E1205" s="8" t="str">
        <f>IF(总支出!D1205="","",总支出!D1205)</f>
        <v/>
      </c>
      <c r="F1205" s="6" t="str">
        <f>IF(总支出!E1205="","",总支出!E1205)</f>
        <v/>
      </c>
      <c r="G1205" s="6" t="str">
        <f>IF(总支出!H1205="","",总支出!H1205)</f>
        <v/>
      </c>
      <c r="H1205" s="6" t="str">
        <f>IF(总支出!I1205="","自动",总支出!I1205)</f>
        <v>自动</v>
      </c>
      <c r="I1205" s="6" t="str">
        <f>IF(F1205="","",IFERROR(VLOOKUP(F1205,税费设置!$A$15:$B$27,2,FALSE),"含税不明"))</f>
        <v/>
      </c>
      <c r="J1205" s="6" t="str">
        <f t="shared" si="127"/>
        <v/>
      </c>
      <c r="K1205" s="6" t="str">
        <f>IF(AND(税费设置!$B$5="是",G1205="个人支出",J1205="应税"),"是","否")</f>
        <v>否</v>
      </c>
      <c r="L1205" s="8">
        <f t="shared" si="128"/>
        <v>0</v>
      </c>
      <c r="M1205" s="8">
        <f t="shared" si="129"/>
        <v>0</v>
      </c>
      <c r="N1205" s="8">
        <f t="shared" si="130"/>
        <v>0</v>
      </c>
      <c r="O1205" s="8">
        <f t="shared" si="131"/>
        <v>0</v>
      </c>
      <c r="P1205" s="8">
        <f>IF(K1205&lt;&gt;"是",0,IF(税费设置!$B$6="是",E1205/(1+税费设置!$B$10),E1205))</f>
        <v>0</v>
      </c>
      <c r="Q1205" s="8">
        <f>IF(K1205&lt;&gt;"是",0,P1205*税费设置!$B$8)</f>
        <v>0</v>
      </c>
      <c r="R1205" s="8">
        <f>IF(K1205&lt;&gt;"是",0,P1205*税费设置!$B$9)</f>
        <v>0</v>
      </c>
      <c r="S1205" s="8">
        <f t="shared" si="132"/>
        <v>0</v>
      </c>
    </row>
    <row r="1206" spans="1:19" ht="13.9">
      <c r="A1206" s="6" t="str">
        <f>IF(总支出!A1206="","",总支出!A1206)</f>
        <v/>
      </c>
      <c r="B1206" s="7" t="str">
        <f>IF(总支出!B1206="","",总支出!B1206)</f>
        <v/>
      </c>
      <c r="C1206" s="6" t="str">
        <f t="shared" si="126"/>
        <v/>
      </c>
      <c r="D1206" s="6" t="str">
        <f>IF(总支出!C1206="","",总支出!C1206)</f>
        <v/>
      </c>
      <c r="E1206" s="8" t="str">
        <f>IF(总支出!D1206="","",总支出!D1206)</f>
        <v/>
      </c>
      <c r="F1206" s="6" t="str">
        <f>IF(总支出!E1206="","",总支出!E1206)</f>
        <v/>
      </c>
      <c r="G1206" s="6" t="str">
        <f>IF(总支出!H1206="","",总支出!H1206)</f>
        <v/>
      </c>
      <c r="H1206" s="6" t="str">
        <f>IF(总支出!I1206="","自动",总支出!I1206)</f>
        <v>自动</v>
      </c>
      <c r="I1206" s="6" t="str">
        <f>IF(F1206="","",IFERROR(VLOOKUP(F1206,税费设置!$A$15:$B$27,2,FALSE),"含税不明"))</f>
        <v/>
      </c>
      <c r="J1206" s="6" t="str">
        <f t="shared" si="127"/>
        <v/>
      </c>
      <c r="K1206" s="6" t="str">
        <f>IF(AND(税费设置!$B$5="是",G1206="个人支出",J1206="应税"),"是","否")</f>
        <v>否</v>
      </c>
      <c r="L1206" s="8">
        <f t="shared" si="128"/>
        <v>0</v>
      </c>
      <c r="M1206" s="8">
        <f t="shared" si="129"/>
        <v>0</v>
      </c>
      <c r="N1206" s="8">
        <f t="shared" si="130"/>
        <v>0</v>
      </c>
      <c r="O1206" s="8">
        <f t="shared" si="131"/>
        <v>0</v>
      </c>
      <c r="P1206" s="8">
        <f>IF(K1206&lt;&gt;"是",0,IF(税费设置!$B$6="是",E1206/(1+税费设置!$B$10),E1206))</f>
        <v>0</v>
      </c>
      <c r="Q1206" s="8">
        <f>IF(K1206&lt;&gt;"是",0,P1206*税费设置!$B$8)</f>
        <v>0</v>
      </c>
      <c r="R1206" s="8">
        <f>IF(K1206&lt;&gt;"是",0,P1206*税费设置!$B$9)</f>
        <v>0</v>
      </c>
      <c r="S1206" s="8">
        <f t="shared" si="132"/>
        <v>0</v>
      </c>
    </row>
    <row r="1207" spans="1:19" ht="13.9">
      <c r="A1207" s="6" t="str">
        <f>IF(总支出!A1207="","",总支出!A1207)</f>
        <v/>
      </c>
      <c r="B1207" s="7" t="str">
        <f>IF(总支出!B1207="","",总支出!B1207)</f>
        <v/>
      </c>
      <c r="C1207" s="6" t="str">
        <f t="shared" si="126"/>
        <v/>
      </c>
      <c r="D1207" s="6" t="str">
        <f>IF(总支出!C1207="","",总支出!C1207)</f>
        <v/>
      </c>
      <c r="E1207" s="8" t="str">
        <f>IF(总支出!D1207="","",总支出!D1207)</f>
        <v/>
      </c>
      <c r="F1207" s="6" t="str">
        <f>IF(总支出!E1207="","",总支出!E1207)</f>
        <v/>
      </c>
      <c r="G1207" s="6" t="str">
        <f>IF(总支出!H1207="","",总支出!H1207)</f>
        <v/>
      </c>
      <c r="H1207" s="6" t="str">
        <f>IF(总支出!I1207="","自动",总支出!I1207)</f>
        <v>自动</v>
      </c>
      <c r="I1207" s="6" t="str">
        <f>IF(F1207="","",IFERROR(VLOOKUP(F1207,税费设置!$A$15:$B$27,2,FALSE),"含税不明"))</f>
        <v/>
      </c>
      <c r="J1207" s="6" t="str">
        <f t="shared" si="127"/>
        <v/>
      </c>
      <c r="K1207" s="6" t="str">
        <f>IF(AND(税费设置!$B$5="是",G1207="个人支出",J1207="应税"),"是","否")</f>
        <v>否</v>
      </c>
      <c r="L1207" s="8">
        <f t="shared" si="128"/>
        <v>0</v>
      </c>
      <c r="M1207" s="8">
        <f t="shared" si="129"/>
        <v>0</v>
      </c>
      <c r="N1207" s="8">
        <f t="shared" si="130"/>
        <v>0</v>
      </c>
      <c r="O1207" s="8">
        <f t="shared" si="131"/>
        <v>0</v>
      </c>
      <c r="P1207" s="8">
        <f>IF(K1207&lt;&gt;"是",0,IF(税费设置!$B$6="是",E1207/(1+税费设置!$B$10),E1207))</f>
        <v>0</v>
      </c>
      <c r="Q1207" s="8">
        <f>IF(K1207&lt;&gt;"是",0,P1207*税费设置!$B$8)</f>
        <v>0</v>
      </c>
      <c r="R1207" s="8">
        <f>IF(K1207&lt;&gt;"是",0,P1207*税费设置!$B$9)</f>
        <v>0</v>
      </c>
      <c r="S1207" s="8">
        <f t="shared" si="132"/>
        <v>0</v>
      </c>
    </row>
    <row r="1208" spans="1:19" ht="13.9">
      <c r="A1208" s="6" t="str">
        <f>IF(总支出!A1208="","",总支出!A1208)</f>
        <v/>
      </c>
      <c r="B1208" s="7" t="str">
        <f>IF(总支出!B1208="","",总支出!B1208)</f>
        <v/>
      </c>
      <c r="C1208" s="6" t="str">
        <f t="shared" si="126"/>
        <v/>
      </c>
      <c r="D1208" s="6" t="str">
        <f>IF(总支出!C1208="","",总支出!C1208)</f>
        <v/>
      </c>
      <c r="E1208" s="8" t="str">
        <f>IF(总支出!D1208="","",总支出!D1208)</f>
        <v/>
      </c>
      <c r="F1208" s="6" t="str">
        <f>IF(总支出!E1208="","",总支出!E1208)</f>
        <v/>
      </c>
      <c r="G1208" s="6" t="str">
        <f>IF(总支出!H1208="","",总支出!H1208)</f>
        <v/>
      </c>
      <c r="H1208" s="6" t="str">
        <f>IF(总支出!I1208="","自动",总支出!I1208)</f>
        <v>自动</v>
      </c>
      <c r="I1208" s="6" t="str">
        <f>IF(F1208="","",IFERROR(VLOOKUP(F1208,税费设置!$A$15:$B$27,2,FALSE),"含税不明"))</f>
        <v/>
      </c>
      <c r="J1208" s="6" t="str">
        <f t="shared" si="127"/>
        <v/>
      </c>
      <c r="K1208" s="6" t="str">
        <f>IF(AND(税费设置!$B$5="是",G1208="个人支出",J1208="应税"),"是","否")</f>
        <v>否</v>
      </c>
      <c r="L1208" s="8">
        <f t="shared" si="128"/>
        <v>0</v>
      </c>
      <c r="M1208" s="8">
        <f t="shared" si="129"/>
        <v>0</v>
      </c>
      <c r="N1208" s="8">
        <f t="shared" si="130"/>
        <v>0</v>
      </c>
      <c r="O1208" s="8">
        <f t="shared" si="131"/>
        <v>0</v>
      </c>
      <c r="P1208" s="8">
        <f>IF(K1208&lt;&gt;"是",0,IF(税费设置!$B$6="是",E1208/(1+税费设置!$B$10),E1208))</f>
        <v>0</v>
      </c>
      <c r="Q1208" s="8">
        <f>IF(K1208&lt;&gt;"是",0,P1208*税费设置!$B$8)</f>
        <v>0</v>
      </c>
      <c r="R1208" s="8">
        <f>IF(K1208&lt;&gt;"是",0,P1208*税费设置!$B$9)</f>
        <v>0</v>
      </c>
      <c r="S1208" s="8">
        <f t="shared" si="132"/>
        <v>0</v>
      </c>
    </row>
    <row r="1209" spans="1:19" ht="13.9">
      <c r="A1209" s="6" t="str">
        <f>IF(总支出!A1209="","",总支出!A1209)</f>
        <v/>
      </c>
      <c r="B1209" s="7" t="str">
        <f>IF(总支出!B1209="","",总支出!B1209)</f>
        <v/>
      </c>
      <c r="C1209" s="6" t="str">
        <f t="shared" si="126"/>
        <v/>
      </c>
      <c r="D1209" s="6" t="str">
        <f>IF(总支出!C1209="","",总支出!C1209)</f>
        <v/>
      </c>
      <c r="E1209" s="8" t="str">
        <f>IF(总支出!D1209="","",总支出!D1209)</f>
        <v/>
      </c>
      <c r="F1209" s="6" t="str">
        <f>IF(总支出!E1209="","",总支出!E1209)</f>
        <v/>
      </c>
      <c r="G1209" s="6" t="str">
        <f>IF(总支出!H1209="","",总支出!H1209)</f>
        <v/>
      </c>
      <c r="H1209" s="6" t="str">
        <f>IF(总支出!I1209="","自动",总支出!I1209)</f>
        <v>自动</v>
      </c>
      <c r="I1209" s="6" t="str">
        <f>IF(F1209="","",IFERROR(VLOOKUP(F1209,税费设置!$A$15:$B$27,2,FALSE),"含税不明"))</f>
        <v/>
      </c>
      <c r="J1209" s="6" t="str">
        <f t="shared" si="127"/>
        <v/>
      </c>
      <c r="K1209" s="6" t="str">
        <f>IF(AND(税费设置!$B$5="是",G1209="个人支出",J1209="应税"),"是","否")</f>
        <v>否</v>
      </c>
      <c r="L1209" s="8">
        <f t="shared" si="128"/>
        <v>0</v>
      </c>
      <c r="M1209" s="8">
        <f t="shared" si="129"/>
        <v>0</v>
      </c>
      <c r="N1209" s="8">
        <f t="shared" si="130"/>
        <v>0</v>
      </c>
      <c r="O1209" s="8">
        <f t="shared" si="131"/>
        <v>0</v>
      </c>
      <c r="P1209" s="8">
        <f>IF(K1209&lt;&gt;"是",0,IF(税费设置!$B$6="是",E1209/(1+税费设置!$B$10),E1209))</f>
        <v>0</v>
      </c>
      <c r="Q1209" s="8">
        <f>IF(K1209&lt;&gt;"是",0,P1209*税费设置!$B$8)</f>
        <v>0</v>
      </c>
      <c r="R1209" s="8">
        <f>IF(K1209&lt;&gt;"是",0,P1209*税费设置!$B$9)</f>
        <v>0</v>
      </c>
      <c r="S1209" s="8">
        <f t="shared" si="132"/>
        <v>0</v>
      </c>
    </row>
    <row r="1210" spans="1:19" ht="13.9">
      <c r="A1210" s="6" t="str">
        <f>IF(总支出!A1210="","",总支出!A1210)</f>
        <v/>
      </c>
      <c r="B1210" s="7" t="str">
        <f>IF(总支出!B1210="","",总支出!B1210)</f>
        <v/>
      </c>
      <c r="C1210" s="6" t="str">
        <f t="shared" si="126"/>
        <v/>
      </c>
      <c r="D1210" s="6" t="str">
        <f>IF(总支出!C1210="","",总支出!C1210)</f>
        <v/>
      </c>
      <c r="E1210" s="8" t="str">
        <f>IF(总支出!D1210="","",总支出!D1210)</f>
        <v/>
      </c>
      <c r="F1210" s="6" t="str">
        <f>IF(总支出!E1210="","",总支出!E1210)</f>
        <v/>
      </c>
      <c r="G1210" s="6" t="str">
        <f>IF(总支出!H1210="","",总支出!H1210)</f>
        <v/>
      </c>
      <c r="H1210" s="6" t="str">
        <f>IF(总支出!I1210="","自动",总支出!I1210)</f>
        <v>自动</v>
      </c>
      <c r="I1210" s="6" t="str">
        <f>IF(F1210="","",IFERROR(VLOOKUP(F1210,税费设置!$A$15:$B$27,2,FALSE),"含税不明"))</f>
        <v/>
      </c>
      <c r="J1210" s="6" t="str">
        <f t="shared" si="127"/>
        <v/>
      </c>
      <c r="K1210" s="6" t="str">
        <f>IF(AND(税费设置!$B$5="是",G1210="个人支出",J1210="应税"),"是","否")</f>
        <v>否</v>
      </c>
      <c r="L1210" s="8">
        <f t="shared" si="128"/>
        <v>0</v>
      </c>
      <c r="M1210" s="8">
        <f t="shared" si="129"/>
        <v>0</v>
      </c>
      <c r="N1210" s="8">
        <f t="shared" si="130"/>
        <v>0</v>
      </c>
      <c r="O1210" s="8">
        <f t="shared" si="131"/>
        <v>0</v>
      </c>
      <c r="P1210" s="8">
        <f>IF(K1210&lt;&gt;"是",0,IF(税费设置!$B$6="是",E1210/(1+税费设置!$B$10),E1210))</f>
        <v>0</v>
      </c>
      <c r="Q1210" s="8">
        <f>IF(K1210&lt;&gt;"是",0,P1210*税费设置!$B$8)</f>
        <v>0</v>
      </c>
      <c r="R1210" s="8">
        <f>IF(K1210&lt;&gt;"是",0,P1210*税费设置!$B$9)</f>
        <v>0</v>
      </c>
      <c r="S1210" s="8">
        <f t="shared" si="132"/>
        <v>0</v>
      </c>
    </row>
    <row r="1211" spans="1:19" ht="13.9">
      <c r="A1211" s="6" t="str">
        <f>IF(总支出!A1211="","",总支出!A1211)</f>
        <v/>
      </c>
      <c r="B1211" s="7" t="str">
        <f>IF(总支出!B1211="","",总支出!B1211)</f>
        <v/>
      </c>
      <c r="C1211" s="6" t="str">
        <f t="shared" si="126"/>
        <v/>
      </c>
      <c r="D1211" s="6" t="str">
        <f>IF(总支出!C1211="","",总支出!C1211)</f>
        <v/>
      </c>
      <c r="E1211" s="8" t="str">
        <f>IF(总支出!D1211="","",总支出!D1211)</f>
        <v/>
      </c>
      <c r="F1211" s="6" t="str">
        <f>IF(总支出!E1211="","",总支出!E1211)</f>
        <v/>
      </c>
      <c r="G1211" s="6" t="str">
        <f>IF(总支出!H1211="","",总支出!H1211)</f>
        <v/>
      </c>
      <c r="H1211" s="6" t="str">
        <f>IF(总支出!I1211="","自动",总支出!I1211)</f>
        <v>自动</v>
      </c>
      <c r="I1211" s="6" t="str">
        <f>IF(F1211="","",IFERROR(VLOOKUP(F1211,税费设置!$A$15:$B$27,2,FALSE),"含税不明"))</f>
        <v/>
      </c>
      <c r="J1211" s="6" t="str">
        <f t="shared" si="127"/>
        <v/>
      </c>
      <c r="K1211" s="6" t="str">
        <f>IF(AND(税费设置!$B$5="是",G1211="个人支出",J1211="应税"),"是","否")</f>
        <v>否</v>
      </c>
      <c r="L1211" s="8">
        <f t="shared" si="128"/>
        <v>0</v>
      </c>
      <c r="M1211" s="8">
        <f t="shared" si="129"/>
        <v>0</v>
      </c>
      <c r="N1211" s="8">
        <f t="shared" si="130"/>
        <v>0</v>
      </c>
      <c r="O1211" s="8">
        <f t="shared" si="131"/>
        <v>0</v>
      </c>
      <c r="P1211" s="8">
        <f>IF(K1211&lt;&gt;"是",0,IF(税费设置!$B$6="是",E1211/(1+税费设置!$B$10),E1211))</f>
        <v>0</v>
      </c>
      <c r="Q1211" s="8">
        <f>IF(K1211&lt;&gt;"是",0,P1211*税费设置!$B$8)</f>
        <v>0</v>
      </c>
      <c r="R1211" s="8">
        <f>IF(K1211&lt;&gt;"是",0,P1211*税费设置!$B$9)</f>
        <v>0</v>
      </c>
      <c r="S1211" s="8">
        <f t="shared" si="132"/>
        <v>0</v>
      </c>
    </row>
    <row r="1212" spans="1:19" ht="13.9">
      <c r="A1212" s="6" t="str">
        <f>IF(总支出!A1212="","",总支出!A1212)</f>
        <v/>
      </c>
      <c r="B1212" s="7" t="str">
        <f>IF(总支出!B1212="","",总支出!B1212)</f>
        <v/>
      </c>
      <c r="C1212" s="6" t="str">
        <f t="shared" si="126"/>
        <v/>
      </c>
      <c r="D1212" s="6" t="str">
        <f>IF(总支出!C1212="","",总支出!C1212)</f>
        <v/>
      </c>
      <c r="E1212" s="8" t="str">
        <f>IF(总支出!D1212="","",总支出!D1212)</f>
        <v/>
      </c>
      <c r="F1212" s="6" t="str">
        <f>IF(总支出!E1212="","",总支出!E1212)</f>
        <v/>
      </c>
      <c r="G1212" s="6" t="str">
        <f>IF(总支出!H1212="","",总支出!H1212)</f>
        <v/>
      </c>
      <c r="H1212" s="6" t="str">
        <f>IF(总支出!I1212="","自动",总支出!I1212)</f>
        <v>自动</v>
      </c>
      <c r="I1212" s="6" t="str">
        <f>IF(F1212="","",IFERROR(VLOOKUP(F1212,税费设置!$A$15:$B$27,2,FALSE),"含税不明"))</f>
        <v/>
      </c>
      <c r="J1212" s="6" t="str">
        <f t="shared" si="127"/>
        <v/>
      </c>
      <c r="K1212" s="6" t="str">
        <f>IF(AND(税费设置!$B$5="是",G1212="个人支出",J1212="应税"),"是","否")</f>
        <v>否</v>
      </c>
      <c r="L1212" s="8">
        <f t="shared" si="128"/>
        <v>0</v>
      </c>
      <c r="M1212" s="8">
        <f t="shared" si="129"/>
        <v>0</v>
      </c>
      <c r="N1212" s="8">
        <f t="shared" si="130"/>
        <v>0</v>
      </c>
      <c r="O1212" s="8">
        <f t="shared" si="131"/>
        <v>0</v>
      </c>
      <c r="P1212" s="8">
        <f>IF(K1212&lt;&gt;"是",0,IF(税费设置!$B$6="是",E1212/(1+税费设置!$B$10),E1212))</f>
        <v>0</v>
      </c>
      <c r="Q1212" s="8">
        <f>IF(K1212&lt;&gt;"是",0,P1212*税费设置!$B$8)</f>
        <v>0</v>
      </c>
      <c r="R1212" s="8">
        <f>IF(K1212&lt;&gt;"是",0,P1212*税费设置!$B$9)</f>
        <v>0</v>
      </c>
      <c r="S1212" s="8">
        <f t="shared" si="132"/>
        <v>0</v>
      </c>
    </row>
    <row r="1213" spans="1:19" ht="13.9">
      <c r="A1213" s="6" t="str">
        <f>IF(总支出!A1213="","",总支出!A1213)</f>
        <v/>
      </c>
      <c r="B1213" s="7" t="str">
        <f>IF(总支出!B1213="","",总支出!B1213)</f>
        <v/>
      </c>
      <c r="C1213" s="6" t="str">
        <f t="shared" si="126"/>
        <v/>
      </c>
      <c r="D1213" s="6" t="str">
        <f>IF(总支出!C1213="","",总支出!C1213)</f>
        <v/>
      </c>
      <c r="E1213" s="8" t="str">
        <f>IF(总支出!D1213="","",总支出!D1213)</f>
        <v/>
      </c>
      <c r="F1213" s="6" t="str">
        <f>IF(总支出!E1213="","",总支出!E1213)</f>
        <v/>
      </c>
      <c r="G1213" s="6" t="str">
        <f>IF(总支出!H1213="","",总支出!H1213)</f>
        <v/>
      </c>
      <c r="H1213" s="6" t="str">
        <f>IF(总支出!I1213="","自动",总支出!I1213)</f>
        <v>自动</v>
      </c>
      <c r="I1213" s="6" t="str">
        <f>IF(F1213="","",IFERROR(VLOOKUP(F1213,税费设置!$A$15:$B$27,2,FALSE),"含税不明"))</f>
        <v/>
      </c>
      <c r="J1213" s="6" t="str">
        <f t="shared" si="127"/>
        <v/>
      </c>
      <c r="K1213" s="6" t="str">
        <f>IF(AND(税费设置!$B$5="是",G1213="个人支出",J1213="应税"),"是","否")</f>
        <v>否</v>
      </c>
      <c r="L1213" s="8">
        <f t="shared" si="128"/>
        <v>0</v>
      </c>
      <c r="M1213" s="8">
        <f t="shared" si="129"/>
        <v>0</v>
      </c>
      <c r="N1213" s="8">
        <f t="shared" si="130"/>
        <v>0</v>
      </c>
      <c r="O1213" s="8">
        <f t="shared" si="131"/>
        <v>0</v>
      </c>
      <c r="P1213" s="8">
        <f>IF(K1213&lt;&gt;"是",0,IF(税费设置!$B$6="是",E1213/(1+税费设置!$B$10),E1213))</f>
        <v>0</v>
      </c>
      <c r="Q1213" s="8">
        <f>IF(K1213&lt;&gt;"是",0,P1213*税费设置!$B$8)</f>
        <v>0</v>
      </c>
      <c r="R1213" s="8">
        <f>IF(K1213&lt;&gt;"是",0,P1213*税费设置!$B$9)</f>
        <v>0</v>
      </c>
      <c r="S1213" s="8">
        <f t="shared" si="132"/>
        <v>0</v>
      </c>
    </row>
    <row r="1214" spans="1:19" ht="13.9">
      <c r="A1214" s="6" t="str">
        <f>IF(总支出!A1214="","",总支出!A1214)</f>
        <v/>
      </c>
      <c r="B1214" s="7" t="str">
        <f>IF(总支出!B1214="","",总支出!B1214)</f>
        <v/>
      </c>
      <c r="C1214" s="6" t="str">
        <f t="shared" si="126"/>
        <v/>
      </c>
      <c r="D1214" s="6" t="str">
        <f>IF(总支出!C1214="","",总支出!C1214)</f>
        <v/>
      </c>
      <c r="E1214" s="8" t="str">
        <f>IF(总支出!D1214="","",总支出!D1214)</f>
        <v/>
      </c>
      <c r="F1214" s="6" t="str">
        <f>IF(总支出!E1214="","",总支出!E1214)</f>
        <v/>
      </c>
      <c r="G1214" s="6" t="str">
        <f>IF(总支出!H1214="","",总支出!H1214)</f>
        <v/>
      </c>
      <c r="H1214" s="6" t="str">
        <f>IF(总支出!I1214="","自动",总支出!I1214)</f>
        <v>自动</v>
      </c>
      <c r="I1214" s="6" t="str">
        <f>IF(F1214="","",IFERROR(VLOOKUP(F1214,税费设置!$A$15:$B$27,2,FALSE),"含税不明"))</f>
        <v/>
      </c>
      <c r="J1214" s="6" t="str">
        <f t="shared" si="127"/>
        <v/>
      </c>
      <c r="K1214" s="6" t="str">
        <f>IF(AND(税费设置!$B$5="是",G1214="个人支出",J1214="应税"),"是","否")</f>
        <v>否</v>
      </c>
      <c r="L1214" s="8">
        <f t="shared" si="128"/>
        <v>0</v>
      </c>
      <c r="M1214" s="8">
        <f t="shared" si="129"/>
        <v>0</v>
      </c>
      <c r="N1214" s="8">
        <f t="shared" si="130"/>
        <v>0</v>
      </c>
      <c r="O1214" s="8">
        <f t="shared" si="131"/>
        <v>0</v>
      </c>
      <c r="P1214" s="8">
        <f>IF(K1214&lt;&gt;"是",0,IF(税费设置!$B$6="是",E1214/(1+税费设置!$B$10),E1214))</f>
        <v>0</v>
      </c>
      <c r="Q1214" s="8">
        <f>IF(K1214&lt;&gt;"是",0,P1214*税费设置!$B$8)</f>
        <v>0</v>
      </c>
      <c r="R1214" s="8">
        <f>IF(K1214&lt;&gt;"是",0,P1214*税费设置!$B$9)</f>
        <v>0</v>
      </c>
      <c r="S1214" s="8">
        <f t="shared" si="132"/>
        <v>0</v>
      </c>
    </row>
    <row r="1215" spans="1:19" ht="13.9">
      <c r="A1215" s="6" t="str">
        <f>IF(总支出!A1215="","",总支出!A1215)</f>
        <v/>
      </c>
      <c r="B1215" s="7" t="str">
        <f>IF(总支出!B1215="","",总支出!B1215)</f>
        <v/>
      </c>
      <c r="C1215" s="6" t="str">
        <f t="shared" si="126"/>
        <v/>
      </c>
      <c r="D1215" s="6" t="str">
        <f>IF(总支出!C1215="","",总支出!C1215)</f>
        <v/>
      </c>
      <c r="E1215" s="8" t="str">
        <f>IF(总支出!D1215="","",总支出!D1215)</f>
        <v/>
      </c>
      <c r="F1215" s="6" t="str">
        <f>IF(总支出!E1215="","",总支出!E1215)</f>
        <v/>
      </c>
      <c r="G1215" s="6" t="str">
        <f>IF(总支出!H1215="","",总支出!H1215)</f>
        <v/>
      </c>
      <c r="H1215" s="6" t="str">
        <f>IF(总支出!I1215="","自动",总支出!I1215)</f>
        <v>自动</v>
      </c>
      <c r="I1215" s="6" t="str">
        <f>IF(F1215="","",IFERROR(VLOOKUP(F1215,税费设置!$A$15:$B$27,2,FALSE),"含税不明"))</f>
        <v/>
      </c>
      <c r="J1215" s="6" t="str">
        <f t="shared" si="127"/>
        <v/>
      </c>
      <c r="K1215" s="6" t="str">
        <f>IF(AND(税费设置!$B$5="是",G1215="个人支出",J1215="应税"),"是","否")</f>
        <v>否</v>
      </c>
      <c r="L1215" s="8">
        <f t="shared" si="128"/>
        <v>0</v>
      </c>
      <c r="M1215" s="8">
        <f t="shared" si="129"/>
        <v>0</v>
      </c>
      <c r="N1215" s="8">
        <f t="shared" si="130"/>
        <v>0</v>
      </c>
      <c r="O1215" s="8">
        <f t="shared" si="131"/>
        <v>0</v>
      </c>
      <c r="P1215" s="8">
        <f>IF(K1215&lt;&gt;"是",0,IF(税费设置!$B$6="是",E1215/(1+税费设置!$B$10),E1215))</f>
        <v>0</v>
      </c>
      <c r="Q1215" s="8">
        <f>IF(K1215&lt;&gt;"是",0,P1215*税费设置!$B$8)</f>
        <v>0</v>
      </c>
      <c r="R1215" s="8">
        <f>IF(K1215&lt;&gt;"是",0,P1215*税费设置!$B$9)</f>
        <v>0</v>
      </c>
      <c r="S1215" s="8">
        <f t="shared" si="132"/>
        <v>0</v>
      </c>
    </row>
    <row r="1216" spans="1:19" ht="13.9">
      <c r="A1216" s="6" t="str">
        <f>IF(总支出!A1216="","",总支出!A1216)</f>
        <v/>
      </c>
      <c r="B1216" s="7" t="str">
        <f>IF(总支出!B1216="","",总支出!B1216)</f>
        <v/>
      </c>
      <c r="C1216" s="6" t="str">
        <f t="shared" si="126"/>
        <v/>
      </c>
      <c r="D1216" s="6" t="str">
        <f>IF(总支出!C1216="","",总支出!C1216)</f>
        <v/>
      </c>
      <c r="E1216" s="8" t="str">
        <f>IF(总支出!D1216="","",总支出!D1216)</f>
        <v/>
      </c>
      <c r="F1216" s="6" t="str">
        <f>IF(总支出!E1216="","",总支出!E1216)</f>
        <v/>
      </c>
      <c r="G1216" s="6" t="str">
        <f>IF(总支出!H1216="","",总支出!H1216)</f>
        <v/>
      </c>
      <c r="H1216" s="6" t="str">
        <f>IF(总支出!I1216="","自动",总支出!I1216)</f>
        <v>自动</v>
      </c>
      <c r="I1216" s="6" t="str">
        <f>IF(F1216="","",IFERROR(VLOOKUP(F1216,税费设置!$A$15:$B$27,2,FALSE),"含税不明"))</f>
        <v/>
      </c>
      <c r="J1216" s="6" t="str">
        <f t="shared" si="127"/>
        <v/>
      </c>
      <c r="K1216" s="6" t="str">
        <f>IF(AND(税费设置!$B$5="是",G1216="个人支出",J1216="应税"),"是","否")</f>
        <v>否</v>
      </c>
      <c r="L1216" s="8">
        <f t="shared" si="128"/>
        <v>0</v>
      </c>
      <c r="M1216" s="8">
        <f t="shared" si="129"/>
        <v>0</v>
      </c>
      <c r="N1216" s="8">
        <f t="shared" si="130"/>
        <v>0</v>
      </c>
      <c r="O1216" s="8">
        <f t="shared" si="131"/>
        <v>0</v>
      </c>
      <c r="P1216" s="8">
        <f>IF(K1216&lt;&gt;"是",0,IF(税费设置!$B$6="是",E1216/(1+税费设置!$B$10),E1216))</f>
        <v>0</v>
      </c>
      <c r="Q1216" s="8">
        <f>IF(K1216&lt;&gt;"是",0,P1216*税费设置!$B$8)</f>
        <v>0</v>
      </c>
      <c r="R1216" s="8">
        <f>IF(K1216&lt;&gt;"是",0,P1216*税费设置!$B$9)</f>
        <v>0</v>
      </c>
      <c r="S1216" s="8">
        <f t="shared" si="132"/>
        <v>0</v>
      </c>
    </row>
    <row r="1217" spans="1:19" ht="13.9">
      <c r="A1217" s="6" t="str">
        <f>IF(总支出!A1217="","",总支出!A1217)</f>
        <v/>
      </c>
      <c r="B1217" s="7" t="str">
        <f>IF(总支出!B1217="","",总支出!B1217)</f>
        <v/>
      </c>
      <c r="C1217" s="6" t="str">
        <f t="shared" si="126"/>
        <v/>
      </c>
      <c r="D1217" s="6" t="str">
        <f>IF(总支出!C1217="","",总支出!C1217)</f>
        <v/>
      </c>
      <c r="E1217" s="8" t="str">
        <f>IF(总支出!D1217="","",总支出!D1217)</f>
        <v/>
      </c>
      <c r="F1217" s="6" t="str">
        <f>IF(总支出!E1217="","",总支出!E1217)</f>
        <v/>
      </c>
      <c r="G1217" s="6" t="str">
        <f>IF(总支出!H1217="","",总支出!H1217)</f>
        <v/>
      </c>
      <c r="H1217" s="6" t="str">
        <f>IF(总支出!I1217="","自动",总支出!I1217)</f>
        <v>自动</v>
      </c>
      <c r="I1217" s="6" t="str">
        <f>IF(F1217="","",IFERROR(VLOOKUP(F1217,税费设置!$A$15:$B$27,2,FALSE),"含税不明"))</f>
        <v/>
      </c>
      <c r="J1217" s="6" t="str">
        <f t="shared" si="127"/>
        <v/>
      </c>
      <c r="K1217" s="6" t="str">
        <f>IF(AND(税费设置!$B$5="是",G1217="个人支出",J1217="应税"),"是","否")</f>
        <v>否</v>
      </c>
      <c r="L1217" s="8">
        <f t="shared" si="128"/>
        <v>0</v>
      </c>
      <c r="M1217" s="8">
        <f t="shared" si="129"/>
        <v>0</v>
      </c>
      <c r="N1217" s="8">
        <f t="shared" si="130"/>
        <v>0</v>
      </c>
      <c r="O1217" s="8">
        <f t="shared" si="131"/>
        <v>0</v>
      </c>
      <c r="P1217" s="8">
        <f>IF(K1217&lt;&gt;"是",0,IF(税费设置!$B$6="是",E1217/(1+税费设置!$B$10),E1217))</f>
        <v>0</v>
      </c>
      <c r="Q1217" s="8">
        <f>IF(K1217&lt;&gt;"是",0,P1217*税费设置!$B$8)</f>
        <v>0</v>
      </c>
      <c r="R1217" s="8">
        <f>IF(K1217&lt;&gt;"是",0,P1217*税费设置!$B$9)</f>
        <v>0</v>
      </c>
      <c r="S1217" s="8">
        <f t="shared" si="132"/>
        <v>0</v>
      </c>
    </row>
    <row r="1218" spans="1:19" ht="13.9">
      <c r="A1218" s="6" t="str">
        <f>IF(总支出!A1218="","",总支出!A1218)</f>
        <v/>
      </c>
      <c r="B1218" s="7" t="str">
        <f>IF(总支出!B1218="","",总支出!B1218)</f>
        <v/>
      </c>
      <c r="C1218" s="6" t="str">
        <f t="shared" si="126"/>
        <v/>
      </c>
      <c r="D1218" s="6" t="str">
        <f>IF(总支出!C1218="","",总支出!C1218)</f>
        <v/>
      </c>
      <c r="E1218" s="8" t="str">
        <f>IF(总支出!D1218="","",总支出!D1218)</f>
        <v/>
      </c>
      <c r="F1218" s="6" t="str">
        <f>IF(总支出!E1218="","",总支出!E1218)</f>
        <v/>
      </c>
      <c r="G1218" s="6" t="str">
        <f>IF(总支出!H1218="","",总支出!H1218)</f>
        <v/>
      </c>
      <c r="H1218" s="6" t="str">
        <f>IF(总支出!I1218="","自动",总支出!I1218)</f>
        <v>自动</v>
      </c>
      <c r="I1218" s="6" t="str">
        <f>IF(F1218="","",IFERROR(VLOOKUP(F1218,税费设置!$A$15:$B$27,2,FALSE),"含税不明"))</f>
        <v/>
      </c>
      <c r="J1218" s="6" t="str">
        <f t="shared" si="127"/>
        <v/>
      </c>
      <c r="K1218" s="6" t="str">
        <f>IF(AND(税费设置!$B$5="是",G1218="个人支出",J1218="应税"),"是","否")</f>
        <v>否</v>
      </c>
      <c r="L1218" s="8">
        <f t="shared" si="128"/>
        <v>0</v>
      </c>
      <c r="M1218" s="8">
        <f t="shared" si="129"/>
        <v>0</v>
      </c>
      <c r="N1218" s="8">
        <f t="shared" si="130"/>
        <v>0</v>
      </c>
      <c r="O1218" s="8">
        <f t="shared" si="131"/>
        <v>0</v>
      </c>
      <c r="P1218" s="8">
        <f>IF(K1218&lt;&gt;"是",0,IF(税费设置!$B$6="是",E1218/(1+税费设置!$B$10),E1218))</f>
        <v>0</v>
      </c>
      <c r="Q1218" s="8">
        <f>IF(K1218&lt;&gt;"是",0,P1218*税费设置!$B$8)</f>
        <v>0</v>
      </c>
      <c r="R1218" s="8">
        <f>IF(K1218&lt;&gt;"是",0,P1218*税费设置!$B$9)</f>
        <v>0</v>
      </c>
      <c r="S1218" s="8">
        <f t="shared" si="132"/>
        <v>0</v>
      </c>
    </row>
    <row r="1219" spans="1:19" ht="13.9">
      <c r="A1219" s="6" t="str">
        <f>IF(总支出!A1219="","",总支出!A1219)</f>
        <v/>
      </c>
      <c r="B1219" s="7" t="str">
        <f>IF(总支出!B1219="","",总支出!B1219)</f>
        <v/>
      </c>
      <c r="C1219" s="6" t="str">
        <f t="shared" si="126"/>
        <v/>
      </c>
      <c r="D1219" s="6" t="str">
        <f>IF(总支出!C1219="","",总支出!C1219)</f>
        <v/>
      </c>
      <c r="E1219" s="8" t="str">
        <f>IF(总支出!D1219="","",总支出!D1219)</f>
        <v/>
      </c>
      <c r="F1219" s="6" t="str">
        <f>IF(总支出!E1219="","",总支出!E1219)</f>
        <v/>
      </c>
      <c r="G1219" s="6" t="str">
        <f>IF(总支出!H1219="","",总支出!H1219)</f>
        <v/>
      </c>
      <c r="H1219" s="6" t="str">
        <f>IF(总支出!I1219="","自动",总支出!I1219)</f>
        <v>自动</v>
      </c>
      <c r="I1219" s="6" t="str">
        <f>IF(F1219="","",IFERROR(VLOOKUP(F1219,税费设置!$A$15:$B$27,2,FALSE),"含税不明"))</f>
        <v/>
      </c>
      <c r="J1219" s="6" t="str">
        <f t="shared" si="127"/>
        <v/>
      </c>
      <c r="K1219" s="6" t="str">
        <f>IF(AND(税费设置!$B$5="是",G1219="个人支出",J1219="应税"),"是","否")</f>
        <v>否</v>
      </c>
      <c r="L1219" s="8">
        <f t="shared" si="128"/>
        <v>0</v>
      </c>
      <c r="M1219" s="8">
        <f t="shared" si="129"/>
        <v>0</v>
      </c>
      <c r="N1219" s="8">
        <f t="shared" si="130"/>
        <v>0</v>
      </c>
      <c r="O1219" s="8">
        <f t="shared" si="131"/>
        <v>0</v>
      </c>
      <c r="P1219" s="8">
        <f>IF(K1219&lt;&gt;"是",0,IF(税费设置!$B$6="是",E1219/(1+税费设置!$B$10),E1219))</f>
        <v>0</v>
      </c>
      <c r="Q1219" s="8">
        <f>IF(K1219&lt;&gt;"是",0,P1219*税费设置!$B$8)</f>
        <v>0</v>
      </c>
      <c r="R1219" s="8">
        <f>IF(K1219&lt;&gt;"是",0,P1219*税费设置!$B$9)</f>
        <v>0</v>
      </c>
      <c r="S1219" s="8">
        <f t="shared" si="132"/>
        <v>0</v>
      </c>
    </row>
    <row r="1220" spans="1:19" ht="13.9">
      <c r="A1220" s="6" t="str">
        <f>IF(总支出!A1220="","",总支出!A1220)</f>
        <v/>
      </c>
      <c r="B1220" s="7" t="str">
        <f>IF(总支出!B1220="","",总支出!B1220)</f>
        <v/>
      </c>
      <c r="C1220" s="6" t="str">
        <f t="shared" ref="C1220:C1283" si="133">IF(B1220="","",TEXT(B1220,"yyyy-mm"))</f>
        <v/>
      </c>
      <c r="D1220" s="6" t="str">
        <f>IF(总支出!C1220="","",总支出!C1220)</f>
        <v/>
      </c>
      <c r="E1220" s="8" t="str">
        <f>IF(总支出!D1220="","",总支出!D1220)</f>
        <v/>
      </c>
      <c r="F1220" s="6" t="str">
        <f>IF(总支出!E1220="","",总支出!E1220)</f>
        <v/>
      </c>
      <c r="G1220" s="6" t="str">
        <f>IF(总支出!H1220="","",总支出!H1220)</f>
        <v/>
      </c>
      <c r="H1220" s="6" t="str">
        <f>IF(总支出!I1220="","自动",总支出!I1220)</f>
        <v>自动</v>
      </c>
      <c r="I1220" s="6" t="str">
        <f>IF(F1220="","",IFERROR(VLOOKUP(F1220,税费设置!$A$15:$B$27,2,FALSE),"含税不明"))</f>
        <v/>
      </c>
      <c r="J1220" s="6" t="str">
        <f t="shared" ref="J1220:J1283" si="134">IF(D1220="","",IF(H1220="自动",I1220,H1220))</f>
        <v/>
      </c>
      <c r="K1220" s="6" t="str">
        <f>IF(AND(税费设置!$B$5="是",G1220="个人支出",J1220="应税"),"是","否")</f>
        <v>否</v>
      </c>
      <c r="L1220" s="8">
        <f t="shared" ref="L1220:L1283" si="135">IF(K1220="是",E1220,0)</f>
        <v>0</v>
      </c>
      <c r="M1220" s="8">
        <f t="shared" ref="M1220:M1283" si="136">IF(AND(G1220="个人支出",J1220="零税率"),E1220,0)</f>
        <v>0</v>
      </c>
      <c r="N1220" s="8">
        <f t="shared" ref="N1220:N1283" si="137">IF(AND(G1220="个人支出",J1220="免税"),E1220,0)</f>
        <v>0</v>
      </c>
      <c r="O1220" s="8">
        <f t="shared" ref="O1220:O1283" si="138">IF(AND(G1220="个人支出",OR(J1220="含税不明",J1220="不适用")),E1220,0)</f>
        <v>0</v>
      </c>
      <c r="P1220" s="8">
        <f>IF(K1220&lt;&gt;"是",0,IF(税费设置!$B$6="是",E1220/(1+税费设置!$B$10),E1220))</f>
        <v>0</v>
      </c>
      <c r="Q1220" s="8">
        <f>IF(K1220&lt;&gt;"是",0,P1220*税费设置!$B$8)</f>
        <v>0</v>
      </c>
      <c r="R1220" s="8">
        <f>IF(K1220&lt;&gt;"是",0,P1220*税费设置!$B$9)</f>
        <v>0</v>
      </c>
      <c r="S1220" s="8">
        <f t="shared" ref="S1220:S1283" si="139">Q1220+R1220</f>
        <v>0</v>
      </c>
    </row>
    <row r="1221" spans="1:19" ht="13.9">
      <c r="A1221" s="6" t="str">
        <f>IF(总支出!A1221="","",总支出!A1221)</f>
        <v/>
      </c>
      <c r="B1221" s="7" t="str">
        <f>IF(总支出!B1221="","",总支出!B1221)</f>
        <v/>
      </c>
      <c r="C1221" s="6" t="str">
        <f t="shared" si="133"/>
        <v/>
      </c>
      <c r="D1221" s="6" t="str">
        <f>IF(总支出!C1221="","",总支出!C1221)</f>
        <v/>
      </c>
      <c r="E1221" s="8" t="str">
        <f>IF(总支出!D1221="","",总支出!D1221)</f>
        <v/>
      </c>
      <c r="F1221" s="6" t="str">
        <f>IF(总支出!E1221="","",总支出!E1221)</f>
        <v/>
      </c>
      <c r="G1221" s="6" t="str">
        <f>IF(总支出!H1221="","",总支出!H1221)</f>
        <v/>
      </c>
      <c r="H1221" s="6" t="str">
        <f>IF(总支出!I1221="","自动",总支出!I1221)</f>
        <v>自动</v>
      </c>
      <c r="I1221" s="6" t="str">
        <f>IF(F1221="","",IFERROR(VLOOKUP(F1221,税费设置!$A$15:$B$27,2,FALSE),"含税不明"))</f>
        <v/>
      </c>
      <c r="J1221" s="6" t="str">
        <f t="shared" si="134"/>
        <v/>
      </c>
      <c r="K1221" s="6" t="str">
        <f>IF(AND(税费设置!$B$5="是",G1221="个人支出",J1221="应税"),"是","否")</f>
        <v>否</v>
      </c>
      <c r="L1221" s="8">
        <f t="shared" si="135"/>
        <v>0</v>
      </c>
      <c r="M1221" s="8">
        <f t="shared" si="136"/>
        <v>0</v>
      </c>
      <c r="N1221" s="8">
        <f t="shared" si="137"/>
        <v>0</v>
      </c>
      <c r="O1221" s="8">
        <f t="shared" si="138"/>
        <v>0</v>
      </c>
      <c r="P1221" s="8">
        <f>IF(K1221&lt;&gt;"是",0,IF(税费设置!$B$6="是",E1221/(1+税费设置!$B$10),E1221))</f>
        <v>0</v>
      </c>
      <c r="Q1221" s="8">
        <f>IF(K1221&lt;&gt;"是",0,P1221*税费设置!$B$8)</f>
        <v>0</v>
      </c>
      <c r="R1221" s="8">
        <f>IF(K1221&lt;&gt;"是",0,P1221*税费设置!$B$9)</f>
        <v>0</v>
      </c>
      <c r="S1221" s="8">
        <f t="shared" si="139"/>
        <v>0</v>
      </c>
    </row>
    <row r="1222" spans="1:19" ht="13.9">
      <c r="A1222" s="6" t="str">
        <f>IF(总支出!A1222="","",总支出!A1222)</f>
        <v/>
      </c>
      <c r="B1222" s="7" t="str">
        <f>IF(总支出!B1222="","",总支出!B1222)</f>
        <v/>
      </c>
      <c r="C1222" s="6" t="str">
        <f t="shared" si="133"/>
        <v/>
      </c>
      <c r="D1222" s="6" t="str">
        <f>IF(总支出!C1222="","",总支出!C1222)</f>
        <v/>
      </c>
      <c r="E1222" s="8" t="str">
        <f>IF(总支出!D1222="","",总支出!D1222)</f>
        <v/>
      </c>
      <c r="F1222" s="6" t="str">
        <f>IF(总支出!E1222="","",总支出!E1222)</f>
        <v/>
      </c>
      <c r="G1222" s="6" t="str">
        <f>IF(总支出!H1222="","",总支出!H1222)</f>
        <v/>
      </c>
      <c r="H1222" s="6" t="str">
        <f>IF(总支出!I1222="","自动",总支出!I1222)</f>
        <v>自动</v>
      </c>
      <c r="I1222" s="6" t="str">
        <f>IF(F1222="","",IFERROR(VLOOKUP(F1222,税费设置!$A$15:$B$27,2,FALSE),"含税不明"))</f>
        <v/>
      </c>
      <c r="J1222" s="6" t="str">
        <f t="shared" si="134"/>
        <v/>
      </c>
      <c r="K1222" s="6" t="str">
        <f>IF(AND(税费设置!$B$5="是",G1222="个人支出",J1222="应税"),"是","否")</f>
        <v>否</v>
      </c>
      <c r="L1222" s="8">
        <f t="shared" si="135"/>
        <v>0</v>
      </c>
      <c r="M1222" s="8">
        <f t="shared" si="136"/>
        <v>0</v>
      </c>
      <c r="N1222" s="8">
        <f t="shared" si="137"/>
        <v>0</v>
      </c>
      <c r="O1222" s="8">
        <f t="shared" si="138"/>
        <v>0</v>
      </c>
      <c r="P1222" s="8">
        <f>IF(K1222&lt;&gt;"是",0,IF(税费设置!$B$6="是",E1222/(1+税费设置!$B$10),E1222))</f>
        <v>0</v>
      </c>
      <c r="Q1222" s="8">
        <f>IF(K1222&lt;&gt;"是",0,P1222*税费设置!$B$8)</f>
        <v>0</v>
      </c>
      <c r="R1222" s="8">
        <f>IF(K1222&lt;&gt;"是",0,P1222*税费设置!$B$9)</f>
        <v>0</v>
      </c>
      <c r="S1222" s="8">
        <f t="shared" si="139"/>
        <v>0</v>
      </c>
    </row>
    <row r="1223" spans="1:19" ht="13.9">
      <c r="A1223" s="6" t="str">
        <f>IF(总支出!A1223="","",总支出!A1223)</f>
        <v/>
      </c>
      <c r="B1223" s="7" t="str">
        <f>IF(总支出!B1223="","",总支出!B1223)</f>
        <v/>
      </c>
      <c r="C1223" s="6" t="str">
        <f t="shared" si="133"/>
        <v/>
      </c>
      <c r="D1223" s="6" t="str">
        <f>IF(总支出!C1223="","",总支出!C1223)</f>
        <v/>
      </c>
      <c r="E1223" s="8" t="str">
        <f>IF(总支出!D1223="","",总支出!D1223)</f>
        <v/>
      </c>
      <c r="F1223" s="6" t="str">
        <f>IF(总支出!E1223="","",总支出!E1223)</f>
        <v/>
      </c>
      <c r="G1223" s="6" t="str">
        <f>IF(总支出!H1223="","",总支出!H1223)</f>
        <v/>
      </c>
      <c r="H1223" s="6" t="str">
        <f>IF(总支出!I1223="","自动",总支出!I1223)</f>
        <v>自动</v>
      </c>
      <c r="I1223" s="6" t="str">
        <f>IF(F1223="","",IFERROR(VLOOKUP(F1223,税费设置!$A$15:$B$27,2,FALSE),"含税不明"))</f>
        <v/>
      </c>
      <c r="J1223" s="6" t="str">
        <f t="shared" si="134"/>
        <v/>
      </c>
      <c r="K1223" s="6" t="str">
        <f>IF(AND(税费设置!$B$5="是",G1223="个人支出",J1223="应税"),"是","否")</f>
        <v>否</v>
      </c>
      <c r="L1223" s="8">
        <f t="shared" si="135"/>
        <v>0</v>
      </c>
      <c r="M1223" s="8">
        <f t="shared" si="136"/>
        <v>0</v>
      </c>
      <c r="N1223" s="8">
        <f t="shared" si="137"/>
        <v>0</v>
      </c>
      <c r="O1223" s="8">
        <f t="shared" si="138"/>
        <v>0</v>
      </c>
      <c r="P1223" s="8">
        <f>IF(K1223&lt;&gt;"是",0,IF(税费设置!$B$6="是",E1223/(1+税费设置!$B$10),E1223))</f>
        <v>0</v>
      </c>
      <c r="Q1223" s="8">
        <f>IF(K1223&lt;&gt;"是",0,P1223*税费设置!$B$8)</f>
        <v>0</v>
      </c>
      <c r="R1223" s="8">
        <f>IF(K1223&lt;&gt;"是",0,P1223*税费设置!$B$9)</f>
        <v>0</v>
      </c>
      <c r="S1223" s="8">
        <f t="shared" si="139"/>
        <v>0</v>
      </c>
    </row>
    <row r="1224" spans="1:19" ht="13.9">
      <c r="A1224" s="6" t="str">
        <f>IF(总支出!A1224="","",总支出!A1224)</f>
        <v/>
      </c>
      <c r="B1224" s="7" t="str">
        <f>IF(总支出!B1224="","",总支出!B1224)</f>
        <v/>
      </c>
      <c r="C1224" s="6" t="str">
        <f t="shared" si="133"/>
        <v/>
      </c>
      <c r="D1224" s="6" t="str">
        <f>IF(总支出!C1224="","",总支出!C1224)</f>
        <v/>
      </c>
      <c r="E1224" s="8" t="str">
        <f>IF(总支出!D1224="","",总支出!D1224)</f>
        <v/>
      </c>
      <c r="F1224" s="6" t="str">
        <f>IF(总支出!E1224="","",总支出!E1224)</f>
        <v/>
      </c>
      <c r="G1224" s="6" t="str">
        <f>IF(总支出!H1224="","",总支出!H1224)</f>
        <v/>
      </c>
      <c r="H1224" s="6" t="str">
        <f>IF(总支出!I1224="","自动",总支出!I1224)</f>
        <v>自动</v>
      </c>
      <c r="I1224" s="6" t="str">
        <f>IF(F1224="","",IFERROR(VLOOKUP(F1224,税费设置!$A$15:$B$27,2,FALSE),"含税不明"))</f>
        <v/>
      </c>
      <c r="J1224" s="6" t="str">
        <f t="shared" si="134"/>
        <v/>
      </c>
      <c r="K1224" s="6" t="str">
        <f>IF(AND(税费设置!$B$5="是",G1224="个人支出",J1224="应税"),"是","否")</f>
        <v>否</v>
      </c>
      <c r="L1224" s="8">
        <f t="shared" si="135"/>
        <v>0</v>
      </c>
      <c r="M1224" s="8">
        <f t="shared" si="136"/>
        <v>0</v>
      </c>
      <c r="N1224" s="8">
        <f t="shared" si="137"/>
        <v>0</v>
      </c>
      <c r="O1224" s="8">
        <f t="shared" si="138"/>
        <v>0</v>
      </c>
      <c r="P1224" s="8">
        <f>IF(K1224&lt;&gt;"是",0,IF(税费设置!$B$6="是",E1224/(1+税费设置!$B$10),E1224))</f>
        <v>0</v>
      </c>
      <c r="Q1224" s="8">
        <f>IF(K1224&lt;&gt;"是",0,P1224*税费设置!$B$8)</f>
        <v>0</v>
      </c>
      <c r="R1224" s="8">
        <f>IF(K1224&lt;&gt;"是",0,P1224*税费设置!$B$9)</f>
        <v>0</v>
      </c>
      <c r="S1224" s="8">
        <f t="shared" si="139"/>
        <v>0</v>
      </c>
    </row>
    <row r="1225" spans="1:19" ht="13.9">
      <c r="A1225" s="6" t="str">
        <f>IF(总支出!A1225="","",总支出!A1225)</f>
        <v/>
      </c>
      <c r="B1225" s="7" t="str">
        <f>IF(总支出!B1225="","",总支出!B1225)</f>
        <v/>
      </c>
      <c r="C1225" s="6" t="str">
        <f t="shared" si="133"/>
        <v/>
      </c>
      <c r="D1225" s="6" t="str">
        <f>IF(总支出!C1225="","",总支出!C1225)</f>
        <v/>
      </c>
      <c r="E1225" s="8" t="str">
        <f>IF(总支出!D1225="","",总支出!D1225)</f>
        <v/>
      </c>
      <c r="F1225" s="6" t="str">
        <f>IF(总支出!E1225="","",总支出!E1225)</f>
        <v/>
      </c>
      <c r="G1225" s="6" t="str">
        <f>IF(总支出!H1225="","",总支出!H1225)</f>
        <v/>
      </c>
      <c r="H1225" s="6" t="str">
        <f>IF(总支出!I1225="","自动",总支出!I1225)</f>
        <v>自动</v>
      </c>
      <c r="I1225" s="6" t="str">
        <f>IF(F1225="","",IFERROR(VLOOKUP(F1225,税费设置!$A$15:$B$27,2,FALSE),"含税不明"))</f>
        <v/>
      </c>
      <c r="J1225" s="6" t="str">
        <f t="shared" si="134"/>
        <v/>
      </c>
      <c r="K1225" s="6" t="str">
        <f>IF(AND(税费设置!$B$5="是",G1225="个人支出",J1225="应税"),"是","否")</f>
        <v>否</v>
      </c>
      <c r="L1225" s="8">
        <f t="shared" si="135"/>
        <v>0</v>
      </c>
      <c r="M1225" s="8">
        <f t="shared" si="136"/>
        <v>0</v>
      </c>
      <c r="N1225" s="8">
        <f t="shared" si="137"/>
        <v>0</v>
      </c>
      <c r="O1225" s="8">
        <f t="shared" si="138"/>
        <v>0</v>
      </c>
      <c r="P1225" s="8">
        <f>IF(K1225&lt;&gt;"是",0,IF(税费设置!$B$6="是",E1225/(1+税费设置!$B$10),E1225))</f>
        <v>0</v>
      </c>
      <c r="Q1225" s="8">
        <f>IF(K1225&lt;&gt;"是",0,P1225*税费设置!$B$8)</f>
        <v>0</v>
      </c>
      <c r="R1225" s="8">
        <f>IF(K1225&lt;&gt;"是",0,P1225*税费设置!$B$9)</f>
        <v>0</v>
      </c>
      <c r="S1225" s="8">
        <f t="shared" si="139"/>
        <v>0</v>
      </c>
    </row>
    <row r="1226" spans="1:19" ht="13.9">
      <c r="A1226" s="6" t="str">
        <f>IF(总支出!A1226="","",总支出!A1226)</f>
        <v/>
      </c>
      <c r="B1226" s="7" t="str">
        <f>IF(总支出!B1226="","",总支出!B1226)</f>
        <v/>
      </c>
      <c r="C1226" s="6" t="str">
        <f t="shared" si="133"/>
        <v/>
      </c>
      <c r="D1226" s="6" t="str">
        <f>IF(总支出!C1226="","",总支出!C1226)</f>
        <v/>
      </c>
      <c r="E1226" s="8" t="str">
        <f>IF(总支出!D1226="","",总支出!D1226)</f>
        <v/>
      </c>
      <c r="F1226" s="6" t="str">
        <f>IF(总支出!E1226="","",总支出!E1226)</f>
        <v/>
      </c>
      <c r="G1226" s="6" t="str">
        <f>IF(总支出!H1226="","",总支出!H1226)</f>
        <v/>
      </c>
      <c r="H1226" s="6" t="str">
        <f>IF(总支出!I1226="","自动",总支出!I1226)</f>
        <v>自动</v>
      </c>
      <c r="I1226" s="6" t="str">
        <f>IF(F1226="","",IFERROR(VLOOKUP(F1226,税费设置!$A$15:$B$27,2,FALSE),"含税不明"))</f>
        <v/>
      </c>
      <c r="J1226" s="6" t="str">
        <f t="shared" si="134"/>
        <v/>
      </c>
      <c r="K1226" s="6" t="str">
        <f>IF(AND(税费设置!$B$5="是",G1226="个人支出",J1226="应税"),"是","否")</f>
        <v>否</v>
      </c>
      <c r="L1226" s="8">
        <f t="shared" si="135"/>
        <v>0</v>
      </c>
      <c r="M1226" s="8">
        <f t="shared" si="136"/>
        <v>0</v>
      </c>
      <c r="N1226" s="8">
        <f t="shared" si="137"/>
        <v>0</v>
      </c>
      <c r="O1226" s="8">
        <f t="shared" si="138"/>
        <v>0</v>
      </c>
      <c r="P1226" s="8">
        <f>IF(K1226&lt;&gt;"是",0,IF(税费设置!$B$6="是",E1226/(1+税费设置!$B$10),E1226))</f>
        <v>0</v>
      </c>
      <c r="Q1226" s="8">
        <f>IF(K1226&lt;&gt;"是",0,P1226*税费设置!$B$8)</f>
        <v>0</v>
      </c>
      <c r="R1226" s="8">
        <f>IF(K1226&lt;&gt;"是",0,P1226*税费设置!$B$9)</f>
        <v>0</v>
      </c>
      <c r="S1226" s="8">
        <f t="shared" si="139"/>
        <v>0</v>
      </c>
    </row>
    <row r="1227" spans="1:19" ht="13.9">
      <c r="A1227" s="6" t="str">
        <f>IF(总支出!A1227="","",总支出!A1227)</f>
        <v/>
      </c>
      <c r="B1227" s="7" t="str">
        <f>IF(总支出!B1227="","",总支出!B1227)</f>
        <v/>
      </c>
      <c r="C1227" s="6" t="str">
        <f t="shared" si="133"/>
        <v/>
      </c>
      <c r="D1227" s="6" t="str">
        <f>IF(总支出!C1227="","",总支出!C1227)</f>
        <v/>
      </c>
      <c r="E1227" s="8" t="str">
        <f>IF(总支出!D1227="","",总支出!D1227)</f>
        <v/>
      </c>
      <c r="F1227" s="6" t="str">
        <f>IF(总支出!E1227="","",总支出!E1227)</f>
        <v/>
      </c>
      <c r="G1227" s="6" t="str">
        <f>IF(总支出!H1227="","",总支出!H1227)</f>
        <v/>
      </c>
      <c r="H1227" s="6" t="str">
        <f>IF(总支出!I1227="","自动",总支出!I1227)</f>
        <v>自动</v>
      </c>
      <c r="I1227" s="6" t="str">
        <f>IF(F1227="","",IFERROR(VLOOKUP(F1227,税费设置!$A$15:$B$27,2,FALSE),"含税不明"))</f>
        <v/>
      </c>
      <c r="J1227" s="6" t="str">
        <f t="shared" si="134"/>
        <v/>
      </c>
      <c r="K1227" s="6" t="str">
        <f>IF(AND(税费设置!$B$5="是",G1227="个人支出",J1227="应税"),"是","否")</f>
        <v>否</v>
      </c>
      <c r="L1227" s="8">
        <f t="shared" si="135"/>
        <v>0</v>
      </c>
      <c r="M1227" s="8">
        <f t="shared" si="136"/>
        <v>0</v>
      </c>
      <c r="N1227" s="8">
        <f t="shared" si="137"/>
        <v>0</v>
      </c>
      <c r="O1227" s="8">
        <f t="shared" si="138"/>
        <v>0</v>
      </c>
      <c r="P1227" s="8">
        <f>IF(K1227&lt;&gt;"是",0,IF(税费设置!$B$6="是",E1227/(1+税费设置!$B$10),E1227))</f>
        <v>0</v>
      </c>
      <c r="Q1227" s="8">
        <f>IF(K1227&lt;&gt;"是",0,P1227*税费设置!$B$8)</f>
        <v>0</v>
      </c>
      <c r="R1227" s="8">
        <f>IF(K1227&lt;&gt;"是",0,P1227*税费设置!$B$9)</f>
        <v>0</v>
      </c>
      <c r="S1227" s="8">
        <f t="shared" si="139"/>
        <v>0</v>
      </c>
    </row>
    <row r="1228" spans="1:19" ht="13.9">
      <c r="A1228" s="6" t="str">
        <f>IF(总支出!A1228="","",总支出!A1228)</f>
        <v/>
      </c>
      <c r="B1228" s="7" t="str">
        <f>IF(总支出!B1228="","",总支出!B1228)</f>
        <v/>
      </c>
      <c r="C1228" s="6" t="str">
        <f t="shared" si="133"/>
        <v/>
      </c>
      <c r="D1228" s="6" t="str">
        <f>IF(总支出!C1228="","",总支出!C1228)</f>
        <v/>
      </c>
      <c r="E1228" s="8" t="str">
        <f>IF(总支出!D1228="","",总支出!D1228)</f>
        <v/>
      </c>
      <c r="F1228" s="6" t="str">
        <f>IF(总支出!E1228="","",总支出!E1228)</f>
        <v/>
      </c>
      <c r="G1228" s="6" t="str">
        <f>IF(总支出!H1228="","",总支出!H1228)</f>
        <v/>
      </c>
      <c r="H1228" s="6" t="str">
        <f>IF(总支出!I1228="","自动",总支出!I1228)</f>
        <v>自动</v>
      </c>
      <c r="I1228" s="6" t="str">
        <f>IF(F1228="","",IFERROR(VLOOKUP(F1228,税费设置!$A$15:$B$27,2,FALSE),"含税不明"))</f>
        <v/>
      </c>
      <c r="J1228" s="6" t="str">
        <f t="shared" si="134"/>
        <v/>
      </c>
      <c r="K1228" s="6" t="str">
        <f>IF(AND(税费设置!$B$5="是",G1228="个人支出",J1228="应税"),"是","否")</f>
        <v>否</v>
      </c>
      <c r="L1228" s="8">
        <f t="shared" si="135"/>
        <v>0</v>
      </c>
      <c r="M1228" s="8">
        <f t="shared" si="136"/>
        <v>0</v>
      </c>
      <c r="N1228" s="8">
        <f t="shared" si="137"/>
        <v>0</v>
      </c>
      <c r="O1228" s="8">
        <f t="shared" si="138"/>
        <v>0</v>
      </c>
      <c r="P1228" s="8">
        <f>IF(K1228&lt;&gt;"是",0,IF(税费设置!$B$6="是",E1228/(1+税费设置!$B$10),E1228))</f>
        <v>0</v>
      </c>
      <c r="Q1228" s="8">
        <f>IF(K1228&lt;&gt;"是",0,P1228*税费设置!$B$8)</f>
        <v>0</v>
      </c>
      <c r="R1228" s="8">
        <f>IF(K1228&lt;&gt;"是",0,P1228*税费设置!$B$9)</f>
        <v>0</v>
      </c>
      <c r="S1228" s="8">
        <f t="shared" si="139"/>
        <v>0</v>
      </c>
    </row>
    <row r="1229" spans="1:19" ht="13.9">
      <c r="A1229" s="6" t="str">
        <f>IF(总支出!A1229="","",总支出!A1229)</f>
        <v/>
      </c>
      <c r="B1229" s="7" t="str">
        <f>IF(总支出!B1229="","",总支出!B1229)</f>
        <v/>
      </c>
      <c r="C1229" s="6" t="str">
        <f t="shared" si="133"/>
        <v/>
      </c>
      <c r="D1229" s="6" t="str">
        <f>IF(总支出!C1229="","",总支出!C1229)</f>
        <v/>
      </c>
      <c r="E1229" s="8" t="str">
        <f>IF(总支出!D1229="","",总支出!D1229)</f>
        <v/>
      </c>
      <c r="F1229" s="6" t="str">
        <f>IF(总支出!E1229="","",总支出!E1229)</f>
        <v/>
      </c>
      <c r="G1229" s="6" t="str">
        <f>IF(总支出!H1229="","",总支出!H1229)</f>
        <v/>
      </c>
      <c r="H1229" s="6" t="str">
        <f>IF(总支出!I1229="","自动",总支出!I1229)</f>
        <v>自动</v>
      </c>
      <c r="I1229" s="6" t="str">
        <f>IF(F1229="","",IFERROR(VLOOKUP(F1229,税费设置!$A$15:$B$27,2,FALSE),"含税不明"))</f>
        <v/>
      </c>
      <c r="J1229" s="6" t="str">
        <f t="shared" si="134"/>
        <v/>
      </c>
      <c r="K1229" s="6" t="str">
        <f>IF(AND(税费设置!$B$5="是",G1229="个人支出",J1229="应税"),"是","否")</f>
        <v>否</v>
      </c>
      <c r="L1229" s="8">
        <f t="shared" si="135"/>
        <v>0</v>
      </c>
      <c r="M1229" s="8">
        <f t="shared" si="136"/>
        <v>0</v>
      </c>
      <c r="N1229" s="8">
        <f t="shared" si="137"/>
        <v>0</v>
      </c>
      <c r="O1229" s="8">
        <f t="shared" si="138"/>
        <v>0</v>
      </c>
      <c r="P1229" s="8">
        <f>IF(K1229&lt;&gt;"是",0,IF(税费设置!$B$6="是",E1229/(1+税费设置!$B$10),E1229))</f>
        <v>0</v>
      </c>
      <c r="Q1229" s="8">
        <f>IF(K1229&lt;&gt;"是",0,P1229*税费设置!$B$8)</f>
        <v>0</v>
      </c>
      <c r="R1229" s="8">
        <f>IF(K1229&lt;&gt;"是",0,P1229*税费设置!$B$9)</f>
        <v>0</v>
      </c>
      <c r="S1229" s="8">
        <f t="shared" si="139"/>
        <v>0</v>
      </c>
    </row>
    <row r="1230" spans="1:19" ht="13.9">
      <c r="A1230" s="6" t="str">
        <f>IF(总支出!A1230="","",总支出!A1230)</f>
        <v/>
      </c>
      <c r="B1230" s="7" t="str">
        <f>IF(总支出!B1230="","",总支出!B1230)</f>
        <v/>
      </c>
      <c r="C1230" s="6" t="str">
        <f t="shared" si="133"/>
        <v/>
      </c>
      <c r="D1230" s="6" t="str">
        <f>IF(总支出!C1230="","",总支出!C1230)</f>
        <v/>
      </c>
      <c r="E1230" s="8" t="str">
        <f>IF(总支出!D1230="","",总支出!D1230)</f>
        <v/>
      </c>
      <c r="F1230" s="6" t="str">
        <f>IF(总支出!E1230="","",总支出!E1230)</f>
        <v/>
      </c>
      <c r="G1230" s="6" t="str">
        <f>IF(总支出!H1230="","",总支出!H1230)</f>
        <v/>
      </c>
      <c r="H1230" s="6" t="str">
        <f>IF(总支出!I1230="","自动",总支出!I1230)</f>
        <v>自动</v>
      </c>
      <c r="I1230" s="6" t="str">
        <f>IF(F1230="","",IFERROR(VLOOKUP(F1230,税费设置!$A$15:$B$27,2,FALSE),"含税不明"))</f>
        <v/>
      </c>
      <c r="J1230" s="6" t="str">
        <f t="shared" si="134"/>
        <v/>
      </c>
      <c r="K1230" s="6" t="str">
        <f>IF(AND(税费设置!$B$5="是",G1230="个人支出",J1230="应税"),"是","否")</f>
        <v>否</v>
      </c>
      <c r="L1230" s="8">
        <f t="shared" si="135"/>
        <v>0</v>
      </c>
      <c r="M1230" s="8">
        <f t="shared" si="136"/>
        <v>0</v>
      </c>
      <c r="N1230" s="8">
        <f t="shared" si="137"/>
        <v>0</v>
      </c>
      <c r="O1230" s="8">
        <f t="shared" si="138"/>
        <v>0</v>
      </c>
      <c r="P1230" s="8">
        <f>IF(K1230&lt;&gt;"是",0,IF(税费设置!$B$6="是",E1230/(1+税费设置!$B$10),E1230))</f>
        <v>0</v>
      </c>
      <c r="Q1230" s="8">
        <f>IF(K1230&lt;&gt;"是",0,P1230*税费设置!$B$8)</f>
        <v>0</v>
      </c>
      <c r="R1230" s="8">
        <f>IF(K1230&lt;&gt;"是",0,P1230*税费设置!$B$9)</f>
        <v>0</v>
      </c>
      <c r="S1230" s="8">
        <f t="shared" si="139"/>
        <v>0</v>
      </c>
    </row>
    <row r="1231" spans="1:19" ht="13.9">
      <c r="A1231" s="6" t="str">
        <f>IF(总支出!A1231="","",总支出!A1231)</f>
        <v/>
      </c>
      <c r="B1231" s="7" t="str">
        <f>IF(总支出!B1231="","",总支出!B1231)</f>
        <v/>
      </c>
      <c r="C1231" s="6" t="str">
        <f t="shared" si="133"/>
        <v/>
      </c>
      <c r="D1231" s="6" t="str">
        <f>IF(总支出!C1231="","",总支出!C1231)</f>
        <v/>
      </c>
      <c r="E1231" s="8" t="str">
        <f>IF(总支出!D1231="","",总支出!D1231)</f>
        <v/>
      </c>
      <c r="F1231" s="6" t="str">
        <f>IF(总支出!E1231="","",总支出!E1231)</f>
        <v/>
      </c>
      <c r="G1231" s="6" t="str">
        <f>IF(总支出!H1231="","",总支出!H1231)</f>
        <v/>
      </c>
      <c r="H1231" s="6" t="str">
        <f>IF(总支出!I1231="","自动",总支出!I1231)</f>
        <v>自动</v>
      </c>
      <c r="I1231" s="6" t="str">
        <f>IF(F1231="","",IFERROR(VLOOKUP(F1231,税费设置!$A$15:$B$27,2,FALSE),"含税不明"))</f>
        <v/>
      </c>
      <c r="J1231" s="6" t="str">
        <f t="shared" si="134"/>
        <v/>
      </c>
      <c r="K1231" s="6" t="str">
        <f>IF(AND(税费设置!$B$5="是",G1231="个人支出",J1231="应税"),"是","否")</f>
        <v>否</v>
      </c>
      <c r="L1231" s="8">
        <f t="shared" si="135"/>
        <v>0</v>
      </c>
      <c r="M1231" s="8">
        <f t="shared" si="136"/>
        <v>0</v>
      </c>
      <c r="N1231" s="8">
        <f t="shared" si="137"/>
        <v>0</v>
      </c>
      <c r="O1231" s="8">
        <f t="shared" si="138"/>
        <v>0</v>
      </c>
      <c r="P1231" s="8">
        <f>IF(K1231&lt;&gt;"是",0,IF(税费设置!$B$6="是",E1231/(1+税费设置!$B$10),E1231))</f>
        <v>0</v>
      </c>
      <c r="Q1231" s="8">
        <f>IF(K1231&lt;&gt;"是",0,P1231*税费设置!$B$8)</f>
        <v>0</v>
      </c>
      <c r="R1231" s="8">
        <f>IF(K1231&lt;&gt;"是",0,P1231*税费设置!$B$9)</f>
        <v>0</v>
      </c>
      <c r="S1231" s="8">
        <f t="shared" si="139"/>
        <v>0</v>
      </c>
    </row>
    <row r="1232" spans="1:19" ht="13.9">
      <c r="A1232" s="6" t="str">
        <f>IF(总支出!A1232="","",总支出!A1232)</f>
        <v/>
      </c>
      <c r="B1232" s="7" t="str">
        <f>IF(总支出!B1232="","",总支出!B1232)</f>
        <v/>
      </c>
      <c r="C1232" s="6" t="str">
        <f t="shared" si="133"/>
        <v/>
      </c>
      <c r="D1232" s="6" t="str">
        <f>IF(总支出!C1232="","",总支出!C1232)</f>
        <v/>
      </c>
      <c r="E1232" s="8" t="str">
        <f>IF(总支出!D1232="","",总支出!D1232)</f>
        <v/>
      </c>
      <c r="F1232" s="6" t="str">
        <f>IF(总支出!E1232="","",总支出!E1232)</f>
        <v/>
      </c>
      <c r="G1232" s="6" t="str">
        <f>IF(总支出!H1232="","",总支出!H1232)</f>
        <v/>
      </c>
      <c r="H1232" s="6" t="str">
        <f>IF(总支出!I1232="","自动",总支出!I1232)</f>
        <v>自动</v>
      </c>
      <c r="I1232" s="6" t="str">
        <f>IF(F1232="","",IFERROR(VLOOKUP(F1232,税费设置!$A$15:$B$27,2,FALSE),"含税不明"))</f>
        <v/>
      </c>
      <c r="J1232" s="6" t="str">
        <f t="shared" si="134"/>
        <v/>
      </c>
      <c r="K1232" s="6" t="str">
        <f>IF(AND(税费设置!$B$5="是",G1232="个人支出",J1232="应税"),"是","否")</f>
        <v>否</v>
      </c>
      <c r="L1232" s="8">
        <f t="shared" si="135"/>
        <v>0</v>
      </c>
      <c r="M1232" s="8">
        <f t="shared" si="136"/>
        <v>0</v>
      </c>
      <c r="N1232" s="8">
        <f t="shared" si="137"/>
        <v>0</v>
      </c>
      <c r="O1232" s="8">
        <f t="shared" si="138"/>
        <v>0</v>
      </c>
      <c r="P1232" s="8">
        <f>IF(K1232&lt;&gt;"是",0,IF(税费设置!$B$6="是",E1232/(1+税费设置!$B$10),E1232))</f>
        <v>0</v>
      </c>
      <c r="Q1232" s="8">
        <f>IF(K1232&lt;&gt;"是",0,P1232*税费设置!$B$8)</f>
        <v>0</v>
      </c>
      <c r="R1232" s="8">
        <f>IF(K1232&lt;&gt;"是",0,P1232*税费设置!$B$9)</f>
        <v>0</v>
      </c>
      <c r="S1232" s="8">
        <f t="shared" si="139"/>
        <v>0</v>
      </c>
    </row>
    <row r="1233" spans="1:19" ht="13.9">
      <c r="A1233" s="6" t="str">
        <f>IF(总支出!A1233="","",总支出!A1233)</f>
        <v/>
      </c>
      <c r="B1233" s="7" t="str">
        <f>IF(总支出!B1233="","",总支出!B1233)</f>
        <v/>
      </c>
      <c r="C1233" s="6" t="str">
        <f t="shared" si="133"/>
        <v/>
      </c>
      <c r="D1233" s="6" t="str">
        <f>IF(总支出!C1233="","",总支出!C1233)</f>
        <v/>
      </c>
      <c r="E1233" s="8" t="str">
        <f>IF(总支出!D1233="","",总支出!D1233)</f>
        <v/>
      </c>
      <c r="F1233" s="6" t="str">
        <f>IF(总支出!E1233="","",总支出!E1233)</f>
        <v/>
      </c>
      <c r="G1233" s="6" t="str">
        <f>IF(总支出!H1233="","",总支出!H1233)</f>
        <v/>
      </c>
      <c r="H1233" s="6" t="str">
        <f>IF(总支出!I1233="","自动",总支出!I1233)</f>
        <v>自动</v>
      </c>
      <c r="I1233" s="6" t="str">
        <f>IF(F1233="","",IFERROR(VLOOKUP(F1233,税费设置!$A$15:$B$27,2,FALSE),"含税不明"))</f>
        <v/>
      </c>
      <c r="J1233" s="6" t="str">
        <f t="shared" si="134"/>
        <v/>
      </c>
      <c r="K1233" s="6" t="str">
        <f>IF(AND(税费设置!$B$5="是",G1233="个人支出",J1233="应税"),"是","否")</f>
        <v>否</v>
      </c>
      <c r="L1233" s="8">
        <f t="shared" si="135"/>
        <v>0</v>
      </c>
      <c r="M1233" s="8">
        <f t="shared" si="136"/>
        <v>0</v>
      </c>
      <c r="N1233" s="8">
        <f t="shared" si="137"/>
        <v>0</v>
      </c>
      <c r="O1233" s="8">
        <f t="shared" si="138"/>
        <v>0</v>
      </c>
      <c r="P1233" s="8">
        <f>IF(K1233&lt;&gt;"是",0,IF(税费设置!$B$6="是",E1233/(1+税费设置!$B$10),E1233))</f>
        <v>0</v>
      </c>
      <c r="Q1233" s="8">
        <f>IF(K1233&lt;&gt;"是",0,P1233*税费设置!$B$8)</f>
        <v>0</v>
      </c>
      <c r="R1233" s="8">
        <f>IF(K1233&lt;&gt;"是",0,P1233*税费设置!$B$9)</f>
        <v>0</v>
      </c>
      <c r="S1233" s="8">
        <f t="shared" si="139"/>
        <v>0</v>
      </c>
    </row>
    <row r="1234" spans="1:19" ht="13.9">
      <c r="A1234" s="6" t="str">
        <f>IF(总支出!A1234="","",总支出!A1234)</f>
        <v/>
      </c>
      <c r="B1234" s="7" t="str">
        <f>IF(总支出!B1234="","",总支出!B1234)</f>
        <v/>
      </c>
      <c r="C1234" s="6" t="str">
        <f t="shared" si="133"/>
        <v/>
      </c>
      <c r="D1234" s="6" t="str">
        <f>IF(总支出!C1234="","",总支出!C1234)</f>
        <v/>
      </c>
      <c r="E1234" s="8" t="str">
        <f>IF(总支出!D1234="","",总支出!D1234)</f>
        <v/>
      </c>
      <c r="F1234" s="6" t="str">
        <f>IF(总支出!E1234="","",总支出!E1234)</f>
        <v/>
      </c>
      <c r="G1234" s="6" t="str">
        <f>IF(总支出!H1234="","",总支出!H1234)</f>
        <v/>
      </c>
      <c r="H1234" s="6" t="str">
        <f>IF(总支出!I1234="","自动",总支出!I1234)</f>
        <v>自动</v>
      </c>
      <c r="I1234" s="6" t="str">
        <f>IF(F1234="","",IFERROR(VLOOKUP(F1234,税费设置!$A$15:$B$27,2,FALSE),"含税不明"))</f>
        <v/>
      </c>
      <c r="J1234" s="6" t="str">
        <f t="shared" si="134"/>
        <v/>
      </c>
      <c r="K1234" s="6" t="str">
        <f>IF(AND(税费设置!$B$5="是",G1234="个人支出",J1234="应税"),"是","否")</f>
        <v>否</v>
      </c>
      <c r="L1234" s="8">
        <f t="shared" si="135"/>
        <v>0</v>
      </c>
      <c r="M1234" s="8">
        <f t="shared" si="136"/>
        <v>0</v>
      </c>
      <c r="N1234" s="8">
        <f t="shared" si="137"/>
        <v>0</v>
      </c>
      <c r="O1234" s="8">
        <f t="shared" si="138"/>
        <v>0</v>
      </c>
      <c r="P1234" s="8">
        <f>IF(K1234&lt;&gt;"是",0,IF(税费设置!$B$6="是",E1234/(1+税费设置!$B$10),E1234))</f>
        <v>0</v>
      </c>
      <c r="Q1234" s="8">
        <f>IF(K1234&lt;&gt;"是",0,P1234*税费设置!$B$8)</f>
        <v>0</v>
      </c>
      <c r="R1234" s="8">
        <f>IF(K1234&lt;&gt;"是",0,P1234*税费设置!$B$9)</f>
        <v>0</v>
      </c>
      <c r="S1234" s="8">
        <f t="shared" si="139"/>
        <v>0</v>
      </c>
    </row>
    <row r="1235" spans="1:19" ht="13.9">
      <c r="A1235" s="6" t="str">
        <f>IF(总支出!A1235="","",总支出!A1235)</f>
        <v/>
      </c>
      <c r="B1235" s="7" t="str">
        <f>IF(总支出!B1235="","",总支出!B1235)</f>
        <v/>
      </c>
      <c r="C1235" s="6" t="str">
        <f t="shared" si="133"/>
        <v/>
      </c>
      <c r="D1235" s="6" t="str">
        <f>IF(总支出!C1235="","",总支出!C1235)</f>
        <v/>
      </c>
      <c r="E1235" s="8" t="str">
        <f>IF(总支出!D1235="","",总支出!D1235)</f>
        <v/>
      </c>
      <c r="F1235" s="6" t="str">
        <f>IF(总支出!E1235="","",总支出!E1235)</f>
        <v/>
      </c>
      <c r="G1235" s="6" t="str">
        <f>IF(总支出!H1235="","",总支出!H1235)</f>
        <v/>
      </c>
      <c r="H1235" s="6" t="str">
        <f>IF(总支出!I1235="","自动",总支出!I1235)</f>
        <v>自动</v>
      </c>
      <c r="I1235" s="6" t="str">
        <f>IF(F1235="","",IFERROR(VLOOKUP(F1235,税费设置!$A$15:$B$27,2,FALSE),"含税不明"))</f>
        <v/>
      </c>
      <c r="J1235" s="6" t="str">
        <f t="shared" si="134"/>
        <v/>
      </c>
      <c r="K1235" s="6" t="str">
        <f>IF(AND(税费设置!$B$5="是",G1235="个人支出",J1235="应税"),"是","否")</f>
        <v>否</v>
      </c>
      <c r="L1235" s="8">
        <f t="shared" si="135"/>
        <v>0</v>
      </c>
      <c r="M1235" s="8">
        <f t="shared" si="136"/>
        <v>0</v>
      </c>
      <c r="N1235" s="8">
        <f t="shared" si="137"/>
        <v>0</v>
      </c>
      <c r="O1235" s="8">
        <f t="shared" si="138"/>
        <v>0</v>
      </c>
      <c r="P1235" s="8">
        <f>IF(K1235&lt;&gt;"是",0,IF(税费设置!$B$6="是",E1235/(1+税费设置!$B$10),E1235))</f>
        <v>0</v>
      </c>
      <c r="Q1235" s="8">
        <f>IF(K1235&lt;&gt;"是",0,P1235*税费设置!$B$8)</f>
        <v>0</v>
      </c>
      <c r="R1235" s="8">
        <f>IF(K1235&lt;&gt;"是",0,P1235*税费设置!$B$9)</f>
        <v>0</v>
      </c>
      <c r="S1235" s="8">
        <f t="shared" si="139"/>
        <v>0</v>
      </c>
    </row>
    <row r="1236" spans="1:19" ht="13.9">
      <c r="A1236" s="6" t="str">
        <f>IF(总支出!A1236="","",总支出!A1236)</f>
        <v/>
      </c>
      <c r="B1236" s="7" t="str">
        <f>IF(总支出!B1236="","",总支出!B1236)</f>
        <v/>
      </c>
      <c r="C1236" s="6" t="str">
        <f t="shared" si="133"/>
        <v/>
      </c>
      <c r="D1236" s="6" t="str">
        <f>IF(总支出!C1236="","",总支出!C1236)</f>
        <v/>
      </c>
      <c r="E1236" s="8" t="str">
        <f>IF(总支出!D1236="","",总支出!D1236)</f>
        <v/>
      </c>
      <c r="F1236" s="6" t="str">
        <f>IF(总支出!E1236="","",总支出!E1236)</f>
        <v/>
      </c>
      <c r="G1236" s="6" t="str">
        <f>IF(总支出!H1236="","",总支出!H1236)</f>
        <v/>
      </c>
      <c r="H1236" s="6" t="str">
        <f>IF(总支出!I1236="","自动",总支出!I1236)</f>
        <v>自动</v>
      </c>
      <c r="I1236" s="6" t="str">
        <f>IF(F1236="","",IFERROR(VLOOKUP(F1236,税费设置!$A$15:$B$27,2,FALSE),"含税不明"))</f>
        <v/>
      </c>
      <c r="J1236" s="6" t="str">
        <f t="shared" si="134"/>
        <v/>
      </c>
      <c r="K1236" s="6" t="str">
        <f>IF(AND(税费设置!$B$5="是",G1236="个人支出",J1236="应税"),"是","否")</f>
        <v>否</v>
      </c>
      <c r="L1236" s="8">
        <f t="shared" si="135"/>
        <v>0</v>
      </c>
      <c r="M1236" s="8">
        <f t="shared" si="136"/>
        <v>0</v>
      </c>
      <c r="N1236" s="8">
        <f t="shared" si="137"/>
        <v>0</v>
      </c>
      <c r="O1236" s="8">
        <f t="shared" si="138"/>
        <v>0</v>
      </c>
      <c r="P1236" s="8">
        <f>IF(K1236&lt;&gt;"是",0,IF(税费设置!$B$6="是",E1236/(1+税费设置!$B$10),E1236))</f>
        <v>0</v>
      </c>
      <c r="Q1236" s="8">
        <f>IF(K1236&lt;&gt;"是",0,P1236*税费设置!$B$8)</f>
        <v>0</v>
      </c>
      <c r="R1236" s="8">
        <f>IF(K1236&lt;&gt;"是",0,P1236*税费设置!$B$9)</f>
        <v>0</v>
      </c>
      <c r="S1236" s="8">
        <f t="shared" si="139"/>
        <v>0</v>
      </c>
    </row>
    <row r="1237" spans="1:19" ht="13.9">
      <c r="A1237" s="6" t="str">
        <f>IF(总支出!A1237="","",总支出!A1237)</f>
        <v/>
      </c>
      <c r="B1237" s="7" t="str">
        <f>IF(总支出!B1237="","",总支出!B1237)</f>
        <v/>
      </c>
      <c r="C1237" s="6" t="str">
        <f t="shared" si="133"/>
        <v/>
      </c>
      <c r="D1237" s="6" t="str">
        <f>IF(总支出!C1237="","",总支出!C1237)</f>
        <v/>
      </c>
      <c r="E1237" s="8" t="str">
        <f>IF(总支出!D1237="","",总支出!D1237)</f>
        <v/>
      </c>
      <c r="F1237" s="6" t="str">
        <f>IF(总支出!E1237="","",总支出!E1237)</f>
        <v/>
      </c>
      <c r="G1237" s="6" t="str">
        <f>IF(总支出!H1237="","",总支出!H1237)</f>
        <v/>
      </c>
      <c r="H1237" s="6" t="str">
        <f>IF(总支出!I1237="","自动",总支出!I1237)</f>
        <v>自动</v>
      </c>
      <c r="I1237" s="6" t="str">
        <f>IF(F1237="","",IFERROR(VLOOKUP(F1237,税费设置!$A$15:$B$27,2,FALSE),"含税不明"))</f>
        <v/>
      </c>
      <c r="J1237" s="6" t="str">
        <f t="shared" si="134"/>
        <v/>
      </c>
      <c r="K1237" s="6" t="str">
        <f>IF(AND(税费设置!$B$5="是",G1237="个人支出",J1237="应税"),"是","否")</f>
        <v>否</v>
      </c>
      <c r="L1237" s="8">
        <f t="shared" si="135"/>
        <v>0</v>
      </c>
      <c r="M1237" s="8">
        <f t="shared" si="136"/>
        <v>0</v>
      </c>
      <c r="N1237" s="8">
        <f t="shared" si="137"/>
        <v>0</v>
      </c>
      <c r="O1237" s="8">
        <f t="shared" si="138"/>
        <v>0</v>
      </c>
      <c r="P1237" s="8">
        <f>IF(K1237&lt;&gt;"是",0,IF(税费设置!$B$6="是",E1237/(1+税费设置!$B$10),E1237))</f>
        <v>0</v>
      </c>
      <c r="Q1237" s="8">
        <f>IF(K1237&lt;&gt;"是",0,P1237*税费设置!$B$8)</f>
        <v>0</v>
      </c>
      <c r="R1237" s="8">
        <f>IF(K1237&lt;&gt;"是",0,P1237*税费设置!$B$9)</f>
        <v>0</v>
      </c>
      <c r="S1237" s="8">
        <f t="shared" si="139"/>
        <v>0</v>
      </c>
    </row>
    <row r="1238" spans="1:19" ht="13.9">
      <c r="A1238" s="6" t="str">
        <f>IF(总支出!A1238="","",总支出!A1238)</f>
        <v/>
      </c>
      <c r="B1238" s="7" t="str">
        <f>IF(总支出!B1238="","",总支出!B1238)</f>
        <v/>
      </c>
      <c r="C1238" s="6" t="str">
        <f t="shared" si="133"/>
        <v/>
      </c>
      <c r="D1238" s="6" t="str">
        <f>IF(总支出!C1238="","",总支出!C1238)</f>
        <v/>
      </c>
      <c r="E1238" s="8" t="str">
        <f>IF(总支出!D1238="","",总支出!D1238)</f>
        <v/>
      </c>
      <c r="F1238" s="6" t="str">
        <f>IF(总支出!E1238="","",总支出!E1238)</f>
        <v/>
      </c>
      <c r="G1238" s="6" t="str">
        <f>IF(总支出!H1238="","",总支出!H1238)</f>
        <v/>
      </c>
      <c r="H1238" s="6" t="str">
        <f>IF(总支出!I1238="","自动",总支出!I1238)</f>
        <v>自动</v>
      </c>
      <c r="I1238" s="6" t="str">
        <f>IF(F1238="","",IFERROR(VLOOKUP(F1238,税费设置!$A$15:$B$27,2,FALSE),"含税不明"))</f>
        <v/>
      </c>
      <c r="J1238" s="6" t="str">
        <f t="shared" si="134"/>
        <v/>
      </c>
      <c r="K1238" s="6" t="str">
        <f>IF(AND(税费设置!$B$5="是",G1238="个人支出",J1238="应税"),"是","否")</f>
        <v>否</v>
      </c>
      <c r="L1238" s="8">
        <f t="shared" si="135"/>
        <v>0</v>
      </c>
      <c r="M1238" s="8">
        <f t="shared" si="136"/>
        <v>0</v>
      </c>
      <c r="N1238" s="8">
        <f t="shared" si="137"/>
        <v>0</v>
      </c>
      <c r="O1238" s="8">
        <f t="shared" si="138"/>
        <v>0</v>
      </c>
      <c r="P1238" s="8">
        <f>IF(K1238&lt;&gt;"是",0,IF(税费设置!$B$6="是",E1238/(1+税费设置!$B$10),E1238))</f>
        <v>0</v>
      </c>
      <c r="Q1238" s="8">
        <f>IF(K1238&lt;&gt;"是",0,P1238*税费设置!$B$8)</f>
        <v>0</v>
      </c>
      <c r="R1238" s="8">
        <f>IF(K1238&lt;&gt;"是",0,P1238*税费设置!$B$9)</f>
        <v>0</v>
      </c>
      <c r="S1238" s="8">
        <f t="shared" si="139"/>
        <v>0</v>
      </c>
    </row>
    <row r="1239" spans="1:19" ht="13.9">
      <c r="A1239" s="6" t="str">
        <f>IF(总支出!A1239="","",总支出!A1239)</f>
        <v/>
      </c>
      <c r="B1239" s="7" t="str">
        <f>IF(总支出!B1239="","",总支出!B1239)</f>
        <v/>
      </c>
      <c r="C1239" s="6" t="str">
        <f t="shared" si="133"/>
        <v/>
      </c>
      <c r="D1239" s="6" t="str">
        <f>IF(总支出!C1239="","",总支出!C1239)</f>
        <v/>
      </c>
      <c r="E1239" s="8" t="str">
        <f>IF(总支出!D1239="","",总支出!D1239)</f>
        <v/>
      </c>
      <c r="F1239" s="6" t="str">
        <f>IF(总支出!E1239="","",总支出!E1239)</f>
        <v/>
      </c>
      <c r="G1239" s="6" t="str">
        <f>IF(总支出!H1239="","",总支出!H1239)</f>
        <v/>
      </c>
      <c r="H1239" s="6" t="str">
        <f>IF(总支出!I1239="","自动",总支出!I1239)</f>
        <v>自动</v>
      </c>
      <c r="I1239" s="6" t="str">
        <f>IF(F1239="","",IFERROR(VLOOKUP(F1239,税费设置!$A$15:$B$27,2,FALSE),"含税不明"))</f>
        <v/>
      </c>
      <c r="J1239" s="6" t="str">
        <f t="shared" si="134"/>
        <v/>
      </c>
      <c r="K1239" s="6" t="str">
        <f>IF(AND(税费设置!$B$5="是",G1239="个人支出",J1239="应税"),"是","否")</f>
        <v>否</v>
      </c>
      <c r="L1239" s="8">
        <f t="shared" si="135"/>
        <v>0</v>
      </c>
      <c r="M1239" s="8">
        <f t="shared" si="136"/>
        <v>0</v>
      </c>
      <c r="N1239" s="8">
        <f t="shared" si="137"/>
        <v>0</v>
      </c>
      <c r="O1239" s="8">
        <f t="shared" si="138"/>
        <v>0</v>
      </c>
      <c r="P1239" s="8">
        <f>IF(K1239&lt;&gt;"是",0,IF(税费设置!$B$6="是",E1239/(1+税费设置!$B$10),E1239))</f>
        <v>0</v>
      </c>
      <c r="Q1239" s="8">
        <f>IF(K1239&lt;&gt;"是",0,P1239*税费设置!$B$8)</f>
        <v>0</v>
      </c>
      <c r="R1239" s="8">
        <f>IF(K1239&lt;&gt;"是",0,P1239*税费设置!$B$9)</f>
        <v>0</v>
      </c>
      <c r="S1239" s="8">
        <f t="shared" si="139"/>
        <v>0</v>
      </c>
    </row>
    <row r="1240" spans="1:19" ht="13.9">
      <c r="A1240" s="6" t="str">
        <f>IF(总支出!A1240="","",总支出!A1240)</f>
        <v/>
      </c>
      <c r="B1240" s="7" t="str">
        <f>IF(总支出!B1240="","",总支出!B1240)</f>
        <v/>
      </c>
      <c r="C1240" s="6" t="str">
        <f t="shared" si="133"/>
        <v/>
      </c>
      <c r="D1240" s="6" t="str">
        <f>IF(总支出!C1240="","",总支出!C1240)</f>
        <v/>
      </c>
      <c r="E1240" s="8" t="str">
        <f>IF(总支出!D1240="","",总支出!D1240)</f>
        <v/>
      </c>
      <c r="F1240" s="6" t="str">
        <f>IF(总支出!E1240="","",总支出!E1240)</f>
        <v/>
      </c>
      <c r="G1240" s="6" t="str">
        <f>IF(总支出!H1240="","",总支出!H1240)</f>
        <v/>
      </c>
      <c r="H1240" s="6" t="str">
        <f>IF(总支出!I1240="","自动",总支出!I1240)</f>
        <v>自动</v>
      </c>
      <c r="I1240" s="6" t="str">
        <f>IF(F1240="","",IFERROR(VLOOKUP(F1240,税费设置!$A$15:$B$27,2,FALSE),"含税不明"))</f>
        <v/>
      </c>
      <c r="J1240" s="6" t="str">
        <f t="shared" si="134"/>
        <v/>
      </c>
      <c r="K1240" s="6" t="str">
        <f>IF(AND(税费设置!$B$5="是",G1240="个人支出",J1240="应税"),"是","否")</f>
        <v>否</v>
      </c>
      <c r="L1240" s="8">
        <f t="shared" si="135"/>
        <v>0</v>
      </c>
      <c r="M1240" s="8">
        <f t="shared" si="136"/>
        <v>0</v>
      </c>
      <c r="N1240" s="8">
        <f t="shared" si="137"/>
        <v>0</v>
      </c>
      <c r="O1240" s="8">
        <f t="shared" si="138"/>
        <v>0</v>
      </c>
      <c r="P1240" s="8">
        <f>IF(K1240&lt;&gt;"是",0,IF(税费设置!$B$6="是",E1240/(1+税费设置!$B$10),E1240))</f>
        <v>0</v>
      </c>
      <c r="Q1240" s="8">
        <f>IF(K1240&lt;&gt;"是",0,P1240*税费设置!$B$8)</f>
        <v>0</v>
      </c>
      <c r="R1240" s="8">
        <f>IF(K1240&lt;&gt;"是",0,P1240*税费设置!$B$9)</f>
        <v>0</v>
      </c>
      <c r="S1240" s="8">
        <f t="shared" si="139"/>
        <v>0</v>
      </c>
    </row>
    <row r="1241" spans="1:19" ht="13.9">
      <c r="A1241" s="6" t="str">
        <f>IF(总支出!A1241="","",总支出!A1241)</f>
        <v/>
      </c>
      <c r="B1241" s="7" t="str">
        <f>IF(总支出!B1241="","",总支出!B1241)</f>
        <v/>
      </c>
      <c r="C1241" s="6" t="str">
        <f t="shared" si="133"/>
        <v/>
      </c>
      <c r="D1241" s="6" t="str">
        <f>IF(总支出!C1241="","",总支出!C1241)</f>
        <v/>
      </c>
      <c r="E1241" s="8" t="str">
        <f>IF(总支出!D1241="","",总支出!D1241)</f>
        <v/>
      </c>
      <c r="F1241" s="6" t="str">
        <f>IF(总支出!E1241="","",总支出!E1241)</f>
        <v/>
      </c>
      <c r="G1241" s="6" t="str">
        <f>IF(总支出!H1241="","",总支出!H1241)</f>
        <v/>
      </c>
      <c r="H1241" s="6" t="str">
        <f>IF(总支出!I1241="","自动",总支出!I1241)</f>
        <v>自动</v>
      </c>
      <c r="I1241" s="6" t="str">
        <f>IF(F1241="","",IFERROR(VLOOKUP(F1241,税费设置!$A$15:$B$27,2,FALSE),"含税不明"))</f>
        <v/>
      </c>
      <c r="J1241" s="6" t="str">
        <f t="shared" si="134"/>
        <v/>
      </c>
      <c r="K1241" s="6" t="str">
        <f>IF(AND(税费设置!$B$5="是",G1241="个人支出",J1241="应税"),"是","否")</f>
        <v>否</v>
      </c>
      <c r="L1241" s="8">
        <f t="shared" si="135"/>
        <v>0</v>
      </c>
      <c r="M1241" s="8">
        <f t="shared" si="136"/>
        <v>0</v>
      </c>
      <c r="N1241" s="8">
        <f t="shared" si="137"/>
        <v>0</v>
      </c>
      <c r="O1241" s="8">
        <f t="shared" si="138"/>
        <v>0</v>
      </c>
      <c r="P1241" s="8">
        <f>IF(K1241&lt;&gt;"是",0,IF(税费设置!$B$6="是",E1241/(1+税费设置!$B$10),E1241))</f>
        <v>0</v>
      </c>
      <c r="Q1241" s="8">
        <f>IF(K1241&lt;&gt;"是",0,P1241*税费设置!$B$8)</f>
        <v>0</v>
      </c>
      <c r="R1241" s="8">
        <f>IF(K1241&lt;&gt;"是",0,P1241*税费设置!$B$9)</f>
        <v>0</v>
      </c>
      <c r="S1241" s="8">
        <f t="shared" si="139"/>
        <v>0</v>
      </c>
    </row>
    <row r="1242" spans="1:19" ht="13.9">
      <c r="A1242" s="6" t="str">
        <f>IF(总支出!A1242="","",总支出!A1242)</f>
        <v/>
      </c>
      <c r="B1242" s="7" t="str">
        <f>IF(总支出!B1242="","",总支出!B1242)</f>
        <v/>
      </c>
      <c r="C1242" s="6" t="str">
        <f t="shared" si="133"/>
        <v/>
      </c>
      <c r="D1242" s="6" t="str">
        <f>IF(总支出!C1242="","",总支出!C1242)</f>
        <v/>
      </c>
      <c r="E1242" s="8" t="str">
        <f>IF(总支出!D1242="","",总支出!D1242)</f>
        <v/>
      </c>
      <c r="F1242" s="6" t="str">
        <f>IF(总支出!E1242="","",总支出!E1242)</f>
        <v/>
      </c>
      <c r="G1242" s="6" t="str">
        <f>IF(总支出!H1242="","",总支出!H1242)</f>
        <v/>
      </c>
      <c r="H1242" s="6" t="str">
        <f>IF(总支出!I1242="","自动",总支出!I1242)</f>
        <v>自动</v>
      </c>
      <c r="I1242" s="6" t="str">
        <f>IF(F1242="","",IFERROR(VLOOKUP(F1242,税费设置!$A$15:$B$27,2,FALSE),"含税不明"))</f>
        <v/>
      </c>
      <c r="J1242" s="6" t="str">
        <f t="shared" si="134"/>
        <v/>
      </c>
      <c r="K1242" s="6" t="str">
        <f>IF(AND(税费设置!$B$5="是",G1242="个人支出",J1242="应税"),"是","否")</f>
        <v>否</v>
      </c>
      <c r="L1242" s="8">
        <f t="shared" si="135"/>
        <v>0</v>
      </c>
      <c r="M1242" s="8">
        <f t="shared" si="136"/>
        <v>0</v>
      </c>
      <c r="N1242" s="8">
        <f t="shared" si="137"/>
        <v>0</v>
      </c>
      <c r="O1242" s="8">
        <f t="shared" si="138"/>
        <v>0</v>
      </c>
      <c r="P1242" s="8">
        <f>IF(K1242&lt;&gt;"是",0,IF(税费设置!$B$6="是",E1242/(1+税费设置!$B$10),E1242))</f>
        <v>0</v>
      </c>
      <c r="Q1242" s="8">
        <f>IF(K1242&lt;&gt;"是",0,P1242*税费设置!$B$8)</f>
        <v>0</v>
      </c>
      <c r="R1242" s="8">
        <f>IF(K1242&lt;&gt;"是",0,P1242*税费设置!$B$9)</f>
        <v>0</v>
      </c>
      <c r="S1242" s="8">
        <f t="shared" si="139"/>
        <v>0</v>
      </c>
    </row>
    <row r="1243" spans="1:19" ht="13.9">
      <c r="A1243" s="6" t="str">
        <f>IF(总支出!A1243="","",总支出!A1243)</f>
        <v/>
      </c>
      <c r="B1243" s="7" t="str">
        <f>IF(总支出!B1243="","",总支出!B1243)</f>
        <v/>
      </c>
      <c r="C1243" s="6" t="str">
        <f t="shared" si="133"/>
        <v/>
      </c>
      <c r="D1243" s="6" t="str">
        <f>IF(总支出!C1243="","",总支出!C1243)</f>
        <v/>
      </c>
      <c r="E1243" s="8" t="str">
        <f>IF(总支出!D1243="","",总支出!D1243)</f>
        <v/>
      </c>
      <c r="F1243" s="6" t="str">
        <f>IF(总支出!E1243="","",总支出!E1243)</f>
        <v/>
      </c>
      <c r="G1243" s="6" t="str">
        <f>IF(总支出!H1243="","",总支出!H1243)</f>
        <v/>
      </c>
      <c r="H1243" s="6" t="str">
        <f>IF(总支出!I1243="","自动",总支出!I1243)</f>
        <v>自动</v>
      </c>
      <c r="I1243" s="6" t="str">
        <f>IF(F1243="","",IFERROR(VLOOKUP(F1243,税费设置!$A$15:$B$27,2,FALSE),"含税不明"))</f>
        <v/>
      </c>
      <c r="J1243" s="6" t="str">
        <f t="shared" si="134"/>
        <v/>
      </c>
      <c r="K1243" s="6" t="str">
        <f>IF(AND(税费设置!$B$5="是",G1243="个人支出",J1243="应税"),"是","否")</f>
        <v>否</v>
      </c>
      <c r="L1243" s="8">
        <f t="shared" si="135"/>
        <v>0</v>
      </c>
      <c r="M1243" s="8">
        <f t="shared" si="136"/>
        <v>0</v>
      </c>
      <c r="N1243" s="8">
        <f t="shared" si="137"/>
        <v>0</v>
      </c>
      <c r="O1243" s="8">
        <f t="shared" si="138"/>
        <v>0</v>
      </c>
      <c r="P1243" s="8">
        <f>IF(K1243&lt;&gt;"是",0,IF(税费设置!$B$6="是",E1243/(1+税费设置!$B$10),E1243))</f>
        <v>0</v>
      </c>
      <c r="Q1243" s="8">
        <f>IF(K1243&lt;&gt;"是",0,P1243*税费设置!$B$8)</f>
        <v>0</v>
      </c>
      <c r="R1243" s="8">
        <f>IF(K1243&lt;&gt;"是",0,P1243*税费设置!$B$9)</f>
        <v>0</v>
      </c>
      <c r="S1243" s="8">
        <f t="shared" si="139"/>
        <v>0</v>
      </c>
    </row>
    <row r="1244" spans="1:19" ht="13.9">
      <c r="A1244" s="6" t="str">
        <f>IF(总支出!A1244="","",总支出!A1244)</f>
        <v/>
      </c>
      <c r="B1244" s="7" t="str">
        <f>IF(总支出!B1244="","",总支出!B1244)</f>
        <v/>
      </c>
      <c r="C1244" s="6" t="str">
        <f t="shared" si="133"/>
        <v/>
      </c>
      <c r="D1244" s="6" t="str">
        <f>IF(总支出!C1244="","",总支出!C1244)</f>
        <v/>
      </c>
      <c r="E1244" s="8" t="str">
        <f>IF(总支出!D1244="","",总支出!D1244)</f>
        <v/>
      </c>
      <c r="F1244" s="6" t="str">
        <f>IF(总支出!E1244="","",总支出!E1244)</f>
        <v/>
      </c>
      <c r="G1244" s="6" t="str">
        <f>IF(总支出!H1244="","",总支出!H1244)</f>
        <v/>
      </c>
      <c r="H1244" s="6" t="str">
        <f>IF(总支出!I1244="","自动",总支出!I1244)</f>
        <v>自动</v>
      </c>
      <c r="I1244" s="6" t="str">
        <f>IF(F1244="","",IFERROR(VLOOKUP(F1244,税费设置!$A$15:$B$27,2,FALSE),"含税不明"))</f>
        <v/>
      </c>
      <c r="J1244" s="6" t="str">
        <f t="shared" si="134"/>
        <v/>
      </c>
      <c r="K1244" s="6" t="str">
        <f>IF(AND(税费设置!$B$5="是",G1244="个人支出",J1244="应税"),"是","否")</f>
        <v>否</v>
      </c>
      <c r="L1244" s="8">
        <f t="shared" si="135"/>
        <v>0</v>
      </c>
      <c r="M1244" s="8">
        <f t="shared" si="136"/>
        <v>0</v>
      </c>
      <c r="N1244" s="8">
        <f t="shared" si="137"/>
        <v>0</v>
      </c>
      <c r="O1244" s="8">
        <f t="shared" si="138"/>
        <v>0</v>
      </c>
      <c r="P1244" s="8">
        <f>IF(K1244&lt;&gt;"是",0,IF(税费设置!$B$6="是",E1244/(1+税费设置!$B$10),E1244))</f>
        <v>0</v>
      </c>
      <c r="Q1244" s="8">
        <f>IF(K1244&lt;&gt;"是",0,P1244*税费设置!$B$8)</f>
        <v>0</v>
      </c>
      <c r="R1244" s="8">
        <f>IF(K1244&lt;&gt;"是",0,P1244*税费设置!$B$9)</f>
        <v>0</v>
      </c>
      <c r="S1244" s="8">
        <f t="shared" si="139"/>
        <v>0</v>
      </c>
    </row>
    <row r="1245" spans="1:19" ht="13.9">
      <c r="A1245" s="6" t="str">
        <f>IF(总支出!A1245="","",总支出!A1245)</f>
        <v/>
      </c>
      <c r="B1245" s="7" t="str">
        <f>IF(总支出!B1245="","",总支出!B1245)</f>
        <v/>
      </c>
      <c r="C1245" s="6" t="str">
        <f t="shared" si="133"/>
        <v/>
      </c>
      <c r="D1245" s="6" t="str">
        <f>IF(总支出!C1245="","",总支出!C1245)</f>
        <v/>
      </c>
      <c r="E1245" s="8" t="str">
        <f>IF(总支出!D1245="","",总支出!D1245)</f>
        <v/>
      </c>
      <c r="F1245" s="6" t="str">
        <f>IF(总支出!E1245="","",总支出!E1245)</f>
        <v/>
      </c>
      <c r="G1245" s="6" t="str">
        <f>IF(总支出!H1245="","",总支出!H1245)</f>
        <v/>
      </c>
      <c r="H1245" s="6" t="str">
        <f>IF(总支出!I1245="","自动",总支出!I1245)</f>
        <v>自动</v>
      </c>
      <c r="I1245" s="6" t="str">
        <f>IF(F1245="","",IFERROR(VLOOKUP(F1245,税费设置!$A$15:$B$27,2,FALSE),"含税不明"))</f>
        <v/>
      </c>
      <c r="J1245" s="6" t="str">
        <f t="shared" si="134"/>
        <v/>
      </c>
      <c r="K1245" s="6" t="str">
        <f>IF(AND(税费设置!$B$5="是",G1245="个人支出",J1245="应税"),"是","否")</f>
        <v>否</v>
      </c>
      <c r="L1245" s="8">
        <f t="shared" si="135"/>
        <v>0</v>
      </c>
      <c r="M1245" s="8">
        <f t="shared" si="136"/>
        <v>0</v>
      </c>
      <c r="N1245" s="8">
        <f t="shared" si="137"/>
        <v>0</v>
      </c>
      <c r="O1245" s="8">
        <f t="shared" si="138"/>
        <v>0</v>
      </c>
      <c r="P1245" s="8">
        <f>IF(K1245&lt;&gt;"是",0,IF(税费设置!$B$6="是",E1245/(1+税费设置!$B$10),E1245))</f>
        <v>0</v>
      </c>
      <c r="Q1245" s="8">
        <f>IF(K1245&lt;&gt;"是",0,P1245*税费设置!$B$8)</f>
        <v>0</v>
      </c>
      <c r="R1245" s="8">
        <f>IF(K1245&lt;&gt;"是",0,P1245*税费设置!$B$9)</f>
        <v>0</v>
      </c>
      <c r="S1245" s="8">
        <f t="shared" si="139"/>
        <v>0</v>
      </c>
    </row>
    <row r="1246" spans="1:19" ht="13.9">
      <c r="A1246" s="6" t="str">
        <f>IF(总支出!A1246="","",总支出!A1246)</f>
        <v/>
      </c>
      <c r="B1246" s="7" t="str">
        <f>IF(总支出!B1246="","",总支出!B1246)</f>
        <v/>
      </c>
      <c r="C1246" s="6" t="str">
        <f t="shared" si="133"/>
        <v/>
      </c>
      <c r="D1246" s="6" t="str">
        <f>IF(总支出!C1246="","",总支出!C1246)</f>
        <v/>
      </c>
      <c r="E1246" s="8" t="str">
        <f>IF(总支出!D1246="","",总支出!D1246)</f>
        <v/>
      </c>
      <c r="F1246" s="6" t="str">
        <f>IF(总支出!E1246="","",总支出!E1246)</f>
        <v/>
      </c>
      <c r="G1246" s="6" t="str">
        <f>IF(总支出!H1246="","",总支出!H1246)</f>
        <v/>
      </c>
      <c r="H1246" s="6" t="str">
        <f>IF(总支出!I1246="","自动",总支出!I1246)</f>
        <v>自动</v>
      </c>
      <c r="I1246" s="6" t="str">
        <f>IF(F1246="","",IFERROR(VLOOKUP(F1246,税费设置!$A$15:$B$27,2,FALSE),"含税不明"))</f>
        <v/>
      </c>
      <c r="J1246" s="6" t="str">
        <f t="shared" si="134"/>
        <v/>
      </c>
      <c r="K1246" s="6" t="str">
        <f>IF(AND(税费设置!$B$5="是",G1246="个人支出",J1246="应税"),"是","否")</f>
        <v>否</v>
      </c>
      <c r="L1246" s="8">
        <f t="shared" si="135"/>
        <v>0</v>
      </c>
      <c r="M1246" s="8">
        <f t="shared" si="136"/>
        <v>0</v>
      </c>
      <c r="N1246" s="8">
        <f t="shared" si="137"/>
        <v>0</v>
      </c>
      <c r="O1246" s="8">
        <f t="shared" si="138"/>
        <v>0</v>
      </c>
      <c r="P1246" s="8">
        <f>IF(K1246&lt;&gt;"是",0,IF(税费设置!$B$6="是",E1246/(1+税费设置!$B$10),E1246))</f>
        <v>0</v>
      </c>
      <c r="Q1246" s="8">
        <f>IF(K1246&lt;&gt;"是",0,P1246*税费设置!$B$8)</f>
        <v>0</v>
      </c>
      <c r="R1246" s="8">
        <f>IF(K1246&lt;&gt;"是",0,P1246*税费设置!$B$9)</f>
        <v>0</v>
      </c>
      <c r="S1246" s="8">
        <f t="shared" si="139"/>
        <v>0</v>
      </c>
    </row>
    <row r="1247" spans="1:19" ht="13.9">
      <c r="A1247" s="6" t="str">
        <f>IF(总支出!A1247="","",总支出!A1247)</f>
        <v/>
      </c>
      <c r="B1247" s="7" t="str">
        <f>IF(总支出!B1247="","",总支出!B1247)</f>
        <v/>
      </c>
      <c r="C1247" s="6" t="str">
        <f t="shared" si="133"/>
        <v/>
      </c>
      <c r="D1247" s="6" t="str">
        <f>IF(总支出!C1247="","",总支出!C1247)</f>
        <v/>
      </c>
      <c r="E1247" s="8" t="str">
        <f>IF(总支出!D1247="","",总支出!D1247)</f>
        <v/>
      </c>
      <c r="F1247" s="6" t="str">
        <f>IF(总支出!E1247="","",总支出!E1247)</f>
        <v/>
      </c>
      <c r="G1247" s="6" t="str">
        <f>IF(总支出!H1247="","",总支出!H1247)</f>
        <v/>
      </c>
      <c r="H1247" s="6" t="str">
        <f>IF(总支出!I1247="","自动",总支出!I1247)</f>
        <v>自动</v>
      </c>
      <c r="I1247" s="6" t="str">
        <f>IF(F1247="","",IFERROR(VLOOKUP(F1247,税费设置!$A$15:$B$27,2,FALSE),"含税不明"))</f>
        <v/>
      </c>
      <c r="J1247" s="6" t="str">
        <f t="shared" si="134"/>
        <v/>
      </c>
      <c r="K1247" s="6" t="str">
        <f>IF(AND(税费设置!$B$5="是",G1247="个人支出",J1247="应税"),"是","否")</f>
        <v>否</v>
      </c>
      <c r="L1247" s="8">
        <f t="shared" si="135"/>
        <v>0</v>
      </c>
      <c r="M1247" s="8">
        <f t="shared" si="136"/>
        <v>0</v>
      </c>
      <c r="N1247" s="8">
        <f t="shared" si="137"/>
        <v>0</v>
      </c>
      <c r="O1247" s="8">
        <f t="shared" si="138"/>
        <v>0</v>
      </c>
      <c r="P1247" s="8">
        <f>IF(K1247&lt;&gt;"是",0,IF(税费设置!$B$6="是",E1247/(1+税费设置!$B$10),E1247))</f>
        <v>0</v>
      </c>
      <c r="Q1247" s="8">
        <f>IF(K1247&lt;&gt;"是",0,P1247*税费设置!$B$8)</f>
        <v>0</v>
      </c>
      <c r="R1247" s="8">
        <f>IF(K1247&lt;&gt;"是",0,P1247*税费设置!$B$9)</f>
        <v>0</v>
      </c>
      <c r="S1247" s="8">
        <f t="shared" si="139"/>
        <v>0</v>
      </c>
    </row>
    <row r="1248" spans="1:19" ht="13.9">
      <c r="A1248" s="6" t="str">
        <f>IF(总支出!A1248="","",总支出!A1248)</f>
        <v/>
      </c>
      <c r="B1248" s="7" t="str">
        <f>IF(总支出!B1248="","",总支出!B1248)</f>
        <v/>
      </c>
      <c r="C1248" s="6" t="str">
        <f t="shared" si="133"/>
        <v/>
      </c>
      <c r="D1248" s="6" t="str">
        <f>IF(总支出!C1248="","",总支出!C1248)</f>
        <v/>
      </c>
      <c r="E1248" s="8" t="str">
        <f>IF(总支出!D1248="","",总支出!D1248)</f>
        <v/>
      </c>
      <c r="F1248" s="6" t="str">
        <f>IF(总支出!E1248="","",总支出!E1248)</f>
        <v/>
      </c>
      <c r="G1248" s="6" t="str">
        <f>IF(总支出!H1248="","",总支出!H1248)</f>
        <v/>
      </c>
      <c r="H1248" s="6" t="str">
        <f>IF(总支出!I1248="","自动",总支出!I1248)</f>
        <v>自动</v>
      </c>
      <c r="I1248" s="6" t="str">
        <f>IF(F1248="","",IFERROR(VLOOKUP(F1248,税费设置!$A$15:$B$27,2,FALSE),"含税不明"))</f>
        <v/>
      </c>
      <c r="J1248" s="6" t="str">
        <f t="shared" si="134"/>
        <v/>
      </c>
      <c r="K1248" s="6" t="str">
        <f>IF(AND(税费设置!$B$5="是",G1248="个人支出",J1248="应税"),"是","否")</f>
        <v>否</v>
      </c>
      <c r="L1248" s="8">
        <f t="shared" si="135"/>
        <v>0</v>
      </c>
      <c r="M1248" s="8">
        <f t="shared" si="136"/>
        <v>0</v>
      </c>
      <c r="N1248" s="8">
        <f t="shared" si="137"/>
        <v>0</v>
      </c>
      <c r="O1248" s="8">
        <f t="shared" si="138"/>
        <v>0</v>
      </c>
      <c r="P1248" s="8">
        <f>IF(K1248&lt;&gt;"是",0,IF(税费设置!$B$6="是",E1248/(1+税费设置!$B$10),E1248))</f>
        <v>0</v>
      </c>
      <c r="Q1248" s="8">
        <f>IF(K1248&lt;&gt;"是",0,P1248*税费设置!$B$8)</f>
        <v>0</v>
      </c>
      <c r="R1248" s="8">
        <f>IF(K1248&lt;&gt;"是",0,P1248*税费设置!$B$9)</f>
        <v>0</v>
      </c>
      <c r="S1248" s="8">
        <f t="shared" si="139"/>
        <v>0</v>
      </c>
    </row>
    <row r="1249" spans="1:19" ht="13.9">
      <c r="A1249" s="6" t="str">
        <f>IF(总支出!A1249="","",总支出!A1249)</f>
        <v/>
      </c>
      <c r="B1249" s="7" t="str">
        <f>IF(总支出!B1249="","",总支出!B1249)</f>
        <v/>
      </c>
      <c r="C1249" s="6" t="str">
        <f t="shared" si="133"/>
        <v/>
      </c>
      <c r="D1249" s="6" t="str">
        <f>IF(总支出!C1249="","",总支出!C1249)</f>
        <v/>
      </c>
      <c r="E1249" s="8" t="str">
        <f>IF(总支出!D1249="","",总支出!D1249)</f>
        <v/>
      </c>
      <c r="F1249" s="6" t="str">
        <f>IF(总支出!E1249="","",总支出!E1249)</f>
        <v/>
      </c>
      <c r="G1249" s="6" t="str">
        <f>IF(总支出!H1249="","",总支出!H1249)</f>
        <v/>
      </c>
      <c r="H1249" s="6" t="str">
        <f>IF(总支出!I1249="","自动",总支出!I1249)</f>
        <v>自动</v>
      </c>
      <c r="I1249" s="6" t="str">
        <f>IF(F1249="","",IFERROR(VLOOKUP(F1249,税费设置!$A$15:$B$27,2,FALSE),"含税不明"))</f>
        <v/>
      </c>
      <c r="J1249" s="6" t="str">
        <f t="shared" si="134"/>
        <v/>
      </c>
      <c r="K1249" s="6" t="str">
        <f>IF(AND(税费设置!$B$5="是",G1249="个人支出",J1249="应税"),"是","否")</f>
        <v>否</v>
      </c>
      <c r="L1249" s="8">
        <f t="shared" si="135"/>
        <v>0</v>
      </c>
      <c r="M1249" s="8">
        <f t="shared" si="136"/>
        <v>0</v>
      </c>
      <c r="N1249" s="8">
        <f t="shared" si="137"/>
        <v>0</v>
      </c>
      <c r="O1249" s="8">
        <f t="shared" si="138"/>
        <v>0</v>
      </c>
      <c r="P1249" s="8">
        <f>IF(K1249&lt;&gt;"是",0,IF(税费设置!$B$6="是",E1249/(1+税费设置!$B$10),E1249))</f>
        <v>0</v>
      </c>
      <c r="Q1249" s="8">
        <f>IF(K1249&lt;&gt;"是",0,P1249*税费设置!$B$8)</f>
        <v>0</v>
      </c>
      <c r="R1249" s="8">
        <f>IF(K1249&lt;&gt;"是",0,P1249*税费设置!$B$9)</f>
        <v>0</v>
      </c>
      <c r="S1249" s="8">
        <f t="shared" si="139"/>
        <v>0</v>
      </c>
    </row>
    <row r="1250" spans="1:19" ht="13.9">
      <c r="A1250" s="6" t="str">
        <f>IF(总支出!A1250="","",总支出!A1250)</f>
        <v/>
      </c>
      <c r="B1250" s="7" t="str">
        <f>IF(总支出!B1250="","",总支出!B1250)</f>
        <v/>
      </c>
      <c r="C1250" s="6" t="str">
        <f t="shared" si="133"/>
        <v/>
      </c>
      <c r="D1250" s="6" t="str">
        <f>IF(总支出!C1250="","",总支出!C1250)</f>
        <v/>
      </c>
      <c r="E1250" s="8" t="str">
        <f>IF(总支出!D1250="","",总支出!D1250)</f>
        <v/>
      </c>
      <c r="F1250" s="6" t="str">
        <f>IF(总支出!E1250="","",总支出!E1250)</f>
        <v/>
      </c>
      <c r="G1250" s="6" t="str">
        <f>IF(总支出!H1250="","",总支出!H1250)</f>
        <v/>
      </c>
      <c r="H1250" s="6" t="str">
        <f>IF(总支出!I1250="","自动",总支出!I1250)</f>
        <v>自动</v>
      </c>
      <c r="I1250" s="6" t="str">
        <f>IF(F1250="","",IFERROR(VLOOKUP(F1250,税费设置!$A$15:$B$27,2,FALSE),"含税不明"))</f>
        <v/>
      </c>
      <c r="J1250" s="6" t="str">
        <f t="shared" si="134"/>
        <v/>
      </c>
      <c r="K1250" s="6" t="str">
        <f>IF(AND(税费设置!$B$5="是",G1250="个人支出",J1250="应税"),"是","否")</f>
        <v>否</v>
      </c>
      <c r="L1250" s="8">
        <f t="shared" si="135"/>
        <v>0</v>
      </c>
      <c r="M1250" s="8">
        <f t="shared" si="136"/>
        <v>0</v>
      </c>
      <c r="N1250" s="8">
        <f t="shared" si="137"/>
        <v>0</v>
      </c>
      <c r="O1250" s="8">
        <f t="shared" si="138"/>
        <v>0</v>
      </c>
      <c r="P1250" s="8">
        <f>IF(K1250&lt;&gt;"是",0,IF(税费设置!$B$6="是",E1250/(1+税费设置!$B$10),E1250))</f>
        <v>0</v>
      </c>
      <c r="Q1250" s="8">
        <f>IF(K1250&lt;&gt;"是",0,P1250*税费设置!$B$8)</f>
        <v>0</v>
      </c>
      <c r="R1250" s="8">
        <f>IF(K1250&lt;&gt;"是",0,P1250*税费设置!$B$9)</f>
        <v>0</v>
      </c>
      <c r="S1250" s="8">
        <f t="shared" si="139"/>
        <v>0</v>
      </c>
    </row>
    <row r="1251" spans="1:19" ht="13.9">
      <c r="A1251" s="6" t="str">
        <f>IF(总支出!A1251="","",总支出!A1251)</f>
        <v/>
      </c>
      <c r="B1251" s="7" t="str">
        <f>IF(总支出!B1251="","",总支出!B1251)</f>
        <v/>
      </c>
      <c r="C1251" s="6" t="str">
        <f t="shared" si="133"/>
        <v/>
      </c>
      <c r="D1251" s="6" t="str">
        <f>IF(总支出!C1251="","",总支出!C1251)</f>
        <v/>
      </c>
      <c r="E1251" s="8" t="str">
        <f>IF(总支出!D1251="","",总支出!D1251)</f>
        <v/>
      </c>
      <c r="F1251" s="6" t="str">
        <f>IF(总支出!E1251="","",总支出!E1251)</f>
        <v/>
      </c>
      <c r="G1251" s="6" t="str">
        <f>IF(总支出!H1251="","",总支出!H1251)</f>
        <v/>
      </c>
      <c r="H1251" s="6" t="str">
        <f>IF(总支出!I1251="","自动",总支出!I1251)</f>
        <v>自动</v>
      </c>
      <c r="I1251" s="6" t="str">
        <f>IF(F1251="","",IFERROR(VLOOKUP(F1251,税费设置!$A$15:$B$27,2,FALSE),"含税不明"))</f>
        <v/>
      </c>
      <c r="J1251" s="6" t="str">
        <f t="shared" si="134"/>
        <v/>
      </c>
      <c r="K1251" s="6" t="str">
        <f>IF(AND(税费设置!$B$5="是",G1251="个人支出",J1251="应税"),"是","否")</f>
        <v>否</v>
      </c>
      <c r="L1251" s="8">
        <f t="shared" si="135"/>
        <v>0</v>
      </c>
      <c r="M1251" s="8">
        <f t="shared" si="136"/>
        <v>0</v>
      </c>
      <c r="N1251" s="8">
        <f t="shared" si="137"/>
        <v>0</v>
      </c>
      <c r="O1251" s="8">
        <f t="shared" si="138"/>
        <v>0</v>
      </c>
      <c r="P1251" s="8">
        <f>IF(K1251&lt;&gt;"是",0,IF(税费设置!$B$6="是",E1251/(1+税费设置!$B$10),E1251))</f>
        <v>0</v>
      </c>
      <c r="Q1251" s="8">
        <f>IF(K1251&lt;&gt;"是",0,P1251*税费设置!$B$8)</f>
        <v>0</v>
      </c>
      <c r="R1251" s="8">
        <f>IF(K1251&lt;&gt;"是",0,P1251*税费设置!$B$9)</f>
        <v>0</v>
      </c>
      <c r="S1251" s="8">
        <f t="shared" si="139"/>
        <v>0</v>
      </c>
    </row>
    <row r="1252" spans="1:19" ht="13.9">
      <c r="A1252" s="6" t="str">
        <f>IF(总支出!A1252="","",总支出!A1252)</f>
        <v/>
      </c>
      <c r="B1252" s="7" t="str">
        <f>IF(总支出!B1252="","",总支出!B1252)</f>
        <v/>
      </c>
      <c r="C1252" s="6" t="str">
        <f t="shared" si="133"/>
        <v/>
      </c>
      <c r="D1252" s="6" t="str">
        <f>IF(总支出!C1252="","",总支出!C1252)</f>
        <v/>
      </c>
      <c r="E1252" s="8" t="str">
        <f>IF(总支出!D1252="","",总支出!D1252)</f>
        <v/>
      </c>
      <c r="F1252" s="6" t="str">
        <f>IF(总支出!E1252="","",总支出!E1252)</f>
        <v/>
      </c>
      <c r="G1252" s="6" t="str">
        <f>IF(总支出!H1252="","",总支出!H1252)</f>
        <v/>
      </c>
      <c r="H1252" s="6" t="str">
        <f>IF(总支出!I1252="","自动",总支出!I1252)</f>
        <v>自动</v>
      </c>
      <c r="I1252" s="6" t="str">
        <f>IF(F1252="","",IFERROR(VLOOKUP(F1252,税费设置!$A$15:$B$27,2,FALSE),"含税不明"))</f>
        <v/>
      </c>
      <c r="J1252" s="6" t="str">
        <f t="shared" si="134"/>
        <v/>
      </c>
      <c r="K1252" s="6" t="str">
        <f>IF(AND(税费设置!$B$5="是",G1252="个人支出",J1252="应税"),"是","否")</f>
        <v>否</v>
      </c>
      <c r="L1252" s="8">
        <f t="shared" si="135"/>
        <v>0</v>
      </c>
      <c r="M1252" s="8">
        <f t="shared" si="136"/>
        <v>0</v>
      </c>
      <c r="N1252" s="8">
        <f t="shared" si="137"/>
        <v>0</v>
      </c>
      <c r="O1252" s="8">
        <f t="shared" si="138"/>
        <v>0</v>
      </c>
      <c r="P1252" s="8">
        <f>IF(K1252&lt;&gt;"是",0,IF(税费设置!$B$6="是",E1252/(1+税费设置!$B$10),E1252))</f>
        <v>0</v>
      </c>
      <c r="Q1252" s="8">
        <f>IF(K1252&lt;&gt;"是",0,P1252*税费设置!$B$8)</f>
        <v>0</v>
      </c>
      <c r="R1252" s="8">
        <f>IF(K1252&lt;&gt;"是",0,P1252*税费设置!$B$9)</f>
        <v>0</v>
      </c>
      <c r="S1252" s="8">
        <f t="shared" si="139"/>
        <v>0</v>
      </c>
    </row>
    <row r="1253" spans="1:19" ht="13.9">
      <c r="A1253" s="6" t="str">
        <f>IF(总支出!A1253="","",总支出!A1253)</f>
        <v/>
      </c>
      <c r="B1253" s="7" t="str">
        <f>IF(总支出!B1253="","",总支出!B1253)</f>
        <v/>
      </c>
      <c r="C1253" s="6" t="str">
        <f t="shared" si="133"/>
        <v/>
      </c>
      <c r="D1253" s="6" t="str">
        <f>IF(总支出!C1253="","",总支出!C1253)</f>
        <v/>
      </c>
      <c r="E1253" s="8" t="str">
        <f>IF(总支出!D1253="","",总支出!D1253)</f>
        <v/>
      </c>
      <c r="F1253" s="6" t="str">
        <f>IF(总支出!E1253="","",总支出!E1253)</f>
        <v/>
      </c>
      <c r="G1253" s="6" t="str">
        <f>IF(总支出!H1253="","",总支出!H1253)</f>
        <v/>
      </c>
      <c r="H1253" s="6" t="str">
        <f>IF(总支出!I1253="","自动",总支出!I1253)</f>
        <v>自动</v>
      </c>
      <c r="I1253" s="6" t="str">
        <f>IF(F1253="","",IFERROR(VLOOKUP(F1253,税费设置!$A$15:$B$27,2,FALSE),"含税不明"))</f>
        <v/>
      </c>
      <c r="J1253" s="6" t="str">
        <f t="shared" si="134"/>
        <v/>
      </c>
      <c r="K1253" s="6" t="str">
        <f>IF(AND(税费设置!$B$5="是",G1253="个人支出",J1253="应税"),"是","否")</f>
        <v>否</v>
      </c>
      <c r="L1253" s="8">
        <f t="shared" si="135"/>
        <v>0</v>
      </c>
      <c r="M1253" s="8">
        <f t="shared" si="136"/>
        <v>0</v>
      </c>
      <c r="N1253" s="8">
        <f t="shared" si="137"/>
        <v>0</v>
      </c>
      <c r="O1253" s="8">
        <f t="shared" si="138"/>
        <v>0</v>
      </c>
      <c r="P1253" s="8">
        <f>IF(K1253&lt;&gt;"是",0,IF(税费设置!$B$6="是",E1253/(1+税费设置!$B$10),E1253))</f>
        <v>0</v>
      </c>
      <c r="Q1253" s="8">
        <f>IF(K1253&lt;&gt;"是",0,P1253*税费设置!$B$8)</f>
        <v>0</v>
      </c>
      <c r="R1253" s="8">
        <f>IF(K1253&lt;&gt;"是",0,P1253*税费设置!$B$9)</f>
        <v>0</v>
      </c>
      <c r="S1253" s="8">
        <f t="shared" si="139"/>
        <v>0</v>
      </c>
    </row>
    <row r="1254" spans="1:19" ht="13.9">
      <c r="A1254" s="6" t="str">
        <f>IF(总支出!A1254="","",总支出!A1254)</f>
        <v/>
      </c>
      <c r="B1254" s="7" t="str">
        <f>IF(总支出!B1254="","",总支出!B1254)</f>
        <v/>
      </c>
      <c r="C1254" s="6" t="str">
        <f t="shared" si="133"/>
        <v/>
      </c>
      <c r="D1254" s="6" t="str">
        <f>IF(总支出!C1254="","",总支出!C1254)</f>
        <v/>
      </c>
      <c r="E1254" s="8" t="str">
        <f>IF(总支出!D1254="","",总支出!D1254)</f>
        <v/>
      </c>
      <c r="F1254" s="6" t="str">
        <f>IF(总支出!E1254="","",总支出!E1254)</f>
        <v/>
      </c>
      <c r="G1254" s="6" t="str">
        <f>IF(总支出!H1254="","",总支出!H1254)</f>
        <v/>
      </c>
      <c r="H1254" s="6" t="str">
        <f>IF(总支出!I1254="","自动",总支出!I1254)</f>
        <v>自动</v>
      </c>
      <c r="I1254" s="6" t="str">
        <f>IF(F1254="","",IFERROR(VLOOKUP(F1254,税费设置!$A$15:$B$27,2,FALSE),"含税不明"))</f>
        <v/>
      </c>
      <c r="J1254" s="6" t="str">
        <f t="shared" si="134"/>
        <v/>
      </c>
      <c r="K1254" s="6" t="str">
        <f>IF(AND(税费设置!$B$5="是",G1254="个人支出",J1254="应税"),"是","否")</f>
        <v>否</v>
      </c>
      <c r="L1254" s="8">
        <f t="shared" si="135"/>
        <v>0</v>
      </c>
      <c r="M1254" s="8">
        <f t="shared" si="136"/>
        <v>0</v>
      </c>
      <c r="N1254" s="8">
        <f t="shared" si="137"/>
        <v>0</v>
      </c>
      <c r="O1254" s="8">
        <f t="shared" si="138"/>
        <v>0</v>
      </c>
      <c r="P1254" s="8">
        <f>IF(K1254&lt;&gt;"是",0,IF(税费设置!$B$6="是",E1254/(1+税费设置!$B$10),E1254))</f>
        <v>0</v>
      </c>
      <c r="Q1254" s="8">
        <f>IF(K1254&lt;&gt;"是",0,P1254*税费设置!$B$8)</f>
        <v>0</v>
      </c>
      <c r="R1254" s="8">
        <f>IF(K1254&lt;&gt;"是",0,P1254*税费设置!$B$9)</f>
        <v>0</v>
      </c>
      <c r="S1254" s="8">
        <f t="shared" si="139"/>
        <v>0</v>
      </c>
    </row>
    <row r="1255" spans="1:19" ht="13.9">
      <c r="A1255" s="6" t="str">
        <f>IF(总支出!A1255="","",总支出!A1255)</f>
        <v/>
      </c>
      <c r="B1255" s="7" t="str">
        <f>IF(总支出!B1255="","",总支出!B1255)</f>
        <v/>
      </c>
      <c r="C1255" s="6" t="str">
        <f t="shared" si="133"/>
        <v/>
      </c>
      <c r="D1255" s="6" t="str">
        <f>IF(总支出!C1255="","",总支出!C1255)</f>
        <v/>
      </c>
      <c r="E1255" s="8" t="str">
        <f>IF(总支出!D1255="","",总支出!D1255)</f>
        <v/>
      </c>
      <c r="F1255" s="6" t="str">
        <f>IF(总支出!E1255="","",总支出!E1255)</f>
        <v/>
      </c>
      <c r="G1255" s="6" t="str">
        <f>IF(总支出!H1255="","",总支出!H1255)</f>
        <v/>
      </c>
      <c r="H1255" s="6" t="str">
        <f>IF(总支出!I1255="","自动",总支出!I1255)</f>
        <v>自动</v>
      </c>
      <c r="I1255" s="6" t="str">
        <f>IF(F1255="","",IFERROR(VLOOKUP(F1255,税费设置!$A$15:$B$27,2,FALSE),"含税不明"))</f>
        <v/>
      </c>
      <c r="J1255" s="6" t="str">
        <f t="shared" si="134"/>
        <v/>
      </c>
      <c r="K1255" s="6" t="str">
        <f>IF(AND(税费设置!$B$5="是",G1255="个人支出",J1255="应税"),"是","否")</f>
        <v>否</v>
      </c>
      <c r="L1255" s="8">
        <f t="shared" si="135"/>
        <v>0</v>
      </c>
      <c r="M1255" s="8">
        <f t="shared" si="136"/>
        <v>0</v>
      </c>
      <c r="N1255" s="8">
        <f t="shared" si="137"/>
        <v>0</v>
      </c>
      <c r="O1255" s="8">
        <f t="shared" si="138"/>
        <v>0</v>
      </c>
      <c r="P1255" s="8">
        <f>IF(K1255&lt;&gt;"是",0,IF(税费设置!$B$6="是",E1255/(1+税费设置!$B$10),E1255))</f>
        <v>0</v>
      </c>
      <c r="Q1255" s="8">
        <f>IF(K1255&lt;&gt;"是",0,P1255*税费设置!$B$8)</f>
        <v>0</v>
      </c>
      <c r="R1255" s="8">
        <f>IF(K1255&lt;&gt;"是",0,P1255*税费设置!$B$9)</f>
        <v>0</v>
      </c>
      <c r="S1255" s="8">
        <f t="shared" si="139"/>
        <v>0</v>
      </c>
    </row>
    <row r="1256" spans="1:19" ht="13.9">
      <c r="A1256" s="6" t="str">
        <f>IF(总支出!A1256="","",总支出!A1256)</f>
        <v/>
      </c>
      <c r="B1256" s="7" t="str">
        <f>IF(总支出!B1256="","",总支出!B1256)</f>
        <v/>
      </c>
      <c r="C1256" s="6" t="str">
        <f t="shared" si="133"/>
        <v/>
      </c>
      <c r="D1256" s="6" t="str">
        <f>IF(总支出!C1256="","",总支出!C1256)</f>
        <v/>
      </c>
      <c r="E1256" s="8" t="str">
        <f>IF(总支出!D1256="","",总支出!D1256)</f>
        <v/>
      </c>
      <c r="F1256" s="6" t="str">
        <f>IF(总支出!E1256="","",总支出!E1256)</f>
        <v/>
      </c>
      <c r="G1256" s="6" t="str">
        <f>IF(总支出!H1256="","",总支出!H1256)</f>
        <v/>
      </c>
      <c r="H1256" s="6" t="str">
        <f>IF(总支出!I1256="","自动",总支出!I1256)</f>
        <v>自动</v>
      </c>
      <c r="I1256" s="6" t="str">
        <f>IF(F1256="","",IFERROR(VLOOKUP(F1256,税费设置!$A$15:$B$27,2,FALSE),"含税不明"))</f>
        <v/>
      </c>
      <c r="J1256" s="6" t="str">
        <f t="shared" si="134"/>
        <v/>
      </c>
      <c r="K1256" s="6" t="str">
        <f>IF(AND(税费设置!$B$5="是",G1256="个人支出",J1256="应税"),"是","否")</f>
        <v>否</v>
      </c>
      <c r="L1256" s="8">
        <f t="shared" si="135"/>
        <v>0</v>
      </c>
      <c r="M1256" s="8">
        <f t="shared" si="136"/>
        <v>0</v>
      </c>
      <c r="N1256" s="8">
        <f t="shared" si="137"/>
        <v>0</v>
      </c>
      <c r="O1256" s="8">
        <f t="shared" si="138"/>
        <v>0</v>
      </c>
      <c r="P1256" s="8">
        <f>IF(K1256&lt;&gt;"是",0,IF(税费设置!$B$6="是",E1256/(1+税费设置!$B$10),E1256))</f>
        <v>0</v>
      </c>
      <c r="Q1256" s="8">
        <f>IF(K1256&lt;&gt;"是",0,P1256*税费设置!$B$8)</f>
        <v>0</v>
      </c>
      <c r="R1256" s="8">
        <f>IF(K1256&lt;&gt;"是",0,P1256*税费设置!$B$9)</f>
        <v>0</v>
      </c>
      <c r="S1256" s="8">
        <f t="shared" si="139"/>
        <v>0</v>
      </c>
    </row>
    <row r="1257" spans="1:19" ht="13.9">
      <c r="A1257" s="6" t="str">
        <f>IF(总支出!A1257="","",总支出!A1257)</f>
        <v/>
      </c>
      <c r="B1257" s="7" t="str">
        <f>IF(总支出!B1257="","",总支出!B1257)</f>
        <v/>
      </c>
      <c r="C1257" s="6" t="str">
        <f t="shared" si="133"/>
        <v/>
      </c>
      <c r="D1257" s="6" t="str">
        <f>IF(总支出!C1257="","",总支出!C1257)</f>
        <v/>
      </c>
      <c r="E1257" s="8" t="str">
        <f>IF(总支出!D1257="","",总支出!D1257)</f>
        <v/>
      </c>
      <c r="F1257" s="6" t="str">
        <f>IF(总支出!E1257="","",总支出!E1257)</f>
        <v/>
      </c>
      <c r="G1257" s="6" t="str">
        <f>IF(总支出!H1257="","",总支出!H1257)</f>
        <v/>
      </c>
      <c r="H1257" s="6" t="str">
        <f>IF(总支出!I1257="","自动",总支出!I1257)</f>
        <v>自动</v>
      </c>
      <c r="I1257" s="6" t="str">
        <f>IF(F1257="","",IFERROR(VLOOKUP(F1257,税费设置!$A$15:$B$27,2,FALSE),"含税不明"))</f>
        <v/>
      </c>
      <c r="J1257" s="6" t="str">
        <f t="shared" si="134"/>
        <v/>
      </c>
      <c r="K1257" s="6" t="str">
        <f>IF(AND(税费设置!$B$5="是",G1257="个人支出",J1257="应税"),"是","否")</f>
        <v>否</v>
      </c>
      <c r="L1257" s="8">
        <f t="shared" si="135"/>
        <v>0</v>
      </c>
      <c r="M1257" s="8">
        <f t="shared" si="136"/>
        <v>0</v>
      </c>
      <c r="N1257" s="8">
        <f t="shared" si="137"/>
        <v>0</v>
      </c>
      <c r="O1257" s="8">
        <f t="shared" si="138"/>
        <v>0</v>
      </c>
      <c r="P1257" s="8">
        <f>IF(K1257&lt;&gt;"是",0,IF(税费设置!$B$6="是",E1257/(1+税费设置!$B$10),E1257))</f>
        <v>0</v>
      </c>
      <c r="Q1257" s="8">
        <f>IF(K1257&lt;&gt;"是",0,P1257*税费设置!$B$8)</f>
        <v>0</v>
      </c>
      <c r="R1257" s="8">
        <f>IF(K1257&lt;&gt;"是",0,P1257*税费设置!$B$9)</f>
        <v>0</v>
      </c>
      <c r="S1257" s="8">
        <f t="shared" si="139"/>
        <v>0</v>
      </c>
    </row>
    <row r="1258" spans="1:19" ht="13.9">
      <c r="A1258" s="6" t="str">
        <f>IF(总支出!A1258="","",总支出!A1258)</f>
        <v/>
      </c>
      <c r="B1258" s="7" t="str">
        <f>IF(总支出!B1258="","",总支出!B1258)</f>
        <v/>
      </c>
      <c r="C1258" s="6" t="str">
        <f t="shared" si="133"/>
        <v/>
      </c>
      <c r="D1258" s="6" t="str">
        <f>IF(总支出!C1258="","",总支出!C1258)</f>
        <v/>
      </c>
      <c r="E1258" s="8" t="str">
        <f>IF(总支出!D1258="","",总支出!D1258)</f>
        <v/>
      </c>
      <c r="F1258" s="6" t="str">
        <f>IF(总支出!E1258="","",总支出!E1258)</f>
        <v/>
      </c>
      <c r="G1258" s="6" t="str">
        <f>IF(总支出!H1258="","",总支出!H1258)</f>
        <v/>
      </c>
      <c r="H1258" s="6" t="str">
        <f>IF(总支出!I1258="","自动",总支出!I1258)</f>
        <v>自动</v>
      </c>
      <c r="I1258" s="6" t="str">
        <f>IF(F1258="","",IFERROR(VLOOKUP(F1258,税费设置!$A$15:$B$27,2,FALSE),"含税不明"))</f>
        <v/>
      </c>
      <c r="J1258" s="6" t="str">
        <f t="shared" si="134"/>
        <v/>
      </c>
      <c r="K1258" s="6" t="str">
        <f>IF(AND(税费设置!$B$5="是",G1258="个人支出",J1258="应税"),"是","否")</f>
        <v>否</v>
      </c>
      <c r="L1258" s="8">
        <f t="shared" si="135"/>
        <v>0</v>
      </c>
      <c r="M1258" s="8">
        <f t="shared" si="136"/>
        <v>0</v>
      </c>
      <c r="N1258" s="8">
        <f t="shared" si="137"/>
        <v>0</v>
      </c>
      <c r="O1258" s="8">
        <f t="shared" si="138"/>
        <v>0</v>
      </c>
      <c r="P1258" s="8">
        <f>IF(K1258&lt;&gt;"是",0,IF(税费设置!$B$6="是",E1258/(1+税费设置!$B$10),E1258))</f>
        <v>0</v>
      </c>
      <c r="Q1258" s="8">
        <f>IF(K1258&lt;&gt;"是",0,P1258*税费设置!$B$8)</f>
        <v>0</v>
      </c>
      <c r="R1258" s="8">
        <f>IF(K1258&lt;&gt;"是",0,P1258*税费设置!$B$9)</f>
        <v>0</v>
      </c>
      <c r="S1258" s="8">
        <f t="shared" si="139"/>
        <v>0</v>
      </c>
    </row>
    <row r="1259" spans="1:19" ht="13.9">
      <c r="A1259" s="6" t="str">
        <f>IF(总支出!A1259="","",总支出!A1259)</f>
        <v/>
      </c>
      <c r="B1259" s="7" t="str">
        <f>IF(总支出!B1259="","",总支出!B1259)</f>
        <v/>
      </c>
      <c r="C1259" s="6" t="str">
        <f t="shared" si="133"/>
        <v/>
      </c>
      <c r="D1259" s="6" t="str">
        <f>IF(总支出!C1259="","",总支出!C1259)</f>
        <v/>
      </c>
      <c r="E1259" s="8" t="str">
        <f>IF(总支出!D1259="","",总支出!D1259)</f>
        <v/>
      </c>
      <c r="F1259" s="6" t="str">
        <f>IF(总支出!E1259="","",总支出!E1259)</f>
        <v/>
      </c>
      <c r="G1259" s="6" t="str">
        <f>IF(总支出!H1259="","",总支出!H1259)</f>
        <v/>
      </c>
      <c r="H1259" s="6" t="str">
        <f>IF(总支出!I1259="","自动",总支出!I1259)</f>
        <v>自动</v>
      </c>
      <c r="I1259" s="6" t="str">
        <f>IF(F1259="","",IFERROR(VLOOKUP(F1259,税费设置!$A$15:$B$27,2,FALSE),"含税不明"))</f>
        <v/>
      </c>
      <c r="J1259" s="6" t="str">
        <f t="shared" si="134"/>
        <v/>
      </c>
      <c r="K1259" s="6" t="str">
        <f>IF(AND(税费设置!$B$5="是",G1259="个人支出",J1259="应税"),"是","否")</f>
        <v>否</v>
      </c>
      <c r="L1259" s="8">
        <f t="shared" si="135"/>
        <v>0</v>
      </c>
      <c r="M1259" s="8">
        <f t="shared" si="136"/>
        <v>0</v>
      </c>
      <c r="N1259" s="8">
        <f t="shared" si="137"/>
        <v>0</v>
      </c>
      <c r="O1259" s="8">
        <f t="shared" si="138"/>
        <v>0</v>
      </c>
      <c r="P1259" s="8">
        <f>IF(K1259&lt;&gt;"是",0,IF(税费设置!$B$6="是",E1259/(1+税费设置!$B$10),E1259))</f>
        <v>0</v>
      </c>
      <c r="Q1259" s="8">
        <f>IF(K1259&lt;&gt;"是",0,P1259*税费设置!$B$8)</f>
        <v>0</v>
      </c>
      <c r="R1259" s="8">
        <f>IF(K1259&lt;&gt;"是",0,P1259*税费设置!$B$9)</f>
        <v>0</v>
      </c>
      <c r="S1259" s="8">
        <f t="shared" si="139"/>
        <v>0</v>
      </c>
    </row>
    <row r="1260" spans="1:19" ht="13.9">
      <c r="A1260" s="6" t="str">
        <f>IF(总支出!A1260="","",总支出!A1260)</f>
        <v/>
      </c>
      <c r="B1260" s="7" t="str">
        <f>IF(总支出!B1260="","",总支出!B1260)</f>
        <v/>
      </c>
      <c r="C1260" s="6" t="str">
        <f t="shared" si="133"/>
        <v/>
      </c>
      <c r="D1260" s="6" t="str">
        <f>IF(总支出!C1260="","",总支出!C1260)</f>
        <v/>
      </c>
      <c r="E1260" s="8" t="str">
        <f>IF(总支出!D1260="","",总支出!D1260)</f>
        <v/>
      </c>
      <c r="F1260" s="6" t="str">
        <f>IF(总支出!E1260="","",总支出!E1260)</f>
        <v/>
      </c>
      <c r="G1260" s="6" t="str">
        <f>IF(总支出!H1260="","",总支出!H1260)</f>
        <v/>
      </c>
      <c r="H1260" s="6" t="str">
        <f>IF(总支出!I1260="","自动",总支出!I1260)</f>
        <v>自动</v>
      </c>
      <c r="I1260" s="6" t="str">
        <f>IF(F1260="","",IFERROR(VLOOKUP(F1260,税费设置!$A$15:$B$27,2,FALSE),"含税不明"))</f>
        <v/>
      </c>
      <c r="J1260" s="6" t="str">
        <f t="shared" si="134"/>
        <v/>
      </c>
      <c r="K1260" s="6" t="str">
        <f>IF(AND(税费设置!$B$5="是",G1260="个人支出",J1260="应税"),"是","否")</f>
        <v>否</v>
      </c>
      <c r="L1260" s="8">
        <f t="shared" si="135"/>
        <v>0</v>
      </c>
      <c r="M1260" s="8">
        <f t="shared" si="136"/>
        <v>0</v>
      </c>
      <c r="N1260" s="8">
        <f t="shared" si="137"/>
        <v>0</v>
      </c>
      <c r="O1260" s="8">
        <f t="shared" si="138"/>
        <v>0</v>
      </c>
      <c r="P1260" s="8">
        <f>IF(K1260&lt;&gt;"是",0,IF(税费设置!$B$6="是",E1260/(1+税费设置!$B$10),E1260))</f>
        <v>0</v>
      </c>
      <c r="Q1260" s="8">
        <f>IF(K1260&lt;&gt;"是",0,P1260*税费设置!$B$8)</f>
        <v>0</v>
      </c>
      <c r="R1260" s="8">
        <f>IF(K1260&lt;&gt;"是",0,P1260*税费设置!$B$9)</f>
        <v>0</v>
      </c>
      <c r="S1260" s="8">
        <f t="shared" si="139"/>
        <v>0</v>
      </c>
    </row>
    <row r="1261" spans="1:19" ht="13.9">
      <c r="A1261" s="6" t="str">
        <f>IF(总支出!A1261="","",总支出!A1261)</f>
        <v/>
      </c>
      <c r="B1261" s="7" t="str">
        <f>IF(总支出!B1261="","",总支出!B1261)</f>
        <v/>
      </c>
      <c r="C1261" s="6" t="str">
        <f t="shared" si="133"/>
        <v/>
      </c>
      <c r="D1261" s="6" t="str">
        <f>IF(总支出!C1261="","",总支出!C1261)</f>
        <v/>
      </c>
      <c r="E1261" s="8" t="str">
        <f>IF(总支出!D1261="","",总支出!D1261)</f>
        <v/>
      </c>
      <c r="F1261" s="6" t="str">
        <f>IF(总支出!E1261="","",总支出!E1261)</f>
        <v/>
      </c>
      <c r="G1261" s="6" t="str">
        <f>IF(总支出!H1261="","",总支出!H1261)</f>
        <v/>
      </c>
      <c r="H1261" s="6" t="str">
        <f>IF(总支出!I1261="","自动",总支出!I1261)</f>
        <v>自动</v>
      </c>
      <c r="I1261" s="6" t="str">
        <f>IF(F1261="","",IFERROR(VLOOKUP(F1261,税费设置!$A$15:$B$27,2,FALSE),"含税不明"))</f>
        <v/>
      </c>
      <c r="J1261" s="6" t="str">
        <f t="shared" si="134"/>
        <v/>
      </c>
      <c r="K1261" s="6" t="str">
        <f>IF(AND(税费设置!$B$5="是",G1261="个人支出",J1261="应税"),"是","否")</f>
        <v>否</v>
      </c>
      <c r="L1261" s="8">
        <f t="shared" si="135"/>
        <v>0</v>
      </c>
      <c r="M1261" s="8">
        <f t="shared" si="136"/>
        <v>0</v>
      </c>
      <c r="N1261" s="8">
        <f t="shared" si="137"/>
        <v>0</v>
      </c>
      <c r="O1261" s="8">
        <f t="shared" si="138"/>
        <v>0</v>
      </c>
      <c r="P1261" s="8">
        <f>IF(K1261&lt;&gt;"是",0,IF(税费设置!$B$6="是",E1261/(1+税费设置!$B$10),E1261))</f>
        <v>0</v>
      </c>
      <c r="Q1261" s="8">
        <f>IF(K1261&lt;&gt;"是",0,P1261*税费设置!$B$8)</f>
        <v>0</v>
      </c>
      <c r="R1261" s="8">
        <f>IF(K1261&lt;&gt;"是",0,P1261*税费设置!$B$9)</f>
        <v>0</v>
      </c>
      <c r="S1261" s="8">
        <f t="shared" si="139"/>
        <v>0</v>
      </c>
    </row>
    <row r="1262" spans="1:19" ht="13.9">
      <c r="A1262" s="6" t="str">
        <f>IF(总支出!A1262="","",总支出!A1262)</f>
        <v/>
      </c>
      <c r="B1262" s="7" t="str">
        <f>IF(总支出!B1262="","",总支出!B1262)</f>
        <v/>
      </c>
      <c r="C1262" s="6" t="str">
        <f t="shared" si="133"/>
        <v/>
      </c>
      <c r="D1262" s="6" t="str">
        <f>IF(总支出!C1262="","",总支出!C1262)</f>
        <v/>
      </c>
      <c r="E1262" s="8" t="str">
        <f>IF(总支出!D1262="","",总支出!D1262)</f>
        <v/>
      </c>
      <c r="F1262" s="6" t="str">
        <f>IF(总支出!E1262="","",总支出!E1262)</f>
        <v/>
      </c>
      <c r="G1262" s="6" t="str">
        <f>IF(总支出!H1262="","",总支出!H1262)</f>
        <v/>
      </c>
      <c r="H1262" s="6" t="str">
        <f>IF(总支出!I1262="","自动",总支出!I1262)</f>
        <v>自动</v>
      </c>
      <c r="I1262" s="6" t="str">
        <f>IF(F1262="","",IFERROR(VLOOKUP(F1262,税费设置!$A$15:$B$27,2,FALSE),"含税不明"))</f>
        <v/>
      </c>
      <c r="J1262" s="6" t="str">
        <f t="shared" si="134"/>
        <v/>
      </c>
      <c r="K1262" s="6" t="str">
        <f>IF(AND(税费设置!$B$5="是",G1262="个人支出",J1262="应税"),"是","否")</f>
        <v>否</v>
      </c>
      <c r="L1262" s="8">
        <f t="shared" si="135"/>
        <v>0</v>
      </c>
      <c r="M1262" s="8">
        <f t="shared" si="136"/>
        <v>0</v>
      </c>
      <c r="N1262" s="8">
        <f t="shared" si="137"/>
        <v>0</v>
      </c>
      <c r="O1262" s="8">
        <f t="shared" si="138"/>
        <v>0</v>
      </c>
      <c r="P1262" s="8">
        <f>IF(K1262&lt;&gt;"是",0,IF(税费设置!$B$6="是",E1262/(1+税费设置!$B$10),E1262))</f>
        <v>0</v>
      </c>
      <c r="Q1262" s="8">
        <f>IF(K1262&lt;&gt;"是",0,P1262*税费设置!$B$8)</f>
        <v>0</v>
      </c>
      <c r="R1262" s="8">
        <f>IF(K1262&lt;&gt;"是",0,P1262*税费设置!$B$9)</f>
        <v>0</v>
      </c>
      <c r="S1262" s="8">
        <f t="shared" si="139"/>
        <v>0</v>
      </c>
    </row>
    <row r="1263" spans="1:19" ht="13.9">
      <c r="A1263" s="6" t="str">
        <f>IF(总支出!A1263="","",总支出!A1263)</f>
        <v/>
      </c>
      <c r="B1263" s="7" t="str">
        <f>IF(总支出!B1263="","",总支出!B1263)</f>
        <v/>
      </c>
      <c r="C1263" s="6" t="str">
        <f t="shared" si="133"/>
        <v/>
      </c>
      <c r="D1263" s="6" t="str">
        <f>IF(总支出!C1263="","",总支出!C1263)</f>
        <v/>
      </c>
      <c r="E1263" s="8" t="str">
        <f>IF(总支出!D1263="","",总支出!D1263)</f>
        <v/>
      </c>
      <c r="F1263" s="6" t="str">
        <f>IF(总支出!E1263="","",总支出!E1263)</f>
        <v/>
      </c>
      <c r="G1263" s="6" t="str">
        <f>IF(总支出!H1263="","",总支出!H1263)</f>
        <v/>
      </c>
      <c r="H1263" s="6" t="str">
        <f>IF(总支出!I1263="","自动",总支出!I1263)</f>
        <v>自动</v>
      </c>
      <c r="I1263" s="6" t="str">
        <f>IF(F1263="","",IFERROR(VLOOKUP(F1263,税费设置!$A$15:$B$27,2,FALSE),"含税不明"))</f>
        <v/>
      </c>
      <c r="J1263" s="6" t="str">
        <f t="shared" si="134"/>
        <v/>
      </c>
      <c r="K1263" s="6" t="str">
        <f>IF(AND(税费设置!$B$5="是",G1263="个人支出",J1263="应税"),"是","否")</f>
        <v>否</v>
      </c>
      <c r="L1263" s="8">
        <f t="shared" si="135"/>
        <v>0</v>
      </c>
      <c r="M1263" s="8">
        <f t="shared" si="136"/>
        <v>0</v>
      </c>
      <c r="N1263" s="8">
        <f t="shared" si="137"/>
        <v>0</v>
      </c>
      <c r="O1263" s="8">
        <f t="shared" si="138"/>
        <v>0</v>
      </c>
      <c r="P1263" s="8">
        <f>IF(K1263&lt;&gt;"是",0,IF(税费设置!$B$6="是",E1263/(1+税费设置!$B$10),E1263))</f>
        <v>0</v>
      </c>
      <c r="Q1263" s="8">
        <f>IF(K1263&lt;&gt;"是",0,P1263*税费设置!$B$8)</f>
        <v>0</v>
      </c>
      <c r="R1263" s="8">
        <f>IF(K1263&lt;&gt;"是",0,P1263*税费设置!$B$9)</f>
        <v>0</v>
      </c>
      <c r="S1263" s="8">
        <f t="shared" si="139"/>
        <v>0</v>
      </c>
    </row>
    <row r="1264" spans="1:19" ht="13.9">
      <c r="A1264" s="6" t="str">
        <f>IF(总支出!A1264="","",总支出!A1264)</f>
        <v/>
      </c>
      <c r="B1264" s="7" t="str">
        <f>IF(总支出!B1264="","",总支出!B1264)</f>
        <v/>
      </c>
      <c r="C1264" s="6" t="str">
        <f t="shared" si="133"/>
        <v/>
      </c>
      <c r="D1264" s="6" t="str">
        <f>IF(总支出!C1264="","",总支出!C1264)</f>
        <v/>
      </c>
      <c r="E1264" s="8" t="str">
        <f>IF(总支出!D1264="","",总支出!D1264)</f>
        <v/>
      </c>
      <c r="F1264" s="6" t="str">
        <f>IF(总支出!E1264="","",总支出!E1264)</f>
        <v/>
      </c>
      <c r="G1264" s="6" t="str">
        <f>IF(总支出!H1264="","",总支出!H1264)</f>
        <v/>
      </c>
      <c r="H1264" s="6" t="str">
        <f>IF(总支出!I1264="","自动",总支出!I1264)</f>
        <v>自动</v>
      </c>
      <c r="I1264" s="6" t="str">
        <f>IF(F1264="","",IFERROR(VLOOKUP(F1264,税费设置!$A$15:$B$27,2,FALSE),"含税不明"))</f>
        <v/>
      </c>
      <c r="J1264" s="6" t="str">
        <f t="shared" si="134"/>
        <v/>
      </c>
      <c r="K1264" s="6" t="str">
        <f>IF(AND(税费设置!$B$5="是",G1264="个人支出",J1264="应税"),"是","否")</f>
        <v>否</v>
      </c>
      <c r="L1264" s="8">
        <f t="shared" si="135"/>
        <v>0</v>
      </c>
      <c r="M1264" s="8">
        <f t="shared" si="136"/>
        <v>0</v>
      </c>
      <c r="N1264" s="8">
        <f t="shared" si="137"/>
        <v>0</v>
      </c>
      <c r="O1264" s="8">
        <f t="shared" si="138"/>
        <v>0</v>
      </c>
      <c r="P1264" s="8">
        <f>IF(K1264&lt;&gt;"是",0,IF(税费设置!$B$6="是",E1264/(1+税费设置!$B$10),E1264))</f>
        <v>0</v>
      </c>
      <c r="Q1264" s="8">
        <f>IF(K1264&lt;&gt;"是",0,P1264*税费设置!$B$8)</f>
        <v>0</v>
      </c>
      <c r="R1264" s="8">
        <f>IF(K1264&lt;&gt;"是",0,P1264*税费设置!$B$9)</f>
        <v>0</v>
      </c>
      <c r="S1264" s="8">
        <f t="shared" si="139"/>
        <v>0</v>
      </c>
    </row>
    <row r="1265" spans="1:19" ht="13.9">
      <c r="A1265" s="6" t="str">
        <f>IF(总支出!A1265="","",总支出!A1265)</f>
        <v/>
      </c>
      <c r="B1265" s="7" t="str">
        <f>IF(总支出!B1265="","",总支出!B1265)</f>
        <v/>
      </c>
      <c r="C1265" s="6" t="str">
        <f t="shared" si="133"/>
        <v/>
      </c>
      <c r="D1265" s="6" t="str">
        <f>IF(总支出!C1265="","",总支出!C1265)</f>
        <v/>
      </c>
      <c r="E1265" s="8" t="str">
        <f>IF(总支出!D1265="","",总支出!D1265)</f>
        <v/>
      </c>
      <c r="F1265" s="6" t="str">
        <f>IF(总支出!E1265="","",总支出!E1265)</f>
        <v/>
      </c>
      <c r="G1265" s="6" t="str">
        <f>IF(总支出!H1265="","",总支出!H1265)</f>
        <v/>
      </c>
      <c r="H1265" s="6" t="str">
        <f>IF(总支出!I1265="","自动",总支出!I1265)</f>
        <v>自动</v>
      </c>
      <c r="I1265" s="6" t="str">
        <f>IF(F1265="","",IFERROR(VLOOKUP(F1265,税费设置!$A$15:$B$27,2,FALSE),"含税不明"))</f>
        <v/>
      </c>
      <c r="J1265" s="6" t="str">
        <f t="shared" si="134"/>
        <v/>
      </c>
      <c r="K1265" s="6" t="str">
        <f>IF(AND(税费设置!$B$5="是",G1265="个人支出",J1265="应税"),"是","否")</f>
        <v>否</v>
      </c>
      <c r="L1265" s="8">
        <f t="shared" si="135"/>
        <v>0</v>
      </c>
      <c r="M1265" s="8">
        <f t="shared" si="136"/>
        <v>0</v>
      </c>
      <c r="N1265" s="8">
        <f t="shared" si="137"/>
        <v>0</v>
      </c>
      <c r="O1265" s="8">
        <f t="shared" si="138"/>
        <v>0</v>
      </c>
      <c r="P1265" s="8">
        <f>IF(K1265&lt;&gt;"是",0,IF(税费设置!$B$6="是",E1265/(1+税费设置!$B$10),E1265))</f>
        <v>0</v>
      </c>
      <c r="Q1265" s="8">
        <f>IF(K1265&lt;&gt;"是",0,P1265*税费设置!$B$8)</f>
        <v>0</v>
      </c>
      <c r="R1265" s="8">
        <f>IF(K1265&lt;&gt;"是",0,P1265*税费设置!$B$9)</f>
        <v>0</v>
      </c>
      <c r="S1265" s="8">
        <f t="shared" si="139"/>
        <v>0</v>
      </c>
    </row>
    <row r="1266" spans="1:19" ht="13.9">
      <c r="A1266" s="6" t="str">
        <f>IF(总支出!A1266="","",总支出!A1266)</f>
        <v/>
      </c>
      <c r="B1266" s="7" t="str">
        <f>IF(总支出!B1266="","",总支出!B1266)</f>
        <v/>
      </c>
      <c r="C1266" s="6" t="str">
        <f t="shared" si="133"/>
        <v/>
      </c>
      <c r="D1266" s="6" t="str">
        <f>IF(总支出!C1266="","",总支出!C1266)</f>
        <v/>
      </c>
      <c r="E1266" s="8" t="str">
        <f>IF(总支出!D1266="","",总支出!D1266)</f>
        <v/>
      </c>
      <c r="F1266" s="6" t="str">
        <f>IF(总支出!E1266="","",总支出!E1266)</f>
        <v/>
      </c>
      <c r="G1266" s="6" t="str">
        <f>IF(总支出!H1266="","",总支出!H1266)</f>
        <v/>
      </c>
      <c r="H1266" s="6" t="str">
        <f>IF(总支出!I1266="","自动",总支出!I1266)</f>
        <v>自动</v>
      </c>
      <c r="I1266" s="6" t="str">
        <f>IF(F1266="","",IFERROR(VLOOKUP(F1266,税费设置!$A$15:$B$27,2,FALSE),"含税不明"))</f>
        <v/>
      </c>
      <c r="J1266" s="6" t="str">
        <f t="shared" si="134"/>
        <v/>
      </c>
      <c r="K1266" s="6" t="str">
        <f>IF(AND(税费设置!$B$5="是",G1266="个人支出",J1266="应税"),"是","否")</f>
        <v>否</v>
      </c>
      <c r="L1266" s="8">
        <f t="shared" si="135"/>
        <v>0</v>
      </c>
      <c r="M1266" s="8">
        <f t="shared" si="136"/>
        <v>0</v>
      </c>
      <c r="N1266" s="8">
        <f t="shared" si="137"/>
        <v>0</v>
      </c>
      <c r="O1266" s="8">
        <f t="shared" si="138"/>
        <v>0</v>
      </c>
      <c r="P1266" s="8">
        <f>IF(K1266&lt;&gt;"是",0,IF(税费设置!$B$6="是",E1266/(1+税费设置!$B$10),E1266))</f>
        <v>0</v>
      </c>
      <c r="Q1266" s="8">
        <f>IF(K1266&lt;&gt;"是",0,P1266*税费设置!$B$8)</f>
        <v>0</v>
      </c>
      <c r="R1266" s="8">
        <f>IF(K1266&lt;&gt;"是",0,P1266*税费设置!$B$9)</f>
        <v>0</v>
      </c>
      <c r="S1266" s="8">
        <f t="shared" si="139"/>
        <v>0</v>
      </c>
    </row>
    <row r="1267" spans="1:19" ht="13.9">
      <c r="A1267" s="6" t="str">
        <f>IF(总支出!A1267="","",总支出!A1267)</f>
        <v/>
      </c>
      <c r="B1267" s="7" t="str">
        <f>IF(总支出!B1267="","",总支出!B1267)</f>
        <v/>
      </c>
      <c r="C1267" s="6" t="str">
        <f t="shared" si="133"/>
        <v/>
      </c>
      <c r="D1267" s="6" t="str">
        <f>IF(总支出!C1267="","",总支出!C1267)</f>
        <v/>
      </c>
      <c r="E1267" s="8" t="str">
        <f>IF(总支出!D1267="","",总支出!D1267)</f>
        <v/>
      </c>
      <c r="F1267" s="6" t="str">
        <f>IF(总支出!E1267="","",总支出!E1267)</f>
        <v/>
      </c>
      <c r="G1267" s="6" t="str">
        <f>IF(总支出!H1267="","",总支出!H1267)</f>
        <v/>
      </c>
      <c r="H1267" s="6" t="str">
        <f>IF(总支出!I1267="","自动",总支出!I1267)</f>
        <v>自动</v>
      </c>
      <c r="I1267" s="6" t="str">
        <f>IF(F1267="","",IFERROR(VLOOKUP(F1267,税费设置!$A$15:$B$27,2,FALSE),"含税不明"))</f>
        <v/>
      </c>
      <c r="J1267" s="6" t="str">
        <f t="shared" si="134"/>
        <v/>
      </c>
      <c r="K1267" s="6" t="str">
        <f>IF(AND(税费设置!$B$5="是",G1267="个人支出",J1267="应税"),"是","否")</f>
        <v>否</v>
      </c>
      <c r="L1267" s="8">
        <f t="shared" si="135"/>
        <v>0</v>
      </c>
      <c r="M1267" s="8">
        <f t="shared" si="136"/>
        <v>0</v>
      </c>
      <c r="N1267" s="8">
        <f t="shared" si="137"/>
        <v>0</v>
      </c>
      <c r="O1267" s="8">
        <f t="shared" si="138"/>
        <v>0</v>
      </c>
      <c r="P1267" s="8">
        <f>IF(K1267&lt;&gt;"是",0,IF(税费设置!$B$6="是",E1267/(1+税费设置!$B$10),E1267))</f>
        <v>0</v>
      </c>
      <c r="Q1267" s="8">
        <f>IF(K1267&lt;&gt;"是",0,P1267*税费设置!$B$8)</f>
        <v>0</v>
      </c>
      <c r="R1267" s="8">
        <f>IF(K1267&lt;&gt;"是",0,P1267*税费设置!$B$9)</f>
        <v>0</v>
      </c>
      <c r="S1267" s="8">
        <f t="shared" si="139"/>
        <v>0</v>
      </c>
    </row>
    <row r="1268" spans="1:19" ht="13.9">
      <c r="A1268" s="6" t="str">
        <f>IF(总支出!A1268="","",总支出!A1268)</f>
        <v/>
      </c>
      <c r="B1268" s="7" t="str">
        <f>IF(总支出!B1268="","",总支出!B1268)</f>
        <v/>
      </c>
      <c r="C1268" s="6" t="str">
        <f t="shared" si="133"/>
        <v/>
      </c>
      <c r="D1268" s="6" t="str">
        <f>IF(总支出!C1268="","",总支出!C1268)</f>
        <v/>
      </c>
      <c r="E1268" s="8" t="str">
        <f>IF(总支出!D1268="","",总支出!D1268)</f>
        <v/>
      </c>
      <c r="F1268" s="6" t="str">
        <f>IF(总支出!E1268="","",总支出!E1268)</f>
        <v/>
      </c>
      <c r="G1268" s="6" t="str">
        <f>IF(总支出!H1268="","",总支出!H1268)</f>
        <v/>
      </c>
      <c r="H1268" s="6" t="str">
        <f>IF(总支出!I1268="","自动",总支出!I1268)</f>
        <v>自动</v>
      </c>
      <c r="I1268" s="6" t="str">
        <f>IF(F1268="","",IFERROR(VLOOKUP(F1268,税费设置!$A$15:$B$27,2,FALSE),"含税不明"))</f>
        <v/>
      </c>
      <c r="J1268" s="6" t="str">
        <f t="shared" si="134"/>
        <v/>
      </c>
      <c r="K1268" s="6" t="str">
        <f>IF(AND(税费设置!$B$5="是",G1268="个人支出",J1268="应税"),"是","否")</f>
        <v>否</v>
      </c>
      <c r="L1268" s="8">
        <f t="shared" si="135"/>
        <v>0</v>
      </c>
      <c r="M1268" s="8">
        <f t="shared" si="136"/>
        <v>0</v>
      </c>
      <c r="N1268" s="8">
        <f t="shared" si="137"/>
        <v>0</v>
      </c>
      <c r="O1268" s="8">
        <f t="shared" si="138"/>
        <v>0</v>
      </c>
      <c r="P1268" s="8">
        <f>IF(K1268&lt;&gt;"是",0,IF(税费设置!$B$6="是",E1268/(1+税费设置!$B$10),E1268))</f>
        <v>0</v>
      </c>
      <c r="Q1268" s="8">
        <f>IF(K1268&lt;&gt;"是",0,P1268*税费设置!$B$8)</f>
        <v>0</v>
      </c>
      <c r="R1268" s="8">
        <f>IF(K1268&lt;&gt;"是",0,P1268*税费设置!$B$9)</f>
        <v>0</v>
      </c>
      <c r="S1268" s="8">
        <f t="shared" si="139"/>
        <v>0</v>
      </c>
    </row>
    <row r="1269" spans="1:19" ht="13.9">
      <c r="A1269" s="6" t="str">
        <f>IF(总支出!A1269="","",总支出!A1269)</f>
        <v/>
      </c>
      <c r="B1269" s="7" t="str">
        <f>IF(总支出!B1269="","",总支出!B1269)</f>
        <v/>
      </c>
      <c r="C1269" s="6" t="str">
        <f t="shared" si="133"/>
        <v/>
      </c>
      <c r="D1269" s="6" t="str">
        <f>IF(总支出!C1269="","",总支出!C1269)</f>
        <v/>
      </c>
      <c r="E1269" s="8" t="str">
        <f>IF(总支出!D1269="","",总支出!D1269)</f>
        <v/>
      </c>
      <c r="F1269" s="6" t="str">
        <f>IF(总支出!E1269="","",总支出!E1269)</f>
        <v/>
      </c>
      <c r="G1269" s="6" t="str">
        <f>IF(总支出!H1269="","",总支出!H1269)</f>
        <v/>
      </c>
      <c r="H1269" s="6" t="str">
        <f>IF(总支出!I1269="","自动",总支出!I1269)</f>
        <v>自动</v>
      </c>
      <c r="I1269" s="6" t="str">
        <f>IF(F1269="","",IFERROR(VLOOKUP(F1269,税费设置!$A$15:$B$27,2,FALSE),"含税不明"))</f>
        <v/>
      </c>
      <c r="J1269" s="6" t="str">
        <f t="shared" si="134"/>
        <v/>
      </c>
      <c r="K1269" s="6" t="str">
        <f>IF(AND(税费设置!$B$5="是",G1269="个人支出",J1269="应税"),"是","否")</f>
        <v>否</v>
      </c>
      <c r="L1269" s="8">
        <f t="shared" si="135"/>
        <v>0</v>
      </c>
      <c r="M1269" s="8">
        <f t="shared" si="136"/>
        <v>0</v>
      </c>
      <c r="N1269" s="8">
        <f t="shared" si="137"/>
        <v>0</v>
      </c>
      <c r="O1269" s="8">
        <f t="shared" si="138"/>
        <v>0</v>
      </c>
      <c r="P1269" s="8">
        <f>IF(K1269&lt;&gt;"是",0,IF(税费设置!$B$6="是",E1269/(1+税费设置!$B$10),E1269))</f>
        <v>0</v>
      </c>
      <c r="Q1269" s="8">
        <f>IF(K1269&lt;&gt;"是",0,P1269*税费设置!$B$8)</f>
        <v>0</v>
      </c>
      <c r="R1269" s="8">
        <f>IF(K1269&lt;&gt;"是",0,P1269*税费设置!$B$9)</f>
        <v>0</v>
      </c>
      <c r="S1269" s="8">
        <f t="shared" si="139"/>
        <v>0</v>
      </c>
    </row>
    <row r="1270" spans="1:19" ht="13.9">
      <c r="A1270" s="6" t="str">
        <f>IF(总支出!A1270="","",总支出!A1270)</f>
        <v/>
      </c>
      <c r="B1270" s="7" t="str">
        <f>IF(总支出!B1270="","",总支出!B1270)</f>
        <v/>
      </c>
      <c r="C1270" s="6" t="str">
        <f t="shared" si="133"/>
        <v/>
      </c>
      <c r="D1270" s="6" t="str">
        <f>IF(总支出!C1270="","",总支出!C1270)</f>
        <v/>
      </c>
      <c r="E1270" s="8" t="str">
        <f>IF(总支出!D1270="","",总支出!D1270)</f>
        <v/>
      </c>
      <c r="F1270" s="6" t="str">
        <f>IF(总支出!E1270="","",总支出!E1270)</f>
        <v/>
      </c>
      <c r="G1270" s="6" t="str">
        <f>IF(总支出!H1270="","",总支出!H1270)</f>
        <v/>
      </c>
      <c r="H1270" s="6" t="str">
        <f>IF(总支出!I1270="","自动",总支出!I1270)</f>
        <v>自动</v>
      </c>
      <c r="I1270" s="6" t="str">
        <f>IF(F1270="","",IFERROR(VLOOKUP(F1270,税费设置!$A$15:$B$27,2,FALSE),"含税不明"))</f>
        <v/>
      </c>
      <c r="J1270" s="6" t="str">
        <f t="shared" si="134"/>
        <v/>
      </c>
      <c r="K1270" s="6" t="str">
        <f>IF(AND(税费设置!$B$5="是",G1270="个人支出",J1270="应税"),"是","否")</f>
        <v>否</v>
      </c>
      <c r="L1270" s="8">
        <f t="shared" si="135"/>
        <v>0</v>
      </c>
      <c r="M1270" s="8">
        <f t="shared" si="136"/>
        <v>0</v>
      </c>
      <c r="N1270" s="8">
        <f t="shared" si="137"/>
        <v>0</v>
      </c>
      <c r="O1270" s="8">
        <f t="shared" si="138"/>
        <v>0</v>
      </c>
      <c r="P1270" s="8">
        <f>IF(K1270&lt;&gt;"是",0,IF(税费设置!$B$6="是",E1270/(1+税费设置!$B$10),E1270))</f>
        <v>0</v>
      </c>
      <c r="Q1270" s="8">
        <f>IF(K1270&lt;&gt;"是",0,P1270*税费设置!$B$8)</f>
        <v>0</v>
      </c>
      <c r="R1270" s="8">
        <f>IF(K1270&lt;&gt;"是",0,P1270*税费设置!$B$9)</f>
        <v>0</v>
      </c>
      <c r="S1270" s="8">
        <f t="shared" si="139"/>
        <v>0</v>
      </c>
    </row>
    <row r="1271" spans="1:19" ht="13.9">
      <c r="A1271" s="6" t="str">
        <f>IF(总支出!A1271="","",总支出!A1271)</f>
        <v/>
      </c>
      <c r="B1271" s="7" t="str">
        <f>IF(总支出!B1271="","",总支出!B1271)</f>
        <v/>
      </c>
      <c r="C1271" s="6" t="str">
        <f t="shared" si="133"/>
        <v/>
      </c>
      <c r="D1271" s="6" t="str">
        <f>IF(总支出!C1271="","",总支出!C1271)</f>
        <v/>
      </c>
      <c r="E1271" s="8" t="str">
        <f>IF(总支出!D1271="","",总支出!D1271)</f>
        <v/>
      </c>
      <c r="F1271" s="6" t="str">
        <f>IF(总支出!E1271="","",总支出!E1271)</f>
        <v/>
      </c>
      <c r="G1271" s="6" t="str">
        <f>IF(总支出!H1271="","",总支出!H1271)</f>
        <v/>
      </c>
      <c r="H1271" s="6" t="str">
        <f>IF(总支出!I1271="","自动",总支出!I1271)</f>
        <v>自动</v>
      </c>
      <c r="I1271" s="6" t="str">
        <f>IF(F1271="","",IFERROR(VLOOKUP(F1271,税费设置!$A$15:$B$27,2,FALSE),"含税不明"))</f>
        <v/>
      </c>
      <c r="J1271" s="6" t="str">
        <f t="shared" si="134"/>
        <v/>
      </c>
      <c r="K1271" s="6" t="str">
        <f>IF(AND(税费设置!$B$5="是",G1271="个人支出",J1271="应税"),"是","否")</f>
        <v>否</v>
      </c>
      <c r="L1271" s="8">
        <f t="shared" si="135"/>
        <v>0</v>
      </c>
      <c r="M1271" s="8">
        <f t="shared" si="136"/>
        <v>0</v>
      </c>
      <c r="N1271" s="8">
        <f t="shared" si="137"/>
        <v>0</v>
      </c>
      <c r="O1271" s="8">
        <f t="shared" si="138"/>
        <v>0</v>
      </c>
      <c r="P1271" s="8">
        <f>IF(K1271&lt;&gt;"是",0,IF(税费设置!$B$6="是",E1271/(1+税费设置!$B$10),E1271))</f>
        <v>0</v>
      </c>
      <c r="Q1271" s="8">
        <f>IF(K1271&lt;&gt;"是",0,P1271*税费设置!$B$8)</f>
        <v>0</v>
      </c>
      <c r="R1271" s="8">
        <f>IF(K1271&lt;&gt;"是",0,P1271*税费设置!$B$9)</f>
        <v>0</v>
      </c>
      <c r="S1271" s="8">
        <f t="shared" si="139"/>
        <v>0</v>
      </c>
    </row>
    <row r="1272" spans="1:19" ht="13.9">
      <c r="A1272" s="6" t="str">
        <f>IF(总支出!A1272="","",总支出!A1272)</f>
        <v/>
      </c>
      <c r="B1272" s="7" t="str">
        <f>IF(总支出!B1272="","",总支出!B1272)</f>
        <v/>
      </c>
      <c r="C1272" s="6" t="str">
        <f t="shared" si="133"/>
        <v/>
      </c>
      <c r="D1272" s="6" t="str">
        <f>IF(总支出!C1272="","",总支出!C1272)</f>
        <v/>
      </c>
      <c r="E1272" s="8" t="str">
        <f>IF(总支出!D1272="","",总支出!D1272)</f>
        <v/>
      </c>
      <c r="F1272" s="6" t="str">
        <f>IF(总支出!E1272="","",总支出!E1272)</f>
        <v/>
      </c>
      <c r="G1272" s="6" t="str">
        <f>IF(总支出!H1272="","",总支出!H1272)</f>
        <v/>
      </c>
      <c r="H1272" s="6" t="str">
        <f>IF(总支出!I1272="","自动",总支出!I1272)</f>
        <v>自动</v>
      </c>
      <c r="I1272" s="6" t="str">
        <f>IF(F1272="","",IFERROR(VLOOKUP(F1272,税费设置!$A$15:$B$27,2,FALSE),"含税不明"))</f>
        <v/>
      </c>
      <c r="J1272" s="6" t="str">
        <f t="shared" si="134"/>
        <v/>
      </c>
      <c r="K1272" s="6" t="str">
        <f>IF(AND(税费设置!$B$5="是",G1272="个人支出",J1272="应税"),"是","否")</f>
        <v>否</v>
      </c>
      <c r="L1272" s="8">
        <f t="shared" si="135"/>
        <v>0</v>
      </c>
      <c r="M1272" s="8">
        <f t="shared" si="136"/>
        <v>0</v>
      </c>
      <c r="N1272" s="8">
        <f t="shared" si="137"/>
        <v>0</v>
      </c>
      <c r="O1272" s="8">
        <f t="shared" si="138"/>
        <v>0</v>
      </c>
      <c r="P1272" s="8">
        <f>IF(K1272&lt;&gt;"是",0,IF(税费设置!$B$6="是",E1272/(1+税费设置!$B$10),E1272))</f>
        <v>0</v>
      </c>
      <c r="Q1272" s="8">
        <f>IF(K1272&lt;&gt;"是",0,P1272*税费设置!$B$8)</f>
        <v>0</v>
      </c>
      <c r="R1272" s="8">
        <f>IF(K1272&lt;&gt;"是",0,P1272*税费设置!$B$9)</f>
        <v>0</v>
      </c>
      <c r="S1272" s="8">
        <f t="shared" si="139"/>
        <v>0</v>
      </c>
    </row>
    <row r="1273" spans="1:19" ht="13.9">
      <c r="A1273" s="6" t="str">
        <f>IF(总支出!A1273="","",总支出!A1273)</f>
        <v/>
      </c>
      <c r="B1273" s="7" t="str">
        <f>IF(总支出!B1273="","",总支出!B1273)</f>
        <v/>
      </c>
      <c r="C1273" s="6" t="str">
        <f t="shared" si="133"/>
        <v/>
      </c>
      <c r="D1273" s="6" t="str">
        <f>IF(总支出!C1273="","",总支出!C1273)</f>
        <v/>
      </c>
      <c r="E1273" s="8" t="str">
        <f>IF(总支出!D1273="","",总支出!D1273)</f>
        <v/>
      </c>
      <c r="F1273" s="6" t="str">
        <f>IF(总支出!E1273="","",总支出!E1273)</f>
        <v/>
      </c>
      <c r="G1273" s="6" t="str">
        <f>IF(总支出!H1273="","",总支出!H1273)</f>
        <v/>
      </c>
      <c r="H1273" s="6" t="str">
        <f>IF(总支出!I1273="","自动",总支出!I1273)</f>
        <v>自动</v>
      </c>
      <c r="I1273" s="6" t="str">
        <f>IF(F1273="","",IFERROR(VLOOKUP(F1273,税费设置!$A$15:$B$27,2,FALSE),"含税不明"))</f>
        <v/>
      </c>
      <c r="J1273" s="6" t="str">
        <f t="shared" si="134"/>
        <v/>
      </c>
      <c r="K1273" s="6" t="str">
        <f>IF(AND(税费设置!$B$5="是",G1273="个人支出",J1273="应税"),"是","否")</f>
        <v>否</v>
      </c>
      <c r="L1273" s="8">
        <f t="shared" si="135"/>
        <v>0</v>
      </c>
      <c r="M1273" s="8">
        <f t="shared" si="136"/>
        <v>0</v>
      </c>
      <c r="N1273" s="8">
        <f t="shared" si="137"/>
        <v>0</v>
      </c>
      <c r="O1273" s="8">
        <f t="shared" si="138"/>
        <v>0</v>
      </c>
      <c r="P1273" s="8">
        <f>IF(K1273&lt;&gt;"是",0,IF(税费设置!$B$6="是",E1273/(1+税费设置!$B$10),E1273))</f>
        <v>0</v>
      </c>
      <c r="Q1273" s="8">
        <f>IF(K1273&lt;&gt;"是",0,P1273*税费设置!$B$8)</f>
        <v>0</v>
      </c>
      <c r="R1273" s="8">
        <f>IF(K1273&lt;&gt;"是",0,P1273*税费设置!$B$9)</f>
        <v>0</v>
      </c>
      <c r="S1273" s="8">
        <f t="shared" si="139"/>
        <v>0</v>
      </c>
    </row>
    <row r="1274" spans="1:19" ht="13.9">
      <c r="A1274" s="6" t="str">
        <f>IF(总支出!A1274="","",总支出!A1274)</f>
        <v/>
      </c>
      <c r="B1274" s="7" t="str">
        <f>IF(总支出!B1274="","",总支出!B1274)</f>
        <v/>
      </c>
      <c r="C1274" s="6" t="str">
        <f t="shared" si="133"/>
        <v/>
      </c>
      <c r="D1274" s="6" t="str">
        <f>IF(总支出!C1274="","",总支出!C1274)</f>
        <v/>
      </c>
      <c r="E1274" s="8" t="str">
        <f>IF(总支出!D1274="","",总支出!D1274)</f>
        <v/>
      </c>
      <c r="F1274" s="6" t="str">
        <f>IF(总支出!E1274="","",总支出!E1274)</f>
        <v/>
      </c>
      <c r="G1274" s="6" t="str">
        <f>IF(总支出!H1274="","",总支出!H1274)</f>
        <v/>
      </c>
      <c r="H1274" s="6" t="str">
        <f>IF(总支出!I1274="","自动",总支出!I1274)</f>
        <v>自动</v>
      </c>
      <c r="I1274" s="6" t="str">
        <f>IF(F1274="","",IFERROR(VLOOKUP(F1274,税费设置!$A$15:$B$27,2,FALSE),"含税不明"))</f>
        <v/>
      </c>
      <c r="J1274" s="6" t="str">
        <f t="shared" si="134"/>
        <v/>
      </c>
      <c r="K1274" s="6" t="str">
        <f>IF(AND(税费设置!$B$5="是",G1274="个人支出",J1274="应税"),"是","否")</f>
        <v>否</v>
      </c>
      <c r="L1274" s="8">
        <f t="shared" si="135"/>
        <v>0</v>
      </c>
      <c r="M1274" s="8">
        <f t="shared" si="136"/>
        <v>0</v>
      </c>
      <c r="N1274" s="8">
        <f t="shared" si="137"/>
        <v>0</v>
      </c>
      <c r="O1274" s="8">
        <f t="shared" si="138"/>
        <v>0</v>
      </c>
      <c r="P1274" s="8">
        <f>IF(K1274&lt;&gt;"是",0,IF(税费设置!$B$6="是",E1274/(1+税费设置!$B$10),E1274))</f>
        <v>0</v>
      </c>
      <c r="Q1274" s="8">
        <f>IF(K1274&lt;&gt;"是",0,P1274*税费设置!$B$8)</f>
        <v>0</v>
      </c>
      <c r="R1274" s="8">
        <f>IF(K1274&lt;&gt;"是",0,P1274*税费设置!$B$9)</f>
        <v>0</v>
      </c>
      <c r="S1274" s="8">
        <f t="shared" si="139"/>
        <v>0</v>
      </c>
    </row>
    <row r="1275" spans="1:19" ht="13.9">
      <c r="A1275" s="6" t="str">
        <f>IF(总支出!A1275="","",总支出!A1275)</f>
        <v/>
      </c>
      <c r="B1275" s="7" t="str">
        <f>IF(总支出!B1275="","",总支出!B1275)</f>
        <v/>
      </c>
      <c r="C1275" s="6" t="str">
        <f t="shared" si="133"/>
        <v/>
      </c>
      <c r="D1275" s="6" t="str">
        <f>IF(总支出!C1275="","",总支出!C1275)</f>
        <v/>
      </c>
      <c r="E1275" s="8" t="str">
        <f>IF(总支出!D1275="","",总支出!D1275)</f>
        <v/>
      </c>
      <c r="F1275" s="6" t="str">
        <f>IF(总支出!E1275="","",总支出!E1275)</f>
        <v/>
      </c>
      <c r="G1275" s="6" t="str">
        <f>IF(总支出!H1275="","",总支出!H1275)</f>
        <v/>
      </c>
      <c r="H1275" s="6" t="str">
        <f>IF(总支出!I1275="","自动",总支出!I1275)</f>
        <v>自动</v>
      </c>
      <c r="I1275" s="6" t="str">
        <f>IF(F1275="","",IFERROR(VLOOKUP(F1275,税费设置!$A$15:$B$27,2,FALSE),"含税不明"))</f>
        <v/>
      </c>
      <c r="J1275" s="6" t="str">
        <f t="shared" si="134"/>
        <v/>
      </c>
      <c r="K1275" s="6" t="str">
        <f>IF(AND(税费设置!$B$5="是",G1275="个人支出",J1275="应税"),"是","否")</f>
        <v>否</v>
      </c>
      <c r="L1275" s="8">
        <f t="shared" si="135"/>
        <v>0</v>
      </c>
      <c r="M1275" s="8">
        <f t="shared" si="136"/>
        <v>0</v>
      </c>
      <c r="N1275" s="8">
        <f t="shared" si="137"/>
        <v>0</v>
      </c>
      <c r="O1275" s="8">
        <f t="shared" si="138"/>
        <v>0</v>
      </c>
      <c r="P1275" s="8">
        <f>IF(K1275&lt;&gt;"是",0,IF(税费设置!$B$6="是",E1275/(1+税费设置!$B$10),E1275))</f>
        <v>0</v>
      </c>
      <c r="Q1275" s="8">
        <f>IF(K1275&lt;&gt;"是",0,P1275*税费设置!$B$8)</f>
        <v>0</v>
      </c>
      <c r="R1275" s="8">
        <f>IF(K1275&lt;&gt;"是",0,P1275*税费设置!$B$9)</f>
        <v>0</v>
      </c>
      <c r="S1275" s="8">
        <f t="shared" si="139"/>
        <v>0</v>
      </c>
    </row>
    <row r="1276" spans="1:19" ht="13.9">
      <c r="A1276" s="6" t="str">
        <f>IF(总支出!A1276="","",总支出!A1276)</f>
        <v/>
      </c>
      <c r="B1276" s="7" t="str">
        <f>IF(总支出!B1276="","",总支出!B1276)</f>
        <v/>
      </c>
      <c r="C1276" s="6" t="str">
        <f t="shared" si="133"/>
        <v/>
      </c>
      <c r="D1276" s="6" t="str">
        <f>IF(总支出!C1276="","",总支出!C1276)</f>
        <v/>
      </c>
      <c r="E1276" s="8" t="str">
        <f>IF(总支出!D1276="","",总支出!D1276)</f>
        <v/>
      </c>
      <c r="F1276" s="6" t="str">
        <f>IF(总支出!E1276="","",总支出!E1276)</f>
        <v/>
      </c>
      <c r="G1276" s="6" t="str">
        <f>IF(总支出!H1276="","",总支出!H1276)</f>
        <v/>
      </c>
      <c r="H1276" s="6" t="str">
        <f>IF(总支出!I1276="","自动",总支出!I1276)</f>
        <v>自动</v>
      </c>
      <c r="I1276" s="6" t="str">
        <f>IF(F1276="","",IFERROR(VLOOKUP(F1276,税费设置!$A$15:$B$27,2,FALSE),"含税不明"))</f>
        <v/>
      </c>
      <c r="J1276" s="6" t="str">
        <f t="shared" si="134"/>
        <v/>
      </c>
      <c r="K1276" s="6" t="str">
        <f>IF(AND(税费设置!$B$5="是",G1276="个人支出",J1276="应税"),"是","否")</f>
        <v>否</v>
      </c>
      <c r="L1276" s="8">
        <f t="shared" si="135"/>
        <v>0</v>
      </c>
      <c r="M1276" s="8">
        <f t="shared" si="136"/>
        <v>0</v>
      </c>
      <c r="N1276" s="8">
        <f t="shared" si="137"/>
        <v>0</v>
      </c>
      <c r="O1276" s="8">
        <f t="shared" si="138"/>
        <v>0</v>
      </c>
      <c r="P1276" s="8">
        <f>IF(K1276&lt;&gt;"是",0,IF(税费设置!$B$6="是",E1276/(1+税费设置!$B$10),E1276))</f>
        <v>0</v>
      </c>
      <c r="Q1276" s="8">
        <f>IF(K1276&lt;&gt;"是",0,P1276*税费设置!$B$8)</f>
        <v>0</v>
      </c>
      <c r="R1276" s="8">
        <f>IF(K1276&lt;&gt;"是",0,P1276*税费设置!$B$9)</f>
        <v>0</v>
      </c>
      <c r="S1276" s="8">
        <f t="shared" si="139"/>
        <v>0</v>
      </c>
    </row>
    <row r="1277" spans="1:19" ht="13.9">
      <c r="A1277" s="6" t="str">
        <f>IF(总支出!A1277="","",总支出!A1277)</f>
        <v/>
      </c>
      <c r="B1277" s="7" t="str">
        <f>IF(总支出!B1277="","",总支出!B1277)</f>
        <v/>
      </c>
      <c r="C1277" s="6" t="str">
        <f t="shared" si="133"/>
        <v/>
      </c>
      <c r="D1277" s="6" t="str">
        <f>IF(总支出!C1277="","",总支出!C1277)</f>
        <v/>
      </c>
      <c r="E1277" s="8" t="str">
        <f>IF(总支出!D1277="","",总支出!D1277)</f>
        <v/>
      </c>
      <c r="F1277" s="6" t="str">
        <f>IF(总支出!E1277="","",总支出!E1277)</f>
        <v/>
      </c>
      <c r="G1277" s="6" t="str">
        <f>IF(总支出!H1277="","",总支出!H1277)</f>
        <v/>
      </c>
      <c r="H1277" s="6" t="str">
        <f>IF(总支出!I1277="","自动",总支出!I1277)</f>
        <v>自动</v>
      </c>
      <c r="I1277" s="6" t="str">
        <f>IF(F1277="","",IFERROR(VLOOKUP(F1277,税费设置!$A$15:$B$27,2,FALSE),"含税不明"))</f>
        <v/>
      </c>
      <c r="J1277" s="6" t="str">
        <f t="shared" si="134"/>
        <v/>
      </c>
      <c r="K1277" s="6" t="str">
        <f>IF(AND(税费设置!$B$5="是",G1277="个人支出",J1277="应税"),"是","否")</f>
        <v>否</v>
      </c>
      <c r="L1277" s="8">
        <f t="shared" si="135"/>
        <v>0</v>
      </c>
      <c r="M1277" s="8">
        <f t="shared" si="136"/>
        <v>0</v>
      </c>
      <c r="N1277" s="8">
        <f t="shared" si="137"/>
        <v>0</v>
      </c>
      <c r="O1277" s="8">
        <f t="shared" si="138"/>
        <v>0</v>
      </c>
      <c r="P1277" s="8">
        <f>IF(K1277&lt;&gt;"是",0,IF(税费设置!$B$6="是",E1277/(1+税费设置!$B$10),E1277))</f>
        <v>0</v>
      </c>
      <c r="Q1277" s="8">
        <f>IF(K1277&lt;&gt;"是",0,P1277*税费设置!$B$8)</f>
        <v>0</v>
      </c>
      <c r="R1277" s="8">
        <f>IF(K1277&lt;&gt;"是",0,P1277*税费设置!$B$9)</f>
        <v>0</v>
      </c>
      <c r="S1277" s="8">
        <f t="shared" si="139"/>
        <v>0</v>
      </c>
    </row>
    <row r="1278" spans="1:19" ht="13.9">
      <c r="A1278" s="6" t="str">
        <f>IF(总支出!A1278="","",总支出!A1278)</f>
        <v/>
      </c>
      <c r="B1278" s="7" t="str">
        <f>IF(总支出!B1278="","",总支出!B1278)</f>
        <v/>
      </c>
      <c r="C1278" s="6" t="str">
        <f t="shared" si="133"/>
        <v/>
      </c>
      <c r="D1278" s="6" t="str">
        <f>IF(总支出!C1278="","",总支出!C1278)</f>
        <v/>
      </c>
      <c r="E1278" s="8" t="str">
        <f>IF(总支出!D1278="","",总支出!D1278)</f>
        <v/>
      </c>
      <c r="F1278" s="6" t="str">
        <f>IF(总支出!E1278="","",总支出!E1278)</f>
        <v/>
      </c>
      <c r="G1278" s="6" t="str">
        <f>IF(总支出!H1278="","",总支出!H1278)</f>
        <v/>
      </c>
      <c r="H1278" s="6" t="str">
        <f>IF(总支出!I1278="","自动",总支出!I1278)</f>
        <v>自动</v>
      </c>
      <c r="I1278" s="6" t="str">
        <f>IF(F1278="","",IFERROR(VLOOKUP(F1278,税费设置!$A$15:$B$27,2,FALSE),"含税不明"))</f>
        <v/>
      </c>
      <c r="J1278" s="6" t="str">
        <f t="shared" si="134"/>
        <v/>
      </c>
      <c r="K1278" s="6" t="str">
        <f>IF(AND(税费设置!$B$5="是",G1278="个人支出",J1278="应税"),"是","否")</f>
        <v>否</v>
      </c>
      <c r="L1278" s="8">
        <f t="shared" si="135"/>
        <v>0</v>
      </c>
      <c r="M1278" s="8">
        <f t="shared" si="136"/>
        <v>0</v>
      </c>
      <c r="N1278" s="8">
        <f t="shared" si="137"/>
        <v>0</v>
      </c>
      <c r="O1278" s="8">
        <f t="shared" si="138"/>
        <v>0</v>
      </c>
      <c r="P1278" s="8">
        <f>IF(K1278&lt;&gt;"是",0,IF(税费设置!$B$6="是",E1278/(1+税费设置!$B$10),E1278))</f>
        <v>0</v>
      </c>
      <c r="Q1278" s="8">
        <f>IF(K1278&lt;&gt;"是",0,P1278*税费设置!$B$8)</f>
        <v>0</v>
      </c>
      <c r="R1278" s="8">
        <f>IF(K1278&lt;&gt;"是",0,P1278*税费设置!$B$9)</f>
        <v>0</v>
      </c>
      <c r="S1278" s="8">
        <f t="shared" si="139"/>
        <v>0</v>
      </c>
    </row>
    <row r="1279" spans="1:19" ht="13.9">
      <c r="A1279" s="6" t="str">
        <f>IF(总支出!A1279="","",总支出!A1279)</f>
        <v/>
      </c>
      <c r="B1279" s="7" t="str">
        <f>IF(总支出!B1279="","",总支出!B1279)</f>
        <v/>
      </c>
      <c r="C1279" s="6" t="str">
        <f t="shared" si="133"/>
        <v/>
      </c>
      <c r="D1279" s="6" t="str">
        <f>IF(总支出!C1279="","",总支出!C1279)</f>
        <v/>
      </c>
      <c r="E1279" s="8" t="str">
        <f>IF(总支出!D1279="","",总支出!D1279)</f>
        <v/>
      </c>
      <c r="F1279" s="6" t="str">
        <f>IF(总支出!E1279="","",总支出!E1279)</f>
        <v/>
      </c>
      <c r="G1279" s="6" t="str">
        <f>IF(总支出!H1279="","",总支出!H1279)</f>
        <v/>
      </c>
      <c r="H1279" s="6" t="str">
        <f>IF(总支出!I1279="","自动",总支出!I1279)</f>
        <v>自动</v>
      </c>
      <c r="I1279" s="6" t="str">
        <f>IF(F1279="","",IFERROR(VLOOKUP(F1279,税费设置!$A$15:$B$27,2,FALSE),"含税不明"))</f>
        <v/>
      </c>
      <c r="J1279" s="6" t="str">
        <f t="shared" si="134"/>
        <v/>
      </c>
      <c r="K1279" s="6" t="str">
        <f>IF(AND(税费设置!$B$5="是",G1279="个人支出",J1279="应税"),"是","否")</f>
        <v>否</v>
      </c>
      <c r="L1279" s="8">
        <f t="shared" si="135"/>
        <v>0</v>
      </c>
      <c r="M1279" s="8">
        <f t="shared" si="136"/>
        <v>0</v>
      </c>
      <c r="N1279" s="8">
        <f t="shared" si="137"/>
        <v>0</v>
      </c>
      <c r="O1279" s="8">
        <f t="shared" si="138"/>
        <v>0</v>
      </c>
      <c r="P1279" s="8">
        <f>IF(K1279&lt;&gt;"是",0,IF(税费设置!$B$6="是",E1279/(1+税费设置!$B$10),E1279))</f>
        <v>0</v>
      </c>
      <c r="Q1279" s="8">
        <f>IF(K1279&lt;&gt;"是",0,P1279*税费设置!$B$8)</f>
        <v>0</v>
      </c>
      <c r="R1279" s="8">
        <f>IF(K1279&lt;&gt;"是",0,P1279*税费设置!$B$9)</f>
        <v>0</v>
      </c>
      <c r="S1279" s="8">
        <f t="shared" si="139"/>
        <v>0</v>
      </c>
    </row>
    <row r="1280" spans="1:19" ht="13.9">
      <c r="A1280" s="6" t="str">
        <f>IF(总支出!A1280="","",总支出!A1280)</f>
        <v/>
      </c>
      <c r="B1280" s="7" t="str">
        <f>IF(总支出!B1280="","",总支出!B1280)</f>
        <v/>
      </c>
      <c r="C1280" s="6" t="str">
        <f t="shared" si="133"/>
        <v/>
      </c>
      <c r="D1280" s="6" t="str">
        <f>IF(总支出!C1280="","",总支出!C1280)</f>
        <v/>
      </c>
      <c r="E1280" s="8" t="str">
        <f>IF(总支出!D1280="","",总支出!D1280)</f>
        <v/>
      </c>
      <c r="F1280" s="6" t="str">
        <f>IF(总支出!E1280="","",总支出!E1280)</f>
        <v/>
      </c>
      <c r="G1280" s="6" t="str">
        <f>IF(总支出!H1280="","",总支出!H1280)</f>
        <v/>
      </c>
      <c r="H1280" s="6" t="str">
        <f>IF(总支出!I1280="","自动",总支出!I1280)</f>
        <v>自动</v>
      </c>
      <c r="I1280" s="6" t="str">
        <f>IF(F1280="","",IFERROR(VLOOKUP(F1280,税费设置!$A$15:$B$27,2,FALSE),"含税不明"))</f>
        <v/>
      </c>
      <c r="J1280" s="6" t="str">
        <f t="shared" si="134"/>
        <v/>
      </c>
      <c r="K1280" s="6" t="str">
        <f>IF(AND(税费设置!$B$5="是",G1280="个人支出",J1280="应税"),"是","否")</f>
        <v>否</v>
      </c>
      <c r="L1280" s="8">
        <f t="shared" si="135"/>
        <v>0</v>
      </c>
      <c r="M1280" s="8">
        <f t="shared" si="136"/>
        <v>0</v>
      </c>
      <c r="N1280" s="8">
        <f t="shared" si="137"/>
        <v>0</v>
      </c>
      <c r="O1280" s="8">
        <f t="shared" si="138"/>
        <v>0</v>
      </c>
      <c r="P1280" s="8">
        <f>IF(K1280&lt;&gt;"是",0,IF(税费设置!$B$6="是",E1280/(1+税费设置!$B$10),E1280))</f>
        <v>0</v>
      </c>
      <c r="Q1280" s="8">
        <f>IF(K1280&lt;&gt;"是",0,P1280*税费设置!$B$8)</f>
        <v>0</v>
      </c>
      <c r="R1280" s="8">
        <f>IF(K1280&lt;&gt;"是",0,P1280*税费设置!$B$9)</f>
        <v>0</v>
      </c>
      <c r="S1280" s="8">
        <f t="shared" si="139"/>
        <v>0</v>
      </c>
    </row>
    <row r="1281" spans="1:19" ht="13.9">
      <c r="A1281" s="6" t="str">
        <f>IF(总支出!A1281="","",总支出!A1281)</f>
        <v/>
      </c>
      <c r="B1281" s="7" t="str">
        <f>IF(总支出!B1281="","",总支出!B1281)</f>
        <v/>
      </c>
      <c r="C1281" s="6" t="str">
        <f t="shared" si="133"/>
        <v/>
      </c>
      <c r="D1281" s="6" t="str">
        <f>IF(总支出!C1281="","",总支出!C1281)</f>
        <v/>
      </c>
      <c r="E1281" s="8" t="str">
        <f>IF(总支出!D1281="","",总支出!D1281)</f>
        <v/>
      </c>
      <c r="F1281" s="6" t="str">
        <f>IF(总支出!E1281="","",总支出!E1281)</f>
        <v/>
      </c>
      <c r="G1281" s="6" t="str">
        <f>IF(总支出!H1281="","",总支出!H1281)</f>
        <v/>
      </c>
      <c r="H1281" s="6" t="str">
        <f>IF(总支出!I1281="","自动",总支出!I1281)</f>
        <v>自动</v>
      </c>
      <c r="I1281" s="6" t="str">
        <f>IF(F1281="","",IFERROR(VLOOKUP(F1281,税费设置!$A$15:$B$27,2,FALSE),"含税不明"))</f>
        <v/>
      </c>
      <c r="J1281" s="6" t="str">
        <f t="shared" si="134"/>
        <v/>
      </c>
      <c r="K1281" s="6" t="str">
        <f>IF(AND(税费设置!$B$5="是",G1281="个人支出",J1281="应税"),"是","否")</f>
        <v>否</v>
      </c>
      <c r="L1281" s="8">
        <f t="shared" si="135"/>
        <v>0</v>
      </c>
      <c r="M1281" s="8">
        <f t="shared" si="136"/>
        <v>0</v>
      </c>
      <c r="N1281" s="8">
        <f t="shared" si="137"/>
        <v>0</v>
      </c>
      <c r="O1281" s="8">
        <f t="shared" si="138"/>
        <v>0</v>
      </c>
      <c r="P1281" s="8">
        <f>IF(K1281&lt;&gt;"是",0,IF(税费设置!$B$6="是",E1281/(1+税费设置!$B$10),E1281))</f>
        <v>0</v>
      </c>
      <c r="Q1281" s="8">
        <f>IF(K1281&lt;&gt;"是",0,P1281*税费设置!$B$8)</f>
        <v>0</v>
      </c>
      <c r="R1281" s="8">
        <f>IF(K1281&lt;&gt;"是",0,P1281*税费设置!$B$9)</f>
        <v>0</v>
      </c>
      <c r="S1281" s="8">
        <f t="shared" si="139"/>
        <v>0</v>
      </c>
    </row>
    <row r="1282" spans="1:19" ht="13.9">
      <c r="A1282" s="6" t="str">
        <f>IF(总支出!A1282="","",总支出!A1282)</f>
        <v/>
      </c>
      <c r="B1282" s="7" t="str">
        <f>IF(总支出!B1282="","",总支出!B1282)</f>
        <v/>
      </c>
      <c r="C1282" s="6" t="str">
        <f t="shared" si="133"/>
        <v/>
      </c>
      <c r="D1282" s="6" t="str">
        <f>IF(总支出!C1282="","",总支出!C1282)</f>
        <v/>
      </c>
      <c r="E1282" s="8" t="str">
        <f>IF(总支出!D1282="","",总支出!D1282)</f>
        <v/>
      </c>
      <c r="F1282" s="6" t="str">
        <f>IF(总支出!E1282="","",总支出!E1282)</f>
        <v/>
      </c>
      <c r="G1282" s="6" t="str">
        <f>IF(总支出!H1282="","",总支出!H1282)</f>
        <v/>
      </c>
      <c r="H1282" s="6" t="str">
        <f>IF(总支出!I1282="","自动",总支出!I1282)</f>
        <v>自动</v>
      </c>
      <c r="I1282" s="6" t="str">
        <f>IF(F1282="","",IFERROR(VLOOKUP(F1282,税费设置!$A$15:$B$27,2,FALSE),"含税不明"))</f>
        <v/>
      </c>
      <c r="J1282" s="6" t="str">
        <f t="shared" si="134"/>
        <v/>
      </c>
      <c r="K1282" s="6" t="str">
        <f>IF(AND(税费设置!$B$5="是",G1282="个人支出",J1282="应税"),"是","否")</f>
        <v>否</v>
      </c>
      <c r="L1282" s="8">
        <f t="shared" si="135"/>
        <v>0</v>
      </c>
      <c r="M1282" s="8">
        <f t="shared" si="136"/>
        <v>0</v>
      </c>
      <c r="N1282" s="8">
        <f t="shared" si="137"/>
        <v>0</v>
      </c>
      <c r="O1282" s="8">
        <f t="shared" si="138"/>
        <v>0</v>
      </c>
      <c r="P1282" s="8">
        <f>IF(K1282&lt;&gt;"是",0,IF(税费设置!$B$6="是",E1282/(1+税费设置!$B$10),E1282))</f>
        <v>0</v>
      </c>
      <c r="Q1282" s="8">
        <f>IF(K1282&lt;&gt;"是",0,P1282*税费设置!$B$8)</f>
        <v>0</v>
      </c>
      <c r="R1282" s="8">
        <f>IF(K1282&lt;&gt;"是",0,P1282*税费设置!$B$9)</f>
        <v>0</v>
      </c>
      <c r="S1282" s="8">
        <f t="shared" si="139"/>
        <v>0</v>
      </c>
    </row>
    <row r="1283" spans="1:19" ht="13.9">
      <c r="A1283" s="6" t="str">
        <f>IF(总支出!A1283="","",总支出!A1283)</f>
        <v/>
      </c>
      <c r="B1283" s="7" t="str">
        <f>IF(总支出!B1283="","",总支出!B1283)</f>
        <v/>
      </c>
      <c r="C1283" s="6" t="str">
        <f t="shared" si="133"/>
        <v/>
      </c>
      <c r="D1283" s="6" t="str">
        <f>IF(总支出!C1283="","",总支出!C1283)</f>
        <v/>
      </c>
      <c r="E1283" s="8" t="str">
        <f>IF(总支出!D1283="","",总支出!D1283)</f>
        <v/>
      </c>
      <c r="F1283" s="6" t="str">
        <f>IF(总支出!E1283="","",总支出!E1283)</f>
        <v/>
      </c>
      <c r="G1283" s="6" t="str">
        <f>IF(总支出!H1283="","",总支出!H1283)</f>
        <v/>
      </c>
      <c r="H1283" s="6" t="str">
        <f>IF(总支出!I1283="","自动",总支出!I1283)</f>
        <v>自动</v>
      </c>
      <c r="I1283" s="6" t="str">
        <f>IF(F1283="","",IFERROR(VLOOKUP(F1283,税费设置!$A$15:$B$27,2,FALSE),"含税不明"))</f>
        <v/>
      </c>
      <c r="J1283" s="6" t="str">
        <f t="shared" si="134"/>
        <v/>
      </c>
      <c r="K1283" s="6" t="str">
        <f>IF(AND(税费设置!$B$5="是",G1283="个人支出",J1283="应税"),"是","否")</f>
        <v>否</v>
      </c>
      <c r="L1283" s="8">
        <f t="shared" si="135"/>
        <v>0</v>
      </c>
      <c r="M1283" s="8">
        <f t="shared" si="136"/>
        <v>0</v>
      </c>
      <c r="N1283" s="8">
        <f t="shared" si="137"/>
        <v>0</v>
      </c>
      <c r="O1283" s="8">
        <f t="shared" si="138"/>
        <v>0</v>
      </c>
      <c r="P1283" s="8">
        <f>IF(K1283&lt;&gt;"是",0,IF(税费设置!$B$6="是",E1283/(1+税费设置!$B$10),E1283))</f>
        <v>0</v>
      </c>
      <c r="Q1283" s="8">
        <f>IF(K1283&lt;&gt;"是",0,P1283*税费设置!$B$8)</f>
        <v>0</v>
      </c>
      <c r="R1283" s="8">
        <f>IF(K1283&lt;&gt;"是",0,P1283*税费设置!$B$9)</f>
        <v>0</v>
      </c>
      <c r="S1283" s="8">
        <f t="shared" si="139"/>
        <v>0</v>
      </c>
    </row>
    <row r="1284" spans="1:19" ht="13.9">
      <c r="A1284" s="6" t="str">
        <f>IF(总支出!A1284="","",总支出!A1284)</f>
        <v/>
      </c>
      <c r="B1284" s="7" t="str">
        <f>IF(总支出!B1284="","",总支出!B1284)</f>
        <v/>
      </c>
      <c r="C1284" s="6" t="str">
        <f t="shared" ref="C1284:C1347" si="140">IF(B1284="","",TEXT(B1284,"yyyy-mm"))</f>
        <v/>
      </c>
      <c r="D1284" s="6" t="str">
        <f>IF(总支出!C1284="","",总支出!C1284)</f>
        <v/>
      </c>
      <c r="E1284" s="8" t="str">
        <f>IF(总支出!D1284="","",总支出!D1284)</f>
        <v/>
      </c>
      <c r="F1284" s="6" t="str">
        <f>IF(总支出!E1284="","",总支出!E1284)</f>
        <v/>
      </c>
      <c r="G1284" s="6" t="str">
        <f>IF(总支出!H1284="","",总支出!H1284)</f>
        <v/>
      </c>
      <c r="H1284" s="6" t="str">
        <f>IF(总支出!I1284="","自动",总支出!I1284)</f>
        <v>自动</v>
      </c>
      <c r="I1284" s="6" t="str">
        <f>IF(F1284="","",IFERROR(VLOOKUP(F1284,税费设置!$A$15:$B$27,2,FALSE),"含税不明"))</f>
        <v/>
      </c>
      <c r="J1284" s="6" t="str">
        <f t="shared" ref="J1284:J1347" si="141">IF(D1284="","",IF(H1284="自动",I1284,H1284))</f>
        <v/>
      </c>
      <c r="K1284" s="6" t="str">
        <f>IF(AND(税费设置!$B$5="是",G1284="个人支出",J1284="应税"),"是","否")</f>
        <v>否</v>
      </c>
      <c r="L1284" s="8">
        <f t="shared" ref="L1284:L1347" si="142">IF(K1284="是",E1284,0)</f>
        <v>0</v>
      </c>
      <c r="M1284" s="8">
        <f t="shared" ref="M1284:M1347" si="143">IF(AND(G1284="个人支出",J1284="零税率"),E1284,0)</f>
        <v>0</v>
      </c>
      <c r="N1284" s="8">
        <f t="shared" ref="N1284:N1347" si="144">IF(AND(G1284="个人支出",J1284="免税"),E1284,0)</f>
        <v>0</v>
      </c>
      <c r="O1284" s="8">
        <f t="shared" ref="O1284:O1347" si="145">IF(AND(G1284="个人支出",OR(J1284="含税不明",J1284="不适用")),E1284,0)</f>
        <v>0</v>
      </c>
      <c r="P1284" s="8">
        <f>IF(K1284&lt;&gt;"是",0,IF(税费设置!$B$6="是",E1284/(1+税费设置!$B$10),E1284))</f>
        <v>0</v>
      </c>
      <c r="Q1284" s="8">
        <f>IF(K1284&lt;&gt;"是",0,P1284*税费设置!$B$8)</f>
        <v>0</v>
      </c>
      <c r="R1284" s="8">
        <f>IF(K1284&lt;&gt;"是",0,P1284*税费设置!$B$9)</f>
        <v>0</v>
      </c>
      <c r="S1284" s="8">
        <f t="shared" ref="S1284:S1347" si="146">Q1284+R1284</f>
        <v>0</v>
      </c>
    </row>
    <row r="1285" spans="1:19" ht="13.9">
      <c r="A1285" s="6" t="str">
        <f>IF(总支出!A1285="","",总支出!A1285)</f>
        <v/>
      </c>
      <c r="B1285" s="7" t="str">
        <f>IF(总支出!B1285="","",总支出!B1285)</f>
        <v/>
      </c>
      <c r="C1285" s="6" t="str">
        <f t="shared" si="140"/>
        <v/>
      </c>
      <c r="D1285" s="6" t="str">
        <f>IF(总支出!C1285="","",总支出!C1285)</f>
        <v/>
      </c>
      <c r="E1285" s="8" t="str">
        <f>IF(总支出!D1285="","",总支出!D1285)</f>
        <v/>
      </c>
      <c r="F1285" s="6" t="str">
        <f>IF(总支出!E1285="","",总支出!E1285)</f>
        <v/>
      </c>
      <c r="G1285" s="6" t="str">
        <f>IF(总支出!H1285="","",总支出!H1285)</f>
        <v/>
      </c>
      <c r="H1285" s="6" t="str">
        <f>IF(总支出!I1285="","自动",总支出!I1285)</f>
        <v>自动</v>
      </c>
      <c r="I1285" s="6" t="str">
        <f>IF(F1285="","",IFERROR(VLOOKUP(F1285,税费设置!$A$15:$B$27,2,FALSE),"含税不明"))</f>
        <v/>
      </c>
      <c r="J1285" s="6" t="str">
        <f t="shared" si="141"/>
        <v/>
      </c>
      <c r="K1285" s="6" t="str">
        <f>IF(AND(税费设置!$B$5="是",G1285="个人支出",J1285="应税"),"是","否")</f>
        <v>否</v>
      </c>
      <c r="L1285" s="8">
        <f t="shared" si="142"/>
        <v>0</v>
      </c>
      <c r="M1285" s="8">
        <f t="shared" si="143"/>
        <v>0</v>
      </c>
      <c r="N1285" s="8">
        <f t="shared" si="144"/>
        <v>0</v>
      </c>
      <c r="O1285" s="8">
        <f t="shared" si="145"/>
        <v>0</v>
      </c>
      <c r="P1285" s="8">
        <f>IF(K1285&lt;&gt;"是",0,IF(税费设置!$B$6="是",E1285/(1+税费设置!$B$10),E1285))</f>
        <v>0</v>
      </c>
      <c r="Q1285" s="8">
        <f>IF(K1285&lt;&gt;"是",0,P1285*税费设置!$B$8)</f>
        <v>0</v>
      </c>
      <c r="R1285" s="8">
        <f>IF(K1285&lt;&gt;"是",0,P1285*税费设置!$B$9)</f>
        <v>0</v>
      </c>
      <c r="S1285" s="8">
        <f t="shared" si="146"/>
        <v>0</v>
      </c>
    </row>
    <row r="1286" spans="1:19" ht="13.9">
      <c r="A1286" s="6" t="str">
        <f>IF(总支出!A1286="","",总支出!A1286)</f>
        <v/>
      </c>
      <c r="B1286" s="7" t="str">
        <f>IF(总支出!B1286="","",总支出!B1286)</f>
        <v/>
      </c>
      <c r="C1286" s="6" t="str">
        <f t="shared" si="140"/>
        <v/>
      </c>
      <c r="D1286" s="6" t="str">
        <f>IF(总支出!C1286="","",总支出!C1286)</f>
        <v/>
      </c>
      <c r="E1286" s="8" t="str">
        <f>IF(总支出!D1286="","",总支出!D1286)</f>
        <v/>
      </c>
      <c r="F1286" s="6" t="str">
        <f>IF(总支出!E1286="","",总支出!E1286)</f>
        <v/>
      </c>
      <c r="G1286" s="6" t="str">
        <f>IF(总支出!H1286="","",总支出!H1286)</f>
        <v/>
      </c>
      <c r="H1286" s="6" t="str">
        <f>IF(总支出!I1286="","自动",总支出!I1286)</f>
        <v>自动</v>
      </c>
      <c r="I1286" s="6" t="str">
        <f>IF(F1286="","",IFERROR(VLOOKUP(F1286,税费设置!$A$15:$B$27,2,FALSE),"含税不明"))</f>
        <v/>
      </c>
      <c r="J1286" s="6" t="str">
        <f t="shared" si="141"/>
        <v/>
      </c>
      <c r="K1286" s="6" t="str">
        <f>IF(AND(税费设置!$B$5="是",G1286="个人支出",J1286="应税"),"是","否")</f>
        <v>否</v>
      </c>
      <c r="L1286" s="8">
        <f t="shared" si="142"/>
        <v>0</v>
      </c>
      <c r="M1286" s="8">
        <f t="shared" si="143"/>
        <v>0</v>
      </c>
      <c r="N1286" s="8">
        <f t="shared" si="144"/>
        <v>0</v>
      </c>
      <c r="O1286" s="8">
        <f t="shared" si="145"/>
        <v>0</v>
      </c>
      <c r="P1286" s="8">
        <f>IF(K1286&lt;&gt;"是",0,IF(税费设置!$B$6="是",E1286/(1+税费设置!$B$10),E1286))</f>
        <v>0</v>
      </c>
      <c r="Q1286" s="8">
        <f>IF(K1286&lt;&gt;"是",0,P1286*税费设置!$B$8)</f>
        <v>0</v>
      </c>
      <c r="R1286" s="8">
        <f>IF(K1286&lt;&gt;"是",0,P1286*税费设置!$B$9)</f>
        <v>0</v>
      </c>
      <c r="S1286" s="8">
        <f t="shared" si="146"/>
        <v>0</v>
      </c>
    </row>
    <row r="1287" spans="1:19" ht="13.9">
      <c r="A1287" s="6" t="str">
        <f>IF(总支出!A1287="","",总支出!A1287)</f>
        <v/>
      </c>
      <c r="B1287" s="7" t="str">
        <f>IF(总支出!B1287="","",总支出!B1287)</f>
        <v/>
      </c>
      <c r="C1287" s="6" t="str">
        <f t="shared" si="140"/>
        <v/>
      </c>
      <c r="D1287" s="6" t="str">
        <f>IF(总支出!C1287="","",总支出!C1287)</f>
        <v/>
      </c>
      <c r="E1287" s="8" t="str">
        <f>IF(总支出!D1287="","",总支出!D1287)</f>
        <v/>
      </c>
      <c r="F1287" s="6" t="str">
        <f>IF(总支出!E1287="","",总支出!E1287)</f>
        <v/>
      </c>
      <c r="G1287" s="6" t="str">
        <f>IF(总支出!H1287="","",总支出!H1287)</f>
        <v/>
      </c>
      <c r="H1287" s="6" t="str">
        <f>IF(总支出!I1287="","自动",总支出!I1287)</f>
        <v>自动</v>
      </c>
      <c r="I1287" s="6" t="str">
        <f>IF(F1287="","",IFERROR(VLOOKUP(F1287,税费设置!$A$15:$B$27,2,FALSE),"含税不明"))</f>
        <v/>
      </c>
      <c r="J1287" s="6" t="str">
        <f t="shared" si="141"/>
        <v/>
      </c>
      <c r="K1287" s="6" t="str">
        <f>IF(AND(税费设置!$B$5="是",G1287="个人支出",J1287="应税"),"是","否")</f>
        <v>否</v>
      </c>
      <c r="L1287" s="8">
        <f t="shared" si="142"/>
        <v>0</v>
      </c>
      <c r="M1287" s="8">
        <f t="shared" si="143"/>
        <v>0</v>
      </c>
      <c r="N1287" s="8">
        <f t="shared" si="144"/>
        <v>0</v>
      </c>
      <c r="O1287" s="8">
        <f t="shared" si="145"/>
        <v>0</v>
      </c>
      <c r="P1287" s="8">
        <f>IF(K1287&lt;&gt;"是",0,IF(税费设置!$B$6="是",E1287/(1+税费设置!$B$10),E1287))</f>
        <v>0</v>
      </c>
      <c r="Q1287" s="8">
        <f>IF(K1287&lt;&gt;"是",0,P1287*税费设置!$B$8)</f>
        <v>0</v>
      </c>
      <c r="R1287" s="8">
        <f>IF(K1287&lt;&gt;"是",0,P1287*税费设置!$B$9)</f>
        <v>0</v>
      </c>
      <c r="S1287" s="8">
        <f t="shared" si="146"/>
        <v>0</v>
      </c>
    </row>
    <row r="1288" spans="1:19" ht="13.9">
      <c r="A1288" s="6" t="str">
        <f>IF(总支出!A1288="","",总支出!A1288)</f>
        <v/>
      </c>
      <c r="B1288" s="7" t="str">
        <f>IF(总支出!B1288="","",总支出!B1288)</f>
        <v/>
      </c>
      <c r="C1288" s="6" t="str">
        <f t="shared" si="140"/>
        <v/>
      </c>
      <c r="D1288" s="6" t="str">
        <f>IF(总支出!C1288="","",总支出!C1288)</f>
        <v/>
      </c>
      <c r="E1288" s="8" t="str">
        <f>IF(总支出!D1288="","",总支出!D1288)</f>
        <v/>
      </c>
      <c r="F1288" s="6" t="str">
        <f>IF(总支出!E1288="","",总支出!E1288)</f>
        <v/>
      </c>
      <c r="G1288" s="6" t="str">
        <f>IF(总支出!H1288="","",总支出!H1288)</f>
        <v/>
      </c>
      <c r="H1288" s="6" t="str">
        <f>IF(总支出!I1288="","自动",总支出!I1288)</f>
        <v>自动</v>
      </c>
      <c r="I1288" s="6" t="str">
        <f>IF(F1288="","",IFERROR(VLOOKUP(F1288,税费设置!$A$15:$B$27,2,FALSE),"含税不明"))</f>
        <v/>
      </c>
      <c r="J1288" s="6" t="str">
        <f t="shared" si="141"/>
        <v/>
      </c>
      <c r="K1288" s="6" t="str">
        <f>IF(AND(税费设置!$B$5="是",G1288="个人支出",J1288="应税"),"是","否")</f>
        <v>否</v>
      </c>
      <c r="L1288" s="8">
        <f t="shared" si="142"/>
        <v>0</v>
      </c>
      <c r="M1288" s="8">
        <f t="shared" si="143"/>
        <v>0</v>
      </c>
      <c r="N1288" s="8">
        <f t="shared" si="144"/>
        <v>0</v>
      </c>
      <c r="O1288" s="8">
        <f t="shared" si="145"/>
        <v>0</v>
      </c>
      <c r="P1288" s="8">
        <f>IF(K1288&lt;&gt;"是",0,IF(税费设置!$B$6="是",E1288/(1+税费设置!$B$10),E1288))</f>
        <v>0</v>
      </c>
      <c r="Q1288" s="8">
        <f>IF(K1288&lt;&gt;"是",0,P1288*税费设置!$B$8)</f>
        <v>0</v>
      </c>
      <c r="R1288" s="8">
        <f>IF(K1288&lt;&gt;"是",0,P1288*税费设置!$B$9)</f>
        <v>0</v>
      </c>
      <c r="S1288" s="8">
        <f t="shared" si="146"/>
        <v>0</v>
      </c>
    </row>
    <row r="1289" spans="1:19" ht="13.9">
      <c r="A1289" s="6" t="str">
        <f>IF(总支出!A1289="","",总支出!A1289)</f>
        <v/>
      </c>
      <c r="B1289" s="7" t="str">
        <f>IF(总支出!B1289="","",总支出!B1289)</f>
        <v/>
      </c>
      <c r="C1289" s="6" t="str">
        <f t="shared" si="140"/>
        <v/>
      </c>
      <c r="D1289" s="6" t="str">
        <f>IF(总支出!C1289="","",总支出!C1289)</f>
        <v/>
      </c>
      <c r="E1289" s="8" t="str">
        <f>IF(总支出!D1289="","",总支出!D1289)</f>
        <v/>
      </c>
      <c r="F1289" s="6" t="str">
        <f>IF(总支出!E1289="","",总支出!E1289)</f>
        <v/>
      </c>
      <c r="G1289" s="6" t="str">
        <f>IF(总支出!H1289="","",总支出!H1289)</f>
        <v/>
      </c>
      <c r="H1289" s="6" t="str">
        <f>IF(总支出!I1289="","自动",总支出!I1289)</f>
        <v>自动</v>
      </c>
      <c r="I1289" s="6" t="str">
        <f>IF(F1289="","",IFERROR(VLOOKUP(F1289,税费设置!$A$15:$B$27,2,FALSE),"含税不明"))</f>
        <v/>
      </c>
      <c r="J1289" s="6" t="str">
        <f t="shared" si="141"/>
        <v/>
      </c>
      <c r="K1289" s="6" t="str">
        <f>IF(AND(税费设置!$B$5="是",G1289="个人支出",J1289="应税"),"是","否")</f>
        <v>否</v>
      </c>
      <c r="L1289" s="8">
        <f t="shared" si="142"/>
        <v>0</v>
      </c>
      <c r="M1289" s="8">
        <f t="shared" si="143"/>
        <v>0</v>
      </c>
      <c r="N1289" s="8">
        <f t="shared" si="144"/>
        <v>0</v>
      </c>
      <c r="O1289" s="8">
        <f t="shared" si="145"/>
        <v>0</v>
      </c>
      <c r="P1289" s="8">
        <f>IF(K1289&lt;&gt;"是",0,IF(税费设置!$B$6="是",E1289/(1+税费设置!$B$10),E1289))</f>
        <v>0</v>
      </c>
      <c r="Q1289" s="8">
        <f>IF(K1289&lt;&gt;"是",0,P1289*税费设置!$B$8)</f>
        <v>0</v>
      </c>
      <c r="R1289" s="8">
        <f>IF(K1289&lt;&gt;"是",0,P1289*税费设置!$B$9)</f>
        <v>0</v>
      </c>
      <c r="S1289" s="8">
        <f t="shared" si="146"/>
        <v>0</v>
      </c>
    </row>
    <row r="1290" spans="1:19" ht="13.9">
      <c r="A1290" s="6" t="str">
        <f>IF(总支出!A1290="","",总支出!A1290)</f>
        <v/>
      </c>
      <c r="B1290" s="7" t="str">
        <f>IF(总支出!B1290="","",总支出!B1290)</f>
        <v/>
      </c>
      <c r="C1290" s="6" t="str">
        <f t="shared" si="140"/>
        <v/>
      </c>
      <c r="D1290" s="6" t="str">
        <f>IF(总支出!C1290="","",总支出!C1290)</f>
        <v/>
      </c>
      <c r="E1290" s="8" t="str">
        <f>IF(总支出!D1290="","",总支出!D1290)</f>
        <v/>
      </c>
      <c r="F1290" s="6" t="str">
        <f>IF(总支出!E1290="","",总支出!E1290)</f>
        <v/>
      </c>
      <c r="G1290" s="6" t="str">
        <f>IF(总支出!H1290="","",总支出!H1290)</f>
        <v/>
      </c>
      <c r="H1290" s="6" t="str">
        <f>IF(总支出!I1290="","自动",总支出!I1290)</f>
        <v>自动</v>
      </c>
      <c r="I1290" s="6" t="str">
        <f>IF(F1290="","",IFERROR(VLOOKUP(F1290,税费设置!$A$15:$B$27,2,FALSE),"含税不明"))</f>
        <v/>
      </c>
      <c r="J1290" s="6" t="str">
        <f t="shared" si="141"/>
        <v/>
      </c>
      <c r="K1290" s="6" t="str">
        <f>IF(AND(税费设置!$B$5="是",G1290="个人支出",J1290="应税"),"是","否")</f>
        <v>否</v>
      </c>
      <c r="L1290" s="8">
        <f t="shared" si="142"/>
        <v>0</v>
      </c>
      <c r="M1290" s="8">
        <f t="shared" si="143"/>
        <v>0</v>
      </c>
      <c r="N1290" s="8">
        <f t="shared" si="144"/>
        <v>0</v>
      </c>
      <c r="O1290" s="8">
        <f t="shared" si="145"/>
        <v>0</v>
      </c>
      <c r="P1290" s="8">
        <f>IF(K1290&lt;&gt;"是",0,IF(税费设置!$B$6="是",E1290/(1+税费设置!$B$10),E1290))</f>
        <v>0</v>
      </c>
      <c r="Q1290" s="8">
        <f>IF(K1290&lt;&gt;"是",0,P1290*税费设置!$B$8)</f>
        <v>0</v>
      </c>
      <c r="R1290" s="8">
        <f>IF(K1290&lt;&gt;"是",0,P1290*税费设置!$B$9)</f>
        <v>0</v>
      </c>
      <c r="S1290" s="8">
        <f t="shared" si="146"/>
        <v>0</v>
      </c>
    </row>
    <row r="1291" spans="1:19" ht="13.9">
      <c r="A1291" s="6" t="str">
        <f>IF(总支出!A1291="","",总支出!A1291)</f>
        <v/>
      </c>
      <c r="B1291" s="7" t="str">
        <f>IF(总支出!B1291="","",总支出!B1291)</f>
        <v/>
      </c>
      <c r="C1291" s="6" t="str">
        <f t="shared" si="140"/>
        <v/>
      </c>
      <c r="D1291" s="6" t="str">
        <f>IF(总支出!C1291="","",总支出!C1291)</f>
        <v/>
      </c>
      <c r="E1291" s="8" t="str">
        <f>IF(总支出!D1291="","",总支出!D1291)</f>
        <v/>
      </c>
      <c r="F1291" s="6" t="str">
        <f>IF(总支出!E1291="","",总支出!E1291)</f>
        <v/>
      </c>
      <c r="G1291" s="6" t="str">
        <f>IF(总支出!H1291="","",总支出!H1291)</f>
        <v/>
      </c>
      <c r="H1291" s="6" t="str">
        <f>IF(总支出!I1291="","自动",总支出!I1291)</f>
        <v>自动</v>
      </c>
      <c r="I1291" s="6" t="str">
        <f>IF(F1291="","",IFERROR(VLOOKUP(F1291,税费设置!$A$15:$B$27,2,FALSE),"含税不明"))</f>
        <v/>
      </c>
      <c r="J1291" s="6" t="str">
        <f t="shared" si="141"/>
        <v/>
      </c>
      <c r="K1291" s="6" t="str">
        <f>IF(AND(税费设置!$B$5="是",G1291="个人支出",J1291="应税"),"是","否")</f>
        <v>否</v>
      </c>
      <c r="L1291" s="8">
        <f t="shared" si="142"/>
        <v>0</v>
      </c>
      <c r="M1291" s="8">
        <f t="shared" si="143"/>
        <v>0</v>
      </c>
      <c r="N1291" s="8">
        <f t="shared" si="144"/>
        <v>0</v>
      </c>
      <c r="O1291" s="8">
        <f t="shared" si="145"/>
        <v>0</v>
      </c>
      <c r="P1291" s="8">
        <f>IF(K1291&lt;&gt;"是",0,IF(税费设置!$B$6="是",E1291/(1+税费设置!$B$10),E1291))</f>
        <v>0</v>
      </c>
      <c r="Q1291" s="8">
        <f>IF(K1291&lt;&gt;"是",0,P1291*税费设置!$B$8)</f>
        <v>0</v>
      </c>
      <c r="R1291" s="8">
        <f>IF(K1291&lt;&gt;"是",0,P1291*税费设置!$B$9)</f>
        <v>0</v>
      </c>
      <c r="S1291" s="8">
        <f t="shared" si="146"/>
        <v>0</v>
      </c>
    </row>
    <row r="1292" spans="1:19" ht="13.9">
      <c r="A1292" s="6" t="str">
        <f>IF(总支出!A1292="","",总支出!A1292)</f>
        <v/>
      </c>
      <c r="B1292" s="7" t="str">
        <f>IF(总支出!B1292="","",总支出!B1292)</f>
        <v/>
      </c>
      <c r="C1292" s="6" t="str">
        <f t="shared" si="140"/>
        <v/>
      </c>
      <c r="D1292" s="6" t="str">
        <f>IF(总支出!C1292="","",总支出!C1292)</f>
        <v/>
      </c>
      <c r="E1292" s="8" t="str">
        <f>IF(总支出!D1292="","",总支出!D1292)</f>
        <v/>
      </c>
      <c r="F1292" s="6" t="str">
        <f>IF(总支出!E1292="","",总支出!E1292)</f>
        <v/>
      </c>
      <c r="G1292" s="6" t="str">
        <f>IF(总支出!H1292="","",总支出!H1292)</f>
        <v/>
      </c>
      <c r="H1292" s="6" t="str">
        <f>IF(总支出!I1292="","自动",总支出!I1292)</f>
        <v>自动</v>
      </c>
      <c r="I1292" s="6" t="str">
        <f>IF(F1292="","",IFERROR(VLOOKUP(F1292,税费设置!$A$15:$B$27,2,FALSE),"含税不明"))</f>
        <v/>
      </c>
      <c r="J1292" s="6" t="str">
        <f t="shared" si="141"/>
        <v/>
      </c>
      <c r="K1292" s="6" t="str">
        <f>IF(AND(税费设置!$B$5="是",G1292="个人支出",J1292="应税"),"是","否")</f>
        <v>否</v>
      </c>
      <c r="L1292" s="8">
        <f t="shared" si="142"/>
        <v>0</v>
      </c>
      <c r="M1292" s="8">
        <f t="shared" si="143"/>
        <v>0</v>
      </c>
      <c r="N1292" s="8">
        <f t="shared" si="144"/>
        <v>0</v>
      </c>
      <c r="O1292" s="8">
        <f t="shared" si="145"/>
        <v>0</v>
      </c>
      <c r="P1292" s="8">
        <f>IF(K1292&lt;&gt;"是",0,IF(税费设置!$B$6="是",E1292/(1+税费设置!$B$10),E1292))</f>
        <v>0</v>
      </c>
      <c r="Q1292" s="8">
        <f>IF(K1292&lt;&gt;"是",0,P1292*税费设置!$B$8)</f>
        <v>0</v>
      </c>
      <c r="R1292" s="8">
        <f>IF(K1292&lt;&gt;"是",0,P1292*税费设置!$B$9)</f>
        <v>0</v>
      </c>
      <c r="S1292" s="8">
        <f t="shared" si="146"/>
        <v>0</v>
      </c>
    </row>
    <row r="1293" spans="1:19" ht="13.9">
      <c r="A1293" s="6" t="str">
        <f>IF(总支出!A1293="","",总支出!A1293)</f>
        <v/>
      </c>
      <c r="B1293" s="7" t="str">
        <f>IF(总支出!B1293="","",总支出!B1293)</f>
        <v/>
      </c>
      <c r="C1293" s="6" t="str">
        <f t="shared" si="140"/>
        <v/>
      </c>
      <c r="D1293" s="6" t="str">
        <f>IF(总支出!C1293="","",总支出!C1293)</f>
        <v/>
      </c>
      <c r="E1293" s="8" t="str">
        <f>IF(总支出!D1293="","",总支出!D1293)</f>
        <v/>
      </c>
      <c r="F1293" s="6" t="str">
        <f>IF(总支出!E1293="","",总支出!E1293)</f>
        <v/>
      </c>
      <c r="G1293" s="6" t="str">
        <f>IF(总支出!H1293="","",总支出!H1293)</f>
        <v/>
      </c>
      <c r="H1293" s="6" t="str">
        <f>IF(总支出!I1293="","自动",总支出!I1293)</f>
        <v>自动</v>
      </c>
      <c r="I1293" s="6" t="str">
        <f>IF(F1293="","",IFERROR(VLOOKUP(F1293,税费设置!$A$15:$B$27,2,FALSE),"含税不明"))</f>
        <v/>
      </c>
      <c r="J1293" s="6" t="str">
        <f t="shared" si="141"/>
        <v/>
      </c>
      <c r="K1293" s="6" t="str">
        <f>IF(AND(税费设置!$B$5="是",G1293="个人支出",J1293="应税"),"是","否")</f>
        <v>否</v>
      </c>
      <c r="L1293" s="8">
        <f t="shared" si="142"/>
        <v>0</v>
      </c>
      <c r="M1293" s="8">
        <f t="shared" si="143"/>
        <v>0</v>
      </c>
      <c r="N1293" s="8">
        <f t="shared" si="144"/>
        <v>0</v>
      </c>
      <c r="O1293" s="8">
        <f t="shared" si="145"/>
        <v>0</v>
      </c>
      <c r="P1293" s="8">
        <f>IF(K1293&lt;&gt;"是",0,IF(税费设置!$B$6="是",E1293/(1+税费设置!$B$10),E1293))</f>
        <v>0</v>
      </c>
      <c r="Q1293" s="8">
        <f>IF(K1293&lt;&gt;"是",0,P1293*税费设置!$B$8)</f>
        <v>0</v>
      </c>
      <c r="R1293" s="8">
        <f>IF(K1293&lt;&gt;"是",0,P1293*税费设置!$B$9)</f>
        <v>0</v>
      </c>
      <c r="S1293" s="8">
        <f t="shared" si="146"/>
        <v>0</v>
      </c>
    </row>
    <row r="1294" spans="1:19" ht="13.9">
      <c r="A1294" s="6" t="str">
        <f>IF(总支出!A1294="","",总支出!A1294)</f>
        <v/>
      </c>
      <c r="B1294" s="7" t="str">
        <f>IF(总支出!B1294="","",总支出!B1294)</f>
        <v/>
      </c>
      <c r="C1294" s="6" t="str">
        <f t="shared" si="140"/>
        <v/>
      </c>
      <c r="D1294" s="6" t="str">
        <f>IF(总支出!C1294="","",总支出!C1294)</f>
        <v/>
      </c>
      <c r="E1294" s="8" t="str">
        <f>IF(总支出!D1294="","",总支出!D1294)</f>
        <v/>
      </c>
      <c r="F1294" s="6" t="str">
        <f>IF(总支出!E1294="","",总支出!E1294)</f>
        <v/>
      </c>
      <c r="G1294" s="6" t="str">
        <f>IF(总支出!H1294="","",总支出!H1294)</f>
        <v/>
      </c>
      <c r="H1294" s="6" t="str">
        <f>IF(总支出!I1294="","自动",总支出!I1294)</f>
        <v>自动</v>
      </c>
      <c r="I1294" s="6" t="str">
        <f>IF(F1294="","",IFERROR(VLOOKUP(F1294,税费设置!$A$15:$B$27,2,FALSE),"含税不明"))</f>
        <v/>
      </c>
      <c r="J1294" s="6" t="str">
        <f t="shared" si="141"/>
        <v/>
      </c>
      <c r="K1294" s="6" t="str">
        <f>IF(AND(税费设置!$B$5="是",G1294="个人支出",J1294="应税"),"是","否")</f>
        <v>否</v>
      </c>
      <c r="L1294" s="8">
        <f t="shared" si="142"/>
        <v>0</v>
      </c>
      <c r="M1294" s="8">
        <f t="shared" si="143"/>
        <v>0</v>
      </c>
      <c r="N1294" s="8">
        <f t="shared" si="144"/>
        <v>0</v>
      </c>
      <c r="O1294" s="8">
        <f t="shared" si="145"/>
        <v>0</v>
      </c>
      <c r="P1294" s="8">
        <f>IF(K1294&lt;&gt;"是",0,IF(税费设置!$B$6="是",E1294/(1+税费设置!$B$10),E1294))</f>
        <v>0</v>
      </c>
      <c r="Q1294" s="8">
        <f>IF(K1294&lt;&gt;"是",0,P1294*税费设置!$B$8)</f>
        <v>0</v>
      </c>
      <c r="R1294" s="8">
        <f>IF(K1294&lt;&gt;"是",0,P1294*税费设置!$B$9)</f>
        <v>0</v>
      </c>
      <c r="S1294" s="8">
        <f t="shared" si="146"/>
        <v>0</v>
      </c>
    </row>
    <row r="1295" spans="1:19" ht="13.9">
      <c r="A1295" s="6" t="str">
        <f>IF(总支出!A1295="","",总支出!A1295)</f>
        <v/>
      </c>
      <c r="B1295" s="7" t="str">
        <f>IF(总支出!B1295="","",总支出!B1295)</f>
        <v/>
      </c>
      <c r="C1295" s="6" t="str">
        <f t="shared" si="140"/>
        <v/>
      </c>
      <c r="D1295" s="6" t="str">
        <f>IF(总支出!C1295="","",总支出!C1295)</f>
        <v/>
      </c>
      <c r="E1295" s="8" t="str">
        <f>IF(总支出!D1295="","",总支出!D1295)</f>
        <v/>
      </c>
      <c r="F1295" s="6" t="str">
        <f>IF(总支出!E1295="","",总支出!E1295)</f>
        <v/>
      </c>
      <c r="G1295" s="6" t="str">
        <f>IF(总支出!H1295="","",总支出!H1295)</f>
        <v/>
      </c>
      <c r="H1295" s="6" t="str">
        <f>IF(总支出!I1295="","自动",总支出!I1295)</f>
        <v>自动</v>
      </c>
      <c r="I1295" s="6" t="str">
        <f>IF(F1295="","",IFERROR(VLOOKUP(F1295,税费设置!$A$15:$B$27,2,FALSE),"含税不明"))</f>
        <v/>
      </c>
      <c r="J1295" s="6" t="str">
        <f t="shared" si="141"/>
        <v/>
      </c>
      <c r="K1295" s="6" t="str">
        <f>IF(AND(税费设置!$B$5="是",G1295="个人支出",J1295="应税"),"是","否")</f>
        <v>否</v>
      </c>
      <c r="L1295" s="8">
        <f t="shared" si="142"/>
        <v>0</v>
      </c>
      <c r="M1295" s="8">
        <f t="shared" si="143"/>
        <v>0</v>
      </c>
      <c r="N1295" s="8">
        <f t="shared" si="144"/>
        <v>0</v>
      </c>
      <c r="O1295" s="8">
        <f t="shared" si="145"/>
        <v>0</v>
      </c>
      <c r="P1295" s="8">
        <f>IF(K1295&lt;&gt;"是",0,IF(税费设置!$B$6="是",E1295/(1+税费设置!$B$10),E1295))</f>
        <v>0</v>
      </c>
      <c r="Q1295" s="8">
        <f>IF(K1295&lt;&gt;"是",0,P1295*税费设置!$B$8)</f>
        <v>0</v>
      </c>
      <c r="R1295" s="8">
        <f>IF(K1295&lt;&gt;"是",0,P1295*税费设置!$B$9)</f>
        <v>0</v>
      </c>
      <c r="S1295" s="8">
        <f t="shared" si="146"/>
        <v>0</v>
      </c>
    </row>
    <row r="1296" spans="1:19" ht="13.9">
      <c r="A1296" s="6" t="str">
        <f>IF(总支出!A1296="","",总支出!A1296)</f>
        <v/>
      </c>
      <c r="B1296" s="7" t="str">
        <f>IF(总支出!B1296="","",总支出!B1296)</f>
        <v/>
      </c>
      <c r="C1296" s="6" t="str">
        <f t="shared" si="140"/>
        <v/>
      </c>
      <c r="D1296" s="6" t="str">
        <f>IF(总支出!C1296="","",总支出!C1296)</f>
        <v/>
      </c>
      <c r="E1296" s="8" t="str">
        <f>IF(总支出!D1296="","",总支出!D1296)</f>
        <v/>
      </c>
      <c r="F1296" s="6" t="str">
        <f>IF(总支出!E1296="","",总支出!E1296)</f>
        <v/>
      </c>
      <c r="G1296" s="6" t="str">
        <f>IF(总支出!H1296="","",总支出!H1296)</f>
        <v/>
      </c>
      <c r="H1296" s="6" t="str">
        <f>IF(总支出!I1296="","自动",总支出!I1296)</f>
        <v>自动</v>
      </c>
      <c r="I1296" s="6" t="str">
        <f>IF(F1296="","",IFERROR(VLOOKUP(F1296,税费设置!$A$15:$B$27,2,FALSE),"含税不明"))</f>
        <v/>
      </c>
      <c r="J1296" s="6" t="str">
        <f t="shared" si="141"/>
        <v/>
      </c>
      <c r="K1296" s="6" t="str">
        <f>IF(AND(税费设置!$B$5="是",G1296="个人支出",J1296="应税"),"是","否")</f>
        <v>否</v>
      </c>
      <c r="L1296" s="8">
        <f t="shared" si="142"/>
        <v>0</v>
      </c>
      <c r="M1296" s="8">
        <f t="shared" si="143"/>
        <v>0</v>
      </c>
      <c r="N1296" s="8">
        <f t="shared" si="144"/>
        <v>0</v>
      </c>
      <c r="O1296" s="8">
        <f t="shared" si="145"/>
        <v>0</v>
      </c>
      <c r="P1296" s="8">
        <f>IF(K1296&lt;&gt;"是",0,IF(税费设置!$B$6="是",E1296/(1+税费设置!$B$10),E1296))</f>
        <v>0</v>
      </c>
      <c r="Q1296" s="8">
        <f>IF(K1296&lt;&gt;"是",0,P1296*税费设置!$B$8)</f>
        <v>0</v>
      </c>
      <c r="R1296" s="8">
        <f>IF(K1296&lt;&gt;"是",0,P1296*税费设置!$B$9)</f>
        <v>0</v>
      </c>
      <c r="S1296" s="8">
        <f t="shared" si="146"/>
        <v>0</v>
      </c>
    </row>
    <row r="1297" spans="1:19" ht="13.9">
      <c r="A1297" s="6" t="str">
        <f>IF(总支出!A1297="","",总支出!A1297)</f>
        <v/>
      </c>
      <c r="B1297" s="7" t="str">
        <f>IF(总支出!B1297="","",总支出!B1297)</f>
        <v/>
      </c>
      <c r="C1297" s="6" t="str">
        <f t="shared" si="140"/>
        <v/>
      </c>
      <c r="D1297" s="6" t="str">
        <f>IF(总支出!C1297="","",总支出!C1297)</f>
        <v/>
      </c>
      <c r="E1297" s="8" t="str">
        <f>IF(总支出!D1297="","",总支出!D1297)</f>
        <v/>
      </c>
      <c r="F1297" s="6" t="str">
        <f>IF(总支出!E1297="","",总支出!E1297)</f>
        <v/>
      </c>
      <c r="G1297" s="6" t="str">
        <f>IF(总支出!H1297="","",总支出!H1297)</f>
        <v/>
      </c>
      <c r="H1297" s="6" t="str">
        <f>IF(总支出!I1297="","自动",总支出!I1297)</f>
        <v>自动</v>
      </c>
      <c r="I1297" s="6" t="str">
        <f>IF(F1297="","",IFERROR(VLOOKUP(F1297,税费设置!$A$15:$B$27,2,FALSE),"含税不明"))</f>
        <v/>
      </c>
      <c r="J1297" s="6" t="str">
        <f t="shared" si="141"/>
        <v/>
      </c>
      <c r="K1297" s="6" t="str">
        <f>IF(AND(税费设置!$B$5="是",G1297="个人支出",J1297="应税"),"是","否")</f>
        <v>否</v>
      </c>
      <c r="L1297" s="8">
        <f t="shared" si="142"/>
        <v>0</v>
      </c>
      <c r="M1297" s="8">
        <f t="shared" si="143"/>
        <v>0</v>
      </c>
      <c r="N1297" s="8">
        <f t="shared" si="144"/>
        <v>0</v>
      </c>
      <c r="O1297" s="8">
        <f t="shared" si="145"/>
        <v>0</v>
      </c>
      <c r="P1297" s="8">
        <f>IF(K1297&lt;&gt;"是",0,IF(税费设置!$B$6="是",E1297/(1+税费设置!$B$10),E1297))</f>
        <v>0</v>
      </c>
      <c r="Q1297" s="8">
        <f>IF(K1297&lt;&gt;"是",0,P1297*税费设置!$B$8)</f>
        <v>0</v>
      </c>
      <c r="R1297" s="8">
        <f>IF(K1297&lt;&gt;"是",0,P1297*税费设置!$B$9)</f>
        <v>0</v>
      </c>
      <c r="S1297" s="8">
        <f t="shared" si="146"/>
        <v>0</v>
      </c>
    </row>
    <row r="1298" spans="1:19" ht="13.9">
      <c r="A1298" s="6" t="str">
        <f>IF(总支出!A1298="","",总支出!A1298)</f>
        <v/>
      </c>
      <c r="B1298" s="7" t="str">
        <f>IF(总支出!B1298="","",总支出!B1298)</f>
        <v/>
      </c>
      <c r="C1298" s="6" t="str">
        <f t="shared" si="140"/>
        <v/>
      </c>
      <c r="D1298" s="6" t="str">
        <f>IF(总支出!C1298="","",总支出!C1298)</f>
        <v/>
      </c>
      <c r="E1298" s="8" t="str">
        <f>IF(总支出!D1298="","",总支出!D1298)</f>
        <v/>
      </c>
      <c r="F1298" s="6" t="str">
        <f>IF(总支出!E1298="","",总支出!E1298)</f>
        <v/>
      </c>
      <c r="G1298" s="6" t="str">
        <f>IF(总支出!H1298="","",总支出!H1298)</f>
        <v/>
      </c>
      <c r="H1298" s="6" t="str">
        <f>IF(总支出!I1298="","自动",总支出!I1298)</f>
        <v>自动</v>
      </c>
      <c r="I1298" s="6" t="str">
        <f>IF(F1298="","",IFERROR(VLOOKUP(F1298,税费设置!$A$15:$B$27,2,FALSE),"含税不明"))</f>
        <v/>
      </c>
      <c r="J1298" s="6" t="str">
        <f t="shared" si="141"/>
        <v/>
      </c>
      <c r="K1298" s="6" t="str">
        <f>IF(AND(税费设置!$B$5="是",G1298="个人支出",J1298="应税"),"是","否")</f>
        <v>否</v>
      </c>
      <c r="L1298" s="8">
        <f t="shared" si="142"/>
        <v>0</v>
      </c>
      <c r="M1298" s="8">
        <f t="shared" si="143"/>
        <v>0</v>
      </c>
      <c r="N1298" s="8">
        <f t="shared" si="144"/>
        <v>0</v>
      </c>
      <c r="O1298" s="8">
        <f t="shared" si="145"/>
        <v>0</v>
      </c>
      <c r="P1298" s="8">
        <f>IF(K1298&lt;&gt;"是",0,IF(税费设置!$B$6="是",E1298/(1+税费设置!$B$10),E1298))</f>
        <v>0</v>
      </c>
      <c r="Q1298" s="8">
        <f>IF(K1298&lt;&gt;"是",0,P1298*税费设置!$B$8)</f>
        <v>0</v>
      </c>
      <c r="R1298" s="8">
        <f>IF(K1298&lt;&gt;"是",0,P1298*税费设置!$B$9)</f>
        <v>0</v>
      </c>
      <c r="S1298" s="8">
        <f t="shared" si="146"/>
        <v>0</v>
      </c>
    </row>
    <row r="1299" spans="1:19" ht="13.9">
      <c r="A1299" s="6" t="str">
        <f>IF(总支出!A1299="","",总支出!A1299)</f>
        <v/>
      </c>
      <c r="B1299" s="7" t="str">
        <f>IF(总支出!B1299="","",总支出!B1299)</f>
        <v/>
      </c>
      <c r="C1299" s="6" t="str">
        <f t="shared" si="140"/>
        <v/>
      </c>
      <c r="D1299" s="6" t="str">
        <f>IF(总支出!C1299="","",总支出!C1299)</f>
        <v/>
      </c>
      <c r="E1299" s="8" t="str">
        <f>IF(总支出!D1299="","",总支出!D1299)</f>
        <v/>
      </c>
      <c r="F1299" s="6" t="str">
        <f>IF(总支出!E1299="","",总支出!E1299)</f>
        <v/>
      </c>
      <c r="G1299" s="6" t="str">
        <f>IF(总支出!H1299="","",总支出!H1299)</f>
        <v/>
      </c>
      <c r="H1299" s="6" t="str">
        <f>IF(总支出!I1299="","自动",总支出!I1299)</f>
        <v>自动</v>
      </c>
      <c r="I1299" s="6" t="str">
        <f>IF(F1299="","",IFERROR(VLOOKUP(F1299,税费设置!$A$15:$B$27,2,FALSE),"含税不明"))</f>
        <v/>
      </c>
      <c r="J1299" s="6" t="str">
        <f t="shared" si="141"/>
        <v/>
      </c>
      <c r="K1299" s="6" t="str">
        <f>IF(AND(税费设置!$B$5="是",G1299="个人支出",J1299="应税"),"是","否")</f>
        <v>否</v>
      </c>
      <c r="L1299" s="8">
        <f t="shared" si="142"/>
        <v>0</v>
      </c>
      <c r="M1299" s="8">
        <f t="shared" si="143"/>
        <v>0</v>
      </c>
      <c r="N1299" s="8">
        <f t="shared" si="144"/>
        <v>0</v>
      </c>
      <c r="O1299" s="8">
        <f t="shared" si="145"/>
        <v>0</v>
      </c>
      <c r="P1299" s="8">
        <f>IF(K1299&lt;&gt;"是",0,IF(税费设置!$B$6="是",E1299/(1+税费设置!$B$10),E1299))</f>
        <v>0</v>
      </c>
      <c r="Q1299" s="8">
        <f>IF(K1299&lt;&gt;"是",0,P1299*税费设置!$B$8)</f>
        <v>0</v>
      </c>
      <c r="R1299" s="8">
        <f>IF(K1299&lt;&gt;"是",0,P1299*税费设置!$B$9)</f>
        <v>0</v>
      </c>
      <c r="S1299" s="8">
        <f t="shared" si="146"/>
        <v>0</v>
      </c>
    </row>
    <row r="1300" spans="1:19" ht="13.9">
      <c r="A1300" s="6" t="str">
        <f>IF(总支出!A1300="","",总支出!A1300)</f>
        <v/>
      </c>
      <c r="B1300" s="7" t="str">
        <f>IF(总支出!B1300="","",总支出!B1300)</f>
        <v/>
      </c>
      <c r="C1300" s="6" t="str">
        <f t="shared" si="140"/>
        <v/>
      </c>
      <c r="D1300" s="6" t="str">
        <f>IF(总支出!C1300="","",总支出!C1300)</f>
        <v/>
      </c>
      <c r="E1300" s="8" t="str">
        <f>IF(总支出!D1300="","",总支出!D1300)</f>
        <v/>
      </c>
      <c r="F1300" s="6" t="str">
        <f>IF(总支出!E1300="","",总支出!E1300)</f>
        <v/>
      </c>
      <c r="G1300" s="6" t="str">
        <f>IF(总支出!H1300="","",总支出!H1300)</f>
        <v/>
      </c>
      <c r="H1300" s="6" t="str">
        <f>IF(总支出!I1300="","自动",总支出!I1300)</f>
        <v>自动</v>
      </c>
      <c r="I1300" s="6" t="str">
        <f>IF(F1300="","",IFERROR(VLOOKUP(F1300,税费设置!$A$15:$B$27,2,FALSE),"含税不明"))</f>
        <v/>
      </c>
      <c r="J1300" s="6" t="str">
        <f t="shared" si="141"/>
        <v/>
      </c>
      <c r="K1300" s="6" t="str">
        <f>IF(AND(税费设置!$B$5="是",G1300="个人支出",J1300="应税"),"是","否")</f>
        <v>否</v>
      </c>
      <c r="L1300" s="8">
        <f t="shared" si="142"/>
        <v>0</v>
      </c>
      <c r="M1300" s="8">
        <f t="shared" si="143"/>
        <v>0</v>
      </c>
      <c r="N1300" s="8">
        <f t="shared" si="144"/>
        <v>0</v>
      </c>
      <c r="O1300" s="8">
        <f t="shared" si="145"/>
        <v>0</v>
      </c>
      <c r="P1300" s="8">
        <f>IF(K1300&lt;&gt;"是",0,IF(税费设置!$B$6="是",E1300/(1+税费设置!$B$10),E1300))</f>
        <v>0</v>
      </c>
      <c r="Q1300" s="8">
        <f>IF(K1300&lt;&gt;"是",0,P1300*税费设置!$B$8)</f>
        <v>0</v>
      </c>
      <c r="R1300" s="8">
        <f>IF(K1300&lt;&gt;"是",0,P1300*税费设置!$B$9)</f>
        <v>0</v>
      </c>
      <c r="S1300" s="8">
        <f t="shared" si="146"/>
        <v>0</v>
      </c>
    </row>
    <row r="1301" spans="1:19" ht="13.9">
      <c r="A1301" s="6" t="str">
        <f>IF(总支出!A1301="","",总支出!A1301)</f>
        <v/>
      </c>
      <c r="B1301" s="7" t="str">
        <f>IF(总支出!B1301="","",总支出!B1301)</f>
        <v/>
      </c>
      <c r="C1301" s="6" t="str">
        <f t="shared" si="140"/>
        <v/>
      </c>
      <c r="D1301" s="6" t="str">
        <f>IF(总支出!C1301="","",总支出!C1301)</f>
        <v/>
      </c>
      <c r="E1301" s="8" t="str">
        <f>IF(总支出!D1301="","",总支出!D1301)</f>
        <v/>
      </c>
      <c r="F1301" s="6" t="str">
        <f>IF(总支出!E1301="","",总支出!E1301)</f>
        <v/>
      </c>
      <c r="G1301" s="6" t="str">
        <f>IF(总支出!H1301="","",总支出!H1301)</f>
        <v/>
      </c>
      <c r="H1301" s="6" t="str">
        <f>IF(总支出!I1301="","自动",总支出!I1301)</f>
        <v>自动</v>
      </c>
      <c r="I1301" s="6" t="str">
        <f>IF(F1301="","",IFERROR(VLOOKUP(F1301,税费设置!$A$15:$B$27,2,FALSE),"含税不明"))</f>
        <v/>
      </c>
      <c r="J1301" s="6" t="str">
        <f t="shared" si="141"/>
        <v/>
      </c>
      <c r="K1301" s="6" t="str">
        <f>IF(AND(税费设置!$B$5="是",G1301="个人支出",J1301="应税"),"是","否")</f>
        <v>否</v>
      </c>
      <c r="L1301" s="8">
        <f t="shared" si="142"/>
        <v>0</v>
      </c>
      <c r="M1301" s="8">
        <f t="shared" si="143"/>
        <v>0</v>
      </c>
      <c r="N1301" s="8">
        <f t="shared" si="144"/>
        <v>0</v>
      </c>
      <c r="O1301" s="8">
        <f t="shared" si="145"/>
        <v>0</v>
      </c>
      <c r="P1301" s="8">
        <f>IF(K1301&lt;&gt;"是",0,IF(税费设置!$B$6="是",E1301/(1+税费设置!$B$10),E1301))</f>
        <v>0</v>
      </c>
      <c r="Q1301" s="8">
        <f>IF(K1301&lt;&gt;"是",0,P1301*税费设置!$B$8)</f>
        <v>0</v>
      </c>
      <c r="R1301" s="8">
        <f>IF(K1301&lt;&gt;"是",0,P1301*税费设置!$B$9)</f>
        <v>0</v>
      </c>
      <c r="S1301" s="8">
        <f t="shared" si="146"/>
        <v>0</v>
      </c>
    </row>
    <row r="1302" spans="1:19" ht="13.9">
      <c r="A1302" s="6" t="str">
        <f>IF(总支出!A1302="","",总支出!A1302)</f>
        <v/>
      </c>
      <c r="B1302" s="7" t="str">
        <f>IF(总支出!B1302="","",总支出!B1302)</f>
        <v/>
      </c>
      <c r="C1302" s="6" t="str">
        <f t="shared" si="140"/>
        <v/>
      </c>
      <c r="D1302" s="6" t="str">
        <f>IF(总支出!C1302="","",总支出!C1302)</f>
        <v/>
      </c>
      <c r="E1302" s="8" t="str">
        <f>IF(总支出!D1302="","",总支出!D1302)</f>
        <v/>
      </c>
      <c r="F1302" s="6" t="str">
        <f>IF(总支出!E1302="","",总支出!E1302)</f>
        <v/>
      </c>
      <c r="G1302" s="6" t="str">
        <f>IF(总支出!H1302="","",总支出!H1302)</f>
        <v/>
      </c>
      <c r="H1302" s="6" t="str">
        <f>IF(总支出!I1302="","自动",总支出!I1302)</f>
        <v>自动</v>
      </c>
      <c r="I1302" s="6" t="str">
        <f>IF(F1302="","",IFERROR(VLOOKUP(F1302,税费设置!$A$15:$B$27,2,FALSE),"含税不明"))</f>
        <v/>
      </c>
      <c r="J1302" s="6" t="str">
        <f t="shared" si="141"/>
        <v/>
      </c>
      <c r="K1302" s="6" t="str">
        <f>IF(AND(税费设置!$B$5="是",G1302="个人支出",J1302="应税"),"是","否")</f>
        <v>否</v>
      </c>
      <c r="L1302" s="8">
        <f t="shared" si="142"/>
        <v>0</v>
      </c>
      <c r="M1302" s="8">
        <f t="shared" si="143"/>
        <v>0</v>
      </c>
      <c r="N1302" s="8">
        <f t="shared" si="144"/>
        <v>0</v>
      </c>
      <c r="O1302" s="8">
        <f t="shared" si="145"/>
        <v>0</v>
      </c>
      <c r="P1302" s="8">
        <f>IF(K1302&lt;&gt;"是",0,IF(税费设置!$B$6="是",E1302/(1+税费设置!$B$10),E1302))</f>
        <v>0</v>
      </c>
      <c r="Q1302" s="8">
        <f>IF(K1302&lt;&gt;"是",0,P1302*税费设置!$B$8)</f>
        <v>0</v>
      </c>
      <c r="R1302" s="8">
        <f>IF(K1302&lt;&gt;"是",0,P1302*税费设置!$B$9)</f>
        <v>0</v>
      </c>
      <c r="S1302" s="8">
        <f t="shared" si="146"/>
        <v>0</v>
      </c>
    </row>
    <row r="1303" spans="1:19" ht="13.9">
      <c r="A1303" s="6" t="str">
        <f>IF(总支出!A1303="","",总支出!A1303)</f>
        <v/>
      </c>
      <c r="B1303" s="7" t="str">
        <f>IF(总支出!B1303="","",总支出!B1303)</f>
        <v/>
      </c>
      <c r="C1303" s="6" t="str">
        <f t="shared" si="140"/>
        <v/>
      </c>
      <c r="D1303" s="6" t="str">
        <f>IF(总支出!C1303="","",总支出!C1303)</f>
        <v/>
      </c>
      <c r="E1303" s="8" t="str">
        <f>IF(总支出!D1303="","",总支出!D1303)</f>
        <v/>
      </c>
      <c r="F1303" s="6" t="str">
        <f>IF(总支出!E1303="","",总支出!E1303)</f>
        <v/>
      </c>
      <c r="G1303" s="6" t="str">
        <f>IF(总支出!H1303="","",总支出!H1303)</f>
        <v/>
      </c>
      <c r="H1303" s="6" t="str">
        <f>IF(总支出!I1303="","自动",总支出!I1303)</f>
        <v>自动</v>
      </c>
      <c r="I1303" s="6" t="str">
        <f>IF(F1303="","",IFERROR(VLOOKUP(F1303,税费设置!$A$15:$B$27,2,FALSE),"含税不明"))</f>
        <v/>
      </c>
      <c r="J1303" s="6" t="str">
        <f t="shared" si="141"/>
        <v/>
      </c>
      <c r="K1303" s="6" t="str">
        <f>IF(AND(税费设置!$B$5="是",G1303="个人支出",J1303="应税"),"是","否")</f>
        <v>否</v>
      </c>
      <c r="L1303" s="8">
        <f t="shared" si="142"/>
        <v>0</v>
      </c>
      <c r="M1303" s="8">
        <f t="shared" si="143"/>
        <v>0</v>
      </c>
      <c r="N1303" s="8">
        <f t="shared" si="144"/>
        <v>0</v>
      </c>
      <c r="O1303" s="8">
        <f t="shared" si="145"/>
        <v>0</v>
      </c>
      <c r="P1303" s="8">
        <f>IF(K1303&lt;&gt;"是",0,IF(税费设置!$B$6="是",E1303/(1+税费设置!$B$10),E1303))</f>
        <v>0</v>
      </c>
      <c r="Q1303" s="8">
        <f>IF(K1303&lt;&gt;"是",0,P1303*税费设置!$B$8)</f>
        <v>0</v>
      </c>
      <c r="R1303" s="8">
        <f>IF(K1303&lt;&gt;"是",0,P1303*税费设置!$B$9)</f>
        <v>0</v>
      </c>
      <c r="S1303" s="8">
        <f t="shared" si="146"/>
        <v>0</v>
      </c>
    </row>
    <row r="1304" spans="1:19" ht="13.9">
      <c r="A1304" s="6" t="str">
        <f>IF(总支出!A1304="","",总支出!A1304)</f>
        <v/>
      </c>
      <c r="B1304" s="7" t="str">
        <f>IF(总支出!B1304="","",总支出!B1304)</f>
        <v/>
      </c>
      <c r="C1304" s="6" t="str">
        <f t="shared" si="140"/>
        <v/>
      </c>
      <c r="D1304" s="6" t="str">
        <f>IF(总支出!C1304="","",总支出!C1304)</f>
        <v/>
      </c>
      <c r="E1304" s="8" t="str">
        <f>IF(总支出!D1304="","",总支出!D1304)</f>
        <v/>
      </c>
      <c r="F1304" s="6" t="str">
        <f>IF(总支出!E1304="","",总支出!E1304)</f>
        <v/>
      </c>
      <c r="G1304" s="6" t="str">
        <f>IF(总支出!H1304="","",总支出!H1304)</f>
        <v/>
      </c>
      <c r="H1304" s="6" t="str">
        <f>IF(总支出!I1304="","自动",总支出!I1304)</f>
        <v>自动</v>
      </c>
      <c r="I1304" s="6" t="str">
        <f>IF(F1304="","",IFERROR(VLOOKUP(F1304,税费设置!$A$15:$B$27,2,FALSE),"含税不明"))</f>
        <v/>
      </c>
      <c r="J1304" s="6" t="str">
        <f t="shared" si="141"/>
        <v/>
      </c>
      <c r="K1304" s="6" t="str">
        <f>IF(AND(税费设置!$B$5="是",G1304="个人支出",J1304="应税"),"是","否")</f>
        <v>否</v>
      </c>
      <c r="L1304" s="8">
        <f t="shared" si="142"/>
        <v>0</v>
      </c>
      <c r="M1304" s="8">
        <f t="shared" si="143"/>
        <v>0</v>
      </c>
      <c r="N1304" s="8">
        <f t="shared" si="144"/>
        <v>0</v>
      </c>
      <c r="O1304" s="8">
        <f t="shared" si="145"/>
        <v>0</v>
      </c>
      <c r="P1304" s="8">
        <f>IF(K1304&lt;&gt;"是",0,IF(税费设置!$B$6="是",E1304/(1+税费设置!$B$10),E1304))</f>
        <v>0</v>
      </c>
      <c r="Q1304" s="8">
        <f>IF(K1304&lt;&gt;"是",0,P1304*税费设置!$B$8)</f>
        <v>0</v>
      </c>
      <c r="R1304" s="8">
        <f>IF(K1304&lt;&gt;"是",0,P1304*税费设置!$B$9)</f>
        <v>0</v>
      </c>
      <c r="S1304" s="8">
        <f t="shared" si="146"/>
        <v>0</v>
      </c>
    </row>
    <row r="1305" spans="1:19" ht="13.9">
      <c r="A1305" s="6" t="str">
        <f>IF(总支出!A1305="","",总支出!A1305)</f>
        <v/>
      </c>
      <c r="B1305" s="7" t="str">
        <f>IF(总支出!B1305="","",总支出!B1305)</f>
        <v/>
      </c>
      <c r="C1305" s="6" t="str">
        <f t="shared" si="140"/>
        <v/>
      </c>
      <c r="D1305" s="6" t="str">
        <f>IF(总支出!C1305="","",总支出!C1305)</f>
        <v/>
      </c>
      <c r="E1305" s="8" t="str">
        <f>IF(总支出!D1305="","",总支出!D1305)</f>
        <v/>
      </c>
      <c r="F1305" s="6" t="str">
        <f>IF(总支出!E1305="","",总支出!E1305)</f>
        <v/>
      </c>
      <c r="G1305" s="6" t="str">
        <f>IF(总支出!H1305="","",总支出!H1305)</f>
        <v/>
      </c>
      <c r="H1305" s="6" t="str">
        <f>IF(总支出!I1305="","自动",总支出!I1305)</f>
        <v>自动</v>
      </c>
      <c r="I1305" s="6" t="str">
        <f>IF(F1305="","",IFERROR(VLOOKUP(F1305,税费设置!$A$15:$B$27,2,FALSE),"含税不明"))</f>
        <v/>
      </c>
      <c r="J1305" s="6" t="str">
        <f t="shared" si="141"/>
        <v/>
      </c>
      <c r="K1305" s="6" t="str">
        <f>IF(AND(税费设置!$B$5="是",G1305="个人支出",J1305="应税"),"是","否")</f>
        <v>否</v>
      </c>
      <c r="L1305" s="8">
        <f t="shared" si="142"/>
        <v>0</v>
      </c>
      <c r="M1305" s="8">
        <f t="shared" si="143"/>
        <v>0</v>
      </c>
      <c r="N1305" s="8">
        <f t="shared" si="144"/>
        <v>0</v>
      </c>
      <c r="O1305" s="8">
        <f t="shared" si="145"/>
        <v>0</v>
      </c>
      <c r="P1305" s="8">
        <f>IF(K1305&lt;&gt;"是",0,IF(税费设置!$B$6="是",E1305/(1+税费设置!$B$10),E1305))</f>
        <v>0</v>
      </c>
      <c r="Q1305" s="8">
        <f>IF(K1305&lt;&gt;"是",0,P1305*税费设置!$B$8)</f>
        <v>0</v>
      </c>
      <c r="R1305" s="8">
        <f>IF(K1305&lt;&gt;"是",0,P1305*税费设置!$B$9)</f>
        <v>0</v>
      </c>
      <c r="S1305" s="8">
        <f t="shared" si="146"/>
        <v>0</v>
      </c>
    </row>
    <row r="1306" spans="1:19" ht="13.9">
      <c r="A1306" s="6" t="str">
        <f>IF(总支出!A1306="","",总支出!A1306)</f>
        <v/>
      </c>
      <c r="B1306" s="7" t="str">
        <f>IF(总支出!B1306="","",总支出!B1306)</f>
        <v/>
      </c>
      <c r="C1306" s="6" t="str">
        <f t="shared" si="140"/>
        <v/>
      </c>
      <c r="D1306" s="6" t="str">
        <f>IF(总支出!C1306="","",总支出!C1306)</f>
        <v/>
      </c>
      <c r="E1306" s="8" t="str">
        <f>IF(总支出!D1306="","",总支出!D1306)</f>
        <v/>
      </c>
      <c r="F1306" s="6" t="str">
        <f>IF(总支出!E1306="","",总支出!E1306)</f>
        <v/>
      </c>
      <c r="G1306" s="6" t="str">
        <f>IF(总支出!H1306="","",总支出!H1306)</f>
        <v/>
      </c>
      <c r="H1306" s="6" t="str">
        <f>IF(总支出!I1306="","自动",总支出!I1306)</f>
        <v>自动</v>
      </c>
      <c r="I1306" s="6" t="str">
        <f>IF(F1306="","",IFERROR(VLOOKUP(F1306,税费设置!$A$15:$B$27,2,FALSE),"含税不明"))</f>
        <v/>
      </c>
      <c r="J1306" s="6" t="str">
        <f t="shared" si="141"/>
        <v/>
      </c>
      <c r="K1306" s="6" t="str">
        <f>IF(AND(税费设置!$B$5="是",G1306="个人支出",J1306="应税"),"是","否")</f>
        <v>否</v>
      </c>
      <c r="L1306" s="8">
        <f t="shared" si="142"/>
        <v>0</v>
      </c>
      <c r="M1306" s="8">
        <f t="shared" si="143"/>
        <v>0</v>
      </c>
      <c r="N1306" s="8">
        <f t="shared" si="144"/>
        <v>0</v>
      </c>
      <c r="O1306" s="8">
        <f t="shared" si="145"/>
        <v>0</v>
      </c>
      <c r="P1306" s="8">
        <f>IF(K1306&lt;&gt;"是",0,IF(税费设置!$B$6="是",E1306/(1+税费设置!$B$10),E1306))</f>
        <v>0</v>
      </c>
      <c r="Q1306" s="8">
        <f>IF(K1306&lt;&gt;"是",0,P1306*税费设置!$B$8)</f>
        <v>0</v>
      </c>
      <c r="R1306" s="8">
        <f>IF(K1306&lt;&gt;"是",0,P1306*税费设置!$B$9)</f>
        <v>0</v>
      </c>
      <c r="S1306" s="8">
        <f t="shared" si="146"/>
        <v>0</v>
      </c>
    </row>
    <row r="1307" spans="1:19" ht="13.9">
      <c r="A1307" s="6" t="str">
        <f>IF(总支出!A1307="","",总支出!A1307)</f>
        <v/>
      </c>
      <c r="B1307" s="7" t="str">
        <f>IF(总支出!B1307="","",总支出!B1307)</f>
        <v/>
      </c>
      <c r="C1307" s="6" t="str">
        <f t="shared" si="140"/>
        <v/>
      </c>
      <c r="D1307" s="6" t="str">
        <f>IF(总支出!C1307="","",总支出!C1307)</f>
        <v/>
      </c>
      <c r="E1307" s="8" t="str">
        <f>IF(总支出!D1307="","",总支出!D1307)</f>
        <v/>
      </c>
      <c r="F1307" s="6" t="str">
        <f>IF(总支出!E1307="","",总支出!E1307)</f>
        <v/>
      </c>
      <c r="G1307" s="6" t="str">
        <f>IF(总支出!H1307="","",总支出!H1307)</f>
        <v/>
      </c>
      <c r="H1307" s="6" t="str">
        <f>IF(总支出!I1307="","自动",总支出!I1307)</f>
        <v>自动</v>
      </c>
      <c r="I1307" s="6" t="str">
        <f>IF(F1307="","",IFERROR(VLOOKUP(F1307,税费设置!$A$15:$B$27,2,FALSE),"含税不明"))</f>
        <v/>
      </c>
      <c r="J1307" s="6" t="str">
        <f t="shared" si="141"/>
        <v/>
      </c>
      <c r="K1307" s="6" t="str">
        <f>IF(AND(税费设置!$B$5="是",G1307="个人支出",J1307="应税"),"是","否")</f>
        <v>否</v>
      </c>
      <c r="L1307" s="8">
        <f t="shared" si="142"/>
        <v>0</v>
      </c>
      <c r="M1307" s="8">
        <f t="shared" si="143"/>
        <v>0</v>
      </c>
      <c r="N1307" s="8">
        <f t="shared" si="144"/>
        <v>0</v>
      </c>
      <c r="O1307" s="8">
        <f t="shared" si="145"/>
        <v>0</v>
      </c>
      <c r="P1307" s="8">
        <f>IF(K1307&lt;&gt;"是",0,IF(税费设置!$B$6="是",E1307/(1+税费设置!$B$10),E1307))</f>
        <v>0</v>
      </c>
      <c r="Q1307" s="8">
        <f>IF(K1307&lt;&gt;"是",0,P1307*税费设置!$B$8)</f>
        <v>0</v>
      </c>
      <c r="R1307" s="8">
        <f>IF(K1307&lt;&gt;"是",0,P1307*税费设置!$B$9)</f>
        <v>0</v>
      </c>
      <c r="S1307" s="8">
        <f t="shared" si="146"/>
        <v>0</v>
      </c>
    </row>
    <row r="1308" spans="1:19" ht="13.9">
      <c r="A1308" s="6" t="str">
        <f>IF(总支出!A1308="","",总支出!A1308)</f>
        <v/>
      </c>
      <c r="B1308" s="7" t="str">
        <f>IF(总支出!B1308="","",总支出!B1308)</f>
        <v/>
      </c>
      <c r="C1308" s="6" t="str">
        <f t="shared" si="140"/>
        <v/>
      </c>
      <c r="D1308" s="6" t="str">
        <f>IF(总支出!C1308="","",总支出!C1308)</f>
        <v/>
      </c>
      <c r="E1308" s="8" t="str">
        <f>IF(总支出!D1308="","",总支出!D1308)</f>
        <v/>
      </c>
      <c r="F1308" s="6" t="str">
        <f>IF(总支出!E1308="","",总支出!E1308)</f>
        <v/>
      </c>
      <c r="G1308" s="6" t="str">
        <f>IF(总支出!H1308="","",总支出!H1308)</f>
        <v/>
      </c>
      <c r="H1308" s="6" t="str">
        <f>IF(总支出!I1308="","自动",总支出!I1308)</f>
        <v>自动</v>
      </c>
      <c r="I1308" s="6" t="str">
        <f>IF(F1308="","",IFERROR(VLOOKUP(F1308,税费设置!$A$15:$B$27,2,FALSE),"含税不明"))</f>
        <v/>
      </c>
      <c r="J1308" s="6" t="str">
        <f t="shared" si="141"/>
        <v/>
      </c>
      <c r="K1308" s="6" t="str">
        <f>IF(AND(税费设置!$B$5="是",G1308="个人支出",J1308="应税"),"是","否")</f>
        <v>否</v>
      </c>
      <c r="L1308" s="8">
        <f t="shared" si="142"/>
        <v>0</v>
      </c>
      <c r="M1308" s="8">
        <f t="shared" si="143"/>
        <v>0</v>
      </c>
      <c r="N1308" s="8">
        <f t="shared" si="144"/>
        <v>0</v>
      </c>
      <c r="O1308" s="8">
        <f t="shared" si="145"/>
        <v>0</v>
      </c>
      <c r="P1308" s="8">
        <f>IF(K1308&lt;&gt;"是",0,IF(税费设置!$B$6="是",E1308/(1+税费设置!$B$10),E1308))</f>
        <v>0</v>
      </c>
      <c r="Q1308" s="8">
        <f>IF(K1308&lt;&gt;"是",0,P1308*税费设置!$B$8)</f>
        <v>0</v>
      </c>
      <c r="R1308" s="8">
        <f>IF(K1308&lt;&gt;"是",0,P1308*税费设置!$B$9)</f>
        <v>0</v>
      </c>
      <c r="S1308" s="8">
        <f t="shared" si="146"/>
        <v>0</v>
      </c>
    </row>
    <row r="1309" spans="1:19" ht="13.9">
      <c r="A1309" s="6" t="str">
        <f>IF(总支出!A1309="","",总支出!A1309)</f>
        <v/>
      </c>
      <c r="B1309" s="7" t="str">
        <f>IF(总支出!B1309="","",总支出!B1309)</f>
        <v/>
      </c>
      <c r="C1309" s="6" t="str">
        <f t="shared" si="140"/>
        <v/>
      </c>
      <c r="D1309" s="6" t="str">
        <f>IF(总支出!C1309="","",总支出!C1309)</f>
        <v/>
      </c>
      <c r="E1309" s="8" t="str">
        <f>IF(总支出!D1309="","",总支出!D1309)</f>
        <v/>
      </c>
      <c r="F1309" s="6" t="str">
        <f>IF(总支出!E1309="","",总支出!E1309)</f>
        <v/>
      </c>
      <c r="G1309" s="6" t="str">
        <f>IF(总支出!H1309="","",总支出!H1309)</f>
        <v/>
      </c>
      <c r="H1309" s="6" t="str">
        <f>IF(总支出!I1309="","自动",总支出!I1309)</f>
        <v>自动</v>
      </c>
      <c r="I1309" s="6" t="str">
        <f>IF(F1309="","",IFERROR(VLOOKUP(F1309,税费设置!$A$15:$B$27,2,FALSE),"含税不明"))</f>
        <v/>
      </c>
      <c r="J1309" s="6" t="str">
        <f t="shared" si="141"/>
        <v/>
      </c>
      <c r="K1309" s="6" t="str">
        <f>IF(AND(税费设置!$B$5="是",G1309="个人支出",J1309="应税"),"是","否")</f>
        <v>否</v>
      </c>
      <c r="L1309" s="8">
        <f t="shared" si="142"/>
        <v>0</v>
      </c>
      <c r="M1309" s="8">
        <f t="shared" si="143"/>
        <v>0</v>
      </c>
      <c r="N1309" s="8">
        <f t="shared" si="144"/>
        <v>0</v>
      </c>
      <c r="O1309" s="8">
        <f t="shared" si="145"/>
        <v>0</v>
      </c>
      <c r="P1309" s="8">
        <f>IF(K1309&lt;&gt;"是",0,IF(税费设置!$B$6="是",E1309/(1+税费设置!$B$10),E1309))</f>
        <v>0</v>
      </c>
      <c r="Q1309" s="8">
        <f>IF(K1309&lt;&gt;"是",0,P1309*税费设置!$B$8)</f>
        <v>0</v>
      </c>
      <c r="R1309" s="8">
        <f>IF(K1309&lt;&gt;"是",0,P1309*税费设置!$B$9)</f>
        <v>0</v>
      </c>
      <c r="S1309" s="8">
        <f t="shared" si="146"/>
        <v>0</v>
      </c>
    </row>
    <row r="1310" spans="1:19" ht="13.9">
      <c r="A1310" s="6" t="str">
        <f>IF(总支出!A1310="","",总支出!A1310)</f>
        <v/>
      </c>
      <c r="B1310" s="7" t="str">
        <f>IF(总支出!B1310="","",总支出!B1310)</f>
        <v/>
      </c>
      <c r="C1310" s="6" t="str">
        <f t="shared" si="140"/>
        <v/>
      </c>
      <c r="D1310" s="6" t="str">
        <f>IF(总支出!C1310="","",总支出!C1310)</f>
        <v/>
      </c>
      <c r="E1310" s="8" t="str">
        <f>IF(总支出!D1310="","",总支出!D1310)</f>
        <v/>
      </c>
      <c r="F1310" s="6" t="str">
        <f>IF(总支出!E1310="","",总支出!E1310)</f>
        <v/>
      </c>
      <c r="G1310" s="6" t="str">
        <f>IF(总支出!H1310="","",总支出!H1310)</f>
        <v/>
      </c>
      <c r="H1310" s="6" t="str">
        <f>IF(总支出!I1310="","自动",总支出!I1310)</f>
        <v>自动</v>
      </c>
      <c r="I1310" s="6" t="str">
        <f>IF(F1310="","",IFERROR(VLOOKUP(F1310,税费设置!$A$15:$B$27,2,FALSE),"含税不明"))</f>
        <v/>
      </c>
      <c r="J1310" s="6" t="str">
        <f t="shared" si="141"/>
        <v/>
      </c>
      <c r="K1310" s="6" t="str">
        <f>IF(AND(税费设置!$B$5="是",G1310="个人支出",J1310="应税"),"是","否")</f>
        <v>否</v>
      </c>
      <c r="L1310" s="8">
        <f t="shared" si="142"/>
        <v>0</v>
      </c>
      <c r="M1310" s="8">
        <f t="shared" si="143"/>
        <v>0</v>
      </c>
      <c r="N1310" s="8">
        <f t="shared" si="144"/>
        <v>0</v>
      </c>
      <c r="O1310" s="8">
        <f t="shared" si="145"/>
        <v>0</v>
      </c>
      <c r="P1310" s="8">
        <f>IF(K1310&lt;&gt;"是",0,IF(税费设置!$B$6="是",E1310/(1+税费设置!$B$10),E1310))</f>
        <v>0</v>
      </c>
      <c r="Q1310" s="8">
        <f>IF(K1310&lt;&gt;"是",0,P1310*税费设置!$B$8)</f>
        <v>0</v>
      </c>
      <c r="R1310" s="8">
        <f>IF(K1310&lt;&gt;"是",0,P1310*税费设置!$B$9)</f>
        <v>0</v>
      </c>
      <c r="S1310" s="8">
        <f t="shared" si="146"/>
        <v>0</v>
      </c>
    </row>
    <row r="1311" spans="1:19" ht="13.9">
      <c r="A1311" s="6" t="str">
        <f>IF(总支出!A1311="","",总支出!A1311)</f>
        <v/>
      </c>
      <c r="B1311" s="7" t="str">
        <f>IF(总支出!B1311="","",总支出!B1311)</f>
        <v/>
      </c>
      <c r="C1311" s="6" t="str">
        <f t="shared" si="140"/>
        <v/>
      </c>
      <c r="D1311" s="6" t="str">
        <f>IF(总支出!C1311="","",总支出!C1311)</f>
        <v/>
      </c>
      <c r="E1311" s="8" t="str">
        <f>IF(总支出!D1311="","",总支出!D1311)</f>
        <v/>
      </c>
      <c r="F1311" s="6" t="str">
        <f>IF(总支出!E1311="","",总支出!E1311)</f>
        <v/>
      </c>
      <c r="G1311" s="6" t="str">
        <f>IF(总支出!H1311="","",总支出!H1311)</f>
        <v/>
      </c>
      <c r="H1311" s="6" t="str">
        <f>IF(总支出!I1311="","自动",总支出!I1311)</f>
        <v>自动</v>
      </c>
      <c r="I1311" s="6" t="str">
        <f>IF(F1311="","",IFERROR(VLOOKUP(F1311,税费设置!$A$15:$B$27,2,FALSE),"含税不明"))</f>
        <v/>
      </c>
      <c r="J1311" s="6" t="str">
        <f t="shared" si="141"/>
        <v/>
      </c>
      <c r="K1311" s="6" t="str">
        <f>IF(AND(税费设置!$B$5="是",G1311="个人支出",J1311="应税"),"是","否")</f>
        <v>否</v>
      </c>
      <c r="L1311" s="8">
        <f t="shared" si="142"/>
        <v>0</v>
      </c>
      <c r="M1311" s="8">
        <f t="shared" si="143"/>
        <v>0</v>
      </c>
      <c r="N1311" s="8">
        <f t="shared" si="144"/>
        <v>0</v>
      </c>
      <c r="O1311" s="8">
        <f t="shared" si="145"/>
        <v>0</v>
      </c>
      <c r="P1311" s="8">
        <f>IF(K1311&lt;&gt;"是",0,IF(税费设置!$B$6="是",E1311/(1+税费设置!$B$10),E1311))</f>
        <v>0</v>
      </c>
      <c r="Q1311" s="8">
        <f>IF(K1311&lt;&gt;"是",0,P1311*税费设置!$B$8)</f>
        <v>0</v>
      </c>
      <c r="R1311" s="8">
        <f>IF(K1311&lt;&gt;"是",0,P1311*税费设置!$B$9)</f>
        <v>0</v>
      </c>
      <c r="S1311" s="8">
        <f t="shared" si="146"/>
        <v>0</v>
      </c>
    </row>
    <row r="1312" spans="1:19" ht="13.9">
      <c r="A1312" s="6" t="str">
        <f>IF(总支出!A1312="","",总支出!A1312)</f>
        <v/>
      </c>
      <c r="B1312" s="7" t="str">
        <f>IF(总支出!B1312="","",总支出!B1312)</f>
        <v/>
      </c>
      <c r="C1312" s="6" t="str">
        <f t="shared" si="140"/>
        <v/>
      </c>
      <c r="D1312" s="6" t="str">
        <f>IF(总支出!C1312="","",总支出!C1312)</f>
        <v/>
      </c>
      <c r="E1312" s="8" t="str">
        <f>IF(总支出!D1312="","",总支出!D1312)</f>
        <v/>
      </c>
      <c r="F1312" s="6" t="str">
        <f>IF(总支出!E1312="","",总支出!E1312)</f>
        <v/>
      </c>
      <c r="G1312" s="6" t="str">
        <f>IF(总支出!H1312="","",总支出!H1312)</f>
        <v/>
      </c>
      <c r="H1312" s="6" t="str">
        <f>IF(总支出!I1312="","自动",总支出!I1312)</f>
        <v>自动</v>
      </c>
      <c r="I1312" s="6" t="str">
        <f>IF(F1312="","",IFERROR(VLOOKUP(F1312,税费设置!$A$15:$B$27,2,FALSE),"含税不明"))</f>
        <v/>
      </c>
      <c r="J1312" s="6" t="str">
        <f t="shared" si="141"/>
        <v/>
      </c>
      <c r="K1312" s="6" t="str">
        <f>IF(AND(税费设置!$B$5="是",G1312="个人支出",J1312="应税"),"是","否")</f>
        <v>否</v>
      </c>
      <c r="L1312" s="8">
        <f t="shared" si="142"/>
        <v>0</v>
      </c>
      <c r="M1312" s="8">
        <f t="shared" si="143"/>
        <v>0</v>
      </c>
      <c r="N1312" s="8">
        <f t="shared" si="144"/>
        <v>0</v>
      </c>
      <c r="O1312" s="8">
        <f t="shared" si="145"/>
        <v>0</v>
      </c>
      <c r="P1312" s="8">
        <f>IF(K1312&lt;&gt;"是",0,IF(税费设置!$B$6="是",E1312/(1+税费设置!$B$10),E1312))</f>
        <v>0</v>
      </c>
      <c r="Q1312" s="8">
        <f>IF(K1312&lt;&gt;"是",0,P1312*税费设置!$B$8)</f>
        <v>0</v>
      </c>
      <c r="R1312" s="8">
        <f>IF(K1312&lt;&gt;"是",0,P1312*税费设置!$B$9)</f>
        <v>0</v>
      </c>
      <c r="S1312" s="8">
        <f t="shared" si="146"/>
        <v>0</v>
      </c>
    </row>
    <row r="1313" spans="1:19" ht="13.9">
      <c r="A1313" s="6" t="str">
        <f>IF(总支出!A1313="","",总支出!A1313)</f>
        <v/>
      </c>
      <c r="B1313" s="7" t="str">
        <f>IF(总支出!B1313="","",总支出!B1313)</f>
        <v/>
      </c>
      <c r="C1313" s="6" t="str">
        <f t="shared" si="140"/>
        <v/>
      </c>
      <c r="D1313" s="6" t="str">
        <f>IF(总支出!C1313="","",总支出!C1313)</f>
        <v/>
      </c>
      <c r="E1313" s="8" t="str">
        <f>IF(总支出!D1313="","",总支出!D1313)</f>
        <v/>
      </c>
      <c r="F1313" s="6" t="str">
        <f>IF(总支出!E1313="","",总支出!E1313)</f>
        <v/>
      </c>
      <c r="G1313" s="6" t="str">
        <f>IF(总支出!H1313="","",总支出!H1313)</f>
        <v/>
      </c>
      <c r="H1313" s="6" t="str">
        <f>IF(总支出!I1313="","自动",总支出!I1313)</f>
        <v>自动</v>
      </c>
      <c r="I1313" s="6" t="str">
        <f>IF(F1313="","",IFERROR(VLOOKUP(F1313,税费设置!$A$15:$B$27,2,FALSE),"含税不明"))</f>
        <v/>
      </c>
      <c r="J1313" s="6" t="str">
        <f t="shared" si="141"/>
        <v/>
      </c>
      <c r="K1313" s="6" t="str">
        <f>IF(AND(税费设置!$B$5="是",G1313="个人支出",J1313="应税"),"是","否")</f>
        <v>否</v>
      </c>
      <c r="L1313" s="8">
        <f t="shared" si="142"/>
        <v>0</v>
      </c>
      <c r="M1313" s="8">
        <f t="shared" si="143"/>
        <v>0</v>
      </c>
      <c r="N1313" s="8">
        <f t="shared" si="144"/>
        <v>0</v>
      </c>
      <c r="O1313" s="8">
        <f t="shared" si="145"/>
        <v>0</v>
      </c>
      <c r="P1313" s="8">
        <f>IF(K1313&lt;&gt;"是",0,IF(税费设置!$B$6="是",E1313/(1+税费设置!$B$10),E1313))</f>
        <v>0</v>
      </c>
      <c r="Q1313" s="8">
        <f>IF(K1313&lt;&gt;"是",0,P1313*税费设置!$B$8)</f>
        <v>0</v>
      </c>
      <c r="R1313" s="8">
        <f>IF(K1313&lt;&gt;"是",0,P1313*税费设置!$B$9)</f>
        <v>0</v>
      </c>
      <c r="S1313" s="8">
        <f t="shared" si="146"/>
        <v>0</v>
      </c>
    </row>
    <row r="1314" spans="1:19" ht="13.9">
      <c r="A1314" s="6" t="str">
        <f>IF(总支出!A1314="","",总支出!A1314)</f>
        <v/>
      </c>
      <c r="B1314" s="7" t="str">
        <f>IF(总支出!B1314="","",总支出!B1314)</f>
        <v/>
      </c>
      <c r="C1314" s="6" t="str">
        <f t="shared" si="140"/>
        <v/>
      </c>
      <c r="D1314" s="6" t="str">
        <f>IF(总支出!C1314="","",总支出!C1314)</f>
        <v/>
      </c>
      <c r="E1314" s="8" t="str">
        <f>IF(总支出!D1314="","",总支出!D1314)</f>
        <v/>
      </c>
      <c r="F1314" s="6" t="str">
        <f>IF(总支出!E1314="","",总支出!E1314)</f>
        <v/>
      </c>
      <c r="G1314" s="6" t="str">
        <f>IF(总支出!H1314="","",总支出!H1314)</f>
        <v/>
      </c>
      <c r="H1314" s="6" t="str">
        <f>IF(总支出!I1314="","自动",总支出!I1314)</f>
        <v>自动</v>
      </c>
      <c r="I1314" s="6" t="str">
        <f>IF(F1314="","",IFERROR(VLOOKUP(F1314,税费设置!$A$15:$B$27,2,FALSE),"含税不明"))</f>
        <v/>
      </c>
      <c r="J1314" s="6" t="str">
        <f t="shared" si="141"/>
        <v/>
      </c>
      <c r="K1314" s="6" t="str">
        <f>IF(AND(税费设置!$B$5="是",G1314="个人支出",J1314="应税"),"是","否")</f>
        <v>否</v>
      </c>
      <c r="L1314" s="8">
        <f t="shared" si="142"/>
        <v>0</v>
      </c>
      <c r="M1314" s="8">
        <f t="shared" si="143"/>
        <v>0</v>
      </c>
      <c r="N1314" s="8">
        <f t="shared" si="144"/>
        <v>0</v>
      </c>
      <c r="O1314" s="8">
        <f t="shared" si="145"/>
        <v>0</v>
      </c>
      <c r="P1314" s="8">
        <f>IF(K1314&lt;&gt;"是",0,IF(税费设置!$B$6="是",E1314/(1+税费设置!$B$10),E1314))</f>
        <v>0</v>
      </c>
      <c r="Q1314" s="8">
        <f>IF(K1314&lt;&gt;"是",0,P1314*税费设置!$B$8)</f>
        <v>0</v>
      </c>
      <c r="R1314" s="8">
        <f>IF(K1314&lt;&gt;"是",0,P1314*税费设置!$B$9)</f>
        <v>0</v>
      </c>
      <c r="S1314" s="8">
        <f t="shared" si="146"/>
        <v>0</v>
      </c>
    </row>
    <row r="1315" spans="1:19" ht="13.9">
      <c r="A1315" s="6" t="str">
        <f>IF(总支出!A1315="","",总支出!A1315)</f>
        <v/>
      </c>
      <c r="B1315" s="7" t="str">
        <f>IF(总支出!B1315="","",总支出!B1315)</f>
        <v/>
      </c>
      <c r="C1315" s="6" t="str">
        <f t="shared" si="140"/>
        <v/>
      </c>
      <c r="D1315" s="6" t="str">
        <f>IF(总支出!C1315="","",总支出!C1315)</f>
        <v/>
      </c>
      <c r="E1315" s="8" t="str">
        <f>IF(总支出!D1315="","",总支出!D1315)</f>
        <v/>
      </c>
      <c r="F1315" s="6" t="str">
        <f>IF(总支出!E1315="","",总支出!E1315)</f>
        <v/>
      </c>
      <c r="G1315" s="6" t="str">
        <f>IF(总支出!H1315="","",总支出!H1315)</f>
        <v/>
      </c>
      <c r="H1315" s="6" t="str">
        <f>IF(总支出!I1315="","自动",总支出!I1315)</f>
        <v>自动</v>
      </c>
      <c r="I1315" s="6" t="str">
        <f>IF(F1315="","",IFERROR(VLOOKUP(F1315,税费设置!$A$15:$B$27,2,FALSE),"含税不明"))</f>
        <v/>
      </c>
      <c r="J1315" s="6" t="str">
        <f t="shared" si="141"/>
        <v/>
      </c>
      <c r="K1315" s="6" t="str">
        <f>IF(AND(税费设置!$B$5="是",G1315="个人支出",J1315="应税"),"是","否")</f>
        <v>否</v>
      </c>
      <c r="L1315" s="8">
        <f t="shared" si="142"/>
        <v>0</v>
      </c>
      <c r="M1315" s="8">
        <f t="shared" si="143"/>
        <v>0</v>
      </c>
      <c r="N1315" s="8">
        <f t="shared" si="144"/>
        <v>0</v>
      </c>
      <c r="O1315" s="8">
        <f t="shared" si="145"/>
        <v>0</v>
      </c>
      <c r="P1315" s="8">
        <f>IF(K1315&lt;&gt;"是",0,IF(税费设置!$B$6="是",E1315/(1+税费设置!$B$10),E1315))</f>
        <v>0</v>
      </c>
      <c r="Q1315" s="8">
        <f>IF(K1315&lt;&gt;"是",0,P1315*税费设置!$B$8)</f>
        <v>0</v>
      </c>
      <c r="R1315" s="8">
        <f>IF(K1315&lt;&gt;"是",0,P1315*税费设置!$B$9)</f>
        <v>0</v>
      </c>
      <c r="S1315" s="8">
        <f t="shared" si="146"/>
        <v>0</v>
      </c>
    </row>
    <row r="1316" spans="1:19" ht="13.9">
      <c r="A1316" s="6" t="str">
        <f>IF(总支出!A1316="","",总支出!A1316)</f>
        <v/>
      </c>
      <c r="B1316" s="7" t="str">
        <f>IF(总支出!B1316="","",总支出!B1316)</f>
        <v/>
      </c>
      <c r="C1316" s="6" t="str">
        <f t="shared" si="140"/>
        <v/>
      </c>
      <c r="D1316" s="6" t="str">
        <f>IF(总支出!C1316="","",总支出!C1316)</f>
        <v/>
      </c>
      <c r="E1316" s="8" t="str">
        <f>IF(总支出!D1316="","",总支出!D1316)</f>
        <v/>
      </c>
      <c r="F1316" s="6" t="str">
        <f>IF(总支出!E1316="","",总支出!E1316)</f>
        <v/>
      </c>
      <c r="G1316" s="6" t="str">
        <f>IF(总支出!H1316="","",总支出!H1316)</f>
        <v/>
      </c>
      <c r="H1316" s="6" t="str">
        <f>IF(总支出!I1316="","自动",总支出!I1316)</f>
        <v>自动</v>
      </c>
      <c r="I1316" s="6" t="str">
        <f>IF(F1316="","",IFERROR(VLOOKUP(F1316,税费设置!$A$15:$B$27,2,FALSE),"含税不明"))</f>
        <v/>
      </c>
      <c r="J1316" s="6" t="str">
        <f t="shared" si="141"/>
        <v/>
      </c>
      <c r="K1316" s="6" t="str">
        <f>IF(AND(税费设置!$B$5="是",G1316="个人支出",J1316="应税"),"是","否")</f>
        <v>否</v>
      </c>
      <c r="L1316" s="8">
        <f t="shared" si="142"/>
        <v>0</v>
      </c>
      <c r="M1316" s="8">
        <f t="shared" si="143"/>
        <v>0</v>
      </c>
      <c r="N1316" s="8">
        <f t="shared" si="144"/>
        <v>0</v>
      </c>
      <c r="O1316" s="8">
        <f t="shared" si="145"/>
        <v>0</v>
      </c>
      <c r="P1316" s="8">
        <f>IF(K1316&lt;&gt;"是",0,IF(税费设置!$B$6="是",E1316/(1+税费设置!$B$10),E1316))</f>
        <v>0</v>
      </c>
      <c r="Q1316" s="8">
        <f>IF(K1316&lt;&gt;"是",0,P1316*税费设置!$B$8)</f>
        <v>0</v>
      </c>
      <c r="R1316" s="8">
        <f>IF(K1316&lt;&gt;"是",0,P1316*税费设置!$B$9)</f>
        <v>0</v>
      </c>
      <c r="S1316" s="8">
        <f t="shared" si="146"/>
        <v>0</v>
      </c>
    </row>
    <row r="1317" spans="1:19" ht="13.9">
      <c r="A1317" s="6" t="str">
        <f>IF(总支出!A1317="","",总支出!A1317)</f>
        <v/>
      </c>
      <c r="B1317" s="7" t="str">
        <f>IF(总支出!B1317="","",总支出!B1317)</f>
        <v/>
      </c>
      <c r="C1317" s="6" t="str">
        <f t="shared" si="140"/>
        <v/>
      </c>
      <c r="D1317" s="6" t="str">
        <f>IF(总支出!C1317="","",总支出!C1317)</f>
        <v/>
      </c>
      <c r="E1317" s="8" t="str">
        <f>IF(总支出!D1317="","",总支出!D1317)</f>
        <v/>
      </c>
      <c r="F1317" s="6" t="str">
        <f>IF(总支出!E1317="","",总支出!E1317)</f>
        <v/>
      </c>
      <c r="G1317" s="6" t="str">
        <f>IF(总支出!H1317="","",总支出!H1317)</f>
        <v/>
      </c>
      <c r="H1317" s="6" t="str">
        <f>IF(总支出!I1317="","自动",总支出!I1317)</f>
        <v>自动</v>
      </c>
      <c r="I1317" s="6" t="str">
        <f>IF(F1317="","",IFERROR(VLOOKUP(F1317,税费设置!$A$15:$B$27,2,FALSE),"含税不明"))</f>
        <v/>
      </c>
      <c r="J1317" s="6" t="str">
        <f t="shared" si="141"/>
        <v/>
      </c>
      <c r="K1317" s="6" t="str">
        <f>IF(AND(税费设置!$B$5="是",G1317="个人支出",J1317="应税"),"是","否")</f>
        <v>否</v>
      </c>
      <c r="L1317" s="8">
        <f t="shared" si="142"/>
        <v>0</v>
      </c>
      <c r="M1317" s="8">
        <f t="shared" si="143"/>
        <v>0</v>
      </c>
      <c r="N1317" s="8">
        <f t="shared" si="144"/>
        <v>0</v>
      </c>
      <c r="O1317" s="8">
        <f t="shared" si="145"/>
        <v>0</v>
      </c>
      <c r="P1317" s="8">
        <f>IF(K1317&lt;&gt;"是",0,IF(税费设置!$B$6="是",E1317/(1+税费设置!$B$10),E1317))</f>
        <v>0</v>
      </c>
      <c r="Q1317" s="8">
        <f>IF(K1317&lt;&gt;"是",0,P1317*税费设置!$B$8)</f>
        <v>0</v>
      </c>
      <c r="R1317" s="8">
        <f>IF(K1317&lt;&gt;"是",0,P1317*税费设置!$B$9)</f>
        <v>0</v>
      </c>
      <c r="S1317" s="8">
        <f t="shared" si="146"/>
        <v>0</v>
      </c>
    </row>
    <row r="1318" spans="1:19" ht="13.9">
      <c r="A1318" s="6" t="str">
        <f>IF(总支出!A1318="","",总支出!A1318)</f>
        <v/>
      </c>
      <c r="B1318" s="7" t="str">
        <f>IF(总支出!B1318="","",总支出!B1318)</f>
        <v/>
      </c>
      <c r="C1318" s="6" t="str">
        <f t="shared" si="140"/>
        <v/>
      </c>
      <c r="D1318" s="6" t="str">
        <f>IF(总支出!C1318="","",总支出!C1318)</f>
        <v/>
      </c>
      <c r="E1318" s="8" t="str">
        <f>IF(总支出!D1318="","",总支出!D1318)</f>
        <v/>
      </c>
      <c r="F1318" s="6" t="str">
        <f>IF(总支出!E1318="","",总支出!E1318)</f>
        <v/>
      </c>
      <c r="G1318" s="6" t="str">
        <f>IF(总支出!H1318="","",总支出!H1318)</f>
        <v/>
      </c>
      <c r="H1318" s="6" t="str">
        <f>IF(总支出!I1318="","自动",总支出!I1318)</f>
        <v>自动</v>
      </c>
      <c r="I1318" s="6" t="str">
        <f>IF(F1318="","",IFERROR(VLOOKUP(F1318,税费设置!$A$15:$B$27,2,FALSE),"含税不明"))</f>
        <v/>
      </c>
      <c r="J1318" s="6" t="str">
        <f t="shared" si="141"/>
        <v/>
      </c>
      <c r="K1318" s="6" t="str">
        <f>IF(AND(税费设置!$B$5="是",G1318="个人支出",J1318="应税"),"是","否")</f>
        <v>否</v>
      </c>
      <c r="L1318" s="8">
        <f t="shared" si="142"/>
        <v>0</v>
      </c>
      <c r="M1318" s="8">
        <f t="shared" si="143"/>
        <v>0</v>
      </c>
      <c r="N1318" s="8">
        <f t="shared" si="144"/>
        <v>0</v>
      </c>
      <c r="O1318" s="8">
        <f t="shared" si="145"/>
        <v>0</v>
      </c>
      <c r="P1318" s="8">
        <f>IF(K1318&lt;&gt;"是",0,IF(税费设置!$B$6="是",E1318/(1+税费设置!$B$10),E1318))</f>
        <v>0</v>
      </c>
      <c r="Q1318" s="8">
        <f>IF(K1318&lt;&gt;"是",0,P1318*税费设置!$B$8)</f>
        <v>0</v>
      </c>
      <c r="R1318" s="8">
        <f>IF(K1318&lt;&gt;"是",0,P1318*税费设置!$B$9)</f>
        <v>0</v>
      </c>
      <c r="S1318" s="8">
        <f t="shared" si="146"/>
        <v>0</v>
      </c>
    </row>
    <row r="1319" spans="1:19" ht="13.9">
      <c r="A1319" s="6" t="str">
        <f>IF(总支出!A1319="","",总支出!A1319)</f>
        <v/>
      </c>
      <c r="B1319" s="7" t="str">
        <f>IF(总支出!B1319="","",总支出!B1319)</f>
        <v/>
      </c>
      <c r="C1319" s="6" t="str">
        <f t="shared" si="140"/>
        <v/>
      </c>
      <c r="D1319" s="6" t="str">
        <f>IF(总支出!C1319="","",总支出!C1319)</f>
        <v/>
      </c>
      <c r="E1319" s="8" t="str">
        <f>IF(总支出!D1319="","",总支出!D1319)</f>
        <v/>
      </c>
      <c r="F1319" s="6" t="str">
        <f>IF(总支出!E1319="","",总支出!E1319)</f>
        <v/>
      </c>
      <c r="G1319" s="6" t="str">
        <f>IF(总支出!H1319="","",总支出!H1319)</f>
        <v/>
      </c>
      <c r="H1319" s="6" t="str">
        <f>IF(总支出!I1319="","自动",总支出!I1319)</f>
        <v>自动</v>
      </c>
      <c r="I1319" s="6" t="str">
        <f>IF(F1319="","",IFERROR(VLOOKUP(F1319,税费设置!$A$15:$B$27,2,FALSE),"含税不明"))</f>
        <v/>
      </c>
      <c r="J1319" s="6" t="str">
        <f t="shared" si="141"/>
        <v/>
      </c>
      <c r="K1319" s="6" t="str">
        <f>IF(AND(税费设置!$B$5="是",G1319="个人支出",J1319="应税"),"是","否")</f>
        <v>否</v>
      </c>
      <c r="L1319" s="8">
        <f t="shared" si="142"/>
        <v>0</v>
      </c>
      <c r="M1319" s="8">
        <f t="shared" si="143"/>
        <v>0</v>
      </c>
      <c r="N1319" s="8">
        <f t="shared" si="144"/>
        <v>0</v>
      </c>
      <c r="O1319" s="8">
        <f t="shared" si="145"/>
        <v>0</v>
      </c>
      <c r="P1319" s="8">
        <f>IF(K1319&lt;&gt;"是",0,IF(税费设置!$B$6="是",E1319/(1+税费设置!$B$10),E1319))</f>
        <v>0</v>
      </c>
      <c r="Q1319" s="8">
        <f>IF(K1319&lt;&gt;"是",0,P1319*税费设置!$B$8)</f>
        <v>0</v>
      </c>
      <c r="R1319" s="8">
        <f>IF(K1319&lt;&gt;"是",0,P1319*税费设置!$B$9)</f>
        <v>0</v>
      </c>
      <c r="S1319" s="8">
        <f t="shared" si="146"/>
        <v>0</v>
      </c>
    </row>
    <row r="1320" spans="1:19" ht="13.9">
      <c r="A1320" s="6" t="str">
        <f>IF(总支出!A1320="","",总支出!A1320)</f>
        <v/>
      </c>
      <c r="B1320" s="7" t="str">
        <f>IF(总支出!B1320="","",总支出!B1320)</f>
        <v/>
      </c>
      <c r="C1320" s="6" t="str">
        <f t="shared" si="140"/>
        <v/>
      </c>
      <c r="D1320" s="6" t="str">
        <f>IF(总支出!C1320="","",总支出!C1320)</f>
        <v/>
      </c>
      <c r="E1320" s="8" t="str">
        <f>IF(总支出!D1320="","",总支出!D1320)</f>
        <v/>
      </c>
      <c r="F1320" s="6" t="str">
        <f>IF(总支出!E1320="","",总支出!E1320)</f>
        <v/>
      </c>
      <c r="G1320" s="6" t="str">
        <f>IF(总支出!H1320="","",总支出!H1320)</f>
        <v/>
      </c>
      <c r="H1320" s="6" t="str">
        <f>IF(总支出!I1320="","自动",总支出!I1320)</f>
        <v>自动</v>
      </c>
      <c r="I1320" s="6" t="str">
        <f>IF(F1320="","",IFERROR(VLOOKUP(F1320,税费设置!$A$15:$B$27,2,FALSE),"含税不明"))</f>
        <v/>
      </c>
      <c r="J1320" s="6" t="str">
        <f t="shared" si="141"/>
        <v/>
      </c>
      <c r="K1320" s="6" t="str">
        <f>IF(AND(税费设置!$B$5="是",G1320="个人支出",J1320="应税"),"是","否")</f>
        <v>否</v>
      </c>
      <c r="L1320" s="8">
        <f t="shared" si="142"/>
        <v>0</v>
      </c>
      <c r="M1320" s="8">
        <f t="shared" si="143"/>
        <v>0</v>
      </c>
      <c r="N1320" s="8">
        <f t="shared" si="144"/>
        <v>0</v>
      </c>
      <c r="O1320" s="8">
        <f t="shared" si="145"/>
        <v>0</v>
      </c>
      <c r="P1320" s="8">
        <f>IF(K1320&lt;&gt;"是",0,IF(税费设置!$B$6="是",E1320/(1+税费设置!$B$10),E1320))</f>
        <v>0</v>
      </c>
      <c r="Q1320" s="8">
        <f>IF(K1320&lt;&gt;"是",0,P1320*税费设置!$B$8)</f>
        <v>0</v>
      </c>
      <c r="R1320" s="8">
        <f>IF(K1320&lt;&gt;"是",0,P1320*税费设置!$B$9)</f>
        <v>0</v>
      </c>
      <c r="S1320" s="8">
        <f t="shared" si="146"/>
        <v>0</v>
      </c>
    </row>
    <row r="1321" spans="1:19" ht="13.9">
      <c r="A1321" s="6" t="str">
        <f>IF(总支出!A1321="","",总支出!A1321)</f>
        <v/>
      </c>
      <c r="B1321" s="7" t="str">
        <f>IF(总支出!B1321="","",总支出!B1321)</f>
        <v/>
      </c>
      <c r="C1321" s="6" t="str">
        <f t="shared" si="140"/>
        <v/>
      </c>
      <c r="D1321" s="6" t="str">
        <f>IF(总支出!C1321="","",总支出!C1321)</f>
        <v/>
      </c>
      <c r="E1321" s="8" t="str">
        <f>IF(总支出!D1321="","",总支出!D1321)</f>
        <v/>
      </c>
      <c r="F1321" s="6" t="str">
        <f>IF(总支出!E1321="","",总支出!E1321)</f>
        <v/>
      </c>
      <c r="G1321" s="6" t="str">
        <f>IF(总支出!H1321="","",总支出!H1321)</f>
        <v/>
      </c>
      <c r="H1321" s="6" t="str">
        <f>IF(总支出!I1321="","自动",总支出!I1321)</f>
        <v>自动</v>
      </c>
      <c r="I1321" s="6" t="str">
        <f>IF(F1321="","",IFERROR(VLOOKUP(F1321,税费设置!$A$15:$B$27,2,FALSE),"含税不明"))</f>
        <v/>
      </c>
      <c r="J1321" s="6" t="str">
        <f t="shared" si="141"/>
        <v/>
      </c>
      <c r="K1321" s="6" t="str">
        <f>IF(AND(税费设置!$B$5="是",G1321="个人支出",J1321="应税"),"是","否")</f>
        <v>否</v>
      </c>
      <c r="L1321" s="8">
        <f t="shared" si="142"/>
        <v>0</v>
      </c>
      <c r="M1321" s="8">
        <f t="shared" si="143"/>
        <v>0</v>
      </c>
      <c r="N1321" s="8">
        <f t="shared" si="144"/>
        <v>0</v>
      </c>
      <c r="O1321" s="8">
        <f t="shared" si="145"/>
        <v>0</v>
      </c>
      <c r="P1321" s="8">
        <f>IF(K1321&lt;&gt;"是",0,IF(税费设置!$B$6="是",E1321/(1+税费设置!$B$10),E1321))</f>
        <v>0</v>
      </c>
      <c r="Q1321" s="8">
        <f>IF(K1321&lt;&gt;"是",0,P1321*税费设置!$B$8)</f>
        <v>0</v>
      </c>
      <c r="R1321" s="8">
        <f>IF(K1321&lt;&gt;"是",0,P1321*税费设置!$B$9)</f>
        <v>0</v>
      </c>
      <c r="S1321" s="8">
        <f t="shared" si="146"/>
        <v>0</v>
      </c>
    </row>
    <row r="1322" spans="1:19" ht="13.9">
      <c r="A1322" s="6" t="str">
        <f>IF(总支出!A1322="","",总支出!A1322)</f>
        <v/>
      </c>
      <c r="B1322" s="7" t="str">
        <f>IF(总支出!B1322="","",总支出!B1322)</f>
        <v/>
      </c>
      <c r="C1322" s="6" t="str">
        <f t="shared" si="140"/>
        <v/>
      </c>
      <c r="D1322" s="6" t="str">
        <f>IF(总支出!C1322="","",总支出!C1322)</f>
        <v/>
      </c>
      <c r="E1322" s="8" t="str">
        <f>IF(总支出!D1322="","",总支出!D1322)</f>
        <v/>
      </c>
      <c r="F1322" s="6" t="str">
        <f>IF(总支出!E1322="","",总支出!E1322)</f>
        <v/>
      </c>
      <c r="G1322" s="6" t="str">
        <f>IF(总支出!H1322="","",总支出!H1322)</f>
        <v/>
      </c>
      <c r="H1322" s="6" t="str">
        <f>IF(总支出!I1322="","自动",总支出!I1322)</f>
        <v>自动</v>
      </c>
      <c r="I1322" s="6" t="str">
        <f>IF(F1322="","",IFERROR(VLOOKUP(F1322,税费设置!$A$15:$B$27,2,FALSE),"含税不明"))</f>
        <v/>
      </c>
      <c r="J1322" s="6" t="str">
        <f t="shared" si="141"/>
        <v/>
      </c>
      <c r="K1322" s="6" t="str">
        <f>IF(AND(税费设置!$B$5="是",G1322="个人支出",J1322="应税"),"是","否")</f>
        <v>否</v>
      </c>
      <c r="L1322" s="8">
        <f t="shared" si="142"/>
        <v>0</v>
      </c>
      <c r="M1322" s="8">
        <f t="shared" si="143"/>
        <v>0</v>
      </c>
      <c r="N1322" s="8">
        <f t="shared" si="144"/>
        <v>0</v>
      </c>
      <c r="O1322" s="8">
        <f t="shared" si="145"/>
        <v>0</v>
      </c>
      <c r="P1322" s="8">
        <f>IF(K1322&lt;&gt;"是",0,IF(税费设置!$B$6="是",E1322/(1+税费设置!$B$10),E1322))</f>
        <v>0</v>
      </c>
      <c r="Q1322" s="8">
        <f>IF(K1322&lt;&gt;"是",0,P1322*税费设置!$B$8)</f>
        <v>0</v>
      </c>
      <c r="R1322" s="8">
        <f>IF(K1322&lt;&gt;"是",0,P1322*税费设置!$B$9)</f>
        <v>0</v>
      </c>
      <c r="S1322" s="8">
        <f t="shared" si="146"/>
        <v>0</v>
      </c>
    </row>
    <row r="1323" spans="1:19" ht="13.9">
      <c r="A1323" s="6" t="str">
        <f>IF(总支出!A1323="","",总支出!A1323)</f>
        <v/>
      </c>
      <c r="B1323" s="7" t="str">
        <f>IF(总支出!B1323="","",总支出!B1323)</f>
        <v/>
      </c>
      <c r="C1323" s="6" t="str">
        <f t="shared" si="140"/>
        <v/>
      </c>
      <c r="D1323" s="6" t="str">
        <f>IF(总支出!C1323="","",总支出!C1323)</f>
        <v/>
      </c>
      <c r="E1323" s="8" t="str">
        <f>IF(总支出!D1323="","",总支出!D1323)</f>
        <v/>
      </c>
      <c r="F1323" s="6" t="str">
        <f>IF(总支出!E1323="","",总支出!E1323)</f>
        <v/>
      </c>
      <c r="G1323" s="6" t="str">
        <f>IF(总支出!H1323="","",总支出!H1323)</f>
        <v/>
      </c>
      <c r="H1323" s="6" t="str">
        <f>IF(总支出!I1323="","自动",总支出!I1323)</f>
        <v>自动</v>
      </c>
      <c r="I1323" s="6" t="str">
        <f>IF(F1323="","",IFERROR(VLOOKUP(F1323,税费设置!$A$15:$B$27,2,FALSE),"含税不明"))</f>
        <v/>
      </c>
      <c r="J1323" s="6" t="str">
        <f t="shared" si="141"/>
        <v/>
      </c>
      <c r="K1323" s="6" t="str">
        <f>IF(AND(税费设置!$B$5="是",G1323="个人支出",J1323="应税"),"是","否")</f>
        <v>否</v>
      </c>
      <c r="L1323" s="8">
        <f t="shared" si="142"/>
        <v>0</v>
      </c>
      <c r="M1323" s="8">
        <f t="shared" si="143"/>
        <v>0</v>
      </c>
      <c r="N1323" s="8">
        <f t="shared" si="144"/>
        <v>0</v>
      </c>
      <c r="O1323" s="8">
        <f t="shared" si="145"/>
        <v>0</v>
      </c>
      <c r="P1323" s="8">
        <f>IF(K1323&lt;&gt;"是",0,IF(税费设置!$B$6="是",E1323/(1+税费设置!$B$10),E1323))</f>
        <v>0</v>
      </c>
      <c r="Q1323" s="8">
        <f>IF(K1323&lt;&gt;"是",0,P1323*税费设置!$B$8)</f>
        <v>0</v>
      </c>
      <c r="R1323" s="8">
        <f>IF(K1323&lt;&gt;"是",0,P1323*税费设置!$B$9)</f>
        <v>0</v>
      </c>
      <c r="S1323" s="8">
        <f t="shared" si="146"/>
        <v>0</v>
      </c>
    </row>
    <row r="1324" spans="1:19" ht="13.9">
      <c r="A1324" s="6" t="str">
        <f>IF(总支出!A1324="","",总支出!A1324)</f>
        <v/>
      </c>
      <c r="B1324" s="7" t="str">
        <f>IF(总支出!B1324="","",总支出!B1324)</f>
        <v/>
      </c>
      <c r="C1324" s="6" t="str">
        <f t="shared" si="140"/>
        <v/>
      </c>
      <c r="D1324" s="6" t="str">
        <f>IF(总支出!C1324="","",总支出!C1324)</f>
        <v/>
      </c>
      <c r="E1324" s="8" t="str">
        <f>IF(总支出!D1324="","",总支出!D1324)</f>
        <v/>
      </c>
      <c r="F1324" s="6" t="str">
        <f>IF(总支出!E1324="","",总支出!E1324)</f>
        <v/>
      </c>
      <c r="G1324" s="6" t="str">
        <f>IF(总支出!H1324="","",总支出!H1324)</f>
        <v/>
      </c>
      <c r="H1324" s="6" t="str">
        <f>IF(总支出!I1324="","自动",总支出!I1324)</f>
        <v>自动</v>
      </c>
      <c r="I1324" s="6" t="str">
        <f>IF(F1324="","",IFERROR(VLOOKUP(F1324,税费设置!$A$15:$B$27,2,FALSE),"含税不明"))</f>
        <v/>
      </c>
      <c r="J1324" s="6" t="str">
        <f t="shared" si="141"/>
        <v/>
      </c>
      <c r="K1324" s="6" t="str">
        <f>IF(AND(税费设置!$B$5="是",G1324="个人支出",J1324="应税"),"是","否")</f>
        <v>否</v>
      </c>
      <c r="L1324" s="8">
        <f t="shared" si="142"/>
        <v>0</v>
      </c>
      <c r="M1324" s="8">
        <f t="shared" si="143"/>
        <v>0</v>
      </c>
      <c r="N1324" s="8">
        <f t="shared" si="144"/>
        <v>0</v>
      </c>
      <c r="O1324" s="8">
        <f t="shared" si="145"/>
        <v>0</v>
      </c>
      <c r="P1324" s="8">
        <f>IF(K1324&lt;&gt;"是",0,IF(税费设置!$B$6="是",E1324/(1+税费设置!$B$10),E1324))</f>
        <v>0</v>
      </c>
      <c r="Q1324" s="8">
        <f>IF(K1324&lt;&gt;"是",0,P1324*税费设置!$B$8)</f>
        <v>0</v>
      </c>
      <c r="R1324" s="8">
        <f>IF(K1324&lt;&gt;"是",0,P1324*税费设置!$B$9)</f>
        <v>0</v>
      </c>
      <c r="S1324" s="8">
        <f t="shared" si="146"/>
        <v>0</v>
      </c>
    </row>
    <row r="1325" spans="1:19" ht="13.9">
      <c r="A1325" s="6" t="str">
        <f>IF(总支出!A1325="","",总支出!A1325)</f>
        <v/>
      </c>
      <c r="B1325" s="7" t="str">
        <f>IF(总支出!B1325="","",总支出!B1325)</f>
        <v/>
      </c>
      <c r="C1325" s="6" t="str">
        <f t="shared" si="140"/>
        <v/>
      </c>
      <c r="D1325" s="6" t="str">
        <f>IF(总支出!C1325="","",总支出!C1325)</f>
        <v/>
      </c>
      <c r="E1325" s="8" t="str">
        <f>IF(总支出!D1325="","",总支出!D1325)</f>
        <v/>
      </c>
      <c r="F1325" s="6" t="str">
        <f>IF(总支出!E1325="","",总支出!E1325)</f>
        <v/>
      </c>
      <c r="G1325" s="6" t="str">
        <f>IF(总支出!H1325="","",总支出!H1325)</f>
        <v/>
      </c>
      <c r="H1325" s="6" t="str">
        <f>IF(总支出!I1325="","自动",总支出!I1325)</f>
        <v>自动</v>
      </c>
      <c r="I1325" s="6" t="str">
        <f>IF(F1325="","",IFERROR(VLOOKUP(F1325,税费设置!$A$15:$B$27,2,FALSE),"含税不明"))</f>
        <v/>
      </c>
      <c r="J1325" s="6" t="str">
        <f t="shared" si="141"/>
        <v/>
      </c>
      <c r="K1325" s="6" t="str">
        <f>IF(AND(税费设置!$B$5="是",G1325="个人支出",J1325="应税"),"是","否")</f>
        <v>否</v>
      </c>
      <c r="L1325" s="8">
        <f t="shared" si="142"/>
        <v>0</v>
      </c>
      <c r="M1325" s="8">
        <f t="shared" si="143"/>
        <v>0</v>
      </c>
      <c r="N1325" s="8">
        <f t="shared" si="144"/>
        <v>0</v>
      </c>
      <c r="O1325" s="8">
        <f t="shared" si="145"/>
        <v>0</v>
      </c>
      <c r="P1325" s="8">
        <f>IF(K1325&lt;&gt;"是",0,IF(税费设置!$B$6="是",E1325/(1+税费设置!$B$10),E1325))</f>
        <v>0</v>
      </c>
      <c r="Q1325" s="8">
        <f>IF(K1325&lt;&gt;"是",0,P1325*税费设置!$B$8)</f>
        <v>0</v>
      </c>
      <c r="R1325" s="8">
        <f>IF(K1325&lt;&gt;"是",0,P1325*税费设置!$B$9)</f>
        <v>0</v>
      </c>
      <c r="S1325" s="8">
        <f t="shared" si="146"/>
        <v>0</v>
      </c>
    </row>
    <row r="1326" spans="1:19" ht="13.9">
      <c r="A1326" s="6" t="str">
        <f>IF(总支出!A1326="","",总支出!A1326)</f>
        <v/>
      </c>
      <c r="B1326" s="7" t="str">
        <f>IF(总支出!B1326="","",总支出!B1326)</f>
        <v/>
      </c>
      <c r="C1326" s="6" t="str">
        <f t="shared" si="140"/>
        <v/>
      </c>
      <c r="D1326" s="6" t="str">
        <f>IF(总支出!C1326="","",总支出!C1326)</f>
        <v/>
      </c>
      <c r="E1326" s="8" t="str">
        <f>IF(总支出!D1326="","",总支出!D1326)</f>
        <v/>
      </c>
      <c r="F1326" s="6" t="str">
        <f>IF(总支出!E1326="","",总支出!E1326)</f>
        <v/>
      </c>
      <c r="G1326" s="6" t="str">
        <f>IF(总支出!H1326="","",总支出!H1326)</f>
        <v/>
      </c>
      <c r="H1326" s="6" t="str">
        <f>IF(总支出!I1326="","自动",总支出!I1326)</f>
        <v>自动</v>
      </c>
      <c r="I1326" s="6" t="str">
        <f>IF(F1326="","",IFERROR(VLOOKUP(F1326,税费设置!$A$15:$B$27,2,FALSE),"含税不明"))</f>
        <v/>
      </c>
      <c r="J1326" s="6" t="str">
        <f t="shared" si="141"/>
        <v/>
      </c>
      <c r="K1326" s="6" t="str">
        <f>IF(AND(税费设置!$B$5="是",G1326="个人支出",J1326="应税"),"是","否")</f>
        <v>否</v>
      </c>
      <c r="L1326" s="8">
        <f t="shared" si="142"/>
        <v>0</v>
      </c>
      <c r="M1326" s="8">
        <f t="shared" si="143"/>
        <v>0</v>
      </c>
      <c r="N1326" s="8">
        <f t="shared" si="144"/>
        <v>0</v>
      </c>
      <c r="O1326" s="8">
        <f t="shared" si="145"/>
        <v>0</v>
      </c>
      <c r="P1326" s="8">
        <f>IF(K1326&lt;&gt;"是",0,IF(税费设置!$B$6="是",E1326/(1+税费设置!$B$10),E1326))</f>
        <v>0</v>
      </c>
      <c r="Q1326" s="8">
        <f>IF(K1326&lt;&gt;"是",0,P1326*税费设置!$B$8)</f>
        <v>0</v>
      </c>
      <c r="R1326" s="8">
        <f>IF(K1326&lt;&gt;"是",0,P1326*税费设置!$B$9)</f>
        <v>0</v>
      </c>
      <c r="S1326" s="8">
        <f t="shared" si="146"/>
        <v>0</v>
      </c>
    </row>
    <row r="1327" spans="1:19" ht="13.9">
      <c r="A1327" s="6" t="str">
        <f>IF(总支出!A1327="","",总支出!A1327)</f>
        <v/>
      </c>
      <c r="B1327" s="7" t="str">
        <f>IF(总支出!B1327="","",总支出!B1327)</f>
        <v/>
      </c>
      <c r="C1327" s="6" t="str">
        <f t="shared" si="140"/>
        <v/>
      </c>
      <c r="D1327" s="6" t="str">
        <f>IF(总支出!C1327="","",总支出!C1327)</f>
        <v/>
      </c>
      <c r="E1327" s="8" t="str">
        <f>IF(总支出!D1327="","",总支出!D1327)</f>
        <v/>
      </c>
      <c r="F1327" s="6" t="str">
        <f>IF(总支出!E1327="","",总支出!E1327)</f>
        <v/>
      </c>
      <c r="G1327" s="6" t="str">
        <f>IF(总支出!H1327="","",总支出!H1327)</f>
        <v/>
      </c>
      <c r="H1327" s="6" t="str">
        <f>IF(总支出!I1327="","自动",总支出!I1327)</f>
        <v>自动</v>
      </c>
      <c r="I1327" s="6" t="str">
        <f>IF(F1327="","",IFERROR(VLOOKUP(F1327,税费设置!$A$15:$B$27,2,FALSE),"含税不明"))</f>
        <v/>
      </c>
      <c r="J1327" s="6" t="str">
        <f t="shared" si="141"/>
        <v/>
      </c>
      <c r="K1327" s="6" t="str">
        <f>IF(AND(税费设置!$B$5="是",G1327="个人支出",J1327="应税"),"是","否")</f>
        <v>否</v>
      </c>
      <c r="L1327" s="8">
        <f t="shared" si="142"/>
        <v>0</v>
      </c>
      <c r="M1327" s="8">
        <f t="shared" si="143"/>
        <v>0</v>
      </c>
      <c r="N1327" s="8">
        <f t="shared" si="144"/>
        <v>0</v>
      </c>
      <c r="O1327" s="8">
        <f t="shared" si="145"/>
        <v>0</v>
      </c>
      <c r="P1327" s="8">
        <f>IF(K1327&lt;&gt;"是",0,IF(税费设置!$B$6="是",E1327/(1+税费设置!$B$10),E1327))</f>
        <v>0</v>
      </c>
      <c r="Q1327" s="8">
        <f>IF(K1327&lt;&gt;"是",0,P1327*税费设置!$B$8)</f>
        <v>0</v>
      </c>
      <c r="R1327" s="8">
        <f>IF(K1327&lt;&gt;"是",0,P1327*税费设置!$B$9)</f>
        <v>0</v>
      </c>
      <c r="S1327" s="8">
        <f t="shared" si="146"/>
        <v>0</v>
      </c>
    </row>
    <row r="1328" spans="1:19" ht="13.9">
      <c r="A1328" s="6" t="str">
        <f>IF(总支出!A1328="","",总支出!A1328)</f>
        <v/>
      </c>
      <c r="B1328" s="7" t="str">
        <f>IF(总支出!B1328="","",总支出!B1328)</f>
        <v/>
      </c>
      <c r="C1328" s="6" t="str">
        <f t="shared" si="140"/>
        <v/>
      </c>
      <c r="D1328" s="6" t="str">
        <f>IF(总支出!C1328="","",总支出!C1328)</f>
        <v/>
      </c>
      <c r="E1328" s="8" t="str">
        <f>IF(总支出!D1328="","",总支出!D1328)</f>
        <v/>
      </c>
      <c r="F1328" s="6" t="str">
        <f>IF(总支出!E1328="","",总支出!E1328)</f>
        <v/>
      </c>
      <c r="G1328" s="6" t="str">
        <f>IF(总支出!H1328="","",总支出!H1328)</f>
        <v/>
      </c>
      <c r="H1328" s="6" t="str">
        <f>IF(总支出!I1328="","自动",总支出!I1328)</f>
        <v>自动</v>
      </c>
      <c r="I1328" s="6" t="str">
        <f>IF(F1328="","",IFERROR(VLOOKUP(F1328,税费设置!$A$15:$B$27,2,FALSE),"含税不明"))</f>
        <v/>
      </c>
      <c r="J1328" s="6" t="str">
        <f t="shared" si="141"/>
        <v/>
      </c>
      <c r="K1328" s="6" t="str">
        <f>IF(AND(税费设置!$B$5="是",G1328="个人支出",J1328="应税"),"是","否")</f>
        <v>否</v>
      </c>
      <c r="L1328" s="8">
        <f t="shared" si="142"/>
        <v>0</v>
      </c>
      <c r="M1328" s="8">
        <f t="shared" si="143"/>
        <v>0</v>
      </c>
      <c r="N1328" s="8">
        <f t="shared" si="144"/>
        <v>0</v>
      </c>
      <c r="O1328" s="8">
        <f t="shared" si="145"/>
        <v>0</v>
      </c>
      <c r="P1328" s="8">
        <f>IF(K1328&lt;&gt;"是",0,IF(税费设置!$B$6="是",E1328/(1+税费设置!$B$10),E1328))</f>
        <v>0</v>
      </c>
      <c r="Q1328" s="8">
        <f>IF(K1328&lt;&gt;"是",0,P1328*税费设置!$B$8)</f>
        <v>0</v>
      </c>
      <c r="R1328" s="8">
        <f>IF(K1328&lt;&gt;"是",0,P1328*税费设置!$B$9)</f>
        <v>0</v>
      </c>
      <c r="S1328" s="8">
        <f t="shared" si="146"/>
        <v>0</v>
      </c>
    </row>
    <row r="1329" spans="1:19" ht="13.9">
      <c r="A1329" s="6" t="str">
        <f>IF(总支出!A1329="","",总支出!A1329)</f>
        <v/>
      </c>
      <c r="B1329" s="7" t="str">
        <f>IF(总支出!B1329="","",总支出!B1329)</f>
        <v/>
      </c>
      <c r="C1329" s="6" t="str">
        <f t="shared" si="140"/>
        <v/>
      </c>
      <c r="D1329" s="6" t="str">
        <f>IF(总支出!C1329="","",总支出!C1329)</f>
        <v/>
      </c>
      <c r="E1329" s="8" t="str">
        <f>IF(总支出!D1329="","",总支出!D1329)</f>
        <v/>
      </c>
      <c r="F1329" s="6" t="str">
        <f>IF(总支出!E1329="","",总支出!E1329)</f>
        <v/>
      </c>
      <c r="G1329" s="6" t="str">
        <f>IF(总支出!H1329="","",总支出!H1329)</f>
        <v/>
      </c>
      <c r="H1329" s="6" t="str">
        <f>IF(总支出!I1329="","自动",总支出!I1329)</f>
        <v>自动</v>
      </c>
      <c r="I1329" s="6" t="str">
        <f>IF(F1329="","",IFERROR(VLOOKUP(F1329,税费设置!$A$15:$B$27,2,FALSE),"含税不明"))</f>
        <v/>
      </c>
      <c r="J1329" s="6" t="str">
        <f t="shared" si="141"/>
        <v/>
      </c>
      <c r="K1329" s="6" t="str">
        <f>IF(AND(税费设置!$B$5="是",G1329="个人支出",J1329="应税"),"是","否")</f>
        <v>否</v>
      </c>
      <c r="L1329" s="8">
        <f t="shared" si="142"/>
        <v>0</v>
      </c>
      <c r="M1329" s="8">
        <f t="shared" si="143"/>
        <v>0</v>
      </c>
      <c r="N1329" s="8">
        <f t="shared" si="144"/>
        <v>0</v>
      </c>
      <c r="O1329" s="8">
        <f t="shared" si="145"/>
        <v>0</v>
      </c>
      <c r="P1329" s="8">
        <f>IF(K1329&lt;&gt;"是",0,IF(税费设置!$B$6="是",E1329/(1+税费设置!$B$10),E1329))</f>
        <v>0</v>
      </c>
      <c r="Q1329" s="8">
        <f>IF(K1329&lt;&gt;"是",0,P1329*税费设置!$B$8)</f>
        <v>0</v>
      </c>
      <c r="R1329" s="8">
        <f>IF(K1329&lt;&gt;"是",0,P1329*税费设置!$B$9)</f>
        <v>0</v>
      </c>
      <c r="S1329" s="8">
        <f t="shared" si="146"/>
        <v>0</v>
      </c>
    </row>
    <row r="1330" spans="1:19" ht="13.9">
      <c r="A1330" s="6" t="str">
        <f>IF(总支出!A1330="","",总支出!A1330)</f>
        <v/>
      </c>
      <c r="B1330" s="7" t="str">
        <f>IF(总支出!B1330="","",总支出!B1330)</f>
        <v/>
      </c>
      <c r="C1330" s="6" t="str">
        <f t="shared" si="140"/>
        <v/>
      </c>
      <c r="D1330" s="6" t="str">
        <f>IF(总支出!C1330="","",总支出!C1330)</f>
        <v/>
      </c>
      <c r="E1330" s="8" t="str">
        <f>IF(总支出!D1330="","",总支出!D1330)</f>
        <v/>
      </c>
      <c r="F1330" s="6" t="str">
        <f>IF(总支出!E1330="","",总支出!E1330)</f>
        <v/>
      </c>
      <c r="G1330" s="6" t="str">
        <f>IF(总支出!H1330="","",总支出!H1330)</f>
        <v/>
      </c>
      <c r="H1330" s="6" t="str">
        <f>IF(总支出!I1330="","自动",总支出!I1330)</f>
        <v>自动</v>
      </c>
      <c r="I1330" s="6" t="str">
        <f>IF(F1330="","",IFERROR(VLOOKUP(F1330,税费设置!$A$15:$B$27,2,FALSE),"含税不明"))</f>
        <v/>
      </c>
      <c r="J1330" s="6" t="str">
        <f t="shared" si="141"/>
        <v/>
      </c>
      <c r="K1330" s="6" t="str">
        <f>IF(AND(税费设置!$B$5="是",G1330="个人支出",J1330="应税"),"是","否")</f>
        <v>否</v>
      </c>
      <c r="L1330" s="8">
        <f t="shared" si="142"/>
        <v>0</v>
      </c>
      <c r="M1330" s="8">
        <f t="shared" si="143"/>
        <v>0</v>
      </c>
      <c r="N1330" s="8">
        <f t="shared" si="144"/>
        <v>0</v>
      </c>
      <c r="O1330" s="8">
        <f t="shared" si="145"/>
        <v>0</v>
      </c>
      <c r="P1330" s="8">
        <f>IF(K1330&lt;&gt;"是",0,IF(税费设置!$B$6="是",E1330/(1+税费设置!$B$10),E1330))</f>
        <v>0</v>
      </c>
      <c r="Q1330" s="8">
        <f>IF(K1330&lt;&gt;"是",0,P1330*税费设置!$B$8)</f>
        <v>0</v>
      </c>
      <c r="R1330" s="8">
        <f>IF(K1330&lt;&gt;"是",0,P1330*税费设置!$B$9)</f>
        <v>0</v>
      </c>
      <c r="S1330" s="8">
        <f t="shared" si="146"/>
        <v>0</v>
      </c>
    </row>
    <row r="1331" spans="1:19" ht="13.9">
      <c r="A1331" s="6" t="str">
        <f>IF(总支出!A1331="","",总支出!A1331)</f>
        <v/>
      </c>
      <c r="B1331" s="7" t="str">
        <f>IF(总支出!B1331="","",总支出!B1331)</f>
        <v/>
      </c>
      <c r="C1331" s="6" t="str">
        <f t="shared" si="140"/>
        <v/>
      </c>
      <c r="D1331" s="6" t="str">
        <f>IF(总支出!C1331="","",总支出!C1331)</f>
        <v/>
      </c>
      <c r="E1331" s="8" t="str">
        <f>IF(总支出!D1331="","",总支出!D1331)</f>
        <v/>
      </c>
      <c r="F1331" s="6" t="str">
        <f>IF(总支出!E1331="","",总支出!E1331)</f>
        <v/>
      </c>
      <c r="G1331" s="6" t="str">
        <f>IF(总支出!H1331="","",总支出!H1331)</f>
        <v/>
      </c>
      <c r="H1331" s="6" t="str">
        <f>IF(总支出!I1331="","自动",总支出!I1331)</f>
        <v>自动</v>
      </c>
      <c r="I1331" s="6" t="str">
        <f>IF(F1331="","",IFERROR(VLOOKUP(F1331,税费设置!$A$15:$B$27,2,FALSE),"含税不明"))</f>
        <v/>
      </c>
      <c r="J1331" s="6" t="str">
        <f t="shared" si="141"/>
        <v/>
      </c>
      <c r="K1331" s="6" t="str">
        <f>IF(AND(税费设置!$B$5="是",G1331="个人支出",J1331="应税"),"是","否")</f>
        <v>否</v>
      </c>
      <c r="L1331" s="8">
        <f t="shared" si="142"/>
        <v>0</v>
      </c>
      <c r="M1331" s="8">
        <f t="shared" si="143"/>
        <v>0</v>
      </c>
      <c r="N1331" s="8">
        <f t="shared" si="144"/>
        <v>0</v>
      </c>
      <c r="O1331" s="8">
        <f t="shared" si="145"/>
        <v>0</v>
      </c>
      <c r="P1331" s="8">
        <f>IF(K1331&lt;&gt;"是",0,IF(税费设置!$B$6="是",E1331/(1+税费设置!$B$10),E1331))</f>
        <v>0</v>
      </c>
      <c r="Q1331" s="8">
        <f>IF(K1331&lt;&gt;"是",0,P1331*税费设置!$B$8)</f>
        <v>0</v>
      </c>
      <c r="R1331" s="8">
        <f>IF(K1331&lt;&gt;"是",0,P1331*税费设置!$B$9)</f>
        <v>0</v>
      </c>
      <c r="S1331" s="8">
        <f t="shared" si="146"/>
        <v>0</v>
      </c>
    </row>
    <row r="1332" spans="1:19" ht="13.9">
      <c r="A1332" s="6" t="str">
        <f>IF(总支出!A1332="","",总支出!A1332)</f>
        <v/>
      </c>
      <c r="B1332" s="7" t="str">
        <f>IF(总支出!B1332="","",总支出!B1332)</f>
        <v/>
      </c>
      <c r="C1332" s="6" t="str">
        <f t="shared" si="140"/>
        <v/>
      </c>
      <c r="D1332" s="6" t="str">
        <f>IF(总支出!C1332="","",总支出!C1332)</f>
        <v/>
      </c>
      <c r="E1332" s="8" t="str">
        <f>IF(总支出!D1332="","",总支出!D1332)</f>
        <v/>
      </c>
      <c r="F1332" s="6" t="str">
        <f>IF(总支出!E1332="","",总支出!E1332)</f>
        <v/>
      </c>
      <c r="G1332" s="6" t="str">
        <f>IF(总支出!H1332="","",总支出!H1332)</f>
        <v/>
      </c>
      <c r="H1332" s="6" t="str">
        <f>IF(总支出!I1332="","自动",总支出!I1332)</f>
        <v>自动</v>
      </c>
      <c r="I1332" s="6" t="str">
        <f>IF(F1332="","",IFERROR(VLOOKUP(F1332,税费设置!$A$15:$B$27,2,FALSE),"含税不明"))</f>
        <v/>
      </c>
      <c r="J1332" s="6" t="str">
        <f t="shared" si="141"/>
        <v/>
      </c>
      <c r="K1332" s="6" t="str">
        <f>IF(AND(税费设置!$B$5="是",G1332="个人支出",J1332="应税"),"是","否")</f>
        <v>否</v>
      </c>
      <c r="L1332" s="8">
        <f t="shared" si="142"/>
        <v>0</v>
      </c>
      <c r="M1332" s="8">
        <f t="shared" si="143"/>
        <v>0</v>
      </c>
      <c r="N1332" s="8">
        <f t="shared" si="144"/>
        <v>0</v>
      </c>
      <c r="O1332" s="8">
        <f t="shared" si="145"/>
        <v>0</v>
      </c>
      <c r="P1332" s="8">
        <f>IF(K1332&lt;&gt;"是",0,IF(税费设置!$B$6="是",E1332/(1+税费设置!$B$10),E1332))</f>
        <v>0</v>
      </c>
      <c r="Q1332" s="8">
        <f>IF(K1332&lt;&gt;"是",0,P1332*税费设置!$B$8)</f>
        <v>0</v>
      </c>
      <c r="R1332" s="8">
        <f>IF(K1332&lt;&gt;"是",0,P1332*税费设置!$B$9)</f>
        <v>0</v>
      </c>
      <c r="S1332" s="8">
        <f t="shared" si="146"/>
        <v>0</v>
      </c>
    </row>
    <row r="1333" spans="1:19" ht="13.9">
      <c r="A1333" s="6" t="str">
        <f>IF(总支出!A1333="","",总支出!A1333)</f>
        <v/>
      </c>
      <c r="B1333" s="7" t="str">
        <f>IF(总支出!B1333="","",总支出!B1333)</f>
        <v/>
      </c>
      <c r="C1333" s="6" t="str">
        <f t="shared" si="140"/>
        <v/>
      </c>
      <c r="D1333" s="6" t="str">
        <f>IF(总支出!C1333="","",总支出!C1333)</f>
        <v/>
      </c>
      <c r="E1333" s="8" t="str">
        <f>IF(总支出!D1333="","",总支出!D1333)</f>
        <v/>
      </c>
      <c r="F1333" s="6" t="str">
        <f>IF(总支出!E1333="","",总支出!E1333)</f>
        <v/>
      </c>
      <c r="G1333" s="6" t="str">
        <f>IF(总支出!H1333="","",总支出!H1333)</f>
        <v/>
      </c>
      <c r="H1333" s="6" t="str">
        <f>IF(总支出!I1333="","自动",总支出!I1333)</f>
        <v>自动</v>
      </c>
      <c r="I1333" s="6" t="str">
        <f>IF(F1333="","",IFERROR(VLOOKUP(F1333,税费设置!$A$15:$B$27,2,FALSE),"含税不明"))</f>
        <v/>
      </c>
      <c r="J1333" s="6" t="str">
        <f t="shared" si="141"/>
        <v/>
      </c>
      <c r="K1333" s="6" t="str">
        <f>IF(AND(税费设置!$B$5="是",G1333="个人支出",J1333="应税"),"是","否")</f>
        <v>否</v>
      </c>
      <c r="L1333" s="8">
        <f t="shared" si="142"/>
        <v>0</v>
      </c>
      <c r="M1333" s="8">
        <f t="shared" si="143"/>
        <v>0</v>
      </c>
      <c r="N1333" s="8">
        <f t="shared" si="144"/>
        <v>0</v>
      </c>
      <c r="O1333" s="8">
        <f t="shared" si="145"/>
        <v>0</v>
      </c>
      <c r="P1333" s="8">
        <f>IF(K1333&lt;&gt;"是",0,IF(税费设置!$B$6="是",E1333/(1+税费设置!$B$10),E1333))</f>
        <v>0</v>
      </c>
      <c r="Q1333" s="8">
        <f>IF(K1333&lt;&gt;"是",0,P1333*税费设置!$B$8)</f>
        <v>0</v>
      </c>
      <c r="R1333" s="8">
        <f>IF(K1333&lt;&gt;"是",0,P1333*税费设置!$B$9)</f>
        <v>0</v>
      </c>
      <c r="S1333" s="8">
        <f t="shared" si="146"/>
        <v>0</v>
      </c>
    </row>
    <row r="1334" spans="1:19" ht="13.9">
      <c r="A1334" s="6" t="str">
        <f>IF(总支出!A1334="","",总支出!A1334)</f>
        <v/>
      </c>
      <c r="B1334" s="7" t="str">
        <f>IF(总支出!B1334="","",总支出!B1334)</f>
        <v/>
      </c>
      <c r="C1334" s="6" t="str">
        <f t="shared" si="140"/>
        <v/>
      </c>
      <c r="D1334" s="6" t="str">
        <f>IF(总支出!C1334="","",总支出!C1334)</f>
        <v/>
      </c>
      <c r="E1334" s="8" t="str">
        <f>IF(总支出!D1334="","",总支出!D1334)</f>
        <v/>
      </c>
      <c r="F1334" s="6" t="str">
        <f>IF(总支出!E1334="","",总支出!E1334)</f>
        <v/>
      </c>
      <c r="G1334" s="6" t="str">
        <f>IF(总支出!H1334="","",总支出!H1334)</f>
        <v/>
      </c>
      <c r="H1334" s="6" t="str">
        <f>IF(总支出!I1334="","自动",总支出!I1334)</f>
        <v>自动</v>
      </c>
      <c r="I1334" s="6" t="str">
        <f>IF(F1334="","",IFERROR(VLOOKUP(F1334,税费设置!$A$15:$B$27,2,FALSE),"含税不明"))</f>
        <v/>
      </c>
      <c r="J1334" s="6" t="str">
        <f t="shared" si="141"/>
        <v/>
      </c>
      <c r="K1334" s="6" t="str">
        <f>IF(AND(税费设置!$B$5="是",G1334="个人支出",J1334="应税"),"是","否")</f>
        <v>否</v>
      </c>
      <c r="L1334" s="8">
        <f t="shared" si="142"/>
        <v>0</v>
      </c>
      <c r="M1334" s="8">
        <f t="shared" si="143"/>
        <v>0</v>
      </c>
      <c r="N1334" s="8">
        <f t="shared" si="144"/>
        <v>0</v>
      </c>
      <c r="O1334" s="8">
        <f t="shared" si="145"/>
        <v>0</v>
      </c>
      <c r="P1334" s="8">
        <f>IF(K1334&lt;&gt;"是",0,IF(税费设置!$B$6="是",E1334/(1+税费设置!$B$10),E1334))</f>
        <v>0</v>
      </c>
      <c r="Q1334" s="8">
        <f>IF(K1334&lt;&gt;"是",0,P1334*税费设置!$B$8)</f>
        <v>0</v>
      </c>
      <c r="R1334" s="8">
        <f>IF(K1334&lt;&gt;"是",0,P1334*税费设置!$B$9)</f>
        <v>0</v>
      </c>
      <c r="S1334" s="8">
        <f t="shared" si="146"/>
        <v>0</v>
      </c>
    </row>
    <row r="1335" spans="1:19" ht="13.9">
      <c r="A1335" s="6" t="str">
        <f>IF(总支出!A1335="","",总支出!A1335)</f>
        <v/>
      </c>
      <c r="B1335" s="7" t="str">
        <f>IF(总支出!B1335="","",总支出!B1335)</f>
        <v/>
      </c>
      <c r="C1335" s="6" t="str">
        <f t="shared" si="140"/>
        <v/>
      </c>
      <c r="D1335" s="6" t="str">
        <f>IF(总支出!C1335="","",总支出!C1335)</f>
        <v/>
      </c>
      <c r="E1335" s="8" t="str">
        <f>IF(总支出!D1335="","",总支出!D1335)</f>
        <v/>
      </c>
      <c r="F1335" s="6" t="str">
        <f>IF(总支出!E1335="","",总支出!E1335)</f>
        <v/>
      </c>
      <c r="G1335" s="6" t="str">
        <f>IF(总支出!H1335="","",总支出!H1335)</f>
        <v/>
      </c>
      <c r="H1335" s="6" t="str">
        <f>IF(总支出!I1335="","自动",总支出!I1335)</f>
        <v>自动</v>
      </c>
      <c r="I1335" s="6" t="str">
        <f>IF(F1335="","",IFERROR(VLOOKUP(F1335,税费设置!$A$15:$B$27,2,FALSE),"含税不明"))</f>
        <v/>
      </c>
      <c r="J1335" s="6" t="str">
        <f t="shared" si="141"/>
        <v/>
      </c>
      <c r="K1335" s="6" t="str">
        <f>IF(AND(税费设置!$B$5="是",G1335="个人支出",J1335="应税"),"是","否")</f>
        <v>否</v>
      </c>
      <c r="L1335" s="8">
        <f t="shared" si="142"/>
        <v>0</v>
      </c>
      <c r="M1335" s="8">
        <f t="shared" si="143"/>
        <v>0</v>
      </c>
      <c r="N1335" s="8">
        <f t="shared" si="144"/>
        <v>0</v>
      </c>
      <c r="O1335" s="8">
        <f t="shared" si="145"/>
        <v>0</v>
      </c>
      <c r="P1335" s="8">
        <f>IF(K1335&lt;&gt;"是",0,IF(税费设置!$B$6="是",E1335/(1+税费设置!$B$10),E1335))</f>
        <v>0</v>
      </c>
      <c r="Q1335" s="8">
        <f>IF(K1335&lt;&gt;"是",0,P1335*税费设置!$B$8)</f>
        <v>0</v>
      </c>
      <c r="R1335" s="8">
        <f>IF(K1335&lt;&gt;"是",0,P1335*税费设置!$B$9)</f>
        <v>0</v>
      </c>
      <c r="S1335" s="8">
        <f t="shared" si="146"/>
        <v>0</v>
      </c>
    </row>
    <row r="1336" spans="1:19" ht="13.9">
      <c r="A1336" s="6" t="str">
        <f>IF(总支出!A1336="","",总支出!A1336)</f>
        <v/>
      </c>
      <c r="B1336" s="7" t="str">
        <f>IF(总支出!B1336="","",总支出!B1336)</f>
        <v/>
      </c>
      <c r="C1336" s="6" t="str">
        <f t="shared" si="140"/>
        <v/>
      </c>
      <c r="D1336" s="6" t="str">
        <f>IF(总支出!C1336="","",总支出!C1336)</f>
        <v/>
      </c>
      <c r="E1336" s="8" t="str">
        <f>IF(总支出!D1336="","",总支出!D1336)</f>
        <v/>
      </c>
      <c r="F1336" s="6" t="str">
        <f>IF(总支出!E1336="","",总支出!E1336)</f>
        <v/>
      </c>
      <c r="G1336" s="6" t="str">
        <f>IF(总支出!H1336="","",总支出!H1336)</f>
        <v/>
      </c>
      <c r="H1336" s="6" t="str">
        <f>IF(总支出!I1336="","自动",总支出!I1336)</f>
        <v>自动</v>
      </c>
      <c r="I1336" s="6" t="str">
        <f>IF(F1336="","",IFERROR(VLOOKUP(F1336,税费设置!$A$15:$B$27,2,FALSE),"含税不明"))</f>
        <v/>
      </c>
      <c r="J1336" s="6" t="str">
        <f t="shared" si="141"/>
        <v/>
      </c>
      <c r="K1336" s="6" t="str">
        <f>IF(AND(税费设置!$B$5="是",G1336="个人支出",J1336="应税"),"是","否")</f>
        <v>否</v>
      </c>
      <c r="L1336" s="8">
        <f t="shared" si="142"/>
        <v>0</v>
      </c>
      <c r="M1336" s="8">
        <f t="shared" si="143"/>
        <v>0</v>
      </c>
      <c r="N1336" s="8">
        <f t="shared" si="144"/>
        <v>0</v>
      </c>
      <c r="O1336" s="8">
        <f t="shared" si="145"/>
        <v>0</v>
      </c>
      <c r="P1336" s="8">
        <f>IF(K1336&lt;&gt;"是",0,IF(税费设置!$B$6="是",E1336/(1+税费设置!$B$10),E1336))</f>
        <v>0</v>
      </c>
      <c r="Q1336" s="8">
        <f>IF(K1336&lt;&gt;"是",0,P1336*税费设置!$B$8)</f>
        <v>0</v>
      </c>
      <c r="R1336" s="8">
        <f>IF(K1336&lt;&gt;"是",0,P1336*税费设置!$B$9)</f>
        <v>0</v>
      </c>
      <c r="S1336" s="8">
        <f t="shared" si="146"/>
        <v>0</v>
      </c>
    </row>
    <row r="1337" spans="1:19" ht="13.9">
      <c r="A1337" s="6" t="str">
        <f>IF(总支出!A1337="","",总支出!A1337)</f>
        <v/>
      </c>
      <c r="B1337" s="7" t="str">
        <f>IF(总支出!B1337="","",总支出!B1337)</f>
        <v/>
      </c>
      <c r="C1337" s="6" t="str">
        <f t="shared" si="140"/>
        <v/>
      </c>
      <c r="D1337" s="6" t="str">
        <f>IF(总支出!C1337="","",总支出!C1337)</f>
        <v/>
      </c>
      <c r="E1337" s="8" t="str">
        <f>IF(总支出!D1337="","",总支出!D1337)</f>
        <v/>
      </c>
      <c r="F1337" s="6" t="str">
        <f>IF(总支出!E1337="","",总支出!E1337)</f>
        <v/>
      </c>
      <c r="G1337" s="6" t="str">
        <f>IF(总支出!H1337="","",总支出!H1337)</f>
        <v/>
      </c>
      <c r="H1337" s="6" t="str">
        <f>IF(总支出!I1337="","自动",总支出!I1337)</f>
        <v>自动</v>
      </c>
      <c r="I1337" s="6" t="str">
        <f>IF(F1337="","",IFERROR(VLOOKUP(F1337,税费设置!$A$15:$B$27,2,FALSE),"含税不明"))</f>
        <v/>
      </c>
      <c r="J1337" s="6" t="str">
        <f t="shared" si="141"/>
        <v/>
      </c>
      <c r="K1337" s="6" t="str">
        <f>IF(AND(税费设置!$B$5="是",G1337="个人支出",J1337="应税"),"是","否")</f>
        <v>否</v>
      </c>
      <c r="L1337" s="8">
        <f t="shared" si="142"/>
        <v>0</v>
      </c>
      <c r="M1337" s="8">
        <f t="shared" si="143"/>
        <v>0</v>
      </c>
      <c r="N1337" s="8">
        <f t="shared" si="144"/>
        <v>0</v>
      </c>
      <c r="O1337" s="8">
        <f t="shared" si="145"/>
        <v>0</v>
      </c>
      <c r="P1337" s="8">
        <f>IF(K1337&lt;&gt;"是",0,IF(税费设置!$B$6="是",E1337/(1+税费设置!$B$10),E1337))</f>
        <v>0</v>
      </c>
      <c r="Q1337" s="8">
        <f>IF(K1337&lt;&gt;"是",0,P1337*税费设置!$B$8)</f>
        <v>0</v>
      </c>
      <c r="R1337" s="8">
        <f>IF(K1337&lt;&gt;"是",0,P1337*税费设置!$B$9)</f>
        <v>0</v>
      </c>
      <c r="S1337" s="8">
        <f t="shared" si="146"/>
        <v>0</v>
      </c>
    </row>
    <row r="1338" spans="1:19" ht="13.9">
      <c r="A1338" s="6" t="str">
        <f>IF(总支出!A1338="","",总支出!A1338)</f>
        <v/>
      </c>
      <c r="B1338" s="7" t="str">
        <f>IF(总支出!B1338="","",总支出!B1338)</f>
        <v/>
      </c>
      <c r="C1338" s="6" t="str">
        <f t="shared" si="140"/>
        <v/>
      </c>
      <c r="D1338" s="6" t="str">
        <f>IF(总支出!C1338="","",总支出!C1338)</f>
        <v/>
      </c>
      <c r="E1338" s="8" t="str">
        <f>IF(总支出!D1338="","",总支出!D1338)</f>
        <v/>
      </c>
      <c r="F1338" s="6" t="str">
        <f>IF(总支出!E1338="","",总支出!E1338)</f>
        <v/>
      </c>
      <c r="G1338" s="6" t="str">
        <f>IF(总支出!H1338="","",总支出!H1338)</f>
        <v/>
      </c>
      <c r="H1338" s="6" t="str">
        <f>IF(总支出!I1338="","自动",总支出!I1338)</f>
        <v>自动</v>
      </c>
      <c r="I1338" s="6" t="str">
        <f>IF(F1338="","",IFERROR(VLOOKUP(F1338,税费设置!$A$15:$B$27,2,FALSE),"含税不明"))</f>
        <v/>
      </c>
      <c r="J1338" s="6" t="str">
        <f t="shared" si="141"/>
        <v/>
      </c>
      <c r="K1338" s="6" t="str">
        <f>IF(AND(税费设置!$B$5="是",G1338="个人支出",J1338="应税"),"是","否")</f>
        <v>否</v>
      </c>
      <c r="L1338" s="8">
        <f t="shared" si="142"/>
        <v>0</v>
      </c>
      <c r="M1338" s="8">
        <f t="shared" si="143"/>
        <v>0</v>
      </c>
      <c r="N1338" s="8">
        <f t="shared" si="144"/>
        <v>0</v>
      </c>
      <c r="O1338" s="8">
        <f t="shared" si="145"/>
        <v>0</v>
      </c>
      <c r="P1338" s="8">
        <f>IF(K1338&lt;&gt;"是",0,IF(税费设置!$B$6="是",E1338/(1+税费设置!$B$10),E1338))</f>
        <v>0</v>
      </c>
      <c r="Q1338" s="8">
        <f>IF(K1338&lt;&gt;"是",0,P1338*税费设置!$B$8)</f>
        <v>0</v>
      </c>
      <c r="R1338" s="8">
        <f>IF(K1338&lt;&gt;"是",0,P1338*税费设置!$B$9)</f>
        <v>0</v>
      </c>
      <c r="S1338" s="8">
        <f t="shared" si="146"/>
        <v>0</v>
      </c>
    </row>
    <row r="1339" spans="1:19" ht="13.9">
      <c r="A1339" s="6" t="str">
        <f>IF(总支出!A1339="","",总支出!A1339)</f>
        <v/>
      </c>
      <c r="B1339" s="7" t="str">
        <f>IF(总支出!B1339="","",总支出!B1339)</f>
        <v/>
      </c>
      <c r="C1339" s="6" t="str">
        <f t="shared" si="140"/>
        <v/>
      </c>
      <c r="D1339" s="6" t="str">
        <f>IF(总支出!C1339="","",总支出!C1339)</f>
        <v/>
      </c>
      <c r="E1339" s="8" t="str">
        <f>IF(总支出!D1339="","",总支出!D1339)</f>
        <v/>
      </c>
      <c r="F1339" s="6" t="str">
        <f>IF(总支出!E1339="","",总支出!E1339)</f>
        <v/>
      </c>
      <c r="G1339" s="6" t="str">
        <f>IF(总支出!H1339="","",总支出!H1339)</f>
        <v/>
      </c>
      <c r="H1339" s="6" t="str">
        <f>IF(总支出!I1339="","自动",总支出!I1339)</f>
        <v>自动</v>
      </c>
      <c r="I1339" s="6" t="str">
        <f>IF(F1339="","",IFERROR(VLOOKUP(F1339,税费设置!$A$15:$B$27,2,FALSE),"含税不明"))</f>
        <v/>
      </c>
      <c r="J1339" s="6" t="str">
        <f t="shared" si="141"/>
        <v/>
      </c>
      <c r="K1339" s="6" t="str">
        <f>IF(AND(税费设置!$B$5="是",G1339="个人支出",J1339="应税"),"是","否")</f>
        <v>否</v>
      </c>
      <c r="L1339" s="8">
        <f t="shared" si="142"/>
        <v>0</v>
      </c>
      <c r="M1339" s="8">
        <f t="shared" si="143"/>
        <v>0</v>
      </c>
      <c r="N1339" s="8">
        <f t="shared" si="144"/>
        <v>0</v>
      </c>
      <c r="O1339" s="8">
        <f t="shared" si="145"/>
        <v>0</v>
      </c>
      <c r="P1339" s="8">
        <f>IF(K1339&lt;&gt;"是",0,IF(税费设置!$B$6="是",E1339/(1+税费设置!$B$10),E1339))</f>
        <v>0</v>
      </c>
      <c r="Q1339" s="8">
        <f>IF(K1339&lt;&gt;"是",0,P1339*税费设置!$B$8)</f>
        <v>0</v>
      </c>
      <c r="R1339" s="8">
        <f>IF(K1339&lt;&gt;"是",0,P1339*税费设置!$B$9)</f>
        <v>0</v>
      </c>
      <c r="S1339" s="8">
        <f t="shared" si="146"/>
        <v>0</v>
      </c>
    </row>
    <row r="1340" spans="1:19" ht="13.9">
      <c r="A1340" s="6" t="str">
        <f>IF(总支出!A1340="","",总支出!A1340)</f>
        <v/>
      </c>
      <c r="B1340" s="7" t="str">
        <f>IF(总支出!B1340="","",总支出!B1340)</f>
        <v/>
      </c>
      <c r="C1340" s="6" t="str">
        <f t="shared" si="140"/>
        <v/>
      </c>
      <c r="D1340" s="6" t="str">
        <f>IF(总支出!C1340="","",总支出!C1340)</f>
        <v/>
      </c>
      <c r="E1340" s="8" t="str">
        <f>IF(总支出!D1340="","",总支出!D1340)</f>
        <v/>
      </c>
      <c r="F1340" s="6" t="str">
        <f>IF(总支出!E1340="","",总支出!E1340)</f>
        <v/>
      </c>
      <c r="G1340" s="6" t="str">
        <f>IF(总支出!H1340="","",总支出!H1340)</f>
        <v/>
      </c>
      <c r="H1340" s="6" t="str">
        <f>IF(总支出!I1340="","自动",总支出!I1340)</f>
        <v>自动</v>
      </c>
      <c r="I1340" s="6" t="str">
        <f>IF(F1340="","",IFERROR(VLOOKUP(F1340,税费设置!$A$15:$B$27,2,FALSE),"含税不明"))</f>
        <v/>
      </c>
      <c r="J1340" s="6" t="str">
        <f t="shared" si="141"/>
        <v/>
      </c>
      <c r="K1340" s="6" t="str">
        <f>IF(AND(税费设置!$B$5="是",G1340="个人支出",J1340="应税"),"是","否")</f>
        <v>否</v>
      </c>
      <c r="L1340" s="8">
        <f t="shared" si="142"/>
        <v>0</v>
      </c>
      <c r="M1340" s="8">
        <f t="shared" si="143"/>
        <v>0</v>
      </c>
      <c r="N1340" s="8">
        <f t="shared" si="144"/>
        <v>0</v>
      </c>
      <c r="O1340" s="8">
        <f t="shared" si="145"/>
        <v>0</v>
      </c>
      <c r="P1340" s="8">
        <f>IF(K1340&lt;&gt;"是",0,IF(税费设置!$B$6="是",E1340/(1+税费设置!$B$10),E1340))</f>
        <v>0</v>
      </c>
      <c r="Q1340" s="8">
        <f>IF(K1340&lt;&gt;"是",0,P1340*税费设置!$B$8)</f>
        <v>0</v>
      </c>
      <c r="R1340" s="8">
        <f>IF(K1340&lt;&gt;"是",0,P1340*税费设置!$B$9)</f>
        <v>0</v>
      </c>
      <c r="S1340" s="8">
        <f t="shared" si="146"/>
        <v>0</v>
      </c>
    </row>
    <row r="1341" spans="1:19" ht="13.9">
      <c r="A1341" s="6" t="str">
        <f>IF(总支出!A1341="","",总支出!A1341)</f>
        <v/>
      </c>
      <c r="B1341" s="7" t="str">
        <f>IF(总支出!B1341="","",总支出!B1341)</f>
        <v/>
      </c>
      <c r="C1341" s="6" t="str">
        <f t="shared" si="140"/>
        <v/>
      </c>
      <c r="D1341" s="6" t="str">
        <f>IF(总支出!C1341="","",总支出!C1341)</f>
        <v/>
      </c>
      <c r="E1341" s="8" t="str">
        <f>IF(总支出!D1341="","",总支出!D1341)</f>
        <v/>
      </c>
      <c r="F1341" s="6" t="str">
        <f>IF(总支出!E1341="","",总支出!E1341)</f>
        <v/>
      </c>
      <c r="G1341" s="6" t="str">
        <f>IF(总支出!H1341="","",总支出!H1341)</f>
        <v/>
      </c>
      <c r="H1341" s="6" t="str">
        <f>IF(总支出!I1341="","自动",总支出!I1341)</f>
        <v>自动</v>
      </c>
      <c r="I1341" s="6" t="str">
        <f>IF(F1341="","",IFERROR(VLOOKUP(F1341,税费设置!$A$15:$B$27,2,FALSE),"含税不明"))</f>
        <v/>
      </c>
      <c r="J1341" s="6" t="str">
        <f t="shared" si="141"/>
        <v/>
      </c>
      <c r="K1341" s="6" t="str">
        <f>IF(AND(税费设置!$B$5="是",G1341="个人支出",J1341="应税"),"是","否")</f>
        <v>否</v>
      </c>
      <c r="L1341" s="8">
        <f t="shared" si="142"/>
        <v>0</v>
      </c>
      <c r="M1341" s="8">
        <f t="shared" si="143"/>
        <v>0</v>
      </c>
      <c r="N1341" s="8">
        <f t="shared" si="144"/>
        <v>0</v>
      </c>
      <c r="O1341" s="8">
        <f t="shared" si="145"/>
        <v>0</v>
      </c>
      <c r="P1341" s="8">
        <f>IF(K1341&lt;&gt;"是",0,IF(税费设置!$B$6="是",E1341/(1+税费设置!$B$10),E1341))</f>
        <v>0</v>
      </c>
      <c r="Q1341" s="8">
        <f>IF(K1341&lt;&gt;"是",0,P1341*税费设置!$B$8)</f>
        <v>0</v>
      </c>
      <c r="R1341" s="8">
        <f>IF(K1341&lt;&gt;"是",0,P1341*税费设置!$B$9)</f>
        <v>0</v>
      </c>
      <c r="S1341" s="8">
        <f t="shared" si="146"/>
        <v>0</v>
      </c>
    </row>
    <row r="1342" spans="1:19" ht="13.9">
      <c r="A1342" s="6" t="str">
        <f>IF(总支出!A1342="","",总支出!A1342)</f>
        <v/>
      </c>
      <c r="B1342" s="7" t="str">
        <f>IF(总支出!B1342="","",总支出!B1342)</f>
        <v/>
      </c>
      <c r="C1342" s="6" t="str">
        <f t="shared" si="140"/>
        <v/>
      </c>
      <c r="D1342" s="6" t="str">
        <f>IF(总支出!C1342="","",总支出!C1342)</f>
        <v/>
      </c>
      <c r="E1342" s="8" t="str">
        <f>IF(总支出!D1342="","",总支出!D1342)</f>
        <v/>
      </c>
      <c r="F1342" s="6" t="str">
        <f>IF(总支出!E1342="","",总支出!E1342)</f>
        <v/>
      </c>
      <c r="G1342" s="6" t="str">
        <f>IF(总支出!H1342="","",总支出!H1342)</f>
        <v/>
      </c>
      <c r="H1342" s="6" t="str">
        <f>IF(总支出!I1342="","自动",总支出!I1342)</f>
        <v>自动</v>
      </c>
      <c r="I1342" s="6" t="str">
        <f>IF(F1342="","",IFERROR(VLOOKUP(F1342,税费设置!$A$15:$B$27,2,FALSE),"含税不明"))</f>
        <v/>
      </c>
      <c r="J1342" s="6" t="str">
        <f t="shared" si="141"/>
        <v/>
      </c>
      <c r="K1342" s="6" t="str">
        <f>IF(AND(税费设置!$B$5="是",G1342="个人支出",J1342="应税"),"是","否")</f>
        <v>否</v>
      </c>
      <c r="L1342" s="8">
        <f t="shared" si="142"/>
        <v>0</v>
      </c>
      <c r="M1342" s="8">
        <f t="shared" si="143"/>
        <v>0</v>
      </c>
      <c r="N1342" s="8">
        <f t="shared" si="144"/>
        <v>0</v>
      </c>
      <c r="O1342" s="8">
        <f t="shared" si="145"/>
        <v>0</v>
      </c>
      <c r="P1342" s="8">
        <f>IF(K1342&lt;&gt;"是",0,IF(税费设置!$B$6="是",E1342/(1+税费设置!$B$10),E1342))</f>
        <v>0</v>
      </c>
      <c r="Q1342" s="8">
        <f>IF(K1342&lt;&gt;"是",0,P1342*税费设置!$B$8)</f>
        <v>0</v>
      </c>
      <c r="R1342" s="8">
        <f>IF(K1342&lt;&gt;"是",0,P1342*税费设置!$B$9)</f>
        <v>0</v>
      </c>
      <c r="S1342" s="8">
        <f t="shared" si="146"/>
        <v>0</v>
      </c>
    </row>
    <row r="1343" spans="1:19" ht="13.9">
      <c r="A1343" s="6" t="str">
        <f>IF(总支出!A1343="","",总支出!A1343)</f>
        <v/>
      </c>
      <c r="B1343" s="7" t="str">
        <f>IF(总支出!B1343="","",总支出!B1343)</f>
        <v/>
      </c>
      <c r="C1343" s="6" t="str">
        <f t="shared" si="140"/>
        <v/>
      </c>
      <c r="D1343" s="6" t="str">
        <f>IF(总支出!C1343="","",总支出!C1343)</f>
        <v/>
      </c>
      <c r="E1343" s="8" t="str">
        <f>IF(总支出!D1343="","",总支出!D1343)</f>
        <v/>
      </c>
      <c r="F1343" s="6" t="str">
        <f>IF(总支出!E1343="","",总支出!E1343)</f>
        <v/>
      </c>
      <c r="G1343" s="6" t="str">
        <f>IF(总支出!H1343="","",总支出!H1343)</f>
        <v/>
      </c>
      <c r="H1343" s="6" t="str">
        <f>IF(总支出!I1343="","自动",总支出!I1343)</f>
        <v>自动</v>
      </c>
      <c r="I1343" s="6" t="str">
        <f>IF(F1343="","",IFERROR(VLOOKUP(F1343,税费设置!$A$15:$B$27,2,FALSE),"含税不明"))</f>
        <v/>
      </c>
      <c r="J1343" s="6" t="str">
        <f t="shared" si="141"/>
        <v/>
      </c>
      <c r="K1343" s="6" t="str">
        <f>IF(AND(税费设置!$B$5="是",G1343="个人支出",J1343="应税"),"是","否")</f>
        <v>否</v>
      </c>
      <c r="L1343" s="8">
        <f t="shared" si="142"/>
        <v>0</v>
      </c>
      <c r="M1343" s="8">
        <f t="shared" si="143"/>
        <v>0</v>
      </c>
      <c r="N1343" s="8">
        <f t="shared" si="144"/>
        <v>0</v>
      </c>
      <c r="O1343" s="8">
        <f t="shared" si="145"/>
        <v>0</v>
      </c>
      <c r="P1343" s="8">
        <f>IF(K1343&lt;&gt;"是",0,IF(税费设置!$B$6="是",E1343/(1+税费设置!$B$10),E1343))</f>
        <v>0</v>
      </c>
      <c r="Q1343" s="8">
        <f>IF(K1343&lt;&gt;"是",0,P1343*税费设置!$B$8)</f>
        <v>0</v>
      </c>
      <c r="R1343" s="8">
        <f>IF(K1343&lt;&gt;"是",0,P1343*税费设置!$B$9)</f>
        <v>0</v>
      </c>
      <c r="S1343" s="8">
        <f t="shared" si="146"/>
        <v>0</v>
      </c>
    </row>
    <row r="1344" spans="1:19" ht="13.9">
      <c r="A1344" s="6" t="str">
        <f>IF(总支出!A1344="","",总支出!A1344)</f>
        <v/>
      </c>
      <c r="B1344" s="7" t="str">
        <f>IF(总支出!B1344="","",总支出!B1344)</f>
        <v/>
      </c>
      <c r="C1344" s="6" t="str">
        <f t="shared" si="140"/>
        <v/>
      </c>
      <c r="D1344" s="6" t="str">
        <f>IF(总支出!C1344="","",总支出!C1344)</f>
        <v/>
      </c>
      <c r="E1344" s="8" t="str">
        <f>IF(总支出!D1344="","",总支出!D1344)</f>
        <v/>
      </c>
      <c r="F1344" s="6" t="str">
        <f>IF(总支出!E1344="","",总支出!E1344)</f>
        <v/>
      </c>
      <c r="G1344" s="6" t="str">
        <f>IF(总支出!H1344="","",总支出!H1344)</f>
        <v/>
      </c>
      <c r="H1344" s="6" t="str">
        <f>IF(总支出!I1344="","自动",总支出!I1344)</f>
        <v>自动</v>
      </c>
      <c r="I1344" s="6" t="str">
        <f>IF(F1344="","",IFERROR(VLOOKUP(F1344,税费设置!$A$15:$B$27,2,FALSE),"含税不明"))</f>
        <v/>
      </c>
      <c r="J1344" s="6" t="str">
        <f t="shared" si="141"/>
        <v/>
      </c>
      <c r="K1344" s="6" t="str">
        <f>IF(AND(税费设置!$B$5="是",G1344="个人支出",J1344="应税"),"是","否")</f>
        <v>否</v>
      </c>
      <c r="L1344" s="8">
        <f t="shared" si="142"/>
        <v>0</v>
      </c>
      <c r="M1344" s="8">
        <f t="shared" si="143"/>
        <v>0</v>
      </c>
      <c r="N1344" s="8">
        <f t="shared" si="144"/>
        <v>0</v>
      </c>
      <c r="O1344" s="8">
        <f t="shared" si="145"/>
        <v>0</v>
      </c>
      <c r="P1344" s="8">
        <f>IF(K1344&lt;&gt;"是",0,IF(税费设置!$B$6="是",E1344/(1+税费设置!$B$10),E1344))</f>
        <v>0</v>
      </c>
      <c r="Q1344" s="8">
        <f>IF(K1344&lt;&gt;"是",0,P1344*税费设置!$B$8)</f>
        <v>0</v>
      </c>
      <c r="R1344" s="8">
        <f>IF(K1344&lt;&gt;"是",0,P1344*税费设置!$B$9)</f>
        <v>0</v>
      </c>
      <c r="S1344" s="8">
        <f t="shared" si="146"/>
        <v>0</v>
      </c>
    </row>
    <row r="1345" spans="1:19" ht="13.9">
      <c r="A1345" s="6" t="str">
        <f>IF(总支出!A1345="","",总支出!A1345)</f>
        <v/>
      </c>
      <c r="B1345" s="7" t="str">
        <f>IF(总支出!B1345="","",总支出!B1345)</f>
        <v/>
      </c>
      <c r="C1345" s="6" t="str">
        <f t="shared" si="140"/>
        <v/>
      </c>
      <c r="D1345" s="6" t="str">
        <f>IF(总支出!C1345="","",总支出!C1345)</f>
        <v/>
      </c>
      <c r="E1345" s="8" t="str">
        <f>IF(总支出!D1345="","",总支出!D1345)</f>
        <v/>
      </c>
      <c r="F1345" s="6" t="str">
        <f>IF(总支出!E1345="","",总支出!E1345)</f>
        <v/>
      </c>
      <c r="G1345" s="6" t="str">
        <f>IF(总支出!H1345="","",总支出!H1345)</f>
        <v/>
      </c>
      <c r="H1345" s="6" t="str">
        <f>IF(总支出!I1345="","自动",总支出!I1345)</f>
        <v>自动</v>
      </c>
      <c r="I1345" s="6" t="str">
        <f>IF(F1345="","",IFERROR(VLOOKUP(F1345,税费设置!$A$15:$B$27,2,FALSE),"含税不明"))</f>
        <v/>
      </c>
      <c r="J1345" s="6" t="str">
        <f t="shared" si="141"/>
        <v/>
      </c>
      <c r="K1345" s="6" t="str">
        <f>IF(AND(税费设置!$B$5="是",G1345="个人支出",J1345="应税"),"是","否")</f>
        <v>否</v>
      </c>
      <c r="L1345" s="8">
        <f t="shared" si="142"/>
        <v>0</v>
      </c>
      <c r="M1345" s="8">
        <f t="shared" si="143"/>
        <v>0</v>
      </c>
      <c r="N1345" s="8">
        <f t="shared" si="144"/>
        <v>0</v>
      </c>
      <c r="O1345" s="8">
        <f t="shared" si="145"/>
        <v>0</v>
      </c>
      <c r="P1345" s="8">
        <f>IF(K1345&lt;&gt;"是",0,IF(税费设置!$B$6="是",E1345/(1+税费设置!$B$10),E1345))</f>
        <v>0</v>
      </c>
      <c r="Q1345" s="8">
        <f>IF(K1345&lt;&gt;"是",0,P1345*税费设置!$B$8)</f>
        <v>0</v>
      </c>
      <c r="R1345" s="8">
        <f>IF(K1345&lt;&gt;"是",0,P1345*税费设置!$B$9)</f>
        <v>0</v>
      </c>
      <c r="S1345" s="8">
        <f t="shared" si="146"/>
        <v>0</v>
      </c>
    </row>
    <row r="1346" spans="1:19" ht="13.9">
      <c r="A1346" s="6" t="str">
        <f>IF(总支出!A1346="","",总支出!A1346)</f>
        <v/>
      </c>
      <c r="B1346" s="7" t="str">
        <f>IF(总支出!B1346="","",总支出!B1346)</f>
        <v/>
      </c>
      <c r="C1346" s="6" t="str">
        <f t="shared" si="140"/>
        <v/>
      </c>
      <c r="D1346" s="6" t="str">
        <f>IF(总支出!C1346="","",总支出!C1346)</f>
        <v/>
      </c>
      <c r="E1346" s="8" t="str">
        <f>IF(总支出!D1346="","",总支出!D1346)</f>
        <v/>
      </c>
      <c r="F1346" s="6" t="str">
        <f>IF(总支出!E1346="","",总支出!E1346)</f>
        <v/>
      </c>
      <c r="G1346" s="6" t="str">
        <f>IF(总支出!H1346="","",总支出!H1346)</f>
        <v/>
      </c>
      <c r="H1346" s="6" t="str">
        <f>IF(总支出!I1346="","自动",总支出!I1346)</f>
        <v>自动</v>
      </c>
      <c r="I1346" s="6" t="str">
        <f>IF(F1346="","",IFERROR(VLOOKUP(F1346,税费设置!$A$15:$B$27,2,FALSE),"含税不明"))</f>
        <v/>
      </c>
      <c r="J1346" s="6" t="str">
        <f t="shared" si="141"/>
        <v/>
      </c>
      <c r="K1346" s="6" t="str">
        <f>IF(AND(税费设置!$B$5="是",G1346="个人支出",J1346="应税"),"是","否")</f>
        <v>否</v>
      </c>
      <c r="L1346" s="8">
        <f t="shared" si="142"/>
        <v>0</v>
      </c>
      <c r="M1346" s="8">
        <f t="shared" si="143"/>
        <v>0</v>
      </c>
      <c r="N1346" s="8">
        <f t="shared" si="144"/>
        <v>0</v>
      </c>
      <c r="O1346" s="8">
        <f t="shared" si="145"/>
        <v>0</v>
      </c>
      <c r="P1346" s="8">
        <f>IF(K1346&lt;&gt;"是",0,IF(税费设置!$B$6="是",E1346/(1+税费设置!$B$10),E1346))</f>
        <v>0</v>
      </c>
      <c r="Q1346" s="8">
        <f>IF(K1346&lt;&gt;"是",0,P1346*税费设置!$B$8)</f>
        <v>0</v>
      </c>
      <c r="R1346" s="8">
        <f>IF(K1346&lt;&gt;"是",0,P1346*税费设置!$B$9)</f>
        <v>0</v>
      </c>
      <c r="S1346" s="8">
        <f t="shared" si="146"/>
        <v>0</v>
      </c>
    </row>
    <row r="1347" spans="1:19" ht="13.9">
      <c r="A1347" s="6" t="str">
        <f>IF(总支出!A1347="","",总支出!A1347)</f>
        <v/>
      </c>
      <c r="B1347" s="7" t="str">
        <f>IF(总支出!B1347="","",总支出!B1347)</f>
        <v/>
      </c>
      <c r="C1347" s="6" t="str">
        <f t="shared" si="140"/>
        <v/>
      </c>
      <c r="D1347" s="6" t="str">
        <f>IF(总支出!C1347="","",总支出!C1347)</f>
        <v/>
      </c>
      <c r="E1347" s="8" t="str">
        <f>IF(总支出!D1347="","",总支出!D1347)</f>
        <v/>
      </c>
      <c r="F1347" s="6" t="str">
        <f>IF(总支出!E1347="","",总支出!E1347)</f>
        <v/>
      </c>
      <c r="G1347" s="6" t="str">
        <f>IF(总支出!H1347="","",总支出!H1347)</f>
        <v/>
      </c>
      <c r="H1347" s="6" t="str">
        <f>IF(总支出!I1347="","自动",总支出!I1347)</f>
        <v>自动</v>
      </c>
      <c r="I1347" s="6" t="str">
        <f>IF(F1347="","",IFERROR(VLOOKUP(F1347,税费设置!$A$15:$B$27,2,FALSE),"含税不明"))</f>
        <v/>
      </c>
      <c r="J1347" s="6" t="str">
        <f t="shared" si="141"/>
        <v/>
      </c>
      <c r="K1347" s="6" t="str">
        <f>IF(AND(税费设置!$B$5="是",G1347="个人支出",J1347="应税"),"是","否")</f>
        <v>否</v>
      </c>
      <c r="L1347" s="8">
        <f t="shared" si="142"/>
        <v>0</v>
      </c>
      <c r="M1347" s="8">
        <f t="shared" si="143"/>
        <v>0</v>
      </c>
      <c r="N1347" s="8">
        <f t="shared" si="144"/>
        <v>0</v>
      </c>
      <c r="O1347" s="8">
        <f t="shared" si="145"/>
        <v>0</v>
      </c>
      <c r="P1347" s="8">
        <f>IF(K1347&lt;&gt;"是",0,IF(税费设置!$B$6="是",E1347/(1+税费设置!$B$10),E1347))</f>
        <v>0</v>
      </c>
      <c r="Q1347" s="8">
        <f>IF(K1347&lt;&gt;"是",0,P1347*税费设置!$B$8)</f>
        <v>0</v>
      </c>
      <c r="R1347" s="8">
        <f>IF(K1347&lt;&gt;"是",0,P1347*税费设置!$B$9)</f>
        <v>0</v>
      </c>
      <c r="S1347" s="8">
        <f t="shared" si="146"/>
        <v>0</v>
      </c>
    </row>
    <row r="1348" spans="1:19" ht="13.9">
      <c r="A1348" s="6" t="str">
        <f>IF(总支出!A1348="","",总支出!A1348)</f>
        <v/>
      </c>
      <c r="B1348" s="7" t="str">
        <f>IF(总支出!B1348="","",总支出!B1348)</f>
        <v/>
      </c>
      <c r="C1348" s="6" t="str">
        <f t="shared" ref="C1348:C1411" si="147">IF(B1348="","",TEXT(B1348,"yyyy-mm"))</f>
        <v/>
      </c>
      <c r="D1348" s="6" t="str">
        <f>IF(总支出!C1348="","",总支出!C1348)</f>
        <v/>
      </c>
      <c r="E1348" s="8" t="str">
        <f>IF(总支出!D1348="","",总支出!D1348)</f>
        <v/>
      </c>
      <c r="F1348" s="6" t="str">
        <f>IF(总支出!E1348="","",总支出!E1348)</f>
        <v/>
      </c>
      <c r="G1348" s="6" t="str">
        <f>IF(总支出!H1348="","",总支出!H1348)</f>
        <v/>
      </c>
      <c r="H1348" s="6" t="str">
        <f>IF(总支出!I1348="","自动",总支出!I1348)</f>
        <v>自动</v>
      </c>
      <c r="I1348" s="6" t="str">
        <f>IF(F1348="","",IFERROR(VLOOKUP(F1348,税费设置!$A$15:$B$27,2,FALSE),"含税不明"))</f>
        <v/>
      </c>
      <c r="J1348" s="6" t="str">
        <f t="shared" ref="J1348:J1411" si="148">IF(D1348="","",IF(H1348="自动",I1348,H1348))</f>
        <v/>
      </c>
      <c r="K1348" s="6" t="str">
        <f>IF(AND(税费设置!$B$5="是",G1348="个人支出",J1348="应税"),"是","否")</f>
        <v>否</v>
      </c>
      <c r="L1348" s="8">
        <f t="shared" ref="L1348:L1411" si="149">IF(K1348="是",E1348,0)</f>
        <v>0</v>
      </c>
      <c r="M1348" s="8">
        <f t="shared" ref="M1348:M1411" si="150">IF(AND(G1348="个人支出",J1348="零税率"),E1348,0)</f>
        <v>0</v>
      </c>
      <c r="N1348" s="8">
        <f t="shared" ref="N1348:N1411" si="151">IF(AND(G1348="个人支出",J1348="免税"),E1348,0)</f>
        <v>0</v>
      </c>
      <c r="O1348" s="8">
        <f t="shared" ref="O1348:O1411" si="152">IF(AND(G1348="个人支出",OR(J1348="含税不明",J1348="不适用")),E1348,0)</f>
        <v>0</v>
      </c>
      <c r="P1348" s="8">
        <f>IF(K1348&lt;&gt;"是",0,IF(税费设置!$B$6="是",E1348/(1+税费设置!$B$10),E1348))</f>
        <v>0</v>
      </c>
      <c r="Q1348" s="8">
        <f>IF(K1348&lt;&gt;"是",0,P1348*税费设置!$B$8)</f>
        <v>0</v>
      </c>
      <c r="R1348" s="8">
        <f>IF(K1348&lt;&gt;"是",0,P1348*税费设置!$B$9)</f>
        <v>0</v>
      </c>
      <c r="S1348" s="8">
        <f t="shared" ref="S1348:S1411" si="153">Q1348+R1348</f>
        <v>0</v>
      </c>
    </row>
    <row r="1349" spans="1:19" ht="13.9">
      <c r="A1349" s="6" t="str">
        <f>IF(总支出!A1349="","",总支出!A1349)</f>
        <v/>
      </c>
      <c r="B1349" s="7" t="str">
        <f>IF(总支出!B1349="","",总支出!B1349)</f>
        <v/>
      </c>
      <c r="C1349" s="6" t="str">
        <f t="shared" si="147"/>
        <v/>
      </c>
      <c r="D1349" s="6" t="str">
        <f>IF(总支出!C1349="","",总支出!C1349)</f>
        <v/>
      </c>
      <c r="E1349" s="8" t="str">
        <f>IF(总支出!D1349="","",总支出!D1349)</f>
        <v/>
      </c>
      <c r="F1349" s="6" t="str">
        <f>IF(总支出!E1349="","",总支出!E1349)</f>
        <v/>
      </c>
      <c r="G1349" s="6" t="str">
        <f>IF(总支出!H1349="","",总支出!H1349)</f>
        <v/>
      </c>
      <c r="H1349" s="6" t="str">
        <f>IF(总支出!I1349="","自动",总支出!I1349)</f>
        <v>自动</v>
      </c>
      <c r="I1349" s="6" t="str">
        <f>IF(F1349="","",IFERROR(VLOOKUP(F1349,税费设置!$A$15:$B$27,2,FALSE),"含税不明"))</f>
        <v/>
      </c>
      <c r="J1349" s="6" t="str">
        <f t="shared" si="148"/>
        <v/>
      </c>
      <c r="K1349" s="6" t="str">
        <f>IF(AND(税费设置!$B$5="是",G1349="个人支出",J1349="应税"),"是","否")</f>
        <v>否</v>
      </c>
      <c r="L1349" s="8">
        <f t="shared" si="149"/>
        <v>0</v>
      </c>
      <c r="M1349" s="8">
        <f t="shared" si="150"/>
        <v>0</v>
      </c>
      <c r="N1349" s="8">
        <f t="shared" si="151"/>
        <v>0</v>
      </c>
      <c r="O1349" s="8">
        <f t="shared" si="152"/>
        <v>0</v>
      </c>
      <c r="P1349" s="8">
        <f>IF(K1349&lt;&gt;"是",0,IF(税费设置!$B$6="是",E1349/(1+税费设置!$B$10),E1349))</f>
        <v>0</v>
      </c>
      <c r="Q1349" s="8">
        <f>IF(K1349&lt;&gt;"是",0,P1349*税费设置!$B$8)</f>
        <v>0</v>
      </c>
      <c r="R1349" s="8">
        <f>IF(K1349&lt;&gt;"是",0,P1349*税费设置!$B$9)</f>
        <v>0</v>
      </c>
      <c r="S1349" s="8">
        <f t="shared" si="153"/>
        <v>0</v>
      </c>
    </row>
    <row r="1350" spans="1:19" ht="13.9">
      <c r="A1350" s="6" t="str">
        <f>IF(总支出!A1350="","",总支出!A1350)</f>
        <v/>
      </c>
      <c r="B1350" s="7" t="str">
        <f>IF(总支出!B1350="","",总支出!B1350)</f>
        <v/>
      </c>
      <c r="C1350" s="6" t="str">
        <f t="shared" si="147"/>
        <v/>
      </c>
      <c r="D1350" s="6" t="str">
        <f>IF(总支出!C1350="","",总支出!C1350)</f>
        <v/>
      </c>
      <c r="E1350" s="8" t="str">
        <f>IF(总支出!D1350="","",总支出!D1350)</f>
        <v/>
      </c>
      <c r="F1350" s="6" t="str">
        <f>IF(总支出!E1350="","",总支出!E1350)</f>
        <v/>
      </c>
      <c r="G1350" s="6" t="str">
        <f>IF(总支出!H1350="","",总支出!H1350)</f>
        <v/>
      </c>
      <c r="H1350" s="6" t="str">
        <f>IF(总支出!I1350="","自动",总支出!I1350)</f>
        <v>自动</v>
      </c>
      <c r="I1350" s="6" t="str">
        <f>IF(F1350="","",IFERROR(VLOOKUP(F1350,税费设置!$A$15:$B$27,2,FALSE),"含税不明"))</f>
        <v/>
      </c>
      <c r="J1350" s="6" t="str">
        <f t="shared" si="148"/>
        <v/>
      </c>
      <c r="K1350" s="6" t="str">
        <f>IF(AND(税费设置!$B$5="是",G1350="个人支出",J1350="应税"),"是","否")</f>
        <v>否</v>
      </c>
      <c r="L1350" s="8">
        <f t="shared" si="149"/>
        <v>0</v>
      </c>
      <c r="M1350" s="8">
        <f t="shared" si="150"/>
        <v>0</v>
      </c>
      <c r="N1350" s="8">
        <f t="shared" si="151"/>
        <v>0</v>
      </c>
      <c r="O1350" s="8">
        <f t="shared" si="152"/>
        <v>0</v>
      </c>
      <c r="P1350" s="8">
        <f>IF(K1350&lt;&gt;"是",0,IF(税费设置!$B$6="是",E1350/(1+税费设置!$B$10),E1350))</f>
        <v>0</v>
      </c>
      <c r="Q1350" s="8">
        <f>IF(K1350&lt;&gt;"是",0,P1350*税费设置!$B$8)</f>
        <v>0</v>
      </c>
      <c r="R1350" s="8">
        <f>IF(K1350&lt;&gt;"是",0,P1350*税费设置!$B$9)</f>
        <v>0</v>
      </c>
      <c r="S1350" s="8">
        <f t="shared" si="153"/>
        <v>0</v>
      </c>
    </row>
    <row r="1351" spans="1:19" ht="13.9">
      <c r="A1351" s="6" t="str">
        <f>IF(总支出!A1351="","",总支出!A1351)</f>
        <v/>
      </c>
      <c r="B1351" s="7" t="str">
        <f>IF(总支出!B1351="","",总支出!B1351)</f>
        <v/>
      </c>
      <c r="C1351" s="6" t="str">
        <f t="shared" si="147"/>
        <v/>
      </c>
      <c r="D1351" s="6" t="str">
        <f>IF(总支出!C1351="","",总支出!C1351)</f>
        <v/>
      </c>
      <c r="E1351" s="8" t="str">
        <f>IF(总支出!D1351="","",总支出!D1351)</f>
        <v/>
      </c>
      <c r="F1351" s="6" t="str">
        <f>IF(总支出!E1351="","",总支出!E1351)</f>
        <v/>
      </c>
      <c r="G1351" s="6" t="str">
        <f>IF(总支出!H1351="","",总支出!H1351)</f>
        <v/>
      </c>
      <c r="H1351" s="6" t="str">
        <f>IF(总支出!I1351="","自动",总支出!I1351)</f>
        <v>自动</v>
      </c>
      <c r="I1351" s="6" t="str">
        <f>IF(F1351="","",IFERROR(VLOOKUP(F1351,税费设置!$A$15:$B$27,2,FALSE),"含税不明"))</f>
        <v/>
      </c>
      <c r="J1351" s="6" t="str">
        <f t="shared" si="148"/>
        <v/>
      </c>
      <c r="K1351" s="6" t="str">
        <f>IF(AND(税费设置!$B$5="是",G1351="个人支出",J1351="应税"),"是","否")</f>
        <v>否</v>
      </c>
      <c r="L1351" s="8">
        <f t="shared" si="149"/>
        <v>0</v>
      </c>
      <c r="M1351" s="8">
        <f t="shared" si="150"/>
        <v>0</v>
      </c>
      <c r="N1351" s="8">
        <f t="shared" si="151"/>
        <v>0</v>
      </c>
      <c r="O1351" s="8">
        <f t="shared" si="152"/>
        <v>0</v>
      </c>
      <c r="P1351" s="8">
        <f>IF(K1351&lt;&gt;"是",0,IF(税费设置!$B$6="是",E1351/(1+税费设置!$B$10),E1351))</f>
        <v>0</v>
      </c>
      <c r="Q1351" s="8">
        <f>IF(K1351&lt;&gt;"是",0,P1351*税费设置!$B$8)</f>
        <v>0</v>
      </c>
      <c r="R1351" s="8">
        <f>IF(K1351&lt;&gt;"是",0,P1351*税费设置!$B$9)</f>
        <v>0</v>
      </c>
      <c r="S1351" s="8">
        <f t="shared" si="153"/>
        <v>0</v>
      </c>
    </row>
    <row r="1352" spans="1:19" ht="13.9">
      <c r="A1352" s="6" t="str">
        <f>IF(总支出!A1352="","",总支出!A1352)</f>
        <v/>
      </c>
      <c r="B1352" s="7" t="str">
        <f>IF(总支出!B1352="","",总支出!B1352)</f>
        <v/>
      </c>
      <c r="C1352" s="6" t="str">
        <f t="shared" si="147"/>
        <v/>
      </c>
      <c r="D1352" s="6" t="str">
        <f>IF(总支出!C1352="","",总支出!C1352)</f>
        <v/>
      </c>
      <c r="E1352" s="8" t="str">
        <f>IF(总支出!D1352="","",总支出!D1352)</f>
        <v/>
      </c>
      <c r="F1352" s="6" t="str">
        <f>IF(总支出!E1352="","",总支出!E1352)</f>
        <v/>
      </c>
      <c r="G1352" s="6" t="str">
        <f>IF(总支出!H1352="","",总支出!H1352)</f>
        <v/>
      </c>
      <c r="H1352" s="6" t="str">
        <f>IF(总支出!I1352="","自动",总支出!I1352)</f>
        <v>自动</v>
      </c>
      <c r="I1352" s="6" t="str">
        <f>IF(F1352="","",IFERROR(VLOOKUP(F1352,税费设置!$A$15:$B$27,2,FALSE),"含税不明"))</f>
        <v/>
      </c>
      <c r="J1352" s="6" t="str">
        <f t="shared" si="148"/>
        <v/>
      </c>
      <c r="K1352" s="6" t="str">
        <f>IF(AND(税费设置!$B$5="是",G1352="个人支出",J1352="应税"),"是","否")</f>
        <v>否</v>
      </c>
      <c r="L1352" s="8">
        <f t="shared" si="149"/>
        <v>0</v>
      </c>
      <c r="M1352" s="8">
        <f t="shared" si="150"/>
        <v>0</v>
      </c>
      <c r="N1352" s="8">
        <f t="shared" si="151"/>
        <v>0</v>
      </c>
      <c r="O1352" s="8">
        <f t="shared" si="152"/>
        <v>0</v>
      </c>
      <c r="P1352" s="8">
        <f>IF(K1352&lt;&gt;"是",0,IF(税费设置!$B$6="是",E1352/(1+税费设置!$B$10),E1352))</f>
        <v>0</v>
      </c>
      <c r="Q1352" s="8">
        <f>IF(K1352&lt;&gt;"是",0,P1352*税费设置!$B$8)</f>
        <v>0</v>
      </c>
      <c r="R1352" s="8">
        <f>IF(K1352&lt;&gt;"是",0,P1352*税费设置!$B$9)</f>
        <v>0</v>
      </c>
      <c r="S1352" s="8">
        <f t="shared" si="153"/>
        <v>0</v>
      </c>
    </row>
    <row r="1353" spans="1:19" ht="13.9">
      <c r="A1353" s="6" t="str">
        <f>IF(总支出!A1353="","",总支出!A1353)</f>
        <v/>
      </c>
      <c r="B1353" s="7" t="str">
        <f>IF(总支出!B1353="","",总支出!B1353)</f>
        <v/>
      </c>
      <c r="C1353" s="6" t="str">
        <f t="shared" si="147"/>
        <v/>
      </c>
      <c r="D1353" s="6" t="str">
        <f>IF(总支出!C1353="","",总支出!C1353)</f>
        <v/>
      </c>
      <c r="E1353" s="8" t="str">
        <f>IF(总支出!D1353="","",总支出!D1353)</f>
        <v/>
      </c>
      <c r="F1353" s="6" t="str">
        <f>IF(总支出!E1353="","",总支出!E1353)</f>
        <v/>
      </c>
      <c r="G1353" s="6" t="str">
        <f>IF(总支出!H1353="","",总支出!H1353)</f>
        <v/>
      </c>
      <c r="H1353" s="6" t="str">
        <f>IF(总支出!I1353="","自动",总支出!I1353)</f>
        <v>自动</v>
      </c>
      <c r="I1353" s="6" t="str">
        <f>IF(F1353="","",IFERROR(VLOOKUP(F1353,税费设置!$A$15:$B$27,2,FALSE),"含税不明"))</f>
        <v/>
      </c>
      <c r="J1353" s="6" t="str">
        <f t="shared" si="148"/>
        <v/>
      </c>
      <c r="K1353" s="6" t="str">
        <f>IF(AND(税费设置!$B$5="是",G1353="个人支出",J1353="应税"),"是","否")</f>
        <v>否</v>
      </c>
      <c r="L1353" s="8">
        <f t="shared" si="149"/>
        <v>0</v>
      </c>
      <c r="M1353" s="8">
        <f t="shared" si="150"/>
        <v>0</v>
      </c>
      <c r="N1353" s="8">
        <f t="shared" si="151"/>
        <v>0</v>
      </c>
      <c r="O1353" s="8">
        <f t="shared" si="152"/>
        <v>0</v>
      </c>
      <c r="P1353" s="8">
        <f>IF(K1353&lt;&gt;"是",0,IF(税费设置!$B$6="是",E1353/(1+税费设置!$B$10),E1353))</f>
        <v>0</v>
      </c>
      <c r="Q1353" s="8">
        <f>IF(K1353&lt;&gt;"是",0,P1353*税费设置!$B$8)</f>
        <v>0</v>
      </c>
      <c r="R1353" s="8">
        <f>IF(K1353&lt;&gt;"是",0,P1353*税费设置!$B$9)</f>
        <v>0</v>
      </c>
      <c r="S1353" s="8">
        <f t="shared" si="153"/>
        <v>0</v>
      </c>
    </row>
    <row r="1354" spans="1:19" ht="13.9">
      <c r="A1354" s="6" t="str">
        <f>IF(总支出!A1354="","",总支出!A1354)</f>
        <v/>
      </c>
      <c r="B1354" s="7" t="str">
        <f>IF(总支出!B1354="","",总支出!B1354)</f>
        <v/>
      </c>
      <c r="C1354" s="6" t="str">
        <f t="shared" si="147"/>
        <v/>
      </c>
      <c r="D1354" s="6" t="str">
        <f>IF(总支出!C1354="","",总支出!C1354)</f>
        <v/>
      </c>
      <c r="E1354" s="8" t="str">
        <f>IF(总支出!D1354="","",总支出!D1354)</f>
        <v/>
      </c>
      <c r="F1354" s="6" t="str">
        <f>IF(总支出!E1354="","",总支出!E1354)</f>
        <v/>
      </c>
      <c r="G1354" s="6" t="str">
        <f>IF(总支出!H1354="","",总支出!H1354)</f>
        <v/>
      </c>
      <c r="H1354" s="6" t="str">
        <f>IF(总支出!I1354="","自动",总支出!I1354)</f>
        <v>自动</v>
      </c>
      <c r="I1354" s="6" t="str">
        <f>IF(F1354="","",IFERROR(VLOOKUP(F1354,税费设置!$A$15:$B$27,2,FALSE),"含税不明"))</f>
        <v/>
      </c>
      <c r="J1354" s="6" t="str">
        <f t="shared" si="148"/>
        <v/>
      </c>
      <c r="K1354" s="6" t="str">
        <f>IF(AND(税费设置!$B$5="是",G1354="个人支出",J1354="应税"),"是","否")</f>
        <v>否</v>
      </c>
      <c r="L1354" s="8">
        <f t="shared" si="149"/>
        <v>0</v>
      </c>
      <c r="M1354" s="8">
        <f t="shared" si="150"/>
        <v>0</v>
      </c>
      <c r="N1354" s="8">
        <f t="shared" si="151"/>
        <v>0</v>
      </c>
      <c r="O1354" s="8">
        <f t="shared" si="152"/>
        <v>0</v>
      </c>
      <c r="P1354" s="8">
        <f>IF(K1354&lt;&gt;"是",0,IF(税费设置!$B$6="是",E1354/(1+税费设置!$B$10),E1354))</f>
        <v>0</v>
      </c>
      <c r="Q1354" s="8">
        <f>IF(K1354&lt;&gt;"是",0,P1354*税费设置!$B$8)</f>
        <v>0</v>
      </c>
      <c r="R1354" s="8">
        <f>IF(K1354&lt;&gt;"是",0,P1354*税费设置!$B$9)</f>
        <v>0</v>
      </c>
      <c r="S1354" s="8">
        <f t="shared" si="153"/>
        <v>0</v>
      </c>
    </row>
    <row r="1355" spans="1:19" ht="13.9">
      <c r="A1355" s="6" t="str">
        <f>IF(总支出!A1355="","",总支出!A1355)</f>
        <v/>
      </c>
      <c r="B1355" s="7" t="str">
        <f>IF(总支出!B1355="","",总支出!B1355)</f>
        <v/>
      </c>
      <c r="C1355" s="6" t="str">
        <f t="shared" si="147"/>
        <v/>
      </c>
      <c r="D1355" s="6" t="str">
        <f>IF(总支出!C1355="","",总支出!C1355)</f>
        <v/>
      </c>
      <c r="E1355" s="8" t="str">
        <f>IF(总支出!D1355="","",总支出!D1355)</f>
        <v/>
      </c>
      <c r="F1355" s="6" t="str">
        <f>IF(总支出!E1355="","",总支出!E1355)</f>
        <v/>
      </c>
      <c r="G1355" s="6" t="str">
        <f>IF(总支出!H1355="","",总支出!H1355)</f>
        <v/>
      </c>
      <c r="H1355" s="6" t="str">
        <f>IF(总支出!I1355="","自动",总支出!I1355)</f>
        <v>自动</v>
      </c>
      <c r="I1355" s="6" t="str">
        <f>IF(F1355="","",IFERROR(VLOOKUP(F1355,税费设置!$A$15:$B$27,2,FALSE),"含税不明"))</f>
        <v/>
      </c>
      <c r="J1355" s="6" t="str">
        <f t="shared" si="148"/>
        <v/>
      </c>
      <c r="K1355" s="6" t="str">
        <f>IF(AND(税费设置!$B$5="是",G1355="个人支出",J1355="应税"),"是","否")</f>
        <v>否</v>
      </c>
      <c r="L1355" s="8">
        <f t="shared" si="149"/>
        <v>0</v>
      </c>
      <c r="M1355" s="8">
        <f t="shared" si="150"/>
        <v>0</v>
      </c>
      <c r="N1355" s="8">
        <f t="shared" si="151"/>
        <v>0</v>
      </c>
      <c r="O1355" s="8">
        <f t="shared" si="152"/>
        <v>0</v>
      </c>
      <c r="P1355" s="8">
        <f>IF(K1355&lt;&gt;"是",0,IF(税费设置!$B$6="是",E1355/(1+税费设置!$B$10),E1355))</f>
        <v>0</v>
      </c>
      <c r="Q1355" s="8">
        <f>IF(K1355&lt;&gt;"是",0,P1355*税费设置!$B$8)</f>
        <v>0</v>
      </c>
      <c r="R1355" s="8">
        <f>IF(K1355&lt;&gt;"是",0,P1355*税费设置!$B$9)</f>
        <v>0</v>
      </c>
      <c r="S1355" s="8">
        <f t="shared" si="153"/>
        <v>0</v>
      </c>
    </row>
    <row r="1356" spans="1:19" ht="13.9">
      <c r="A1356" s="6" t="str">
        <f>IF(总支出!A1356="","",总支出!A1356)</f>
        <v/>
      </c>
      <c r="B1356" s="7" t="str">
        <f>IF(总支出!B1356="","",总支出!B1356)</f>
        <v/>
      </c>
      <c r="C1356" s="6" t="str">
        <f t="shared" si="147"/>
        <v/>
      </c>
      <c r="D1356" s="6" t="str">
        <f>IF(总支出!C1356="","",总支出!C1356)</f>
        <v/>
      </c>
      <c r="E1356" s="8" t="str">
        <f>IF(总支出!D1356="","",总支出!D1356)</f>
        <v/>
      </c>
      <c r="F1356" s="6" t="str">
        <f>IF(总支出!E1356="","",总支出!E1356)</f>
        <v/>
      </c>
      <c r="G1356" s="6" t="str">
        <f>IF(总支出!H1356="","",总支出!H1356)</f>
        <v/>
      </c>
      <c r="H1356" s="6" t="str">
        <f>IF(总支出!I1356="","自动",总支出!I1356)</f>
        <v>自动</v>
      </c>
      <c r="I1356" s="6" t="str">
        <f>IF(F1356="","",IFERROR(VLOOKUP(F1356,税费设置!$A$15:$B$27,2,FALSE),"含税不明"))</f>
        <v/>
      </c>
      <c r="J1356" s="6" t="str">
        <f t="shared" si="148"/>
        <v/>
      </c>
      <c r="K1356" s="6" t="str">
        <f>IF(AND(税费设置!$B$5="是",G1356="个人支出",J1356="应税"),"是","否")</f>
        <v>否</v>
      </c>
      <c r="L1356" s="8">
        <f t="shared" si="149"/>
        <v>0</v>
      </c>
      <c r="M1356" s="8">
        <f t="shared" si="150"/>
        <v>0</v>
      </c>
      <c r="N1356" s="8">
        <f t="shared" si="151"/>
        <v>0</v>
      </c>
      <c r="O1356" s="8">
        <f t="shared" si="152"/>
        <v>0</v>
      </c>
      <c r="P1356" s="8">
        <f>IF(K1356&lt;&gt;"是",0,IF(税费设置!$B$6="是",E1356/(1+税费设置!$B$10),E1356))</f>
        <v>0</v>
      </c>
      <c r="Q1356" s="8">
        <f>IF(K1356&lt;&gt;"是",0,P1356*税费设置!$B$8)</f>
        <v>0</v>
      </c>
      <c r="R1356" s="8">
        <f>IF(K1356&lt;&gt;"是",0,P1356*税费设置!$B$9)</f>
        <v>0</v>
      </c>
      <c r="S1356" s="8">
        <f t="shared" si="153"/>
        <v>0</v>
      </c>
    </row>
    <row r="1357" spans="1:19" ht="13.9">
      <c r="A1357" s="6" t="str">
        <f>IF(总支出!A1357="","",总支出!A1357)</f>
        <v/>
      </c>
      <c r="B1357" s="7" t="str">
        <f>IF(总支出!B1357="","",总支出!B1357)</f>
        <v/>
      </c>
      <c r="C1357" s="6" t="str">
        <f t="shared" si="147"/>
        <v/>
      </c>
      <c r="D1357" s="6" t="str">
        <f>IF(总支出!C1357="","",总支出!C1357)</f>
        <v/>
      </c>
      <c r="E1357" s="8" t="str">
        <f>IF(总支出!D1357="","",总支出!D1357)</f>
        <v/>
      </c>
      <c r="F1357" s="6" t="str">
        <f>IF(总支出!E1357="","",总支出!E1357)</f>
        <v/>
      </c>
      <c r="G1357" s="6" t="str">
        <f>IF(总支出!H1357="","",总支出!H1357)</f>
        <v/>
      </c>
      <c r="H1357" s="6" t="str">
        <f>IF(总支出!I1357="","自动",总支出!I1357)</f>
        <v>自动</v>
      </c>
      <c r="I1357" s="6" t="str">
        <f>IF(F1357="","",IFERROR(VLOOKUP(F1357,税费设置!$A$15:$B$27,2,FALSE),"含税不明"))</f>
        <v/>
      </c>
      <c r="J1357" s="6" t="str">
        <f t="shared" si="148"/>
        <v/>
      </c>
      <c r="K1357" s="6" t="str">
        <f>IF(AND(税费设置!$B$5="是",G1357="个人支出",J1357="应税"),"是","否")</f>
        <v>否</v>
      </c>
      <c r="L1357" s="8">
        <f t="shared" si="149"/>
        <v>0</v>
      </c>
      <c r="M1357" s="8">
        <f t="shared" si="150"/>
        <v>0</v>
      </c>
      <c r="N1357" s="8">
        <f t="shared" si="151"/>
        <v>0</v>
      </c>
      <c r="O1357" s="8">
        <f t="shared" si="152"/>
        <v>0</v>
      </c>
      <c r="P1357" s="8">
        <f>IF(K1357&lt;&gt;"是",0,IF(税费设置!$B$6="是",E1357/(1+税费设置!$B$10),E1357))</f>
        <v>0</v>
      </c>
      <c r="Q1357" s="8">
        <f>IF(K1357&lt;&gt;"是",0,P1357*税费设置!$B$8)</f>
        <v>0</v>
      </c>
      <c r="R1357" s="8">
        <f>IF(K1357&lt;&gt;"是",0,P1357*税费设置!$B$9)</f>
        <v>0</v>
      </c>
      <c r="S1357" s="8">
        <f t="shared" si="153"/>
        <v>0</v>
      </c>
    </row>
    <row r="1358" spans="1:19" ht="13.9">
      <c r="A1358" s="6" t="str">
        <f>IF(总支出!A1358="","",总支出!A1358)</f>
        <v/>
      </c>
      <c r="B1358" s="7" t="str">
        <f>IF(总支出!B1358="","",总支出!B1358)</f>
        <v/>
      </c>
      <c r="C1358" s="6" t="str">
        <f t="shared" si="147"/>
        <v/>
      </c>
      <c r="D1358" s="6" t="str">
        <f>IF(总支出!C1358="","",总支出!C1358)</f>
        <v/>
      </c>
      <c r="E1358" s="8" t="str">
        <f>IF(总支出!D1358="","",总支出!D1358)</f>
        <v/>
      </c>
      <c r="F1358" s="6" t="str">
        <f>IF(总支出!E1358="","",总支出!E1358)</f>
        <v/>
      </c>
      <c r="G1358" s="6" t="str">
        <f>IF(总支出!H1358="","",总支出!H1358)</f>
        <v/>
      </c>
      <c r="H1358" s="6" t="str">
        <f>IF(总支出!I1358="","自动",总支出!I1358)</f>
        <v>自动</v>
      </c>
      <c r="I1358" s="6" t="str">
        <f>IF(F1358="","",IFERROR(VLOOKUP(F1358,税费设置!$A$15:$B$27,2,FALSE),"含税不明"))</f>
        <v/>
      </c>
      <c r="J1358" s="6" t="str">
        <f t="shared" si="148"/>
        <v/>
      </c>
      <c r="K1358" s="6" t="str">
        <f>IF(AND(税费设置!$B$5="是",G1358="个人支出",J1358="应税"),"是","否")</f>
        <v>否</v>
      </c>
      <c r="L1358" s="8">
        <f t="shared" si="149"/>
        <v>0</v>
      </c>
      <c r="M1358" s="8">
        <f t="shared" si="150"/>
        <v>0</v>
      </c>
      <c r="N1358" s="8">
        <f t="shared" si="151"/>
        <v>0</v>
      </c>
      <c r="O1358" s="8">
        <f t="shared" si="152"/>
        <v>0</v>
      </c>
      <c r="P1358" s="8">
        <f>IF(K1358&lt;&gt;"是",0,IF(税费设置!$B$6="是",E1358/(1+税费设置!$B$10),E1358))</f>
        <v>0</v>
      </c>
      <c r="Q1358" s="8">
        <f>IF(K1358&lt;&gt;"是",0,P1358*税费设置!$B$8)</f>
        <v>0</v>
      </c>
      <c r="R1358" s="8">
        <f>IF(K1358&lt;&gt;"是",0,P1358*税费设置!$B$9)</f>
        <v>0</v>
      </c>
      <c r="S1358" s="8">
        <f t="shared" si="153"/>
        <v>0</v>
      </c>
    </row>
    <row r="1359" spans="1:19" ht="13.9">
      <c r="A1359" s="6" t="str">
        <f>IF(总支出!A1359="","",总支出!A1359)</f>
        <v/>
      </c>
      <c r="B1359" s="7" t="str">
        <f>IF(总支出!B1359="","",总支出!B1359)</f>
        <v/>
      </c>
      <c r="C1359" s="6" t="str">
        <f t="shared" si="147"/>
        <v/>
      </c>
      <c r="D1359" s="6" t="str">
        <f>IF(总支出!C1359="","",总支出!C1359)</f>
        <v/>
      </c>
      <c r="E1359" s="8" t="str">
        <f>IF(总支出!D1359="","",总支出!D1359)</f>
        <v/>
      </c>
      <c r="F1359" s="6" t="str">
        <f>IF(总支出!E1359="","",总支出!E1359)</f>
        <v/>
      </c>
      <c r="G1359" s="6" t="str">
        <f>IF(总支出!H1359="","",总支出!H1359)</f>
        <v/>
      </c>
      <c r="H1359" s="6" t="str">
        <f>IF(总支出!I1359="","自动",总支出!I1359)</f>
        <v>自动</v>
      </c>
      <c r="I1359" s="6" t="str">
        <f>IF(F1359="","",IFERROR(VLOOKUP(F1359,税费设置!$A$15:$B$27,2,FALSE),"含税不明"))</f>
        <v/>
      </c>
      <c r="J1359" s="6" t="str">
        <f t="shared" si="148"/>
        <v/>
      </c>
      <c r="K1359" s="6" t="str">
        <f>IF(AND(税费设置!$B$5="是",G1359="个人支出",J1359="应税"),"是","否")</f>
        <v>否</v>
      </c>
      <c r="L1359" s="8">
        <f t="shared" si="149"/>
        <v>0</v>
      </c>
      <c r="M1359" s="8">
        <f t="shared" si="150"/>
        <v>0</v>
      </c>
      <c r="N1359" s="8">
        <f t="shared" si="151"/>
        <v>0</v>
      </c>
      <c r="O1359" s="8">
        <f t="shared" si="152"/>
        <v>0</v>
      </c>
      <c r="P1359" s="8">
        <f>IF(K1359&lt;&gt;"是",0,IF(税费设置!$B$6="是",E1359/(1+税费设置!$B$10),E1359))</f>
        <v>0</v>
      </c>
      <c r="Q1359" s="8">
        <f>IF(K1359&lt;&gt;"是",0,P1359*税费设置!$B$8)</f>
        <v>0</v>
      </c>
      <c r="R1359" s="8">
        <f>IF(K1359&lt;&gt;"是",0,P1359*税费设置!$B$9)</f>
        <v>0</v>
      </c>
      <c r="S1359" s="8">
        <f t="shared" si="153"/>
        <v>0</v>
      </c>
    </row>
    <row r="1360" spans="1:19" ht="13.9">
      <c r="A1360" s="6" t="str">
        <f>IF(总支出!A1360="","",总支出!A1360)</f>
        <v/>
      </c>
      <c r="B1360" s="7" t="str">
        <f>IF(总支出!B1360="","",总支出!B1360)</f>
        <v/>
      </c>
      <c r="C1360" s="6" t="str">
        <f t="shared" si="147"/>
        <v/>
      </c>
      <c r="D1360" s="6" t="str">
        <f>IF(总支出!C1360="","",总支出!C1360)</f>
        <v/>
      </c>
      <c r="E1360" s="8" t="str">
        <f>IF(总支出!D1360="","",总支出!D1360)</f>
        <v/>
      </c>
      <c r="F1360" s="6" t="str">
        <f>IF(总支出!E1360="","",总支出!E1360)</f>
        <v/>
      </c>
      <c r="G1360" s="6" t="str">
        <f>IF(总支出!H1360="","",总支出!H1360)</f>
        <v/>
      </c>
      <c r="H1360" s="6" t="str">
        <f>IF(总支出!I1360="","自动",总支出!I1360)</f>
        <v>自动</v>
      </c>
      <c r="I1360" s="6" t="str">
        <f>IF(F1360="","",IFERROR(VLOOKUP(F1360,税费设置!$A$15:$B$27,2,FALSE),"含税不明"))</f>
        <v/>
      </c>
      <c r="J1360" s="6" t="str">
        <f t="shared" si="148"/>
        <v/>
      </c>
      <c r="K1360" s="6" t="str">
        <f>IF(AND(税费设置!$B$5="是",G1360="个人支出",J1360="应税"),"是","否")</f>
        <v>否</v>
      </c>
      <c r="L1360" s="8">
        <f t="shared" si="149"/>
        <v>0</v>
      </c>
      <c r="M1360" s="8">
        <f t="shared" si="150"/>
        <v>0</v>
      </c>
      <c r="N1360" s="8">
        <f t="shared" si="151"/>
        <v>0</v>
      </c>
      <c r="O1360" s="8">
        <f t="shared" si="152"/>
        <v>0</v>
      </c>
      <c r="P1360" s="8">
        <f>IF(K1360&lt;&gt;"是",0,IF(税费设置!$B$6="是",E1360/(1+税费设置!$B$10),E1360))</f>
        <v>0</v>
      </c>
      <c r="Q1360" s="8">
        <f>IF(K1360&lt;&gt;"是",0,P1360*税费设置!$B$8)</f>
        <v>0</v>
      </c>
      <c r="R1360" s="8">
        <f>IF(K1360&lt;&gt;"是",0,P1360*税费设置!$B$9)</f>
        <v>0</v>
      </c>
      <c r="S1360" s="8">
        <f t="shared" si="153"/>
        <v>0</v>
      </c>
    </row>
    <row r="1361" spans="1:19" ht="13.9">
      <c r="A1361" s="6" t="str">
        <f>IF(总支出!A1361="","",总支出!A1361)</f>
        <v/>
      </c>
      <c r="B1361" s="7" t="str">
        <f>IF(总支出!B1361="","",总支出!B1361)</f>
        <v/>
      </c>
      <c r="C1361" s="6" t="str">
        <f t="shared" si="147"/>
        <v/>
      </c>
      <c r="D1361" s="6" t="str">
        <f>IF(总支出!C1361="","",总支出!C1361)</f>
        <v/>
      </c>
      <c r="E1361" s="8" t="str">
        <f>IF(总支出!D1361="","",总支出!D1361)</f>
        <v/>
      </c>
      <c r="F1361" s="6" t="str">
        <f>IF(总支出!E1361="","",总支出!E1361)</f>
        <v/>
      </c>
      <c r="G1361" s="6" t="str">
        <f>IF(总支出!H1361="","",总支出!H1361)</f>
        <v/>
      </c>
      <c r="H1361" s="6" t="str">
        <f>IF(总支出!I1361="","自动",总支出!I1361)</f>
        <v>自动</v>
      </c>
      <c r="I1361" s="6" t="str">
        <f>IF(F1361="","",IFERROR(VLOOKUP(F1361,税费设置!$A$15:$B$27,2,FALSE),"含税不明"))</f>
        <v/>
      </c>
      <c r="J1361" s="6" t="str">
        <f t="shared" si="148"/>
        <v/>
      </c>
      <c r="K1361" s="6" t="str">
        <f>IF(AND(税费设置!$B$5="是",G1361="个人支出",J1361="应税"),"是","否")</f>
        <v>否</v>
      </c>
      <c r="L1361" s="8">
        <f t="shared" si="149"/>
        <v>0</v>
      </c>
      <c r="M1361" s="8">
        <f t="shared" si="150"/>
        <v>0</v>
      </c>
      <c r="N1361" s="8">
        <f t="shared" si="151"/>
        <v>0</v>
      </c>
      <c r="O1361" s="8">
        <f t="shared" si="152"/>
        <v>0</v>
      </c>
      <c r="P1361" s="8">
        <f>IF(K1361&lt;&gt;"是",0,IF(税费设置!$B$6="是",E1361/(1+税费设置!$B$10),E1361))</f>
        <v>0</v>
      </c>
      <c r="Q1361" s="8">
        <f>IF(K1361&lt;&gt;"是",0,P1361*税费设置!$B$8)</f>
        <v>0</v>
      </c>
      <c r="R1361" s="8">
        <f>IF(K1361&lt;&gt;"是",0,P1361*税费设置!$B$9)</f>
        <v>0</v>
      </c>
      <c r="S1361" s="8">
        <f t="shared" si="153"/>
        <v>0</v>
      </c>
    </row>
    <row r="1362" spans="1:19" ht="13.9">
      <c r="A1362" s="6" t="str">
        <f>IF(总支出!A1362="","",总支出!A1362)</f>
        <v/>
      </c>
      <c r="B1362" s="7" t="str">
        <f>IF(总支出!B1362="","",总支出!B1362)</f>
        <v/>
      </c>
      <c r="C1362" s="6" t="str">
        <f t="shared" si="147"/>
        <v/>
      </c>
      <c r="D1362" s="6" t="str">
        <f>IF(总支出!C1362="","",总支出!C1362)</f>
        <v/>
      </c>
      <c r="E1362" s="8" t="str">
        <f>IF(总支出!D1362="","",总支出!D1362)</f>
        <v/>
      </c>
      <c r="F1362" s="6" t="str">
        <f>IF(总支出!E1362="","",总支出!E1362)</f>
        <v/>
      </c>
      <c r="G1362" s="6" t="str">
        <f>IF(总支出!H1362="","",总支出!H1362)</f>
        <v/>
      </c>
      <c r="H1362" s="6" t="str">
        <f>IF(总支出!I1362="","自动",总支出!I1362)</f>
        <v>自动</v>
      </c>
      <c r="I1362" s="6" t="str">
        <f>IF(F1362="","",IFERROR(VLOOKUP(F1362,税费设置!$A$15:$B$27,2,FALSE),"含税不明"))</f>
        <v/>
      </c>
      <c r="J1362" s="6" t="str">
        <f t="shared" si="148"/>
        <v/>
      </c>
      <c r="K1362" s="6" t="str">
        <f>IF(AND(税费设置!$B$5="是",G1362="个人支出",J1362="应税"),"是","否")</f>
        <v>否</v>
      </c>
      <c r="L1362" s="8">
        <f t="shared" si="149"/>
        <v>0</v>
      </c>
      <c r="M1362" s="8">
        <f t="shared" si="150"/>
        <v>0</v>
      </c>
      <c r="N1362" s="8">
        <f t="shared" si="151"/>
        <v>0</v>
      </c>
      <c r="O1362" s="8">
        <f t="shared" si="152"/>
        <v>0</v>
      </c>
      <c r="P1362" s="8">
        <f>IF(K1362&lt;&gt;"是",0,IF(税费设置!$B$6="是",E1362/(1+税费设置!$B$10),E1362))</f>
        <v>0</v>
      </c>
      <c r="Q1362" s="8">
        <f>IF(K1362&lt;&gt;"是",0,P1362*税费设置!$B$8)</f>
        <v>0</v>
      </c>
      <c r="R1362" s="8">
        <f>IF(K1362&lt;&gt;"是",0,P1362*税费设置!$B$9)</f>
        <v>0</v>
      </c>
      <c r="S1362" s="8">
        <f t="shared" si="153"/>
        <v>0</v>
      </c>
    </row>
    <row r="1363" spans="1:19" ht="13.9">
      <c r="A1363" s="6" t="str">
        <f>IF(总支出!A1363="","",总支出!A1363)</f>
        <v/>
      </c>
      <c r="B1363" s="7" t="str">
        <f>IF(总支出!B1363="","",总支出!B1363)</f>
        <v/>
      </c>
      <c r="C1363" s="6" t="str">
        <f t="shared" si="147"/>
        <v/>
      </c>
      <c r="D1363" s="6" t="str">
        <f>IF(总支出!C1363="","",总支出!C1363)</f>
        <v/>
      </c>
      <c r="E1363" s="8" t="str">
        <f>IF(总支出!D1363="","",总支出!D1363)</f>
        <v/>
      </c>
      <c r="F1363" s="6" t="str">
        <f>IF(总支出!E1363="","",总支出!E1363)</f>
        <v/>
      </c>
      <c r="G1363" s="6" t="str">
        <f>IF(总支出!H1363="","",总支出!H1363)</f>
        <v/>
      </c>
      <c r="H1363" s="6" t="str">
        <f>IF(总支出!I1363="","自动",总支出!I1363)</f>
        <v>自动</v>
      </c>
      <c r="I1363" s="6" t="str">
        <f>IF(F1363="","",IFERROR(VLOOKUP(F1363,税费设置!$A$15:$B$27,2,FALSE),"含税不明"))</f>
        <v/>
      </c>
      <c r="J1363" s="6" t="str">
        <f t="shared" si="148"/>
        <v/>
      </c>
      <c r="K1363" s="6" t="str">
        <f>IF(AND(税费设置!$B$5="是",G1363="个人支出",J1363="应税"),"是","否")</f>
        <v>否</v>
      </c>
      <c r="L1363" s="8">
        <f t="shared" si="149"/>
        <v>0</v>
      </c>
      <c r="M1363" s="8">
        <f t="shared" si="150"/>
        <v>0</v>
      </c>
      <c r="N1363" s="8">
        <f t="shared" si="151"/>
        <v>0</v>
      </c>
      <c r="O1363" s="8">
        <f t="shared" si="152"/>
        <v>0</v>
      </c>
      <c r="P1363" s="8">
        <f>IF(K1363&lt;&gt;"是",0,IF(税费设置!$B$6="是",E1363/(1+税费设置!$B$10),E1363))</f>
        <v>0</v>
      </c>
      <c r="Q1363" s="8">
        <f>IF(K1363&lt;&gt;"是",0,P1363*税费设置!$B$8)</f>
        <v>0</v>
      </c>
      <c r="R1363" s="8">
        <f>IF(K1363&lt;&gt;"是",0,P1363*税费设置!$B$9)</f>
        <v>0</v>
      </c>
      <c r="S1363" s="8">
        <f t="shared" si="153"/>
        <v>0</v>
      </c>
    </row>
    <row r="1364" spans="1:19" ht="13.9">
      <c r="A1364" s="6" t="str">
        <f>IF(总支出!A1364="","",总支出!A1364)</f>
        <v/>
      </c>
      <c r="B1364" s="7" t="str">
        <f>IF(总支出!B1364="","",总支出!B1364)</f>
        <v/>
      </c>
      <c r="C1364" s="6" t="str">
        <f t="shared" si="147"/>
        <v/>
      </c>
      <c r="D1364" s="6" t="str">
        <f>IF(总支出!C1364="","",总支出!C1364)</f>
        <v/>
      </c>
      <c r="E1364" s="8" t="str">
        <f>IF(总支出!D1364="","",总支出!D1364)</f>
        <v/>
      </c>
      <c r="F1364" s="6" t="str">
        <f>IF(总支出!E1364="","",总支出!E1364)</f>
        <v/>
      </c>
      <c r="G1364" s="6" t="str">
        <f>IF(总支出!H1364="","",总支出!H1364)</f>
        <v/>
      </c>
      <c r="H1364" s="6" t="str">
        <f>IF(总支出!I1364="","自动",总支出!I1364)</f>
        <v>自动</v>
      </c>
      <c r="I1364" s="6" t="str">
        <f>IF(F1364="","",IFERROR(VLOOKUP(F1364,税费设置!$A$15:$B$27,2,FALSE),"含税不明"))</f>
        <v/>
      </c>
      <c r="J1364" s="6" t="str">
        <f t="shared" si="148"/>
        <v/>
      </c>
      <c r="K1364" s="6" t="str">
        <f>IF(AND(税费设置!$B$5="是",G1364="个人支出",J1364="应税"),"是","否")</f>
        <v>否</v>
      </c>
      <c r="L1364" s="8">
        <f t="shared" si="149"/>
        <v>0</v>
      </c>
      <c r="M1364" s="8">
        <f t="shared" si="150"/>
        <v>0</v>
      </c>
      <c r="N1364" s="8">
        <f t="shared" si="151"/>
        <v>0</v>
      </c>
      <c r="O1364" s="8">
        <f t="shared" si="152"/>
        <v>0</v>
      </c>
      <c r="P1364" s="8">
        <f>IF(K1364&lt;&gt;"是",0,IF(税费设置!$B$6="是",E1364/(1+税费设置!$B$10),E1364))</f>
        <v>0</v>
      </c>
      <c r="Q1364" s="8">
        <f>IF(K1364&lt;&gt;"是",0,P1364*税费设置!$B$8)</f>
        <v>0</v>
      </c>
      <c r="R1364" s="8">
        <f>IF(K1364&lt;&gt;"是",0,P1364*税费设置!$B$9)</f>
        <v>0</v>
      </c>
      <c r="S1364" s="8">
        <f t="shared" si="153"/>
        <v>0</v>
      </c>
    </row>
    <row r="1365" spans="1:19" ht="13.9">
      <c r="A1365" s="6" t="str">
        <f>IF(总支出!A1365="","",总支出!A1365)</f>
        <v/>
      </c>
      <c r="B1365" s="7" t="str">
        <f>IF(总支出!B1365="","",总支出!B1365)</f>
        <v/>
      </c>
      <c r="C1365" s="6" t="str">
        <f t="shared" si="147"/>
        <v/>
      </c>
      <c r="D1365" s="6" t="str">
        <f>IF(总支出!C1365="","",总支出!C1365)</f>
        <v/>
      </c>
      <c r="E1365" s="8" t="str">
        <f>IF(总支出!D1365="","",总支出!D1365)</f>
        <v/>
      </c>
      <c r="F1365" s="6" t="str">
        <f>IF(总支出!E1365="","",总支出!E1365)</f>
        <v/>
      </c>
      <c r="G1365" s="6" t="str">
        <f>IF(总支出!H1365="","",总支出!H1365)</f>
        <v/>
      </c>
      <c r="H1365" s="6" t="str">
        <f>IF(总支出!I1365="","自动",总支出!I1365)</f>
        <v>自动</v>
      </c>
      <c r="I1365" s="6" t="str">
        <f>IF(F1365="","",IFERROR(VLOOKUP(F1365,税费设置!$A$15:$B$27,2,FALSE),"含税不明"))</f>
        <v/>
      </c>
      <c r="J1365" s="6" t="str">
        <f t="shared" si="148"/>
        <v/>
      </c>
      <c r="K1365" s="6" t="str">
        <f>IF(AND(税费设置!$B$5="是",G1365="个人支出",J1365="应税"),"是","否")</f>
        <v>否</v>
      </c>
      <c r="L1365" s="8">
        <f t="shared" si="149"/>
        <v>0</v>
      </c>
      <c r="M1365" s="8">
        <f t="shared" si="150"/>
        <v>0</v>
      </c>
      <c r="N1365" s="8">
        <f t="shared" si="151"/>
        <v>0</v>
      </c>
      <c r="O1365" s="8">
        <f t="shared" si="152"/>
        <v>0</v>
      </c>
      <c r="P1365" s="8">
        <f>IF(K1365&lt;&gt;"是",0,IF(税费设置!$B$6="是",E1365/(1+税费设置!$B$10),E1365))</f>
        <v>0</v>
      </c>
      <c r="Q1365" s="8">
        <f>IF(K1365&lt;&gt;"是",0,P1365*税费设置!$B$8)</f>
        <v>0</v>
      </c>
      <c r="R1365" s="8">
        <f>IF(K1365&lt;&gt;"是",0,P1365*税费设置!$B$9)</f>
        <v>0</v>
      </c>
      <c r="S1365" s="8">
        <f t="shared" si="153"/>
        <v>0</v>
      </c>
    </row>
    <row r="1366" spans="1:19" ht="13.9">
      <c r="A1366" s="6" t="str">
        <f>IF(总支出!A1366="","",总支出!A1366)</f>
        <v/>
      </c>
      <c r="B1366" s="7" t="str">
        <f>IF(总支出!B1366="","",总支出!B1366)</f>
        <v/>
      </c>
      <c r="C1366" s="6" t="str">
        <f t="shared" si="147"/>
        <v/>
      </c>
      <c r="D1366" s="6" t="str">
        <f>IF(总支出!C1366="","",总支出!C1366)</f>
        <v/>
      </c>
      <c r="E1366" s="8" t="str">
        <f>IF(总支出!D1366="","",总支出!D1366)</f>
        <v/>
      </c>
      <c r="F1366" s="6" t="str">
        <f>IF(总支出!E1366="","",总支出!E1366)</f>
        <v/>
      </c>
      <c r="G1366" s="6" t="str">
        <f>IF(总支出!H1366="","",总支出!H1366)</f>
        <v/>
      </c>
      <c r="H1366" s="6" t="str">
        <f>IF(总支出!I1366="","自动",总支出!I1366)</f>
        <v>自动</v>
      </c>
      <c r="I1366" s="6" t="str">
        <f>IF(F1366="","",IFERROR(VLOOKUP(F1366,税费设置!$A$15:$B$27,2,FALSE),"含税不明"))</f>
        <v/>
      </c>
      <c r="J1366" s="6" t="str">
        <f t="shared" si="148"/>
        <v/>
      </c>
      <c r="K1366" s="6" t="str">
        <f>IF(AND(税费设置!$B$5="是",G1366="个人支出",J1366="应税"),"是","否")</f>
        <v>否</v>
      </c>
      <c r="L1366" s="8">
        <f t="shared" si="149"/>
        <v>0</v>
      </c>
      <c r="M1366" s="8">
        <f t="shared" si="150"/>
        <v>0</v>
      </c>
      <c r="N1366" s="8">
        <f t="shared" si="151"/>
        <v>0</v>
      </c>
      <c r="O1366" s="8">
        <f t="shared" si="152"/>
        <v>0</v>
      </c>
      <c r="P1366" s="8">
        <f>IF(K1366&lt;&gt;"是",0,IF(税费设置!$B$6="是",E1366/(1+税费设置!$B$10),E1366))</f>
        <v>0</v>
      </c>
      <c r="Q1366" s="8">
        <f>IF(K1366&lt;&gt;"是",0,P1366*税费设置!$B$8)</f>
        <v>0</v>
      </c>
      <c r="R1366" s="8">
        <f>IF(K1366&lt;&gt;"是",0,P1366*税费设置!$B$9)</f>
        <v>0</v>
      </c>
      <c r="S1366" s="8">
        <f t="shared" si="153"/>
        <v>0</v>
      </c>
    </row>
    <row r="1367" spans="1:19" ht="13.9">
      <c r="A1367" s="6" t="str">
        <f>IF(总支出!A1367="","",总支出!A1367)</f>
        <v/>
      </c>
      <c r="B1367" s="7" t="str">
        <f>IF(总支出!B1367="","",总支出!B1367)</f>
        <v/>
      </c>
      <c r="C1367" s="6" t="str">
        <f t="shared" si="147"/>
        <v/>
      </c>
      <c r="D1367" s="6" t="str">
        <f>IF(总支出!C1367="","",总支出!C1367)</f>
        <v/>
      </c>
      <c r="E1367" s="8" t="str">
        <f>IF(总支出!D1367="","",总支出!D1367)</f>
        <v/>
      </c>
      <c r="F1367" s="6" t="str">
        <f>IF(总支出!E1367="","",总支出!E1367)</f>
        <v/>
      </c>
      <c r="G1367" s="6" t="str">
        <f>IF(总支出!H1367="","",总支出!H1367)</f>
        <v/>
      </c>
      <c r="H1367" s="6" t="str">
        <f>IF(总支出!I1367="","自动",总支出!I1367)</f>
        <v>自动</v>
      </c>
      <c r="I1367" s="6" t="str">
        <f>IF(F1367="","",IFERROR(VLOOKUP(F1367,税费设置!$A$15:$B$27,2,FALSE),"含税不明"))</f>
        <v/>
      </c>
      <c r="J1367" s="6" t="str">
        <f t="shared" si="148"/>
        <v/>
      </c>
      <c r="K1367" s="6" t="str">
        <f>IF(AND(税费设置!$B$5="是",G1367="个人支出",J1367="应税"),"是","否")</f>
        <v>否</v>
      </c>
      <c r="L1367" s="8">
        <f t="shared" si="149"/>
        <v>0</v>
      </c>
      <c r="M1367" s="8">
        <f t="shared" si="150"/>
        <v>0</v>
      </c>
      <c r="N1367" s="8">
        <f t="shared" si="151"/>
        <v>0</v>
      </c>
      <c r="O1367" s="8">
        <f t="shared" si="152"/>
        <v>0</v>
      </c>
      <c r="P1367" s="8">
        <f>IF(K1367&lt;&gt;"是",0,IF(税费设置!$B$6="是",E1367/(1+税费设置!$B$10),E1367))</f>
        <v>0</v>
      </c>
      <c r="Q1367" s="8">
        <f>IF(K1367&lt;&gt;"是",0,P1367*税费设置!$B$8)</f>
        <v>0</v>
      </c>
      <c r="R1367" s="8">
        <f>IF(K1367&lt;&gt;"是",0,P1367*税费设置!$B$9)</f>
        <v>0</v>
      </c>
      <c r="S1367" s="8">
        <f t="shared" si="153"/>
        <v>0</v>
      </c>
    </row>
    <row r="1368" spans="1:19" ht="13.9">
      <c r="A1368" s="6" t="str">
        <f>IF(总支出!A1368="","",总支出!A1368)</f>
        <v/>
      </c>
      <c r="B1368" s="7" t="str">
        <f>IF(总支出!B1368="","",总支出!B1368)</f>
        <v/>
      </c>
      <c r="C1368" s="6" t="str">
        <f t="shared" si="147"/>
        <v/>
      </c>
      <c r="D1368" s="6" t="str">
        <f>IF(总支出!C1368="","",总支出!C1368)</f>
        <v/>
      </c>
      <c r="E1368" s="8" t="str">
        <f>IF(总支出!D1368="","",总支出!D1368)</f>
        <v/>
      </c>
      <c r="F1368" s="6" t="str">
        <f>IF(总支出!E1368="","",总支出!E1368)</f>
        <v/>
      </c>
      <c r="G1368" s="6" t="str">
        <f>IF(总支出!H1368="","",总支出!H1368)</f>
        <v/>
      </c>
      <c r="H1368" s="6" t="str">
        <f>IF(总支出!I1368="","自动",总支出!I1368)</f>
        <v>自动</v>
      </c>
      <c r="I1368" s="6" t="str">
        <f>IF(F1368="","",IFERROR(VLOOKUP(F1368,税费设置!$A$15:$B$27,2,FALSE),"含税不明"))</f>
        <v/>
      </c>
      <c r="J1368" s="6" t="str">
        <f t="shared" si="148"/>
        <v/>
      </c>
      <c r="K1368" s="6" t="str">
        <f>IF(AND(税费设置!$B$5="是",G1368="个人支出",J1368="应税"),"是","否")</f>
        <v>否</v>
      </c>
      <c r="L1368" s="8">
        <f t="shared" si="149"/>
        <v>0</v>
      </c>
      <c r="M1368" s="8">
        <f t="shared" si="150"/>
        <v>0</v>
      </c>
      <c r="N1368" s="8">
        <f t="shared" si="151"/>
        <v>0</v>
      </c>
      <c r="O1368" s="8">
        <f t="shared" si="152"/>
        <v>0</v>
      </c>
      <c r="P1368" s="8">
        <f>IF(K1368&lt;&gt;"是",0,IF(税费设置!$B$6="是",E1368/(1+税费设置!$B$10),E1368))</f>
        <v>0</v>
      </c>
      <c r="Q1368" s="8">
        <f>IF(K1368&lt;&gt;"是",0,P1368*税费设置!$B$8)</f>
        <v>0</v>
      </c>
      <c r="R1368" s="8">
        <f>IF(K1368&lt;&gt;"是",0,P1368*税费设置!$B$9)</f>
        <v>0</v>
      </c>
      <c r="S1368" s="8">
        <f t="shared" si="153"/>
        <v>0</v>
      </c>
    </row>
    <row r="1369" spans="1:19" ht="13.9">
      <c r="A1369" s="6" t="str">
        <f>IF(总支出!A1369="","",总支出!A1369)</f>
        <v/>
      </c>
      <c r="B1369" s="7" t="str">
        <f>IF(总支出!B1369="","",总支出!B1369)</f>
        <v/>
      </c>
      <c r="C1369" s="6" t="str">
        <f t="shared" si="147"/>
        <v/>
      </c>
      <c r="D1369" s="6" t="str">
        <f>IF(总支出!C1369="","",总支出!C1369)</f>
        <v/>
      </c>
      <c r="E1369" s="8" t="str">
        <f>IF(总支出!D1369="","",总支出!D1369)</f>
        <v/>
      </c>
      <c r="F1369" s="6" t="str">
        <f>IF(总支出!E1369="","",总支出!E1369)</f>
        <v/>
      </c>
      <c r="G1369" s="6" t="str">
        <f>IF(总支出!H1369="","",总支出!H1369)</f>
        <v/>
      </c>
      <c r="H1369" s="6" t="str">
        <f>IF(总支出!I1369="","自动",总支出!I1369)</f>
        <v>自动</v>
      </c>
      <c r="I1369" s="6" t="str">
        <f>IF(F1369="","",IFERROR(VLOOKUP(F1369,税费设置!$A$15:$B$27,2,FALSE),"含税不明"))</f>
        <v/>
      </c>
      <c r="J1369" s="6" t="str">
        <f t="shared" si="148"/>
        <v/>
      </c>
      <c r="K1369" s="6" t="str">
        <f>IF(AND(税费设置!$B$5="是",G1369="个人支出",J1369="应税"),"是","否")</f>
        <v>否</v>
      </c>
      <c r="L1369" s="8">
        <f t="shared" si="149"/>
        <v>0</v>
      </c>
      <c r="M1369" s="8">
        <f t="shared" si="150"/>
        <v>0</v>
      </c>
      <c r="N1369" s="8">
        <f t="shared" si="151"/>
        <v>0</v>
      </c>
      <c r="O1369" s="8">
        <f t="shared" si="152"/>
        <v>0</v>
      </c>
      <c r="P1369" s="8">
        <f>IF(K1369&lt;&gt;"是",0,IF(税费设置!$B$6="是",E1369/(1+税费设置!$B$10),E1369))</f>
        <v>0</v>
      </c>
      <c r="Q1369" s="8">
        <f>IF(K1369&lt;&gt;"是",0,P1369*税费设置!$B$8)</f>
        <v>0</v>
      </c>
      <c r="R1369" s="8">
        <f>IF(K1369&lt;&gt;"是",0,P1369*税费设置!$B$9)</f>
        <v>0</v>
      </c>
      <c r="S1369" s="8">
        <f t="shared" si="153"/>
        <v>0</v>
      </c>
    </row>
    <row r="1370" spans="1:19" ht="13.9">
      <c r="A1370" s="6" t="str">
        <f>IF(总支出!A1370="","",总支出!A1370)</f>
        <v/>
      </c>
      <c r="B1370" s="7" t="str">
        <f>IF(总支出!B1370="","",总支出!B1370)</f>
        <v/>
      </c>
      <c r="C1370" s="6" t="str">
        <f t="shared" si="147"/>
        <v/>
      </c>
      <c r="D1370" s="6" t="str">
        <f>IF(总支出!C1370="","",总支出!C1370)</f>
        <v/>
      </c>
      <c r="E1370" s="8" t="str">
        <f>IF(总支出!D1370="","",总支出!D1370)</f>
        <v/>
      </c>
      <c r="F1370" s="6" t="str">
        <f>IF(总支出!E1370="","",总支出!E1370)</f>
        <v/>
      </c>
      <c r="G1370" s="6" t="str">
        <f>IF(总支出!H1370="","",总支出!H1370)</f>
        <v/>
      </c>
      <c r="H1370" s="6" t="str">
        <f>IF(总支出!I1370="","自动",总支出!I1370)</f>
        <v>自动</v>
      </c>
      <c r="I1370" s="6" t="str">
        <f>IF(F1370="","",IFERROR(VLOOKUP(F1370,税费设置!$A$15:$B$27,2,FALSE),"含税不明"))</f>
        <v/>
      </c>
      <c r="J1370" s="6" t="str">
        <f t="shared" si="148"/>
        <v/>
      </c>
      <c r="K1370" s="6" t="str">
        <f>IF(AND(税费设置!$B$5="是",G1370="个人支出",J1370="应税"),"是","否")</f>
        <v>否</v>
      </c>
      <c r="L1370" s="8">
        <f t="shared" si="149"/>
        <v>0</v>
      </c>
      <c r="M1370" s="8">
        <f t="shared" si="150"/>
        <v>0</v>
      </c>
      <c r="N1370" s="8">
        <f t="shared" si="151"/>
        <v>0</v>
      </c>
      <c r="O1370" s="8">
        <f t="shared" si="152"/>
        <v>0</v>
      </c>
      <c r="P1370" s="8">
        <f>IF(K1370&lt;&gt;"是",0,IF(税费设置!$B$6="是",E1370/(1+税费设置!$B$10),E1370))</f>
        <v>0</v>
      </c>
      <c r="Q1370" s="8">
        <f>IF(K1370&lt;&gt;"是",0,P1370*税费设置!$B$8)</f>
        <v>0</v>
      </c>
      <c r="R1370" s="8">
        <f>IF(K1370&lt;&gt;"是",0,P1370*税费设置!$B$9)</f>
        <v>0</v>
      </c>
      <c r="S1370" s="8">
        <f t="shared" si="153"/>
        <v>0</v>
      </c>
    </row>
    <row r="1371" spans="1:19" ht="13.9">
      <c r="A1371" s="6" t="str">
        <f>IF(总支出!A1371="","",总支出!A1371)</f>
        <v/>
      </c>
      <c r="B1371" s="7" t="str">
        <f>IF(总支出!B1371="","",总支出!B1371)</f>
        <v/>
      </c>
      <c r="C1371" s="6" t="str">
        <f t="shared" si="147"/>
        <v/>
      </c>
      <c r="D1371" s="6" t="str">
        <f>IF(总支出!C1371="","",总支出!C1371)</f>
        <v/>
      </c>
      <c r="E1371" s="8" t="str">
        <f>IF(总支出!D1371="","",总支出!D1371)</f>
        <v/>
      </c>
      <c r="F1371" s="6" t="str">
        <f>IF(总支出!E1371="","",总支出!E1371)</f>
        <v/>
      </c>
      <c r="G1371" s="6" t="str">
        <f>IF(总支出!H1371="","",总支出!H1371)</f>
        <v/>
      </c>
      <c r="H1371" s="6" t="str">
        <f>IF(总支出!I1371="","自动",总支出!I1371)</f>
        <v>自动</v>
      </c>
      <c r="I1371" s="6" t="str">
        <f>IF(F1371="","",IFERROR(VLOOKUP(F1371,税费设置!$A$15:$B$27,2,FALSE),"含税不明"))</f>
        <v/>
      </c>
      <c r="J1371" s="6" t="str">
        <f t="shared" si="148"/>
        <v/>
      </c>
      <c r="K1371" s="6" t="str">
        <f>IF(AND(税费设置!$B$5="是",G1371="个人支出",J1371="应税"),"是","否")</f>
        <v>否</v>
      </c>
      <c r="L1371" s="8">
        <f t="shared" si="149"/>
        <v>0</v>
      </c>
      <c r="M1371" s="8">
        <f t="shared" si="150"/>
        <v>0</v>
      </c>
      <c r="N1371" s="8">
        <f t="shared" si="151"/>
        <v>0</v>
      </c>
      <c r="O1371" s="8">
        <f t="shared" si="152"/>
        <v>0</v>
      </c>
      <c r="P1371" s="8">
        <f>IF(K1371&lt;&gt;"是",0,IF(税费设置!$B$6="是",E1371/(1+税费设置!$B$10),E1371))</f>
        <v>0</v>
      </c>
      <c r="Q1371" s="8">
        <f>IF(K1371&lt;&gt;"是",0,P1371*税费设置!$B$8)</f>
        <v>0</v>
      </c>
      <c r="R1371" s="8">
        <f>IF(K1371&lt;&gt;"是",0,P1371*税费设置!$B$9)</f>
        <v>0</v>
      </c>
      <c r="S1371" s="8">
        <f t="shared" si="153"/>
        <v>0</v>
      </c>
    </row>
    <row r="1372" spans="1:19" ht="13.9">
      <c r="A1372" s="6" t="str">
        <f>IF(总支出!A1372="","",总支出!A1372)</f>
        <v/>
      </c>
      <c r="B1372" s="7" t="str">
        <f>IF(总支出!B1372="","",总支出!B1372)</f>
        <v/>
      </c>
      <c r="C1372" s="6" t="str">
        <f t="shared" si="147"/>
        <v/>
      </c>
      <c r="D1372" s="6" t="str">
        <f>IF(总支出!C1372="","",总支出!C1372)</f>
        <v/>
      </c>
      <c r="E1372" s="8" t="str">
        <f>IF(总支出!D1372="","",总支出!D1372)</f>
        <v/>
      </c>
      <c r="F1372" s="6" t="str">
        <f>IF(总支出!E1372="","",总支出!E1372)</f>
        <v/>
      </c>
      <c r="G1372" s="6" t="str">
        <f>IF(总支出!H1372="","",总支出!H1372)</f>
        <v/>
      </c>
      <c r="H1372" s="6" t="str">
        <f>IF(总支出!I1372="","自动",总支出!I1372)</f>
        <v>自动</v>
      </c>
      <c r="I1372" s="6" t="str">
        <f>IF(F1372="","",IFERROR(VLOOKUP(F1372,税费设置!$A$15:$B$27,2,FALSE),"含税不明"))</f>
        <v/>
      </c>
      <c r="J1372" s="6" t="str">
        <f t="shared" si="148"/>
        <v/>
      </c>
      <c r="K1372" s="6" t="str">
        <f>IF(AND(税费设置!$B$5="是",G1372="个人支出",J1372="应税"),"是","否")</f>
        <v>否</v>
      </c>
      <c r="L1372" s="8">
        <f t="shared" si="149"/>
        <v>0</v>
      </c>
      <c r="M1372" s="8">
        <f t="shared" si="150"/>
        <v>0</v>
      </c>
      <c r="N1372" s="8">
        <f t="shared" si="151"/>
        <v>0</v>
      </c>
      <c r="O1372" s="8">
        <f t="shared" si="152"/>
        <v>0</v>
      </c>
      <c r="P1372" s="8">
        <f>IF(K1372&lt;&gt;"是",0,IF(税费设置!$B$6="是",E1372/(1+税费设置!$B$10),E1372))</f>
        <v>0</v>
      </c>
      <c r="Q1372" s="8">
        <f>IF(K1372&lt;&gt;"是",0,P1372*税费设置!$B$8)</f>
        <v>0</v>
      </c>
      <c r="R1372" s="8">
        <f>IF(K1372&lt;&gt;"是",0,P1372*税费设置!$B$9)</f>
        <v>0</v>
      </c>
      <c r="S1372" s="8">
        <f t="shared" si="153"/>
        <v>0</v>
      </c>
    </row>
    <row r="1373" spans="1:19" ht="13.9">
      <c r="A1373" s="6" t="str">
        <f>IF(总支出!A1373="","",总支出!A1373)</f>
        <v/>
      </c>
      <c r="B1373" s="7" t="str">
        <f>IF(总支出!B1373="","",总支出!B1373)</f>
        <v/>
      </c>
      <c r="C1373" s="6" t="str">
        <f t="shared" si="147"/>
        <v/>
      </c>
      <c r="D1373" s="6" t="str">
        <f>IF(总支出!C1373="","",总支出!C1373)</f>
        <v/>
      </c>
      <c r="E1373" s="8" t="str">
        <f>IF(总支出!D1373="","",总支出!D1373)</f>
        <v/>
      </c>
      <c r="F1373" s="6" t="str">
        <f>IF(总支出!E1373="","",总支出!E1373)</f>
        <v/>
      </c>
      <c r="G1373" s="6" t="str">
        <f>IF(总支出!H1373="","",总支出!H1373)</f>
        <v/>
      </c>
      <c r="H1373" s="6" t="str">
        <f>IF(总支出!I1373="","自动",总支出!I1373)</f>
        <v>自动</v>
      </c>
      <c r="I1373" s="6" t="str">
        <f>IF(F1373="","",IFERROR(VLOOKUP(F1373,税费设置!$A$15:$B$27,2,FALSE),"含税不明"))</f>
        <v/>
      </c>
      <c r="J1373" s="6" t="str">
        <f t="shared" si="148"/>
        <v/>
      </c>
      <c r="K1373" s="6" t="str">
        <f>IF(AND(税费设置!$B$5="是",G1373="个人支出",J1373="应税"),"是","否")</f>
        <v>否</v>
      </c>
      <c r="L1373" s="8">
        <f t="shared" si="149"/>
        <v>0</v>
      </c>
      <c r="M1373" s="8">
        <f t="shared" si="150"/>
        <v>0</v>
      </c>
      <c r="N1373" s="8">
        <f t="shared" si="151"/>
        <v>0</v>
      </c>
      <c r="O1373" s="8">
        <f t="shared" si="152"/>
        <v>0</v>
      </c>
      <c r="P1373" s="8">
        <f>IF(K1373&lt;&gt;"是",0,IF(税费设置!$B$6="是",E1373/(1+税费设置!$B$10),E1373))</f>
        <v>0</v>
      </c>
      <c r="Q1373" s="8">
        <f>IF(K1373&lt;&gt;"是",0,P1373*税费设置!$B$8)</f>
        <v>0</v>
      </c>
      <c r="R1373" s="8">
        <f>IF(K1373&lt;&gt;"是",0,P1373*税费设置!$B$9)</f>
        <v>0</v>
      </c>
      <c r="S1373" s="8">
        <f t="shared" si="153"/>
        <v>0</v>
      </c>
    </row>
    <row r="1374" spans="1:19" ht="13.9">
      <c r="A1374" s="6" t="str">
        <f>IF(总支出!A1374="","",总支出!A1374)</f>
        <v/>
      </c>
      <c r="B1374" s="7" t="str">
        <f>IF(总支出!B1374="","",总支出!B1374)</f>
        <v/>
      </c>
      <c r="C1374" s="6" t="str">
        <f t="shared" si="147"/>
        <v/>
      </c>
      <c r="D1374" s="6" t="str">
        <f>IF(总支出!C1374="","",总支出!C1374)</f>
        <v/>
      </c>
      <c r="E1374" s="8" t="str">
        <f>IF(总支出!D1374="","",总支出!D1374)</f>
        <v/>
      </c>
      <c r="F1374" s="6" t="str">
        <f>IF(总支出!E1374="","",总支出!E1374)</f>
        <v/>
      </c>
      <c r="G1374" s="6" t="str">
        <f>IF(总支出!H1374="","",总支出!H1374)</f>
        <v/>
      </c>
      <c r="H1374" s="6" t="str">
        <f>IF(总支出!I1374="","自动",总支出!I1374)</f>
        <v>自动</v>
      </c>
      <c r="I1374" s="6" t="str">
        <f>IF(F1374="","",IFERROR(VLOOKUP(F1374,税费设置!$A$15:$B$27,2,FALSE),"含税不明"))</f>
        <v/>
      </c>
      <c r="J1374" s="6" t="str">
        <f t="shared" si="148"/>
        <v/>
      </c>
      <c r="K1374" s="6" t="str">
        <f>IF(AND(税费设置!$B$5="是",G1374="个人支出",J1374="应税"),"是","否")</f>
        <v>否</v>
      </c>
      <c r="L1374" s="8">
        <f t="shared" si="149"/>
        <v>0</v>
      </c>
      <c r="M1374" s="8">
        <f t="shared" si="150"/>
        <v>0</v>
      </c>
      <c r="N1374" s="8">
        <f t="shared" si="151"/>
        <v>0</v>
      </c>
      <c r="O1374" s="8">
        <f t="shared" si="152"/>
        <v>0</v>
      </c>
      <c r="P1374" s="8">
        <f>IF(K1374&lt;&gt;"是",0,IF(税费设置!$B$6="是",E1374/(1+税费设置!$B$10),E1374))</f>
        <v>0</v>
      </c>
      <c r="Q1374" s="8">
        <f>IF(K1374&lt;&gt;"是",0,P1374*税费设置!$B$8)</f>
        <v>0</v>
      </c>
      <c r="R1374" s="8">
        <f>IF(K1374&lt;&gt;"是",0,P1374*税费设置!$B$9)</f>
        <v>0</v>
      </c>
      <c r="S1374" s="8">
        <f t="shared" si="153"/>
        <v>0</v>
      </c>
    </row>
    <row r="1375" spans="1:19" ht="13.9">
      <c r="A1375" s="6" t="str">
        <f>IF(总支出!A1375="","",总支出!A1375)</f>
        <v/>
      </c>
      <c r="B1375" s="7" t="str">
        <f>IF(总支出!B1375="","",总支出!B1375)</f>
        <v/>
      </c>
      <c r="C1375" s="6" t="str">
        <f t="shared" si="147"/>
        <v/>
      </c>
      <c r="D1375" s="6" t="str">
        <f>IF(总支出!C1375="","",总支出!C1375)</f>
        <v/>
      </c>
      <c r="E1375" s="8" t="str">
        <f>IF(总支出!D1375="","",总支出!D1375)</f>
        <v/>
      </c>
      <c r="F1375" s="6" t="str">
        <f>IF(总支出!E1375="","",总支出!E1375)</f>
        <v/>
      </c>
      <c r="G1375" s="6" t="str">
        <f>IF(总支出!H1375="","",总支出!H1375)</f>
        <v/>
      </c>
      <c r="H1375" s="6" t="str">
        <f>IF(总支出!I1375="","自动",总支出!I1375)</f>
        <v>自动</v>
      </c>
      <c r="I1375" s="6" t="str">
        <f>IF(F1375="","",IFERROR(VLOOKUP(F1375,税费设置!$A$15:$B$27,2,FALSE),"含税不明"))</f>
        <v/>
      </c>
      <c r="J1375" s="6" t="str">
        <f t="shared" si="148"/>
        <v/>
      </c>
      <c r="K1375" s="6" t="str">
        <f>IF(AND(税费设置!$B$5="是",G1375="个人支出",J1375="应税"),"是","否")</f>
        <v>否</v>
      </c>
      <c r="L1375" s="8">
        <f t="shared" si="149"/>
        <v>0</v>
      </c>
      <c r="M1375" s="8">
        <f t="shared" si="150"/>
        <v>0</v>
      </c>
      <c r="N1375" s="8">
        <f t="shared" si="151"/>
        <v>0</v>
      </c>
      <c r="O1375" s="8">
        <f t="shared" si="152"/>
        <v>0</v>
      </c>
      <c r="P1375" s="8">
        <f>IF(K1375&lt;&gt;"是",0,IF(税费设置!$B$6="是",E1375/(1+税费设置!$B$10),E1375))</f>
        <v>0</v>
      </c>
      <c r="Q1375" s="8">
        <f>IF(K1375&lt;&gt;"是",0,P1375*税费设置!$B$8)</f>
        <v>0</v>
      </c>
      <c r="R1375" s="8">
        <f>IF(K1375&lt;&gt;"是",0,P1375*税费设置!$B$9)</f>
        <v>0</v>
      </c>
      <c r="S1375" s="8">
        <f t="shared" si="153"/>
        <v>0</v>
      </c>
    </row>
    <row r="1376" spans="1:19" ht="13.9">
      <c r="A1376" s="6" t="str">
        <f>IF(总支出!A1376="","",总支出!A1376)</f>
        <v/>
      </c>
      <c r="B1376" s="7" t="str">
        <f>IF(总支出!B1376="","",总支出!B1376)</f>
        <v/>
      </c>
      <c r="C1376" s="6" t="str">
        <f t="shared" si="147"/>
        <v/>
      </c>
      <c r="D1376" s="6" t="str">
        <f>IF(总支出!C1376="","",总支出!C1376)</f>
        <v/>
      </c>
      <c r="E1376" s="8" t="str">
        <f>IF(总支出!D1376="","",总支出!D1376)</f>
        <v/>
      </c>
      <c r="F1376" s="6" t="str">
        <f>IF(总支出!E1376="","",总支出!E1376)</f>
        <v/>
      </c>
      <c r="G1376" s="6" t="str">
        <f>IF(总支出!H1376="","",总支出!H1376)</f>
        <v/>
      </c>
      <c r="H1376" s="6" t="str">
        <f>IF(总支出!I1376="","自动",总支出!I1376)</f>
        <v>自动</v>
      </c>
      <c r="I1376" s="6" t="str">
        <f>IF(F1376="","",IFERROR(VLOOKUP(F1376,税费设置!$A$15:$B$27,2,FALSE),"含税不明"))</f>
        <v/>
      </c>
      <c r="J1376" s="6" t="str">
        <f t="shared" si="148"/>
        <v/>
      </c>
      <c r="K1376" s="6" t="str">
        <f>IF(AND(税费设置!$B$5="是",G1376="个人支出",J1376="应税"),"是","否")</f>
        <v>否</v>
      </c>
      <c r="L1376" s="8">
        <f t="shared" si="149"/>
        <v>0</v>
      </c>
      <c r="M1376" s="8">
        <f t="shared" si="150"/>
        <v>0</v>
      </c>
      <c r="N1376" s="8">
        <f t="shared" si="151"/>
        <v>0</v>
      </c>
      <c r="O1376" s="8">
        <f t="shared" si="152"/>
        <v>0</v>
      </c>
      <c r="P1376" s="8">
        <f>IF(K1376&lt;&gt;"是",0,IF(税费设置!$B$6="是",E1376/(1+税费设置!$B$10),E1376))</f>
        <v>0</v>
      </c>
      <c r="Q1376" s="8">
        <f>IF(K1376&lt;&gt;"是",0,P1376*税费设置!$B$8)</f>
        <v>0</v>
      </c>
      <c r="R1376" s="8">
        <f>IF(K1376&lt;&gt;"是",0,P1376*税费设置!$B$9)</f>
        <v>0</v>
      </c>
      <c r="S1376" s="8">
        <f t="shared" si="153"/>
        <v>0</v>
      </c>
    </row>
    <row r="1377" spans="1:19" ht="13.9">
      <c r="A1377" s="6" t="str">
        <f>IF(总支出!A1377="","",总支出!A1377)</f>
        <v/>
      </c>
      <c r="B1377" s="7" t="str">
        <f>IF(总支出!B1377="","",总支出!B1377)</f>
        <v/>
      </c>
      <c r="C1377" s="6" t="str">
        <f t="shared" si="147"/>
        <v/>
      </c>
      <c r="D1377" s="6" t="str">
        <f>IF(总支出!C1377="","",总支出!C1377)</f>
        <v/>
      </c>
      <c r="E1377" s="8" t="str">
        <f>IF(总支出!D1377="","",总支出!D1377)</f>
        <v/>
      </c>
      <c r="F1377" s="6" t="str">
        <f>IF(总支出!E1377="","",总支出!E1377)</f>
        <v/>
      </c>
      <c r="G1377" s="6" t="str">
        <f>IF(总支出!H1377="","",总支出!H1377)</f>
        <v/>
      </c>
      <c r="H1377" s="6" t="str">
        <f>IF(总支出!I1377="","自动",总支出!I1377)</f>
        <v>自动</v>
      </c>
      <c r="I1377" s="6" t="str">
        <f>IF(F1377="","",IFERROR(VLOOKUP(F1377,税费设置!$A$15:$B$27,2,FALSE),"含税不明"))</f>
        <v/>
      </c>
      <c r="J1377" s="6" t="str">
        <f t="shared" si="148"/>
        <v/>
      </c>
      <c r="K1377" s="6" t="str">
        <f>IF(AND(税费设置!$B$5="是",G1377="个人支出",J1377="应税"),"是","否")</f>
        <v>否</v>
      </c>
      <c r="L1377" s="8">
        <f t="shared" si="149"/>
        <v>0</v>
      </c>
      <c r="M1377" s="8">
        <f t="shared" si="150"/>
        <v>0</v>
      </c>
      <c r="N1377" s="8">
        <f t="shared" si="151"/>
        <v>0</v>
      </c>
      <c r="O1377" s="8">
        <f t="shared" si="152"/>
        <v>0</v>
      </c>
      <c r="P1377" s="8">
        <f>IF(K1377&lt;&gt;"是",0,IF(税费设置!$B$6="是",E1377/(1+税费设置!$B$10),E1377))</f>
        <v>0</v>
      </c>
      <c r="Q1377" s="8">
        <f>IF(K1377&lt;&gt;"是",0,P1377*税费设置!$B$8)</f>
        <v>0</v>
      </c>
      <c r="R1377" s="8">
        <f>IF(K1377&lt;&gt;"是",0,P1377*税费设置!$B$9)</f>
        <v>0</v>
      </c>
      <c r="S1377" s="8">
        <f t="shared" si="153"/>
        <v>0</v>
      </c>
    </row>
    <row r="1378" spans="1:19" ht="13.9">
      <c r="A1378" s="6" t="str">
        <f>IF(总支出!A1378="","",总支出!A1378)</f>
        <v/>
      </c>
      <c r="B1378" s="7" t="str">
        <f>IF(总支出!B1378="","",总支出!B1378)</f>
        <v/>
      </c>
      <c r="C1378" s="6" t="str">
        <f t="shared" si="147"/>
        <v/>
      </c>
      <c r="D1378" s="6" t="str">
        <f>IF(总支出!C1378="","",总支出!C1378)</f>
        <v/>
      </c>
      <c r="E1378" s="8" t="str">
        <f>IF(总支出!D1378="","",总支出!D1378)</f>
        <v/>
      </c>
      <c r="F1378" s="6" t="str">
        <f>IF(总支出!E1378="","",总支出!E1378)</f>
        <v/>
      </c>
      <c r="G1378" s="6" t="str">
        <f>IF(总支出!H1378="","",总支出!H1378)</f>
        <v/>
      </c>
      <c r="H1378" s="6" t="str">
        <f>IF(总支出!I1378="","自动",总支出!I1378)</f>
        <v>自动</v>
      </c>
      <c r="I1378" s="6" t="str">
        <f>IF(F1378="","",IFERROR(VLOOKUP(F1378,税费设置!$A$15:$B$27,2,FALSE),"含税不明"))</f>
        <v/>
      </c>
      <c r="J1378" s="6" t="str">
        <f t="shared" si="148"/>
        <v/>
      </c>
      <c r="K1378" s="6" t="str">
        <f>IF(AND(税费设置!$B$5="是",G1378="个人支出",J1378="应税"),"是","否")</f>
        <v>否</v>
      </c>
      <c r="L1378" s="8">
        <f t="shared" si="149"/>
        <v>0</v>
      </c>
      <c r="M1378" s="8">
        <f t="shared" si="150"/>
        <v>0</v>
      </c>
      <c r="N1378" s="8">
        <f t="shared" si="151"/>
        <v>0</v>
      </c>
      <c r="O1378" s="8">
        <f t="shared" si="152"/>
        <v>0</v>
      </c>
      <c r="P1378" s="8">
        <f>IF(K1378&lt;&gt;"是",0,IF(税费设置!$B$6="是",E1378/(1+税费设置!$B$10),E1378))</f>
        <v>0</v>
      </c>
      <c r="Q1378" s="8">
        <f>IF(K1378&lt;&gt;"是",0,P1378*税费设置!$B$8)</f>
        <v>0</v>
      </c>
      <c r="R1378" s="8">
        <f>IF(K1378&lt;&gt;"是",0,P1378*税费设置!$B$9)</f>
        <v>0</v>
      </c>
      <c r="S1378" s="8">
        <f t="shared" si="153"/>
        <v>0</v>
      </c>
    </row>
    <row r="1379" spans="1:19" ht="13.9">
      <c r="A1379" s="6" t="str">
        <f>IF(总支出!A1379="","",总支出!A1379)</f>
        <v/>
      </c>
      <c r="B1379" s="7" t="str">
        <f>IF(总支出!B1379="","",总支出!B1379)</f>
        <v/>
      </c>
      <c r="C1379" s="6" t="str">
        <f t="shared" si="147"/>
        <v/>
      </c>
      <c r="D1379" s="6" t="str">
        <f>IF(总支出!C1379="","",总支出!C1379)</f>
        <v/>
      </c>
      <c r="E1379" s="8" t="str">
        <f>IF(总支出!D1379="","",总支出!D1379)</f>
        <v/>
      </c>
      <c r="F1379" s="6" t="str">
        <f>IF(总支出!E1379="","",总支出!E1379)</f>
        <v/>
      </c>
      <c r="G1379" s="6" t="str">
        <f>IF(总支出!H1379="","",总支出!H1379)</f>
        <v/>
      </c>
      <c r="H1379" s="6" t="str">
        <f>IF(总支出!I1379="","自动",总支出!I1379)</f>
        <v>自动</v>
      </c>
      <c r="I1379" s="6" t="str">
        <f>IF(F1379="","",IFERROR(VLOOKUP(F1379,税费设置!$A$15:$B$27,2,FALSE),"含税不明"))</f>
        <v/>
      </c>
      <c r="J1379" s="6" t="str">
        <f t="shared" si="148"/>
        <v/>
      </c>
      <c r="K1379" s="6" t="str">
        <f>IF(AND(税费设置!$B$5="是",G1379="个人支出",J1379="应税"),"是","否")</f>
        <v>否</v>
      </c>
      <c r="L1379" s="8">
        <f t="shared" si="149"/>
        <v>0</v>
      </c>
      <c r="M1379" s="8">
        <f t="shared" si="150"/>
        <v>0</v>
      </c>
      <c r="N1379" s="8">
        <f t="shared" si="151"/>
        <v>0</v>
      </c>
      <c r="O1379" s="8">
        <f t="shared" si="152"/>
        <v>0</v>
      </c>
      <c r="P1379" s="8">
        <f>IF(K1379&lt;&gt;"是",0,IF(税费设置!$B$6="是",E1379/(1+税费设置!$B$10),E1379))</f>
        <v>0</v>
      </c>
      <c r="Q1379" s="8">
        <f>IF(K1379&lt;&gt;"是",0,P1379*税费设置!$B$8)</f>
        <v>0</v>
      </c>
      <c r="R1379" s="8">
        <f>IF(K1379&lt;&gt;"是",0,P1379*税费设置!$B$9)</f>
        <v>0</v>
      </c>
      <c r="S1379" s="8">
        <f t="shared" si="153"/>
        <v>0</v>
      </c>
    </row>
    <row r="1380" spans="1:19" ht="13.9">
      <c r="A1380" s="6" t="str">
        <f>IF(总支出!A1380="","",总支出!A1380)</f>
        <v/>
      </c>
      <c r="B1380" s="7" t="str">
        <f>IF(总支出!B1380="","",总支出!B1380)</f>
        <v/>
      </c>
      <c r="C1380" s="6" t="str">
        <f t="shared" si="147"/>
        <v/>
      </c>
      <c r="D1380" s="6" t="str">
        <f>IF(总支出!C1380="","",总支出!C1380)</f>
        <v/>
      </c>
      <c r="E1380" s="8" t="str">
        <f>IF(总支出!D1380="","",总支出!D1380)</f>
        <v/>
      </c>
      <c r="F1380" s="6" t="str">
        <f>IF(总支出!E1380="","",总支出!E1380)</f>
        <v/>
      </c>
      <c r="G1380" s="6" t="str">
        <f>IF(总支出!H1380="","",总支出!H1380)</f>
        <v/>
      </c>
      <c r="H1380" s="6" t="str">
        <f>IF(总支出!I1380="","自动",总支出!I1380)</f>
        <v>自动</v>
      </c>
      <c r="I1380" s="6" t="str">
        <f>IF(F1380="","",IFERROR(VLOOKUP(F1380,税费设置!$A$15:$B$27,2,FALSE),"含税不明"))</f>
        <v/>
      </c>
      <c r="J1380" s="6" t="str">
        <f t="shared" si="148"/>
        <v/>
      </c>
      <c r="K1380" s="6" t="str">
        <f>IF(AND(税费设置!$B$5="是",G1380="个人支出",J1380="应税"),"是","否")</f>
        <v>否</v>
      </c>
      <c r="L1380" s="8">
        <f t="shared" si="149"/>
        <v>0</v>
      </c>
      <c r="M1380" s="8">
        <f t="shared" si="150"/>
        <v>0</v>
      </c>
      <c r="N1380" s="8">
        <f t="shared" si="151"/>
        <v>0</v>
      </c>
      <c r="O1380" s="8">
        <f t="shared" si="152"/>
        <v>0</v>
      </c>
      <c r="P1380" s="8">
        <f>IF(K1380&lt;&gt;"是",0,IF(税费设置!$B$6="是",E1380/(1+税费设置!$B$10),E1380))</f>
        <v>0</v>
      </c>
      <c r="Q1380" s="8">
        <f>IF(K1380&lt;&gt;"是",0,P1380*税费设置!$B$8)</f>
        <v>0</v>
      </c>
      <c r="R1380" s="8">
        <f>IF(K1380&lt;&gt;"是",0,P1380*税费设置!$B$9)</f>
        <v>0</v>
      </c>
      <c r="S1380" s="8">
        <f t="shared" si="153"/>
        <v>0</v>
      </c>
    </row>
    <row r="1381" spans="1:19" ht="13.9">
      <c r="A1381" s="6" t="str">
        <f>IF(总支出!A1381="","",总支出!A1381)</f>
        <v/>
      </c>
      <c r="B1381" s="7" t="str">
        <f>IF(总支出!B1381="","",总支出!B1381)</f>
        <v/>
      </c>
      <c r="C1381" s="6" t="str">
        <f t="shared" si="147"/>
        <v/>
      </c>
      <c r="D1381" s="6" t="str">
        <f>IF(总支出!C1381="","",总支出!C1381)</f>
        <v/>
      </c>
      <c r="E1381" s="8" t="str">
        <f>IF(总支出!D1381="","",总支出!D1381)</f>
        <v/>
      </c>
      <c r="F1381" s="6" t="str">
        <f>IF(总支出!E1381="","",总支出!E1381)</f>
        <v/>
      </c>
      <c r="G1381" s="6" t="str">
        <f>IF(总支出!H1381="","",总支出!H1381)</f>
        <v/>
      </c>
      <c r="H1381" s="6" t="str">
        <f>IF(总支出!I1381="","自动",总支出!I1381)</f>
        <v>自动</v>
      </c>
      <c r="I1381" s="6" t="str">
        <f>IF(F1381="","",IFERROR(VLOOKUP(F1381,税费设置!$A$15:$B$27,2,FALSE),"含税不明"))</f>
        <v/>
      </c>
      <c r="J1381" s="6" t="str">
        <f t="shared" si="148"/>
        <v/>
      </c>
      <c r="K1381" s="6" t="str">
        <f>IF(AND(税费设置!$B$5="是",G1381="个人支出",J1381="应税"),"是","否")</f>
        <v>否</v>
      </c>
      <c r="L1381" s="8">
        <f t="shared" si="149"/>
        <v>0</v>
      </c>
      <c r="M1381" s="8">
        <f t="shared" si="150"/>
        <v>0</v>
      </c>
      <c r="N1381" s="8">
        <f t="shared" si="151"/>
        <v>0</v>
      </c>
      <c r="O1381" s="8">
        <f t="shared" si="152"/>
        <v>0</v>
      </c>
      <c r="P1381" s="8">
        <f>IF(K1381&lt;&gt;"是",0,IF(税费设置!$B$6="是",E1381/(1+税费设置!$B$10),E1381))</f>
        <v>0</v>
      </c>
      <c r="Q1381" s="8">
        <f>IF(K1381&lt;&gt;"是",0,P1381*税费设置!$B$8)</f>
        <v>0</v>
      </c>
      <c r="R1381" s="8">
        <f>IF(K1381&lt;&gt;"是",0,P1381*税费设置!$B$9)</f>
        <v>0</v>
      </c>
      <c r="S1381" s="8">
        <f t="shared" si="153"/>
        <v>0</v>
      </c>
    </row>
    <row r="1382" spans="1:19" ht="13.9">
      <c r="A1382" s="6" t="str">
        <f>IF(总支出!A1382="","",总支出!A1382)</f>
        <v/>
      </c>
      <c r="B1382" s="7" t="str">
        <f>IF(总支出!B1382="","",总支出!B1382)</f>
        <v/>
      </c>
      <c r="C1382" s="6" t="str">
        <f t="shared" si="147"/>
        <v/>
      </c>
      <c r="D1382" s="6" t="str">
        <f>IF(总支出!C1382="","",总支出!C1382)</f>
        <v/>
      </c>
      <c r="E1382" s="8" t="str">
        <f>IF(总支出!D1382="","",总支出!D1382)</f>
        <v/>
      </c>
      <c r="F1382" s="6" t="str">
        <f>IF(总支出!E1382="","",总支出!E1382)</f>
        <v/>
      </c>
      <c r="G1382" s="6" t="str">
        <f>IF(总支出!H1382="","",总支出!H1382)</f>
        <v/>
      </c>
      <c r="H1382" s="6" t="str">
        <f>IF(总支出!I1382="","自动",总支出!I1382)</f>
        <v>自动</v>
      </c>
      <c r="I1382" s="6" t="str">
        <f>IF(F1382="","",IFERROR(VLOOKUP(F1382,税费设置!$A$15:$B$27,2,FALSE),"含税不明"))</f>
        <v/>
      </c>
      <c r="J1382" s="6" t="str">
        <f t="shared" si="148"/>
        <v/>
      </c>
      <c r="K1382" s="6" t="str">
        <f>IF(AND(税费设置!$B$5="是",G1382="个人支出",J1382="应税"),"是","否")</f>
        <v>否</v>
      </c>
      <c r="L1382" s="8">
        <f t="shared" si="149"/>
        <v>0</v>
      </c>
      <c r="M1382" s="8">
        <f t="shared" si="150"/>
        <v>0</v>
      </c>
      <c r="N1382" s="8">
        <f t="shared" si="151"/>
        <v>0</v>
      </c>
      <c r="O1382" s="8">
        <f t="shared" si="152"/>
        <v>0</v>
      </c>
      <c r="P1382" s="8">
        <f>IF(K1382&lt;&gt;"是",0,IF(税费设置!$B$6="是",E1382/(1+税费设置!$B$10),E1382))</f>
        <v>0</v>
      </c>
      <c r="Q1382" s="8">
        <f>IF(K1382&lt;&gt;"是",0,P1382*税费设置!$B$8)</f>
        <v>0</v>
      </c>
      <c r="R1382" s="8">
        <f>IF(K1382&lt;&gt;"是",0,P1382*税费设置!$B$9)</f>
        <v>0</v>
      </c>
      <c r="S1382" s="8">
        <f t="shared" si="153"/>
        <v>0</v>
      </c>
    </row>
    <row r="1383" spans="1:19" ht="13.9">
      <c r="A1383" s="6" t="str">
        <f>IF(总支出!A1383="","",总支出!A1383)</f>
        <v/>
      </c>
      <c r="B1383" s="7" t="str">
        <f>IF(总支出!B1383="","",总支出!B1383)</f>
        <v/>
      </c>
      <c r="C1383" s="6" t="str">
        <f t="shared" si="147"/>
        <v/>
      </c>
      <c r="D1383" s="6" t="str">
        <f>IF(总支出!C1383="","",总支出!C1383)</f>
        <v/>
      </c>
      <c r="E1383" s="8" t="str">
        <f>IF(总支出!D1383="","",总支出!D1383)</f>
        <v/>
      </c>
      <c r="F1383" s="6" t="str">
        <f>IF(总支出!E1383="","",总支出!E1383)</f>
        <v/>
      </c>
      <c r="G1383" s="6" t="str">
        <f>IF(总支出!H1383="","",总支出!H1383)</f>
        <v/>
      </c>
      <c r="H1383" s="6" t="str">
        <f>IF(总支出!I1383="","自动",总支出!I1383)</f>
        <v>自动</v>
      </c>
      <c r="I1383" s="6" t="str">
        <f>IF(F1383="","",IFERROR(VLOOKUP(F1383,税费设置!$A$15:$B$27,2,FALSE),"含税不明"))</f>
        <v/>
      </c>
      <c r="J1383" s="6" t="str">
        <f t="shared" si="148"/>
        <v/>
      </c>
      <c r="K1383" s="6" t="str">
        <f>IF(AND(税费设置!$B$5="是",G1383="个人支出",J1383="应税"),"是","否")</f>
        <v>否</v>
      </c>
      <c r="L1383" s="8">
        <f t="shared" si="149"/>
        <v>0</v>
      </c>
      <c r="M1383" s="8">
        <f t="shared" si="150"/>
        <v>0</v>
      </c>
      <c r="N1383" s="8">
        <f t="shared" si="151"/>
        <v>0</v>
      </c>
      <c r="O1383" s="8">
        <f t="shared" si="152"/>
        <v>0</v>
      </c>
      <c r="P1383" s="8">
        <f>IF(K1383&lt;&gt;"是",0,IF(税费设置!$B$6="是",E1383/(1+税费设置!$B$10),E1383))</f>
        <v>0</v>
      </c>
      <c r="Q1383" s="8">
        <f>IF(K1383&lt;&gt;"是",0,P1383*税费设置!$B$8)</f>
        <v>0</v>
      </c>
      <c r="R1383" s="8">
        <f>IF(K1383&lt;&gt;"是",0,P1383*税费设置!$B$9)</f>
        <v>0</v>
      </c>
      <c r="S1383" s="8">
        <f t="shared" si="153"/>
        <v>0</v>
      </c>
    </row>
    <row r="1384" spans="1:19" ht="13.9">
      <c r="A1384" s="6" t="str">
        <f>IF(总支出!A1384="","",总支出!A1384)</f>
        <v/>
      </c>
      <c r="B1384" s="7" t="str">
        <f>IF(总支出!B1384="","",总支出!B1384)</f>
        <v/>
      </c>
      <c r="C1384" s="6" t="str">
        <f t="shared" si="147"/>
        <v/>
      </c>
      <c r="D1384" s="6" t="str">
        <f>IF(总支出!C1384="","",总支出!C1384)</f>
        <v/>
      </c>
      <c r="E1384" s="8" t="str">
        <f>IF(总支出!D1384="","",总支出!D1384)</f>
        <v/>
      </c>
      <c r="F1384" s="6" t="str">
        <f>IF(总支出!E1384="","",总支出!E1384)</f>
        <v/>
      </c>
      <c r="G1384" s="6" t="str">
        <f>IF(总支出!H1384="","",总支出!H1384)</f>
        <v/>
      </c>
      <c r="H1384" s="6" t="str">
        <f>IF(总支出!I1384="","自动",总支出!I1384)</f>
        <v>自动</v>
      </c>
      <c r="I1384" s="6" t="str">
        <f>IF(F1384="","",IFERROR(VLOOKUP(F1384,税费设置!$A$15:$B$27,2,FALSE),"含税不明"))</f>
        <v/>
      </c>
      <c r="J1384" s="6" t="str">
        <f t="shared" si="148"/>
        <v/>
      </c>
      <c r="K1384" s="6" t="str">
        <f>IF(AND(税费设置!$B$5="是",G1384="个人支出",J1384="应税"),"是","否")</f>
        <v>否</v>
      </c>
      <c r="L1384" s="8">
        <f t="shared" si="149"/>
        <v>0</v>
      </c>
      <c r="M1384" s="8">
        <f t="shared" si="150"/>
        <v>0</v>
      </c>
      <c r="N1384" s="8">
        <f t="shared" si="151"/>
        <v>0</v>
      </c>
      <c r="O1384" s="8">
        <f t="shared" si="152"/>
        <v>0</v>
      </c>
      <c r="P1384" s="8">
        <f>IF(K1384&lt;&gt;"是",0,IF(税费设置!$B$6="是",E1384/(1+税费设置!$B$10),E1384))</f>
        <v>0</v>
      </c>
      <c r="Q1384" s="8">
        <f>IF(K1384&lt;&gt;"是",0,P1384*税费设置!$B$8)</f>
        <v>0</v>
      </c>
      <c r="R1384" s="8">
        <f>IF(K1384&lt;&gt;"是",0,P1384*税费设置!$B$9)</f>
        <v>0</v>
      </c>
      <c r="S1384" s="8">
        <f t="shared" si="153"/>
        <v>0</v>
      </c>
    </row>
    <row r="1385" spans="1:19" ht="13.9">
      <c r="A1385" s="6" t="str">
        <f>IF(总支出!A1385="","",总支出!A1385)</f>
        <v/>
      </c>
      <c r="B1385" s="7" t="str">
        <f>IF(总支出!B1385="","",总支出!B1385)</f>
        <v/>
      </c>
      <c r="C1385" s="6" t="str">
        <f t="shared" si="147"/>
        <v/>
      </c>
      <c r="D1385" s="6" t="str">
        <f>IF(总支出!C1385="","",总支出!C1385)</f>
        <v/>
      </c>
      <c r="E1385" s="8" t="str">
        <f>IF(总支出!D1385="","",总支出!D1385)</f>
        <v/>
      </c>
      <c r="F1385" s="6" t="str">
        <f>IF(总支出!E1385="","",总支出!E1385)</f>
        <v/>
      </c>
      <c r="G1385" s="6" t="str">
        <f>IF(总支出!H1385="","",总支出!H1385)</f>
        <v/>
      </c>
      <c r="H1385" s="6" t="str">
        <f>IF(总支出!I1385="","自动",总支出!I1385)</f>
        <v>自动</v>
      </c>
      <c r="I1385" s="6" t="str">
        <f>IF(F1385="","",IFERROR(VLOOKUP(F1385,税费设置!$A$15:$B$27,2,FALSE),"含税不明"))</f>
        <v/>
      </c>
      <c r="J1385" s="6" t="str">
        <f t="shared" si="148"/>
        <v/>
      </c>
      <c r="K1385" s="6" t="str">
        <f>IF(AND(税费设置!$B$5="是",G1385="个人支出",J1385="应税"),"是","否")</f>
        <v>否</v>
      </c>
      <c r="L1385" s="8">
        <f t="shared" si="149"/>
        <v>0</v>
      </c>
      <c r="M1385" s="8">
        <f t="shared" si="150"/>
        <v>0</v>
      </c>
      <c r="N1385" s="8">
        <f t="shared" si="151"/>
        <v>0</v>
      </c>
      <c r="O1385" s="8">
        <f t="shared" si="152"/>
        <v>0</v>
      </c>
      <c r="P1385" s="8">
        <f>IF(K1385&lt;&gt;"是",0,IF(税费设置!$B$6="是",E1385/(1+税费设置!$B$10),E1385))</f>
        <v>0</v>
      </c>
      <c r="Q1385" s="8">
        <f>IF(K1385&lt;&gt;"是",0,P1385*税费设置!$B$8)</f>
        <v>0</v>
      </c>
      <c r="R1385" s="8">
        <f>IF(K1385&lt;&gt;"是",0,P1385*税费设置!$B$9)</f>
        <v>0</v>
      </c>
      <c r="S1385" s="8">
        <f t="shared" si="153"/>
        <v>0</v>
      </c>
    </row>
    <row r="1386" spans="1:19" ht="13.9">
      <c r="A1386" s="6" t="str">
        <f>IF(总支出!A1386="","",总支出!A1386)</f>
        <v/>
      </c>
      <c r="B1386" s="7" t="str">
        <f>IF(总支出!B1386="","",总支出!B1386)</f>
        <v/>
      </c>
      <c r="C1386" s="6" t="str">
        <f t="shared" si="147"/>
        <v/>
      </c>
      <c r="D1386" s="6" t="str">
        <f>IF(总支出!C1386="","",总支出!C1386)</f>
        <v/>
      </c>
      <c r="E1386" s="8" t="str">
        <f>IF(总支出!D1386="","",总支出!D1386)</f>
        <v/>
      </c>
      <c r="F1386" s="6" t="str">
        <f>IF(总支出!E1386="","",总支出!E1386)</f>
        <v/>
      </c>
      <c r="G1386" s="6" t="str">
        <f>IF(总支出!H1386="","",总支出!H1386)</f>
        <v/>
      </c>
      <c r="H1386" s="6" t="str">
        <f>IF(总支出!I1386="","自动",总支出!I1386)</f>
        <v>自动</v>
      </c>
      <c r="I1386" s="6" t="str">
        <f>IF(F1386="","",IFERROR(VLOOKUP(F1386,税费设置!$A$15:$B$27,2,FALSE),"含税不明"))</f>
        <v/>
      </c>
      <c r="J1386" s="6" t="str">
        <f t="shared" si="148"/>
        <v/>
      </c>
      <c r="K1386" s="6" t="str">
        <f>IF(AND(税费设置!$B$5="是",G1386="个人支出",J1386="应税"),"是","否")</f>
        <v>否</v>
      </c>
      <c r="L1386" s="8">
        <f t="shared" si="149"/>
        <v>0</v>
      </c>
      <c r="M1386" s="8">
        <f t="shared" si="150"/>
        <v>0</v>
      </c>
      <c r="N1386" s="8">
        <f t="shared" si="151"/>
        <v>0</v>
      </c>
      <c r="O1386" s="8">
        <f t="shared" si="152"/>
        <v>0</v>
      </c>
      <c r="P1386" s="8">
        <f>IF(K1386&lt;&gt;"是",0,IF(税费设置!$B$6="是",E1386/(1+税费设置!$B$10),E1386))</f>
        <v>0</v>
      </c>
      <c r="Q1386" s="8">
        <f>IF(K1386&lt;&gt;"是",0,P1386*税费设置!$B$8)</f>
        <v>0</v>
      </c>
      <c r="R1386" s="8">
        <f>IF(K1386&lt;&gt;"是",0,P1386*税费设置!$B$9)</f>
        <v>0</v>
      </c>
      <c r="S1386" s="8">
        <f t="shared" si="153"/>
        <v>0</v>
      </c>
    </row>
    <row r="1387" spans="1:19" ht="13.9">
      <c r="A1387" s="6" t="str">
        <f>IF(总支出!A1387="","",总支出!A1387)</f>
        <v/>
      </c>
      <c r="B1387" s="7" t="str">
        <f>IF(总支出!B1387="","",总支出!B1387)</f>
        <v/>
      </c>
      <c r="C1387" s="6" t="str">
        <f t="shared" si="147"/>
        <v/>
      </c>
      <c r="D1387" s="6" t="str">
        <f>IF(总支出!C1387="","",总支出!C1387)</f>
        <v/>
      </c>
      <c r="E1387" s="8" t="str">
        <f>IF(总支出!D1387="","",总支出!D1387)</f>
        <v/>
      </c>
      <c r="F1387" s="6" t="str">
        <f>IF(总支出!E1387="","",总支出!E1387)</f>
        <v/>
      </c>
      <c r="G1387" s="6" t="str">
        <f>IF(总支出!H1387="","",总支出!H1387)</f>
        <v/>
      </c>
      <c r="H1387" s="6" t="str">
        <f>IF(总支出!I1387="","自动",总支出!I1387)</f>
        <v>自动</v>
      </c>
      <c r="I1387" s="6" t="str">
        <f>IF(F1387="","",IFERROR(VLOOKUP(F1387,税费设置!$A$15:$B$27,2,FALSE),"含税不明"))</f>
        <v/>
      </c>
      <c r="J1387" s="6" t="str">
        <f t="shared" si="148"/>
        <v/>
      </c>
      <c r="K1387" s="6" t="str">
        <f>IF(AND(税费设置!$B$5="是",G1387="个人支出",J1387="应税"),"是","否")</f>
        <v>否</v>
      </c>
      <c r="L1387" s="8">
        <f t="shared" si="149"/>
        <v>0</v>
      </c>
      <c r="M1387" s="8">
        <f t="shared" si="150"/>
        <v>0</v>
      </c>
      <c r="N1387" s="8">
        <f t="shared" si="151"/>
        <v>0</v>
      </c>
      <c r="O1387" s="8">
        <f t="shared" si="152"/>
        <v>0</v>
      </c>
      <c r="P1387" s="8">
        <f>IF(K1387&lt;&gt;"是",0,IF(税费设置!$B$6="是",E1387/(1+税费设置!$B$10),E1387))</f>
        <v>0</v>
      </c>
      <c r="Q1387" s="8">
        <f>IF(K1387&lt;&gt;"是",0,P1387*税费设置!$B$8)</f>
        <v>0</v>
      </c>
      <c r="R1387" s="8">
        <f>IF(K1387&lt;&gt;"是",0,P1387*税费设置!$B$9)</f>
        <v>0</v>
      </c>
      <c r="S1387" s="8">
        <f t="shared" si="153"/>
        <v>0</v>
      </c>
    </row>
    <row r="1388" spans="1:19" ht="13.9">
      <c r="A1388" s="6" t="str">
        <f>IF(总支出!A1388="","",总支出!A1388)</f>
        <v/>
      </c>
      <c r="B1388" s="7" t="str">
        <f>IF(总支出!B1388="","",总支出!B1388)</f>
        <v/>
      </c>
      <c r="C1388" s="6" t="str">
        <f t="shared" si="147"/>
        <v/>
      </c>
      <c r="D1388" s="6" t="str">
        <f>IF(总支出!C1388="","",总支出!C1388)</f>
        <v/>
      </c>
      <c r="E1388" s="8" t="str">
        <f>IF(总支出!D1388="","",总支出!D1388)</f>
        <v/>
      </c>
      <c r="F1388" s="6" t="str">
        <f>IF(总支出!E1388="","",总支出!E1388)</f>
        <v/>
      </c>
      <c r="G1388" s="6" t="str">
        <f>IF(总支出!H1388="","",总支出!H1388)</f>
        <v/>
      </c>
      <c r="H1388" s="6" t="str">
        <f>IF(总支出!I1388="","自动",总支出!I1388)</f>
        <v>自动</v>
      </c>
      <c r="I1388" s="6" t="str">
        <f>IF(F1388="","",IFERROR(VLOOKUP(F1388,税费设置!$A$15:$B$27,2,FALSE),"含税不明"))</f>
        <v/>
      </c>
      <c r="J1388" s="6" t="str">
        <f t="shared" si="148"/>
        <v/>
      </c>
      <c r="K1388" s="6" t="str">
        <f>IF(AND(税费设置!$B$5="是",G1388="个人支出",J1388="应税"),"是","否")</f>
        <v>否</v>
      </c>
      <c r="L1388" s="8">
        <f t="shared" si="149"/>
        <v>0</v>
      </c>
      <c r="M1388" s="8">
        <f t="shared" si="150"/>
        <v>0</v>
      </c>
      <c r="N1388" s="8">
        <f t="shared" si="151"/>
        <v>0</v>
      </c>
      <c r="O1388" s="8">
        <f t="shared" si="152"/>
        <v>0</v>
      </c>
      <c r="P1388" s="8">
        <f>IF(K1388&lt;&gt;"是",0,IF(税费设置!$B$6="是",E1388/(1+税费设置!$B$10),E1388))</f>
        <v>0</v>
      </c>
      <c r="Q1388" s="8">
        <f>IF(K1388&lt;&gt;"是",0,P1388*税费设置!$B$8)</f>
        <v>0</v>
      </c>
      <c r="R1388" s="8">
        <f>IF(K1388&lt;&gt;"是",0,P1388*税费设置!$B$9)</f>
        <v>0</v>
      </c>
      <c r="S1388" s="8">
        <f t="shared" si="153"/>
        <v>0</v>
      </c>
    </row>
    <row r="1389" spans="1:19" ht="13.9">
      <c r="A1389" s="6" t="str">
        <f>IF(总支出!A1389="","",总支出!A1389)</f>
        <v/>
      </c>
      <c r="B1389" s="7" t="str">
        <f>IF(总支出!B1389="","",总支出!B1389)</f>
        <v/>
      </c>
      <c r="C1389" s="6" t="str">
        <f t="shared" si="147"/>
        <v/>
      </c>
      <c r="D1389" s="6" t="str">
        <f>IF(总支出!C1389="","",总支出!C1389)</f>
        <v/>
      </c>
      <c r="E1389" s="8" t="str">
        <f>IF(总支出!D1389="","",总支出!D1389)</f>
        <v/>
      </c>
      <c r="F1389" s="6" t="str">
        <f>IF(总支出!E1389="","",总支出!E1389)</f>
        <v/>
      </c>
      <c r="G1389" s="6" t="str">
        <f>IF(总支出!H1389="","",总支出!H1389)</f>
        <v/>
      </c>
      <c r="H1389" s="6" t="str">
        <f>IF(总支出!I1389="","自动",总支出!I1389)</f>
        <v>自动</v>
      </c>
      <c r="I1389" s="6" t="str">
        <f>IF(F1389="","",IFERROR(VLOOKUP(F1389,税费设置!$A$15:$B$27,2,FALSE),"含税不明"))</f>
        <v/>
      </c>
      <c r="J1389" s="6" t="str">
        <f t="shared" si="148"/>
        <v/>
      </c>
      <c r="K1389" s="6" t="str">
        <f>IF(AND(税费设置!$B$5="是",G1389="个人支出",J1389="应税"),"是","否")</f>
        <v>否</v>
      </c>
      <c r="L1389" s="8">
        <f t="shared" si="149"/>
        <v>0</v>
      </c>
      <c r="M1389" s="8">
        <f t="shared" si="150"/>
        <v>0</v>
      </c>
      <c r="N1389" s="8">
        <f t="shared" si="151"/>
        <v>0</v>
      </c>
      <c r="O1389" s="8">
        <f t="shared" si="152"/>
        <v>0</v>
      </c>
      <c r="P1389" s="8">
        <f>IF(K1389&lt;&gt;"是",0,IF(税费设置!$B$6="是",E1389/(1+税费设置!$B$10),E1389))</f>
        <v>0</v>
      </c>
      <c r="Q1389" s="8">
        <f>IF(K1389&lt;&gt;"是",0,P1389*税费设置!$B$8)</f>
        <v>0</v>
      </c>
      <c r="R1389" s="8">
        <f>IF(K1389&lt;&gt;"是",0,P1389*税费设置!$B$9)</f>
        <v>0</v>
      </c>
      <c r="S1389" s="8">
        <f t="shared" si="153"/>
        <v>0</v>
      </c>
    </row>
    <row r="1390" spans="1:19" ht="13.9">
      <c r="A1390" s="6" t="str">
        <f>IF(总支出!A1390="","",总支出!A1390)</f>
        <v/>
      </c>
      <c r="B1390" s="7" t="str">
        <f>IF(总支出!B1390="","",总支出!B1390)</f>
        <v/>
      </c>
      <c r="C1390" s="6" t="str">
        <f t="shared" si="147"/>
        <v/>
      </c>
      <c r="D1390" s="6" t="str">
        <f>IF(总支出!C1390="","",总支出!C1390)</f>
        <v/>
      </c>
      <c r="E1390" s="8" t="str">
        <f>IF(总支出!D1390="","",总支出!D1390)</f>
        <v/>
      </c>
      <c r="F1390" s="6" t="str">
        <f>IF(总支出!E1390="","",总支出!E1390)</f>
        <v/>
      </c>
      <c r="G1390" s="6" t="str">
        <f>IF(总支出!H1390="","",总支出!H1390)</f>
        <v/>
      </c>
      <c r="H1390" s="6" t="str">
        <f>IF(总支出!I1390="","自动",总支出!I1390)</f>
        <v>自动</v>
      </c>
      <c r="I1390" s="6" t="str">
        <f>IF(F1390="","",IFERROR(VLOOKUP(F1390,税费设置!$A$15:$B$27,2,FALSE),"含税不明"))</f>
        <v/>
      </c>
      <c r="J1390" s="6" t="str">
        <f t="shared" si="148"/>
        <v/>
      </c>
      <c r="K1390" s="6" t="str">
        <f>IF(AND(税费设置!$B$5="是",G1390="个人支出",J1390="应税"),"是","否")</f>
        <v>否</v>
      </c>
      <c r="L1390" s="8">
        <f t="shared" si="149"/>
        <v>0</v>
      </c>
      <c r="M1390" s="8">
        <f t="shared" si="150"/>
        <v>0</v>
      </c>
      <c r="N1390" s="8">
        <f t="shared" si="151"/>
        <v>0</v>
      </c>
      <c r="O1390" s="8">
        <f t="shared" si="152"/>
        <v>0</v>
      </c>
      <c r="P1390" s="8">
        <f>IF(K1390&lt;&gt;"是",0,IF(税费设置!$B$6="是",E1390/(1+税费设置!$B$10),E1390))</f>
        <v>0</v>
      </c>
      <c r="Q1390" s="8">
        <f>IF(K1390&lt;&gt;"是",0,P1390*税费设置!$B$8)</f>
        <v>0</v>
      </c>
      <c r="R1390" s="8">
        <f>IF(K1390&lt;&gt;"是",0,P1390*税费设置!$B$9)</f>
        <v>0</v>
      </c>
      <c r="S1390" s="8">
        <f t="shared" si="153"/>
        <v>0</v>
      </c>
    </row>
    <row r="1391" spans="1:19" ht="13.9">
      <c r="A1391" s="6" t="str">
        <f>IF(总支出!A1391="","",总支出!A1391)</f>
        <v/>
      </c>
      <c r="B1391" s="7" t="str">
        <f>IF(总支出!B1391="","",总支出!B1391)</f>
        <v/>
      </c>
      <c r="C1391" s="6" t="str">
        <f t="shared" si="147"/>
        <v/>
      </c>
      <c r="D1391" s="6" t="str">
        <f>IF(总支出!C1391="","",总支出!C1391)</f>
        <v/>
      </c>
      <c r="E1391" s="8" t="str">
        <f>IF(总支出!D1391="","",总支出!D1391)</f>
        <v/>
      </c>
      <c r="F1391" s="6" t="str">
        <f>IF(总支出!E1391="","",总支出!E1391)</f>
        <v/>
      </c>
      <c r="G1391" s="6" t="str">
        <f>IF(总支出!H1391="","",总支出!H1391)</f>
        <v/>
      </c>
      <c r="H1391" s="6" t="str">
        <f>IF(总支出!I1391="","自动",总支出!I1391)</f>
        <v>自动</v>
      </c>
      <c r="I1391" s="6" t="str">
        <f>IF(F1391="","",IFERROR(VLOOKUP(F1391,税费设置!$A$15:$B$27,2,FALSE),"含税不明"))</f>
        <v/>
      </c>
      <c r="J1391" s="6" t="str">
        <f t="shared" si="148"/>
        <v/>
      </c>
      <c r="K1391" s="6" t="str">
        <f>IF(AND(税费设置!$B$5="是",G1391="个人支出",J1391="应税"),"是","否")</f>
        <v>否</v>
      </c>
      <c r="L1391" s="8">
        <f t="shared" si="149"/>
        <v>0</v>
      </c>
      <c r="M1391" s="8">
        <f t="shared" si="150"/>
        <v>0</v>
      </c>
      <c r="N1391" s="8">
        <f t="shared" si="151"/>
        <v>0</v>
      </c>
      <c r="O1391" s="8">
        <f t="shared" si="152"/>
        <v>0</v>
      </c>
      <c r="P1391" s="8">
        <f>IF(K1391&lt;&gt;"是",0,IF(税费设置!$B$6="是",E1391/(1+税费设置!$B$10),E1391))</f>
        <v>0</v>
      </c>
      <c r="Q1391" s="8">
        <f>IF(K1391&lt;&gt;"是",0,P1391*税费设置!$B$8)</f>
        <v>0</v>
      </c>
      <c r="R1391" s="8">
        <f>IF(K1391&lt;&gt;"是",0,P1391*税费设置!$B$9)</f>
        <v>0</v>
      </c>
      <c r="S1391" s="8">
        <f t="shared" si="153"/>
        <v>0</v>
      </c>
    </row>
    <row r="1392" spans="1:19" ht="13.9">
      <c r="A1392" s="6" t="str">
        <f>IF(总支出!A1392="","",总支出!A1392)</f>
        <v/>
      </c>
      <c r="B1392" s="7" t="str">
        <f>IF(总支出!B1392="","",总支出!B1392)</f>
        <v/>
      </c>
      <c r="C1392" s="6" t="str">
        <f t="shared" si="147"/>
        <v/>
      </c>
      <c r="D1392" s="6" t="str">
        <f>IF(总支出!C1392="","",总支出!C1392)</f>
        <v/>
      </c>
      <c r="E1392" s="8" t="str">
        <f>IF(总支出!D1392="","",总支出!D1392)</f>
        <v/>
      </c>
      <c r="F1392" s="6" t="str">
        <f>IF(总支出!E1392="","",总支出!E1392)</f>
        <v/>
      </c>
      <c r="G1392" s="6" t="str">
        <f>IF(总支出!H1392="","",总支出!H1392)</f>
        <v/>
      </c>
      <c r="H1392" s="6" t="str">
        <f>IF(总支出!I1392="","自动",总支出!I1392)</f>
        <v>自动</v>
      </c>
      <c r="I1392" s="6" t="str">
        <f>IF(F1392="","",IFERROR(VLOOKUP(F1392,税费设置!$A$15:$B$27,2,FALSE),"含税不明"))</f>
        <v/>
      </c>
      <c r="J1392" s="6" t="str">
        <f t="shared" si="148"/>
        <v/>
      </c>
      <c r="K1392" s="6" t="str">
        <f>IF(AND(税费设置!$B$5="是",G1392="个人支出",J1392="应税"),"是","否")</f>
        <v>否</v>
      </c>
      <c r="L1392" s="8">
        <f t="shared" si="149"/>
        <v>0</v>
      </c>
      <c r="M1392" s="8">
        <f t="shared" si="150"/>
        <v>0</v>
      </c>
      <c r="N1392" s="8">
        <f t="shared" si="151"/>
        <v>0</v>
      </c>
      <c r="O1392" s="8">
        <f t="shared" si="152"/>
        <v>0</v>
      </c>
      <c r="P1392" s="8">
        <f>IF(K1392&lt;&gt;"是",0,IF(税费设置!$B$6="是",E1392/(1+税费设置!$B$10),E1392))</f>
        <v>0</v>
      </c>
      <c r="Q1392" s="8">
        <f>IF(K1392&lt;&gt;"是",0,P1392*税费设置!$B$8)</f>
        <v>0</v>
      </c>
      <c r="R1392" s="8">
        <f>IF(K1392&lt;&gt;"是",0,P1392*税费设置!$B$9)</f>
        <v>0</v>
      </c>
      <c r="S1392" s="8">
        <f t="shared" si="153"/>
        <v>0</v>
      </c>
    </row>
    <row r="1393" spans="1:19" ht="13.9">
      <c r="A1393" s="6" t="str">
        <f>IF(总支出!A1393="","",总支出!A1393)</f>
        <v/>
      </c>
      <c r="B1393" s="7" t="str">
        <f>IF(总支出!B1393="","",总支出!B1393)</f>
        <v/>
      </c>
      <c r="C1393" s="6" t="str">
        <f t="shared" si="147"/>
        <v/>
      </c>
      <c r="D1393" s="6" t="str">
        <f>IF(总支出!C1393="","",总支出!C1393)</f>
        <v/>
      </c>
      <c r="E1393" s="8" t="str">
        <f>IF(总支出!D1393="","",总支出!D1393)</f>
        <v/>
      </c>
      <c r="F1393" s="6" t="str">
        <f>IF(总支出!E1393="","",总支出!E1393)</f>
        <v/>
      </c>
      <c r="G1393" s="6" t="str">
        <f>IF(总支出!H1393="","",总支出!H1393)</f>
        <v/>
      </c>
      <c r="H1393" s="6" t="str">
        <f>IF(总支出!I1393="","自动",总支出!I1393)</f>
        <v>自动</v>
      </c>
      <c r="I1393" s="6" t="str">
        <f>IF(F1393="","",IFERROR(VLOOKUP(F1393,税费设置!$A$15:$B$27,2,FALSE),"含税不明"))</f>
        <v/>
      </c>
      <c r="J1393" s="6" t="str">
        <f t="shared" si="148"/>
        <v/>
      </c>
      <c r="K1393" s="6" t="str">
        <f>IF(AND(税费设置!$B$5="是",G1393="个人支出",J1393="应税"),"是","否")</f>
        <v>否</v>
      </c>
      <c r="L1393" s="8">
        <f t="shared" si="149"/>
        <v>0</v>
      </c>
      <c r="M1393" s="8">
        <f t="shared" si="150"/>
        <v>0</v>
      </c>
      <c r="N1393" s="8">
        <f t="shared" si="151"/>
        <v>0</v>
      </c>
      <c r="O1393" s="8">
        <f t="shared" si="152"/>
        <v>0</v>
      </c>
      <c r="P1393" s="8">
        <f>IF(K1393&lt;&gt;"是",0,IF(税费设置!$B$6="是",E1393/(1+税费设置!$B$10),E1393))</f>
        <v>0</v>
      </c>
      <c r="Q1393" s="8">
        <f>IF(K1393&lt;&gt;"是",0,P1393*税费设置!$B$8)</f>
        <v>0</v>
      </c>
      <c r="R1393" s="8">
        <f>IF(K1393&lt;&gt;"是",0,P1393*税费设置!$B$9)</f>
        <v>0</v>
      </c>
      <c r="S1393" s="8">
        <f t="shared" si="153"/>
        <v>0</v>
      </c>
    </row>
    <row r="1394" spans="1:19" ht="13.9">
      <c r="A1394" s="6" t="str">
        <f>IF(总支出!A1394="","",总支出!A1394)</f>
        <v/>
      </c>
      <c r="B1394" s="7" t="str">
        <f>IF(总支出!B1394="","",总支出!B1394)</f>
        <v/>
      </c>
      <c r="C1394" s="6" t="str">
        <f t="shared" si="147"/>
        <v/>
      </c>
      <c r="D1394" s="6" t="str">
        <f>IF(总支出!C1394="","",总支出!C1394)</f>
        <v/>
      </c>
      <c r="E1394" s="8" t="str">
        <f>IF(总支出!D1394="","",总支出!D1394)</f>
        <v/>
      </c>
      <c r="F1394" s="6" t="str">
        <f>IF(总支出!E1394="","",总支出!E1394)</f>
        <v/>
      </c>
      <c r="G1394" s="6" t="str">
        <f>IF(总支出!H1394="","",总支出!H1394)</f>
        <v/>
      </c>
      <c r="H1394" s="6" t="str">
        <f>IF(总支出!I1394="","自动",总支出!I1394)</f>
        <v>自动</v>
      </c>
      <c r="I1394" s="6" t="str">
        <f>IF(F1394="","",IFERROR(VLOOKUP(F1394,税费设置!$A$15:$B$27,2,FALSE),"含税不明"))</f>
        <v/>
      </c>
      <c r="J1394" s="6" t="str">
        <f t="shared" si="148"/>
        <v/>
      </c>
      <c r="K1394" s="6" t="str">
        <f>IF(AND(税费设置!$B$5="是",G1394="个人支出",J1394="应税"),"是","否")</f>
        <v>否</v>
      </c>
      <c r="L1394" s="8">
        <f t="shared" si="149"/>
        <v>0</v>
      </c>
      <c r="M1394" s="8">
        <f t="shared" si="150"/>
        <v>0</v>
      </c>
      <c r="N1394" s="8">
        <f t="shared" si="151"/>
        <v>0</v>
      </c>
      <c r="O1394" s="8">
        <f t="shared" si="152"/>
        <v>0</v>
      </c>
      <c r="P1394" s="8">
        <f>IF(K1394&lt;&gt;"是",0,IF(税费设置!$B$6="是",E1394/(1+税费设置!$B$10),E1394))</f>
        <v>0</v>
      </c>
      <c r="Q1394" s="8">
        <f>IF(K1394&lt;&gt;"是",0,P1394*税费设置!$B$8)</f>
        <v>0</v>
      </c>
      <c r="R1394" s="8">
        <f>IF(K1394&lt;&gt;"是",0,P1394*税费设置!$B$9)</f>
        <v>0</v>
      </c>
      <c r="S1394" s="8">
        <f t="shared" si="153"/>
        <v>0</v>
      </c>
    </row>
    <row r="1395" spans="1:19" ht="13.9">
      <c r="A1395" s="6" t="str">
        <f>IF(总支出!A1395="","",总支出!A1395)</f>
        <v/>
      </c>
      <c r="B1395" s="7" t="str">
        <f>IF(总支出!B1395="","",总支出!B1395)</f>
        <v/>
      </c>
      <c r="C1395" s="6" t="str">
        <f t="shared" si="147"/>
        <v/>
      </c>
      <c r="D1395" s="6" t="str">
        <f>IF(总支出!C1395="","",总支出!C1395)</f>
        <v/>
      </c>
      <c r="E1395" s="8" t="str">
        <f>IF(总支出!D1395="","",总支出!D1395)</f>
        <v/>
      </c>
      <c r="F1395" s="6" t="str">
        <f>IF(总支出!E1395="","",总支出!E1395)</f>
        <v/>
      </c>
      <c r="G1395" s="6" t="str">
        <f>IF(总支出!H1395="","",总支出!H1395)</f>
        <v/>
      </c>
      <c r="H1395" s="6" t="str">
        <f>IF(总支出!I1395="","自动",总支出!I1395)</f>
        <v>自动</v>
      </c>
      <c r="I1395" s="6" t="str">
        <f>IF(F1395="","",IFERROR(VLOOKUP(F1395,税费设置!$A$15:$B$27,2,FALSE),"含税不明"))</f>
        <v/>
      </c>
      <c r="J1395" s="6" t="str">
        <f t="shared" si="148"/>
        <v/>
      </c>
      <c r="K1395" s="6" t="str">
        <f>IF(AND(税费设置!$B$5="是",G1395="个人支出",J1395="应税"),"是","否")</f>
        <v>否</v>
      </c>
      <c r="L1395" s="8">
        <f t="shared" si="149"/>
        <v>0</v>
      </c>
      <c r="M1395" s="8">
        <f t="shared" si="150"/>
        <v>0</v>
      </c>
      <c r="N1395" s="8">
        <f t="shared" si="151"/>
        <v>0</v>
      </c>
      <c r="O1395" s="8">
        <f t="shared" si="152"/>
        <v>0</v>
      </c>
      <c r="P1395" s="8">
        <f>IF(K1395&lt;&gt;"是",0,IF(税费设置!$B$6="是",E1395/(1+税费设置!$B$10),E1395))</f>
        <v>0</v>
      </c>
      <c r="Q1395" s="8">
        <f>IF(K1395&lt;&gt;"是",0,P1395*税费设置!$B$8)</f>
        <v>0</v>
      </c>
      <c r="R1395" s="8">
        <f>IF(K1395&lt;&gt;"是",0,P1395*税费设置!$B$9)</f>
        <v>0</v>
      </c>
      <c r="S1395" s="8">
        <f t="shared" si="153"/>
        <v>0</v>
      </c>
    </row>
    <row r="1396" spans="1:19" ht="13.9">
      <c r="A1396" s="6" t="str">
        <f>IF(总支出!A1396="","",总支出!A1396)</f>
        <v/>
      </c>
      <c r="B1396" s="7" t="str">
        <f>IF(总支出!B1396="","",总支出!B1396)</f>
        <v/>
      </c>
      <c r="C1396" s="6" t="str">
        <f t="shared" si="147"/>
        <v/>
      </c>
      <c r="D1396" s="6" t="str">
        <f>IF(总支出!C1396="","",总支出!C1396)</f>
        <v/>
      </c>
      <c r="E1396" s="8" t="str">
        <f>IF(总支出!D1396="","",总支出!D1396)</f>
        <v/>
      </c>
      <c r="F1396" s="6" t="str">
        <f>IF(总支出!E1396="","",总支出!E1396)</f>
        <v/>
      </c>
      <c r="G1396" s="6" t="str">
        <f>IF(总支出!H1396="","",总支出!H1396)</f>
        <v/>
      </c>
      <c r="H1396" s="6" t="str">
        <f>IF(总支出!I1396="","自动",总支出!I1396)</f>
        <v>自动</v>
      </c>
      <c r="I1396" s="6" t="str">
        <f>IF(F1396="","",IFERROR(VLOOKUP(F1396,税费设置!$A$15:$B$27,2,FALSE),"含税不明"))</f>
        <v/>
      </c>
      <c r="J1396" s="6" t="str">
        <f t="shared" si="148"/>
        <v/>
      </c>
      <c r="K1396" s="6" t="str">
        <f>IF(AND(税费设置!$B$5="是",G1396="个人支出",J1396="应税"),"是","否")</f>
        <v>否</v>
      </c>
      <c r="L1396" s="8">
        <f t="shared" si="149"/>
        <v>0</v>
      </c>
      <c r="M1396" s="8">
        <f t="shared" si="150"/>
        <v>0</v>
      </c>
      <c r="N1396" s="8">
        <f t="shared" si="151"/>
        <v>0</v>
      </c>
      <c r="O1396" s="8">
        <f t="shared" si="152"/>
        <v>0</v>
      </c>
      <c r="P1396" s="8">
        <f>IF(K1396&lt;&gt;"是",0,IF(税费设置!$B$6="是",E1396/(1+税费设置!$B$10),E1396))</f>
        <v>0</v>
      </c>
      <c r="Q1396" s="8">
        <f>IF(K1396&lt;&gt;"是",0,P1396*税费设置!$B$8)</f>
        <v>0</v>
      </c>
      <c r="R1396" s="8">
        <f>IF(K1396&lt;&gt;"是",0,P1396*税费设置!$B$9)</f>
        <v>0</v>
      </c>
      <c r="S1396" s="8">
        <f t="shared" si="153"/>
        <v>0</v>
      </c>
    </row>
    <row r="1397" spans="1:19" ht="13.9">
      <c r="A1397" s="6" t="str">
        <f>IF(总支出!A1397="","",总支出!A1397)</f>
        <v/>
      </c>
      <c r="B1397" s="7" t="str">
        <f>IF(总支出!B1397="","",总支出!B1397)</f>
        <v/>
      </c>
      <c r="C1397" s="6" t="str">
        <f t="shared" si="147"/>
        <v/>
      </c>
      <c r="D1397" s="6" t="str">
        <f>IF(总支出!C1397="","",总支出!C1397)</f>
        <v/>
      </c>
      <c r="E1397" s="8" t="str">
        <f>IF(总支出!D1397="","",总支出!D1397)</f>
        <v/>
      </c>
      <c r="F1397" s="6" t="str">
        <f>IF(总支出!E1397="","",总支出!E1397)</f>
        <v/>
      </c>
      <c r="G1397" s="6" t="str">
        <f>IF(总支出!H1397="","",总支出!H1397)</f>
        <v/>
      </c>
      <c r="H1397" s="6" t="str">
        <f>IF(总支出!I1397="","自动",总支出!I1397)</f>
        <v>自动</v>
      </c>
      <c r="I1397" s="6" t="str">
        <f>IF(F1397="","",IFERROR(VLOOKUP(F1397,税费设置!$A$15:$B$27,2,FALSE),"含税不明"))</f>
        <v/>
      </c>
      <c r="J1397" s="6" t="str">
        <f t="shared" si="148"/>
        <v/>
      </c>
      <c r="K1397" s="6" t="str">
        <f>IF(AND(税费设置!$B$5="是",G1397="个人支出",J1397="应税"),"是","否")</f>
        <v>否</v>
      </c>
      <c r="L1397" s="8">
        <f t="shared" si="149"/>
        <v>0</v>
      </c>
      <c r="M1397" s="8">
        <f t="shared" si="150"/>
        <v>0</v>
      </c>
      <c r="N1397" s="8">
        <f t="shared" si="151"/>
        <v>0</v>
      </c>
      <c r="O1397" s="8">
        <f t="shared" si="152"/>
        <v>0</v>
      </c>
      <c r="P1397" s="8">
        <f>IF(K1397&lt;&gt;"是",0,IF(税费设置!$B$6="是",E1397/(1+税费设置!$B$10),E1397))</f>
        <v>0</v>
      </c>
      <c r="Q1397" s="8">
        <f>IF(K1397&lt;&gt;"是",0,P1397*税费设置!$B$8)</f>
        <v>0</v>
      </c>
      <c r="R1397" s="8">
        <f>IF(K1397&lt;&gt;"是",0,P1397*税费设置!$B$9)</f>
        <v>0</v>
      </c>
      <c r="S1397" s="8">
        <f t="shared" si="153"/>
        <v>0</v>
      </c>
    </row>
    <row r="1398" spans="1:19" ht="13.9">
      <c r="A1398" s="6" t="str">
        <f>IF(总支出!A1398="","",总支出!A1398)</f>
        <v/>
      </c>
      <c r="B1398" s="7" t="str">
        <f>IF(总支出!B1398="","",总支出!B1398)</f>
        <v/>
      </c>
      <c r="C1398" s="6" t="str">
        <f t="shared" si="147"/>
        <v/>
      </c>
      <c r="D1398" s="6" t="str">
        <f>IF(总支出!C1398="","",总支出!C1398)</f>
        <v/>
      </c>
      <c r="E1398" s="8" t="str">
        <f>IF(总支出!D1398="","",总支出!D1398)</f>
        <v/>
      </c>
      <c r="F1398" s="6" t="str">
        <f>IF(总支出!E1398="","",总支出!E1398)</f>
        <v/>
      </c>
      <c r="G1398" s="6" t="str">
        <f>IF(总支出!H1398="","",总支出!H1398)</f>
        <v/>
      </c>
      <c r="H1398" s="6" t="str">
        <f>IF(总支出!I1398="","自动",总支出!I1398)</f>
        <v>自动</v>
      </c>
      <c r="I1398" s="6" t="str">
        <f>IF(F1398="","",IFERROR(VLOOKUP(F1398,税费设置!$A$15:$B$27,2,FALSE),"含税不明"))</f>
        <v/>
      </c>
      <c r="J1398" s="6" t="str">
        <f t="shared" si="148"/>
        <v/>
      </c>
      <c r="K1398" s="6" t="str">
        <f>IF(AND(税费设置!$B$5="是",G1398="个人支出",J1398="应税"),"是","否")</f>
        <v>否</v>
      </c>
      <c r="L1398" s="8">
        <f t="shared" si="149"/>
        <v>0</v>
      </c>
      <c r="M1398" s="8">
        <f t="shared" si="150"/>
        <v>0</v>
      </c>
      <c r="N1398" s="8">
        <f t="shared" si="151"/>
        <v>0</v>
      </c>
      <c r="O1398" s="8">
        <f t="shared" si="152"/>
        <v>0</v>
      </c>
      <c r="P1398" s="8">
        <f>IF(K1398&lt;&gt;"是",0,IF(税费设置!$B$6="是",E1398/(1+税费设置!$B$10),E1398))</f>
        <v>0</v>
      </c>
      <c r="Q1398" s="8">
        <f>IF(K1398&lt;&gt;"是",0,P1398*税费设置!$B$8)</f>
        <v>0</v>
      </c>
      <c r="R1398" s="8">
        <f>IF(K1398&lt;&gt;"是",0,P1398*税费设置!$B$9)</f>
        <v>0</v>
      </c>
      <c r="S1398" s="8">
        <f t="shared" si="153"/>
        <v>0</v>
      </c>
    </row>
    <row r="1399" spans="1:19" ht="13.9">
      <c r="A1399" s="6" t="str">
        <f>IF(总支出!A1399="","",总支出!A1399)</f>
        <v/>
      </c>
      <c r="B1399" s="7" t="str">
        <f>IF(总支出!B1399="","",总支出!B1399)</f>
        <v/>
      </c>
      <c r="C1399" s="6" t="str">
        <f t="shared" si="147"/>
        <v/>
      </c>
      <c r="D1399" s="6" t="str">
        <f>IF(总支出!C1399="","",总支出!C1399)</f>
        <v/>
      </c>
      <c r="E1399" s="8" t="str">
        <f>IF(总支出!D1399="","",总支出!D1399)</f>
        <v/>
      </c>
      <c r="F1399" s="6" t="str">
        <f>IF(总支出!E1399="","",总支出!E1399)</f>
        <v/>
      </c>
      <c r="G1399" s="6" t="str">
        <f>IF(总支出!H1399="","",总支出!H1399)</f>
        <v/>
      </c>
      <c r="H1399" s="6" t="str">
        <f>IF(总支出!I1399="","自动",总支出!I1399)</f>
        <v>自动</v>
      </c>
      <c r="I1399" s="6" t="str">
        <f>IF(F1399="","",IFERROR(VLOOKUP(F1399,税费设置!$A$15:$B$27,2,FALSE),"含税不明"))</f>
        <v/>
      </c>
      <c r="J1399" s="6" t="str">
        <f t="shared" si="148"/>
        <v/>
      </c>
      <c r="K1399" s="6" t="str">
        <f>IF(AND(税费设置!$B$5="是",G1399="个人支出",J1399="应税"),"是","否")</f>
        <v>否</v>
      </c>
      <c r="L1399" s="8">
        <f t="shared" si="149"/>
        <v>0</v>
      </c>
      <c r="M1399" s="8">
        <f t="shared" si="150"/>
        <v>0</v>
      </c>
      <c r="N1399" s="8">
        <f t="shared" si="151"/>
        <v>0</v>
      </c>
      <c r="O1399" s="8">
        <f t="shared" si="152"/>
        <v>0</v>
      </c>
      <c r="P1399" s="8">
        <f>IF(K1399&lt;&gt;"是",0,IF(税费设置!$B$6="是",E1399/(1+税费设置!$B$10),E1399))</f>
        <v>0</v>
      </c>
      <c r="Q1399" s="8">
        <f>IF(K1399&lt;&gt;"是",0,P1399*税费设置!$B$8)</f>
        <v>0</v>
      </c>
      <c r="R1399" s="8">
        <f>IF(K1399&lt;&gt;"是",0,P1399*税费设置!$B$9)</f>
        <v>0</v>
      </c>
      <c r="S1399" s="8">
        <f t="shared" si="153"/>
        <v>0</v>
      </c>
    </row>
    <row r="1400" spans="1:19" ht="13.9">
      <c r="A1400" s="6" t="str">
        <f>IF(总支出!A1400="","",总支出!A1400)</f>
        <v/>
      </c>
      <c r="B1400" s="7" t="str">
        <f>IF(总支出!B1400="","",总支出!B1400)</f>
        <v/>
      </c>
      <c r="C1400" s="6" t="str">
        <f t="shared" si="147"/>
        <v/>
      </c>
      <c r="D1400" s="6" t="str">
        <f>IF(总支出!C1400="","",总支出!C1400)</f>
        <v/>
      </c>
      <c r="E1400" s="8" t="str">
        <f>IF(总支出!D1400="","",总支出!D1400)</f>
        <v/>
      </c>
      <c r="F1400" s="6" t="str">
        <f>IF(总支出!E1400="","",总支出!E1400)</f>
        <v/>
      </c>
      <c r="G1400" s="6" t="str">
        <f>IF(总支出!H1400="","",总支出!H1400)</f>
        <v/>
      </c>
      <c r="H1400" s="6" t="str">
        <f>IF(总支出!I1400="","自动",总支出!I1400)</f>
        <v>自动</v>
      </c>
      <c r="I1400" s="6" t="str">
        <f>IF(F1400="","",IFERROR(VLOOKUP(F1400,税费设置!$A$15:$B$27,2,FALSE),"含税不明"))</f>
        <v/>
      </c>
      <c r="J1400" s="6" t="str">
        <f t="shared" si="148"/>
        <v/>
      </c>
      <c r="K1400" s="6" t="str">
        <f>IF(AND(税费设置!$B$5="是",G1400="个人支出",J1400="应税"),"是","否")</f>
        <v>否</v>
      </c>
      <c r="L1400" s="8">
        <f t="shared" si="149"/>
        <v>0</v>
      </c>
      <c r="M1400" s="8">
        <f t="shared" si="150"/>
        <v>0</v>
      </c>
      <c r="N1400" s="8">
        <f t="shared" si="151"/>
        <v>0</v>
      </c>
      <c r="O1400" s="8">
        <f t="shared" si="152"/>
        <v>0</v>
      </c>
      <c r="P1400" s="8">
        <f>IF(K1400&lt;&gt;"是",0,IF(税费设置!$B$6="是",E1400/(1+税费设置!$B$10),E1400))</f>
        <v>0</v>
      </c>
      <c r="Q1400" s="8">
        <f>IF(K1400&lt;&gt;"是",0,P1400*税费设置!$B$8)</f>
        <v>0</v>
      </c>
      <c r="R1400" s="8">
        <f>IF(K1400&lt;&gt;"是",0,P1400*税费设置!$B$9)</f>
        <v>0</v>
      </c>
      <c r="S1400" s="8">
        <f t="shared" si="153"/>
        <v>0</v>
      </c>
    </row>
    <row r="1401" spans="1:19" ht="13.9">
      <c r="A1401" s="6" t="str">
        <f>IF(总支出!A1401="","",总支出!A1401)</f>
        <v/>
      </c>
      <c r="B1401" s="7" t="str">
        <f>IF(总支出!B1401="","",总支出!B1401)</f>
        <v/>
      </c>
      <c r="C1401" s="6" t="str">
        <f t="shared" si="147"/>
        <v/>
      </c>
      <c r="D1401" s="6" t="str">
        <f>IF(总支出!C1401="","",总支出!C1401)</f>
        <v/>
      </c>
      <c r="E1401" s="8" t="str">
        <f>IF(总支出!D1401="","",总支出!D1401)</f>
        <v/>
      </c>
      <c r="F1401" s="6" t="str">
        <f>IF(总支出!E1401="","",总支出!E1401)</f>
        <v/>
      </c>
      <c r="G1401" s="6" t="str">
        <f>IF(总支出!H1401="","",总支出!H1401)</f>
        <v/>
      </c>
      <c r="H1401" s="6" t="str">
        <f>IF(总支出!I1401="","自动",总支出!I1401)</f>
        <v>自动</v>
      </c>
      <c r="I1401" s="6" t="str">
        <f>IF(F1401="","",IFERROR(VLOOKUP(F1401,税费设置!$A$15:$B$27,2,FALSE),"含税不明"))</f>
        <v/>
      </c>
      <c r="J1401" s="6" t="str">
        <f t="shared" si="148"/>
        <v/>
      </c>
      <c r="K1401" s="6" t="str">
        <f>IF(AND(税费设置!$B$5="是",G1401="个人支出",J1401="应税"),"是","否")</f>
        <v>否</v>
      </c>
      <c r="L1401" s="8">
        <f t="shared" si="149"/>
        <v>0</v>
      </c>
      <c r="M1401" s="8">
        <f t="shared" si="150"/>
        <v>0</v>
      </c>
      <c r="N1401" s="8">
        <f t="shared" si="151"/>
        <v>0</v>
      </c>
      <c r="O1401" s="8">
        <f t="shared" si="152"/>
        <v>0</v>
      </c>
      <c r="P1401" s="8">
        <f>IF(K1401&lt;&gt;"是",0,IF(税费设置!$B$6="是",E1401/(1+税费设置!$B$10),E1401))</f>
        <v>0</v>
      </c>
      <c r="Q1401" s="8">
        <f>IF(K1401&lt;&gt;"是",0,P1401*税费设置!$B$8)</f>
        <v>0</v>
      </c>
      <c r="R1401" s="8">
        <f>IF(K1401&lt;&gt;"是",0,P1401*税费设置!$B$9)</f>
        <v>0</v>
      </c>
      <c r="S1401" s="8">
        <f t="shared" si="153"/>
        <v>0</v>
      </c>
    </row>
    <row r="1402" spans="1:19" ht="13.9">
      <c r="A1402" s="6" t="str">
        <f>IF(总支出!A1402="","",总支出!A1402)</f>
        <v/>
      </c>
      <c r="B1402" s="7" t="str">
        <f>IF(总支出!B1402="","",总支出!B1402)</f>
        <v/>
      </c>
      <c r="C1402" s="6" t="str">
        <f t="shared" si="147"/>
        <v/>
      </c>
      <c r="D1402" s="6" t="str">
        <f>IF(总支出!C1402="","",总支出!C1402)</f>
        <v/>
      </c>
      <c r="E1402" s="8" t="str">
        <f>IF(总支出!D1402="","",总支出!D1402)</f>
        <v/>
      </c>
      <c r="F1402" s="6" t="str">
        <f>IF(总支出!E1402="","",总支出!E1402)</f>
        <v/>
      </c>
      <c r="G1402" s="6" t="str">
        <f>IF(总支出!H1402="","",总支出!H1402)</f>
        <v/>
      </c>
      <c r="H1402" s="6" t="str">
        <f>IF(总支出!I1402="","自动",总支出!I1402)</f>
        <v>自动</v>
      </c>
      <c r="I1402" s="6" t="str">
        <f>IF(F1402="","",IFERROR(VLOOKUP(F1402,税费设置!$A$15:$B$27,2,FALSE),"含税不明"))</f>
        <v/>
      </c>
      <c r="J1402" s="6" t="str">
        <f t="shared" si="148"/>
        <v/>
      </c>
      <c r="K1402" s="6" t="str">
        <f>IF(AND(税费设置!$B$5="是",G1402="个人支出",J1402="应税"),"是","否")</f>
        <v>否</v>
      </c>
      <c r="L1402" s="8">
        <f t="shared" si="149"/>
        <v>0</v>
      </c>
      <c r="M1402" s="8">
        <f t="shared" si="150"/>
        <v>0</v>
      </c>
      <c r="N1402" s="8">
        <f t="shared" si="151"/>
        <v>0</v>
      </c>
      <c r="O1402" s="8">
        <f t="shared" si="152"/>
        <v>0</v>
      </c>
      <c r="P1402" s="8">
        <f>IF(K1402&lt;&gt;"是",0,IF(税费设置!$B$6="是",E1402/(1+税费设置!$B$10),E1402))</f>
        <v>0</v>
      </c>
      <c r="Q1402" s="8">
        <f>IF(K1402&lt;&gt;"是",0,P1402*税费设置!$B$8)</f>
        <v>0</v>
      </c>
      <c r="R1402" s="8">
        <f>IF(K1402&lt;&gt;"是",0,P1402*税费设置!$B$9)</f>
        <v>0</v>
      </c>
      <c r="S1402" s="8">
        <f t="shared" si="153"/>
        <v>0</v>
      </c>
    </row>
    <row r="1403" spans="1:19" ht="13.9">
      <c r="A1403" s="6" t="str">
        <f>IF(总支出!A1403="","",总支出!A1403)</f>
        <v/>
      </c>
      <c r="B1403" s="7" t="str">
        <f>IF(总支出!B1403="","",总支出!B1403)</f>
        <v/>
      </c>
      <c r="C1403" s="6" t="str">
        <f t="shared" si="147"/>
        <v/>
      </c>
      <c r="D1403" s="6" t="str">
        <f>IF(总支出!C1403="","",总支出!C1403)</f>
        <v/>
      </c>
      <c r="E1403" s="8" t="str">
        <f>IF(总支出!D1403="","",总支出!D1403)</f>
        <v/>
      </c>
      <c r="F1403" s="6" t="str">
        <f>IF(总支出!E1403="","",总支出!E1403)</f>
        <v/>
      </c>
      <c r="G1403" s="6" t="str">
        <f>IF(总支出!H1403="","",总支出!H1403)</f>
        <v/>
      </c>
      <c r="H1403" s="6" t="str">
        <f>IF(总支出!I1403="","自动",总支出!I1403)</f>
        <v>自动</v>
      </c>
      <c r="I1403" s="6" t="str">
        <f>IF(F1403="","",IFERROR(VLOOKUP(F1403,税费设置!$A$15:$B$27,2,FALSE),"含税不明"))</f>
        <v/>
      </c>
      <c r="J1403" s="6" t="str">
        <f t="shared" si="148"/>
        <v/>
      </c>
      <c r="K1403" s="6" t="str">
        <f>IF(AND(税费设置!$B$5="是",G1403="个人支出",J1403="应税"),"是","否")</f>
        <v>否</v>
      </c>
      <c r="L1403" s="8">
        <f t="shared" si="149"/>
        <v>0</v>
      </c>
      <c r="M1403" s="8">
        <f t="shared" si="150"/>
        <v>0</v>
      </c>
      <c r="N1403" s="8">
        <f t="shared" si="151"/>
        <v>0</v>
      </c>
      <c r="O1403" s="8">
        <f t="shared" si="152"/>
        <v>0</v>
      </c>
      <c r="P1403" s="8">
        <f>IF(K1403&lt;&gt;"是",0,IF(税费设置!$B$6="是",E1403/(1+税费设置!$B$10),E1403))</f>
        <v>0</v>
      </c>
      <c r="Q1403" s="8">
        <f>IF(K1403&lt;&gt;"是",0,P1403*税费设置!$B$8)</f>
        <v>0</v>
      </c>
      <c r="R1403" s="8">
        <f>IF(K1403&lt;&gt;"是",0,P1403*税费设置!$B$9)</f>
        <v>0</v>
      </c>
      <c r="S1403" s="8">
        <f t="shared" si="153"/>
        <v>0</v>
      </c>
    </row>
    <row r="1404" spans="1:19" ht="13.9">
      <c r="A1404" s="6" t="str">
        <f>IF(总支出!A1404="","",总支出!A1404)</f>
        <v/>
      </c>
      <c r="B1404" s="7" t="str">
        <f>IF(总支出!B1404="","",总支出!B1404)</f>
        <v/>
      </c>
      <c r="C1404" s="6" t="str">
        <f t="shared" si="147"/>
        <v/>
      </c>
      <c r="D1404" s="6" t="str">
        <f>IF(总支出!C1404="","",总支出!C1404)</f>
        <v/>
      </c>
      <c r="E1404" s="8" t="str">
        <f>IF(总支出!D1404="","",总支出!D1404)</f>
        <v/>
      </c>
      <c r="F1404" s="6" t="str">
        <f>IF(总支出!E1404="","",总支出!E1404)</f>
        <v/>
      </c>
      <c r="G1404" s="6" t="str">
        <f>IF(总支出!H1404="","",总支出!H1404)</f>
        <v/>
      </c>
      <c r="H1404" s="6" t="str">
        <f>IF(总支出!I1404="","自动",总支出!I1404)</f>
        <v>自动</v>
      </c>
      <c r="I1404" s="6" t="str">
        <f>IF(F1404="","",IFERROR(VLOOKUP(F1404,税费设置!$A$15:$B$27,2,FALSE),"含税不明"))</f>
        <v/>
      </c>
      <c r="J1404" s="6" t="str">
        <f t="shared" si="148"/>
        <v/>
      </c>
      <c r="K1404" s="6" t="str">
        <f>IF(AND(税费设置!$B$5="是",G1404="个人支出",J1404="应税"),"是","否")</f>
        <v>否</v>
      </c>
      <c r="L1404" s="8">
        <f t="shared" si="149"/>
        <v>0</v>
      </c>
      <c r="M1404" s="8">
        <f t="shared" si="150"/>
        <v>0</v>
      </c>
      <c r="N1404" s="8">
        <f t="shared" si="151"/>
        <v>0</v>
      </c>
      <c r="O1404" s="8">
        <f t="shared" si="152"/>
        <v>0</v>
      </c>
      <c r="P1404" s="8">
        <f>IF(K1404&lt;&gt;"是",0,IF(税费设置!$B$6="是",E1404/(1+税费设置!$B$10),E1404))</f>
        <v>0</v>
      </c>
      <c r="Q1404" s="8">
        <f>IF(K1404&lt;&gt;"是",0,P1404*税费设置!$B$8)</f>
        <v>0</v>
      </c>
      <c r="R1404" s="8">
        <f>IF(K1404&lt;&gt;"是",0,P1404*税费设置!$B$9)</f>
        <v>0</v>
      </c>
      <c r="S1404" s="8">
        <f t="shared" si="153"/>
        <v>0</v>
      </c>
    </row>
    <row r="1405" spans="1:19" ht="13.9">
      <c r="A1405" s="6" t="str">
        <f>IF(总支出!A1405="","",总支出!A1405)</f>
        <v/>
      </c>
      <c r="B1405" s="7" t="str">
        <f>IF(总支出!B1405="","",总支出!B1405)</f>
        <v/>
      </c>
      <c r="C1405" s="6" t="str">
        <f t="shared" si="147"/>
        <v/>
      </c>
      <c r="D1405" s="6" t="str">
        <f>IF(总支出!C1405="","",总支出!C1405)</f>
        <v/>
      </c>
      <c r="E1405" s="8" t="str">
        <f>IF(总支出!D1405="","",总支出!D1405)</f>
        <v/>
      </c>
      <c r="F1405" s="6" t="str">
        <f>IF(总支出!E1405="","",总支出!E1405)</f>
        <v/>
      </c>
      <c r="G1405" s="6" t="str">
        <f>IF(总支出!H1405="","",总支出!H1405)</f>
        <v/>
      </c>
      <c r="H1405" s="6" t="str">
        <f>IF(总支出!I1405="","自动",总支出!I1405)</f>
        <v>自动</v>
      </c>
      <c r="I1405" s="6" t="str">
        <f>IF(F1405="","",IFERROR(VLOOKUP(F1405,税费设置!$A$15:$B$27,2,FALSE),"含税不明"))</f>
        <v/>
      </c>
      <c r="J1405" s="6" t="str">
        <f t="shared" si="148"/>
        <v/>
      </c>
      <c r="K1405" s="6" t="str">
        <f>IF(AND(税费设置!$B$5="是",G1405="个人支出",J1405="应税"),"是","否")</f>
        <v>否</v>
      </c>
      <c r="L1405" s="8">
        <f t="shared" si="149"/>
        <v>0</v>
      </c>
      <c r="M1405" s="8">
        <f t="shared" si="150"/>
        <v>0</v>
      </c>
      <c r="N1405" s="8">
        <f t="shared" si="151"/>
        <v>0</v>
      </c>
      <c r="O1405" s="8">
        <f t="shared" si="152"/>
        <v>0</v>
      </c>
      <c r="P1405" s="8">
        <f>IF(K1405&lt;&gt;"是",0,IF(税费设置!$B$6="是",E1405/(1+税费设置!$B$10),E1405))</f>
        <v>0</v>
      </c>
      <c r="Q1405" s="8">
        <f>IF(K1405&lt;&gt;"是",0,P1405*税费设置!$B$8)</f>
        <v>0</v>
      </c>
      <c r="R1405" s="8">
        <f>IF(K1405&lt;&gt;"是",0,P1405*税费设置!$B$9)</f>
        <v>0</v>
      </c>
      <c r="S1405" s="8">
        <f t="shared" si="153"/>
        <v>0</v>
      </c>
    </row>
    <row r="1406" spans="1:19" ht="13.9">
      <c r="A1406" s="6" t="str">
        <f>IF(总支出!A1406="","",总支出!A1406)</f>
        <v/>
      </c>
      <c r="B1406" s="7" t="str">
        <f>IF(总支出!B1406="","",总支出!B1406)</f>
        <v/>
      </c>
      <c r="C1406" s="6" t="str">
        <f t="shared" si="147"/>
        <v/>
      </c>
      <c r="D1406" s="6" t="str">
        <f>IF(总支出!C1406="","",总支出!C1406)</f>
        <v/>
      </c>
      <c r="E1406" s="8" t="str">
        <f>IF(总支出!D1406="","",总支出!D1406)</f>
        <v/>
      </c>
      <c r="F1406" s="6" t="str">
        <f>IF(总支出!E1406="","",总支出!E1406)</f>
        <v/>
      </c>
      <c r="G1406" s="6" t="str">
        <f>IF(总支出!H1406="","",总支出!H1406)</f>
        <v/>
      </c>
      <c r="H1406" s="6" t="str">
        <f>IF(总支出!I1406="","自动",总支出!I1406)</f>
        <v>自动</v>
      </c>
      <c r="I1406" s="6" t="str">
        <f>IF(F1406="","",IFERROR(VLOOKUP(F1406,税费设置!$A$15:$B$27,2,FALSE),"含税不明"))</f>
        <v/>
      </c>
      <c r="J1406" s="6" t="str">
        <f t="shared" si="148"/>
        <v/>
      </c>
      <c r="K1406" s="6" t="str">
        <f>IF(AND(税费设置!$B$5="是",G1406="个人支出",J1406="应税"),"是","否")</f>
        <v>否</v>
      </c>
      <c r="L1406" s="8">
        <f t="shared" si="149"/>
        <v>0</v>
      </c>
      <c r="M1406" s="8">
        <f t="shared" si="150"/>
        <v>0</v>
      </c>
      <c r="N1406" s="8">
        <f t="shared" si="151"/>
        <v>0</v>
      </c>
      <c r="O1406" s="8">
        <f t="shared" si="152"/>
        <v>0</v>
      </c>
      <c r="P1406" s="8">
        <f>IF(K1406&lt;&gt;"是",0,IF(税费设置!$B$6="是",E1406/(1+税费设置!$B$10),E1406))</f>
        <v>0</v>
      </c>
      <c r="Q1406" s="8">
        <f>IF(K1406&lt;&gt;"是",0,P1406*税费设置!$B$8)</f>
        <v>0</v>
      </c>
      <c r="R1406" s="8">
        <f>IF(K1406&lt;&gt;"是",0,P1406*税费设置!$B$9)</f>
        <v>0</v>
      </c>
      <c r="S1406" s="8">
        <f t="shared" si="153"/>
        <v>0</v>
      </c>
    </row>
    <row r="1407" spans="1:19" ht="13.9">
      <c r="A1407" s="6" t="str">
        <f>IF(总支出!A1407="","",总支出!A1407)</f>
        <v/>
      </c>
      <c r="B1407" s="7" t="str">
        <f>IF(总支出!B1407="","",总支出!B1407)</f>
        <v/>
      </c>
      <c r="C1407" s="6" t="str">
        <f t="shared" si="147"/>
        <v/>
      </c>
      <c r="D1407" s="6" t="str">
        <f>IF(总支出!C1407="","",总支出!C1407)</f>
        <v/>
      </c>
      <c r="E1407" s="8" t="str">
        <f>IF(总支出!D1407="","",总支出!D1407)</f>
        <v/>
      </c>
      <c r="F1407" s="6" t="str">
        <f>IF(总支出!E1407="","",总支出!E1407)</f>
        <v/>
      </c>
      <c r="G1407" s="6" t="str">
        <f>IF(总支出!H1407="","",总支出!H1407)</f>
        <v/>
      </c>
      <c r="H1407" s="6" t="str">
        <f>IF(总支出!I1407="","自动",总支出!I1407)</f>
        <v>自动</v>
      </c>
      <c r="I1407" s="6" t="str">
        <f>IF(F1407="","",IFERROR(VLOOKUP(F1407,税费设置!$A$15:$B$27,2,FALSE),"含税不明"))</f>
        <v/>
      </c>
      <c r="J1407" s="6" t="str">
        <f t="shared" si="148"/>
        <v/>
      </c>
      <c r="K1407" s="6" t="str">
        <f>IF(AND(税费设置!$B$5="是",G1407="个人支出",J1407="应税"),"是","否")</f>
        <v>否</v>
      </c>
      <c r="L1407" s="8">
        <f t="shared" si="149"/>
        <v>0</v>
      </c>
      <c r="M1407" s="8">
        <f t="shared" si="150"/>
        <v>0</v>
      </c>
      <c r="N1407" s="8">
        <f t="shared" si="151"/>
        <v>0</v>
      </c>
      <c r="O1407" s="8">
        <f t="shared" si="152"/>
        <v>0</v>
      </c>
      <c r="P1407" s="8">
        <f>IF(K1407&lt;&gt;"是",0,IF(税费设置!$B$6="是",E1407/(1+税费设置!$B$10),E1407))</f>
        <v>0</v>
      </c>
      <c r="Q1407" s="8">
        <f>IF(K1407&lt;&gt;"是",0,P1407*税费设置!$B$8)</f>
        <v>0</v>
      </c>
      <c r="R1407" s="8">
        <f>IF(K1407&lt;&gt;"是",0,P1407*税费设置!$B$9)</f>
        <v>0</v>
      </c>
      <c r="S1407" s="8">
        <f t="shared" si="153"/>
        <v>0</v>
      </c>
    </row>
    <row r="1408" spans="1:19" ht="13.9">
      <c r="A1408" s="6" t="str">
        <f>IF(总支出!A1408="","",总支出!A1408)</f>
        <v/>
      </c>
      <c r="B1408" s="7" t="str">
        <f>IF(总支出!B1408="","",总支出!B1408)</f>
        <v/>
      </c>
      <c r="C1408" s="6" t="str">
        <f t="shared" si="147"/>
        <v/>
      </c>
      <c r="D1408" s="6" t="str">
        <f>IF(总支出!C1408="","",总支出!C1408)</f>
        <v/>
      </c>
      <c r="E1408" s="8" t="str">
        <f>IF(总支出!D1408="","",总支出!D1408)</f>
        <v/>
      </c>
      <c r="F1408" s="6" t="str">
        <f>IF(总支出!E1408="","",总支出!E1408)</f>
        <v/>
      </c>
      <c r="G1408" s="6" t="str">
        <f>IF(总支出!H1408="","",总支出!H1408)</f>
        <v/>
      </c>
      <c r="H1408" s="6" t="str">
        <f>IF(总支出!I1408="","自动",总支出!I1408)</f>
        <v>自动</v>
      </c>
      <c r="I1408" s="6" t="str">
        <f>IF(F1408="","",IFERROR(VLOOKUP(F1408,税费设置!$A$15:$B$27,2,FALSE),"含税不明"))</f>
        <v/>
      </c>
      <c r="J1408" s="6" t="str">
        <f t="shared" si="148"/>
        <v/>
      </c>
      <c r="K1408" s="6" t="str">
        <f>IF(AND(税费设置!$B$5="是",G1408="个人支出",J1408="应税"),"是","否")</f>
        <v>否</v>
      </c>
      <c r="L1408" s="8">
        <f t="shared" si="149"/>
        <v>0</v>
      </c>
      <c r="M1408" s="8">
        <f t="shared" si="150"/>
        <v>0</v>
      </c>
      <c r="N1408" s="8">
        <f t="shared" si="151"/>
        <v>0</v>
      </c>
      <c r="O1408" s="8">
        <f t="shared" si="152"/>
        <v>0</v>
      </c>
      <c r="P1408" s="8">
        <f>IF(K1408&lt;&gt;"是",0,IF(税费设置!$B$6="是",E1408/(1+税费设置!$B$10),E1408))</f>
        <v>0</v>
      </c>
      <c r="Q1408" s="8">
        <f>IF(K1408&lt;&gt;"是",0,P1408*税费设置!$B$8)</f>
        <v>0</v>
      </c>
      <c r="R1408" s="8">
        <f>IF(K1408&lt;&gt;"是",0,P1408*税费设置!$B$9)</f>
        <v>0</v>
      </c>
      <c r="S1408" s="8">
        <f t="shared" si="153"/>
        <v>0</v>
      </c>
    </row>
    <row r="1409" spans="1:19" ht="13.9">
      <c r="A1409" s="6" t="str">
        <f>IF(总支出!A1409="","",总支出!A1409)</f>
        <v/>
      </c>
      <c r="B1409" s="7" t="str">
        <f>IF(总支出!B1409="","",总支出!B1409)</f>
        <v/>
      </c>
      <c r="C1409" s="6" t="str">
        <f t="shared" si="147"/>
        <v/>
      </c>
      <c r="D1409" s="6" t="str">
        <f>IF(总支出!C1409="","",总支出!C1409)</f>
        <v/>
      </c>
      <c r="E1409" s="8" t="str">
        <f>IF(总支出!D1409="","",总支出!D1409)</f>
        <v/>
      </c>
      <c r="F1409" s="6" t="str">
        <f>IF(总支出!E1409="","",总支出!E1409)</f>
        <v/>
      </c>
      <c r="G1409" s="6" t="str">
        <f>IF(总支出!H1409="","",总支出!H1409)</f>
        <v/>
      </c>
      <c r="H1409" s="6" t="str">
        <f>IF(总支出!I1409="","自动",总支出!I1409)</f>
        <v>自动</v>
      </c>
      <c r="I1409" s="6" t="str">
        <f>IF(F1409="","",IFERROR(VLOOKUP(F1409,税费设置!$A$15:$B$27,2,FALSE),"含税不明"))</f>
        <v/>
      </c>
      <c r="J1409" s="6" t="str">
        <f t="shared" si="148"/>
        <v/>
      </c>
      <c r="K1409" s="6" t="str">
        <f>IF(AND(税费设置!$B$5="是",G1409="个人支出",J1409="应税"),"是","否")</f>
        <v>否</v>
      </c>
      <c r="L1409" s="8">
        <f t="shared" si="149"/>
        <v>0</v>
      </c>
      <c r="M1409" s="8">
        <f t="shared" si="150"/>
        <v>0</v>
      </c>
      <c r="N1409" s="8">
        <f t="shared" si="151"/>
        <v>0</v>
      </c>
      <c r="O1409" s="8">
        <f t="shared" si="152"/>
        <v>0</v>
      </c>
      <c r="P1409" s="8">
        <f>IF(K1409&lt;&gt;"是",0,IF(税费设置!$B$6="是",E1409/(1+税费设置!$B$10),E1409))</f>
        <v>0</v>
      </c>
      <c r="Q1409" s="8">
        <f>IF(K1409&lt;&gt;"是",0,P1409*税费设置!$B$8)</f>
        <v>0</v>
      </c>
      <c r="R1409" s="8">
        <f>IF(K1409&lt;&gt;"是",0,P1409*税费设置!$B$9)</f>
        <v>0</v>
      </c>
      <c r="S1409" s="8">
        <f t="shared" si="153"/>
        <v>0</v>
      </c>
    </row>
    <row r="1410" spans="1:19" ht="13.9">
      <c r="A1410" s="6" t="str">
        <f>IF(总支出!A1410="","",总支出!A1410)</f>
        <v/>
      </c>
      <c r="B1410" s="7" t="str">
        <f>IF(总支出!B1410="","",总支出!B1410)</f>
        <v/>
      </c>
      <c r="C1410" s="6" t="str">
        <f t="shared" si="147"/>
        <v/>
      </c>
      <c r="D1410" s="6" t="str">
        <f>IF(总支出!C1410="","",总支出!C1410)</f>
        <v/>
      </c>
      <c r="E1410" s="8" t="str">
        <f>IF(总支出!D1410="","",总支出!D1410)</f>
        <v/>
      </c>
      <c r="F1410" s="6" t="str">
        <f>IF(总支出!E1410="","",总支出!E1410)</f>
        <v/>
      </c>
      <c r="G1410" s="6" t="str">
        <f>IF(总支出!H1410="","",总支出!H1410)</f>
        <v/>
      </c>
      <c r="H1410" s="6" t="str">
        <f>IF(总支出!I1410="","自动",总支出!I1410)</f>
        <v>自动</v>
      </c>
      <c r="I1410" s="6" t="str">
        <f>IF(F1410="","",IFERROR(VLOOKUP(F1410,税费设置!$A$15:$B$27,2,FALSE),"含税不明"))</f>
        <v/>
      </c>
      <c r="J1410" s="6" t="str">
        <f t="shared" si="148"/>
        <v/>
      </c>
      <c r="K1410" s="6" t="str">
        <f>IF(AND(税费设置!$B$5="是",G1410="个人支出",J1410="应税"),"是","否")</f>
        <v>否</v>
      </c>
      <c r="L1410" s="8">
        <f t="shared" si="149"/>
        <v>0</v>
      </c>
      <c r="M1410" s="8">
        <f t="shared" si="150"/>
        <v>0</v>
      </c>
      <c r="N1410" s="8">
        <f t="shared" si="151"/>
        <v>0</v>
      </c>
      <c r="O1410" s="8">
        <f t="shared" si="152"/>
        <v>0</v>
      </c>
      <c r="P1410" s="8">
        <f>IF(K1410&lt;&gt;"是",0,IF(税费设置!$B$6="是",E1410/(1+税费设置!$B$10),E1410))</f>
        <v>0</v>
      </c>
      <c r="Q1410" s="8">
        <f>IF(K1410&lt;&gt;"是",0,P1410*税费设置!$B$8)</f>
        <v>0</v>
      </c>
      <c r="R1410" s="8">
        <f>IF(K1410&lt;&gt;"是",0,P1410*税费设置!$B$9)</f>
        <v>0</v>
      </c>
      <c r="S1410" s="8">
        <f t="shared" si="153"/>
        <v>0</v>
      </c>
    </row>
    <row r="1411" spans="1:19" ht="13.9">
      <c r="A1411" s="6" t="str">
        <f>IF(总支出!A1411="","",总支出!A1411)</f>
        <v/>
      </c>
      <c r="B1411" s="7" t="str">
        <f>IF(总支出!B1411="","",总支出!B1411)</f>
        <v/>
      </c>
      <c r="C1411" s="6" t="str">
        <f t="shared" si="147"/>
        <v/>
      </c>
      <c r="D1411" s="6" t="str">
        <f>IF(总支出!C1411="","",总支出!C1411)</f>
        <v/>
      </c>
      <c r="E1411" s="8" t="str">
        <f>IF(总支出!D1411="","",总支出!D1411)</f>
        <v/>
      </c>
      <c r="F1411" s="6" t="str">
        <f>IF(总支出!E1411="","",总支出!E1411)</f>
        <v/>
      </c>
      <c r="G1411" s="6" t="str">
        <f>IF(总支出!H1411="","",总支出!H1411)</f>
        <v/>
      </c>
      <c r="H1411" s="6" t="str">
        <f>IF(总支出!I1411="","自动",总支出!I1411)</f>
        <v>自动</v>
      </c>
      <c r="I1411" s="6" t="str">
        <f>IF(F1411="","",IFERROR(VLOOKUP(F1411,税费设置!$A$15:$B$27,2,FALSE),"含税不明"))</f>
        <v/>
      </c>
      <c r="J1411" s="6" t="str">
        <f t="shared" si="148"/>
        <v/>
      </c>
      <c r="K1411" s="6" t="str">
        <f>IF(AND(税费设置!$B$5="是",G1411="个人支出",J1411="应税"),"是","否")</f>
        <v>否</v>
      </c>
      <c r="L1411" s="8">
        <f t="shared" si="149"/>
        <v>0</v>
      </c>
      <c r="M1411" s="8">
        <f t="shared" si="150"/>
        <v>0</v>
      </c>
      <c r="N1411" s="8">
        <f t="shared" si="151"/>
        <v>0</v>
      </c>
      <c r="O1411" s="8">
        <f t="shared" si="152"/>
        <v>0</v>
      </c>
      <c r="P1411" s="8">
        <f>IF(K1411&lt;&gt;"是",0,IF(税费设置!$B$6="是",E1411/(1+税费设置!$B$10),E1411))</f>
        <v>0</v>
      </c>
      <c r="Q1411" s="8">
        <f>IF(K1411&lt;&gt;"是",0,P1411*税费设置!$B$8)</f>
        <v>0</v>
      </c>
      <c r="R1411" s="8">
        <f>IF(K1411&lt;&gt;"是",0,P1411*税费设置!$B$9)</f>
        <v>0</v>
      </c>
      <c r="S1411" s="8">
        <f t="shared" si="153"/>
        <v>0</v>
      </c>
    </row>
    <row r="1412" spans="1:19" ht="13.9">
      <c r="A1412" s="6" t="str">
        <f>IF(总支出!A1412="","",总支出!A1412)</f>
        <v/>
      </c>
      <c r="B1412" s="7" t="str">
        <f>IF(总支出!B1412="","",总支出!B1412)</f>
        <v/>
      </c>
      <c r="C1412" s="6" t="str">
        <f t="shared" ref="C1412:C1475" si="154">IF(B1412="","",TEXT(B1412,"yyyy-mm"))</f>
        <v/>
      </c>
      <c r="D1412" s="6" t="str">
        <f>IF(总支出!C1412="","",总支出!C1412)</f>
        <v/>
      </c>
      <c r="E1412" s="8" t="str">
        <f>IF(总支出!D1412="","",总支出!D1412)</f>
        <v/>
      </c>
      <c r="F1412" s="6" t="str">
        <f>IF(总支出!E1412="","",总支出!E1412)</f>
        <v/>
      </c>
      <c r="G1412" s="6" t="str">
        <f>IF(总支出!H1412="","",总支出!H1412)</f>
        <v/>
      </c>
      <c r="H1412" s="6" t="str">
        <f>IF(总支出!I1412="","自动",总支出!I1412)</f>
        <v>自动</v>
      </c>
      <c r="I1412" s="6" t="str">
        <f>IF(F1412="","",IFERROR(VLOOKUP(F1412,税费设置!$A$15:$B$27,2,FALSE),"含税不明"))</f>
        <v/>
      </c>
      <c r="J1412" s="6" t="str">
        <f t="shared" ref="J1412:J1475" si="155">IF(D1412="","",IF(H1412="自动",I1412,H1412))</f>
        <v/>
      </c>
      <c r="K1412" s="6" t="str">
        <f>IF(AND(税费设置!$B$5="是",G1412="个人支出",J1412="应税"),"是","否")</f>
        <v>否</v>
      </c>
      <c r="L1412" s="8">
        <f t="shared" ref="L1412:L1475" si="156">IF(K1412="是",E1412,0)</f>
        <v>0</v>
      </c>
      <c r="M1412" s="8">
        <f t="shared" ref="M1412:M1475" si="157">IF(AND(G1412="个人支出",J1412="零税率"),E1412,0)</f>
        <v>0</v>
      </c>
      <c r="N1412" s="8">
        <f t="shared" ref="N1412:N1475" si="158">IF(AND(G1412="个人支出",J1412="免税"),E1412,0)</f>
        <v>0</v>
      </c>
      <c r="O1412" s="8">
        <f t="shared" ref="O1412:O1475" si="159">IF(AND(G1412="个人支出",OR(J1412="含税不明",J1412="不适用")),E1412,0)</f>
        <v>0</v>
      </c>
      <c r="P1412" s="8">
        <f>IF(K1412&lt;&gt;"是",0,IF(税费设置!$B$6="是",E1412/(1+税费设置!$B$10),E1412))</f>
        <v>0</v>
      </c>
      <c r="Q1412" s="8">
        <f>IF(K1412&lt;&gt;"是",0,P1412*税费设置!$B$8)</f>
        <v>0</v>
      </c>
      <c r="R1412" s="8">
        <f>IF(K1412&lt;&gt;"是",0,P1412*税费设置!$B$9)</f>
        <v>0</v>
      </c>
      <c r="S1412" s="8">
        <f t="shared" ref="S1412:S1475" si="160">Q1412+R1412</f>
        <v>0</v>
      </c>
    </row>
    <row r="1413" spans="1:19" ht="13.9">
      <c r="A1413" s="6" t="str">
        <f>IF(总支出!A1413="","",总支出!A1413)</f>
        <v/>
      </c>
      <c r="B1413" s="7" t="str">
        <f>IF(总支出!B1413="","",总支出!B1413)</f>
        <v/>
      </c>
      <c r="C1413" s="6" t="str">
        <f t="shared" si="154"/>
        <v/>
      </c>
      <c r="D1413" s="6" t="str">
        <f>IF(总支出!C1413="","",总支出!C1413)</f>
        <v/>
      </c>
      <c r="E1413" s="8" t="str">
        <f>IF(总支出!D1413="","",总支出!D1413)</f>
        <v/>
      </c>
      <c r="F1413" s="6" t="str">
        <f>IF(总支出!E1413="","",总支出!E1413)</f>
        <v/>
      </c>
      <c r="G1413" s="6" t="str">
        <f>IF(总支出!H1413="","",总支出!H1413)</f>
        <v/>
      </c>
      <c r="H1413" s="6" t="str">
        <f>IF(总支出!I1413="","自动",总支出!I1413)</f>
        <v>自动</v>
      </c>
      <c r="I1413" s="6" t="str">
        <f>IF(F1413="","",IFERROR(VLOOKUP(F1413,税费设置!$A$15:$B$27,2,FALSE),"含税不明"))</f>
        <v/>
      </c>
      <c r="J1413" s="6" t="str">
        <f t="shared" si="155"/>
        <v/>
      </c>
      <c r="K1413" s="6" t="str">
        <f>IF(AND(税费设置!$B$5="是",G1413="个人支出",J1413="应税"),"是","否")</f>
        <v>否</v>
      </c>
      <c r="L1413" s="8">
        <f t="shared" si="156"/>
        <v>0</v>
      </c>
      <c r="M1413" s="8">
        <f t="shared" si="157"/>
        <v>0</v>
      </c>
      <c r="N1413" s="8">
        <f t="shared" si="158"/>
        <v>0</v>
      </c>
      <c r="O1413" s="8">
        <f t="shared" si="159"/>
        <v>0</v>
      </c>
      <c r="P1413" s="8">
        <f>IF(K1413&lt;&gt;"是",0,IF(税费设置!$B$6="是",E1413/(1+税费设置!$B$10),E1413))</f>
        <v>0</v>
      </c>
      <c r="Q1413" s="8">
        <f>IF(K1413&lt;&gt;"是",0,P1413*税费设置!$B$8)</f>
        <v>0</v>
      </c>
      <c r="R1413" s="8">
        <f>IF(K1413&lt;&gt;"是",0,P1413*税费设置!$B$9)</f>
        <v>0</v>
      </c>
      <c r="S1413" s="8">
        <f t="shared" si="160"/>
        <v>0</v>
      </c>
    </row>
    <row r="1414" spans="1:19" ht="13.9">
      <c r="A1414" s="6" t="str">
        <f>IF(总支出!A1414="","",总支出!A1414)</f>
        <v/>
      </c>
      <c r="B1414" s="7" t="str">
        <f>IF(总支出!B1414="","",总支出!B1414)</f>
        <v/>
      </c>
      <c r="C1414" s="6" t="str">
        <f t="shared" si="154"/>
        <v/>
      </c>
      <c r="D1414" s="6" t="str">
        <f>IF(总支出!C1414="","",总支出!C1414)</f>
        <v/>
      </c>
      <c r="E1414" s="8" t="str">
        <f>IF(总支出!D1414="","",总支出!D1414)</f>
        <v/>
      </c>
      <c r="F1414" s="6" t="str">
        <f>IF(总支出!E1414="","",总支出!E1414)</f>
        <v/>
      </c>
      <c r="G1414" s="6" t="str">
        <f>IF(总支出!H1414="","",总支出!H1414)</f>
        <v/>
      </c>
      <c r="H1414" s="6" t="str">
        <f>IF(总支出!I1414="","自动",总支出!I1414)</f>
        <v>自动</v>
      </c>
      <c r="I1414" s="6" t="str">
        <f>IF(F1414="","",IFERROR(VLOOKUP(F1414,税费设置!$A$15:$B$27,2,FALSE),"含税不明"))</f>
        <v/>
      </c>
      <c r="J1414" s="6" t="str">
        <f t="shared" si="155"/>
        <v/>
      </c>
      <c r="K1414" s="6" t="str">
        <f>IF(AND(税费设置!$B$5="是",G1414="个人支出",J1414="应税"),"是","否")</f>
        <v>否</v>
      </c>
      <c r="L1414" s="8">
        <f t="shared" si="156"/>
        <v>0</v>
      </c>
      <c r="M1414" s="8">
        <f t="shared" si="157"/>
        <v>0</v>
      </c>
      <c r="N1414" s="8">
        <f t="shared" si="158"/>
        <v>0</v>
      </c>
      <c r="O1414" s="8">
        <f t="shared" si="159"/>
        <v>0</v>
      </c>
      <c r="P1414" s="8">
        <f>IF(K1414&lt;&gt;"是",0,IF(税费设置!$B$6="是",E1414/(1+税费设置!$B$10),E1414))</f>
        <v>0</v>
      </c>
      <c r="Q1414" s="8">
        <f>IF(K1414&lt;&gt;"是",0,P1414*税费设置!$B$8)</f>
        <v>0</v>
      </c>
      <c r="R1414" s="8">
        <f>IF(K1414&lt;&gt;"是",0,P1414*税费设置!$B$9)</f>
        <v>0</v>
      </c>
      <c r="S1414" s="8">
        <f t="shared" si="160"/>
        <v>0</v>
      </c>
    </row>
    <row r="1415" spans="1:19" ht="13.9">
      <c r="A1415" s="6" t="str">
        <f>IF(总支出!A1415="","",总支出!A1415)</f>
        <v/>
      </c>
      <c r="B1415" s="7" t="str">
        <f>IF(总支出!B1415="","",总支出!B1415)</f>
        <v/>
      </c>
      <c r="C1415" s="6" t="str">
        <f t="shared" si="154"/>
        <v/>
      </c>
      <c r="D1415" s="6" t="str">
        <f>IF(总支出!C1415="","",总支出!C1415)</f>
        <v/>
      </c>
      <c r="E1415" s="8" t="str">
        <f>IF(总支出!D1415="","",总支出!D1415)</f>
        <v/>
      </c>
      <c r="F1415" s="6" t="str">
        <f>IF(总支出!E1415="","",总支出!E1415)</f>
        <v/>
      </c>
      <c r="G1415" s="6" t="str">
        <f>IF(总支出!H1415="","",总支出!H1415)</f>
        <v/>
      </c>
      <c r="H1415" s="6" t="str">
        <f>IF(总支出!I1415="","自动",总支出!I1415)</f>
        <v>自动</v>
      </c>
      <c r="I1415" s="6" t="str">
        <f>IF(F1415="","",IFERROR(VLOOKUP(F1415,税费设置!$A$15:$B$27,2,FALSE),"含税不明"))</f>
        <v/>
      </c>
      <c r="J1415" s="6" t="str">
        <f t="shared" si="155"/>
        <v/>
      </c>
      <c r="K1415" s="6" t="str">
        <f>IF(AND(税费设置!$B$5="是",G1415="个人支出",J1415="应税"),"是","否")</f>
        <v>否</v>
      </c>
      <c r="L1415" s="8">
        <f t="shared" si="156"/>
        <v>0</v>
      </c>
      <c r="M1415" s="8">
        <f t="shared" si="157"/>
        <v>0</v>
      </c>
      <c r="N1415" s="8">
        <f t="shared" si="158"/>
        <v>0</v>
      </c>
      <c r="O1415" s="8">
        <f t="shared" si="159"/>
        <v>0</v>
      </c>
      <c r="P1415" s="8">
        <f>IF(K1415&lt;&gt;"是",0,IF(税费设置!$B$6="是",E1415/(1+税费设置!$B$10),E1415))</f>
        <v>0</v>
      </c>
      <c r="Q1415" s="8">
        <f>IF(K1415&lt;&gt;"是",0,P1415*税费设置!$B$8)</f>
        <v>0</v>
      </c>
      <c r="R1415" s="8">
        <f>IF(K1415&lt;&gt;"是",0,P1415*税费设置!$B$9)</f>
        <v>0</v>
      </c>
      <c r="S1415" s="8">
        <f t="shared" si="160"/>
        <v>0</v>
      </c>
    </row>
    <row r="1416" spans="1:19" ht="13.9">
      <c r="A1416" s="6" t="str">
        <f>IF(总支出!A1416="","",总支出!A1416)</f>
        <v/>
      </c>
      <c r="B1416" s="7" t="str">
        <f>IF(总支出!B1416="","",总支出!B1416)</f>
        <v/>
      </c>
      <c r="C1416" s="6" t="str">
        <f t="shared" si="154"/>
        <v/>
      </c>
      <c r="D1416" s="6" t="str">
        <f>IF(总支出!C1416="","",总支出!C1416)</f>
        <v/>
      </c>
      <c r="E1416" s="8" t="str">
        <f>IF(总支出!D1416="","",总支出!D1416)</f>
        <v/>
      </c>
      <c r="F1416" s="6" t="str">
        <f>IF(总支出!E1416="","",总支出!E1416)</f>
        <v/>
      </c>
      <c r="G1416" s="6" t="str">
        <f>IF(总支出!H1416="","",总支出!H1416)</f>
        <v/>
      </c>
      <c r="H1416" s="6" t="str">
        <f>IF(总支出!I1416="","自动",总支出!I1416)</f>
        <v>自动</v>
      </c>
      <c r="I1416" s="6" t="str">
        <f>IF(F1416="","",IFERROR(VLOOKUP(F1416,税费设置!$A$15:$B$27,2,FALSE),"含税不明"))</f>
        <v/>
      </c>
      <c r="J1416" s="6" t="str">
        <f t="shared" si="155"/>
        <v/>
      </c>
      <c r="K1416" s="6" t="str">
        <f>IF(AND(税费设置!$B$5="是",G1416="个人支出",J1416="应税"),"是","否")</f>
        <v>否</v>
      </c>
      <c r="L1416" s="8">
        <f t="shared" si="156"/>
        <v>0</v>
      </c>
      <c r="M1416" s="8">
        <f t="shared" si="157"/>
        <v>0</v>
      </c>
      <c r="N1416" s="8">
        <f t="shared" si="158"/>
        <v>0</v>
      </c>
      <c r="O1416" s="8">
        <f t="shared" si="159"/>
        <v>0</v>
      </c>
      <c r="P1416" s="8">
        <f>IF(K1416&lt;&gt;"是",0,IF(税费设置!$B$6="是",E1416/(1+税费设置!$B$10),E1416))</f>
        <v>0</v>
      </c>
      <c r="Q1416" s="8">
        <f>IF(K1416&lt;&gt;"是",0,P1416*税费设置!$B$8)</f>
        <v>0</v>
      </c>
      <c r="R1416" s="8">
        <f>IF(K1416&lt;&gt;"是",0,P1416*税费设置!$B$9)</f>
        <v>0</v>
      </c>
      <c r="S1416" s="8">
        <f t="shared" si="160"/>
        <v>0</v>
      </c>
    </row>
    <row r="1417" spans="1:19" ht="13.9">
      <c r="A1417" s="6" t="str">
        <f>IF(总支出!A1417="","",总支出!A1417)</f>
        <v/>
      </c>
      <c r="B1417" s="7" t="str">
        <f>IF(总支出!B1417="","",总支出!B1417)</f>
        <v/>
      </c>
      <c r="C1417" s="6" t="str">
        <f t="shared" si="154"/>
        <v/>
      </c>
      <c r="D1417" s="6" t="str">
        <f>IF(总支出!C1417="","",总支出!C1417)</f>
        <v/>
      </c>
      <c r="E1417" s="8" t="str">
        <f>IF(总支出!D1417="","",总支出!D1417)</f>
        <v/>
      </c>
      <c r="F1417" s="6" t="str">
        <f>IF(总支出!E1417="","",总支出!E1417)</f>
        <v/>
      </c>
      <c r="G1417" s="6" t="str">
        <f>IF(总支出!H1417="","",总支出!H1417)</f>
        <v/>
      </c>
      <c r="H1417" s="6" t="str">
        <f>IF(总支出!I1417="","自动",总支出!I1417)</f>
        <v>自动</v>
      </c>
      <c r="I1417" s="6" t="str">
        <f>IF(F1417="","",IFERROR(VLOOKUP(F1417,税费设置!$A$15:$B$27,2,FALSE),"含税不明"))</f>
        <v/>
      </c>
      <c r="J1417" s="6" t="str">
        <f t="shared" si="155"/>
        <v/>
      </c>
      <c r="K1417" s="6" t="str">
        <f>IF(AND(税费设置!$B$5="是",G1417="个人支出",J1417="应税"),"是","否")</f>
        <v>否</v>
      </c>
      <c r="L1417" s="8">
        <f t="shared" si="156"/>
        <v>0</v>
      </c>
      <c r="M1417" s="8">
        <f t="shared" si="157"/>
        <v>0</v>
      </c>
      <c r="N1417" s="8">
        <f t="shared" si="158"/>
        <v>0</v>
      </c>
      <c r="O1417" s="8">
        <f t="shared" si="159"/>
        <v>0</v>
      </c>
      <c r="P1417" s="8">
        <f>IF(K1417&lt;&gt;"是",0,IF(税费设置!$B$6="是",E1417/(1+税费设置!$B$10),E1417))</f>
        <v>0</v>
      </c>
      <c r="Q1417" s="8">
        <f>IF(K1417&lt;&gt;"是",0,P1417*税费设置!$B$8)</f>
        <v>0</v>
      </c>
      <c r="R1417" s="8">
        <f>IF(K1417&lt;&gt;"是",0,P1417*税费设置!$B$9)</f>
        <v>0</v>
      </c>
      <c r="S1417" s="8">
        <f t="shared" si="160"/>
        <v>0</v>
      </c>
    </row>
    <row r="1418" spans="1:19" ht="13.9">
      <c r="A1418" s="6" t="str">
        <f>IF(总支出!A1418="","",总支出!A1418)</f>
        <v/>
      </c>
      <c r="B1418" s="7" t="str">
        <f>IF(总支出!B1418="","",总支出!B1418)</f>
        <v/>
      </c>
      <c r="C1418" s="6" t="str">
        <f t="shared" si="154"/>
        <v/>
      </c>
      <c r="D1418" s="6" t="str">
        <f>IF(总支出!C1418="","",总支出!C1418)</f>
        <v/>
      </c>
      <c r="E1418" s="8" t="str">
        <f>IF(总支出!D1418="","",总支出!D1418)</f>
        <v/>
      </c>
      <c r="F1418" s="6" t="str">
        <f>IF(总支出!E1418="","",总支出!E1418)</f>
        <v/>
      </c>
      <c r="G1418" s="6" t="str">
        <f>IF(总支出!H1418="","",总支出!H1418)</f>
        <v/>
      </c>
      <c r="H1418" s="6" t="str">
        <f>IF(总支出!I1418="","自动",总支出!I1418)</f>
        <v>自动</v>
      </c>
      <c r="I1418" s="6" t="str">
        <f>IF(F1418="","",IFERROR(VLOOKUP(F1418,税费设置!$A$15:$B$27,2,FALSE),"含税不明"))</f>
        <v/>
      </c>
      <c r="J1418" s="6" t="str">
        <f t="shared" si="155"/>
        <v/>
      </c>
      <c r="K1418" s="6" t="str">
        <f>IF(AND(税费设置!$B$5="是",G1418="个人支出",J1418="应税"),"是","否")</f>
        <v>否</v>
      </c>
      <c r="L1418" s="8">
        <f t="shared" si="156"/>
        <v>0</v>
      </c>
      <c r="M1418" s="8">
        <f t="shared" si="157"/>
        <v>0</v>
      </c>
      <c r="N1418" s="8">
        <f t="shared" si="158"/>
        <v>0</v>
      </c>
      <c r="O1418" s="8">
        <f t="shared" si="159"/>
        <v>0</v>
      </c>
      <c r="P1418" s="8">
        <f>IF(K1418&lt;&gt;"是",0,IF(税费设置!$B$6="是",E1418/(1+税费设置!$B$10),E1418))</f>
        <v>0</v>
      </c>
      <c r="Q1418" s="8">
        <f>IF(K1418&lt;&gt;"是",0,P1418*税费设置!$B$8)</f>
        <v>0</v>
      </c>
      <c r="R1418" s="8">
        <f>IF(K1418&lt;&gt;"是",0,P1418*税费设置!$B$9)</f>
        <v>0</v>
      </c>
      <c r="S1418" s="8">
        <f t="shared" si="160"/>
        <v>0</v>
      </c>
    </row>
    <row r="1419" spans="1:19" ht="13.9">
      <c r="A1419" s="6" t="str">
        <f>IF(总支出!A1419="","",总支出!A1419)</f>
        <v/>
      </c>
      <c r="B1419" s="7" t="str">
        <f>IF(总支出!B1419="","",总支出!B1419)</f>
        <v/>
      </c>
      <c r="C1419" s="6" t="str">
        <f t="shared" si="154"/>
        <v/>
      </c>
      <c r="D1419" s="6" t="str">
        <f>IF(总支出!C1419="","",总支出!C1419)</f>
        <v/>
      </c>
      <c r="E1419" s="8" t="str">
        <f>IF(总支出!D1419="","",总支出!D1419)</f>
        <v/>
      </c>
      <c r="F1419" s="6" t="str">
        <f>IF(总支出!E1419="","",总支出!E1419)</f>
        <v/>
      </c>
      <c r="G1419" s="6" t="str">
        <f>IF(总支出!H1419="","",总支出!H1419)</f>
        <v/>
      </c>
      <c r="H1419" s="6" t="str">
        <f>IF(总支出!I1419="","自动",总支出!I1419)</f>
        <v>自动</v>
      </c>
      <c r="I1419" s="6" t="str">
        <f>IF(F1419="","",IFERROR(VLOOKUP(F1419,税费设置!$A$15:$B$27,2,FALSE),"含税不明"))</f>
        <v/>
      </c>
      <c r="J1419" s="6" t="str">
        <f t="shared" si="155"/>
        <v/>
      </c>
      <c r="K1419" s="6" t="str">
        <f>IF(AND(税费设置!$B$5="是",G1419="个人支出",J1419="应税"),"是","否")</f>
        <v>否</v>
      </c>
      <c r="L1419" s="8">
        <f t="shared" si="156"/>
        <v>0</v>
      </c>
      <c r="M1419" s="8">
        <f t="shared" si="157"/>
        <v>0</v>
      </c>
      <c r="N1419" s="8">
        <f t="shared" si="158"/>
        <v>0</v>
      </c>
      <c r="O1419" s="8">
        <f t="shared" si="159"/>
        <v>0</v>
      </c>
      <c r="P1419" s="8">
        <f>IF(K1419&lt;&gt;"是",0,IF(税费设置!$B$6="是",E1419/(1+税费设置!$B$10),E1419))</f>
        <v>0</v>
      </c>
      <c r="Q1419" s="8">
        <f>IF(K1419&lt;&gt;"是",0,P1419*税费设置!$B$8)</f>
        <v>0</v>
      </c>
      <c r="R1419" s="8">
        <f>IF(K1419&lt;&gt;"是",0,P1419*税费设置!$B$9)</f>
        <v>0</v>
      </c>
      <c r="S1419" s="8">
        <f t="shared" si="160"/>
        <v>0</v>
      </c>
    </row>
    <row r="1420" spans="1:19" ht="13.9">
      <c r="A1420" s="6" t="str">
        <f>IF(总支出!A1420="","",总支出!A1420)</f>
        <v/>
      </c>
      <c r="B1420" s="7" t="str">
        <f>IF(总支出!B1420="","",总支出!B1420)</f>
        <v/>
      </c>
      <c r="C1420" s="6" t="str">
        <f t="shared" si="154"/>
        <v/>
      </c>
      <c r="D1420" s="6" t="str">
        <f>IF(总支出!C1420="","",总支出!C1420)</f>
        <v/>
      </c>
      <c r="E1420" s="8" t="str">
        <f>IF(总支出!D1420="","",总支出!D1420)</f>
        <v/>
      </c>
      <c r="F1420" s="6" t="str">
        <f>IF(总支出!E1420="","",总支出!E1420)</f>
        <v/>
      </c>
      <c r="G1420" s="6" t="str">
        <f>IF(总支出!H1420="","",总支出!H1420)</f>
        <v/>
      </c>
      <c r="H1420" s="6" t="str">
        <f>IF(总支出!I1420="","自动",总支出!I1420)</f>
        <v>自动</v>
      </c>
      <c r="I1420" s="6" t="str">
        <f>IF(F1420="","",IFERROR(VLOOKUP(F1420,税费设置!$A$15:$B$27,2,FALSE),"含税不明"))</f>
        <v/>
      </c>
      <c r="J1420" s="6" t="str">
        <f t="shared" si="155"/>
        <v/>
      </c>
      <c r="K1420" s="6" t="str">
        <f>IF(AND(税费设置!$B$5="是",G1420="个人支出",J1420="应税"),"是","否")</f>
        <v>否</v>
      </c>
      <c r="L1420" s="8">
        <f t="shared" si="156"/>
        <v>0</v>
      </c>
      <c r="M1420" s="8">
        <f t="shared" si="157"/>
        <v>0</v>
      </c>
      <c r="N1420" s="8">
        <f t="shared" si="158"/>
        <v>0</v>
      </c>
      <c r="O1420" s="8">
        <f t="shared" si="159"/>
        <v>0</v>
      </c>
      <c r="P1420" s="8">
        <f>IF(K1420&lt;&gt;"是",0,IF(税费设置!$B$6="是",E1420/(1+税费设置!$B$10),E1420))</f>
        <v>0</v>
      </c>
      <c r="Q1420" s="8">
        <f>IF(K1420&lt;&gt;"是",0,P1420*税费设置!$B$8)</f>
        <v>0</v>
      </c>
      <c r="R1420" s="8">
        <f>IF(K1420&lt;&gt;"是",0,P1420*税费设置!$B$9)</f>
        <v>0</v>
      </c>
      <c r="S1420" s="8">
        <f t="shared" si="160"/>
        <v>0</v>
      </c>
    </row>
    <row r="1421" spans="1:19" ht="13.9">
      <c r="A1421" s="6" t="str">
        <f>IF(总支出!A1421="","",总支出!A1421)</f>
        <v/>
      </c>
      <c r="B1421" s="7" t="str">
        <f>IF(总支出!B1421="","",总支出!B1421)</f>
        <v/>
      </c>
      <c r="C1421" s="6" t="str">
        <f t="shared" si="154"/>
        <v/>
      </c>
      <c r="D1421" s="6" t="str">
        <f>IF(总支出!C1421="","",总支出!C1421)</f>
        <v/>
      </c>
      <c r="E1421" s="8" t="str">
        <f>IF(总支出!D1421="","",总支出!D1421)</f>
        <v/>
      </c>
      <c r="F1421" s="6" t="str">
        <f>IF(总支出!E1421="","",总支出!E1421)</f>
        <v/>
      </c>
      <c r="G1421" s="6" t="str">
        <f>IF(总支出!H1421="","",总支出!H1421)</f>
        <v/>
      </c>
      <c r="H1421" s="6" t="str">
        <f>IF(总支出!I1421="","自动",总支出!I1421)</f>
        <v>自动</v>
      </c>
      <c r="I1421" s="6" t="str">
        <f>IF(F1421="","",IFERROR(VLOOKUP(F1421,税费设置!$A$15:$B$27,2,FALSE),"含税不明"))</f>
        <v/>
      </c>
      <c r="J1421" s="6" t="str">
        <f t="shared" si="155"/>
        <v/>
      </c>
      <c r="K1421" s="6" t="str">
        <f>IF(AND(税费设置!$B$5="是",G1421="个人支出",J1421="应税"),"是","否")</f>
        <v>否</v>
      </c>
      <c r="L1421" s="8">
        <f t="shared" si="156"/>
        <v>0</v>
      </c>
      <c r="M1421" s="8">
        <f t="shared" si="157"/>
        <v>0</v>
      </c>
      <c r="N1421" s="8">
        <f t="shared" si="158"/>
        <v>0</v>
      </c>
      <c r="O1421" s="8">
        <f t="shared" si="159"/>
        <v>0</v>
      </c>
      <c r="P1421" s="8">
        <f>IF(K1421&lt;&gt;"是",0,IF(税费设置!$B$6="是",E1421/(1+税费设置!$B$10),E1421))</f>
        <v>0</v>
      </c>
      <c r="Q1421" s="8">
        <f>IF(K1421&lt;&gt;"是",0,P1421*税费设置!$B$8)</f>
        <v>0</v>
      </c>
      <c r="R1421" s="8">
        <f>IF(K1421&lt;&gt;"是",0,P1421*税费设置!$B$9)</f>
        <v>0</v>
      </c>
      <c r="S1421" s="8">
        <f t="shared" si="160"/>
        <v>0</v>
      </c>
    </row>
    <row r="1422" spans="1:19" ht="13.9">
      <c r="A1422" s="6" t="str">
        <f>IF(总支出!A1422="","",总支出!A1422)</f>
        <v/>
      </c>
      <c r="B1422" s="7" t="str">
        <f>IF(总支出!B1422="","",总支出!B1422)</f>
        <v/>
      </c>
      <c r="C1422" s="6" t="str">
        <f t="shared" si="154"/>
        <v/>
      </c>
      <c r="D1422" s="6" t="str">
        <f>IF(总支出!C1422="","",总支出!C1422)</f>
        <v/>
      </c>
      <c r="E1422" s="8" t="str">
        <f>IF(总支出!D1422="","",总支出!D1422)</f>
        <v/>
      </c>
      <c r="F1422" s="6" t="str">
        <f>IF(总支出!E1422="","",总支出!E1422)</f>
        <v/>
      </c>
      <c r="G1422" s="6" t="str">
        <f>IF(总支出!H1422="","",总支出!H1422)</f>
        <v/>
      </c>
      <c r="H1422" s="6" t="str">
        <f>IF(总支出!I1422="","自动",总支出!I1422)</f>
        <v>自动</v>
      </c>
      <c r="I1422" s="6" t="str">
        <f>IF(F1422="","",IFERROR(VLOOKUP(F1422,税费设置!$A$15:$B$27,2,FALSE),"含税不明"))</f>
        <v/>
      </c>
      <c r="J1422" s="6" t="str">
        <f t="shared" si="155"/>
        <v/>
      </c>
      <c r="K1422" s="6" t="str">
        <f>IF(AND(税费设置!$B$5="是",G1422="个人支出",J1422="应税"),"是","否")</f>
        <v>否</v>
      </c>
      <c r="L1422" s="8">
        <f t="shared" si="156"/>
        <v>0</v>
      </c>
      <c r="M1422" s="8">
        <f t="shared" si="157"/>
        <v>0</v>
      </c>
      <c r="N1422" s="8">
        <f t="shared" si="158"/>
        <v>0</v>
      </c>
      <c r="O1422" s="8">
        <f t="shared" si="159"/>
        <v>0</v>
      </c>
      <c r="P1422" s="8">
        <f>IF(K1422&lt;&gt;"是",0,IF(税费设置!$B$6="是",E1422/(1+税费设置!$B$10),E1422))</f>
        <v>0</v>
      </c>
      <c r="Q1422" s="8">
        <f>IF(K1422&lt;&gt;"是",0,P1422*税费设置!$B$8)</f>
        <v>0</v>
      </c>
      <c r="R1422" s="8">
        <f>IF(K1422&lt;&gt;"是",0,P1422*税费设置!$B$9)</f>
        <v>0</v>
      </c>
      <c r="S1422" s="8">
        <f t="shared" si="160"/>
        <v>0</v>
      </c>
    </row>
    <row r="1423" spans="1:19" ht="13.9">
      <c r="A1423" s="6" t="str">
        <f>IF(总支出!A1423="","",总支出!A1423)</f>
        <v/>
      </c>
      <c r="B1423" s="7" t="str">
        <f>IF(总支出!B1423="","",总支出!B1423)</f>
        <v/>
      </c>
      <c r="C1423" s="6" t="str">
        <f t="shared" si="154"/>
        <v/>
      </c>
      <c r="D1423" s="6" t="str">
        <f>IF(总支出!C1423="","",总支出!C1423)</f>
        <v/>
      </c>
      <c r="E1423" s="8" t="str">
        <f>IF(总支出!D1423="","",总支出!D1423)</f>
        <v/>
      </c>
      <c r="F1423" s="6" t="str">
        <f>IF(总支出!E1423="","",总支出!E1423)</f>
        <v/>
      </c>
      <c r="G1423" s="6" t="str">
        <f>IF(总支出!H1423="","",总支出!H1423)</f>
        <v/>
      </c>
      <c r="H1423" s="6" t="str">
        <f>IF(总支出!I1423="","自动",总支出!I1423)</f>
        <v>自动</v>
      </c>
      <c r="I1423" s="6" t="str">
        <f>IF(F1423="","",IFERROR(VLOOKUP(F1423,税费设置!$A$15:$B$27,2,FALSE),"含税不明"))</f>
        <v/>
      </c>
      <c r="J1423" s="6" t="str">
        <f t="shared" si="155"/>
        <v/>
      </c>
      <c r="K1423" s="6" t="str">
        <f>IF(AND(税费设置!$B$5="是",G1423="个人支出",J1423="应税"),"是","否")</f>
        <v>否</v>
      </c>
      <c r="L1423" s="8">
        <f t="shared" si="156"/>
        <v>0</v>
      </c>
      <c r="M1423" s="8">
        <f t="shared" si="157"/>
        <v>0</v>
      </c>
      <c r="N1423" s="8">
        <f t="shared" si="158"/>
        <v>0</v>
      </c>
      <c r="O1423" s="8">
        <f t="shared" si="159"/>
        <v>0</v>
      </c>
      <c r="P1423" s="8">
        <f>IF(K1423&lt;&gt;"是",0,IF(税费设置!$B$6="是",E1423/(1+税费设置!$B$10),E1423))</f>
        <v>0</v>
      </c>
      <c r="Q1423" s="8">
        <f>IF(K1423&lt;&gt;"是",0,P1423*税费设置!$B$8)</f>
        <v>0</v>
      </c>
      <c r="R1423" s="8">
        <f>IF(K1423&lt;&gt;"是",0,P1423*税费设置!$B$9)</f>
        <v>0</v>
      </c>
      <c r="S1423" s="8">
        <f t="shared" si="160"/>
        <v>0</v>
      </c>
    </row>
    <row r="1424" spans="1:19" ht="13.9">
      <c r="A1424" s="6" t="str">
        <f>IF(总支出!A1424="","",总支出!A1424)</f>
        <v/>
      </c>
      <c r="B1424" s="7" t="str">
        <f>IF(总支出!B1424="","",总支出!B1424)</f>
        <v/>
      </c>
      <c r="C1424" s="6" t="str">
        <f t="shared" si="154"/>
        <v/>
      </c>
      <c r="D1424" s="6" t="str">
        <f>IF(总支出!C1424="","",总支出!C1424)</f>
        <v/>
      </c>
      <c r="E1424" s="8" t="str">
        <f>IF(总支出!D1424="","",总支出!D1424)</f>
        <v/>
      </c>
      <c r="F1424" s="6" t="str">
        <f>IF(总支出!E1424="","",总支出!E1424)</f>
        <v/>
      </c>
      <c r="G1424" s="6" t="str">
        <f>IF(总支出!H1424="","",总支出!H1424)</f>
        <v/>
      </c>
      <c r="H1424" s="6" t="str">
        <f>IF(总支出!I1424="","自动",总支出!I1424)</f>
        <v>自动</v>
      </c>
      <c r="I1424" s="6" t="str">
        <f>IF(F1424="","",IFERROR(VLOOKUP(F1424,税费设置!$A$15:$B$27,2,FALSE),"含税不明"))</f>
        <v/>
      </c>
      <c r="J1424" s="6" t="str">
        <f t="shared" si="155"/>
        <v/>
      </c>
      <c r="K1424" s="6" t="str">
        <f>IF(AND(税费设置!$B$5="是",G1424="个人支出",J1424="应税"),"是","否")</f>
        <v>否</v>
      </c>
      <c r="L1424" s="8">
        <f t="shared" si="156"/>
        <v>0</v>
      </c>
      <c r="M1424" s="8">
        <f t="shared" si="157"/>
        <v>0</v>
      </c>
      <c r="N1424" s="8">
        <f t="shared" si="158"/>
        <v>0</v>
      </c>
      <c r="O1424" s="8">
        <f t="shared" si="159"/>
        <v>0</v>
      </c>
      <c r="P1424" s="8">
        <f>IF(K1424&lt;&gt;"是",0,IF(税费设置!$B$6="是",E1424/(1+税费设置!$B$10),E1424))</f>
        <v>0</v>
      </c>
      <c r="Q1424" s="8">
        <f>IF(K1424&lt;&gt;"是",0,P1424*税费设置!$B$8)</f>
        <v>0</v>
      </c>
      <c r="R1424" s="8">
        <f>IF(K1424&lt;&gt;"是",0,P1424*税费设置!$B$9)</f>
        <v>0</v>
      </c>
      <c r="S1424" s="8">
        <f t="shared" si="160"/>
        <v>0</v>
      </c>
    </row>
    <row r="1425" spans="1:19" ht="13.9">
      <c r="A1425" s="6" t="str">
        <f>IF(总支出!A1425="","",总支出!A1425)</f>
        <v/>
      </c>
      <c r="B1425" s="7" t="str">
        <f>IF(总支出!B1425="","",总支出!B1425)</f>
        <v/>
      </c>
      <c r="C1425" s="6" t="str">
        <f t="shared" si="154"/>
        <v/>
      </c>
      <c r="D1425" s="6" t="str">
        <f>IF(总支出!C1425="","",总支出!C1425)</f>
        <v/>
      </c>
      <c r="E1425" s="8" t="str">
        <f>IF(总支出!D1425="","",总支出!D1425)</f>
        <v/>
      </c>
      <c r="F1425" s="6" t="str">
        <f>IF(总支出!E1425="","",总支出!E1425)</f>
        <v/>
      </c>
      <c r="G1425" s="6" t="str">
        <f>IF(总支出!H1425="","",总支出!H1425)</f>
        <v/>
      </c>
      <c r="H1425" s="6" t="str">
        <f>IF(总支出!I1425="","自动",总支出!I1425)</f>
        <v>自动</v>
      </c>
      <c r="I1425" s="6" t="str">
        <f>IF(F1425="","",IFERROR(VLOOKUP(F1425,税费设置!$A$15:$B$27,2,FALSE),"含税不明"))</f>
        <v/>
      </c>
      <c r="J1425" s="6" t="str">
        <f t="shared" si="155"/>
        <v/>
      </c>
      <c r="K1425" s="6" t="str">
        <f>IF(AND(税费设置!$B$5="是",G1425="个人支出",J1425="应税"),"是","否")</f>
        <v>否</v>
      </c>
      <c r="L1425" s="8">
        <f t="shared" si="156"/>
        <v>0</v>
      </c>
      <c r="M1425" s="8">
        <f t="shared" si="157"/>
        <v>0</v>
      </c>
      <c r="N1425" s="8">
        <f t="shared" si="158"/>
        <v>0</v>
      </c>
      <c r="O1425" s="8">
        <f t="shared" si="159"/>
        <v>0</v>
      </c>
      <c r="P1425" s="8">
        <f>IF(K1425&lt;&gt;"是",0,IF(税费设置!$B$6="是",E1425/(1+税费设置!$B$10),E1425))</f>
        <v>0</v>
      </c>
      <c r="Q1425" s="8">
        <f>IF(K1425&lt;&gt;"是",0,P1425*税费设置!$B$8)</f>
        <v>0</v>
      </c>
      <c r="R1425" s="8">
        <f>IF(K1425&lt;&gt;"是",0,P1425*税费设置!$B$9)</f>
        <v>0</v>
      </c>
      <c r="S1425" s="8">
        <f t="shared" si="160"/>
        <v>0</v>
      </c>
    </row>
    <row r="1426" spans="1:19" ht="13.9">
      <c r="A1426" s="6" t="str">
        <f>IF(总支出!A1426="","",总支出!A1426)</f>
        <v/>
      </c>
      <c r="B1426" s="7" t="str">
        <f>IF(总支出!B1426="","",总支出!B1426)</f>
        <v/>
      </c>
      <c r="C1426" s="6" t="str">
        <f t="shared" si="154"/>
        <v/>
      </c>
      <c r="D1426" s="6" t="str">
        <f>IF(总支出!C1426="","",总支出!C1426)</f>
        <v/>
      </c>
      <c r="E1426" s="8" t="str">
        <f>IF(总支出!D1426="","",总支出!D1426)</f>
        <v/>
      </c>
      <c r="F1426" s="6" t="str">
        <f>IF(总支出!E1426="","",总支出!E1426)</f>
        <v/>
      </c>
      <c r="G1426" s="6" t="str">
        <f>IF(总支出!H1426="","",总支出!H1426)</f>
        <v/>
      </c>
      <c r="H1426" s="6" t="str">
        <f>IF(总支出!I1426="","自动",总支出!I1426)</f>
        <v>自动</v>
      </c>
      <c r="I1426" s="6" t="str">
        <f>IF(F1426="","",IFERROR(VLOOKUP(F1426,税费设置!$A$15:$B$27,2,FALSE),"含税不明"))</f>
        <v/>
      </c>
      <c r="J1426" s="6" t="str">
        <f t="shared" si="155"/>
        <v/>
      </c>
      <c r="K1426" s="6" t="str">
        <f>IF(AND(税费设置!$B$5="是",G1426="个人支出",J1426="应税"),"是","否")</f>
        <v>否</v>
      </c>
      <c r="L1426" s="8">
        <f t="shared" si="156"/>
        <v>0</v>
      </c>
      <c r="M1426" s="8">
        <f t="shared" si="157"/>
        <v>0</v>
      </c>
      <c r="N1426" s="8">
        <f t="shared" si="158"/>
        <v>0</v>
      </c>
      <c r="O1426" s="8">
        <f t="shared" si="159"/>
        <v>0</v>
      </c>
      <c r="P1426" s="8">
        <f>IF(K1426&lt;&gt;"是",0,IF(税费设置!$B$6="是",E1426/(1+税费设置!$B$10),E1426))</f>
        <v>0</v>
      </c>
      <c r="Q1426" s="8">
        <f>IF(K1426&lt;&gt;"是",0,P1426*税费设置!$B$8)</f>
        <v>0</v>
      </c>
      <c r="R1426" s="8">
        <f>IF(K1426&lt;&gt;"是",0,P1426*税费设置!$B$9)</f>
        <v>0</v>
      </c>
      <c r="S1426" s="8">
        <f t="shared" si="160"/>
        <v>0</v>
      </c>
    </row>
    <row r="1427" spans="1:19" ht="13.9">
      <c r="A1427" s="6" t="str">
        <f>IF(总支出!A1427="","",总支出!A1427)</f>
        <v/>
      </c>
      <c r="B1427" s="7" t="str">
        <f>IF(总支出!B1427="","",总支出!B1427)</f>
        <v/>
      </c>
      <c r="C1427" s="6" t="str">
        <f t="shared" si="154"/>
        <v/>
      </c>
      <c r="D1427" s="6" t="str">
        <f>IF(总支出!C1427="","",总支出!C1427)</f>
        <v/>
      </c>
      <c r="E1427" s="8" t="str">
        <f>IF(总支出!D1427="","",总支出!D1427)</f>
        <v/>
      </c>
      <c r="F1427" s="6" t="str">
        <f>IF(总支出!E1427="","",总支出!E1427)</f>
        <v/>
      </c>
      <c r="G1427" s="6" t="str">
        <f>IF(总支出!H1427="","",总支出!H1427)</f>
        <v/>
      </c>
      <c r="H1427" s="6" t="str">
        <f>IF(总支出!I1427="","自动",总支出!I1427)</f>
        <v>自动</v>
      </c>
      <c r="I1427" s="6" t="str">
        <f>IF(F1427="","",IFERROR(VLOOKUP(F1427,税费设置!$A$15:$B$27,2,FALSE),"含税不明"))</f>
        <v/>
      </c>
      <c r="J1427" s="6" t="str">
        <f t="shared" si="155"/>
        <v/>
      </c>
      <c r="K1427" s="6" t="str">
        <f>IF(AND(税费设置!$B$5="是",G1427="个人支出",J1427="应税"),"是","否")</f>
        <v>否</v>
      </c>
      <c r="L1427" s="8">
        <f t="shared" si="156"/>
        <v>0</v>
      </c>
      <c r="M1427" s="8">
        <f t="shared" si="157"/>
        <v>0</v>
      </c>
      <c r="N1427" s="8">
        <f t="shared" si="158"/>
        <v>0</v>
      </c>
      <c r="O1427" s="8">
        <f t="shared" si="159"/>
        <v>0</v>
      </c>
      <c r="P1427" s="8">
        <f>IF(K1427&lt;&gt;"是",0,IF(税费设置!$B$6="是",E1427/(1+税费设置!$B$10),E1427))</f>
        <v>0</v>
      </c>
      <c r="Q1427" s="8">
        <f>IF(K1427&lt;&gt;"是",0,P1427*税费设置!$B$8)</f>
        <v>0</v>
      </c>
      <c r="R1427" s="8">
        <f>IF(K1427&lt;&gt;"是",0,P1427*税费设置!$B$9)</f>
        <v>0</v>
      </c>
      <c r="S1427" s="8">
        <f t="shared" si="160"/>
        <v>0</v>
      </c>
    </row>
    <row r="1428" spans="1:19" ht="13.9">
      <c r="A1428" s="6" t="str">
        <f>IF(总支出!A1428="","",总支出!A1428)</f>
        <v/>
      </c>
      <c r="B1428" s="7" t="str">
        <f>IF(总支出!B1428="","",总支出!B1428)</f>
        <v/>
      </c>
      <c r="C1428" s="6" t="str">
        <f t="shared" si="154"/>
        <v/>
      </c>
      <c r="D1428" s="6" t="str">
        <f>IF(总支出!C1428="","",总支出!C1428)</f>
        <v/>
      </c>
      <c r="E1428" s="8" t="str">
        <f>IF(总支出!D1428="","",总支出!D1428)</f>
        <v/>
      </c>
      <c r="F1428" s="6" t="str">
        <f>IF(总支出!E1428="","",总支出!E1428)</f>
        <v/>
      </c>
      <c r="G1428" s="6" t="str">
        <f>IF(总支出!H1428="","",总支出!H1428)</f>
        <v/>
      </c>
      <c r="H1428" s="6" t="str">
        <f>IF(总支出!I1428="","自动",总支出!I1428)</f>
        <v>自动</v>
      </c>
      <c r="I1428" s="6" t="str">
        <f>IF(F1428="","",IFERROR(VLOOKUP(F1428,税费设置!$A$15:$B$27,2,FALSE),"含税不明"))</f>
        <v/>
      </c>
      <c r="J1428" s="6" t="str">
        <f t="shared" si="155"/>
        <v/>
      </c>
      <c r="K1428" s="6" t="str">
        <f>IF(AND(税费设置!$B$5="是",G1428="个人支出",J1428="应税"),"是","否")</f>
        <v>否</v>
      </c>
      <c r="L1428" s="8">
        <f t="shared" si="156"/>
        <v>0</v>
      </c>
      <c r="M1428" s="8">
        <f t="shared" si="157"/>
        <v>0</v>
      </c>
      <c r="N1428" s="8">
        <f t="shared" si="158"/>
        <v>0</v>
      </c>
      <c r="O1428" s="8">
        <f t="shared" si="159"/>
        <v>0</v>
      </c>
      <c r="P1428" s="8">
        <f>IF(K1428&lt;&gt;"是",0,IF(税费设置!$B$6="是",E1428/(1+税费设置!$B$10),E1428))</f>
        <v>0</v>
      </c>
      <c r="Q1428" s="8">
        <f>IF(K1428&lt;&gt;"是",0,P1428*税费设置!$B$8)</f>
        <v>0</v>
      </c>
      <c r="R1428" s="8">
        <f>IF(K1428&lt;&gt;"是",0,P1428*税费设置!$B$9)</f>
        <v>0</v>
      </c>
      <c r="S1428" s="8">
        <f t="shared" si="160"/>
        <v>0</v>
      </c>
    </row>
    <row r="1429" spans="1:19" ht="13.9">
      <c r="A1429" s="6" t="str">
        <f>IF(总支出!A1429="","",总支出!A1429)</f>
        <v/>
      </c>
      <c r="B1429" s="7" t="str">
        <f>IF(总支出!B1429="","",总支出!B1429)</f>
        <v/>
      </c>
      <c r="C1429" s="6" t="str">
        <f t="shared" si="154"/>
        <v/>
      </c>
      <c r="D1429" s="6" t="str">
        <f>IF(总支出!C1429="","",总支出!C1429)</f>
        <v/>
      </c>
      <c r="E1429" s="8" t="str">
        <f>IF(总支出!D1429="","",总支出!D1429)</f>
        <v/>
      </c>
      <c r="F1429" s="6" t="str">
        <f>IF(总支出!E1429="","",总支出!E1429)</f>
        <v/>
      </c>
      <c r="G1429" s="6" t="str">
        <f>IF(总支出!H1429="","",总支出!H1429)</f>
        <v/>
      </c>
      <c r="H1429" s="6" t="str">
        <f>IF(总支出!I1429="","自动",总支出!I1429)</f>
        <v>自动</v>
      </c>
      <c r="I1429" s="6" t="str">
        <f>IF(F1429="","",IFERROR(VLOOKUP(F1429,税费设置!$A$15:$B$27,2,FALSE),"含税不明"))</f>
        <v/>
      </c>
      <c r="J1429" s="6" t="str">
        <f t="shared" si="155"/>
        <v/>
      </c>
      <c r="K1429" s="6" t="str">
        <f>IF(AND(税费设置!$B$5="是",G1429="个人支出",J1429="应税"),"是","否")</f>
        <v>否</v>
      </c>
      <c r="L1429" s="8">
        <f t="shared" si="156"/>
        <v>0</v>
      </c>
      <c r="M1429" s="8">
        <f t="shared" si="157"/>
        <v>0</v>
      </c>
      <c r="N1429" s="8">
        <f t="shared" si="158"/>
        <v>0</v>
      </c>
      <c r="O1429" s="8">
        <f t="shared" si="159"/>
        <v>0</v>
      </c>
      <c r="P1429" s="8">
        <f>IF(K1429&lt;&gt;"是",0,IF(税费设置!$B$6="是",E1429/(1+税费设置!$B$10),E1429))</f>
        <v>0</v>
      </c>
      <c r="Q1429" s="8">
        <f>IF(K1429&lt;&gt;"是",0,P1429*税费设置!$B$8)</f>
        <v>0</v>
      </c>
      <c r="R1429" s="8">
        <f>IF(K1429&lt;&gt;"是",0,P1429*税费设置!$B$9)</f>
        <v>0</v>
      </c>
      <c r="S1429" s="8">
        <f t="shared" si="160"/>
        <v>0</v>
      </c>
    </row>
    <row r="1430" spans="1:19" ht="13.9">
      <c r="A1430" s="6" t="str">
        <f>IF(总支出!A1430="","",总支出!A1430)</f>
        <v/>
      </c>
      <c r="B1430" s="7" t="str">
        <f>IF(总支出!B1430="","",总支出!B1430)</f>
        <v/>
      </c>
      <c r="C1430" s="6" t="str">
        <f t="shared" si="154"/>
        <v/>
      </c>
      <c r="D1430" s="6" t="str">
        <f>IF(总支出!C1430="","",总支出!C1430)</f>
        <v/>
      </c>
      <c r="E1430" s="8" t="str">
        <f>IF(总支出!D1430="","",总支出!D1430)</f>
        <v/>
      </c>
      <c r="F1430" s="6" t="str">
        <f>IF(总支出!E1430="","",总支出!E1430)</f>
        <v/>
      </c>
      <c r="G1430" s="6" t="str">
        <f>IF(总支出!H1430="","",总支出!H1430)</f>
        <v/>
      </c>
      <c r="H1430" s="6" t="str">
        <f>IF(总支出!I1430="","自动",总支出!I1430)</f>
        <v>自动</v>
      </c>
      <c r="I1430" s="6" t="str">
        <f>IF(F1430="","",IFERROR(VLOOKUP(F1430,税费设置!$A$15:$B$27,2,FALSE),"含税不明"))</f>
        <v/>
      </c>
      <c r="J1430" s="6" t="str">
        <f t="shared" si="155"/>
        <v/>
      </c>
      <c r="K1430" s="6" t="str">
        <f>IF(AND(税费设置!$B$5="是",G1430="个人支出",J1430="应税"),"是","否")</f>
        <v>否</v>
      </c>
      <c r="L1430" s="8">
        <f t="shared" si="156"/>
        <v>0</v>
      </c>
      <c r="M1430" s="8">
        <f t="shared" si="157"/>
        <v>0</v>
      </c>
      <c r="N1430" s="8">
        <f t="shared" si="158"/>
        <v>0</v>
      </c>
      <c r="O1430" s="8">
        <f t="shared" si="159"/>
        <v>0</v>
      </c>
      <c r="P1430" s="8">
        <f>IF(K1430&lt;&gt;"是",0,IF(税费设置!$B$6="是",E1430/(1+税费设置!$B$10),E1430))</f>
        <v>0</v>
      </c>
      <c r="Q1430" s="8">
        <f>IF(K1430&lt;&gt;"是",0,P1430*税费设置!$B$8)</f>
        <v>0</v>
      </c>
      <c r="R1430" s="8">
        <f>IF(K1430&lt;&gt;"是",0,P1430*税费设置!$B$9)</f>
        <v>0</v>
      </c>
      <c r="S1430" s="8">
        <f t="shared" si="160"/>
        <v>0</v>
      </c>
    </row>
    <row r="1431" spans="1:19" ht="13.9">
      <c r="A1431" s="6" t="str">
        <f>IF(总支出!A1431="","",总支出!A1431)</f>
        <v/>
      </c>
      <c r="B1431" s="7" t="str">
        <f>IF(总支出!B1431="","",总支出!B1431)</f>
        <v/>
      </c>
      <c r="C1431" s="6" t="str">
        <f t="shared" si="154"/>
        <v/>
      </c>
      <c r="D1431" s="6" t="str">
        <f>IF(总支出!C1431="","",总支出!C1431)</f>
        <v/>
      </c>
      <c r="E1431" s="8" t="str">
        <f>IF(总支出!D1431="","",总支出!D1431)</f>
        <v/>
      </c>
      <c r="F1431" s="6" t="str">
        <f>IF(总支出!E1431="","",总支出!E1431)</f>
        <v/>
      </c>
      <c r="G1431" s="6" t="str">
        <f>IF(总支出!H1431="","",总支出!H1431)</f>
        <v/>
      </c>
      <c r="H1431" s="6" t="str">
        <f>IF(总支出!I1431="","自动",总支出!I1431)</f>
        <v>自动</v>
      </c>
      <c r="I1431" s="6" t="str">
        <f>IF(F1431="","",IFERROR(VLOOKUP(F1431,税费设置!$A$15:$B$27,2,FALSE),"含税不明"))</f>
        <v/>
      </c>
      <c r="J1431" s="6" t="str">
        <f t="shared" si="155"/>
        <v/>
      </c>
      <c r="K1431" s="6" t="str">
        <f>IF(AND(税费设置!$B$5="是",G1431="个人支出",J1431="应税"),"是","否")</f>
        <v>否</v>
      </c>
      <c r="L1431" s="8">
        <f t="shared" si="156"/>
        <v>0</v>
      </c>
      <c r="M1431" s="8">
        <f t="shared" si="157"/>
        <v>0</v>
      </c>
      <c r="N1431" s="8">
        <f t="shared" si="158"/>
        <v>0</v>
      </c>
      <c r="O1431" s="8">
        <f t="shared" si="159"/>
        <v>0</v>
      </c>
      <c r="P1431" s="8">
        <f>IF(K1431&lt;&gt;"是",0,IF(税费设置!$B$6="是",E1431/(1+税费设置!$B$10),E1431))</f>
        <v>0</v>
      </c>
      <c r="Q1431" s="8">
        <f>IF(K1431&lt;&gt;"是",0,P1431*税费设置!$B$8)</f>
        <v>0</v>
      </c>
      <c r="R1431" s="8">
        <f>IF(K1431&lt;&gt;"是",0,P1431*税费设置!$B$9)</f>
        <v>0</v>
      </c>
      <c r="S1431" s="8">
        <f t="shared" si="160"/>
        <v>0</v>
      </c>
    </row>
    <row r="1432" spans="1:19" ht="13.9">
      <c r="A1432" s="6" t="str">
        <f>IF(总支出!A1432="","",总支出!A1432)</f>
        <v/>
      </c>
      <c r="B1432" s="7" t="str">
        <f>IF(总支出!B1432="","",总支出!B1432)</f>
        <v/>
      </c>
      <c r="C1432" s="6" t="str">
        <f t="shared" si="154"/>
        <v/>
      </c>
      <c r="D1432" s="6" t="str">
        <f>IF(总支出!C1432="","",总支出!C1432)</f>
        <v/>
      </c>
      <c r="E1432" s="8" t="str">
        <f>IF(总支出!D1432="","",总支出!D1432)</f>
        <v/>
      </c>
      <c r="F1432" s="6" t="str">
        <f>IF(总支出!E1432="","",总支出!E1432)</f>
        <v/>
      </c>
      <c r="G1432" s="6" t="str">
        <f>IF(总支出!H1432="","",总支出!H1432)</f>
        <v/>
      </c>
      <c r="H1432" s="6" t="str">
        <f>IF(总支出!I1432="","自动",总支出!I1432)</f>
        <v>自动</v>
      </c>
      <c r="I1432" s="6" t="str">
        <f>IF(F1432="","",IFERROR(VLOOKUP(F1432,税费设置!$A$15:$B$27,2,FALSE),"含税不明"))</f>
        <v/>
      </c>
      <c r="J1432" s="6" t="str">
        <f t="shared" si="155"/>
        <v/>
      </c>
      <c r="K1432" s="6" t="str">
        <f>IF(AND(税费设置!$B$5="是",G1432="个人支出",J1432="应税"),"是","否")</f>
        <v>否</v>
      </c>
      <c r="L1432" s="8">
        <f t="shared" si="156"/>
        <v>0</v>
      </c>
      <c r="M1432" s="8">
        <f t="shared" si="157"/>
        <v>0</v>
      </c>
      <c r="N1432" s="8">
        <f t="shared" si="158"/>
        <v>0</v>
      </c>
      <c r="O1432" s="8">
        <f t="shared" si="159"/>
        <v>0</v>
      </c>
      <c r="P1432" s="8">
        <f>IF(K1432&lt;&gt;"是",0,IF(税费设置!$B$6="是",E1432/(1+税费设置!$B$10),E1432))</f>
        <v>0</v>
      </c>
      <c r="Q1432" s="8">
        <f>IF(K1432&lt;&gt;"是",0,P1432*税费设置!$B$8)</f>
        <v>0</v>
      </c>
      <c r="R1432" s="8">
        <f>IF(K1432&lt;&gt;"是",0,P1432*税费设置!$B$9)</f>
        <v>0</v>
      </c>
      <c r="S1432" s="8">
        <f t="shared" si="160"/>
        <v>0</v>
      </c>
    </row>
    <row r="1433" spans="1:19" ht="13.9">
      <c r="A1433" s="6" t="str">
        <f>IF(总支出!A1433="","",总支出!A1433)</f>
        <v/>
      </c>
      <c r="B1433" s="7" t="str">
        <f>IF(总支出!B1433="","",总支出!B1433)</f>
        <v/>
      </c>
      <c r="C1433" s="6" t="str">
        <f t="shared" si="154"/>
        <v/>
      </c>
      <c r="D1433" s="6" t="str">
        <f>IF(总支出!C1433="","",总支出!C1433)</f>
        <v/>
      </c>
      <c r="E1433" s="8" t="str">
        <f>IF(总支出!D1433="","",总支出!D1433)</f>
        <v/>
      </c>
      <c r="F1433" s="6" t="str">
        <f>IF(总支出!E1433="","",总支出!E1433)</f>
        <v/>
      </c>
      <c r="G1433" s="6" t="str">
        <f>IF(总支出!H1433="","",总支出!H1433)</f>
        <v/>
      </c>
      <c r="H1433" s="6" t="str">
        <f>IF(总支出!I1433="","自动",总支出!I1433)</f>
        <v>自动</v>
      </c>
      <c r="I1433" s="6" t="str">
        <f>IF(F1433="","",IFERROR(VLOOKUP(F1433,税费设置!$A$15:$B$27,2,FALSE),"含税不明"))</f>
        <v/>
      </c>
      <c r="J1433" s="6" t="str">
        <f t="shared" si="155"/>
        <v/>
      </c>
      <c r="K1433" s="6" t="str">
        <f>IF(AND(税费设置!$B$5="是",G1433="个人支出",J1433="应税"),"是","否")</f>
        <v>否</v>
      </c>
      <c r="L1433" s="8">
        <f t="shared" si="156"/>
        <v>0</v>
      </c>
      <c r="M1433" s="8">
        <f t="shared" si="157"/>
        <v>0</v>
      </c>
      <c r="N1433" s="8">
        <f t="shared" si="158"/>
        <v>0</v>
      </c>
      <c r="O1433" s="8">
        <f t="shared" si="159"/>
        <v>0</v>
      </c>
      <c r="P1433" s="8">
        <f>IF(K1433&lt;&gt;"是",0,IF(税费设置!$B$6="是",E1433/(1+税费设置!$B$10),E1433))</f>
        <v>0</v>
      </c>
      <c r="Q1433" s="8">
        <f>IF(K1433&lt;&gt;"是",0,P1433*税费设置!$B$8)</f>
        <v>0</v>
      </c>
      <c r="R1433" s="8">
        <f>IF(K1433&lt;&gt;"是",0,P1433*税费设置!$B$9)</f>
        <v>0</v>
      </c>
      <c r="S1433" s="8">
        <f t="shared" si="160"/>
        <v>0</v>
      </c>
    </row>
    <row r="1434" spans="1:19" ht="13.9">
      <c r="A1434" s="6" t="str">
        <f>IF(总支出!A1434="","",总支出!A1434)</f>
        <v/>
      </c>
      <c r="B1434" s="7" t="str">
        <f>IF(总支出!B1434="","",总支出!B1434)</f>
        <v/>
      </c>
      <c r="C1434" s="6" t="str">
        <f t="shared" si="154"/>
        <v/>
      </c>
      <c r="D1434" s="6" t="str">
        <f>IF(总支出!C1434="","",总支出!C1434)</f>
        <v/>
      </c>
      <c r="E1434" s="8" t="str">
        <f>IF(总支出!D1434="","",总支出!D1434)</f>
        <v/>
      </c>
      <c r="F1434" s="6" t="str">
        <f>IF(总支出!E1434="","",总支出!E1434)</f>
        <v/>
      </c>
      <c r="G1434" s="6" t="str">
        <f>IF(总支出!H1434="","",总支出!H1434)</f>
        <v/>
      </c>
      <c r="H1434" s="6" t="str">
        <f>IF(总支出!I1434="","自动",总支出!I1434)</f>
        <v>自动</v>
      </c>
      <c r="I1434" s="6" t="str">
        <f>IF(F1434="","",IFERROR(VLOOKUP(F1434,税费设置!$A$15:$B$27,2,FALSE),"含税不明"))</f>
        <v/>
      </c>
      <c r="J1434" s="6" t="str">
        <f t="shared" si="155"/>
        <v/>
      </c>
      <c r="K1434" s="6" t="str">
        <f>IF(AND(税费设置!$B$5="是",G1434="个人支出",J1434="应税"),"是","否")</f>
        <v>否</v>
      </c>
      <c r="L1434" s="8">
        <f t="shared" si="156"/>
        <v>0</v>
      </c>
      <c r="M1434" s="8">
        <f t="shared" si="157"/>
        <v>0</v>
      </c>
      <c r="N1434" s="8">
        <f t="shared" si="158"/>
        <v>0</v>
      </c>
      <c r="O1434" s="8">
        <f t="shared" si="159"/>
        <v>0</v>
      </c>
      <c r="P1434" s="8">
        <f>IF(K1434&lt;&gt;"是",0,IF(税费设置!$B$6="是",E1434/(1+税费设置!$B$10),E1434))</f>
        <v>0</v>
      </c>
      <c r="Q1434" s="8">
        <f>IF(K1434&lt;&gt;"是",0,P1434*税费设置!$B$8)</f>
        <v>0</v>
      </c>
      <c r="R1434" s="8">
        <f>IF(K1434&lt;&gt;"是",0,P1434*税费设置!$B$9)</f>
        <v>0</v>
      </c>
      <c r="S1434" s="8">
        <f t="shared" si="160"/>
        <v>0</v>
      </c>
    </row>
    <row r="1435" spans="1:19" ht="13.9">
      <c r="A1435" s="6" t="str">
        <f>IF(总支出!A1435="","",总支出!A1435)</f>
        <v/>
      </c>
      <c r="B1435" s="7" t="str">
        <f>IF(总支出!B1435="","",总支出!B1435)</f>
        <v/>
      </c>
      <c r="C1435" s="6" t="str">
        <f t="shared" si="154"/>
        <v/>
      </c>
      <c r="D1435" s="6" t="str">
        <f>IF(总支出!C1435="","",总支出!C1435)</f>
        <v/>
      </c>
      <c r="E1435" s="8" t="str">
        <f>IF(总支出!D1435="","",总支出!D1435)</f>
        <v/>
      </c>
      <c r="F1435" s="6" t="str">
        <f>IF(总支出!E1435="","",总支出!E1435)</f>
        <v/>
      </c>
      <c r="G1435" s="6" t="str">
        <f>IF(总支出!H1435="","",总支出!H1435)</f>
        <v/>
      </c>
      <c r="H1435" s="6" t="str">
        <f>IF(总支出!I1435="","自动",总支出!I1435)</f>
        <v>自动</v>
      </c>
      <c r="I1435" s="6" t="str">
        <f>IF(F1435="","",IFERROR(VLOOKUP(F1435,税费设置!$A$15:$B$27,2,FALSE),"含税不明"))</f>
        <v/>
      </c>
      <c r="J1435" s="6" t="str">
        <f t="shared" si="155"/>
        <v/>
      </c>
      <c r="K1435" s="6" t="str">
        <f>IF(AND(税费设置!$B$5="是",G1435="个人支出",J1435="应税"),"是","否")</f>
        <v>否</v>
      </c>
      <c r="L1435" s="8">
        <f t="shared" si="156"/>
        <v>0</v>
      </c>
      <c r="M1435" s="8">
        <f t="shared" si="157"/>
        <v>0</v>
      </c>
      <c r="N1435" s="8">
        <f t="shared" si="158"/>
        <v>0</v>
      </c>
      <c r="O1435" s="8">
        <f t="shared" si="159"/>
        <v>0</v>
      </c>
      <c r="P1435" s="8">
        <f>IF(K1435&lt;&gt;"是",0,IF(税费设置!$B$6="是",E1435/(1+税费设置!$B$10),E1435))</f>
        <v>0</v>
      </c>
      <c r="Q1435" s="8">
        <f>IF(K1435&lt;&gt;"是",0,P1435*税费设置!$B$8)</f>
        <v>0</v>
      </c>
      <c r="R1435" s="8">
        <f>IF(K1435&lt;&gt;"是",0,P1435*税费设置!$B$9)</f>
        <v>0</v>
      </c>
      <c r="S1435" s="8">
        <f t="shared" si="160"/>
        <v>0</v>
      </c>
    </row>
    <row r="1436" spans="1:19" ht="13.9">
      <c r="A1436" s="6" t="str">
        <f>IF(总支出!A1436="","",总支出!A1436)</f>
        <v/>
      </c>
      <c r="B1436" s="7" t="str">
        <f>IF(总支出!B1436="","",总支出!B1436)</f>
        <v/>
      </c>
      <c r="C1436" s="6" t="str">
        <f t="shared" si="154"/>
        <v/>
      </c>
      <c r="D1436" s="6" t="str">
        <f>IF(总支出!C1436="","",总支出!C1436)</f>
        <v/>
      </c>
      <c r="E1436" s="8" t="str">
        <f>IF(总支出!D1436="","",总支出!D1436)</f>
        <v/>
      </c>
      <c r="F1436" s="6" t="str">
        <f>IF(总支出!E1436="","",总支出!E1436)</f>
        <v/>
      </c>
      <c r="G1436" s="6" t="str">
        <f>IF(总支出!H1436="","",总支出!H1436)</f>
        <v/>
      </c>
      <c r="H1436" s="6" t="str">
        <f>IF(总支出!I1436="","自动",总支出!I1436)</f>
        <v>自动</v>
      </c>
      <c r="I1436" s="6" t="str">
        <f>IF(F1436="","",IFERROR(VLOOKUP(F1436,税费设置!$A$15:$B$27,2,FALSE),"含税不明"))</f>
        <v/>
      </c>
      <c r="J1436" s="6" t="str">
        <f t="shared" si="155"/>
        <v/>
      </c>
      <c r="K1436" s="6" t="str">
        <f>IF(AND(税费设置!$B$5="是",G1436="个人支出",J1436="应税"),"是","否")</f>
        <v>否</v>
      </c>
      <c r="L1436" s="8">
        <f t="shared" si="156"/>
        <v>0</v>
      </c>
      <c r="M1436" s="8">
        <f t="shared" si="157"/>
        <v>0</v>
      </c>
      <c r="N1436" s="8">
        <f t="shared" si="158"/>
        <v>0</v>
      </c>
      <c r="O1436" s="8">
        <f t="shared" si="159"/>
        <v>0</v>
      </c>
      <c r="P1436" s="8">
        <f>IF(K1436&lt;&gt;"是",0,IF(税费设置!$B$6="是",E1436/(1+税费设置!$B$10),E1436))</f>
        <v>0</v>
      </c>
      <c r="Q1436" s="8">
        <f>IF(K1436&lt;&gt;"是",0,P1436*税费设置!$B$8)</f>
        <v>0</v>
      </c>
      <c r="R1436" s="8">
        <f>IF(K1436&lt;&gt;"是",0,P1436*税费设置!$B$9)</f>
        <v>0</v>
      </c>
      <c r="S1436" s="8">
        <f t="shared" si="160"/>
        <v>0</v>
      </c>
    </row>
    <row r="1437" spans="1:19" ht="13.9">
      <c r="A1437" s="6" t="str">
        <f>IF(总支出!A1437="","",总支出!A1437)</f>
        <v/>
      </c>
      <c r="B1437" s="7" t="str">
        <f>IF(总支出!B1437="","",总支出!B1437)</f>
        <v/>
      </c>
      <c r="C1437" s="6" t="str">
        <f t="shared" si="154"/>
        <v/>
      </c>
      <c r="D1437" s="6" t="str">
        <f>IF(总支出!C1437="","",总支出!C1437)</f>
        <v/>
      </c>
      <c r="E1437" s="8" t="str">
        <f>IF(总支出!D1437="","",总支出!D1437)</f>
        <v/>
      </c>
      <c r="F1437" s="6" t="str">
        <f>IF(总支出!E1437="","",总支出!E1437)</f>
        <v/>
      </c>
      <c r="G1437" s="6" t="str">
        <f>IF(总支出!H1437="","",总支出!H1437)</f>
        <v/>
      </c>
      <c r="H1437" s="6" t="str">
        <f>IF(总支出!I1437="","自动",总支出!I1437)</f>
        <v>自动</v>
      </c>
      <c r="I1437" s="6" t="str">
        <f>IF(F1437="","",IFERROR(VLOOKUP(F1437,税费设置!$A$15:$B$27,2,FALSE),"含税不明"))</f>
        <v/>
      </c>
      <c r="J1437" s="6" t="str">
        <f t="shared" si="155"/>
        <v/>
      </c>
      <c r="K1437" s="6" t="str">
        <f>IF(AND(税费设置!$B$5="是",G1437="个人支出",J1437="应税"),"是","否")</f>
        <v>否</v>
      </c>
      <c r="L1437" s="8">
        <f t="shared" si="156"/>
        <v>0</v>
      </c>
      <c r="M1437" s="8">
        <f t="shared" si="157"/>
        <v>0</v>
      </c>
      <c r="N1437" s="8">
        <f t="shared" si="158"/>
        <v>0</v>
      </c>
      <c r="O1437" s="8">
        <f t="shared" si="159"/>
        <v>0</v>
      </c>
      <c r="P1437" s="8">
        <f>IF(K1437&lt;&gt;"是",0,IF(税费设置!$B$6="是",E1437/(1+税费设置!$B$10),E1437))</f>
        <v>0</v>
      </c>
      <c r="Q1437" s="8">
        <f>IF(K1437&lt;&gt;"是",0,P1437*税费设置!$B$8)</f>
        <v>0</v>
      </c>
      <c r="R1437" s="8">
        <f>IF(K1437&lt;&gt;"是",0,P1437*税费设置!$B$9)</f>
        <v>0</v>
      </c>
      <c r="S1437" s="8">
        <f t="shared" si="160"/>
        <v>0</v>
      </c>
    </row>
    <row r="1438" spans="1:19" ht="13.9">
      <c r="A1438" s="6" t="str">
        <f>IF(总支出!A1438="","",总支出!A1438)</f>
        <v/>
      </c>
      <c r="B1438" s="7" t="str">
        <f>IF(总支出!B1438="","",总支出!B1438)</f>
        <v/>
      </c>
      <c r="C1438" s="6" t="str">
        <f t="shared" si="154"/>
        <v/>
      </c>
      <c r="D1438" s="6" t="str">
        <f>IF(总支出!C1438="","",总支出!C1438)</f>
        <v/>
      </c>
      <c r="E1438" s="8" t="str">
        <f>IF(总支出!D1438="","",总支出!D1438)</f>
        <v/>
      </c>
      <c r="F1438" s="6" t="str">
        <f>IF(总支出!E1438="","",总支出!E1438)</f>
        <v/>
      </c>
      <c r="G1438" s="6" t="str">
        <f>IF(总支出!H1438="","",总支出!H1438)</f>
        <v/>
      </c>
      <c r="H1438" s="6" t="str">
        <f>IF(总支出!I1438="","自动",总支出!I1438)</f>
        <v>自动</v>
      </c>
      <c r="I1438" s="6" t="str">
        <f>IF(F1438="","",IFERROR(VLOOKUP(F1438,税费设置!$A$15:$B$27,2,FALSE),"含税不明"))</f>
        <v/>
      </c>
      <c r="J1438" s="6" t="str">
        <f t="shared" si="155"/>
        <v/>
      </c>
      <c r="K1438" s="6" t="str">
        <f>IF(AND(税费设置!$B$5="是",G1438="个人支出",J1438="应税"),"是","否")</f>
        <v>否</v>
      </c>
      <c r="L1438" s="8">
        <f t="shared" si="156"/>
        <v>0</v>
      </c>
      <c r="M1438" s="8">
        <f t="shared" si="157"/>
        <v>0</v>
      </c>
      <c r="N1438" s="8">
        <f t="shared" si="158"/>
        <v>0</v>
      </c>
      <c r="O1438" s="8">
        <f t="shared" si="159"/>
        <v>0</v>
      </c>
      <c r="P1438" s="8">
        <f>IF(K1438&lt;&gt;"是",0,IF(税费设置!$B$6="是",E1438/(1+税费设置!$B$10),E1438))</f>
        <v>0</v>
      </c>
      <c r="Q1438" s="8">
        <f>IF(K1438&lt;&gt;"是",0,P1438*税费设置!$B$8)</f>
        <v>0</v>
      </c>
      <c r="R1438" s="8">
        <f>IF(K1438&lt;&gt;"是",0,P1438*税费设置!$B$9)</f>
        <v>0</v>
      </c>
      <c r="S1438" s="8">
        <f t="shared" si="160"/>
        <v>0</v>
      </c>
    </row>
    <row r="1439" spans="1:19" ht="13.9">
      <c r="A1439" s="6" t="str">
        <f>IF(总支出!A1439="","",总支出!A1439)</f>
        <v/>
      </c>
      <c r="B1439" s="7" t="str">
        <f>IF(总支出!B1439="","",总支出!B1439)</f>
        <v/>
      </c>
      <c r="C1439" s="6" t="str">
        <f t="shared" si="154"/>
        <v/>
      </c>
      <c r="D1439" s="6" t="str">
        <f>IF(总支出!C1439="","",总支出!C1439)</f>
        <v/>
      </c>
      <c r="E1439" s="8" t="str">
        <f>IF(总支出!D1439="","",总支出!D1439)</f>
        <v/>
      </c>
      <c r="F1439" s="6" t="str">
        <f>IF(总支出!E1439="","",总支出!E1439)</f>
        <v/>
      </c>
      <c r="G1439" s="6" t="str">
        <f>IF(总支出!H1439="","",总支出!H1439)</f>
        <v/>
      </c>
      <c r="H1439" s="6" t="str">
        <f>IF(总支出!I1439="","自动",总支出!I1439)</f>
        <v>自动</v>
      </c>
      <c r="I1439" s="6" t="str">
        <f>IF(F1439="","",IFERROR(VLOOKUP(F1439,税费设置!$A$15:$B$27,2,FALSE),"含税不明"))</f>
        <v/>
      </c>
      <c r="J1439" s="6" t="str">
        <f t="shared" si="155"/>
        <v/>
      </c>
      <c r="K1439" s="6" t="str">
        <f>IF(AND(税费设置!$B$5="是",G1439="个人支出",J1439="应税"),"是","否")</f>
        <v>否</v>
      </c>
      <c r="L1439" s="8">
        <f t="shared" si="156"/>
        <v>0</v>
      </c>
      <c r="M1439" s="8">
        <f t="shared" si="157"/>
        <v>0</v>
      </c>
      <c r="N1439" s="8">
        <f t="shared" si="158"/>
        <v>0</v>
      </c>
      <c r="O1439" s="8">
        <f t="shared" si="159"/>
        <v>0</v>
      </c>
      <c r="P1439" s="8">
        <f>IF(K1439&lt;&gt;"是",0,IF(税费设置!$B$6="是",E1439/(1+税费设置!$B$10),E1439))</f>
        <v>0</v>
      </c>
      <c r="Q1439" s="8">
        <f>IF(K1439&lt;&gt;"是",0,P1439*税费设置!$B$8)</f>
        <v>0</v>
      </c>
      <c r="R1439" s="8">
        <f>IF(K1439&lt;&gt;"是",0,P1439*税费设置!$B$9)</f>
        <v>0</v>
      </c>
      <c r="S1439" s="8">
        <f t="shared" si="160"/>
        <v>0</v>
      </c>
    </row>
    <row r="1440" spans="1:19" ht="13.9">
      <c r="A1440" s="6" t="str">
        <f>IF(总支出!A1440="","",总支出!A1440)</f>
        <v/>
      </c>
      <c r="B1440" s="7" t="str">
        <f>IF(总支出!B1440="","",总支出!B1440)</f>
        <v/>
      </c>
      <c r="C1440" s="6" t="str">
        <f t="shared" si="154"/>
        <v/>
      </c>
      <c r="D1440" s="6" t="str">
        <f>IF(总支出!C1440="","",总支出!C1440)</f>
        <v/>
      </c>
      <c r="E1440" s="8" t="str">
        <f>IF(总支出!D1440="","",总支出!D1440)</f>
        <v/>
      </c>
      <c r="F1440" s="6" t="str">
        <f>IF(总支出!E1440="","",总支出!E1440)</f>
        <v/>
      </c>
      <c r="G1440" s="6" t="str">
        <f>IF(总支出!H1440="","",总支出!H1440)</f>
        <v/>
      </c>
      <c r="H1440" s="6" t="str">
        <f>IF(总支出!I1440="","自动",总支出!I1440)</f>
        <v>自动</v>
      </c>
      <c r="I1440" s="6" t="str">
        <f>IF(F1440="","",IFERROR(VLOOKUP(F1440,税费设置!$A$15:$B$27,2,FALSE),"含税不明"))</f>
        <v/>
      </c>
      <c r="J1440" s="6" t="str">
        <f t="shared" si="155"/>
        <v/>
      </c>
      <c r="K1440" s="6" t="str">
        <f>IF(AND(税费设置!$B$5="是",G1440="个人支出",J1440="应税"),"是","否")</f>
        <v>否</v>
      </c>
      <c r="L1440" s="8">
        <f t="shared" si="156"/>
        <v>0</v>
      </c>
      <c r="M1440" s="8">
        <f t="shared" si="157"/>
        <v>0</v>
      </c>
      <c r="N1440" s="8">
        <f t="shared" si="158"/>
        <v>0</v>
      </c>
      <c r="O1440" s="8">
        <f t="shared" si="159"/>
        <v>0</v>
      </c>
      <c r="P1440" s="8">
        <f>IF(K1440&lt;&gt;"是",0,IF(税费设置!$B$6="是",E1440/(1+税费设置!$B$10),E1440))</f>
        <v>0</v>
      </c>
      <c r="Q1440" s="8">
        <f>IF(K1440&lt;&gt;"是",0,P1440*税费设置!$B$8)</f>
        <v>0</v>
      </c>
      <c r="R1440" s="8">
        <f>IF(K1440&lt;&gt;"是",0,P1440*税费设置!$B$9)</f>
        <v>0</v>
      </c>
      <c r="S1440" s="8">
        <f t="shared" si="160"/>
        <v>0</v>
      </c>
    </row>
    <row r="1441" spans="1:19" ht="13.9">
      <c r="A1441" s="6" t="str">
        <f>IF(总支出!A1441="","",总支出!A1441)</f>
        <v/>
      </c>
      <c r="B1441" s="7" t="str">
        <f>IF(总支出!B1441="","",总支出!B1441)</f>
        <v/>
      </c>
      <c r="C1441" s="6" t="str">
        <f t="shared" si="154"/>
        <v/>
      </c>
      <c r="D1441" s="6" t="str">
        <f>IF(总支出!C1441="","",总支出!C1441)</f>
        <v/>
      </c>
      <c r="E1441" s="8" t="str">
        <f>IF(总支出!D1441="","",总支出!D1441)</f>
        <v/>
      </c>
      <c r="F1441" s="6" t="str">
        <f>IF(总支出!E1441="","",总支出!E1441)</f>
        <v/>
      </c>
      <c r="G1441" s="6" t="str">
        <f>IF(总支出!H1441="","",总支出!H1441)</f>
        <v/>
      </c>
      <c r="H1441" s="6" t="str">
        <f>IF(总支出!I1441="","自动",总支出!I1441)</f>
        <v>自动</v>
      </c>
      <c r="I1441" s="6" t="str">
        <f>IF(F1441="","",IFERROR(VLOOKUP(F1441,税费设置!$A$15:$B$27,2,FALSE),"含税不明"))</f>
        <v/>
      </c>
      <c r="J1441" s="6" t="str">
        <f t="shared" si="155"/>
        <v/>
      </c>
      <c r="K1441" s="6" t="str">
        <f>IF(AND(税费设置!$B$5="是",G1441="个人支出",J1441="应税"),"是","否")</f>
        <v>否</v>
      </c>
      <c r="L1441" s="8">
        <f t="shared" si="156"/>
        <v>0</v>
      </c>
      <c r="M1441" s="8">
        <f t="shared" si="157"/>
        <v>0</v>
      </c>
      <c r="N1441" s="8">
        <f t="shared" si="158"/>
        <v>0</v>
      </c>
      <c r="O1441" s="8">
        <f t="shared" si="159"/>
        <v>0</v>
      </c>
      <c r="P1441" s="8">
        <f>IF(K1441&lt;&gt;"是",0,IF(税费设置!$B$6="是",E1441/(1+税费设置!$B$10),E1441))</f>
        <v>0</v>
      </c>
      <c r="Q1441" s="8">
        <f>IF(K1441&lt;&gt;"是",0,P1441*税费设置!$B$8)</f>
        <v>0</v>
      </c>
      <c r="R1441" s="8">
        <f>IF(K1441&lt;&gt;"是",0,P1441*税费设置!$B$9)</f>
        <v>0</v>
      </c>
      <c r="S1441" s="8">
        <f t="shared" si="160"/>
        <v>0</v>
      </c>
    </row>
    <row r="1442" spans="1:19" ht="13.9">
      <c r="A1442" s="6" t="str">
        <f>IF(总支出!A1442="","",总支出!A1442)</f>
        <v/>
      </c>
      <c r="B1442" s="7" t="str">
        <f>IF(总支出!B1442="","",总支出!B1442)</f>
        <v/>
      </c>
      <c r="C1442" s="6" t="str">
        <f t="shared" si="154"/>
        <v/>
      </c>
      <c r="D1442" s="6" t="str">
        <f>IF(总支出!C1442="","",总支出!C1442)</f>
        <v/>
      </c>
      <c r="E1442" s="8" t="str">
        <f>IF(总支出!D1442="","",总支出!D1442)</f>
        <v/>
      </c>
      <c r="F1442" s="6" t="str">
        <f>IF(总支出!E1442="","",总支出!E1442)</f>
        <v/>
      </c>
      <c r="G1442" s="6" t="str">
        <f>IF(总支出!H1442="","",总支出!H1442)</f>
        <v/>
      </c>
      <c r="H1442" s="6" t="str">
        <f>IF(总支出!I1442="","自动",总支出!I1442)</f>
        <v>自动</v>
      </c>
      <c r="I1442" s="6" t="str">
        <f>IF(F1442="","",IFERROR(VLOOKUP(F1442,税费设置!$A$15:$B$27,2,FALSE),"含税不明"))</f>
        <v/>
      </c>
      <c r="J1442" s="6" t="str">
        <f t="shared" si="155"/>
        <v/>
      </c>
      <c r="K1442" s="6" t="str">
        <f>IF(AND(税费设置!$B$5="是",G1442="个人支出",J1442="应税"),"是","否")</f>
        <v>否</v>
      </c>
      <c r="L1442" s="8">
        <f t="shared" si="156"/>
        <v>0</v>
      </c>
      <c r="M1442" s="8">
        <f t="shared" si="157"/>
        <v>0</v>
      </c>
      <c r="N1442" s="8">
        <f t="shared" si="158"/>
        <v>0</v>
      </c>
      <c r="O1442" s="8">
        <f t="shared" si="159"/>
        <v>0</v>
      </c>
      <c r="P1442" s="8">
        <f>IF(K1442&lt;&gt;"是",0,IF(税费设置!$B$6="是",E1442/(1+税费设置!$B$10),E1442))</f>
        <v>0</v>
      </c>
      <c r="Q1442" s="8">
        <f>IF(K1442&lt;&gt;"是",0,P1442*税费设置!$B$8)</f>
        <v>0</v>
      </c>
      <c r="R1442" s="8">
        <f>IF(K1442&lt;&gt;"是",0,P1442*税费设置!$B$9)</f>
        <v>0</v>
      </c>
      <c r="S1442" s="8">
        <f t="shared" si="160"/>
        <v>0</v>
      </c>
    </row>
    <row r="1443" spans="1:19" ht="13.9">
      <c r="A1443" s="6" t="str">
        <f>IF(总支出!A1443="","",总支出!A1443)</f>
        <v/>
      </c>
      <c r="B1443" s="7" t="str">
        <f>IF(总支出!B1443="","",总支出!B1443)</f>
        <v/>
      </c>
      <c r="C1443" s="6" t="str">
        <f t="shared" si="154"/>
        <v/>
      </c>
      <c r="D1443" s="6" t="str">
        <f>IF(总支出!C1443="","",总支出!C1443)</f>
        <v/>
      </c>
      <c r="E1443" s="8" t="str">
        <f>IF(总支出!D1443="","",总支出!D1443)</f>
        <v/>
      </c>
      <c r="F1443" s="6" t="str">
        <f>IF(总支出!E1443="","",总支出!E1443)</f>
        <v/>
      </c>
      <c r="G1443" s="6" t="str">
        <f>IF(总支出!H1443="","",总支出!H1443)</f>
        <v/>
      </c>
      <c r="H1443" s="6" t="str">
        <f>IF(总支出!I1443="","自动",总支出!I1443)</f>
        <v>自动</v>
      </c>
      <c r="I1443" s="6" t="str">
        <f>IF(F1443="","",IFERROR(VLOOKUP(F1443,税费设置!$A$15:$B$27,2,FALSE),"含税不明"))</f>
        <v/>
      </c>
      <c r="J1443" s="6" t="str">
        <f t="shared" si="155"/>
        <v/>
      </c>
      <c r="K1443" s="6" t="str">
        <f>IF(AND(税费设置!$B$5="是",G1443="个人支出",J1443="应税"),"是","否")</f>
        <v>否</v>
      </c>
      <c r="L1443" s="8">
        <f t="shared" si="156"/>
        <v>0</v>
      </c>
      <c r="M1443" s="8">
        <f t="shared" si="157"/>
        <v>0</v>
      </c>
      <c r="N1443" s="8">
        <f t="shared" si="158"/>
        <v>0</v>
      </c>
      <c r="O1443" s="8">
        <f t="shared" si="159"/>
        <v>0</v>
      </c>
      <c r="P1443" s="8">
        <f>IF(K1443&lt;&gt;"是",0,IF(税费设置!$B$6="是",E1443/(1+税费设置!$B$10),E1443))</f>
        <v>0</v>
      </c>
      <c r="Q1443" s="8">
        <f>IF(K1443&lt;&gt;"是",0,P1443*税费设置!$B$8)</f>
        <v>0</v>
      </c>
      <c r="R1443" s="8">
        <f>IF(K1443&lt;&gt;"是",0,P1443*税费设置!$B$9)</f>
        <v>0</v>
      </c>
      <c r="S1443" s="8">
        <f t="shared" si="160"/>
        <v>0</v>
      </c>
    </row>
    <row r="1444" spans="1:19" ht="13.9">
      <c r="A1444" s="6" t="str">
        <f>IF(总支出!A1444="","",总支出!A1444)</f>
        <v/>
      </c>
      <c r="B1444" s="7" t="str">
        <f>IF(总支出!B1444="","",总支出!B1444)</f>
        <v/>
      </c>
      <c r="C1444" s="6" t="str">
        <f t="shared" si="154"/>
        <v/>
      </c>
      <c r="D1444" s="6" t="str">
        <f>IF(总支出!C1444="","",总支出!C1444)</f>
        <v/>
      </c>
      <c r="E1444" s="8" t="str">
        <f>IF(总支出!D1444="","",总支出!D1444)</f>
        <v/>
      </c>
      <c r="F1444" s="6" t="str">
        <f>IF(总支出!E1444="","",总支出!E1444)</f>
        <v/>
      </c>
      <c r="G1444" s="6" t="str">
        <f>IF(总支出!H1444="","",总支出!H1444)</f>
        <v/>
      </c>
      <c r="H1444" s="6" t="str">
        <f>IF(总支出!I1444="","自动",总支出!I1444)</f>
        <v>自动</v>
      </c>
      <c r="I1444" s="6" t="str">
        <f>IF(F1444="","",IFERROR(VLOOKUP(F1444,税费设置!$A$15:$B$27,2,FALSE),"含税不明"))</f>
        <v/>
      </c>
      <c r="J1444" s="6" t="str">
        <f t="shared" si="155"/>
        <v/>
      </c>
      <c r="K1444" s="6" t="str">
        <f>IF(AND(税费设置!$B$5="是",G1444="个人支出",J1444="应税"),"是","否")</f>
        <v>否</v>
      </c>
      <c r="L1444" s="8">
        <f t="shared" si="156"/>
        <v>0</v>
      </c>
      <c r="M1444" s="8">
        <f t="shared" si="157"/>
        <v>0</v>
      </c>
      <c r="N1444" s="8">
        <f t="shared" si="158"/>
        <v>0</v>
      </c>
      <c r="O1444" s="8">
        <f t="shared" si="159"/>
        <v>0</v>
      </c>
      <c r="P1444" s="8">
        <f>IF(K1444&lt;&gt;"是",0,IF(税费设置!$B$6="是",E1444/(1+税费设置!$B$10),E1444))</f>
        <v>0</v>
      </c>
      <c r="Q1444" s="8">
        <f>IF(K1444&lt;&gt;"是",0,P1444*税费设置!$B$8)</f>
        <v>0</v>
      </c>
      <c r="R1444" s="8">
        <f>IF(K1444&lt;&gt;"是",0,P1444*税费设置!$B$9)</f>
        <v>0</v>
      </c>
      <c r="S1444" s="8">
        <f t="shared" si="160"/>
        <v>0</v>
      </c>
    </row>
    <row r="1445" spans="1:19" ht="13.9">
      <c r="A1445" s="6" t="str">
        <f>IF(总支出!A1445="","",总支出!A1445)</f>
        <v/>
      </c>
      <c r="B1445" s="7" t="str">
        <f>IF(总支出!B1445="","",总支出!B1445)</f>
        <v/>
      </c>
      <c r="C1445" s="6" t="str">
        <f t="shared" si="154"/>
        <v/>
      </c>
      <c r="D1445" s="6" t="str">
        <f>IF(总支出!C1445="","",总支出!C1445)</f>
        <v/>
      </c>
      <c r="E1445" s="8" t="str">
        <f>IF(总支出!D1445="","",总支出!D1445)</f>
        <v/>
      </c>
      <c r="F1445" s="6" t="str">
        <f>IF(总支出!E1445="","",总支出!E1445)</f>
        <v/>
      </c>
      <c r="G1445" s="6" t="str">
        <f>IF(总支出!H1445="","",总支出!H1445)</f>
        <v/>
      </c>
      <c r="H1445" s="6" t="str">
        <f>IF(总支出!I1445="","自动",总支出!I1445)</f>
        <v>自动</v>
      </c>
      <c r="I1445" s="6" t="str">
        <f>IF(F1445="","",IFERROR(VLOOKUP(F1445,税费设置!$A$15:$B$27,2,FALSE),"含税不明"))</f>
        <v/>
      </c>
      <c r="J1445" s="6" t="str">
        <f t="shared" si="155"/>
        <v/>
      </c>
      <c r="K1445" s="6" t="str">
        <f>IF(AND(税费设置!$B$5="是",G1445="个人支出",J1445="应税"),"是","否")</f>
        <v>否</v>
      </c>
      <c r="L1445" s="8">
        <f t="shared" si="156"/>
        <v>0</v>
      </c>
      <c r="M1445" s="8">
        <f t="shared" si="157"/>
        <v>0</v>
      </c>
      <c r="N1445" s="8">
        <f t="shared" si="158"/>
        <v>0</v>
      </c>
      <c r="O1445" s="8">
        <f t="shared" si="159"/>
        <v>0</v>
      </c>
      <c r="P1445" s="8">
        <f>IF(K1445&lt;&gt;"是",0,IF(税费设置!$B$6="是",E1445/(1+税费设置!$B$10),E1445))</f>
        <v>0</v>
      </c>
      <c r="Q1445" s="8">
        <f>IF(K1445&lt;&gt;"是",0,P1445*税费设置!$B$8)</f>
        <v>0</v>
      </c>
      <c r="R1445" s="8">
        <f>IF(K1445&lt;&gt;"是",0,P1445*税费设置!$B$9)</f>
        <v>0</v>
      </c>
      <c r="S1445" s="8">
        <f t="shared" si="160"/>
        <v>0</v>
      </c>
    </row>
    <row r="1446" spans="1:19" ht="13.9">
      <c r="A1446" s="6" t="str">
        <f>IF(总支出!A1446="","",总支出!A1446)</f>
        <v/>
      </c>
      <c r="B1446" s="7" t="str">
        <f>IF(总支出!B1446="","",总支出!B1446)</f>
        <v/>
      </c>
      <c r="C1446" s="6" t="str">
        <f t="shared" si="154"/>
        <v/>
      </c>
      <c r="D1446" s="6" t="str">
        <f>IF(总支出!C1446="","",总支出!C1446)</f>
        <v/>
      </c>
      <c r="E1446" s="8" t="str">
        <f>IF(总支出!D1446="","",总支出!D1446)</f>
        <v/>
      </c>
      <c r="F1446" s="6" t="str">
        <f>IF(总支出!E1446="","",总支出!E1446)</f>
        <v/>
      </c>
      <c r="G1446" s="6" t="str">
        <f>IF(总支出!H1446="","",总支出!H1446)</f>
        <v/>
      </c>
      <c r="H1446" s="6" t="str">
        <f>IF(总支出!I1446="","自动",总支出!I1446)</f>
        <v>自动</v>
      </c>
      <c r="I1446" s="6" t="str">
        <f>IF(F1446="","",IFERROR(VLOOKUP(F1446,税费设置!$A$15:$B$27,2,FALSE),"含税不明"))</f>
        <v/>
      </c>
      <c r="J1446" s="6" t="str">
        <f t="shared" si="155"/>
        <v/>
      </c>
      <c r="K1446" s="6" t="str">
        <f>IF(AND(税费设置!$B$5="是",G1446="个人支出",J1446="应税"),"是","否")</f>
        <v>否</v>
      </c>
      <c r="L1446" s="8">
        <f t="shared" si="156"/>
        <v>0</v>
      </c>
      <c r="M1446" s="8">
        <f t="shared" si="157"/>
        <v>0</v>
      </c>
      <c r="N1446" s="8">
        <f t="shared" si="158"/>
        <v>0</v>
      </c>
      <c r="O1446" s="8">
        <f t="shared" si="159"/>
        <v>0</v>
      </c>
      <c r="P1446" s="8">
        <f>IF(K1446&lt;&gt;"是",0,IF(税费设置!$B$6="是",E1446/(1+税费设置!$B$10),E1446))</f>
        <v>0</v>
      </c>
      <c r="Q1446" s="8">
        <f>IF(K1446&lt;&gt;"是",0,P1446*税费设置!$B$8)</f>
        <v>0</v>
      </c>
      <c r="R1446" s="8">
        <f>IF(K1446&lt;&gt;"是",0,P1446*税费设置!$B$9)</f>
        <v>0</v>
      </c>
      <c r="S1446" s="8">
        <f t="shared" si="160"/>
        <v>0</v>
      </c>
    </row>
    <row r="1447" spans="1:19" ht="13.9">
      <c r="A1447" s="6" t="str">
        <f>IF(总支出!A1447="","",总支出!A1447)</f>
        <v/>
      </c>
      <c r="B1447" s="7" t="str">
        <f>IF(总支出!B1447="","",总支出!B1447)</f>
        <v/>
      </c>
      <c r="C1447" s="6" t="str">
        <f t="shared" si="154"/>
        <v/>
      </c>
      <c r="D1447" s="6" t="str">
        <f>IF(总支出!C1447="","",总支出!C1447)</f>
        <v/>
      </c>
      <c r="E1447" s="8" t="str">
        <f>IF(总支出!D1447="","",总支出!D1447)</f>
        <v/>
      </c>
      <c r="F1447" s="6" t="str">
        <f>IF(总支出!E1447="","",总支出!E1447)</f>
        <v/>
      </c>
      <c r="G1447" s="6" t="str">
        <f>IF(总支出!H1447="","",总支出!H1447)</f>
        <v/>
      </c>
      <c r="H1447" s="6" t="str">
        <f>IF(总支出!I1447="","自动",总支出!I1447)</f>
        <v>自动</v>
      </c>
      <c r="I1447" s="6" t="str">
        <f>IF(F1447="","",IFERROR(VLOOKUP(F1447,税费设置!$A$15:$B$27,2,FALSE),"含税不明"))</f>
        <v/>
      </c>
      <c r="J1447" s="6" t="str">
        <f t="shared" si="155"/>
        <v/>
      </c>
      <c r="K1447" s="6" t="str">
        <f>IF(AND(税费设置!$B$5="是",G1447="个人支出",J1447="应税"),"是","否")</f>
        <v>否</v>
      </c>
      <c r="L1447" s="8">
        <f t="shared" si="156"/>
        <v>0</v>
      </c>
      <c r="M1447" s="8">
        <f t="shared" si="157"/>
        <v>0</v>
      </c>
      <c r="N1447" s="8">
        <f t="shared" si="158"/>
        <v>0</v>
      </c>
      <c r="O1447" s="8">
        <f t="shared" si="159"/>
        <v>0</v>
      </c>
      <c r="P1447" s="8">
        <f>IF(K1447&lt;&gt;"是",0,IF(税费设置!$B$6="是",E1447/(1+税费设置!$B$10),E1447))</f>
        <v>0</v>
      </c>
      <c r="Q1447" s="8">
        <f>IF(K1447&lt;&gt;"是",0,P1447*税费设置!$B$8)</f>
        <v>0</v>
      </c>
      <c r="R1447" s="8">
        <f>IF(K1447&lt;&gt;"是",0,P1447*税费设置!$B$9)</f>
        <v>0</v>
      </c>
      <c r="S1447" s="8">
        <f t="shared" si="160"/>
        <v>0</v>
      </c>
    </row>
    <row r="1448" spans="1:19" ht="13.9">
      <c r="A1448" s="6" t="str">
        <f>IF(总支出!A1448="","",总支出!A1448)</f>
        <v/>
      </c>
      <c r="B1448" s="7" t="str">
        <f>IF(总支出!B1448="","",总支出!B1448)</f>
        <v/>
      </c>
      <c r="C1448" s="6" t="str">
        <f t="shared" si="154"/>
        <v/>
      </c>
      <c r="D1448" s="6" t="str">
        <f>IF(总支出!C1448="","",总支出!C1448)</f>
        <v/>
      </c>
      <c r="E1448" s="8" t="str">
        <f>IF(总支出!D1448="","",总支出!D1448)</f>
        <v/>
      </c>
      <c r="F1448" s="6" t="str">
        <f>IF(总支出!E1448="","",总支出!E1448)</f>
        <v/>
      </c>
      <c r="G1448" s="6" t="str">
        <f>IF(总支出!H1448="","",总支出!H1448)</f>
        <v/>
      </c>
      <c r="H1448" s="6" t="str">
        <f>IF(总支出!I1448="","自动",总支出!I1448)</f>
        <v>自动</v>
      </c>
      <c r="I1448" s="6" t="str">
        <f>IF(F1448="","",IFERROR(VLOOKUP(F1448,税费设置!$A$15:$B$27,2,FALSE),"含税不明"))</f>
        <v/>
      </c>
      <c r="J1448" s="6" t="str">
        <f t="shared" si="155"/>
        <v/>
      </c>
      <c r="K1448" s="6" t="str">
        <f>IF(AND(税费设置!$B$5="是",G1448="个人支出",J1448="应税"),"是","否")</f>
        <v>否</v>
      </c>
      <c r="L1448" s="8">
        <f t="shared" si="156"/>
        <v>0</v>
      </c>
      <c r="M1448" s="8">
        <f t="shared" si="157"/>
        <v>0</v>
      </c>
      <c r="N1448" s="8">
        <f t="shared" si="158"/>
        <v>0</v>
      </c>
      <c r="O1448" s="8">
        <f t="shared" si="159"/>
        <v>0</v>
      </c>
      <c r="P1448" s="8">
        <f>IF(K1448&lt;&gt;"是",0,IF(税费设置!$B$6="是",E1448/(1+税费设置!$B$10),E1448))</f>
        <v>0</v>
      </c>
      <c r="Q1448" s="8">
        <f>IF(K1448&lt;&gt;"是",0,P1448*税费设置!$B$8)</f>
        <v>0</v>
      </c>
      <c r="R1448" s="8">
        <f>IF(K1448&lt;&gt;"是",0,P1448*税费设置!$B$9)</f>
        <v>0</v>
      </c>
      <c r="S1448" s="8">
        <f t="shared" si="160"/>
        <v>0</v>
      </c>
    </row>
    <row r="1449" spans="1:19" ht="13.9">
      <c r="A1449" s="6" t="str">
        <f>IF(总支出!A1449="","",总支出!A1449)</f>
        <v/>
      </c>
      <c r="B1449" s="7" t="str">
        <f>IF(总支出!B1449="","",总支出!B1449)</f>
        <v/>
      </c>
      <c r="C1449" s="6" t="str">
        <f t="shared" si="154"/>
        <v/>
      </c>
      <c r="D1449" s="6" t="str">
        <f>IF(总支出!C1449="","",总支出!C1449)</f>
        <v/>
      </c>
      <c r="E1449" s="8" t="str">
        <f>IF(总支出!D1449="","",总支出!D1449)</f>
        <v/>
      </c>
      <c r="F1449" s="6" t="str">
        <f>IF(总支出!E1449="","",总支出!E1449)</f>
        <v/>
      </c>
      <c r="G1449" s="6" t="str">
        <f>IF(总支出!H1449="","",总支出!H1449)</f>
        <v/>
      </c>
      <c r="H1449" s="6" t="str">
        <f>IF(总支出!I1449="","自动",总支出!I1449)</f>
        <v>自动</v>
      </c>
      <c r="I1449" s="6" t="str">
        <f>IF(F1449="","",IFERROR(VLOOKUP(F1449,税费设置!$A$15:$B$27,2,FALSE),"含税不明"))</f>
        <v/>
      </c>
      <c r="J1449" s="6" t="str">
        <f t="shared" si="155"/>
        <v/>
      </c>
      <c r="K1449" s="6" t="str">
        <f>IF(AND(税费设置!$B$5="是",G1449="个人支出",J1449="应税"),"是","否")</f>
        <v>否</v>
      </c>
      <c r="L1449" s="8">
        <f t="shared" si="156"/>
        <v>0</v>
      </c>
      <c r="M1449" s="8">
        <f t="shared" si="157"/>
        <v>0</v>
      </c>
      <c r="N1449" s="8">
        <f t="shared" si="158"/>
        <v>0</v>
      </c>
      <c r="O1449" s="8">
        <f t="shared" si="159"/>
        <v>0</v>
      </c>
      <c r="P1449" s="8">
        <f>IF(K1449&lt;&gt;"是",0,IF(税费设置!$B$6="是",E1449/(1+税费设置!$B$10),E1449))</f>
        <v>0</v>
      </c>
      <c r="Q1449" s="8">
        <f>IF(K1449&lt;&gt;"是",0,P1449*税费设置!$B$8)</f>
        <v>0</v>
      </c>
      <c r="R1449" s="8">
        <f>IF(K1449&lt;&gt;"是",0,P1449*税费设置!$B$9)</f>
        <v>0</v>
      </c>
      <c r="S1449" s="8">
        <f t="shared" si="160"/>
        <v>0</v>
      </c>
    </row>
    <row r="1450" spans="1:19" ht="13.9">
      <c r="A1450" s="6" t="str">
        <f>IF(总支出!A1450="","",总支出!A1450)</f>
        <v/>
      </c>
      <c r="B1450" s="7" t="str">
        <f>IF(总支出!B1450="","",总支出!B1450)</f>
        <v/>
      </c>
      <c r="C1450" s="6" t="str">
        <f t="shared" si="154"/>
        <v/>
      </c>
      <c r="D1450" s="6" t="str">
        <f>IF(总支出!C1450="","",总支出!C1450)</f>
        <v/>
      </c>
      <c r="E1450" s="8" t="str">
        <f>IF(总支出!D1450="","",总支出!D1450)</f>
        <v/>
      </c>
      <c r="F1450" s="6" t="str">
        <f>IF(总支出!E1450="","",总支出!E1450)</f>
        <v/>
      </c>
      <c r="G1450" s="6" t="str">
        <f>IF(总支出!H1450="","",总支出!H1450)</f>
        <v/>
      </c>
      <c r="H1450" s="6" t="str">
        <f>IF(总支出!I1450="","自动",总支出!I1450)</f>
        <v>自动</v>
      </c>
      <c r="I1450" s="6" t="str">
        <f>IF(F1450="","",IFERROR(VLOOKUP(F1450,税费设置!$A$15:$B$27,2,FALSE),"含税不明"))</f>
        <v/>
      </c>
      <c r="J1450" s="6" t="str">
        <f t="shared" si="155"/>
        <v/>
      </c>
      <c r="K1450" s="6" t="str">
        <f>IF(AND(税费设置!$B$5="是",G1450="个人支出",J1450="应税"),"是","否")</f>
        <v>否</v>
      </c>
      <c r="L1450" s="8">
        <f t="shared" si="156"/>
        <v>0</v>
      </c>
      <c r="M1450" s="8">
        <f t="shared" si="157"/>
        <v>0</v>
      </c>
      <c r="N1450" s="8">
        <f t="shared" si="158"/>
        <v>0</v>
      </c>
      <c r="O1450" s="8">
        <f t="shared" si="159"/>
        <v>0</v>
      </c>
      <c r="P1450" s="8">
        <f>IF(K1450&lt;&gt;"是",0,IF(税费设置!$B$6="是",E1450/(1+税费设置!$B$10),E1450))</f>
        <v>0</v>
      </c>
      <c r="Q1450" s="8">
        <f>IF(K1450&lt;&gt;"是",0,P1450*税费设置!$B$8)</f>
        <v>0</v>
      </c>
      <c r="R1450" s="8">
        <f>IF(K1450&lt;&gt;"是",0,P1450*税费设置!$B$9)</f>
        <v>0</v>
      </c>
      <c r="S1450" s="8">
        <f t="shared" si="160"/>
        <v>0</v>
      </c>
    </row>
    <row r="1451" spans="1:19" ht="13.9">
      <c r="A1451" s="6" t="str">
        <f>IF(总支出!A1451="","",总支出!A1451)</f>
        <v/>
      </c>
      <c r="B1451" s="7" t="str">
        <f>IF(总支出!B1451="","",总支出!B1451)</f>
        <v/>
      </c>
      <c r="C1451" s="6" t="str">
        <f t="shared" si="154"/>
        <v/>
      </c>
      <c r="D1451" s="6" t="str">
        <f>IF(总支出!C1451="","",总支出!C1451)</f>
        <v/>
      </c>
      <c r="E1451" s="8" t="str">
        <f>IF(总支出!D1451="","",总支出!D1451)</f>
        <v/>
      </c>
      <c r="F1451" s="6" t="str">
        <f>IF(总支出!E1451="","",总支出!E1451)</f>
        <v/>
      </c>
      <c r="G1451" s="6" t="str">
        <f>IF(总支出!H1451="","",总支出!H1451)</f>
        <v/>
      </c>
      <c r="H1451" s="6" t="str">
        <f>IF(总支出!I1451="","自动",总支出!I1451)</f>
        <v>自动</v>
      </c>
      <c r="I1451" s="6" t="str">
        <f>IF(F1451="","",IFERROR(VLOOKUP(F1451,税费设置!$A$15:$B$27,2,FALSE),"含税不明"))</f>
        <v/>
      </c>
      <c r="J1451" s="6" t="str">
        <f t="shared" si="155"/>
        <v/>
      </c>
      <c r="K1451" s="6" t="str">
        <f>IF(AND(税费设置!$B$5="是",G1451="个人支出",J1451="应税"),"是","否")</f>
        <v>否</v>
      </c>
      <c r="L1451" s="8">
        <f t="shared" si="156"/>
        <v>0</v>
      </c>
      <c r="M1451" s="8">
        <f t="shared" si="157"/>
        <v>0</v>
      </c>
      <c r="N1451" s="8">
        <f t="shared" si="158"/>
        <v>0</v>
      </c>
      <c r="O1451" s="8">
        <f t="shared" si="159"/>
        <v>0</v>
      </c>
      <c r="P1451" s="8">
        <f>IF(K1451&lt;&gt;"是",0,IF(税费设置!$B$6="是",E1451/(1+税费设置!$B$10),E1451))</f>
        <v>0</v>
      </c>
      <c r="Q1451" s="8">
        <f>IF(K1451&lt;&gt;"是",0,P1451*税费设置!$B$8)</f>
        <v>0</v>
      </c>
      <c r="R1451" s="8">
        <f>IF(K1451&lt;&gt;"是",0,P1451*税费设置!$B$9)</f>
        <v>0</v>
      </c>
      <c r="S1451" s="8">
        <f t="shared" si="160"/>
        <v>0</v>
      </c>
    </row>
    <row r="1452" spans="1:19" ht="13.9">
      <c r="A1452" s="6" t="str">
        <f>IF(总支出!A1452="","",总支出!A1452)</f>
        <v/>
      </c>
      <c r="B1452" s="7" t="str">
        <f>IF(总支出!B1452="","",总支出!B1452)</f>
        <v/>
      </c>
      <c r="C1452" s="6" t="str">
        <f t="shared" si="154"/>
        <v/>
      </c>
      <c r="D1452" s="6" t="str">
        <f>IF(总支出!C1452="","",总支出!C1452)</f>
        <v/>
      </c>
      <c r="E1452" s="8" t="str">
        <f>IF(总支出!D1452="","",总支出!D1452)</f>
        <v/>
      </c>
      <c r="F1452" s="6" t="str">
        <f>IF(总支出!E1452="","",总支出!E1452)</f>
        <v/>
      </c>
      <c r="G1452" s="6" t="str">
        <f>IF(总支出!H1452="","",总支出!H1452)</f>
        <v/>
      </c>
      <c r="H1452" s="6" t="str">
        <f>IF(总支出!I1452="","自动",总支出!I1452)</f>
        <v>自动</v>
      </c>
      <c r="I1452" s="6" t="str">
        <f>IF(F1452="","",IFERROR(VLOOKUP(F1452,税费设置!$A$15:$B$27,2,FALSE),"含税不明"))</f>
        <v/>
      </c>
      <c r="J1452" s="6" t="str">
        <f t="shared" si="155"/>
        <v/>
      </c>
      <c r="K1452" s="6" t="str">
        <f>IF(AND(税费设置!$B$5="是",G1452="个人支出",J1452="应税"),"是","否")</f>
        <v>否</v>
      </c>
      <c r="L1452" s="8">
        <f t="shared" si="156"/>
        <v>0</v>
      </c>
      <c r="M1452" s="8">
        <f t="shared" si="157"/>
        <v>0</v>
      </c>
      <c r="N1452" s="8">
        <f t="shared" si="158"/>
        <v>0</v>
      </c>
      <c r="O1452" s="8">
        <f t="shared" si="159"/>
        <v>0</v>
      </c>
      <c r="P1452" s="8">
        <f>IF(K1452&lt;&gt;"是",0,IF(税费设置!$B$6="是",E1452/(1+税费设置!$B$10),E1452))</f>
        <v>0</v>
      </c>
      <c r="Q1452" s="8">
        <f>IF(K1452&lt;&gt;"是",0,P1452*税费设置!$B$8)</f>
        <v>0</v>
      </c>
      <c r="R1452" s="8">
        <f>IF(K1452&lt;&gt;"是",0,P1452*税费设置!$B$9)</f>
        <v>0</v>
      </c>
      <c r="S1452" s="8">
        <f t="shared" si="160"/>
        <v>0</v>
      </c>
    </row>
    <row r="1453" spans="1:19" ht="13.9">
      <c r="A1453" s="6" t="str">
        <f>IF(总支出!A1453="","",总支出!A1453)</f>
        <v/>
      </c>
      <c r="B1453" s="7" t="str">
        <f>IF(总支出!B1453="","",总支出!B1453)</f>
        <v/>
      </c>
      <c r="C1453" s="6" t="str">
        <f t="shared" si="154"/>
        <v/>
      </c>
      <c r="D1453" s="6" t="str">
        <f>IF(总支出!C1453="","",总支出!C1453)</f>
        <v/>
      </c>
      <c r="E1453" s="8" t="str">
        <f>IF(总支出!D1453="","",总支出!D1453)</f>
        <v/>
      </c>
      <c r="F1453" s="6" t="str">
        <f>IF(总支出!E1453="","",总支出!E1453)</f>
        <v/>
      </c>
      <c r="G1453" s="6" t="str">
        <f>IF(总支出!H1453="","",总支出!H1453)</f>
        <v/>
      </c>
      <c r="H1453" s="6" t="str">
        <f>IF(总支出!I1453="","自动",总支出!I1453)</f>
        <v>自动</v>
      </c>
      <c r="I1453" s="6" t="str">
        <f>IF(F1453="","",IFERROR(VLOOKUP(F1453,税费设置!$A$15:$B$27,2,FALSE),"含税不明"))</f>
        <v/>
      </c>
      <c r="J1453" s="6" t="str">
        <f t="shared" si="155"/>
        <v/>
      </c>
      <c r="K1453" s="6" t="str">
        <f>IF(AND(税费设置!$B$5="是",G1453="个人支出",J1453="应税"),"是","否")</f>
        <v>否</v>
      </c>
      <c r="L1453" s="8">
        <f t="shared" si="156"/>
        <v>0</v>
      </c>
      <c r="M1453" s="8">
        <f t="shared" si="157"/>
        <v>0</v>
      </c>
      <c r="N1453" s="8">
        <f t="shared" si="158"/>
        <v>0</v>
      </c>
      <c r="O1453" s="8">
        <f t="shared" si="159"/>
        <v>0</v>
      </c>
      <c r="P1453" s="8">
        <f>IF(K1453&lt;&gt;"是",0,IF(税费设置!$B$6="是",E1453/(1+税费设置!$B$10),E1453))</f>
        <v>0</v>
      </c>
      <c r="Q1453" s="8">
        <f>IF(K1453&lt;&gt;"是",0,P1453*税费设置!$B$8)</f>
        <v>0</v>
      </c>
      <c r="R1453" s="8">
        <f>IF(K1453&lt;&gt;"是",0,P1453*税费设置!$B$9)</f>
        <v>0</v>
      </c>
      <c r="S1453" s="8">
        <f t="shared" si="160"/>
        <v>0</v>
      </c>
    </row>
    <row r="1454" spans="1:19" ht="13.9">
      <c r="A1454" s="6" t="str">
        <f>IF(总支出!A1454="","",总支出!A1454)</f>
        <v/>
      </c>
      <c r="B1454" s="7" t="str">
        <f>IF(总支出!B1454="","",总支出!B1454)</f>
        <v/>
      </c>
      <c r="C1454" s="6" t="str">
        <f t="shared" si="154"/>
        <v/>
      </c>
      <c r="D1454" s="6" t="str">
        <f>IF(总支出!C1454="","",总支出!C1454)</f>
        <v/>
      </c>
      <c r="E1454" s="8" t="str">
        <f>IF(总支出!D1454="","",总支出!D1454)</f>
        <v/>
      </c>
      <c r="F1454" s="6" t="str">
        <f>IF(总支出!E1454="","",总支出!E1454)</f>
        <v/>
      </c>
      <c r="G1454" s="6" t="str">
        <f>IF(总支出!H1454="","",总支出!H1454)</f>
        <v/>
      </c>
      <c r="H1454" s="6" t="str">
        <f>IF(总支出!I1454="","自动",总支出!I1454)</f>
        <v>自动</v>
      </c>
      <c r="I1454" s="6" t="str">
        <f>IF(F1454="","",IFERROR(VLOOKUP(F1454,税费设置!$A$15:$B$27,2,FALSE),"含税不明"))</f>
        <v/>
      </c>
      <c r="J1454" s="6" t="str">
        <f t="shared" si="155"/>
        <v/>
      </c>
      <c r="K1454" s="6" t="str">
        <f>IF(AND(税费设置!$B$5="是",G1454="个人支出",J1454="应税"),"是","否")</f>
        <v>否</v>
      </c>
      <c r="L1454" s="8">
        <f t="shared" si="156"/>
        <v>0</v>
      </c>
      <c r="M1454" s="8">
        <f t="shared" si="157"/>
        <v>0</v>
      </c>
      <c r="N1454" s="8">
        <f t="shared" si="158"/>
        <v>0</v>
      </c>
      <c r="O1454" s="8">
        <f t="shared" si="159"/>
        <v>0</v>
      </c>
      <c r="P1454" s="8">
        <f>IF(K1454&lt;&gt;"是",0,IF(税费设置!$B$6="是",E1454/(1+税费设置!$B$10),E1454))</f>
        <v>0</v>
      </c>
      <c r="Q1454" s="8">
        <f>IF(K1454&lt;&gt;"是",0,P1454*税费设置!$B$8)</f>
        <v>0</v>
      </c>
      <c r="R1454" s="8">
        <f>IF(K1454&lt;&gt;"是",0,P1454*税费设置!$B$9)</f>
        <v>0</v>
      </c>
      <c r="S1454" s="8">
        <f t="shared" si="160"/>
        <v>0</v>
      </c>
    </row>
    <row r="1455" spans="1:19" ht="13.9">
      <c r="A1455" s="6" t="str">
        <f>IF(总支出!A1455="","",总支出!A1455)</f>
        <v/>
      </c>
      <c r="B1455" s="7" t="str">
        <f>IF(总支出!B1455="","",总支出!B1455)</f>
        <v/>
      </c>
      <c r="C1455" s="6" t="str">
        <f t="shared" si="154"/>
        <v/>
      </c>
      <c r="D1455" s="6" t="str">
        <f>IF(总支出!C1455="","",总支出!C1455)</f>
        <v/>
      </c>
      <c r="E1455" s="8" t="str">
        <f>IF(总支出!D1455="","",总支出!D1455)</f>
        <v/>
      </c>
      <c r="F1455" s="6" t="str">
        <f>IF(总支出!E1455="","",总支出!E1455)</f>
        <v/>
      </c>
      <c r="G1455" s="6" t="str">
        <f>IF(总支出!H1455="","",总支出!H1455)</f>
        <v/>
      </c>
      <c r="H1455" s="6" t="str">
        <f>IF(总支出!I1455="","自动",总支出!I1455)</f>
        <v>自动</v>
      </c>
      <c r="I1455" s="6" t="str">
        <f>IF(F1455="","",IFERROR(VLOOKUP(F1455,税费设置!$A$15:$B$27,2,FALSE),"含税不明"))</f>
        <v/>
      </c>
      <c r="J1455" s="6" t="str">
        <f t="shared" si="155"/>
        <v/>
      </c>
      <c r="K1455" s="6" t="str">
        <f>IF(AND(税费设置!$B$5="是",G1455="个人支出",J1455="应税"),"是","否")</f>
        <v>否</v>
      </c>
      <c r="L1455" s="8">
        <f t="shared" si="156"/>
        <v>0</v>
      </c>
      <c r="M1455" s="8">
        <f t="shared" si="157"/>
        <v>0</v>
      </c>
      <c r="N1455" s="8">
        <f t="shared" si="158"/>
        <v>0</v>
      </c>
      <c r="O1455" s="8">
        <f t="shared" si="159"/>
        <v>0</v>
      </c>
      <c r="P1455" s="8">
        <f>IF(K1455&lt;&gt;"是",0,IF(税费设置!$B$6="是",E1455/(1+税费设置!$B$10),E1455))</f>
        <v>0</v>
      </c>
      <c r="Q1455" s="8">
        <f>IF(K1455&lt;&gt;"是",0,P1455*税费设置!$B$8)</f>
        <v>0</v>
      </c>
      <c r="R1455" s="8">
        <f>IF(K1455&lt;&gt;"是",0,P1455*税费设置!$B$9)</f>
        <v>0</v>
      </c>
      <c r="S1455" s="8">
        <f t="shared" si="160"/>
        <v>0</v>
      </c>
    </row>
    <row r="1456" spans="1:19" ht="13.9">
      <c r="A1456" s="6" t="str">
        <f>IF(总支出!A1456="","",总支出!A1456)</f>
        <v/>
      </c>
      <c r="B1456" s="7" t="str">
        <f>IF(总支出!B1456="","",总支出!B1456)</f>
        <v/>
      </c>
      <c r="C1456" s="6" t="str">
        <f t="shared" si="154"/>
        <v/>
      </c>
      <c r="D1456" s="6" t="str">
        <f>IF(总支出!C1456="","",总支出!C1456)</f>
        <v/>
      </c>
      <c r="E1456" s="8" t="str">
        <f>IF(总支出!D1456="","",总支出!D1456)</f>
        <v/>
      </c>
      <c r="F1456" s="6" t="str">
        <f>IF(总支出!E1456="","",总支出!E1456)</f>
        <v/>
      </c>
      <c r="G1456" s="6" t="str">
        <f>IF(总支出!H1456="","",总支出!H1456)</f>
        <v/>
      </c>
      <c r="H1456" s="6" t="str">
        <f>IF(总支出!I1456="","自动",总支出!I1456)</f>
        <v>自动</v>
      </c>
      <c r="I1456" s="6" t="str">
        <f>IF(F1456="","",IFERROR(VLOOKUP(F1456,税费设置!$A$15:$B$27,2,FALSE),"含税不明"))</f>
        <v/>
      </c>
      <c r="J1456" s="6" t="str">
        <f t="shared" si="155"/>
        <v/>
      </c>
      <c r="K1456" s="6" t="str">
        <f>IF(AND(税费设置!$B$5="是",G1456="个人支出",J1456="应税"),"是","否")</f>
        <v>否</v>
      </c>
      <c r="L1456" s="8">
        <f t="shared" si="156"/>
        <v>0</v>
      </c>
      <c r="M1456" s="8">
        <f t="shared" si="157"/>
        <v>0</v>
      </c>
      <c r="N1456" s="8">
        <f t="shared" si="158"/>
        <v>0</v>
      </c>
      <c r="O1456" s="8">
        <f t="shared" si="159"/>
        <v>0</v>
      </c>
      <c r="P1456" s="8">
        <f>IF(K1456&lt;&gt;"是",0,IF(税费设置!$B$6="是",E1456/(1+税费设置!$B$10),E1456))</f>
        <v>0</v>
      </c>
      <c r="Q1456" s="8">
        <f>IF(K1456&lt;&gt;"是",0,P1456*税费设置!$B$8)</f>
        <v>0</v>
      </c>
      <c r="R1456" s="8">
        <f>IF(K1456&lt;&gt;"是",0,P1456*税费设置!$B$9)</f>
        <v>0</v>
      </c>
      <c r="S1456" s="8">
        <f t="shared" si="160"/>
        <v>0</v>
      </c>
    </row>
    <row r="1457" spans="1:19" ht="13.9">
      <c r="A1457" s="6" t="str">
        <f>IF(总支出!A1457="","",总支出!A1457)</f>
        <v/>
      </c>
      <c r="B1457" s="7" t="str">
        <f>IF(总支出!B1457="","",总支出!B1457)</f>
        <v/>
      </c>
      <c r="C1457" s="6" t="str">
        <f t="shared" si="154"/>
        <v/>
      </c>
      <c r="D1457" s="6" t="str">
        <f>IF(总支出!C1457="","",总支出!C1457)</f>
        <v/>
      </c>
      <c r="E1457" s="8" t="str">
        <f>IF(总支出!D1457="","",总支出!D1457)</f>
        <v/>
      </c>
      <c r="F1457" s="6" t="str">
        <f>IF(总支出!E1457="","",总支出!E1457)</f>
        <v/>
      </c>
      <c r="G1457" s="6" t="str">
        <f>IF(总支出!H1457="","",总支出!H1457)</f>
        <v/>
      </c>
      <c r="H1457" s="6" t="str">
        <f>IF(总支出!I1457="","自动",总支出!I1457)</f>
        <v>自动</v>
      </c>
      <c r="I1457" s="6" t="str">
        <f>IF(F1457="","",IFERROR(VLOOKUP(F1457,税费设置!$A$15:$B$27,2,FALSE),"含税不明"))</f>
        <v/>
      </c>
      <c r="J1457" s="6" t="str">
        <f t="shared" si="155"/>
        <v/>
      </c>
      <c r="K1457" s="6" t="str">
        <f>IF(AND(税费设置!$B$5="是",G1457="个人支出",J1457="应税"),"是","否")</f>
        <v>否</v>
      </c>
      <c r="L1457" s="8">
        <f t="shared" si="156"/>
        <v>0</v>
      </c>
      <c r="M1457" s="8">
        <f t="shared" si="157"/>
        <v>0</v>
      </c>
      <c r="N1457" s="8">
        <f t="shared" si="158"/>
        <v>0</v>
      </c>
      <c r="O1457" s="8">
        <f t="shared" si="159"/>
        <v>0</v>
      </c>
      <c r="P1457" s="8">
        <f>IF(K1457&lt;&gt;"是",0,IF(税费设置!$B$6="是",E1457/(1+税费设置!$B$10),E1457))</f>
        <v>0</v>
      </c>
      <c r="Q1457" s="8">
        <f>IF(K1457&lt;&gt;"是",0,P1457*税费设置!$B$8)</f>
        <v>0</v>
      </c>
      <c r="R1457" s="8">
        <f>IF(K1457&lt;&gt;"是",0,P1457*税费设置!$B$9)</f>
        <v>0</v>
      </c>
      <c r="S1457" s="8">
        <f t="shared" si="160"/>
        <v>0</v>
      </c>
    </row>
    <row r="1458" spans="1:19" ht="13.9">
      <c r="A1458" s="6" t="str">
        <f>IF(总支出!A1458="","",总支出!A1458)</f>
        <v/>
      </c>
      <c r="B1458" s="7" t="str">
        <f>IF(总支出!B1458="","",总支出!B1458)</f>
        <v/>
      </c>
      <c r="C1458" s="6" t="str">
        <f t="shared" si="154"/>
        <v/>
      </c>
      <c r="D1458" s="6" t="str">
        <f>IF(总支出!C1458="","",总支出!C1458)</f>
        <v/>
      </c>
      <c r="E1458" s="8" t="str">
        <f>IF(总支出!D1458="","",总支出!D1458)</f>
        <v/>
      </c>
      <c r="F1458" s="6" t="str">
        <f>IF(总支出!E1458="","",总支出!E1458)</f>
        <v/>
      </c>
      <c r="G1458" s="6" t="str">
        <f>IF(总支出!H1458="","",总支出!H1458)</f>
        <v/>
      </c>
      <c r="H1458" s="6" t="str">
        <f>IF(总支出!I1458="","自动",总支出!I1458)</f>
        <v>自动</v>
      </c>
      <c r="I1458" s="6" t="str">
        <f>IF(F1458="","",IFERROR(VLOOKUP(F1458,税费设置!$A$15:$B$27,2,FALSE),"含税不明"))</f>
        <v/>
      </c>
      <c r="J1458" s="6" t="str">
        <f t="shared" si="155"/>
        <v/>
      </c>
      <c r="K1458" s="6" t="str">
        <f>IF(AND(税费设置!$B$5="是",G1458="个人支出",J1458="应税"),"是","否")</f>
        <v>否</v>
      </c>
      <c r="L1458" s="8">
        <f t="shared" si="156"/>
        <v>0</v>
      </c>
      <c r="M1458" s="8">
        <f t="shared" si="157"/>
        <v>0</v>
      </c>
      <c r="N1458" s="8">
        <f t="shared" si="158"/>
        <v>0</v>
      </c>
      <c r="O1458" s="8">
        <f t="shared" si="159"/>
        <v>0</v>
      </c>
      <c r="P1458" s="8">
        <f>IF(K1458&lt;&gt;"是",0,IF(税费设置!$B$6="是",E1458/(1+税费设置!$B$10),E1458))</f>
        <v>0</v>
      </c>
      <c r="Q1458" s="8">
        <f>IF(K1458&lt;&gt;"是",0,P1458*税费设置!$B$8)</f>
        <v>0</v>
      </c>
      <c r="R1458" s="8">
        <f>IF(K1458&lt;&gt;"是",0,P1458*税费设置!$B$9)</f>
        <v>0</v>
      </c>
      <c r="S1458" s="8">
        <f t="shared" si="160"/>
        <v>0</v>
      </c>
    </row>
    <row r="1459" spans="1:19" ht="13.9">
      <c r="A1459" s="6" t="str">
        <f>IF(总支出!A1459="","",总支出!A1459)</f>
        <v/>
      </c>
      <c r="B1459" s="7" t="str">
        <f>IF(总支出!B1459="","",总支出!B1459)</f>
        <v/>
      </c>
      <c r="C1459" s="6" t="str">
        <f t="shared" si="154"/>
        <v/>
      </c>
      <c r="D1459" s="6" t="str">
        <f>IF(总支出!C1459="","",总支出!C1459)</f>
        <v/>
      </c>
      <c r="E1459" s="8" t="str">
        <f>IF(总支出!D1459="","",总支出!D1459)</f>
        <v/>
      </c>
      <c r="F1459" s="6" t="str">
        <f>IF(总支出!E1459="","",总支出!E1459)</f>
        <v/>
      </c>
      <c r="G1459" s="6" t="str">
        <f>IF(总支出!H1459="","",总支出!H1459)</f>
        <v/>
      </c>
      <c r="H1459" s="6" t="str">
        <f>IF(总支出!I1459="","自动",总支出!I1459)</f>
        <v>自动</v>
      </c>
      <c r="I1459" s="6" t="str">
        <f>IF(F1459="","",IFERROR(VLOOKUP(F1459,税费设置!$A$15:$B$27,2,FALSE),"含税不明"))</f>
        <v/>
      </c>
      <c r="J1459" s="6" t="str">
        <f t="shared" si="155"/>
        <v/>
      </c>
      <c r="K1459" s="6" t="str">
        <f>IF(AND(税费设置!$B$5="是",G1459="个人支出",J1459="应税"),"是","否")</f>
        <v>否</v>
      </c>
      <c r="L1459" s="8">
        <f t="shared" si="156"/>
        <v>0</v>
      </c>
      <c r="M1459" s="8">
        <f t="shared" si="157"/>
        <v>0</v>
      </c>
      <c r="N1459" s="8">
        <f t="shared" si="158"/>
        <v>0</v>
      </c>
      <c r="O1459" s="8">
        <f t="shared" si="159"/>
        <v>0</v>
      </c>
      <c r="P1459" s="8">
        <f>IF(K1459&lt;&gt;"是",0,IF(税费设置!$B$6="是",E1459/(1+税费设置!$B$10),E1459))</f>
        <v>0</v>
      </c>
      <c r="Q1459" s="8">
        <f>IF(K1459&lt;&gt;"是",0,P1459*税费设置!$B$8)</f>
        <v>0</v>
      </c>
      <c r="R1459" s="8">
        <f>IF(K1459&lt;&gt;"是",0,P1459*税费设置!$B$9)</f>
        <v>0</v>
      </c>
      <c r="S1459" s="8">
        <f t="shared" si="160"/>
        <v>0</v>
      </c>
    </row>
    <row r="1460" spans="1:19" ht="13.9">
      <c r="A1460" s="6" t="str">
        <f>IF(总支出!A1460="","",总支出!A1460)</f>
        <v/>
      </c>
      <c r="B1460" s="7" t="str">
        <f>IF(总支出!B1460="","",总支出!B1460)</f>
        <v/>
      </c>
      <c r="C1460" s="6" t="str">
        <f t="shared" si="154"/>
        <v/>
      </c>
      <c r="D1460" s="6" t="str">
        <f>IF(总支出!C1460="","",总支出!C1460)</f>
        <v/>
      </c>
      <c r="E1460" s="8" t="str">
        <f>IF(总支出!D1460="","",总支出!D1460)</f>
        <v/>
      </c>
      <c r="F1460" s="6" t="str">
        <f>IF(总支出!E1460="","",总支出!E1460)</f>
        <v/>
      </c>
      <c r="G1460" s="6" t="str">
        <f>IF(总支出!H1460="","",总支出!H1460)</f>
        <v/>
      </c>
      <c r="H1460" s="6" t="str">
        <f>IF(总支出!I1460="","自动",总支出!I1460)</f>
        <v>自动</v>
      </c>
      <c r="I1460" s="6" t="str">
        <f>IF(F1460="","",IFERROR(VLOOKUP(F1460,税费设置!$A$15:$B$27,2,FALSE),"含税不明"))</f>
        <v/>
      </c>
      <c r="J1460" s="6" t="str">
        <f t="shared" si="155"/>
        <v/>
      </c>
      <c r="K1460" s="6" t="str">
        <f>IF(AND(税费设置!$B$5="是",G1460="个人支出",J1460="应税"),"是","否")</f>
        <v>否</v>
      </c>
      <c r="L1460" s="8">
        <f t="shared" si="156"/>
        <v>0</v>
      </c>
      <c r="M1460" s="8">
        <f t="shared" si="157"/>
        <v>0</v>
      </c>
      <c r="N1460" s="8">
        <f t="shared" si="158"/>
        <v>0</v>
      </c>
      <c r="O1460" s="8">
        <f t="shared" si="159"/>
        <v>0</v>
      </c>
      <c r="P1460" s="8">
        <f>IF(K1460&lt;&gt;"是",0,IF(税费设置!$B$6="是",E1460/(1+税费设置!$B$10),E1460))</f>
        <v>0</v>
      </c>
      <c r="Q1460" s="8">
        <f>IF(K1460&lt;&gt;"是",0,P1460*税费设置!$B$8)</f>
        <v>0</v>
      </c>
      <c r="R1460" s="8">
        <f>IF(K1460&lt;&gt;"是",0,P1460*税费设置!$B$9)</f>
        <v>0</v>
      </c>
      <c r="S1460" s="8">
        <f t="shared" si="160"/>
        <v>0</v>
      </c>
    </row>
    <row r="1461" spans="1:19" ht="13.9">
      <c r="A1461" s="6" t="str">
        <f>IF(总支出!A1461="","",总支出!A1461)</f>
        <v/>
      </c>
      <c r="B1461" s="7" t="str">
        <f>IF(总支出!B1461="","",总支出!B1461)</f>
        <v/>
      </c>
      <c r="C1461" s="6" t="str">
        <f t="shared" si="154"/>
        <v/>
      </c>
      <c r="D1461" s="6" t="str">
        <f>IF(总支出!C1461="","",总支出!C1461)</f>
        <v/>
      </c>
      <c r="E1461" s="8" t="str">
        <f>IF(总支出!D1461="","",总支出!D1461)</f>
        <v/>
      </c>
      <c r="F1461" s="6" t="str">
        <f>IF(总支出!E1461="","",总支出!E1461)</f>
        <v/>
      </c>
      <c r="G1461" s="6" t="str">
        <f>IF(总支出!H1461="","",总支出!H1461)</f>
        <v/>
      </c>
      <c r="H1461" s="6" t="str">
        <f>IF(总支出!I1461="","自动",总支出!I1461)</f>
        <v>自动</v>
      </c>
      <c r="I1461" s="6" t="str">
        <f>IF(F1461="","",IFERROR(VLOOKUP(F1461,税费设置!$A$15:$B$27,2,FALSE),"含税不明"))</f>
        <v/>
      </c>
      <c r="J1461" s="6" t="str">
        <f t="shared" si="155"/>
        <v/>
      </c>
      <c r="K1461" s="6" t="str">
        <f>IF(AND(税费设置!$B$5="是",G1461="个人支出",J1461="应税"),"是","否")</f>
        <v>否</v>
      </c>
      <c r="L1461" s="8">
        <f t="shared" si="156"/>
        <v>0</v>
      </c>
      <c r="M1461" s="8">
        <f t="shared" si="157"/>
        <v>0</v>
      </c>
      <c r="N1461" s="8">
        <f t="shared" si="158"/>
        <v>0</v>
      </c>
      <c r="O1461" s="8">
        <f t="shared" si="159"/>
        <v>0</v>
      </c>
      <c r="P1461" s="8">
        <f>IF(K1461&lt;&gt;"是",0,IF(税费设置!$B$6="是",E1461/(1+税费设置!$B$10),E1461))</f>
        <v>0</v>
      </c>
      <c r="Q1461" s="8">
        <f>IF(K1461&lt;&gt;"是",0,P1461*税费设置!$B$8)</f>
        <v>0</v>
      </c>
      <c r="R1461" s="8">
        <f>IF(K1461&lt;&gt;"是",0,P1461*税费设置!$B$9)</f>
        <v>0</v>
      </c>
      <c r="S1461" s="8">
        <f t="shared" si="160"/>
        <v>0</v>
      </c>
    </row>
    <row r="1462" spans="1:19" ht="13.9">
      <c r="A1462" s="6" t="str">
        <f>IF(总支出!A1462="","",总支出!A1462)</f>
        <v/>
      </c>
      <c r="B1462" s="7" t="str">
        <f>IF(总支出!B1462="","",总支出!B1462)</f>
        <v/>
      </c>
      <c r="C1462" s="6" t="str">
        <f t="shared" si="154"/>
        <v/>
      </c>
      <c r="D1462" s="6" t="str">
        <f>IF(总支出!C1462="","",总支出!C1462)</f>
        <v/>
      </c>
      <c r="E1462" s="8" t="str">
        <f>IF(总支出!D1462="","",总支出!D1462)</f>
        <v/>
      </c>
      <c r="F1462" s="6" t="str">
        <f>IF(总支出!E1462="","",总支出!E1462)</f>
        <v/>
      </c>
      <c r="G1462" s="6" t="str">
        <f>IF(总支出!H1462="","",总支出!H1462)</f>
        <v/>
      </c>
      <c r="H1462" s="6" t="str">
        <f>IF(总支出!I1462="","自动",总支出!I1462)</f>
        <v>自动</v>
      </c>
      <c r="I1462" s="6" t="str">
        <f>IF(F1462="","",IFERROR(VLOOKUP(F1462,税费设置!$A$15:$B$27,2,FALSE),"含税不明"))</f>
        <v/>
      </c>
      <c r="J1462" s="6" t="str">
        <f t="shared" si="155"/>
        <v/>
      </c>
      <c r="K1462" s="6" t="str">
        <f>IF(AND(税费设置!$B$5="是",G1462="个人支出",J1462="应税"),"是","否")</f>
        <v>否</v>
      </c>
      <c r="L1462" s="8">
        <f t="shared" si="156"/>
        <v>0</v>
      </c>
      <c r="M1462" s="8">
        <f t="shared" si="157"/>
        <v>0</v>
      </c>
      <c r="N1462" s="8">
        <f t="shared" si="158"/>
        <v>0</v>
      </c>
      <c r="O1462" s="8">
        <f t="shared" si="159"/>
        <v>0</v>
      </c>
      <c r="P1462" s="8">
        <f>IF(K1462&lt;&gt;"是",0,IF(税费设置!$B$6="是",E1462/(1+税费设置!$B$10),E1462))</f>
        <v>0</v>
      </c>
      <c r="Q1462" s="8">
        <f>IF(K1462&lt;&gt;"是",0,P1462*税费设置!$B$8)</f>
        <v>0</v>
      </c>
      <c r="R1462" s="8">
        <f>IF(K1462&lt;&gt;"是",0,P1462*税费设置!$B$9)</f>
        <v>0</v>
      </c>
      <c r="S1462" s="8">
        <f t="shared" si="160"/>
        <v>0</v>
      </c>
    </row>
    <row r="1463" spans="1:19" ht="13.9">
      <c r="A1463" s="6" t="str">
        <f>IF(总支出!A1463="","",总支出!A1463)</f>
        <v/>
      </c>
      <c r="B1463" s="7" t="str">
        <f>IF(总支出!B1463="","",总支出!B1463)</f>
        <v/>
      </c>
      <c r="C1463" s="6" t="str">
        <f t="shared" si="154"/>
        <v/>
      </c>
      <c r="D1463" s="6" t="str">
        <f>IF(总支出!C1463="","",总支出!C1463)</f>
        <v/>
      </c>
      <c r="E1463" s="8" t="str">
        <f>IF(总支出!D1463="","",总支出!D1463)</f>
        <v/>
      </c>
      <c r="F1463" s="6" t="str">
        <f>IF(总支出!E1463="","",总支出!E1463)</f>
        <v/>
      </c>
      <c r="G1463" s="6" t="str">
        <f>IF(总支出!H1463="","",总支出!H1463)</f>
        <v/>
      </c>
      <c r="H1463" s="6" t="str">
        <f>IF(总支出!I1463="","自动",总支出!I1463)</f>
        <v>自动</v>
      </c>
      <c r="I1463" s="6" t="str">
        <f>IF(F1463="","",IFERROR(VLOOKUP(F1463,税费设置!$A$15:$B$27,2,FALSE),"含税不明"))</f>
        <v/>
      </c>
      <c r="J1463" s="6" t="str">
        <f t="shared" si="155"/>
        <v/>
      </c>
      <c r="K1463" s="6" t="str">
        <f>IF(AND(税费设置!$B$5="是",G1463="个人支出",J1463="应税"),"是","否")</f>
        <v>否</v>
      </c>
      <c r="L1463" s="8">
        <f t="shared" si="156"/>
        <v>0</v>
      </c>
      <c r="M1463" s="8">
        <f t="shared" si="157"/>
        <v>0</v>
      </c>
      <c r="N1463" s="8">
        <f t="shared" si="158"/>
        <v>0</v>
      </c>
      <c r="O1463" s="8">
        <f t="shared" si="159"/>
        <v>0</v>
      </c>
      <c r="P1463" s="8">
        <f>IF(K1463&lt;&gt;"是",0,IF(税费设置!$B$6="是",E1463/(1+税费设置!$B$10),E1463))</f>
        <v>0</v>
      </c>
      <c r="Q1463" s="8">
        <f>IF(K1463&lt;&gt;"是",0,P1463*税费设置!$B$8)</f>
        <v>0</v>
      </c>
      <c r="R1463" s="8">
        <f>IF(K1463&lt;&gt;"是",0,P1463*税费设置!$B$9)</f>
        <v>0</v>
      </c>
      <c r="S1463" s="8">
        <f t="shared" si="160"/>
        <v>0</v>
      </c>
    </row>
    <row r="1464" spans="1:19" ht="13.9">
      <c r="A1464" s="6" t="str">
        <f>IF(总支出!A1464="","",总支出!A1464)</f>
        <v/>
      </c>
      <c r="B1464" s="7" t="str">
        <f>IF(总支出!B1464="","",总支出!B1464)</f>
        <v/>
      </c>
      <c r="C1464" s="6" t="str">
        <f t="shared" si="154"/>
        <v/>
      </c>
      <c r="D1464" s="6" t="str">
        <f>IF(总支出!C1464="","",总支出!C1464)</f>
        <v/>
      </c>
      <c r="E1464" s="8" t="str">
        <f>IF(总支出!D1464="","",总支出!D1464)</f>
        <v/>
      </c>
      <c r="F1464" s="6" t="str">
        <f>IF(总支出!E1464="","",总支出!E1464)</f>
        <v/>
      </c>
      <c r="G1464" s="6" t="str">
        <f>IF(总支出!H1464="","",总支出!H1464)</f>
        <v/>
      </c>
      <c r="H1464" s="6" t="str">
        <f>IF(总支出!I1464="","自动",总支出!I1464)</f>
        <v>自动</v>
      </c>
      <c r="I1464" s="6" t="str">
        <f>IF(F1464="","",IFERROR(VLOOKUP(F1464,税费设置!$A$15:$B$27,2,FALSE),"含税不明"))</f>
        <v/>
      </c>
      <c r="J1464" s="6" t="str">
        <f t="shared" si="155"/>
        <v/>
      </c>
      <c r="K1464" s="6" t="str">
        <f>IF(AND(税费设置!$B$5="是",G1464="个人支出",J1464="应税"),"是","否")</f>
        <v>否</v>
      </c>
      <c r="L1464" s="8">
        <f t="shared" si="156"/>
        <v>0</v>
      </c>
      <c r="M1464" s="8">
        <f t="shared" si="157"/>
        <v>0</v>
      </c>
      <c r="N1464" s="8">
        <f t="shared" si="158"/>
        <v>0</v>
      </c>
      <c r="O1464" s="8">
        <f t="shared" si="159"/>
        <v>0</v>
      </c>
      <c r="P1464" s="8">
        <f>IF(K1464&lt;&gt;"是",0,IF(税费设置!$B$6="是",E1464/(1+税费设置!$B$10),E1464))</f>
        <v>0</v>
      </c>
      <c r="Q1464" s="8">
        <f>IF(K1464&lt;&gt;"是",0,P1464*税费设置!$B$8)</f>
        <v>0</v>
      </c>
      <c r="R1464" s="8">
        <f>IF(K1464&lt;&gt;"是",0,P1464*税费设置!$B$9)</f>
        <v>0</v>
      </c>
      <c r="S1464" s="8">
        <f t="shared" si="160"/>
        <v>0</v>
      </c>
    </row>
    <row r="1465" spans="1:19" ht="13.9">
      <c r="A1465" s="6" t="str">
        <f>IF(总支出!A1465="","",总支出!A1465)</f>
        <v/>
      </c>
      <c r="B1465" s="7" t="str">
        <f>IF(总支出!B1465="","",总支出!B1465)</f>
        <v/>
      </c>
      <c r="C1465" s="6" t="str">
        <f t="shared" si="154"/>
        <v/>
      </c>
      <c r="D1465" s="6" t="str">
        <f>IF(总支出!C1465="","",总支出!C1465)</f>
        <v/>
      </c>
      <c r="E1465" s="8" t="str">
        <f>IF(总支出!D1465="","",总支出!D1465)</f>
        <v/>
      </c>
      <c r="F1465" s="6" t="str">
        <f>IF(总支出!E1465="","",总支出!E1465)</f>
        <v/>
      </c>
      <c r="G1465" s="6" t="str">
        <f>IF(总支出!H1465="","",总支出!H1465)</f>
        <v/>
      </c>
      <c r="H1465" s="6" t="str">
        <f>IF(总支出!I1465="","自动",总支出!I1465)</f>
        <v>自动</v>
      </c>
      <c r="I1465" s="6" t="str">
        <f>IF(F1465="","",IFERROR(VLOOKUP(F1465,税费设置!$A$15:$B$27,2,FALSE),"含税不明"))</f>
        <v/>
      </c>
      <c r="J1465" s="6" t="str">
        <f t="shared" si="155"/>
        <v/>
      </c>
      <c r="K1465" s="6" t="str">
        <f>IF(AND(税费设置!$B$5="是",G1465="个人支出",J1465="应税"),"是","否")</f>
        <v>否</v>
      </c>
      <c r="L1465" s="8">
        <f t="shared" si="156"/>
        <v>0</v>
      </c>
      <c r="M1465" s="8">
        <f t="shared" si="157"/>
        <v>0</v>
      </c>
      <c r="N1465" s="8">
        <f t="shared" si="158"/>
        <v>0</v>
      </c>
      <c r="O1465" s="8">
        <f t="shared" si="159"/>
        <v>0</v>
      </c>
      <c r="P1465" s="8">
        <f>IF(K1465&lt;&gt;"是",0,IF(税费设置!$B$6="是",E1465/(1+税费设置!$B$10),E1465))</f>
        <v>0</v>
      </c>
      <c r="Q1465" s="8">
        <f>IF(K1465&lt;&gt;"是",0,P1465*税费设置!$B$8)</f>
        <v>0</v>
      </c>
      <c r="R1465" s="8">
        <f>IF(K1465&lt;&gt;"是",0,P1465*税费设置!$B$9)</f>
        <v>0</v>
      </c>
      <c r="S1465" s="8">
        <f t="shared" si="160"/>
        <v>0</v>
      </c>
    </row>
    <row r="1466" spans="1:19" ht="13.9">
      <c r="A1466" s="6" t="str">
        <f>IF(总支出!A1466="","",总支出!A1466)</f>
        <v/>
      </c>
      <c r="B1466" s="7" t="str">
        <f>IF(总支出!B1466="","",总支出!B1466)</f>
        <v/>
      </c>
      <c r="C1466" s="6" t="str">
        <f t="shared" si="154"/>
        <v/>
      </c>
      <c r="D1466" s="6" t="str">
        <f>IF(总支出!C1466="","",总支出!C1466)</f>
        <v/>
      </c>
      <c r="E1466" s="8" t="str">
        <f>IF(总支出!D1466="","",总支出!D1466)</f>
        <v/>
      </c>
      <c r="F1466" s="6" t="str">
        <f>IF(总支出!E1466="","",总支出!E1466)</f>
        <v/>
      </c>
      <c r="G1466" s="6" t="str">
        <f>IF(总支出!H1466="","",总支出!H1466)</f>
        <v/>
      </c>
      <c r="H1466" s="6" t="str">
        <f>IF(总支出!I1466="","自动",总支出!I1466)</f>
        <v>自动</v>
      </c>
      <c r="I1466" s="6" t="str">
        <f>IF(F1466="","",IFERROR(VLOOKUP(F1466,税费设置!$A$15:$B$27,2,FALSE),"含税不明"))</f>
        <v/>
      </c>
      <c r="J1466" s="6" t="str">
        <f t="shared" si="155"/>
        <v/>
      </c>
      <c r="K1466" s="6" t="str">
        <f>IF(AND(税费设置!$B$5="是",G1466="个人支出",J1466="应税"),"是","否")</f>
        <v>否</v>
      </c>
      <c r="L1466" s="8">
        <f t="shared" si="156"/>
        <v>0</v>
      </c>
      <c r="M1466" s="8">
        <f t="shared" si="157"/>
        <v>0</v>
      </c>
      <c r="N1466" s="8">
        <f t="shared" si="158"/>
        <v>0</v>
      </c>
      <c r="O1466" s="8">
        <f t="shared" si="159"/>
        <v>0</v>
      </c>
      <c r="P1466" s="8">
        <f>IF(K1466&lt;&gt;"是",0,IF(税费设置!$B$6="是",E1466/(1+税费设置!$B$10),E1466))</f>
        <v>0</v>
      </c>
      <c r="Q1466" s="8">
        <f>IF(K1466&lt;&gt;"是",0,P1466*税费设置!$B$8)</f>
        <v>0</v>
      </c>
      <c r="R1466" s="8">
        <f>IF(K1466&lt;&gt;"是",0,P1466*税费设置!$B$9)</f>
        <v>0</v>
      </c>
      <c r="S1466" s="8">
        <f t="shared" si="160"/>
        <v>0</v>
      </c>
    </row>
    <row r="1467" spans="1:19" ht="13.9">
      <c r="A1467" s="6" t="str">
        <f>IF(总支出!A1467="","",总支出!A1467)</f>
        <v/>
      </c>
      <c r="B1467" s="7" t="str">
        <f>IF(总支出!B1467="","",总支出!B1467)</f>
        <v/>
      </c>
      <c r="C1467" s="6" t="str">
        <f t="shared" si="154"/>
        <v/>
      </c>
      <c r="D1467" s="6" t="str">
        <f>IF(总支出!C1467="","",总支出!C1467)</f>
        <v/>
      </c>
      <c r="E1467" s="8" t="str">
        <f>IF(总支出!D1467="","",总支出!D1467)</f>
        <v/>
      </c>
      <c r="F1467" s="6" t="str">
        <f>IF(总支出!E1467="","",总支出!E1467)</f>
        <v/>
      </c>
      <c r="G1467" s="6" t="str">
        <f>IF(总支出!H1467="","",总支出!H1467)</f>
        <v/>
      </c>
      <c r="H1467" s="6" t="str">
        <f>IF(总支出!I1467="","自动",总支出!I1467)</f>
        <v>自动</v>
      </c>
      <c r="I1467" s="6" t="str">
        <f>IF(F1467="","",IFERROR(VLOOKUP(F1467,税费设置!$A$15:$B$27,2,FALSE),"含税不明"))</f>
        <v/>
      </c>
      <c r="J1467" s="6" t="str">
        <f t="shared" si="155"/>
        <v/>
      </c>
      <c r="K1467" s="6" t="str">
        <f>IF(AND(税费设置!$B$5="是",G1467="个人支出",J1467="应税"),"是","否")</f>
        <v>否</v>
      </c>
      <c r="L1467" s="8">
        <f t="shared" si="156"/>
        <v>0</v>
      </c>
      <c r="M1467" s="8">
        <f t="shared" si="157"/>
        <v>0</v>
      </c>
      <c r="N1467" s="8">
        <f t="shared" si="158"/>
        <v>0</v>
      </c>
      <c r="O1467" s="8">
        <f t="shared" si="159"/>
        <v>0</v>
      </c>
      <c r="P1467" s="8">
        <f>IF(K1467&lt;&gt;"是",0,IF(税费设置!$B$6="是",E1467/(1+税费设置!$B$10),E1467))</f>
        <v>0</v>
      </c>
      <c r="Q1467" s="8">
        <f>IF(K1467&lt;&gt;"是",0,P1467*税费设置!$B$8)</f>
        <v>0</v>
      </c>
      <c r="R1467" s="8">
        <f>IF(K1467&lt;&gt;"是",0,P1467*税费设置!$B$9)</f>
        <v>0</v>
      </c>
      <c r="S1467" s="8">
        <f t="shared" si="160"/>
        <v>0</v>
      </c>
    </row>
    <row r="1468" spans="1:19" ht="13.9">
      <c r="A1468" s="6" t="str">
        <f>IF(总支出!A1468="","",总支出!A1468)</f>
        <v/>
      </c>
      <c r="B1468" s="7" t="str">
        <f>IF(总支出!B1468="","",总支出!B1468)</f>
        <v/>
      </c>
      <c r="C1468" s="6" t="str">
        <f t="shared" si="154"/>
        <v/>
      </c>
      <c r="D1468" s="6" t="str">
        <f>IF(总支出!C1468="","",总支出!C1468)</f>
        <v/>
      </c>
      <c r="E1468" s="8" t="str">
        <f>IF(总支出!D1468="","",总支出!D1468)</f>
        <v/>
      </c>
      <c r="F1468" s="6" t="str">
        <f>IF(总支出!E1468="","",总支出!E1468)</f>
        <v/>
      </c>
      <c r="G1468" s="6" t="str">
        <f>IF(总支出!H1468="","",总支出!H1468)</f>
        <v/>
      </c>
      <c r="H1468" s="6" t="str">
        <f>IF(总支出!I1468="","自动",总支出!I1468)</f>
        <v>自动</v>
      </c>
      <c r="I1468" s="6" t="str">
        <f>IF(F1468="","",IFERROR(VLOOKUP(F1468,税费设置!$A$15:$B$27,2,FALSE),"含税不明"))</f>
        <v/>
      </c>
      <c r="J1468" s="6" t="str">
        <f t="shared" si="155"/>
        <v/>
      </c>
      <c r="K1468" s="6" t="str">
        <f>IF(AND(税费设置!$B$5="是",G1468="个人支出",J1468="应税"),"是","否")</f>
        <v>否</v>
      </c>
      <c r="L1468" s="8">
        <f t="shared" si="156"/>
        <v>0</v>
      </c>
      <c r="M1468" s="8">
        <f t="shared" si="157"/>
        <v>0</v>
      </c>
      <c r="N1468" s="8">
        <f t="shared" si="158"/>
        <v>0</v>
      </c>
      <c r="O1468" s="8">
        <f t="shared" si="159"/>
        <v>0</v>
      </c>
      <c r="P1468" s="8">
        <f>IF(K1468&lt;&gt;"是",0,IF(税费设置!$B$6="是",E1468/(1+税费设置!$B$10),E1468))</f>
        <v>0</v>
      </c>
      <c r="Q1468" s="8">
        <f>IF(K1468&lt;&gt;"是",0,P1468*税费设置!$B$8)</f>
        <v>0</v>
      </c>
      <c r="R1468" s="8">
        <f>IF(K1468&lt;&gt;"是",0,P1468*税费设置!$B$9)</f>
        <v>0</v>
      </c>
      <c r="S1468" s="8">
        <f t="shared" si="160"/>
        <v>0</v>
      </c>
    </row>
    <row r="1469" spans="1:19" ht="13.9">
      <c r="A1469" s="6" t="str">
        <f>IF(总支出!A1469="","",总支出!A1469)</f>
        <v/>
      </c>
      <c r="B1469" s="7" t="str">
        <f>IF(总支出!B1469="","",总支出!B1469)</f>
        <v/>
      </c>
      <c r="C1469" s="6" t="str">
        <f t="shared" si="154"/>
        <v/>
      </c>
      <c r="D1469" s="6" t="str">
        <f>IF(总支出!C1469="","",总支出!C1469)</f>
        <v/>
      </c>
      <c r="E1469" s="8" t="str">
        <f>IF(总支出!D1469="","",总支出!D1469)</f>
        <v/>
      </c>
      <c r="F1469" s="6" t="str">
        <f>IF(总支出!E1469="","",总支出!E1469)</f>
        <v/>
      </c>
      <c r="G1469" s="6" t="str">
        <f>IF(总支出!H1469="","",总支出!H1469)</f>
        <v/>
      </c>
      <c r="H1469" s="6" t="str">
        <f>IF(总支出!I1469="","自动",总支出!I1469)</f>
        <v>自动</v>
      </c>
      <c r="I1469" s="6" t="str">
        <f>IF(F1469="","",IFERROR(VLOOKUP(F1469,税费设置!$A$15:$B$27,2,FALSE),"含税不明"))</f>
        <v/>
      </c>
      <c r="J1469" s="6" t="str">
        <f t="shared" si="155"/>
        <v/>
      </c>
      <c r="K1469" s="6" t="str">
        <f>IF(AND(税费设置!$B$5="是",G1469="个人支出",J1469="应税"),"是","否")</f>
        <v>否</v>
      </c>
      <c r="L1469" s="8">
        <f t="shared" si="156"/>
        <v>0</v>
      </c>
      <c r="M1469" s="8">
        <f t="shared" si="157"/>
        <v>0</v>
      </c>
      <c r="N1469" s="8">
        <f t="shared" si="158"/>
        <v>0</v>
      </c>
      <c r="O1469" s="8">
        <f t="shared" si="159"/>
        <v>0</v>
      </c>
      <c r="P1469" s="8">
        <f>IF(K1469&lt;&gt;"是",0,IF(税费设置!$B$6="是",E1469/(1+税费设置!$B$10),E1469))</f>
        <v>0</v>
      </c>
      <c r="Q1469" s="8">
        <f>IF(K1469&lt;&gt;"是",0,P1469*税费设置!$B$8)</f>
        <v>0</v>
      </c>
      <c r="R1469" s="8">
        <f>IF(K1469&lt;&gt;"是",0,P1469*税费设置!$B$9)</f>
        <v>0</v>
      </c>
      <c r="S1469" s="8">
        <f t="shared" si="160"/>
        <v>0</v>
      </c>
    </row>
    <row r="1470" spans="1:19" ht="13.9">
      <c r="A1470" s="6" t="str">
        <f>IF(总支出!A1470="","",总支出!A1470)</f>
        <v/>
      </c>
      <c r="B1470" s="7" t="str">
        <f>IF(总支出!B1470="","",总支出!B1470)</f>
        <v/>
      </c>
      <c r="C1470" s="6" t="str">
        <f t="shared" si="154"/>
        <v/>
      </c>
      <c r="D1470" s="6" t="str">
        <f>IF(总支出!C1470="","",总支出!C1470)</f>
        <v/>
      </c>
      <c r="E1470" s="8" t="str">
        <f>IF(总支出!D1470="","",总支出!D1470)</f>
        <v/>
      </c>
      <c r="F1470" s="6" t="str">
        <f>IF(总支出!E1470="","",总支出!E1470)</f>
        <v/>
      </c>
      <c r="G1470" s="6" t="str">
        <f>IF(总支出!H1470="","",总支出!H1470)</f>
        <v/>
      </c>
      <c r="H1470" s="6" t="str">
        <f>IF(总支出!I1470="","自动",总支出!I1470)</f>
        <v>自动</v>
      </c>
      <c r="I1470" s="6" t="str">
        <f>IF(F1470="","",IFERROR(VLOOKUP(F1470,税费设置!$A$15:$B$27,2,FALSE),"含税不明"))</f>
        <v/>
      </c>
      <c r="J1470" s="6" t="str">
        <f t="shared" si="155"/>
        <v/>
      </c>
      <c r="K1470" s="6" t="str">
        <f>IF(AND(税费设置!$B$5="是",G1470="个人支出",J1470="应税"),"是","否")</f>
        <v>否</v>
      </c>
      <c r="L1470" s="8">
        <f t="shared" si="156"/>
        <v>0</v>
      </c>
      <c r="M1470" s="8">
        <f t="shared" si="157"/>
        <v>0</v>
      </c>
      <c r="N1470" s="8">
        <f t="shared" si="158"/>
        <v>0</v>
      </c>
      <c r="O1470" s="8">
        <f t="shared" si="159"/>
        <v>0</v>
      </c>
      <c r="P1470" s="8">
        <f>IF(K1470&lt;&gt;"是",0,IF(税费设置!$B$6="是",E1470/(1+税费设置!$B$10),E1470))</f>
        <v>0</v>
      </c>
      <c r="Q1470" s="8">
        <f>IF(K1470&lt;&gt;"是",0,P1470*税费设置!$B$8)</f>
        <v>0</v>
      </c>
      <c r="R1470" s="8">
        <f>IF(K1470&lt;&gt;"是",0,P1470*税费设置!$B$9)</f>
        <v>0</v>
      </c>
      <c r="S1470" s="8">
        <f t="shared" si="160"/>
        <v>0</v>
      </c>
    </row>
    <row r="1471" spans="1:19" ht="13.9">
      <c r="A1471" s="6" t="str">
        <f>IF(总支出!A1471="","",总支出!A1471)</f>
        <v/>
      </c>
      <c r="B1471" s="7" t="str">
        <f>IF(总支出!B1471="","",总支出!B1471)</f>
        <v/>
      </c>
      <c r="C1471" s="6" t="str">
        <f t="shared" si="154"/>
        <v/>
      </c>
      <c r="D1471" s="6" t="str">
        <f>IF(总支出!C1471="","",总支出!C1471)</f>
        <v/>
      </c>
      <c r="E1471" s="8" t="str">
        <f>IF(总支出!D1471="","",总支出!D1471)</f>
        <v/>
      </c>
      <c r="F1471" s="6" t="str">
        <f>IF(总支出!E1471="","",总支出!E1471)</f>
        <v/>
      </c>
      <c r="G1471" s="6" t="str">
        <f>IF(总支出!H1471="","",总支出!H1471)</f>
        <v/>
      </c>
      <c r="H1471" s="6" t="str">
        <f>IF(总支出!I1471="","自动",总支出!I1471)</f>
        <v>自动</v>
      </c>
      <c r="I1471" s="6" t="str">
        <f>IF(F1471="","",IFERROR(VLOOKUP(F1471,税费设置!$A$15:$B$27,2,FALSE),"含税不明"))</f>
        <v/>
      </c>
      <c r="J1471" s="6" t="str">
        <f t="shared" si="155"/>
        <v/>
      </c>
      <c r="K1471" s="6" t="str">
        <f>IF(AND(税费设置!$B$5="是",G1471="个人支出",J1471="应税"),"是","否")</f>
        <v>否</v>
      </c>
      <c r="L1471" s="8">
        <f t="shared" si="156"/>
        <v>0</v>
      </c>
      <c r="M1471" s="8">
        <f t="shared" si="157"/>
        <v>0</v>
      </c>
      <c r="N1471" s="8">
        <f t="shared" si="158"/>
        <v>0</v>
      </c>
      <c r="O1471" s="8">
        <f t="shared" si="159"/>
        <v>0</v>
      </c>
      <c r="P1471" s="8">
        <f>IF(K1471&lt;&gt;"是",0,IF(税费设置!$B$6="是",E1471/(1+税费设置!$B$10),E1471))</f>
        <v>0</v>
      </c>
      <c r="Q1471" s="8">
        <f>IF(K1471&lt;&gt;"是",0,P1471*税费设置!$B$8)</f>
        <v>0</v>
      </c>
      <c r="R1471" s="8">
        <f>IF(K1471&lt;&gt;"是",0,P1471*税费设置!$B$9)</f>
        <v>0</v>
      </c>
      <c r="S1471" s="8">
        <f t="shared" si="160"/>
        <v>0</v>
      </c>
    </row>
    <row r="1472" spans="1:19" ht="13.9">
      <c r="A1472" s="6" t="str">
        <f>IF(总支出!A1472="","",总支出!A1472)</f>
        <v/>
      </c>
      <c r="B1472" s="7" t="str">
        <f>IF(总支出!B1472="","",总支出!B1472)</f>
        <v/>
      </c>
      <c r="C1472" s="6" t="str">
        <f t="shared" si="154"/>
        <v/>
      </c>
      <c r="D1472" s="6" t="str">
        <f>IF(总支出!C1472="","",总支出!C1472)</f>
        <v/>
      </c>
      <c r="E1472" s="8" t="str">
        <f>IF(总支出!D1472="","",总支出!D1472)</f>
        <v/>
      </c>
      <c r="F1472" s="6" t="str">
        <f>IF(总支出!E1472="","",总支出!E1472)</f>
        <v/>
      </c>
      <c r="G1472" s="6" t="str">
        <f>IF(总支出!H1472="","",总支出!H1472)</f>
        <v/>
      </c>
      <c r="H1472" s="6" t="str">
        <f>IF(总支出!I1472="","自动",总支出!I1472)</f>
        <v>自动</v>
      </c>
      <c r="I1472" s="6" t="str">
        <f>IF(F1472="","",IFERROR(VLOOKUP(F1472,税费设置!$A$15:$B$27,2,FALSE),"含税不明"))</f>
        <v/>
      </c>
      <c r="J1472" s="6" t="str">
        <f t="shared" si="155"/>
        <v/>
      </c>
      <c r="K1472" s="6" t="str">
        <f>IF(AND(税费设置!$B$5="是",G1472="个人支出",J1472="应税"),"是","否")</f>
        <v>否</v>
      </c>
      <c r="L1472" s="8">
        <f t="shared" si="156"/>
        <v>0</v>
      </c>
      <c r="M1472" s="8">
        <f t="shared" si="157"/>
        <v>0</v>
      </c>
      <c r="N1472" s="8">
        <f t="shared" si="158"/>
        <v>0</v>
      </c>
      <c r="O1472" s="8">
        <f t="shared" si="159"/>
        <v>0</v>
      </c>
      <c r="P1472" s="8">
        <f>IF(K1472&lt;&gt;"是",0,IF(税费设置!$B$6="是",E1472/(1+税费设置!$B$10),E1472))</f>
        <v>0</v>
      </c>
      <c r="Q1472" s="8">
        <f>IF(K1472&lt;&gt;"是",0,P1472*税费设置!$B$8)</f>
        <v>0</v>
      </c>
      <c r="R1472" s="8">
        <f>IF(K1472&lt;&gt;"是",0,P1472*税费设置!$B$9)</f>
        <v>0</v>
      </c>
      <c r="S1472" s="8">
        <f t="shared" si="160"/>
        <v>0</v>
      </c>
    </row>
    <row r="1473" spans="1:19" ht="13.9">
      <c r="A1473" s="6" t="str">
        <f>IF(总支出!A1473="","",总支出!A1473)</f>
        <v/>
      </c>
      <c r="B1473" s="7" t="str">
        <f>IF(总支出!B1473="","",总支出!B1473)</f>
        <v/>
      </c>
      <c r="C1473" s="6" t="str">
        <f t="shared" si="154"/>
        <v/>
      </c>
      <c r="D1473" s="6" t="str">
        <f>IF(总支出!C1473="","",总支出!C1473)</f>
        <v/>
      </c>
      <c r="E1473" s="8" t="str">
        <f>IF(总支出!D1473="","",总支出!D1473)</f>
        <v/>
      </c>
      <c r="F1473" s="6" t="str">
        <f>IF(总支出!E1473="","",总支出!E1473)</f>
        <v/>
      </c>
      <c r="G1473" s="6" t="str">
        <f>IF(总支出!H1473="","",总支出!H1473)</f>
        <v/>
      </c>
      <c r="H1473" s="6" t="str">
        <f>IF(总支出!I1473="","自动",总支出!I1473)</f>
        <v>自动</v>
      </c>
      <c r="I1473" s="6" t="str">
        <f>IF(F1473="","",IFERROR(VLOOKUP(F1473,税费设置!$A$15:$B$27,2,FALSE),"含税不明"))</f>
        <v/>
      </c>
      <c r="J1473" s="6" t="str">
        <f t="shared" si="155"/>
        <v/>
      </c>
      <c r="K1473" s="6" t="str">
        <f>IF(AND(税费设置!$B$5="是",G1473="个人支出",J1473="应税"),"是","否")</f>
        <v>否</v>
      </c>
      <c r="L1473" s="8">
        <f t="shared" si="156"/>
        <v>0</v>
      </c>
      <c r="M1473" s="8">
        <f t="shared" si="157"/>
        <v>0</v>
      </c>
      <c r="N1473" s="8">
        <f t="shared" si="158"/>
        <v>0</v>
      </c>
      <c r="O1473" s="8">
        <f t="shared" si="159"/>
        <v>0</v>
      </c>
      <c r="P1473" s="8">
        <f>IF(K1473&lt;&gt;"是",0,IF(税费设置!$B$6="是",E1473/(1+税费设置!$B$10),E1473))</f>
        <v>0</v>
      </c>
      <c r="Q1473" s="8">
        <f>IF(K1473&lt;&gt;"是",0,P1473*税费设置!$B$8)</f>
        <v>0</v>
      </c>
      <c r="R1473" s="8">
        <f>IF(K1473&lt;&gt;"是",0,P1473*税费设置!$B$9)</f>
        <v>0</v>
      </c>
      <c r="S1473" s="8">
        <f t="shared" si="160"/>
        <v>0</v>
      </c>
    </row>
    <row r="1474" spans="1:19" ht="13.9">
      <c r="A1474" s="6" t="str">
        <f>IF(总支出!A1474="","",总支出!A1474)</f>
        <v/>
      </c>
      <c r="B1474" s="7" t="str">
        <f>IF(总支出!B1474="","",总支出!B1474)</f>
        <v/>
      </c>
      <c r="C1474" s="6" t="str">
        <f t="shared" si="154"/>
        <v/>
      </c>
      <c r="D1474" s="6" t="str">
        <f>IF(总支出!C1474="","",总支出!C1474)</f>
        <v/>
      </c>
      <c r="E1474" s="8" t="str">
        <f>IF(总支出!D1474="","",总支出!D1474)</f>
        <v/>
      </c>
      <c r="F1474" s="6" t="str">
        <f>IF(总支出!E1474="","",总支出!E1474)</f>
        <v/>
      </c>
      <c r="G1474" s="6" t="str">
        <f>IF(总支出!H1474="","",总支出!H1474)</f>
        <v/>
      </c>
      <c r="H1474" s="6" t="str">
        <f>IF(总支出!I1474="","自动",总支出!I1474)</f>
        <v>自动</v>
      </c>
      <c r="I1474" s="6" t="str">
        <f>IF(F1474="","",IFERROR(VLOOKUP(F1474,税费设置!$A$15:$B$27,2,FALSE),"含税不明"))</f>
        <v/>
      </c>
      <c r="J1474" s="6" t="str">
        <f t="shared" si="155"/>
        <v/>
      </c>
      <c r="K1474" s="6" t="str">
        <f>IF(AND(税费设置!$B$5="是",G1474="个人支出",J1474="应税"),"是","否")</f>
        <v>否</v>
      </c>
      <c r="L1474" s="8">
        <f t="shared" si="156"/>
        <v>0</v>
      </c>
      <c r="M1474" s="8">
        <f t="shared" si="157"/>
        <v>0</v>
      </c>
      <c r="N1474" s="8">
        <f t="shared" si="158"/>
        <v>0</v>
      </c>
      <c r="O1474" s="8">
        <f t="shared" si="159"/>
        <v>0</v>
      </c>
      <c r="P1474" s="8">
        <f>IF(K1474&lt;&gt;"是",0,IF(税费设置!$B$6="是",E1474/(1+税费设置!$B$10),E1474))</f>
        <v>0</v>
      </c>
      <c r="Q1474" s="8">
        <f>IF(K1474&lt;&gt;"是",0,P1474*税费设置!$B$8)</f>
        <v>0</v>
      </c>
      <c r="R1474" s="8">
        <f>IF(K1474&lt;&gt;"是",0,P1474*税费设置!$B$9)</f>
        <v>0</v>
      </c>
      <c r="S1474" s="8">
        <f t="shared" si="160"/>
        <v>0</v>
      </c>
    </row>
    <row r="1475" spans="1:19" ht="13.9">
      <c r="A1475" s="6" t="str">
        <f>IF(总支出!A1475="","",总支出!A1475)</f>
        <v/>
      </c>
      <c r="B1475" s="7" t="str">
        <f>IF(总支出!B1475="","",总支出!B1475)</f>
        <v/>
      </c>
      <c r="C1475" s="6" t="str">
        <f t="shared" si="154"/>
        <v/>
      </c>
      <c r="D1475" s="6" t="str">
        <f>IF(总支出!C1475="","",总支出!C1475)</f>
        <v/>
      </c>
      <c r="E1475" s="8" t="str">
        <f>IF(总支出!D1475="","",总支出!D1475)</f>
        <v/>
      </c>
      <c r="F1475" s="6" t="str">
        <f>IF(总支出!E1475="","",总支出!E1475)</f>
        <v/>
      </c>
      <c r="G1475" s="6" t="str">
        <f>IF(总支出!H1475="","",总支出!H1475)</f>
        <v/>
      </c>
      <c r="H1475" s="6" t="str">
        <f>IF(总支出!I1475="","自动",总支出!I1475)</f>
        <v>自动</v>
      </c>
      <c r="I1475" s="6" t="str">
        <f>IF(F1475="","",IFERROR(VLOOKUP(F1475,税费设置!$A$15:$B$27,2,FALSE),"含税不明"))</f>
        <v/>
      </c>
      <c r="J1475" s="6" t="str">
        <f t="shared" si="155"/>
        <v/>
      </c>
      <c r="K1475" s="6" t="str">
        <f>IF(AND(税费设置!$B$5="是",G1475="个人支出",J1475="应税"),"是","否")</f>
        <v>否</v>
      </c>
      <c r="L1475" s="8">
        <f t="shared" si="156"/>
        <v>0</v>
      </c>
      <c r="M1475" s="8">
        <f t="shared" si="157"/>
        <v>0</v>
      </c>
      <c r="N1475" s="8">
        <f t="shared" si="158"/>
        <v>0</v>
      </c>
      <c r="O1475" s="8">
        <f t="shared" si="159"/>
        <v>0</v>
      </c>
      <c r="P1475" s="8">
        <f>IF(K1475&lt;&gt;"是",0,IF(税费设置!$B$6="是",E1475/(1+税费设置!$B$10),E1475))</f>
        <v>0</v>
      </c>
      <c r="Q1475" s="8">
        <f>IF(K1475&lt;&gt;"是",0,P1475*税费设置!$B$8)</f>
        <v>0</v>
      </c>
      <c r="R1475" s="8">
        <f>IF(K1475&lt;&gt;"是",0,P1475*税费设置!$B$9)</f>
        <v>0</v>
      </c>
      <c r="S1475" s="8">
        <f t="shared" si="160"/>
        <v>0</v>
      </c>
    </row>
    <row r="1476" spans="1:19" ht="13.9">
      <c r="A1476" s="6" t="str">
        <f>IF(总支出!A1476="","",总支出!A1476)</f>
        <v/>
      </c>
      <c r="B1476" s="7" t="str">
        <f>IF(总支出!B1476="","",总支出!B1476)</f>
        <v/>
      </c>
      <c r="C1476" s="6" t="str">
        <f t="shared" ref="C1476:C1539" si="161">IF(B1476="","",TEXT(B1476,"yyyy-mm"))</f>
        <v/>
      </c>
      <c r="D1476" s="6" t="str">
        <f>IF(总支出!C1476="","",总支出!C1476)</f>
        <v/>
      </c>
      <c r="E1476" s="8" t="str">
        <f>IF(总支出!D1476="","",总支出!D1476)</f>
        <v/>
      </c>
      <c r="F1476" s="6" t="str">
        <f>IF(总支出!E1476="","",总支出!E1476)</f>
        <v/>
      </c>
      <c r="G1476" s="6" t="str">
        <f>IF(总支出!H1476="","",总支出!H1476)</f>
        <v/>
      </c>
      <c r="H1476" s="6" t="str">
        <f>IF(总支出!I1476="","自动",总支出!I1476)</f>
        <v>自动</v>
      </c>
      <c r="I1476" s="6" t="str">
        <f>IF(F1476="","",IFERROR(VLOOKUP(F1476,税费设置!$A$15:$B$27,2,FALSE),"含税不明"))</f>
        <v/>
      </c>
      <c r="J1476" s="6" t="str">
        <f t="shared" ref="J1476:J1539" si="162">IF(D1476="","",IF(H1476="自动",I1476,H1476))</f>
        <v/>
      </c>
      <c r="K1476" s="6" t="str">
        <f>IF(AND(税费设置!$B$5="是",G1476="个人支出",J1476="应税"),"是","否")</f>
        <v>否</v>
      </c>
      <c r="L1476" s="8">
        <f t="shared" ref="L1476:L1539" si="163">IF(K1476="是",E1476,0)</f>
        <v>0</v>
      </c>
      <c r="M1476" s="8">
        <f t="shared" ref="M1476:M1539" si="164">IF(AND(G1476="个人支出",J1476="零税率"),E1476,0)</f>
        <v>0</v>
      </c>
      <c r="N1476" s="8">
        <f t="shared" ref="N1476:N1539" si="165">IF(AND(G1476="个人支出",J1476="免税"),E1476,0)</f>
        <v>0</v>
      </c>
      <c r="O1476" s="8">
        <f t="shared" ref="O1476:O1539" si="166">IF(AND(G1476="个人支出",OR(J1476="含税不明",J1476="不适用")),E1476,0)</f>
        <v>0</v>
      </c>
      <c r="P1476" s="8">
        <f>IF(K1476&lt;&gt;"是",0,IF(税费设置!$B$6="是",E1476/(1+税费设置!$B$10),E1476))</f>
        <v>0</v>
      </c>
      <c r="Q1476" s="8">
        <f>IF(K1476&lt;&gt;"是",0,P1476*税费设置!$B$8)</f>
        <v>0</v>
      </c>
      <c r="R1476" s="8">
        <f>IF(K1476&lt;&gt;"是",0,P1476*税费设置!$B$9)</f>
        <v>0</v>
      </c>
      <c r="S1476" s="8">
        <f t="shared" ref="S1476:S1539" si="167">Q1476+R1476</f>
        <v>0</v>
      </c>
    </row>
    <row r="1477" spans="1:19" ht="13.9">
      <c r="A1477" s="6" t="str">
        <f>IF(总支出!A1477="","",总支出!A1477)</f>
        <v/>
      </c>
      <c r="B1477" s="7" t="str">
        <f>IF(总支出!B1477="","",总支出!B1477)</f>
        <v/>
      </c>
      <c r="C1477" s="6" t="str">
        <f t="shared" si="161"/>
        <v/>
      </c>
      <c r="D1477" s="6" t="str">
        <f>IF(总支出!C1477="","",总支出!C1477)</f>
        <v/>
      </c>
      <c r="E1477" s="8" t="str">
        <f>IF(总支出!D1477="","",总支出!D1477)</f>
        <v/>
      </c>
      <c r="F1477" s="6" t="str">
        <f>IF(总支出!E1477="","",总支出!E1477)</f>
        <v/>
      </c>
      <c r="G1477" s="6" t="str">
        <f>IF(总支出!H1477="","",总支出!H1477)</f>
        <v/>
      </c>
      <c r="H1477" s="6" t="str">
        <f>IF(总支出!I1477="","自动",总支出!I1477)</f>
        <v>自动</v>
      </c>
      <c r="I1477" s="6" t="str">
        <f>IF(F1477="","",IFERROR(VLOOKUP(F1477,税费设置!$A$15:$B$27,2,FALSE),"含税不明"))</f>
        <v/>
      </c>
      <c r="J1477" s="6" t="str">
        <f t="shared" si="162"/>
        <v/>
      </c>
      <c r="K1477" s="6" t="str">
        <f>IF(AND(税费设置!$B$5="是",G1477="个人支出",J1477="应税"),"是","否")</f>
        <v>否</v>
      </c>
      <c r="L1477" s="8">
        <f t="shared" si="163"/>
        <v>0</v>
      </c>
      <c r="M1477" s="8">
        <f t="shared" si="164"/>
        <v>0</v>
      </c>
      <c r="N1477" s="8">
        <f t="shared" si="165"/>
        <v>0</v>
      </c>
      <c r="O1477" s="8">
        <f t="shared" si="166"/>
        <v>0</v>
      </c>
      <c r="P1477" s="8">
        <f>IF(K1477&lt;&gt;"是",0,IF(税费设置!$B$6="是",E1477/(1+税费设置!$B$10),E1477))</f>
        <v>0</v>
      </c>
      <c r="Q1477" s="8">
        <f>IF(K1477&lt;&gt;"是",0,P1477*税费设置!$B$8)</f>
        <v>0</v>
      </c>
      <c r="R1477" s="8">
        <f>IF(K1477&lt;&gt;"是",0,P1477*税费设置!$B$9)</f>
        <v>0</v>
      </c>
      <c r="S1477" s="8">
        <f t="shared" si="167"/>
        <v>0</v>
      </c>
    </row>
    <row r="1478" spans="1:19" ht="13.9">
      <c r="A1478" s="6" t="str">
        <f>IF(总支出!A1478="","",总支出!A1478)</f>
        <v/>
      </c>
      <c r="B1478" s="7" t="str">
        <f>IF(总支出!B1478="","",总支出!B1478)</f>
        <v/>
      </c>
      <c r="C1478" s="6" t="str">
        <f t="shared" si="161"/>
        <v/>
      </c>
      <c r="D1478" s="6" t="str">
        <f>IF(总支出!C1478="","",总支出!C1478)</f>
        <v/>
      </c>
      <c r="E1478" s="8" t="str">
        <f>IF(总支出!D1478="","",总支出!D1478)</f>
        <v/>
      </c>
      <c r="F1478" s="6" t="str">
        <f>IF(总支出!E1478="","",总支出!E1478)</f>
        <v/>
      </c>
      <c r="G1478" s="6" t="str">
        <f>IF(总支出!H1478="","",总支出!H1478)</f>
        <v/>
      </c>
      <c r="H1478" s="6" t="str">
        <f>IF(总支出!I1478="","自动",总支出!I1478)</f>
        <v>自动</v>
      </c>
      <c r="I1478" s="6" t="str">
        <f>IF(F1478="","",IFERROR(VLOOKUP(F1478,税费设置!$A$15:$B$27,2,FALSE),"含税不明"))</f>
        <v/>
      </c>
      <c r="J1478" s="6" t="str">
        <f t="shared" si="162"/>
        <v/>
      </c>
      <c r="K1478" s="6" t="str">
        <f>IF(AND(税费设置!$B$5="是",G1478="个人支出",J1478="应税"),"是","否")</f>
        <v>否</v>
      </c>
      <c r="L1478" s="8">
        <f t="shared" si="163"/>
        <v>0</v>
      </c>
      <c r="M1478" s="8">
        <f t="shared" si="164"/>
        <v>0</v>
      </c>
      <c r="N1478" s="8">
        <f t="shared" si="165"/>
        <v>0</v>
      </c>
      <c r="O1478" s="8">
        <f t="shared" si="166"/>
        <v>0</v>
      </c>
      <c r="P1478" s="8">
        <f>IF(K1478&lt;&gt;"是",0,IF(税费设置!$B$6="是",E1478/(1+税费设置!$B$10),E1478))</f>
        <v>0</v>
      </c>
      <c r="Q1478" s="8">
        <f>IF(K1478&lt;&gt;"是",0,P1478*税费设置!$B$8)</f>
        <v>0</v>
      </c>
      <c r="R1478" s="8">
        <f>IF(K1478&lt;&gt;"是",0,P1478*税费设置!$B$9)</f>
        <v>0</v>
      </c>
      <c r="S1478" s="8">
        <f t="shared" si="167"/>
        <v>0</v>
      </c>
    </row>
    <row r="1479" spans="1:19" ht="13.9">
      <c r="A1479" s="6" t="str">
        <f>IF(总支出!A1479="","",总支出!A1479)</f>
        <v/>
      </c>
      <c r="B1479" s="7" t="str">
        <f>IF(总支出!B1479="","",总支出!B1479)</f>
        <v/>
      </c>
      <c r="C1479" s="6" t="str">
        <f t="shared" si="161"/>
        <v/>
      </c>
      <c r="D1479" s="6" t="str">
        <f>IF(总支出!C1479="","",总支出!C1479)</f>
        <v/>
      </c>
      <c r="E1479" s="8" t="str">
        <f>IF(总支出!D1479="","",总支出!D1479)</f>
        <v/>
      </c>
      <c r="F1479" s="6" t="str">
        <f>IF(总支出!E1479="","",总支出!E1479)</f>
        <v/>
      </c>
      <c r="G1479" s="6" t="str">
        <f>IF(总支出!H1479="","",总支出!H1479)</f>
        <v/>
      </c>
      <c r="H1479" s="6" t="str">
        <f>IF(总支出!I1479="","自动",总支出!I1479)</f>
        <v>自动</v>
      </c>
      <c r="I1479" s="6" t="str">
        <f>IF(F1479="","",IFERROR(VLOOKUP(F1479,税费设置!$A$15:$B$27,2,FALSE),"含税不明"))</f>
        <v/>
      </c>
      <c r="J1479" s="6" t="str">
        <f t="shared" si="162"/>
        <v/>
      </c>
      <c r="K1479" s="6" t="str">
        <f>IF(AND(税费设置!$B$5="是",G1479="个人支出",J1479="应税"),"是","否")</f>
        <v>否</v>
      </c>
      <c r="L1479" s="8">
        <f t="shared" si="163"/>
        <v>0</v>
      </c>
      <c r="M1479" s="8">
        <f t="shared" si="164"/>
        <v>0</v>
      </c>
      <c r="N1479" s="8">
        <f t="shared" si="165"/>
        <v>0</v>
      </c>
      <c r="O1479" s="8">
        <f t="shared" si="166"/>
        <v>0</v>
      </c>
      <c r="P1479" s="8">
        <f>IF(K1479&lt;&gt;"是",0,IF(税费设置!$B$6="是",E1479/(1+税费设置!$B$10),E1479))</f>
        <v>0</v>
      </c>
      <c r="Q1479" s="8">
        <f>IF(K1479&lt;&gt;"是",0,P1479*税费设置!$B$8)</f>
        <v>0</v>
      </c>
      <c r="R1479" s="8">
        <f>IF(K1479&lt;&gt;"是",0,P1479*税费设置!$B$9)</f>
        <v>0</v>
      </c>
      <c r="S1479" s="8">
        <f t="shared" si="167"/>
        <v>0</v>
      </c>
    </row>
    <row r="1480" spans="1:19" ht="13.9">
      <c r="A1480" s="6" t="str">
        <f>IF(总支出!A1480="","",总支出!A1480)</f>
        <v/>
      </c>
      <c r="B1480" s="7" t="str">
        <f>IF(总支出!B1480="","",总支出!B1480)</f>
        <v/>
      </c>
      <c r="C1480" s="6" t="str">
        <f t="shared" si="161"/>
        <v/>
      </c>
      <c r="D1480" s="6" t="str">
        <f>IF(总支出!C1480="","",总支出!C1480)</f>
        <v/>
      </c>
      <c r="E1480" s="8" t="str">
        <f>IF(总支出!D1480="","",总支出!D1480)</f>
        <v/>
      </c>
      <c r="F1480" s="6" t="str">
        <f>IF(总支出!E1480="","",总支出!E1480)</f>
        <v/>
      </c>
      <c r="G1480" s="6" t="str">
        <f>IF(总支出!H1480="","",总支出!H1480)</f>
        <v/>
      </c>
      <c r="H1480" s="6" t="str">
        <f>IF(总支出!I1480="","自动",总支出!I1480)</f>
        <v>自动</v>
      </c>
      <c r="I1480" s="6" t="str">
        <f>IF(F1480="","",IFERROR(VLOOKUP(F1480,税费设置!$A$15:$B$27,2,FALSE),"含税不明"))</f>
        <v/>
      </c>
      <c r="J1480" s="6" t="str">
        <f t="shared" si="162"/>
        <v/>
      </c>
      <c r="K1480" s="6" t="str">
        <f>IF(AND(税费设置!$B$5="是",G1480="个人支出",J1480="应税"),"是","否")</f>
        <v>否</v>
      </c>
      <c r="L1480" s="8">
        <f t="shared" si="163"/>
        <v>0</v>
      </c>
      <c r="M1480" s="8">
        <f t="shared" si="164"/>
        <v>0</v>
      </c>
      <c r="N1480" s="8">
        <f t="shared" si="165"/>
        <v>0</v>
      </c>
      <c r="O1480" s="8">
        <f t="shared" si="166"/>
        <v>0</v>
      </c>
      <c r="P1480" s="8">
        <f>IF(K1480&lt;&gt;"是",0,IF(税费设置!$B$6="是",E1480/(1+税费设置!$B$10),E1480))</f>
        <v>0</v>
      </c>
      <c r="Q1480" s="8">
        <f>IF(K1480&lt;&gt;"是",0,P1480*税费设置!$B$8)</f>
        <v>0</v>
      </c>
      <c r="R1480" s="8">
        <f>IF(K1480&lt;&gt;"是",0,P1480*税费设置!$B$9)</f>
        <v>0</v>
      </c>
      <c r="S1480" s="8">
        <f t="shared" si="167"/>
        <v>0</v>
      </c>
    </row>
    <row r="1481" spans="1:19" ht="13.9">
      <c r="A1481" s="6" t="str">
        <f>IF(总支出!A1481="","",总支出!A1481)</f>
        <v/>
      </c>
      <c r="B1481" s="7" t="str">
        <f>IF(总支出!B1481="","",总支出!B1481)</f>
        <v/>
      </c>
      <c r="C1481" s="6" t="str">
        <f t="shared" si="161"/>
        <v/>
      </c>
      <c r="D1481" s="6" t="str">
        <f>IF(总支出!C1481="","",总支出!C1481)</f>
        <v/>
      </c>
      <c r="E1481" s="8" t="str">
        <f>IF(总支出!D1481="","",总支出!D1481)</f>
        <v/>
      </c>
      <c r="F1481" s="6" t="str">
        <f>IF(总支出!E1481="","",总支出!E1481)</f>
        <v/>
      </c>
      <c r="G1481" s="6" t="str">
        <f>IF(总支出!H1481="","",总支出!H1481)</f>
        <v/>
      </c>
      <c r="H1481" s="6" t="str">
        <f>IF(总支出!I1481="","自动",总支出!I1481)</f>
        <v>自动</v>
      </c>
      <c r="I1481" s="6" t="str">
        <f>IF(F1481="","",IFERROR(VLOOKUP(F1481,税费设置!$A$15:$B$27,2,FALSE),"含税不明"))</f>
        <v/>
      </c>
      <c r="J1481" s="6" t="str">
        <f t="shared" si="162"/>
        <v/>
      </c>
      <c r="K1481" s="6" t="str">
        <f>IF(AND(税费设置!$B$5="是",G1481="个人支出",J1481="应税"),"是","否")</f>
        <v>否</v>
      </c>
      <c r="L1481" s="8">
        <f t="shared" si="163"/>
        <v>0</v>
      </c>
      <c r="M1481" s="8">
        <f t="shared" si="164"/>
        <v>0</v>
      </c>
      <c r="N1481" s="8">
        <f t="shared" si="165"/>
        <v>0</v>
      </c>
      <c r="O1481" s="8">
        <f t="shared" si="166"/>
        <v>0</v>
      </c>
      <c r="P1481" s="8">
        <f>IF(K1481&lt;&gt;"是",0,IF(税费设置!$B$6="是",E1481/(1+税费设置!$B$10),E1481))</f>
        <v>0</v>
      </c>
      <c r="Q1481" s="8">
        <f>IF(K1481&lt;&gt;"是",0,P1481*税费设置!$B$8)</f>
        <v>0</v>
      </c>
      <c r="R1481" s="8">
        <f>IF(K1481&lt;&gt;"是",0,P1481*税费设置!$B$9)</f>
        <v>0</v>
      </c>
      <c r="S1481" s="8">
        <f t="shared" si="167"/>
        <v>0</v>
      </c>
    </row>
    <row r="1482" spans="1:19" ht="13.9">
      <c r="A1482" s="6" t="str">
        <f>IF(总支出!A1482="","",总支出!A1482)</f>
        <v/>
      </c>
      <c r="B1482" s="7" t="str">
        <f>IF(总支出!B1482="","",总支出!B1482)</f>
        <v/>
      </c>
      <c r="C1482" s="6" t="str">
        <f t="shared" si="161"/>
        <v/>
      </c>
      <c r="D1482" s="6" t="str">
        <f>IF(总支出!C1482="","",总支出!C1482)</f>
        <v/>
      </c>
      <c r="E1482" s="8" t="str">
        <f>IF(总支出!D1482="","",总支出!D1482)</f>
        <v/>
      </c>
      <c r="F1482" s="6" t="str">
        <f>IF(总支出!E1482="","",总支出!E1482)</f>
        <v/>
      </c>
      <c r="G1482" s="6" t="str">
        <f>IF(总支出!H1482="","",总支出!H1482)</f>
        <v/>
      </c>
      <c r="H1482" s="6" t="str">
        <f>IF(总支出!I1482="","自动",总支出!I1482)</f>
        <v>自动</v>
      </c>
      <c r="I1482" s="6" t="str">
        <f>IF(F1482="","",IFERROR(VLOOKUP(F1482,税费设置!$A$15:$B$27,2,FALSE),"含税不明"))</f>
        <v/>
      </c>
      <c r="J1482" s="6" t="str">
        <f t="shared" si="162"/>
        <v/>
      </c>
      <c r="K1482" s="6" t="str">
        <f>IF(AND(税费设置!$B$5="是",G1482="个人支出",J1482="应税"),"是","否")</f>
        <v>否</v>
      </c>
      <c r="L1482" s="8">
        <f t="shared" si="163"/>
        <v>0</v>
      </c>
      <c r="M1482" s="8">
        <f t="shared" si="164"/>
        <v>0</v>
      </c>
      <c r="N1482" s="8">
        <f t="shared" si="165"/>
        <v>0</v>
      </c>
      <c r="O1482" s="8">
        <f t="shared" si="166"/>
        <v>0</v>
      </c>
      <c r="P1482" s="8">
        <f>IF(K1482&lt;&gt;"是",0,IF(税费设置!$B$6="是",E1482/(1+税费设置!$B$10),E1482))</f>
        <v>0</v>
      </c>
      <c r="Q1482" s="8">
        <f>IF(K1482&lt;&gt;"是",0,P1482*税费设置!$B$8)</f>
        <v>0</v>
      </c>
      <c r="R1482" s="8">
        <f>IF(K1482&lt;&gt;"是",0,P1482*税费设置!$B$9)</f>
        <v>0</v>
      </c>
      <c r="S1482" s="8">
        <f t="shared" si="167"/>
        <v>0</v>
      </c>
    </row>
    <row r="1483" spans="1:19" ht="13.9">
      <c r="A1483" s="6" t="str">
        <f>IF(总支出!A1483="","",总支出!A1483)</f>
        <v/>
      </c>
      <c r="B1483" s="7" t="str">
        <f>IF(总支出!B1483="","",总支出!B1483)</f>
        <v/>
      </c>
      <c r="C1483" s="6" t="str">
        <f t="shared" si="161"/>
        <v/>
      </c>
      <c r="D1483" s="6" t="str">
        <f>IF(总支出!C1483="","",总支出!C1483)</f>
        <v/>
      </c>
      <c r="E1483" s="8" t="str">
        <f>IF(总支出!D1483="","",总支出!D1483)</f>
        <v/>
      </c>
      <c r="F1483" s="6" t="str">
        <f>IF(总支出!E1483="","",总支出!E1483)</f>
        <v/>
      </c>
      <c r="G1483" s="6" t="str">
        <f>IF(总支出!H1483="","",总支出!H1483)</f>
        <v/>
      </c>
      <c r="H1483" s="6" t="str">
        <f>IF(总支出!I1483="","自动",总支出!I1483)</f>
        <v>自动</v>
      </c>
      <c r="I1483" s="6" t="str">
        <f>IF(F1483="","",IFERROR(VLOOKUP(F1483,税费设置!$A$15:$B$27,2,FALSE),"含税不明"))</f>
        <v/>
      </c>
      <c r="J1483" s="6" t="str">
        <f t="shared" si="162"/>
        <v/>
      </c>
      <c r="K1483" s="6" t="str">
        <f>IF(AND(税费设置!$B$5="是",G1483="个人支出",J1483="应税"),"是","否")</f>
        <v>否</v>
      </c>
      <c r="L1483" s="8">
        <f t="shared" si="163"/>
        <v>0</v>
      </c>
      <c r="M1483" s="8">
        <f t="shared" si="164"/>
        <v>0</v>
      </c>
      <c r="N1483" s="8">
        <f t="shared" si="165"/>
        <v>0</v>
      </c>
      <c r="O1483" s="8">
        <f t="shared" si="166"/>
        <v>0</v>
      </c>
      <c r="P1483" s="8">
        <f>IF(K1483&lt;&gt;"是",0,IF(税费设置!$B$6="是",E1483/(1+税费设置!$B$10),E1483))</f>
        <v>0</v>
      </c>
      <c r="Q1483" s="8">
        <f>IF(K1483&lt;&gt;"是",0,P1483*税费设置!$B$8)</f>
        <v>0</v>
      </c>
      <c r="R1483" s="8">
        <f>IF(K1483&lt;&gt;"是",0,P1483*税费设置!$B$9)</f>
        <v>0</v>
      </c>
      <c r="S1483" s="8">
        <f t="shared" si="167"/>
        <v>0</v>
      </c>
    </row>
    <row r="1484" spans="1:19" ht="13.9">
      <c r="A1484" s="6" t="str">
        <f>IF(总支出!A1484="","",总支出!A1484)</f>
        <v/>
      </c>
      <c r="B1484" s="7" t="str">
        <f>IF(总支出!B1484="","",总支出!B1484)</f>
        <v/>
      </c>
      <c r="C1484" s="6" t="str">
        <f t="shared" si="161"/>
        <v/>
      </c>
      <c r="D1484" s="6" t="str">
        <f>IF(总支出!C1484="","",总支出!C1484)</f>
        <v/>
      </c>
      <c r="E1484" s="8" t="str">
        <f>IF(总支出!D1484="","",总支出!D1484)</f>
        <v/>
      </c>
      <c r="F1484" s="6" t="str">
        <f>IF(总支出!E1484="","",总支出!E1484)</f>
        <v/>
      </c>
      <c r="G1484" s="6" t="str">
        <f>IF(总支出!H1484="","",总支出!H1484)</f>
        <v/>
      </c>
      <c r="H1484" s="6" t="str">
        <f>IF(总支出!I1484="","自动",总支出!I1484)</f>
        <v>自动</v>
      </c>
      <c r="I1484" s="6" t="str">
        <f>IF(F1484="","",IFERROR(VLOOKUP(F1484,税费设置!$A$15:$B$27,2,FALSE),"含税不明"))</f>
        <v/>
      </c>
      <c r="J1484" s="6" t="str">
        <f t="shared" si="162"/>
        <v/>
      </c>
      <c r="K1484" s="6" t="str">
        <f>IF(AND(税费设置!$B$5="是",G1484="个人支出",J1484="应税"),"是","否")</f>
        <v>否</v>
      </c>
      <c r="L1484" s="8">
        <f t="shared" si="163"/>
        <v>0</v>
      </c>
      <c r="M1484" s="8">
        <f t="shared" si="164"/>
        <v>0</v>
      </c>
      <c r="N1484" s="8">
        <f t="shared" si="165"/>
        <v>0</v>
      </c>
      <c r="O1484" s="8">
        <f t="shared" si="166"/>
        <v>0</v>
      </c>
      <c r="P1484" s="8">
        <f>IF(K1484&lt;&gt;"是",0,IF(税费设置!$B$6="是",E1484/(1+税费设置!$B$10),E1484))</f>
        <v>0</v>
      </c>
      <c r="Q1484" s="8">
        <f>IF(K1484&lt;&gt;"是",0,P1484*税费设置!$B$8)</f>
        <v>0</v>
      </c>
      <c r="R1484" s="8">
        <f>IF(K1484&lt;&gt;"是",0,P1484*税费设置!$B$9)</f>
        <v>0</v>
      </c>
      <c r="S1484" s="8">
        <f t="shared" si="167"/>
        <v>0</v>
      </c>
    </row>
    <row r="1485" spans="1:19" ht="13.9">
      <c r="A1485" s="6" t="str">
        <f>IF(总支出!A1485="","",总支出!A1485)</f>
        <v/>
      </c>
      <c r="B1485" s="7" t="str">
        <f>IF(总支出!B1485="","",总支出!B1485)</f>
        <v/>
      </c>
      <c r="C1485" s="6" t="str">
        <f t="shared" si="161"/>
        <v/>
      </c>
      <c r="D1485" s="6" t="str">
        <f>IF(总支出!C1485="","",总支出!C1485)</f>
        <v/>
      </c>
      <c r="E1485" s="8" t="str">
        <f>IF(总支出!D1485="","",总支出!D1485)</f>
        <v/>
      </c>
      <c r="F1485" s="6" t="str">
        <f>IF(总支出!E1485="","",总支出!E1485)</f>
        <v/>
      </c>
      <c r="G1485" s="6" t="str">
        <f>IF(总支出!H1485="","",总支出!H1485)</f>
        <v/>
      </c>
      <c r="H1485" s="6" t="str">
        <f>IF(总支出!I1485="","自动",总支出!I1485)</f>
        <v>自动</v>
      </c>
      <c r="I1485" s="6" t="str">
        <f>IF(F1485="","",IFERROR(VLOOKUP(F1485,税费设置!$A$15:$B$27,2,FALSE),"含税不明"))</f>
        <v/>
      </c>
      <c r="J1485" s="6" t="str">
        <f t="shared" si="162"/>
        <v/>
      </c>
      <c r="K1485" s="6" t="str">
        <f>IF(AND(税费设置!$B$5="是",G1485="个人支出",J1485="应税"),"是","否")</f>
        <v>否</v>
      </c>
      <c r="L1485" s="8">
        <f t="shared" si="163"/>
        <v>0</v>
      </c>
      <c r="M1485" s="8">
        <f t="shared" si="164"/>
        <v>0</v>
      </c>
      <c r="N1485" s="8">
        <f t="shared" si="165"/>
        <v>0</v>
      </c>
      <c r="O1485" s="8">
        <f t="shared" si="166"/>
        <v>0</v>
      </c>
      <c r="P1485" s="8">
        <f>IF(K1485&lt;&gt;"是",0,IF(税费设置!$B$6="是",E1485/(1+税费设置!$B$10),E1485))</f>
        <v>0</v>
      </c>
      <c r="Q1485" s="8">
        <f>IF(K1485&lt;&gt;"是",0,P1485*税费设置!$B$8)</f>
        <v>0</v>
      </c>
      <c r="R1485" s="8">
        <f>IF(K1485&lt;&gt;"是",0,P1485*税费设置!$B$9)</f>
        <v>0</v>
      </c>
      <c r="S1485" s="8">
        <f t="shared" si="167"/>
        <v>0</v>
      </c>
    </row>
    <row r="1486" spans="1:19" ht="13.9">
      <c r="A1486" s="6" t="str">
        <f>IF(总支出!A1486="","",总支出!A1486)</f>
        <v/>
      </c>
      <c r="B1486" s="7" t="str">
        <f>IF(总支出!B1486="","",总支出!B1486)</f>
        <v/>
      </c>
      <c r="C1486" s="6" t="str">
        <f t="shared" si="161"/>
        <v/>
      </c>
      <c r="D1486" s="6" t="str">
        <f>IF(总支出!C1486="","",总支出!C1486)</f>
        <v/>
      </c>
      <c r="E1486" s="8" t="str">
        <f>IF(总支出!D1486="","",总支出!D1486)</f>
        <v/>
      </c>
      <c r="F1486" s="6" t="str">
        <f>IF(总支出!E1486="","",总支出!E1486)</f>
        <v/>
      </c>
      <c r="G1486" s="6" t="str">
        <f>IF(总支出!H1486="","",总支出!H1486)</f>
        <v/>
      </c>
      <c r="H1486" s="6" t="str">
        <f>IF(总支出!I1486="","自动",总支出!I1486)</f>
        <v>自动</v>
      </c>
      <c r="I1486" s="6" t="str">
        <f>IF(F1486="","",IFERROR(VLOOKUP(F1486,税费设置!$A$15:$B$27,2,FALSE),"含税不明"))</f>
        <v/>
      </c>
      <c r="J1486" s="6" t="str">
        <f t="shared" si="162"/>
        <v/>
      </c>
      <c r="K1486" s="6" t="str">
        <f>IF(AND(税费设置!$B$5="是",G1486="个人支出",J1486="应税"),"是","否")</f>
        <v>否</v>
      </c>
      <c r="L1486" s="8">
        <f t="shared" si="163"/>
        <v>0</v>
      </c>
      <c r="M1486" s="8">
        <f t="shared" si="164"/>
        <v>0</v>
      </c>
      <c r="N1486" s="8">
        <f t="shared" si="165"/>
        <v>0</v>
      </c>
      <c r="O1486" s="8">
        <f t="shared" si="166"/>
        <v>0</v>
      </c>
      <c r="P1486" s="8">
        <f>IF(K1486&lt;&gt;"是",0,IF(税费设置!$B$6="是",E1486/(1+税费设置!$B$10),E1486))</f>
        <v>0</v>
      </c>
      <c r="Q1486" s="8">
        <f>IF(K1486&lt;&gt;"是",0,P1486*税费设置!$B$8)</f>
        <v>0</v>
      </c>
      <c r="R1486" s="8">
        <f>IF(K1486&lt;&gt;"是",0,P1486*税费设置!$B$9)</f>
        <v>0</v>
      </c>
      <c r="S1486" s="8">
        <f t="shared" si="167"/>
        <v>0</v>
      </c>
    </row>
    <row r="1487" spans="1:19" ht="13.9">
      <c r="A1487" s="6" t="str">
        <f>IF(总支出!A1487="","",总支出!A1487)</f>
        <v/>
      </c>
      <c r="B1487" s="7" t="str">
        <f>IF(总支出!B1487="","",总支出!B1487)</f>
        <v/>
      </c>
      <c r="C1487" s="6" t="str">
        <f t="shared" si="161"/>
        <v/>
      </c>
      <c r="D1487" s="6" t="str">
        <f>IF(总支出!C1487="","",总支出!C1487)</f>
        <v/>
      </c>
      <c r="E1487" s="8" t="str">
        <f>IF(总支出!D1487="","",总支出!D1487)</f>
        <v/>
      </c>
      <c r="F1487" s="6" t="str">
        <f>IF(总支出!E1487="","",总支出!E1487)</f>
        <v/>
      </c>
      <c r="G1487" s="6" t="str">
        <f>IF(总支出!H1487="","",总支出!H1487)</f>
        <v/>
      </c>
      <c r="H1487" s="6" t="str">
        <f>IF(总支出!I1487="","自动",总支出!I1487)</f>
        <v>自动</v>
      </c>
      <c r="I1487" s="6" t="str">
        <f>IF(F1487="","",IFERROR(VLOOKUP(F1487,税费设置!$A$15:$B$27,2,FALSE),"含税不明"))</f>
        <v/>
      </c>
      <c r="J1487" s="6" t="str">
        <f t="shared" si="162"/>
        <v/>
      </c>
      <c r="K1487" s="6" t="str">
        <f>IF(AND(税费设置!$B$5="是",G1487="个人支出",J1487="应税"),"是","否")</f>
        <v>否</v>
      </c>
      <c r="L1487" s="8">
        <f t="shared" si="163"/>
        <v>0</v>
      </c>
      <c r="M1487" s="8">
        <f t="shared" si="164"/>
        <v>0</v>
      </c>
      <c r="N1487" s="8">
        <f t="shared" si="165"/>
        <v>0</v>
      </c>
      <c r="O1487" s="8">
        <f t="shared" si="166"/>
        <v>0</v>
      </c>
      <c r="P1487" s="8">
        <f>IF(K1487&lt;&gt;"是",0,IF(税费设置!$B$6="是",E1487/(1+税费设置!$B$10),E1487))</f>
        <v>0</v>
      </c>
      <c r="Q1487" s="8">
        <f>IF(K1487&lt;&gt;"是",0,P1487*税费设置!$B$8)</f>
        <v>0</v>
      </c>
      <c r="R1487" s="8">
        <f>IF(K1487&lt;&gt;"是",0,P1487*税费设置!$B$9)</f>
        <v>0</v>
      </c>
      <c r="S1487" s="8">
        <f t="shared" si="167"/>
        <v>0</v>
      </c>
    </row>
    <row r="1488" spans="1:19" ht="13.9">
      <c r="A1488" s="6" t="str">
        <f>IF(总支出!A1488="","",总支出!A1488)</f>
        <v/>
      </c>
      <c r="B1488" s="7" t="str">
        <f>IF(总支出!B1488="","",总支出!B1488)</f>
        <v/>
      </c>
      <c r="C1488" s="6" t="str">
        <f t="shared" si="161"/>
        <v/>
      </c>
      <c r="D1488" s="6" t="str">
        <f>IF(总支出!C1488="","",总支出!C1488)</f>
        <v/>
      </c>
      <c r="E1488" s="8" t="str">
        <f>IF(总支出!D1488="","",总支出!D1488)</f>
        <v/>
      </c>
      <c r="F1488" s="6" t="str">
        <f>IF(总支出!E1488="","",总支出!E1488)</f>
        <v/>
      </c>
      <c r="G1488" s="6" t="str">
        <f>IF(总支出!H1488="","",总支出!H1488)</f>
        <v/>
      </c>
      <c r="H1488" s="6" t="str">
        <f>IF(总支出!I1488="","自动",总支出!I1488)</f>
        <v>自动</v>
      </c>
      <c r="I1488" s="6" t="str">
        <f>IF(F1488="","",IFERROR(VLOOKUP(F1488,税费设置!$A$15:$B$27,2,FALSE),"含税不明"))</f>
        <v/>
      </c>
      <c r="J1488" s="6" t="str">
        <f t="shared" si="162"/>
        <v/>
      </c>
      <c r="K1488" s="6" t="str">
        <f>IF(AND(税费设置!$B$5="是",G1488="个人支出",J1488="应税"),"是","否")</f>
        <v>否</v>
      </c>
      <c r="L1488" s="8">
        <f t="shared" si="163"/>
        <v>0</v>
      </c>
      <c r="M1488" s="8">
        <f t="shared" si="164"/>
        <v>0</v>
      </c>
      <c r="N1488" s="8">
        <f t="shared" si="165"/>
        <v>0</v>
      </c>
      <c r="O1488" s="8">
        <f t="shared" si="166"/>
        <v>0</v>
      </c>
      <c r="P1488" s="8">
        <f>IF(K1488&lt;&gt;"是",0,IF(税费设置!$B$6="是",E1488/(1+税费设置!$B$10),E1488))</f>
        <v>0</v>
      </c>
      <c r="Q1488" s="8">
        <f>IF(K1488&lt;&gt;"是",0,P1488*税费设置!$B$8)</f>
        <v>0</v>
      </c>
      <c r="R1488" s="8">
        <f>IF(K1488&lt;&gt;"是",0,P1488*税费设置!$B$9)</f>
        <v>0</v>
      </c>
      <c r="S1488" s="8">
        <f t="shared" si="167"/>
        <v>0</v>
      </c>
    </row>
    <row r="1489" spans="1:19" ht="13.9">
      <c r="A1489" s="6" t="str">
        <f>IF(总支出!A1489="","",总支出!A1489)</f>
        <v/>
      </c>
      <c r="B1489" s="7" t="str">
        <f>IF(总支出!B1489="","",总支出!B1489)</f>
        <v/>
      </c>
      <c r="C1489" s="6" t="str">
        <f t="shared" si="161"/>
        <v/>
      </c>
      <c r="D1489" s="6" t="str">
        <f>IF(总支出!C1489="","",总支出!C1489)</f>
        <v/>
      </c>
      <c r="E1489" s="8" t="str">
        <f>IF(总支出!D1489="","",总支出!D1489)</f>
        <v/>
      </c>
      <c r="F1489" s="6" t="str">
        <f>IF(总支出!E1489="","",总支出!E1489)</f>
        <v/>
      </c>
      <c r="G1489" s="6" t="str">
        <f>IF(总支出!H1489="","",总支出!H1489)</f>
        <v/>
      </c>
      <c r="H1489" s="6" t="str">
        <f>IF(总支出!I1489="","自动",总支出!I1489)</f>
        <v>自动</v>
      </c>
      <c r="I1489" s="6" t="str">
        <f>IF(F1489="","",IFERROR(VLOOKUP(F1489,税费设置!$A$15:$B$27,2,FALSE),"含税不明"))</f>
        <v/>
      </c>
      <c r="J1489" s="6" t="str">
        <f t="shared" si="162"/>
        <v/>
      </c>
      <c r="K1489" s="6" t="str">
        <f>IF(AND(税费设置!$B$5="是",G1489="个人支出",J1489="应税"),"是","否")</f>
        <v>否</v>
      </c>
      <c r="L1489" s="8">
        <f t="shared" si="163"/>
        <v>0</v>
      </c>
      <c r="M1489" s="8">
        <f t="shared" si="164"/>
        <v>0</v>
      </c>
      <c r="N1489" s="8">
        <f t="shared" si="165"/>
        <v>0</v>
      </c>
      <c r="O1489" s="8">
        <f t="shared" si="166"/>
        <v>0</v>
      </c>
      <c r="P1489" s="8">
        <f>IF(K1489&lt;&gt;"是",0,IF(税费设置!$B$6="是",E1489/(1+税费设置!$B$10),E1489))</f>
        <v>0</v>
      </c>
      <c r="Q1489" s="8">
        <f>IF(K1489&lt;&gt;"是",0,P1489*税费设置!$B$8)</f>
        <v>0</v>
      </c>
      <c r="R1489" s="8">
        <f>IF(K1489&lt;&gt;"是",0,P1489*税费设置!$B$9)</f>
        <v>0</v>
      </c>
      <c r="S1489" s="8">
        <f t="shared" si="167"/>
        <v>0</v>
      </c>
    </row>
    <row r="1490" spans="1:19" ht="13.9">
      <c r="A1490" s="6" t="str">
        <f>IF(总支出!A1490="","",总支出!A1490)</f>
        <v/>
      </c>
      <c r="B1490" s="7" t="str">
        <f>IF(总支出!B1490="","",总支出!B1490)</f>
        <v/>
      </c>
      <c r="C1490" s="6" t="str">
        <f t="shared" si="161"/>
        <v/>
      </c>
      <c r="D1490" s="6" t="str">
        <f>IF(总支出!C1490="","",总支出!C1490)</f>
        <v/>
      </c>
      <c r="E1490" s="8" t="str">
        <f>IF(总支出!D1490="","",总支出!D1490)</f>
        <v/>
      </c>
      <c r="F1490" s="6" t="str">
        <f>IF(总支出!E1490="","",总支出!E1490)</f>
        <v/>
      </c>
      <c r="G1490" s="6" t="str">
        <f>IF(总支出!H1490="","",总支出!H1490)</f>
        <v/>
      </c>
      <c r="H1490" s="6" t="str">
        <f>IF(总支出!I1490="","自动",总支出!I1490)</f>
        <v>自动</v>
      </c>
      <c r="I1490" s="6" t="str">
        <f>IF(F1490="","",IFERROR(VLOOKUP(F1490,税费设置!$A$15:$B$27,2,FALSE),"含税不明"))</f>
        <v/>
      </c>
      <c r="J1490" s="6" t="str">
        <f t="shared" si="162"/>
        <v/>
      </c>
      <c r="K1490" s="6" t="str">
        <f>IF(AND(税费设置!$B$5="是",G1490="个人支出",J1490="应税"),"是","否")</f>
        <v>否</v>
      </c>
      <c r="L1490" s="8">
        <f t="shared" si="163"/>
        <v>0</v>
      </c>
      <c r="M1490" s="8">
        <f t="shared" si="164"/>
        <v>0</v>
      </c>
      <c r="N1490" s="8">
        <f t="shared" si="165"/>
        <v>0</v>
      </c>
      <c r="O1490" s="8">
        <f t="shared" si="166"/>
        <v>0</v>
      </c>
      <c r="P1490" s="8">
        <f>IF(K1490&lt;&gt;"是",0,IF(税费设置!$B$6="是",E1490/(1+税费设置!$B$10),E1490))</f>
        <v>0</v>
      </c>
      <c r="Q1490" s="8">
        <f>IF(K1490&lt;&gt;"是",0,P1490*税费设置!$B$8)</f>
        <v>0</v>
      </c>
      <c r="R1490" s="8">
        <f>IF(K1490&lt;&gt;"是",0,P1490*税费设置!$B$9)</f>
        <v>0</v>
      </c>
      <c r="S1490" s="8">
        <f t="shared" si="167"/>
        <v>0</v>
      </c>
    </row>
    <row r="1491" spans="1:19" ht="13.9">
      <c r="A1491" s="6" t="str">
        <f>IF(总支出!A1491="","",总支出!A1491)</f>
        <v/>
      </c>
      <c r="B1491" s="7" t="str">
        <f>IF(总支出!B1491="","",总支出!B1491)</f>
        <v/>
      </c>
      <c r="C1491" s="6" t="str">
        <f t="shared" si="161"/>
        <v/>
      </c>
      <c r="D1491" s="6" t="str">
        <f>IF(总支出!C1491="","",总支出!C1491)</f>
        <v/>
      </c>
      <c r="E1491" s="8" t="str">
        <f>IF(总支出!D1491="","",总支出!D1491)</f>
        <v/>
      </c>
      <c r="F1491" s="6" t="str">
        <f>IF(总支出!E1491="","",总支出!E1491)</f>
        <v/>
      </c>
      <c r="G1491" s="6" t="str">
        <f>IF(总支出!H1491="","",总支出!H1491)</f>
        <v/>
      </c>
      <c r="H1491" s="6" t="str">
        <f>IF(总支出!I1491="","自动",总支出!I1491)</f>
        <v>自动</v>
      </c>
      <c r="I1491" s="6" t="str">
        <f>IF(F1491="","",IFERROR(VLOOKUP(F1491,税费设置!$A$15:$B$27,2,FALSE),"含税不明"))</f>
        <v/>
      </c>
      <c r="J1491" s="6" t="str">
        <f t="shared" si="162"/>
        <v/>
      </c>
      <c r="K1491" s="6" t="str">
        <f>IF(AND(税费设置!$B$5="是",G1491="个人支出",J1491="应税"),"是","否")</f>
        <v>否</v>
      </c>
      <c r="L1491" s="8">
        <f t="shared" si="163"/>
        <v>0</v>
      </c>
      <c r="M1491" s="8">
        <f t="shared" si="164"/>
        <v>0</v>
      </c>
      <c r="N1491" s="8">
        <f t="shared" si="165"/>
        <v>0</v>
      </c>
      <c r="O1491" s="8">
        <f t="shared" si="166"/>
        <v>0</v>
      </c>
      <c r="P1491" s="8">
        <f>IF(K1491&lt;&gt;"是",0,IF(税费设置!$B$6="是",E1491/(1+税费设置!$B$10),E1491))</f>
        <v>0</v>
      </c>
      <c r="Q1491" s="8">
        <f>IF(K1491&lt;&gt;"是",0,P1491*税费设置!$B$8)</f>
        <v>0</v>
      </c>
      <c r="R1491" s="8">
        <f>IF(K1491&lt;&gt;"是",0,P1491*税费设置!$B$9)</f>
        <v>0</v>
      </c>
      <c r="S1491" s="8">
        <f t="shared" si="167"/>
        <v>0</v>
      </c>
    </row>
    <row r="1492" spans="1:19" ht="13.9">
      <c r="A1492" s="6" t="str">
        <f>IF(总支出!A1492="","",总支出!A1492)</f>
        <v/>
      </c>
      <c r="B1492" s="7" t="str">
        <f>IF(总支出!B1492="","",总支出!B1492)</f>
        <v/>
      </c>
      <c r="C1492" s="6" t="str">
        <f t="shared" si="161"/>
        <v/>
      </c>
      <c r="D1492" s="6" t="str">
        <f>IF(总支出!C1492="","",总支出!C1492)</f>
        <v/>
      </c>
      <c r="E1492" s="8" t="str">
        <f>IF(总支出!D1492="","",总支出!D1492)</f>
        <v/>
      </c>
      <c r="F1492" s="6" t="str">
        <f>IF(总支出!E1492="","",总支出!E1492)</f>
        <v/>
      </c>
      <c r="G1492" s="6" t="str">
        <f>IF(总支出!H1492="","",总支出!H1492)</f>
        <v/>
      </c>
      <c r="H1492" s="6" t="str">
        <f>IF(总支出!I1492="","自动",总支出!I1492)</f>
        <v>自动</v>
      </c>
      <c r="I1492" s="6" t="str">
        <f>IF(F1492="","",IFERROR(VLOOKUP(F1492,税费设置!$A$15:$B$27,2,FALSE),"含税不明"))</f>
        <v/>
      </c>
      <c r="J1492" s="6" t="str">
        <f t="shared" si="162"/>
        <v/>
      </c>
      <c r="K1492" s="6" t="str">
        <f>IF(AND(税费设置!$B$5="是",G1492="个人支出",J1492="应税"),"是","否")</f>
        <v>否</v>
      </c>
      <c r="L1492" s="8">
        <f t="shared" si="163"/>
        <v>0</v>
      </c>
      <c r="M1492" s="8">
        <f t="shared" si="164"/>
        <v>0</v>
      </c>
      <c r="N1492" s="8">
        <f t="shared" si="165"/>
        <v>0</v>
      </c>
      <c r="O1492" s="8">
        <f t="shared" si="166"/>
        <v>0</v>
      </c>
      <c r="P1492" s="8">
        <f>IF(K1492&lt;&gt;"是",0,IF(税费设置!$B$6="是",E1492/(1+税费设置!$B$10),E1492))</f>
        <v>0</v>
      </c>
      <c r="Q1492" s="8">
        <f>IF(K1492&lt;&gt;"是",0,P1492*税费设置!$B$8)</f>
        <v>0</v>
      </c>
      <c r="R1492" s="8">
        <f>IF(K1492&lt;&gt;"是",0,P1492*税费设置!$B$9)</f>
        <v>0</v>
      </c>
      <c r="S1492" s="8">
        <f t="shared" si="167"/>
        <v>0</v>
      </c>
    </row>
    <row r="1493" spans="1:19" ht="13.9">
      <c r="A1493" s="6" t="str">
        <f>IF(总支出!A1493="","",总支出!A1493)</f>
        <v/>
      </c>
      <c r="B1493" s="7" t="str">
        <f>IF(总支出!B1493="","",总支出!B1493)</f>
        <v/>
      </c>
      <c r="C1493" s="6" t="str">
        <f t="shared" si="161"/>
        <v/>
      </c>
      <c r="D1493" s="6" t="str">
        <f>IF(总支出!C1493="","",总支出!C1493)</f>
        <v/>
      </c>
      <c r="E1493" s="8" t="str">
        <f>IF(总支出!D1493="","",总支出!D1493)</f>
        <v/>
      </c>
      <c r="F1493" s="6" t="str">
        <f>IF(总支出!E1493="","",总支出!E1493)</f>
        <v/>
      </c>
      <c r="G1493" s="6" t="str">
        <f>IF(总支出!H1493="","",总支出!H1493)</f>
        <v/>
      </c>
      <c r="H1493" s="6" t="str">
        <f>IF(总支出!I1493="","自动",总支出!I1493)</f>
        <v>自动</v>
      </c>
      <c r="I1493" s="6" t="str">
        <f>IF(F1493="","",IFERROR(VLOOKUP(F1493,税费设置!$A$15:$B$27,2,FALSE),"含税不明"))</f>
        <v/>
      </c>
      <c r="J1493" s="6" t="str">
        <f t="shared" si="162"/>
        <v/>
      </c>
      <c r="K1493" s="6" t="str">
        <f>IF(AND(税费设置!$B$5="是",G1493="个人支出",J1493="应税"),"是","否")</f>
        <v>否</v>
      </c>
      <c r="L1493" s="8">
        <f t="shared" si="163"/>
        <v>0</v>
      </c>
      <c r="M1493" s="8">
        <f t="shared" si="164"/>
        <v>0</v>
      </c>
      <c r="N1493" s="8">
        <f t="shared" si="165"/>
        <v>0</v>
      </c>
      <c r="O1493" s="8">
        <f t="shared" si="166"/>
        <v>0</v>
      </c>
      <c r="P1493" s="8">
        <f>IF(K1493&lt;&gt;"是",0,IF(税费设置!$B$6="是",E1493/(1+税费设置!$B$10),E1493))</f>
        <v>0</v>
      </c>
      <c r="Q1493" s="8">
        <f>IF(K1493&lt;&gt;"是",0,P1493*税费设置!$B$8)</f>
        <v>0</v>
      </c>
      <c r="R1493" s="8">
        <f>IF(K1493&lt;&gt;"是",0,P1493*税费设置!$B$9)</f>
        <v>0</v>
      </c>
      <c r="S1493" s="8">
        <f t="shared" si="167"/>
        <v>0</v>
      </c>
    </row>
    <row r="1494" spans="1:19" ht="13.9">
      <c r="A1494" s="6" t="str">
        <f>IF(总支出!A1494="","",总支出!A1494)</f>
        <v/>
      </c>
      <c r="B1494" s="7" t="str">
        <f>IF(总支出!B1494="","",总支出!B1494)</f>
        <v/>
      </c>
      <c r="C1494" s="6" t="str">
        <f t="shared" si="161"/>
        <v/>
      </c>
      <c r="D1494" s="6" t="str">
        <f>IF(总支出!C1494="","",总支出!C1494)</f>
        <v/>
      </c>
      <c r="E1494" s="8" t="str">
        <f>IF(总支出!D1494="","",总支出!D1494)</f>
        <v/>
      </c>
      <c r="F1494" s="6" t="str">
        <f>IF(总支出!E1494="","",总支出!E1494)</f>
        <v/>
      </c>
      <c r="G1494" s="6" t="str">
        <f>IF(总支出!H1494="","",总支出!H1494)</f>
        <v/>
      </c>
      <c r="H1494" s="6" t="str">
        <f>IF(总支出!I1494="","自动",总支出!I1494)</f>
        <v>自动</v>
      </c>
      <c r="I1494" s="6" t="str">
        <f>IF(F1494="","",IFERROR(VLOOKUP(F1494,税费设置!$A$15:$B$27,2,FALSE),"含税不明"))</f>
        <v/>
      </c>
      <c r="J1494" s="6" t="str">
        <f t="shared" si="162"/>
        <v/>
      </c>
      <c r="K1494" s="6" t="str">
        <f>IF(AND(税费设置!$B$5="是",G1494="个人支出",J1494="应税"),"是","否")</f>
        <v>否</v>
      </c>
      <c r="L1494" s="8">
        <f t="shared" si="163"/>
        <v>0</v>
      </c>
      <c r="M1494" s="8">
        <f t="shared" si="164"/>
        <v>0</v>
      </c>
      <c r="N1494" s="8">
        <f t="shared" si="165"/>
        <v>0</v>
      </c>
      <c r="O1494" s="8">
        <f t="shared" si="166"/>
        <v>0</v>
      </c>
      <c r="P1494" s="8">
        <f>IF(K1494&lt;&gt;"是",0,IF(税费设置!$B$6="是",E1494/(1+税费设置!$B$10),E1494))</f>
        <v>0</v>
      </c>
      <c r="Q1494" s="8">
        <f>IF(K1494&lt;&gt;"是",0,P1494*税费设置!$B$8)</f>
        <v>0</v>
      </c>
      <c r="R1494" s="8">
        <f>IF(K1494&lt;&gt;"是",0,P1494*税费设置!$B$9)</f>
        <v>0</v>
      </c>
      <c r="S1494" s="8">
        <f t="shared" si="167"/>
        <v>0</v>
      </c>
    </row>
    <row r="1495" spans="1:19" ht="13.9">
      <c r="A1495" s="6" t="str">
        <f>IF(总支出!A1495="","",总支出!A1495)</f>
        <v/>
      </c>
      <c r="B1495" s="7" t="str">
        <f>IF(总支出!B1495="","",总支出!B1495)</f>
        <v/>
      </c>
      <c r="C1495" s="6" t="str">
        <f t="shared" si="161"/>
        <v/>
      </c>
      <c r="D1495" s="6" t="str">
        <f>IF(总支出!C1495="","",总支出!C1495)</f>
        <v/>
      </c>
      <c r="E1495" s="8" t="str">
        <f>IF(总支出!D1495="","",总支出!D1495)</f>
        <v/>
      </c>
      <c r="F1495" s="6" t="str">
        <f>IF(总支出!E1495="","",总支出!E1495)</f>
        <v/>
      </c>
      <c r="G1495" s="6" t="str">
        <f>IF(总支出!H1495="","",总支出!H1495)</f>
        <v/>
      </c>
      <c r="H1495" s="6" t="str">
        <f>IF(总支出!I1495="","自动",总支出!I1495)</f>
        <v>自动</v>
      </c>
      <c r="I1495" s="6" t="str">
        <f>IF(F1495="","",IFERROR(VLOOKUP(F1495,税费设置!$A$15:$B$27,2,FALSE),"含税不明"))</f>
        <v/>
      </c>
      <c r="J1495" s="6" t="str">
        <f t="shared" si="162"/>
        <v/>
      </c>
      <c r="K1495" s="6" t="str">
        <f>IF(AND(税费设置!$B$5="是",G1495="个人支出",J1495="应税"),"是","否")</f>
        <v>否</v>
      </c>
      <c r="L1495" s="8">
        <f t="shared" si="163"/>
        <v>0</v>
      </c>
      <c r="M1495" s="8">
        <f t="shared" si="164"/>
        <v>0</v>
      </c>
      <c r="N1495" s="8">
        <f t="shared" si="165"/>
        <v>0</v>
      </c>
      <c r="O1495" s="8">
        <f t="shared" si="166"/>
        <v>0</v>
      </c>
      <c r="P1495" s="8">
        <f>IF(K1495&lt;&gt;"是",0,IF(税费设置!$B$6="是",E1495/(1+税费设置!$B$10),E1495))</f>
        <v>0</v>
      </c>
      <c r="Q1495" s="8">
        <f>IF(K1495&lt;&gt;"是",0,P1495*税费设置!$B$8)</f>
        <v>0</v>
      </c>
      <c r="R1495" s="8">
        <f>IF(K1495&lt;&gt;"是",0,P1495*税费设置!$B$9)</f>
        <v>0</v>
      </c>
      <c r="S1495" s="8">
        <f t="shared" si="167"/>
        <v>0</v>
      </c>
    </row>
    <row r="1496" spans="1:19" ht="13.9">
      <c r="A1496" s="6" t="str">
        <f>IF(总支出!A1496="","",总支出!A1496)</f>
        <v/>
      </c>
      <c r="B1496" s="7" t="str">
        <f>IF(总支出!B1496="","",总支出!B1496)</f>
        <v/>
      </c>
      <c r="C1496" s="6" t="str">
        <f t="shared" si="161"/>
        <v/>
      </c>
      <c r="D1496" s="6" t="str">
        <f>IF(总支出!C1496="","",总支出!C1496)</f>
        <v/>
      </c>
      <c r="E1496" s="8" t="str">
        <f>IF(总支出!D1496="","",总支出!D1496)</f>
        <v/>
      </c>
      <c r="F1496" s="6" t="str">
        <f>IF(总支出!E1496="","",总支出!E1496)</f>
        <v/>
      </c>
      <c r="G1496" s="6" t="str">
        <f>IF(总支出!H1496="","",总支出!H1496)</f>
        <v/>
      </c>
      <c r="H1496" s="6" t="str">
        <f>IF(总支出!I1496="","自动",总支出!I1496)</f>
        <v>自动</v>
      </c>
      <c r="I1496" s="6" t="str">
        <f>IF(F1496="","",IFERROR(VLOOKUP(F1496,税费设置!$A$15:$B$27,2,FALSE),"含税不明"))</f>
        <v/>
      </c>
      <c r="J1496" s="6" t="str">
        <f t="shared" si="162"/>
        <v/>
      </c>
      <c r="K1496" s="6" t="str">
        <f>IF(AND(税费设置!$B$5="是",G1496="个人支出",J1496="应税"),"是","否")</f>
        <v>否</v>
      </c>
      <c r="L1496" s="8">
        <f t="shared" si="163"/>
        <v>0</v>
      </c>
      <c r="M1496" s="8">
        <f t="shared" si="164"/>
        <v>0</v>
      </c>
      <c r="N1496" s="8">
        <f t="shared" si="165"/>
        <v>0</v>
      </c>
      <c r="O1496" s="8">
        <f t="shared" si="166"/>
        <v>0</v>
      </c>
      <c r="P1496" s="8">
        <f>IF(K1496&lt;&gt;"是",0,IF(税费设置!$B$6="是",E1496/(1+税费设置!$B$10),E1496))</f>
        <v>0</v>
      </c>
      <c r="Q1496" s="8">
        <f>IF(K1496&lt;&gt;"是",0,P1496*税费设置!$B$8)</f>
        <v>0</v>
      </c>
      <c r="R1496" s="8">
        <f>IF(K1496&lt;&gt;"是",0,P1496*税费设置!$B$9)</f>
        <v>0</v>
      </c>
      <c r="S1496" s="8">
        <f t="shared" si="167"/>
        <v>0</v>
      </c>
    </row>
    <row r="1497" spans="1:19" ht="13.9">
      <c r="A1497" s="6" t="str">
        <f>IF(总支出!A1497="","",总支出!A1497)</f>
        <v/>
      </c>
      <c r="B1497" s="7" t="str">
        <f>IF(总支出!B1497="","",总支出!B1497)</f>
        <v/>
      </c>
      <c r="C1497" s="6" t="str">
        <f t="shared" si="161"/>
        <v/>
      </c>
      <c r="D1497" s="6" t="str">
        <f>IF(总支出!C1497="","",总支出!C1497)</f>
        <v/>
      </c>
      <c r="E1497" s="8" t="str">
        <f>IF(总支出!D1497="","",总支出!D1497)</f>
        <v/>
      </c>
      <c r="F1497" s="6" t="str">
        <f>IF(总支出!E1497="","",总支出!E1497)</f>
        <v/>
      </c>
      <c r="G1497" s="6" t="str">
        <f>IF(总支出!H1497="","",总支出!H1497)</f>
        <v/>
      </c>
      <c r="H1497" s="6" t="str">
        <f>IF(总支出!I1497="","自动",总支出!I1497)</f>
        <v>自动</v>
      </c>
      <c r="I1497" s="6" t="str">
        <f>IF(F1497="","",IFERROR(VLOOKUP(F1497,税费设置!$A$15:$B$27,2,FALSE),"含税不明"))</f>
        <v/>
      </c>
      <c r="J1497" s="6" t="str">
        <f t="shared" si="162"/>
        <v/>
      </c>
      <c r="K1497" s="6" t="str">
        <f>IF(AND(税费设置!$B$5="是",G1497="个人支出",J1497="应税"),"是","否")</f>
        <v>否</v>
      </c>
      <c r="L1497" s="8">
        <f t="shared" si="163"/>
        <v>0</v>
      </c>
      <c r="M1497" s="8">
        <f t="shared" si="164"/>
        <v>0</v>
      </c>
      <c r="N1497" s="8">
        <f t="shared" si="165"/>
        <v>0</v>
      </c>
      <c r="O1497" s="8">
        <f t="shared" si="166"/>
        <v>0</v>
      </c>
      <c r="P1497" s="8">
        <f>IF(K1497&lt;&gt;"是",0,IF(税费设置!$B$6="是",E1497/(1+税费设置!$B$10),E1497))</f>
        <v>0</v>
      </c>
      <c r="Q1497" s="8">
        <f>IF(K1497&lt;&gt;"是",0,P1497*税费设置!$B$8)</f>
        <v>0</v>
      </c>
      <c r="R1497" s="8">
        <f>IF(K1497&lt;&gt;"是",0,P1497*税费设置!$B$9)</f>
        <v>0</v>
      </c>
      <c r="S1497" s="8">
        <f t="shared" si="167"/>
        <v>0</v>
      </c>
    </row>
    <row r="1498" spans="1:19" ht="13.9">
      <c r="A1498" s="6" t="str">
        <f>IF(总支出!A1498="","",总支出!A1498)</f>
        <v/>
      </c>
      <c r="B1498" s="7" t="str">
        <f>IF(总支出!B1498="","",总支出!B1498)</f>
        <v/>
      </c>
      <c r="C1498" s="6" t="str">
        <f t="shared" si="161"/>
        <v/>
      </c>
      <c r="D1498" s="6" t="str">
        <f>IF(总支出!C1498="","",总支出!C1498)</f>
        <v/>
      </c>
      <c r="E1498" s="8" t="str">
        <f>IF(总支出!D1498="","",总支出!D1498)</f>
        <v/>
      </c>
      <c r="F1498" s="6" t="str">
        <f>IF(总支出!E1498="","",总支出!E1498)</f>
        <v/>
      </c>
      <c r="G1498" s="6" t="str">
        <f>IF(总支出!H1498="","",总支出!H1498)</f>
        <v/>
      </c>
      <c r="H1498" s="6" t="str">
        <f>IF(总支出!I1498="","自动",总支出!I1498)</f>
        <v>自动</v>
      </c>
      <c r="I1498" s="6" t="str">
        <f>IF(F1498="","",IFERROR(VLOOKUP(F1498,税费设置!$A$15:$B$27,2,FALSE),"含税不明"))</f>
        <v/>
      </c>
      <c r="J1498" s="6" t="str">
        <f t="shared" si="162"/>
        <v/>
      </c>
      <c r="K1498" s="6" t="str">
        <f>IF(AND(税费设置!$B$5="是",G1498="个人支出",J1498="应税"),"是","否")</f>
        <v>否</v>
      </c>
      <c r="L1498" s="8">
        <f t="shared" si="163"/>
        <v>0</v>
      </c>
      <c r="M1498" s="8">
        <f t="shared" si="164"/>
        <v>0</v>
      </c>
      <c r="N1498" s="8">
        <f t="shared" si="165"/>
        <v>0</v>
      </c>
      <c r="O1498" s="8">
        <f t="shared" si="166"/>
        <v>0</v>
      </c>
      <c r="P1498" s="8">
        <f>IF(K1498&lt;&gt;"是",0,IF(税费设置!$B$6="是",E1498/(1+税费设置!$B$10),E1498))</f>
        <v>0</v>
      </c>
      <c r="Q1498" s="8">
        <f>IF(K1498&lt;&gt;"是",0,P1498*税费设置!$B$8)</f>
        <v>0</v>
      </c>
      <c r="R1498" s="8">
        <f>IF(K1498&lt;&gt;"是",0,P1498*税费设置!$B$9)</f>
        <v>0</v>
      </c>
      <c r="S1498" s="8">
        <f t="shared" si="167"/>
        <v>0</v>
      </c>
    </row>
    <row r="1499" spans="1:19" ht="13.9">
      <c r="A1499" s="6" t="str">
        <f>IF(总支出!A1499="","",总支出!A1499)</f>
        <v/>
      </c>
      <c r="B1499" s="7" t="str">
        <f>IF(总支出!B1499="","",总支出!B1499)</f>
        <v/>
      </c>
      <c r="C1499" s="6" t="str">
        <f t="shared" si="161"/>
        <v/>
      </c>
      <c r="D1499" s="6" t="str">
        <f>IF(总支出!C1499="","",总支出!C1499)</f>
        <v/>
      </c>
      <c r="E1499" s="8" t="str">
        <f>IF(总支出!D1499="","",总支出!D1499)</f>
        <v/>
      </c>
      <c r="F1499" s="6" t="str">
        <f>IF(总支出!E1499="","",总支出!E1499)</f>
        <v/>
      </c>
      <c r="G1499" s="6" t="str">
        <f>IF(总支出!H1499="","",总支出!H1499)</f>
        <v/>
      </c>
      <c r="H1499" s="6" t="str">
        <f>IF(总支出!I1499="","自动",总支出!I1499)</f>
        <v>自动</v>
      </c>
      <c r="I1499" s="6" t="str">
        <f>IF(F1499="","",IFERROR(VLOOKUP(F1499,税费设置!$A$15:$B$27,2,FALSE),"含税不明"))</f>
        <v/>
      </c>
      <c r="J1499" s="6" t="str">
        <f t="shared" si="162"/>
        <v/>
      </c>
      <c r="K1499" s="6" t="str">
        <f>IF(AND(税费设置!$B$5="是",G1499="个人支出",J1499="应税"),"是","否")</f>
        <v>否</v>
      </c>
      <c r="L1499" s="8">
        <f t="shared" si="163"/>
        <v>0</v>
      </c>
      <c r="M1499" s="8">
        <f t="shared" si="164"/>
        <v>0</v>
      </c>
      <c r="N1499" s="8">
        <f t="shared" si="165"/>
        <v>0</v>
      </c>
      <c r="O1499" s="8">
        <f t="shared" si="166"/>
        <v>0</v>
      </c>
      <c r="P1499" s="8">
        <f>IF(K1499&lt;&gt;"是",0,IF(税费设置!$B$6="是",E1499/(1+税费设置!$B$10),E1499))</f>
        <v>0</v>
      </c>
      <c r="Q1499" s="8">
        <f>IF(K1499&lt;&gt;"是",0,P1499*税费设置!$B$8)</f>
        <v>0</v>
      </c>
      <c r="R1499" s="8">
        <f>IF(K1499&lt;&gt;"是",0,P1499*税费设置!$B$9)</f>
        <v>0</v>
      </c>
      <c r="S1499" s="8">
        <f t="shared" si="167"/>
        <v>0</v>
      </c>
    </row>
    <row r="1500" spans="1:19" ht="13.9">
      <c r="A1500" s="6" t="str">
        <f>IF(总支出!A1500="","",总支出!A1500)</f>
        <v/>
      </c>
      <c r="B1500" s="7" t="str">
        <f>IF(总支出!B1500="","",总支出!B1500)</f>
        <v/>
      </c>
      <c r="C1500" s="6" t="str">
        <f t="shared" si="161"/>
        <v/>
      </c>
      <c r="D1500" s="6" t="str">
        <f>IF(总支出!C1500="","",总支出!C1500)</f>
        <v/>
      </c>
      <c r="E1500" s="8" t="str">
        <f>IF(总支出!D1500="","",总支出!D1500)</f>
        <v/>
      </c>
      <c r="F1500" s="6" t="str">
        <f>IF(总支出!E1500="","",总支出!E1500)</f>
        <v/>
      </c>
      <c r="G1500" s="6" t="str">
        <f>IF(总支出!H1500="","",总支出!H1500)</f>
        <v/>
      </c>
      <c r="H1500" s="6" t="str">
        <f>IF(总支出!I1500="","自动",总支出!I1500)</f>
        <v>自动</v>
      </c>
      <c r="I1500" s="6" t="str">
        <f>IF(F1500="","",IFERROR(VLOOKUP(F1500,税费设置!$A$15:$B$27,2,FALSE),"含税不明"))</f>
        <v/>
      </c>
      <c r="J1500" s="6" t="str">
        <f t="shared" si="162"/>
        <v/>
      </c>
      <c r="K1500" s="6" t="str">
        <f>IF(AND(税费设置!$B$5="是",G1500="个人支出",J1500="应税"),"是","否")</f>
        <v>否</v>
      </c>
      <c r="L1500" s="8">
        <f t="shared" si="163"/>
        <v>0</v>
      </c>
      <c r="M1500" s="8">
        <f t="shared" si="164"/>
        <v>0</v>
      </c>
      <c r="N1500" s="8">
        <f t="shared" si="165"/>
        <v>0</v>
      </c>
      <c r="O1500" s="8">
        <f t="shared" si="166"/>
        <v>0</v>
      </c>
      <c r="P1500" s="8">
        <f>IF(K1500&lt;&gt;"是",0,IF(税费设置!$B$6="是",E1500/(1+税费设置!$B$10),E1500))</f>
        <v>0</v>
      </c>
      <c r="Q1500" s="8">
        <f>IF(K1500&lt;&gt;"是",0,P1500*税费设置!$B$8)</f>
        <v>0</v>
      </c>
      <c r="R1500" s="8">
        <f>IF(K1500&lt;&gt;"是",0,P1500*税费设置!$B$9)</f>
        <v>0</v>
      </c>
      <c r="S1500" s="8">
        <f t="shared" si="167"/>
        <v>0</v>
      </c>
    </row>
    <row r="1501" spans="1:19" ht="13.9">
      <c r="A1501" s="6" t="str">
        <f>IF(总支出!A1501="","",总支出!A1501)</f>
        <v/>
      </c>
      <c r="B1501" s="7" t="str">
        <f>IF(总支出!B1501="","",总支出!B1501)</f>
        <v/>
      </c>
      <c r="C1501" s="6" t="str">
        <f t="shared" si="161"/>
        <v/>
      </c>
      <c r="D1501" s="6" t="str">
        <f>IF(总支出!C1501="","",总支出!C1501)</f>
        <v/>
      </c>
      <c r="E1501" s="8" t="str">
        <f>IF(总支出!D1501="","",总支出!D1501)</f>
        <v/>
      </c>
      <c r="F1501" s="6" t="str">
        <f>IF(总支出!E1501="","",总支出!E1501)</f>
        <v/>
      </c>
      <c r="G1501" s="6" t="str">
        <f>IF(总支出!H1501="","",总支出!H1501)</f>
        <v/>
      </c>
      <c r="H1501" s="6" t="str">
        <f>IF(总支出!I1501="","自动",总支出!I1501)</f>
        <v>自动</v>
      </c>
      <c r="I1501" s="6" t="str">
        <f>IF(F1501="","",IFERROR(VLOOKUP(F1501,税费设置!$A$15:$B$27,2,FALSE),"含税不明"))</f>
        <v/>
      </c>
      <c r="J1501" s="6" t="str">
        <f t="shared" si="162"/>
        <v/>
      </c>
      <c r="K1501" s="6" t="str">
        <f>IF(AND(税费设置!$B$5="是",G1501="个人支出",J1501="应税"),"是","否")</f>
        <v>否</v>
      </c>
      <c r="L1501" s="8">
        <f t="shared" si="163"/>
        <v>0</v>
      </c>
      <c r="M1501" s="8">
        <f t="shared" si="164"/>
        <v>0</v>
      </c>
      <c r="N1501" s="8">
        <f t="shared" si="165"/>
        <v>0</v>
      </c>
      <c r="O1501" s="8">
        <f t="shared" si="166"/>
        <v>0</v>
      </c>
      <c r="P1501" s="8">
        <f>IF(K1501&lt;&gt;"是",0,IF(税费设置!$B$6="是",E1501/(1+税费设置!$B$10),E1501))</f>
        <v>0</v>
      </c>
      <c r="Q1501" s="8">
        <f>IF(K1501&lt;&gt;"是",0,P1501*税费设置!$B$8)</f>
        <v>0</v>
      </c>
      <c r="R1501" s="8">
        <f>IF(K1501&lt;&gt;"是",0,P1501*税费设置!$B$9)</f>
        <v>0</v>
      </c>
      <c r="S1501" s="8">
        <f t="shared" si="167"/>
        <v>0</v>
      </c>
    </row>
    <row r="1502" spans="1:19" ht="13.9">
      <c r="A1502" s="6" t="str">
        <f>IF(总支出!A1502="","",总支出!A1502)</f>
        <v/>
      </c>
      <c r="B1502" s="7" t="str">
        <f>IF(总支出!B1502="","",总支出!B1502)</f>
        <v/>
      </c>
      <c r="C1502" s="6" t="str">
        <f t="shared" si="161"/>
        <v/>
      </c>
      <c r="D1502" s="6" t="str">
        <f>IF(总支出!C1502="","",总支出!C1502)</f>
        <v/>
      </c>
      <c r="E1502" s="8" t="str">
        <f>IF(总支出!D1502="","",总支出!D1502)</f>
        <v/>
      </c>
      <c r="F1502" s="6" t="str">
        <f>IF(总支出!E1502="","",总支出!E1502)</f>
        <v/>
      </c>
      <c r="G1502" s="6" t="str">
        <f>IF(总支出!H1502="","",总支出!H1502)</f>
        <v/>
      </c>
      <c r="H1502" s="6" t="str">
        <f>IF(总支出!I1502="","自动",总支出!I1502)</f>
        <v>自动</v>
      </c>
      <c r="I1502" s="6" t="str">
        <f>IF(F1502="","",IFERROR(VLOOKUP(F1502,税费设置!$A$15:$B$27,2,FALSE),"含税不明"))</f>
        <v/>
      </c>
      <c r="J1502" s="6" t="str">
        <f t="shared" si="162"/>
        <v/>
      </c>
      <c r="K1502" s="6" t="str">
        <f>IF(AND(税费设置!$B$5="是",G1502="个人支出",J1502="应税"),"是","否")</f>
        <v>否</v>
      </c>
      <c r="L1502" s="8">
        <f t="shared" si="163"/>
        <v>0</v>
      </c>
      <c r="M1502" s="8">
        <f t="shared" si="164"/>
        <v>0</v>
      </c>
      <c r="N1502" s="8">
        <f t="shared" si="165"/>
        <v>0</v>
      </c>
      <c r="O1502" s="8">
        <f t="shared" si="166"/>
        <v>0</v>
      </c>
      <c r="P1502" s="8">
        <f>IF(K1502&lt;&gt;"是",0,IF(税费设置!$B$6="是",E1502/(1+税费设置!$B$10),E1502))</f>
        <v>0</v>
      </c>
      <c r="Q1502" s="8">
        <f>IF(K1502&lt;&gt;"是",0,P1502*税费设置!$B$8)</f>
        <v>0</v>
      </c>
      <c r="R1502" s="8">
        <f>IF(K1502&lt;&gt;"是",0,P1502*税费设置!$B$9)</f>
        <v>0</v>
      </c>
      <c r="S1502" s="8">
        <f t="shared" si="167"/>
        <v>0</v>
      </c>
    </row>
    <row r="1503" spans="1:19" ht="13.9">
      <c r="A1503" s="6" t="str">
        <f>IF(总支出!A1503="","",总支出!A1503)</f>
        <v/>
      </c>
      <c r="B1503" s="7" t="str">
        <f>IF(总支出!B1503="","",总支出!B1503)</f>
        <v/>
      </c>
      <c r="C1503" s="6" t="str">
        <f t="shared" si="161"/>
        <v/>
      </c>
      <c r="D1503" s="6" t="str">
        <f>IF(总支出!C1503="","",总支出!C1503)</f>
        <v/>
      </c>
      <c r="E1503" s="8" t="str">
        <f>IF(总支出!D1503="","",总支出!D1503)</f>
        <v/>
      </c>
      <c r="F1503" s="6" t="str">
        <f>IF(总支出!E1503="","",总支出!E1503)</f>
        <v/>
      </c>
      <c r="G1503" s="6" t="str">
        <f>IF(总支出!H1503="","",总支出!H1503)</f>
        <v/>
      </c>
      <c r="H1503" s="6" t="str">
        <f>IF(总支出!I1503="","自动",总支出!I1503)</f>
        <v>自动</v>
      </c>
      <c r="I1503" s="6" t="str">
        <f>IF(F1503="","",IFERROR(VLOOKUP(F1503,税费设置!$A$15:$B$27,2,FALSE),"含税不明"))</f>
        <v/>
      </c>
      <c r="J1503" s="6" t="str">
        <f t="shared" si="162"/>
        <v/>
      </c>
      <c r="K1503" s="6" t="str">
        <f>IF(AND(税费设置!$B$5="是",G1503="个人支出",J1503="应税"),"是","否")</f>
        <v>否</v>
      </c>
      <c r="L1503" s="8">
        <f t="shared" si="163"/>
        <v>0</v>
      </c>
      <c r="M1503" s="8">
        <f t="shared" si="164"/>
        <v>0</v>
      </c>
      <c r="N1503" s="8">
        <f t="shared" si="165"/>
        <v>0</v>
      </c>
      <c r="O1503" s="8">
        <f t="shared" si="166"/>
        <v>0</v>
      </c>
      <c r="P1503" s="8">
        <f>IF(K1503&lt;&gt;"是",0,IF(税费设置!$B$6="是",E1503/(1+税费设置!$B$10),E1503))</f>
        <v>0</v>
      </c>
      <c r="Q1503" s="8">
        <f>IF(K1503&lt;&gt;"是",0,P1503*税费设置!$B$8)</f>
        <v>0</v>
      </c>
      <c r="R1503" s="8">
        <f>IF(K1503&lt;&gt;"是",0,P1503*税费设置!$B$9)</f>
        <v>0</v>
      </c>
      <c r="S1503" s="8">
        <f t="shared" si="167"/>
        <v>0</v>
      </c>
    </row>
    <row r="1504" spans="1:19" ht="13.9">
      <c r="A1504" s="6" t="str">
        <f>IF(总支出!A1504="","",总支出!A1504)</f>
        <v/>
      </c>
      <c r="B1504" s="7" t="str">
        <f>IF(总支出!B1504="","",总支出!B1504)</f>
        <v/>
      </c>
      <c r="C1504" s="6" t="str">
        <f t="shared" si="161"/>
        <v/>
      </c>
      <c r="D1504" s="6" t="str">
        <f>IF(总支出!C1504="","",总支出!C1504)</f>
        <v/>
      </c>
      <c r="E1504" s="8" t="str">
        <f>IF(总支出!D1504="","",总支出!D1504)</f>
        <v/>
      </c>
      <c r="F1504" s="6" t="str">
        <f>IF(总支出!E1504="","",总支出!E1504)</f>
        <v/>
      </c>
      <c r="G1504" s="6" t="str">
        <f>IF(总支出!H1504="","",总支出!H1504)</f>
        <v/>
      </c>
      <c r="H1504" s="6" t="str">
        <f>IF(总支出!I1504="","自动",总支出!I1504)</f>
        <v>自动</v>
      </c>
      <c r="I1504" s="6" t="str">
        <f>IF(F1504="","",IFERROR(VLOOKUP(F1504,税费设置!$A$15:$B$27,2,FALSE),"含税不明"))</f>
        <v/>
      </c>
      <c r="J1504" s="6" t="str">
        <f t="shared" si="162"/>
        <v/>
      </c>
      <c r="K1504" s="6" t="str">
        <f>IF(AND(税费设置!$B$5="是",G1504="个人支出",J1504="应税"),"是","否")</f>
        <v>否</v>
      </c>
      <c r="L1504" s="8">
        <f t="shared" si="163"/>
        <v>0</v>
      </c>
      <c r="M1504" s="8">
        <f t="shared" si="164"/>
        <v>0</v>
      </c>
      <c r="N1504" s="8">
        <f t="shared" si="165"/>
        <v>0</v>
      </c>
      <c r="O1504" s="8">
        <f t="shared" si="166"/>
        <v>0</v>
      </c>
      <c r="P1504" s="8">
        <f>IF(K1504&lt;&gt;"是",0,IF(税费设置!$B$6="是",E1504/(1+税费设置!$B$10),E1504))</f>
        <v>0</v>
      </c>
      <c r="Q1504" s="8">
        <f>IF(K1504&lt;&gt;"是",0,P1504*税费设置!$B$8)</f>
        <v>0</v>
      </c>
      <c r="R1504" s="8">
        <f>IF(K1504&lt;&gt;"是",0,P1504*税费设置!$B$9)</f>
        <v>0</v>
      </c>
      <c r="S1504" s="8">
        <f t="shared" si="167"/>
        <v>0</v>
      </c>
    </row>
    <row r="1505" spans="1:19" ht="13.9">
      <c r="A1505" s="6" t="str">
        <f>IF(总支出!A1505="","",总支出!A1505)</f>
        <v/>
      </c>
      <c r="B1505" s="7" t="str">
        <f>IF(总支出!B1505="","",总支出!B1505)</f>
        <v/>
      </c>
      <c r="C1505" s="6" t="str">
        <f t="shared" si="161"/>
        <v/>
      </c>
      <c r="D1505" s="6" t="str">
        <f>IF(总支出!C1505="","",总支出!C1505)</f>
        <v/>
      </c>
      <c r="E1505" s="8" t="str">
        <f>IF(总支出!D1505="","",总支出!D1505)</f>
        <v/>
      </c>
      <c r="F1505" s="6" t="str">
        <f>IF(总支出!E1505="","",总支出!E1505)</f>
        <v/>
      </c>
      <c r="G1505" s="6" t="str">
        <f>IF(总支出!H1505="","",总支出!H1505)</f>
        <v/>
      </c>
      <c r="H1505" s="6" t="str">
        <f>IF(总支出!I1505="","自动",总支出!I1505)</f>
        <v>自动</v>
      </c>
      <c r="I1505" s="6" t="str">
        <f>IF(F1505="","",IFERROR(VLOOKUP(F1505,税费设置!$A$15:$B$27,2,FALSE),"含税不明"))</f>
        <v/>
      </c>
      <c r="J1505" s="6" t="str">
        <f t="shared" si="162"/>
        <v/>
      </c>
      <c r="K1505" s="6" t="str">
        <f>IF(AND(税费设置!$B$5="是",G1505="个人支出",J1505="应税"),"是","否")</f>
        <v>否</v>
      </c>
      <c r="L1505" s="8">
        <f t="shared" si="163"/>
        <v>0</v>
      </c>
      <c r="M1505" s="8">
        <f t="shared" si="164"/>
        <v>0</v>
      </c>
      <c r="N1505" s="8">
        <f t="shared" si="165"/>
        <v>0</v>
      </c>
      <c r="O1505" s="8">
        <f t="shared" si="166"/>
        <v>0</v>
      </c>
      <c r="P1505" s="8">
        <f>IF(K1505&lt;&gt;"是",0,IF(税费设置!$B$6="是",E1505/(1+税费设置!$B$10),E1505))</f>
        <v>0</v>
      </c>
      <c r="Q1505" s="8">
        <f>IF(K1505&lt;&gt;"是",0,P1505*税费设置!$B$8)</f>
        <v>0</v>
      </c>
      <c r="R1505" s="8">
        <f>IF(K1505&lt;&gt;"是",0,P1505*税费设置!$B$9)</f>
        <v>0</v>
      </c>
      <c r="S1505" s="8">
        <f t="shared" si="167"/>
        <v>0</v>
      </c>
    </row>
    <row r="1506" spans="1:19" ht="13.9">
      <c r="A1506" s="6" t="str">
        <f>IF(总支出!A1506="","",总支出!A1506)</f>
        <v/>
      </c>
      <c r="B1506" s="7" t="str">
        <f>IF(总支出!B1506="","",总支出!B1506)</f>
        <v/>
      </c>
      <c r="C1506" s="6" t="str">
        <f t="shared" si="161"/>
        <v/>
      </c>
      <c r="D1506" s="6" t="str">
        <f>IF(总支出!C1506="","",总支出!C1506)</f>
        <v/>
      </c>
      <c r="E1506" s="8" t="str">
        <f>IF(总支出!D1506="","",总支出!D1506)</f>
        <v/>
      </c>
      <c r="F1506" s="6" t="str">
        <f>IF(总支出!E1506="","",总支出!E1506)</f>
        <v/>
      </c>
      <c r="G1506" s="6" t="str">
        <f>IF(总支出!H1506="","",总支出!H1506)</f>
        <v/>
      </c>
      <c r="H1506" s="6" t="str">
        <f>IF(总支出!I1506="","自动",总支出!I1506)</f>
        <v>自动</v>
      </c>
      <c r="I1506" s="6" t="str">
        <f>IF(F1506="","",IFERROR(VLOOKUP(F1506,税费设置!$A$15:$B$27,2,FALSE),"含税不明"))</f>
        <v/>
      </c>
      <c r="J1506" s="6" t="str">
        <f t="shared" si="162"/>
        <v/>
      </c>
      <c r="K1506" s="6" t="str">
        <f>IF(AND(税费设置!$B$5="是",G1506="个人支出",J1506="应税"),"是","否")</f>
        <v>否</v>
      </c>
      <c r="L1506" s="8">
        <f t="shared" si="163"/>
        <v>0</v>
      </c>
      <c r="M1506" s="8">
        <f t="shared" si="164"/>
        <v>0</v>
      </c>
      <c r="N1506" s="8">
        <f t="shared" si="165"/>
        <v>0</v>
      </c>
      <c r="O1506" s="8">
        <f t="shared" si="166"/>
        <v>0</v>
      </c>
      <c r="P1506" s="8">
        <f>IF(K1506&lt;&gt;"是",0,IF(税费设置!$B$6="是",E1506/(1+税费设置!$B$10),E1506))</f>
        <v>0</v>
      </c>
      <c r="Q1506" s="8">
        <f>IF(K1506&lt;&gt;"是",0,P1506*税费设置!$B$8)</f>
        <v>0</v>
      </c>
      <c r="R1506" s="8">
        <f>IF(K1506&lt;&gt;"是",0,P1506*税费设置!$B$9)</f>
        <v>0</v>
      </c>
      <c r="S1506" s="8">
        <f t="shared" si="167"/>
        <v>0</v>
      </c>
    </row>
    <row r="1507" spans="1:19" ht="13.9">
      <c r="A1507" s="6" t="str">
        <f>IF(总支出!A1507="","",总支出!A1507)</f>
        <v/>
      </c>
      <c r="B1507" s="7" t="str">
        <f>IF(总支出!B1507="","",总支出!B1507)</f>
        <v/>
      </c>
      <c r="C1507" s="6" t="str">
        <f t="shared" si="161"/>
        <v/>
      </c>
      <c r="D1507" s="6" t="str">
        <f>IF(总支出!C1507="","",总支出!C1507)</f>
        <v/>
      </c>
      <c r="E1507" s="8" t="str">
        <f>IF(总支出!D1507="","",总支出!D1507)</f>
        <v/>
      </c>
      <c r="F1507" s="6" t="str">
        <f>IF(总支出!E1507="","",总支出!E1507)</f>
        <v/>
      </c>
      <c r="G1507" s="6" t="str">
        <f>IF(总支出!H1507="","",总支出!H1507)</f>
        <v/>
      </c>
      <c r="H1507" s="6" t="str">
        <f>IF(总支出!I1507="","自动",总支出!I1507)</f>
        <v>自动</v>
      </c>
      <c r="I1507" s="6" t="str">
        <f>IF(F1507="","",IFERROR(VLOOKUP(F1507,税费设置!$A$15:$B$27,2,FALSE),"含税不明"))</f>
        <v/>
      </c>
      <c r="J1507" s="6" t="str">
        <f t="shared" si="162"/>
        <v/>
      </c>
      <c r="K1507" s="6" t="str">
        <f>IF(AND(税费设置!$B$5="是",G1507="个人支出",J1507="应税"),"是","否")</f>
        <v>否</v>
      </c>
      <c r="L1507" s="8">
        <f t="shared" si="163"/>
        <v>0</v>
      </c>
      <c r="M1507" s="8">
        <f t="shared" si="164"/>
        <v>0</v>
      </c>
      <c r="N1507" s="8">
        <f t="shared" si="165"/>
        <v>0</v>
      </c>
      <c r="O1507" s="8">
        <f t="shared" si="166"/>
        <v>0</v>
      </c>
      <c r="P1507" s="8">
        <f>IF(K1507&lt;&gt;"是",0,IF(税费设置!$B$6="是",E1507/(1+税费设置!$B$10),E1507))</f>
        <v>0</v>
      </c>
      <c r="Q1507" s="8">
        <f>IF(K1507&lt;&gt;"是",0,P1507*税费设置!$B$8)</f>
        <v>0</v>
      </c>
      <c r="R1507" s="8">
        <f>IF(K1507&lt;&gt;"是",0,P1507*税费设置!$B$9)</f>
        <v>0</v>
      </c>
      <c r="S1507" s="8">
        <f t="shared" si="167"/>
        <v>0</v>
      </c>
    </row>
    <row r="1508" spans="1:19" ht="13.9">
      <c r="A1508" s="6" t="str">
        <f>IF(总支出!A1508="","",总支出!A1508)</f>
        <v/>
      </c>
      <c r="B1508" s="7" t="str">
        <f>IF(总支出!B1508="","",总支出!B1508)</f>
        <v/>
      </c>
      <c r="C1508" s="6" t="str">
        <f t="shared" si="161"/>
        <v/>
      </c>
      <c r="D1508" s="6" t="str">
        <f>IF(总支出!C1508="","",总支出!C1508)</f>
        <v/>
      </c>
      <c r="E1508" s="8" t="str">
        <f>IF(总支出!D1508="","",总支出!D1508)</f>
        <v/>
      </c>
      <c r="F1508" s="6" t="str">
        <f>IF(总支出!E1508="","",总支出!E1508)</f>
        <v/>
      </c>
      <c r="G1508" s="6" t="str">
        <f>IF(总支出!H1508="","",总支出!H1508)</f>
        <v/>
      </c>
      <c r="H1508" s="6" t="str">
        <f>IF(总支出!I1508="","自动",总支出!I1508)</f>
        <v>自动</v>
      </c>
      <c r="I1508" s="6" t="str">
        <f>IF(F1508="","",IFERROR(VLOOKUP(F1508,税费设置!$A$15:$B$27,2,FALSE),"含税不明"))</f>
        <v/>
      </c>
      <c r="J1508" s="6" t="str">
        <f t="shared" si="162"/>
        <v/>
      </c>
      <c r="K1508" s="6" t="str">
        <f>IF(AND(税费设置!$B$5="是",G1508="个人支出",J1508="应税"),"是","否")</f>
        <v>否</v>
      </c>
      <c r="L1508" s="8">
        <f t="shared" si="163"/>
        <v>0</v>
      </c>
      <c r="M1508" s="8">
        <f t="shared" si="164"/>
        <v>0</v>
      </c>
      <c r="N1508" s="8">
        <f t="shared" si="165"/>
        <v>0</v>
      </c>
      <c r="O1508" s="8">
        <f t="shared" si="166"/>
        <v>0</v>
      </c>
      <c r="P1508" s="8">
        <f>IF(K1508&lt;&gt;"是",0,IF(税费设置!$B$6="是",E1508/(1+税费设置!$B$10),E1508))</f>
        <v>0</v>
      </c>
      <c r="Q1508" s="8">
        <f>IF(K1508&lt;&gt;"是",0,P1508*税费设置!$B$8)</f>
        <v>0</v>
      </c>
      <c r="R1508" s="8">
        <f>IF(K1508&lt;&gt;"是",0,P1508*税费设置!$B$9)</f>
        <v>0</v>
      </c>
      <c r="S1508" s="8">
        <f t="shared" si="167"/>
        <v>0</v>
      </c>
    </row>
    <row r="1509" spans="1:19" ht="13.9">
      <c r="A1509" s="6" t="str">
        <f>IF(总支出!A1509="","",总支出!A1509)</f>
        <v/>
      </c>
      <c r="B1509" s="7" t="str">
        <f>IF(总支出!B1509="","",总支出!B1509)</f>
        <v/>
      </c>
      <c r="C1509" s="6" t="str">
        <f t="shared" si="161"/>
        <v/>
      </c>
      <c r="D1509" s="6" t="str">
        <f>IF(总支出!C1509="","",总支出!C1509)</f>
        <v/>
      </c>
      <c r="E1509" s="8" t="str">
        <f>IF(总支出!D1509="","",总支出!D1509)</f>
        <v/>
      </c>
      <c r="F1509" s="6" t="str">
        <f>IF(总支出!E1509="","",总支出!E1509)</f>
        <v/>
      </c>
      <c r="G1509" s="6" t="str">
        <f>IF(总支出!H1509="","",总支出!H1509)</f>
        <v/>
      </c>
      <c r="H1509" s="6" t="str">
        <f>IF(总支出!I1509="","自动",总支出!I1509)</f>
        <v>自动</v>
      </c>
      <c r="I1509" s="6" t="str">
        <f>IF(F1509="","",IFERROR(VLOOKUP(F1509,税费设置!$A$15:$B$27,2,FALSE),"含税不明"))</f>
        <v/>
      </c>
      <c r="J1509" s="6" t="str">
        <f t="shared" si="162"/>
        <v/>
      </c>
      <c r="K1509" s="6" t="str">
        <f>IF(AND(税费设置!$B$5="是",G1509="个人支出",J1509="应税"),"是","否")</f>
        <v>否</v>
      </c>
      <c r="L1509" s="8">
        <f t="shared" si="163"/>
        <v>0</v>
      </c>
      <c r="M1509" s="8">
        <f t="shared" si="164"/>
        <v>0</v>
      </c>
      <c r="N1509" s="8">
        <f t="shared" si="165"/>
        <v>0</v>
      </c>
      <c r="O1509" s="8">
        <f t="shared" si="166"/>
        <v>0</v>
      </c>
      <c r="P1509" s="8">
        <f>IF(K1509&lt;&gt;"是",0,IF(税费设置!$B$6="是",E1509/(1+税费设置!$B$10),E1509))</f>
        <v>0</v>
      </c>
      <c r="Q1509" s="8">
        <f>IF(K1509&lt;&gt;"是",0,P1509*税费设置!$B$8)</f>
        <v>0</v>
      </c>
      <c r="R1509" s="8">
        <f>IF(K1509&lt;&gt;"是",0,P1509*税费设置!$B$9)</f>
        <v>0</v>
      </c>
      <c r="S1509" s="8">
        <f t="shared" si="167"/>
        <v>0</v>
      </c>
    </row>
    <row r="1510" spans="1:19" ht="13.9">
      <c r="A1510" s="6" t="str">
        <f>IF(总支出!A1510="","",总支出!A1510)</f>
        <v/>
      </c>
      <c r="B1510" s="7" t="str">
        <f>IF(总支出!B1510="","",总支出!B1510)</f>
        <v/>
      </c>
      <c r="C1510" s="6" t="str">
        <f t="shared" si="161"/>
        <v/>
      </c>
      <c r="D1510" s="6" t="str">
        <f>IF(总支出!C1510="","",总支出!C1510)</f>
        <v/>
      </c>
      <c r="E1510" s="8" t="str">
        <f>IF(总支出!D1510="","",总支出!D1510)</f>
        <v/>
      </c>
      <c r="F1510" s="6" t="str">
        <f>IF(总支出!E1510="","",总支出!E1510)</f>
        <v/>
      </c>
      <c r="G1510" s="6" t="str">
        <f>IF(总支出!H1510="","",总支出!H1510)</f>
        <v/>
      </c>
      <c r="H1510" s="6" t="str">
        <f>IF(总支出!I1510="","自动",总支出!I1510)</f>
        <v>自动</v>
      </c>
      <c r="I1510" s="6" t="str">
        <f>IF(F1510="","",IFERROR(VLOOKUP(F1510,税费设置!$A$15:$B$27,2,FALSE),"含税不明"))</f>
        <v/>
      </c>
      <c r="J1510" s="6" t="str">
        <f t="shared" si="162"/>
        <v/>
      </c>
      <c r="K1510" s="6" t="str">
        <f>IF(AND(税费设置!$B$5="是",G1510="个人支出",J1510="应税"),"是","否")</f>
        <v>否</v>
      </c>
      <c r="L1510" s="8">
        <f t="shared" si="163"/>
        <v>0</v>
      </c>
      <c r="M1510" s="8">
        <f t="shared" si="164"/>
        <v>0</v>
      </c>
      <c r="N1510" s="8">
        <f t="shared" si="165"/>
        <v>0</v>
      </c>
      <c r="O1510" s="8">
        <f t="shared" si="166"/>
        <v>0</v>
      </c>
      <c r="P1510" s="8">
        <f>IF(K1510&lt;&gt;"是",0,IF(税费设置!$B$6="是",E1510/(1+税费设置!$B$10),E1510))</f>
        <v>0</v>
      </c>
      <c r="Q1510" s="8">
        <f>IF(K1510&lt;&gt;"是",0,P1510*税费设置!$B$8)</f>
        <v>0</v>
      </c>
      <c r="R1510" s="8">
        <f>IF(K1510&lt;&gt;"是",0,P1510*税费设置!$B$9)</f>
        <v>0</v>
      </c>
      <c r="S1510" s="8">
        <f t="shared" si="167"/>
        <v>0</v>
      </c>
    </row>
    <row r="1511" spans="1:19" ht="13.9">
      <c r="A1511" s="6" t="str">
        <f>IF(总支出!A1511="","",总支出!A1511)</f>
        <v/>
      </c>
      <c r="B1511" s="7" t="str">
        <f>IF(总支出!B1511="","",总支出!B1511)</f>
        <v/>
      </c>
      <c r="C1511" s="6" t="str">
        <f t="shared" si="161"/>
        <v/>
      </c>
      <c r="D1511" s="6" t="str">
        <f>IF(总支出!C1511="","",总支出!C1511)</f>
        <v/>
      </c>
      <c r="E1511" s="8" t="str">
        <f>IF(总支出!D1511="","",总支出!D1511)</f>
        <v/>
      </c>
      <c r="F1511" s="6" t="str">
        <f>IF(总支出!E1511="","",总支出!E1511)</f>
        <v/>
      </c>
      <c r="G1511" s="6" t="str">
        <f>IF(总支出!H1511="","",总支出!H1511)</f>
        <v/>
      </c>
      <c r="H1511" s="6" t="str">
        <f>IF(总支出!I1511="","自动",总支出!I1511)</f>
        <v>自动</v>
      </c>
      <c r="I1511" s="6" t="str">
        <f>IF(F1511="","",IFERROR(VLOOKUP(F1511,税费设置!$A$15:$B$27,2,FALSE),"含税不明"))</f>
        <v/>
      </c>
      <c r="J1511" s="6" t="str">
        <f t="shared" si="162"/>
        <v/>
      </c>
      <c r="K1511" s="6" t="str">
        <f>IF(AND(税费设置!$B$5="是",G1511="个人支出",J1511="应税"),"是","否")</f>
        <v>否</v>
      </c>
      <c r="L1511" s="8">
        <f t="shared" si="163"/>
        <v>0</v>
      </c>
      <c r="M1511" s="8">
        <f t="shared" si="164"/>
        <v>0</v>
      </c>
      <c r="N1511" s="8">
        <f t="shared" si="165"/>
        <v>0</v>
      </c>
      <c r="O1511" s="8">
        <f t="shared" si="166"/>
        <v>0</v>
      </c>
      <c r="P1511" s="8">
        <f>IF(K1511&lt;&gt;"是",0,IF(税费设置!$B$6="是",E1511/(1+税费设置!$B$10),E1511))</f>
        <v>0</v>
      </c>
      <c r="Q1511" s="8">
        <f>IF(K1511&lt;&gt;"是",0,P1511*税费设置!$B$8)</f>
        <v>0</v>
      </c>
      <c r="R1511" s="8">
        <f>IF(K1511&lt;&gt;"是",0,P1511*税费设置!$B$9)</f>
        <v>0</v>
      </c>
      <c r="S1511" s="8">
        <f t="shared" si="167"/>
        <v>0</v>
      </c>
    </row>
    <row r="1512" spans="1:19" ht="13.9">
      <c r="A1512" s="6" t="str">
        <f>IF(总支出!A1512="","",总支出!A1512)</f>
        <v/>
      </c>
      <c r="B1512" s="7" t="str">
        <f>IF(总支出!B1512="","",总支出!B1512)</f>
        <v/>
      </c>
      <c r="C1512" s="6" t="str">
        <f t="shared" si="161"/>
        <v/>
      </c>
      <c r="D1512" s="6" t="str">
        <f>IF(总支出!C1512="","",总支出!C1512)</f>
        <v/>
      </c>
      <c r="E1512" s="8" t="str">
        <f>IF(总支出!D1512="","",总支出!D1512)</f>
        <v/>
      </c>
      <c r="F1512" s="6" t="str">
        <f>IF(总支出!E1512="","",总支出!E1512)</f>
        <v/>
      </c>
      <c r="G1512" s="6" t="str">
        <f>IF(总支出!H1512="","",总支出!H1512)</f>
        <v/>
      </c>
      <c r="H1512" s="6" t="str">
        <f>IF(总支出!I1512="","自动",总支出!I1512)</f>
        <v>自动</v>
      </c>
      <c r="I1512" s="6" t="str">
        <f>IF(F1512="","",IFERROR(VLOOKUP(F1512,税费设置!$A$15:$B$27,2,FALSE),"含税不明"))</f>
        <v/>
      </c>
      <c r="J1512" s="6" t="str">
        <f t="shared" si="162"/>
        <v/>
      </c>
      <c r="K1512" s="6" t="str">
        <f>IF(AND(税费设置!$B$5="是",G1512="个人支出",J1512="应税"),"是","否")</f>
        <v>否</v>
      </c>
      <c r="L1512" s="8">
        <f t="shared" si="163"/>
        <v>0</v>
      </c>
      <c r="M1512" s="8">
        <f t="shared" si="164"/>
        <v>0</v>
      </c>
      <c r="N1512" s="8">
        <f t="shared" si="165"/>
        <v>0</v>
      </c>
      <c r="O1512" s="8">
        <f t="shared" si="166"/>
        <v>0</v>
      </c>
      <c r="P1512" s="8">
        <f>IF(K1512&lt;&gt;"是",0,IF(税费设置!$B$6="是",E1512/(1+税费设置!$B$10),E1512))</f>
        <v>0</v>
      </c>
      <c r="Q1512" s="8">
        <f>IF(K1512&lt;&gt;"是",0,P1512*税费设置!$B$8)</f>
        <v>0</v>
      </c>
      <c r="R1512" s="8">
        <f>IF(K1512&lt;&gt;"是",0,P1512*税费设置!$B$9)</f>
        <v>0</v>
      </c>
      <c r="S1512" s="8">
        <f t="shared" si="167"/>
        <v>0</v>
      </c>
    </row>
    <row r="1513" spans="1:19" ht="13.9">
      <c r="A1513" s="6" t="str">
        <f>IF(总支出!A1513="","",总支出!A1513)</f>
        <v/>
      </c>
      <c r="B1513" s="7" t="str">
        <f>IF(总支出!B1513="","",总支出!B1513)</f>
        <v/>
      </c>
      <c r="C1513" s="6" t="str">
        <f t="shared" si="161"/>
        <v/>
      </c>
      <c r="D1513" s="6" t="str">
        <f>IF(总支出!C1513="","",总支出!C1513)</f>
        <v/>
      </c>
      <c r="E1513" s="8" t="str">
        <f>IF(总支出!D1513="","",总支出!D1513)</f>
        <v/>
      </c>
      <c r="F1513" s="6" t="str">
        <f>IF(总支出!E1513="","",总支出!E1513)</f>
        <v/>
      </c>
      <c r="G1513" s="6" t="str">
        <f>IF(总支出!H1513="","",总支出!H1513)</f>
        <v/>
      </c>
      <c r="H1513" s="6" t="str">
        <f>IF(总支出!I1513="","自动",总支出!I1513)</f>
        <v>自动</v>
      </c>
      <c r="I1513" s="6" t="str">
        <f>IF(F1513="","",IFERROR(VLOOKUP(F1513,税费设置!$A$15:$B$27,2,FALSE),"含税不明"))</f>
        <v/>
      </c>
      <c r="J1513" s="6" t="str">
        <f t="shared" si="162"/>
        <v/>
      </c>
      <c r="K1513" s="6" t="str">
        <f>IF(AND(税费设置!$B$5="是",G1513="个人支出",J1513="应税"),"是","否")</f>
        <v>否</v>
      </c>
      <c r="L1513" s="8">
        <f t="shared" si="163"/>
        <v>0</v>
      </c>
      <c r="M1513" s="8">
        <f t="shared" si="164"/>
        <v>0</v>
      </c>
      <c r="N1513" s="8">
        <f t="shared" si="165"/>
        <v>0</v>
      </c>
      <c r="O1513" s="8">
        <f t="shared" si="166"/>
        <v>0</v>
      </c>
      <c r="P1513" s="8">
        <f>IF(K1513&lt;&gt;"是",0,IF(税费设置!$B$6="是",E1513/(1+税费设置!$B$10),E1513))</f>
        <v>0</v>
      </c>
      <c r="Q1513" s="8">
        <f>IF(K1513&lt;&gt;"是",0,P1513*税费设置!$B$8)</f>
        <v>0</v>
      </c>
      <c r="R1513" s="8">
        <f>IF(K1513&lt;&gt;"是",0,P1513*税费设置!$B$9)</f>
        <v>0</v>
      </c>
      <c r="S1513" s="8">
        <f t="shared" si="167"/>
        <v>0</v>
      </c>
    </row>
    <row r="1514" spans="1:19" ht="13.9">
      <c r="A1514" s="6" t="str">
        <f>IF(总支出!A1514="","",总支出!A1514)</f>
        <v/>
      </c>
      <c r="B1514" s="7" t="str">
        <f>IF(总支出!B1514="","",总支出!B1514)</f>
        <v/>
      </c>
      <c r="C1514" s="6" t="str">
        <f t="shared" si="161"/>
        <v/>
      </c>
      <c r="D1514" s="6" t="str">
        <f>IF(总支出!C1514="","",总支出!C1514)</f>
        <v/>
      </c>
      <c r="E1514" s="8" t="str">
        <f>IF(总支出!D1514="","",总支出!D1514)</f>
        <v/>
      </c>
      <c r="F1514" s="6" t="str">
        <f>IF(总支出!E1514="","",总支出!E1514)</f>
        <v/>
      </c>
      <c r="G1514" s="6" t="str">
        <f>IF(总支出!H1514="","",总支出!H1514)</f>
        <v/>
      </c>
      <c r="H1514" s="6" t="str">
        <f>IF(总支出!I1514="","自动",总支出!I1514)</f>
        <v>自动</v>
      </c>
      <c r="I1514" s="6" t="str">
        <f>IF(F1514="","",IFERROR(VLOOKUP(F1514,税费设置!$A$15:$B$27,2,FALSE),"含税不明"))</f>
        <v/>
      </c>
      <c r="J1514" s="6" t="str">
        <f t="shared" si="162"/>
        <v/>
      </c>
      <c r="K1514" s="6" t="str">
        <f>IF(AND(税费设置!$B$5="是",G1514="个人支出",J1514="应税"),"是","否")</f>
        <v>否</v>
      </c>
      <c r="L1514" s="8">
        <f t="shared" si="163"/>
        <v>0</v>
      </c>
      <c r="M1514" s="8">
        <f t="shared" si="164"/>
        <v>0</v>
      </c>
      <c r="N1514" s="8">
        <f t="shared" si="165"/>
        <v>0</v>
      </c>
      <c r="O1514" s="8">
        <f t="shared" si="166"/>
        <v>0</v>
      </c>
      <c r="P1514" s="8">
        <f>IF(K1514&lt;&gt;"是",0,IF(税费设置!$B$6="是",E1514/(1+税费设置!$B$10),E1514))</f>
        <v>0</v>
      </c>
      <c r="Q1514" s="8">
        <f>IF(K1514&lt;&gt;"是",0,P1514*税费设置!$B$8)</f>
        <v>0</v>
      </c>
      <c r="R1514" s="8">
        <f>IF(K1514&lt;&gt;"是",0,P1514*税费设置!$B$9)</f>
        <v>0</v>
      </c>
      <c r="S1514" s="8">
        <f t="shared" si="167"/>
        <v>0</v>
      </c>
    </row>
    <row r="1515" spans="1:19" ht="13.9">
      <c r="A1515" s="6" t="str">
        <f>IF(总支出!A1515="","",总支出!A1515)</f>
        <v/>
      </c>
      <c r="B1515" s="7" t="str">
        <f>IF(总支出!B1515="","",总支出!B1515)</f>
        <v/>
      </c>
      <c r="C1515" s="6" t="str">
        <f t="shared" si="161"/>
        <v/>
      </c>
      <c r="D1515" s="6" t="str">
        <f>IF(总支出!C1515="","",总支出!C1515)</f>
        <v/>
      </c>
      <c r="E1515" s="8" t="str">
        <f>IF(总支出!D1515="","",总支出!D1515)</f>
        <v/>
      </c>
      <c r="F1515" s="6" t="str">
        <f>IF(总支出!E1515="","",总支出!E1515)</f>
        <v/>
      </c>
      <c r="G1515" s="6" t="str">
        <f>IF(总支出!H1515="","",总支出!H1515)</f>
        <v/>
      </c>
      <c r="H1515" s="6" t="str">
        <f>IF(总支出!I1515="","自动",总支出!I1515)</f>
        <v>自动</v>
      </c>
      <c r="I1515" s="6" t="str">
        <f>IF(F1515="","",IFERROR(VLOOKUP(F1515,税费设置!$A$15:$B$27,2,FALSE),"含税不明"))</f>
        <v/>
      </c>
      <c r="J1515" s="6" t="str">
        <f t="shared" si="162"/>
        <v/>
      </c>
      <c r="K1515" s="6" t="str">
        <f>IF(AND(税费设置!$B$5="是",G1515="个人支出",J1515="应税"),"是","否")</f>
        <v>否</v>
      </c>
      <c r="L1515" s="8">
        <f t="shared" si="163"/>
        <v>0</v>
      </c>
      <c r="M1515" s="8">
        <f t="shared" si="164"/>
        <v>0</v>
      </c>
      <c r="N1515" s="8">
        <f t="shared" si="165"/>
        <v>0</v>
      </c>
      <c r="O1515" s="8">
        <f t="shared" si="166"/>
        <v>0</v>
      </c>
      <c r="P1515" s="8">
        <f>IF(K1515&lt;&gt;"是",0,IF(税费设置!$B$6="是",E1515/(1+税费设置!$B$10),E1515))</f>
        <v>0</v>
      </c>
      <c r="Q1515" s="8">
        <f>IF(K1515&lt;&gt;"是",0,P1515*税费设置!$B$8)</f>
        <v>0</v>
      </c>
      <c r="R1515" s="8">
        <f>IF(K1515&lt;&gt;"是",0,P1515*税费设置!$B$9)</f>
        <v>0</v>
      </c>
      <c r="S1515" s="8">
        <f t="shared" si="167"/>
        <v>0</v>
      </c>
    </row>
    <row r="1516" spans="1:19" ht="13.9">
      <c r="A1516" s="6" t="str">
        <f>IF(总支出!A1516="","",总支出!A1516)</f>
        <v/>
      </c>
      <c r="B1516" s="7" t="str">
        <f>IF(总支出!B1516="","",总支出!B1516)</f>
        <v/>
      </c>
      <c r="C1516" s="6" t="str">
        <f t="shared" si="161"/>
        <v/>
      </c>
      <c r="D1516" s="6" t="str">
        <f>IF(总支出!C1516="","",总支出!C1516)</f>
        <v/>
      </c>
      <c r="E1516" s="8" t="str">
        <f>IF(总支出!D1516="","",总支出!D1516)</f>
        <v/>
      </c>
      <c r="F1516" s="6" t="str">
        <f>IF(总支出!E1516="","",总支出!E1516)</f>
        <v/>
      </c>
      <c r="G1516" s="6" t="str">
        <f>IF(总支出!H1516="","",总支出!H1516)</f>
        <v/>
      </c>
      <c r="H1516" s="6" t="str">
        <f>IF(总支出!I1516="","自动",总支出!I1516)</f>
        <v>自动</v>
      </c>
      <c r="I1516" s="6" t="str">
        <f>IF(F1516="","",IFERROR(VLOOKUP(F1516,税费设置!$A$15:$B$27,2,FALSE),"含税不明"))</f>
        <v/>
      </c>
      <c r="J1516" s="6" t="str">
        <f t="shared" si="162"/>
        <v/>
      </c>
      <c r="K1516" s="6" t="str">
        <f>IF(AND(税费设置!$B$5="是",G1516="个人支出",J1516="应税"),"是","否")</f>
        <v>否</v>
      </c>
      <c r="L1516" s="8">
        <f t="shared" si="163"/>
        <v>0</v>
      </c>
      <c r="M1516" s="8">
        <f t="shared" si="164"/>
        <v>0</v>
      </c>
      <c r="N1516" s="8">
        <f t="shared" si="165"/>
        <v>0</v>
      </c>
      <c r="O1516" s="8">
        <f t="shared" si="166"/>
        <v>0</v>
      </c>
      <c r="P1516" s="8">
        <f>IF(K1516&lt;&gt;"是",0,IF(税费设置!$B$6="是",E1516/(1+税费设置!$B$10),E1516))</f>
        <v>0</v>
      </c>
      <c r="Q1516" s="8">
        <f>IF(K1516&lt;&gt;"是",0,P1516*税费设置!$B$8)</f>
        <v>0</v>
      </c>
      <c r="R1516" s="8">
        <f>IF(K1516&lt;&gt;"是",0,P1516*税费设置!$B$9)</f>
        <v>0</v>
      </c>
      <c r="S1516" s="8">
        <f t="shared" si="167"/>
        <v>0</v>
      </c>
    </row>
    <row r="1517" spans="1:19" ht="13.9">
      <c r="A1517" s="6" t="str">
        <f>IF(总支出!A1517="","",总支出!A1517)</f>
        <v/>
      </c>
      <c r="B1517" s="7" t="str">
        <f>IF(总支出!B1517="","",总支出!B1517)</f>
        <v/>
      </c>
      <c r="C1517" s="6" t="str">
        <f t="shared" si="161"/>
        <v/>
      </c>
      <c r="D1517" s="6" t="str">
        <f>IF(总支出!C1517="","",总支出!C1517)</f>
        <v/>
      </c>
      <c r="E1517" s="8" t="str">
        <f>IF(总支出!D1517="","",总支出!D1517)</f>
        <v/>
      </c>
      <c r="F1517" s="6" t="str">
        <f>IF(总支出!E1517="","",总支出!E1517)</f>
        <v/>
      </c>
      <c r="G1517" s="6" t="str">
        <f>IF(总支出!H1517="","",总支出!H1517)</f>
        <v/>
      </c>
      <c r="H1517" s="6" t="str">
        <f>IF(总支出!I1517="","自动",总支出!I1517)</f>
        <v>自动</v>
      </c>
      <c r="I1517" s="6" t="str">
        <f>IF(F1517="","",IFERROR(VLOOKUP(F1517,税费设置!$A$15:$B$27,2,FALSE),"含税不明"))</f>
        <v/>
      </c>
      <c r="J1517" s="6" t="str">
        <f t="shared" si="162"/>
        <v/>
      </c>
      <c r="K1517" s="6" t="str">
        <f>IF(AND(税费设置!$B$5="是",G1517="个人支出",J1517="应税"),"是","否")</f>
        <v>否</v>
      </c>
      <c r="L1517" s="8">
        <f t="shared" si="163"/>
        <v>0</v>
      </c>
      <c r="M1517" s="8">
        <f t="shared" si="164"/>
        <v>0</v>
      </c>
      <c r="N1517" s="8">
        <f t="shared" si="165"/>
        <v>0</v>
      </c>
      <c r="O1517" s="8">
        <f t="shared" si="166"/>
        <v>0</v>
      </c>
      <c r="P1517" s="8">
        <f>IF(K1517&lt;&gt;"是",0,IF(税费设置!$B$6="是",E1517/(1+税费设置!$B$10),E1517))</f>
        <v>0</v>
      </c>
      <c r="Q1517" s="8">
        <f>IF(K1517&lt;&gt;"是",0,P1517*税费设置!$B$8)</f>
        <v>0</v>
      </c>
      <c r="R1517" s="8">
        <f>IF(K1517&lt;&gt;"是",0,P1517*税费设置!$B$9)</f>
        <v>0</v>
      </c>
      <c r="S1517" s="8">
        <f t="shared" si="167"/>
        <v>0</v>
      </c>
    </row>
    <row r="1518" spans="1:19" ht="13.9">
      <c r="A1518" s="6" t="str">
        <f>IF(总支出!A1518="","",总支出!A1518)</f>
        <v/>
      </c>
      <c r="B1518" s="7" t="str">
        <f>IF(总支出!B1518="","",总支出!B1518)</f>
        <v/>
      </c>
      <c r="C1518" s="6" t="str">
        <f t="shared" si="161"/>
        <v/>
      </c>
      <c r="D1518" s="6" t="str">
        <f>IF(总支出!C1518="","",总支出!C1518)</f>
        <v/>
      </c>
      <c r="E1518" s="8" t="str">
        <f>IF(总支出!D1518="","",总支出!D1518)</f>
        <v/>
      </c>
      <c r="F1518" s="6" t="str">
        <f>IF(总支出!E1518="","",总支出!E1518)</f>
        <v/>
      </c>
      <c r="G1518" s="6" t="str">
        <f>IF(总支出!H1518="","",总支出!H1518)</f>
        <v/>
      </c>
      <c r="H1518" s="6" t="str">
        <f>IF(总支出!I1518="","自动",总支出!I1518)</f>
        <v>自动</v>
      </c>
      <c r="I1518" s="6" t="str">
        <f>IF(F1518="","",IFERROR(VLOOKUP(F1518,税费设置!$A$15:$B$27,2,FALSE),"含税不明"))</f>
        <v/>
      </c>
      <c r="J1518" s="6" t="str">
        <f t="shared" si="162"/>
        <v/>
      </c>
      <c r="K1518" s="6" t="str">
        <f>IF(AND(税费设置!$B$5="是",G1518="个人支出",J1518="应税"),"是","否")</f>
        <v>否</v>
      </c>
      <c r="L1518" s="8">
        <f t="shared" si="163"/>
        <v>0</v>
      </c>
      <c r="M1518" s="8">
        <f t="shared" si="164"/>
        <v>0</v>
      </c>
      <c r="N1518" s="8">
        <f t="shared" si="165"/>
        <v>0</v>
      </c>
      <c r="O1518" s="8">
        <f t="shared" si="166"/>
        <v>0</v>
      </c>
      <c r="P1518" s="8">
        <f>IF(K1518&lt;&gt;"是",0,IF(税费设置!$B$6="是",E1518/(1+税费设置!$B$10),E1518))</f>
        <v>0</v>
      </c>
      <c r="Q1518" s="8">
        <f>IF(K1518&lt;&gt;"是",0,P1518*税费设置!$B$8)</f>
        <v>0</v>
      </c>
      <c r="R1518" s="8">
        <f>IF(K1518&lt;&gt;"是",0,P1518*税费设置!$B$9)</f>
        <v>0</v>
      </c>
      <c r="S1518" s="8">
        <f t="shared" si="167"/>
        <v>0</v>
      </c>
    </row>
    <row r="1519" spans="1:19" ht="13.9">
      <c r="A1519" s="6" t="str">
        <f>IF(总支出!A1519="","",总支出!A1519)</f>
        <v/>
      </c>
      <c r="B1519" s="7" t="str">
        <f>IF(总支出!B1519="","",总支出!B1519)</f>
        <v/>
      </c>
      <c r="C1519" s="6" t="str">
        <f t="shared" si="161"/>
        <v/>
      </c>
      <c r="D1519" s="6" t="str">
        <f>IF(总支出!C1519="","",总支出!C1519)</f>
        <v/>
      </c>
      <c r="E1519" s="8" t="str">
        <f>IF(总支出!D1519="","",总支出!D1519)</f>
        <v/>
      </c>
      <c r="F1519" s="6" t="str">
        <f>IF(总支出!E1519="","",总支出!E1519)</f>
        <v/>
      </c>
      <c r="G1519" s="6" t="str">
        <f>IF(总支出!H1519="","",总支出!H1519)</f>
        <v/>
      </c>
      <c r="H1519" s="6" t="str">
        <f>IF(总支出!I1519="","自动",总支出!I1519)</f>
        <v>自动</v>
      </c>
      <c r="I1519" s="6" t="str">
        <f>IF(F1519="","",IFERROR(VLOOKUP(F1519,税费设置!$A$15:$B$27,2,FALSE),"含税不明"))</f>
        <v/>
      </c>
      <c r="J1519" s="6" t="str">
        <f t="shared" si="162"/>
        <v/>
      </c>
      <c r="K1519" s="6" t="str">
        <f>IF(AND(税费设置!$B$5="是",G1519="个人支出",J1519="应税"),"是","否")</f>
        <v>否</v>
      </c>
      <c r="L1519" s="8">
        <f t="shared" si="163"/>
        <v>0</v>
      </c>
      <c r="M1519" s="8">
        <f t="shared" si="164"/>
        <v>0</v>
      </c>
      <c r="N1519" s="8">
        <f t="shared" si="165"/>
        <v>0</v>
      </c>
      <c r="O1519" s="8">
        <f t="shared" si="166"/>
        <v>0</v>
      </c>
      <c r="P1519" s="8">
        <f>IF(K1519&lt;&gt;"是",0,IF(税费设置!$B$6="是",E1519/(1+税费设置!$B$10),E1519))</f>
        <v>0</v>
      </c>
      <c r="Q1519" s="8">
        <f>IF(K1519&lt;&gt;"是",0,P1519*税费设置!$B$8)</f>
        <v>0</v>
      </c>
      <c r="R1519" s="8">
        <f>IF(K1519&lt;&gt;"是",0,P1519*税费设置!$B$9)</f>
        <v>0</v>
      </c>
      <c r="S1519" s="8">
        <f t="shared" si="167"/>
        <v>0</v>
      </c>
    </row>
    <row r="1520" spans="1:19" ht="13.9">
      <c r="A1520" s="6" t="str">
        <f>IF(总支出!A1520="","",总支出!A1520)</f>
        <v/>
      </c>
      <c r="B1520" s="7" t="str">
        <f>IF(总支出!B1520="","",总支出!B1520)</f>
        <v/>
      </c>
      <c r="C1520" s="6" t="str">
        <f t="shared" si="161"/>
        <v/>
      </c>
      <c r="D1520" s="6" t="str">
        <f>IF(总支出!C1520="","",总支出!C1520)</f>
        <v/>
      </c>
      <c r="E1520" s="8" t="str">
        <f>IF(总支出!D1520="","",总支出!D1520)</f>
        <v/>
      </c>
      <c r="F1520" s="6" t="str">
        <f>IF(总支出!E1520="","",总支出!E1520)</f>
        <v/>
      </c>
      <c r="G1520" s="6" t="str">
        <f>IF(总支出!H1520="","",总支出!H1520)</f>
        <v/>
      </c>
      <c r="H1520" s="6" t="str">
        <f>IF(总支出!I1520="","自动",总支出!I1520)</f>
        <v>自动</v>
      </c>
      <c r="I1520" s="6" t="str">
        <f>IF(F1520="","",IFERROR(VLOOKUP(F1520,税费设置!$A$15:$B$27,2,FALSE),"含税不明"))</f>
        <v/>
      </c>
      <c r="J1520" s="6" t="str">
        <f t="shared" si="162"/>
        <v/>
      </c>
      <c r="K1520" s="6" t="str">
        <f>IF(AND(税费设置!$B$5="是",G1520="个人支出",J1520="应税"),"是","否")</f>
        <v>否</v>
      </c>
      <c r="L1520" s="8">
        <f t="shared" si="163"/>
        <v>0</v>
      </c>
      <c r="M1520" s="8">
        <f t="shared" si="164"/>
        <v>0</v>
      </c>
      <c r="N1520" s="8">
        <f t="shared" si="165"/>
        <v>0</v>
      </c>
      <c r="O1520" s="8">
        <f t="shared" si="166"/>
        <v>0</v>
      </c>
      <c r="P1520" s="8">
        <f>IF(K1520&lt;&gt;"是",0,IF(税费设置!$B$6="是",E1520/(1+税费设置!$B$10),E1520))</f>
        <v>0</v>
      </c>
      <c r="Q1520" s="8">
        <f>IF(K1520&lt;&gt;"是",0,P1520*税费设置!$B$8)</f>
        <v>0</v>
      </c>
      <c r="R1520" s="8">
        <f>IF(K1520&lt;&gt;"是",0,P1520*税费设置!$B$9)</f>
        <v>0</v>
      </c>
      <c r="S1520" s="8">
        <f t="shared" si="167"/>
        <v>0</v>
      </c>
    </row>
    <row r="1521" spans="1:19" ht="13.9">
      <c r="A1521" s="6" t="str">
        <f>IF(总支出!A1521="","",总支出!A1521)</f>
        <v/>
      </c>
      <c r="B1521" s="7" t="str">
        <f>IF(总支出!B1521="","",总支出!B1521)</f>
        <v/>
      </c>
      <c r="C1521" s="6" t="str">
        <f t="shared" si="161"/>
        <v/>
      </c>
      <c r="D1521" s="6" t="str">
        <f>IF(总支出!C1521="","",总支出!C1521)</f>
        <v/>
      </c>
      <c r="E1521" s="8" t="str">
        <f>IF(总支出!D1521="","",总支出!D1521)</f>
        <v/>
      </c>
      <c r="F1521" s="6" t="str">
        <f>IF(总支出!E1521="","",总支出!E1521)</f>
        <v/>
      </c>
      <c r="G1521" s="6" t="str">
        <f>IF(总支出!H1521="","",总支出!H1521)</f>
        <v/>
      </c>
      <c r="H1521" s="6" t="str">
        <f>IF(总支出!I1521="","自动",总支出!I1521)</f>
        <v>自动</v>
      </c>
      <c r="I1521" s="6" t="str">
        <f>IF(F1521="","",IFERROR(VLOOKUP(F1521,税费设置!$A$15:$B$27,2,FALSE),"含税不明"))</f>
        <v/>
      </c>
      <c r="J1521" s="6" t="str">
        <f t="shared" si="162"/>
        <v/>
      </c>
      <c r="K1521" s="6" t="str">
        <f>IF(AND(税费设置!$B$5="是",G1521="个人支出",J1521="应税"),"是","否")</f>
        <v>否</v>
      </c>
      <c r="L1521" s="8">
        <f t="shared" si="163"/>
        <v>0</v>
      </c>
      <c r="M1521" s="8">
        <f t="shared" si="164"/>
        <v>0</v>
      </c>
      <c r="N1521" s="8">
        <f t="shared" si="165"/>
        <v>0</v>
      </c>
      <c r="O1521" s="8">
        <f t="shared" si="166"/>
        <v>0</v>
      </c>
      <c r="P1521" s="8">
        <f>IF(K1521&lt;&gt;"是",0,IF(税费设置!$B$6="是",E1521/(1+税费设置!$B$10),E1521))</f>
        <v>0</v>
      </c>
      <c r="Q1521" s="8">
        <f>IF(K1521&lt;&gt;"是",0,P1521*税费设置!$B$8)</f>
        <v>0</v>
      </c>
      <c r="R1521" s="8">
        <f>IF(K1521&lt;&gt;"是",0,P1521*税费设置!$B$9)</f>
        <v>0</v>
      </c>
      <c r="S1521" s="8">
        <f t="shared" si="167"/>
        <v>0</v>
      </c>
    </row>
    <row r="1522" spans="1:19" ht="13.9">
      <c r="A1522" s="6" t="str">
        <f>IF(总支出!A1522="","",总支出!A1522)</f>
        <v/>
      </c>
      <c r="B1522" s="7" t="str">
        <f>IF(总支出!B1522="","",总支出!B1522)</f>
        <v/>
      </c>
      <c r="C1522" s="6" t="str">
        <f t="shared" si="161"/>
        <v/>
      </c>
      <c r="D1522" s="6" t="str">
        <f>IF(总支出!C1522="","",总支出!C1522)</f>
        <v/>
      </c>
      <c r="E1522" s="8" t="str">
        <f>IF(总支出!D1522="","",总支出!D1522)</f>
        <v/>
      </c>
      <c r="F1522" s="6" t="str">
        <f>IF(总支出!E1522="","",总支出!E1522)</f>
        <v/>
      </c>
      <c r="G1522" s="6" t="str">
        <f>IF(总支出!H1522="","",总支出!H1522)</f>
        <v/>
      </c>
      <c r="H1522" s="6" t="str">
        <f>IF(总支出!I1522="","自动",总支出!I1522)</f>
        <v>自动</v>
      </c>
      <c r="I1522" s="6" t="str">
        <f>IF(F1522="","",IFERROR(VLOOKUP(F1522,税费设置!$A$15:$B$27,2,FALSE),"含税不明"))</f>
        <v/>
      </c>
      <c r="J1522" s="6" t="str">
        <f t="shared" si="162"/>
        <v/>
      </c>
      <c r="K1522" s="6" t="str">
        <f>IF(AND(税费设置!$B$5="是",G1522="个人支出",J1522="应税"),"是","否")</f>
        <v>否</v>
      </c>
      <c r="L1522" s="8">
        <f t="shared" si="163"/>
        <v>0</v>
      </c>
      <c r="M1522" s="8">
        <f t="shared" si="164"/>
        <v>0</v>
      </c>
      <c r="N1522" s="8">
        <f t="shared" si="165"/>
        <v>0</v>
      </c>
      <c r="O1522" s="8">
        <f t="shared" si="166"/>
        <v>0</v>
      </c>
      <c r="P1522" s="8">
        <f>IF(K1522&lt;&gt;"是",0,IF(税费设置!$B$6="是",E1522/(1+税费设置!$B$10),E1522))</f>
        <v>0</v>
      </c>
      <c r="Q1522" s="8">
        <f>IF(K1522&lt;&gt;"是",0,P1522*税费设置!$B$8)</f>
        <v>0</v>
      </c>
      <c r="R1522" s="8">
        <f>IF(K1522&lt;&gt;"是",0,P1522*税费设置!$B$9)</f>
        <v>0</v>
      </c>
      <c r="S1522" s="8">
        <f t="shared" si="167"/>
        <v>0</v>
      </c>
    </row>
    <row r="1523" spans="1:19" ht="13.9">
      <c r="A1523" s="6" t="str">
        <f>IF(总支出!A1523="","",总支出!A1523)</f>
        <v/>
      </c>
      <c r="B1523" s="7" t="str">
        <f>IF(总支出!B1523="","",总支出!B1523)</f>
        <v/>
      </c>
      <c r="C1523" s="6" t="str">
        <f t="shared" si="161"/>
        <v/>
      </c>
      <c r="D1523" s="6" t="str">
        <f>IF(总支出!C1523="","",总支出!C1523)</f>
        <v/>
      </c>
      <c r="E1523" s="8" t="str">
        <f>IF(总支出!D1523="","",总支出!D1523)</f>
        <v/>
      </c>
      <c r="F1523" s="6" t="str">
        <f>IF(总支出!E1523="","",总支出!E1523)</f>
        <v/>
      </c>
      <c r="G1523" s="6" t="str">
        <f>IF(总支出!H1523="","",总支出!H1523)</f>
        <v/>
      </c>
      <c r="H1523" s="6" t="str">
        <f>IF(总支出!I1523="","自动",总支出!I1523)</f>
        <v>自动</v>
      </c>
      <c r="I1523" s="6" t="str">
        <f>IF(F1523="","",IFERROR(VLOOKUP(F1523,税费设置!$A$15:$B$27,2,FALSE),"含税不明"))</f>
        <v/>
      </c>
      <c r="J1523" s="6" t="str">
        <f t="shared" si="162"/>
        <v/>
      </c>
      <c r="K1523" s="6" t="str">
        <f>IF(AND(税费设置!$B$5="是",G1523="个人支出",J1523="应税"),"是","否")</f>
        <v>否</v>
      </c>
      <c r="L1523" s="8">
        <f t="shared" si="163"/>
        <v>0</v>
      </c>
      <c r="M1523" s="8">
        <f t="shared" si="164"/>
        <v>0</v>
      </c>
      <c r="N1523" s="8">
        <f t="shared" si="165"/>
        <v>0</v>
      </c>
      <c r="O1523" s="8">
        <f t="shared" si="166"/>
        <v>0</v>
      </c>
      <c r="P1523" s="8">
        <f>IF(K1523&lt;&gt;"是",0,IF(税费设置!$B$6="是",E1523/(1+税费设置!$B$10),E1523))</f>
        <v>0</v>
      </c>
      <c r="Q1523" s="8">
        <f>IF(K1523&lt;&gt;"是",0,P1523*税费设置!$B$8)</f>
        <v>0</v>
      </c>
      <c r="R1523" s="8">
        <f>IF(K1523&lt;&gt;"是",0,P1523*税费设置!$B$9)</f>
        <v>0</v>
      </c>
      <c r="S1523" s="8">
        <f t="shared" si="167"/>
        <v>0</v>
      </c>
    </row>
    <row r="1524" spans="1:19" ht="13.9">
      <c r="A1524" s="6" t="str">
        <f>IF(总支出!A1524="","",总支出!A1524)</f>
        <v/>
      </c>
      <c r="B1524" s="7" t="str">
        <f>IF(总支出!B1524="","",总支出!B1524)</f>
        <v/>
      </c>
      <c r="C1524" s="6" t="str">
        <f t="shared" si="161"/>
        <v/>
      </c>
      <c r="D1524" s="6" t="str">
        <f>IF(总支出!C1524="","",总支出!C1524)</f>
        <v/>
      </c>
      <c r="E1524" s="8" t="str">
        <f>IF(总支出!D1524="","",总支出!D1524)</f>
        <v/>
      </c>
      <c r="F1524" s="6" t="str">
        <f>IF(总支出!E1524="","",总支出!E1524)</f>
        <v/>
      </c>
      <c r="G1524" s="6" t="str">
        <f>IF(总支出!H1524="","",总支出!H1524)</f>
        <v/>
      </c>
      <c r="H1524" s="6" t="str">
        <f>IF(总支出!I1524="","自动",总支出!I1524)</f>
        <v>自动</v>
      </c>
      <c r="I1524" s="6" t="str">
        <f>IF(F1524="","",IFERROR(VLOOKUP(F1524,税费设置!$A$15:$B$27,2,FALSE),"含税不明"))</f>
        <v/>
      </c>
      <c r="J1524" s="6" t="str">
        <f t="shared" si="162"/>
        <v/>
      </c>
      <c r="K1524" s="6" t="str">
        <f>IF(AND(税费设置!$B$5="是",G1524="个人支出",J1524="应税"),"是","否")</f>
        <v>否</v>
      </c>
      <c r="L1524" s="8">
        <f t="shared" si="163"/>
        <v>0</v>
      </c>
      <c r="M1524" s="8">
        <f t="shared" si="164"/>
        <v>0</v>
      </c>
      <c r="N1524" s="8">
        <f t="shared" si="165"/>
        <v>0</v>
      </c>
      <c r="O1524" s="8">
        <f t="shared" si="166"/>
        <v>0</v>
      </c>
      <c r="P1524" s="8">
        <f>IF(K1524&lt;&gt;"是",0,IF(税费设置!$B$6="是",E1524/(1+税费设置!$B$10),E1524))</f>
        <v>0</v>
      </c>
      <c r="Q1524" s="8">
        <f>IF(K1524&lt;&gt;"是",0,P1524*税费设置!$B$8)</f>
        <v>0</v>
      </c>
      <c r="R1524" s="8">
        <f>IF(K1524&lt;&gt;"是",0,P1524*税费设置!$B$9)</f>
        <v>0</v>
      </c>
      <c r="S1524" s="8">
        <f t="shared" si="167"/>
        <v>0</v>
      </c>
    </row>
    <row r="1525" spans="1:19" ht="13.9">
      <c r="A1525" s="6" t="str">
        <f>IF(总支出!A1525="","",总支出!A1525)</f>
        <v/>
      </c>
      <c r="B1525" s="7" t="str">
        <f>IF(总支出!B1525="","",总支出!B1525)</f>
        <v/>
      </c>
      <c r="C1525" s="6" t="str">
        <f t="shared" si="161"/>
        <v/>
      </c>
      <c r="D1525" s="6" t="str">
        <f>IF(总支出!C1525="","",总支出!C1525)</f>
        <v/>
      </c>
      <c r="E1525" s="8" t="str">
        <f>IF(总支出!D1525="","",总支出!D1525)</f>
        <v/>
      </c>
      <c r="F1525" s="6" t="str">
        <f>IF(总支出!E1525="","",总支出!E1525)</f>
        <v/>
      </c>
      <c r="G1525" s="6" t="str">
        <f>IF(总支出!H1525="","",总支出!H1525)</f>
        <v/>
      </c>
      <c r="H1525" s="6" t="str">
        <f>IF(总支出!I1525="","自动",总支出!I1525)</f>
        <v>自动</v>
      </c>
      <c r="I1525" s="6" t="str">
        <f>IF(F1525="","",IFERROR(VLOOKUP(F1525,税费设置!$A$15:$B$27,2,FALSE),"含税不明"))</f>
        <v/>
      </c>
      <c r="J1525" s="6" t="str">
        <f t="shared" si="162"/>
        <v/>
      </c>
      <c r="K1525" s="6" t="str">
        <f>IF(AND(税费设置!$B$5="是",G1525="个人支出",J1525="应税"),"是","否")</f>
        <v>否</v>
      </c>
      <c r="L1525" s="8">
        <f t="shared" si="163"/>
        <v>0</v>
      </c>
      <c r="M1525" s="8">
        <f t="shared" si="164"/>
        <v>0</v>
      </c>
      <c r="N1525" s="8">
        <f t="shared" si="165"/>
        <v>0</v>
      </c>
      <c r="O1525" s="8">
        <f t="shared" si="166"/>
        <v>0</v>
      </c>
      <c r="P1525" s="8">
        <f>IF(K1525&lt;&gt;"是",0,IF(税费设置!$B$6="是",E1525/(1+税费设置!$B$10),E1525))</f>
        <v>0</v>
      </c>
      <c r="Q1525" s="8">
        <f>IF(K1525&lt;&gt;"是",0,P1525*税费设置!$B$8)</f>
        <v>0</v>
      </c>
      <c r="R1525" s="8">
        <f>IF(K1525&lt;&gt;"是",0,P1525*税费设置!$B$9)</f>
        <v>0</v>
      </c>
      <c r="S1525" s="8">
        <f t="shared" si="167"/>
        <v>0</v>
      </c>
    </row>
    <row r="1526" spans="1:19" ht="13.9">
      <c r="A1526" s="6" t="str">
        <f>IF(总支出!A1526="","",总支出!A1526)</f>
        <v/>
      </c>
      <c r="B1526" s="7" t="str">
        <f>IF(总支出!B1526="","",总支出!B1526)</f>
        <v/>
      </c>
      <c r="C1526" s="6" t="str">
        <f t="shared" si="161"/>
        <v/>
      </c>
      <c r="D1526" s="6" t="str">
        <f>IF(总支出!C1526="","",总支出!C1526)</f>
        <v/>
      </c>
      <c r="E1526" s="8" t="str">
        <f>IF(总支出!D1526="","",总支出!D1526)</f>
        <v/>
      </c>
      <c r="F1526" s="6" t="str">
        <f>IF(总支出!E1526="","",总支出!E1526)</f>
        <v/>
      </c>
      <c r="G1526" s="6" t="str">
        <f>IF(总支出!H1526="","",总支出!H1526)</f>
        <v/>
      </c>
      <c r="H1526" s="6" t="str">
        <f>IF(总支出!I1526="","自动",总支出!I1526)</f>
        <v>自动</v>
      </c>
      <c r="I1526" s="6" t="str">
        <f>IF(F1526="","",IFERROR(VLOOKUP(F1526,税费设置!$A$15:$B$27,2,FALSE),"含税不明"))</f>
        <v/>
      </c>
      <c r="J1526" s="6" t="str">
        <f t="shared" si="162"/>
        <v/>
      </c>
      <c r="K1526" s="6" t="str">
        <f>IF(AND(税费设置!$B$5="是",G1526="个人支出",J1526="应税"),"是","否")</f>
        <v>否</v>
      </c>
      <c r="L1526" s="8">
        <f t="shared" si="163"/>
        <v>0</v>
      </c>
      <c r="M1526" s="8">
        <f t="shared" si="164"/>
        <v>0</v>
      </c>
      <c r="N1526" s="8">
        <f t="shared" si="165"/>
        <v>0</v>
      </c>
      <c r="O1526" s="8">
        <f t="shared" si="166"/>
        <v>0</v>
      </c>
      <c r="P1526" s="8">
        <f>IF(K1526&lt;&gt;"是",0,IF(税费设置!$B$6="是",E1526/(1+税费设置!$B$10),E1526))</f>
        <v>0</v>
      </c>
      <c r="Q1526" s="8">
        <f>IF(K1526&lt;&gt;"是",0,P1526*税费设置!$B$8)</f>
        <v>0</v>
      </c>
      <c r="R1526" s="8">
        <f>IF(K1526&lt;&gt;"是",0,P1526*税费设置!$B$9)</f>
        <v>0</v>
      </c>
      <c r="S1526" s="8">
        <f t="shared" si="167"/>
        <v>0</v>
      </c>
    </row>
    <row r="1527" spans="1:19" ht="13.9">
      <c r="A1527" s="6" t="str">
        <f>IF(总支出!A1527="","",总支出!A1527)</f>
        <v/>
      </c>
      <c r="B1527" s="7" t="str">
        <f>IF(总支出!B1527="","",总支出!B1527)</f>
        <v/>
      </c>
      <c r="C1527" s="6" t="str">
        <f t="shared" si="161"/>
        <v/>
      </c>
      <c r="D1527" s="6" t="str">
        <f>IF(总支出!C1527="","",总支出!C1527)</f>
        <v/>
      </c>
      <c r="E1527" s="8" t="str">
        <f>IF(总支出!D1527="","",总支出!D1527)</f>
        <v/>
      </c>
      <c r="F1527" s="6" t="str">
        <f>IF(总支出!E1527="","",总支出!E1527)</f>
        <v/>
      </c>
      <c r="G1527" s="6" t="str">
        <f>IF(总支出!H1527="","",总支出!H1527)</f>
        <v/>
      </c>
      <c r="H1527" s="6" t="str">
        <f>IF(总支出!I1527="","自动",总支出!I1527)</f>
        <v>自动</v>
      </c>
      <c r="I1527" s="6" t="str">
        <f>IF(F1527="","",IFERROR(VLOOKUP(F1527,税费设置!$A$15:$B$27,2,FALSE),"含税不明"))</f>
        <v/>
      </c>
      <c r="J1527" s="6" t="str">
        <f t="shared" si="162"/>
        <v/>
      </c>
      <c r="K1527" s="6" t="str">
        <f>IF(AND(税费设置!$B$5="是",G1527="个人支出",J1527="应税"),"是","否")</f>
        <v>否</v>
      </c>
      <c r="L1527" s="8">
        <f t="shared" si="163"/>
        <v>0</v>
      </c>
      <c r="M1527" s="8">
        <f t="shared" si="164"/>
        <v>0</v>
      </c>
      <c r="N1527" s="8">
        <f t="shared" si="165"/>
        <v>0</v>
      </c>
      <c r="O1527" s="8">
        <f t="shared" si="166"/>
        <v>0</v>
      </c>
      <c r="P1527" s="8">
        <f>IF(K1527&lt;&gt;"是",0,IF(税费设置!$B$6="是",E1527/(1+税费设置!$B$10),E1527))</f>
        <v>0</v>
      </c>
      <c r="Q1527" s="8">
        <f>IF(K1527&lt;&gt;"是",0,P1527*税费设置!$B$8)</f>
        <v>0</v>
      </c>
      <c r="R1527" s="8">
        <f>IF(K1527&lt;&gt;"是",0,P1527*税费设置!$B$9)</f>
        <v>0</v>
      </c>
      <c r="S1527" s="8">
        <f t="shared" si="167"/>
        <v>0</v>
      </c>
    </row>
    <row r="1528" spans="1:19" ht="13.9">
      <c r="A1528" s="6" t="str">
        <f>IF(总支出!A1528="","",总支出!A1528)</f>
        <v/>
      </c>
      <c r="B1528" s="7" t="str">
        <f>IF(总支出!B1528="","",总支出!B1528)</f>
        <v/>
      </c>
      <c r="C1528" s="6" t="str">
        <f t="shared" si="161"/>
        <v/>
      </c>
      <c r="D1528" s="6" t="str">
        <f>IF(总支出!C1528="","",总支出!C1528)</f>
        <v/>
      </c>
      <c r="E1528" s="8" t="str">
        <f>IF(总支出!D1528="","",总支出!D1528)</f>
        <v/>
      </c>
      <c r="F1528" s="6" t="str">
        <f>IF(总支出!E1528="","",总支出!E1528)</f>
        <v/>
      </c>
      <c r="G1528" s="6" t="str">
        <f>IF(总支出!H1528="","",总支出!H1528)</f>
        <v/>
      </c>
      <c r="H1528" s="6" t="str">
        <f>IF(总支出!I1528="","自动",总支出!I1528)</f>
        <v>自动</v>
      </c>
      <c r="I1528" s="6" t="str">
        <f>IF(F1528="","",IFERROR(VLOOKUP(F1528,税费设置!$A$15:$B$27,2,FALSE),"含税不明"))</f>
        <v/>
      </c>
      <c r="J1528" s="6" t="str">
        <f t="shared" si="162"/>
        <v/>
      </c>
      <c r="K1528" s="6" t="str">
        <f>IF(AND(税费设置!$B$5="是",G1528="个人支出",J1528="应税"),"是","否")</f>
        <v>否</v>
      </c>
      <c r="L1528" s="8">
        <f t="shared" si="163"/>
        <v>0</v>
      </c>
      <c r="M1528" s="8">
        <f t="shared" si="164"/>
        <v>0</v>
      </c>
      <c r="N1528" s="8">
        <f t="shared" si="165"/>
        <v>0</v>
      </c>
      <c r="O1528" s="8">
        <f t="shared" si="166"/>
        <v>0</v>
      </c>
      <c r="P1528" s="8">
        <f>IF(K1528&lt;&gt;"是",0,IF(税费设置!$B$6="是",E1528/(1+税费设置!$B$10),E1528))</f>
        <v>0</v>
      </c>
      <c r="Q1528" s="8">
        <f>IF(K1528&lt;&gt;"是",0,P1528*税费设置!$B$8)</f>
        <v>0</v>
      </c>
      <c r="R1528" s="8">
        <f>IF(K1528&lt;&gt;"是",0,P1528*税费设置!$B$9)</f>
        <v>0</v>
      </c>
      <c r="S1528" s="8">
        <f t="shared" si="167"/>
        <v>0</v>
      </c>
    </row>
    <row r="1529" spans="1:19" ht="13.9">
      <c r="A1529" s="6" t="str">
        <f>IF(总支出!A1529="","",总支出!A1529)</f>
        <v/>
      </c>
      <c r="B1529" s="7" t="str">
        <f>IF(总支出!B1529="","",总支出!B1529)</f>
        <v/>
      </c>
      <c r="C1529" s="6" t="str">
        <f t="shared" si="161"/>
        <v/>
      </c>
      <c r="D1529" s="6" t="str">
        <f>IF(总支出!C1529="","",总支出!C1529)</f>
        <v/>
      </c>
      <c r="E1529" s="8" t="str">
        <f>IF(总支出!D1529="","",总支出!D1529)</f>
        <v/>
      </c>
      <c r="F1529" s="6" t="str">
        <f>IF(总支出!E1529="","",总支出!E1529)</f>
        <v/>
      </c>
      <c r="G1529" s="6" t="str">
        <f>IF(总支出!H1529="","",总支出!H1529)</f>
        <v/>
      </c>
      <c r="H1529" s="6" t="str">
        <f>IF(总支出!I1529="","自动",总支出!I1529)</f>
        <v>自动</v>
      </c>
      <c r="I1529" s="6" t="str">
        <f>IF(F1529="","",IFERROR(VLOOKUP(F1529,税费设置!$A$15:$B$27,2,FALSE),"含税不明"))</f>
        <v/>
      </c>
      <c r="J1529" s="6" t="str">
        <f t="shared" si="162"/>
        <v/>
      </c>
      <c r="K1529" s="6" t="str">
        <f>IF(AND(税费设置!$B$5="是",G1529="个人支出",J1529="应税"),"是","否")</f>
        <v>否</v>
      </c>
      <c r="L1529" s="8">
        <f t="shared" si="163"/>
        <v>0</v>
      </c>
      <c r="M1529" s="8">
        <f t="shared" si="164"/>
        <v>0</v>
      </c>
      <c r="N1529" s="8">
        <f t="shared" si="165"/>
        <v>0</v>
      </c>
      <c r="O1529" s="8">
        <f t="shared" si="166"/>
        <v>0</v>
      </c>
      <c r="P1529" s="8">
        <f>IF(K1529&lt;&gt;"是",0,IF(税费设置!$B$6="是",E1529/(1+税费设置!$B$10),E1529))</f>
        <v>0</v>
      </c>
      <c r="Q1529" s="8">
        <f>IF(K1529&lt;&gt;"是",0,P1529*税费设置!$B$8)</f>
        <v>0</v>
      </c>
      <c r="R1529" s="8">
        <f>IF(K1529&lt;&gt;"是",0,P1529*税费设置!$B$9)</f>
        <v>0</v>
      </c>
      <c r="S1529" s="8">
        <f t="shared" si="167"/>
        <v>0</v>
      </c>
    </row>
    <row r="1530" spans="1:19" ht="13.9">
      <c r="A1530" s="6" t="str">
        <f>IF(总支出!A1530="","",总支出!A1530)</f>
        <v/>
      </c>
      <c r="B1530" s="7" t="str">
        <f>IF(总支出!B1530="","",总支出!B1530)</f>
        <v/>
      </c>
      <c r="C1530" s="6" t="str">
        <f t="shared" si="161"/>
        <v/>
      </c>
      <c r="D1530" s="6" t="str">
        <f>IF(总支出!C1530="","",总支出!C1530)</f>
        <v/>
      </c>
      <c r="E1530" s="8" t="str">
        <f>IF(总支出!D1530="","",总支出!D1530)</f>
        <v/>
      </c>
      <c r="F1530" s="6" t="str">
        <f>IF(总支出!E1530="","",总支出!E1530)</f>
        <v/>
      </c>
      <c r="G1530" s="6" t="str">
        <f>IF(总支出!H1530="","",总支出!H1530)</f>
        <v/>
      </c>
      <c r="H1530" s="6" t="str">
        <f>IF(总支出!I1530="","自动",总支出!I1530)</f>
        <v>自动</v>
      </c>
      <c r="I1530" s="6" t="str">
        <f>IF(F1530="","",IFERROR(VLOOKUP(F1530,税费设置!$A$15:$B$27,2,FALSE),"含税不明"))</f>
        <v/>
      </c>
      <c r="J1530" s="6" t="str">
        <f t="shared" si="162"/>
        <v/>
      </c>
      <c r="K1530" s="6" t="str">
        <f>IF(AND(税费设置!$B$5="是",G1530="个人支出",J1530="应税"),"是","否")</f>
        <v>否</v>
      </c>
      <c r="L1530" s="8">
        <f t="shared" si="163"/>
        <v>0</v>
      </c>
      <c r="M1530" s="8">
        <f t="shared" si="164"/>
        <v>0</v>
      </c>
      <c r="N1530" s="8">
        <f t="shared" si="165"/>
        <v>0</v>
      </c>
      <c r="O1530" s="8">
        <f t="shared" si="166"/>
        <v>0</v>
      </c>
      <c r="P1530" s="8">
        <f>IF(K1530&lt;&gt;"是",0,IF(税费设置!$B$6="是",E1530/(1+税费设置!$B$10),E1530))</f>
        <v>0</v>
      </c>
      <c r="Q1530" s="8">
        <f>IF(K1530&lt;&gt;"是",0,P1530*税费设置!$B$8)</f>
        <v>0</v>
      </c>
      <c r="R1530" s="8">
        <f>IF(K1530&lt;&gt;"是",0,P1530*税费设置!$B$9)</f>
        <v>0</v>
      </c>
      <c r="S1530" s="8">
        <f t="shared" si="167"/>
        <v>0</v>
      </c>
    </row>
    <row r="1531" spans="1:19" ht="13.9">
      <c r="A1531" s="6" t="str">
        <f>IF(总支出!A1531="","",总支出!A1531)</f>
        <v/>
      </c>
      <c r="B1531" s="7" t="str">
        <f>IF(总支出!B1531="","",总支出!B1531)</f>
        <v/>
      </c>
      <c r="C1531" s="6" t="str">
        <f t="shared" si="161"/>
        <v/>
      </c>
      <c r="D1531" s="6" t="str">
        <f>IF(总支出!C1531="","",总支出!C1531)</f>
        <v/>
      </c>
      <c r="E1531" s="8" t="str">
        <f>IF(总支出!D1531="","",总支出!D1531)</f>
        <v/>
      </c>
      <c r="F1531" s="6" t="str">
        <f>IF(总支出!E1531="","",总支出!E1531)</f>
        <v/>
      </c>
      <c r="G1531" s="6" t="str">
        <f>IF(总支出!H1531="","",总支出!H1531)</f>
        <v/>
      </c>
      <c r="H1531" s="6" t="str">
        <f>IF(总支出!I1531="","自动",总支出!I1531)</f>
        <v>自动</v>
      </c>
      <c r="I1531" s="6" t="str">
        <f>IF(F1531="","",IFERROR(VLOOKUP(F1531,税费设置!$A$15:$B$27,2,FALSE),"含税不明"))</f>
        <v/>
      </c>
      <c r="J1531" s="6" t="str">
        <f t="shared" si="162"/>
        <v/>
      </c>
      <c r="K1531" s="6" t="str">
        <f>IF(AND(税费设置!$B$5="是",G1531="个人支出",J1531="应税"),"是","否")</f>
        <v>否</v>
      </c>
      <c r="L1531" s="8">
        <f t="shared" si="163"/>
        <v>0</v>
      </c>
      <c r="M1531" s="8">
        <f t="shared" si="164"/>
        <v>0</v>
      </c>
      <c r="N1531" s="8">
        <f t="shared" si="165"/>
        <v>0</v>
      </c>
      <c r="O1531" s="8">
        <f t="shared" si="166"/>
        <v>0</v>
      </c>
      <c r="P1531" s="8">
        <f>IF(K1531&lt;&gt;"是",0,IF(税费设置!$B$6="是",E1531/(1+税费设置!$B$10),E1531))</f>
        <v>0</v>
      </c>
      <c r="Q1531" s="8">
        <f>IF(K1531&lt;&gt;"是",0,P1531*税费设置!$B$8)</f>
        <v>0</v>
      </c>
      <c r="R1531" s="8">
        <f>IF(K1531&lt;&gt;"是",0,P1531*税费设置!$B$9)</f>
        <v>0</v>
      </c>
      <c r="S1531" s="8">
        <f t="shared" si="167"/>
        <v>0</v>
      </c>
    </row>
    <row r="1532" spans="1:19" ht="13.9">
      <c r="A1532" s="6" t="str">
        <f>IF(总支出!A1532="","",总支出!A1532)</f>
        <v/>
      </c>
      <c r="B1532" s="7" t="str">
        <f>IF(总支出!B1532="","",总支出!B1532)</f>
        <v/>
      </c>
      <c r="C1532" s="6" t="str">
        <f t="shared" si="161"/>
        <v/>
      </c>
      <c r="D1532" s="6" t="str">
        <f>IF(总支出!C1532="","",总支出!C1532)</f>
        <v/>
      </c>
      <c r="E1532" s="8" t="str">
        <f>IF(总支出!D1532="","",总支出!D1532)</f>
        <v/>
      </c>
      <c r="F1532" s="6" t="str">
        <f>IF(总支出!E1532="","",总支出!E1532)</f>
        <v/>
      </c>
      <c r="G1532" s="6" t="str">
        <f>IF(总支出!H1532="","",总支出!H1532)</f>
        <v/>
      </c>
      <c r="H1532" s="6" t="str">
        <f>IF(总支出!I1532="","自动",总支出!I1532)</f>
        <v>自动</v>
      </c>
      <c r="I1532" s="6" t="str">
        <f>IF(F1532="","",IFERROR(VLOOKUP(F1532,税费设置!$A$15:$B$27,2,FALSE),"含税不明"))</f>
        <v/>
      </c>
      <c r="J1532" s="6" t="str">
        <f t="shared" si="162"/>
        <v/>
      </c>
      <c r="K1532" s="6" t="str">
        <f>IF(AND(税费设置!$B$5="是",G1532="个人支出",J1532="应税"),"是","否")</f>
        <v>否</v>
      </c>
      <c r="L1532" s="8">
        <f t="shared" si="163"/>
        <v>0</v>
      </c>
      <c r="M1532" s="8">
        <f t="shared" si="164"/>
        <v>0</v>
      </c>
      <c r="N1532" s="8">
        <f t="shared" si="165"/>
        <v>0</v>
      </c>
      <c r="O1532" s="8">
        <f t="shared" si="166"/>
        <v>0</v>
      </c>
      <c r="P1532" s="8">
        <f>IF(K1532&lt;&gt;"是",0,IF(税费设置!$B$6="是",E1532/(1+税费设置!$B$10),E1532))</f>
        <v>0</v>
      </c>
      <c r="Q1532" s="8">
        <f>IF(K1532&lt;&gt;"是",0,P1532*税费设置!$B$8)</f>
        <v>0</v>
      </c>
      <c r="R1532" s="8">
        <f>IF(K1532&lt;&gt;"是",0,P1532*税费设置!$B$9)</f>
        <v>0</v>
      </c>
      <c r="S1532" s="8">
        <f t="shared" si="167"/>
        <v>0</v>
      </c>
    </row>
    <row r="1533" spans="1:19" ht="13.9">
      <c r="A1533" s="6" t="str">
        <f>IF(总支出!A1533="","",总支出!A1533)</f>
        <v/>
      </c>
      <c r="B1533" s="7" t="str">
        <f>IF(总支出!B1533="","",总支出!B1533)</f>
        <v/>
      </c>
      <c r="C1533" s="6" t="str">
        <f t="shared" si="161"/>
        <v/>
      </c>
      <c r="D1533" s="6" t="str">
        <f>IF(总支出!C1533="","",总支出!C1533)</f>
        <v/>
      </c>
      <c r="E1533" s="8" t="str">
        <f>IF(总支出!D1533="","",总支出!D1533)</f>
        <v/>
      </c>
      <c r="F1533" s="6" t="str">
        <f>IF(总支出!E1533="","",总支出!E1533)</f>
        <v/>
      </c>
      <c r="G1533" s="6" t="str">
        <f>IF(总支出!H1533="","",总支出!H1533)</f>
        <v/>
      </c>
      <c r="H1533" s="6" t="str">
        <f>IF(总支出!I1533="","自动",总支出!I1533)</f>
        <v>自动</v>
      </c>
      <c r="I1533" s="6" t="str">
        <f>IF(F1533="","",IFERROR(VLOOKUP(F1533,税费设置!$A$15:$B$27,2,FALSE),"含税不明"))</f>
        <v/>
      </c>
      <c r="J1533" s="6" t="str">
        <f t="shared" si="162"/>
        <v/>
      </c>
      <c r="K1533" s="6" t="str">
        <f>IF(AND(税费设置!$B$5="是",G1533="个人支出",J1533="应税"),"是","否")</f>
        <v>否</v>
      </c>
      <c r="L1533" s="8">
        <f t="shared" si="163"/>
        <v>0</v>
      </c>
      <c r="M1533" s="8">
        <f t="shared" si="164"/>
        <v>0</v>
      </c>
      <c r="N1533" s="8">
        <f t="shared" si="165"/>
        <v>0</v>
      </c>
      <c r="O1533" s="8">
        <f t="shared" si="166"/>
        <v>0</v>
      </c>
      <c r="P1533" s="8">
        <f>IF(K1533&lt;&gt;"是",0,IF(税费设置!$B$6="是",E1533/(1+税费设置!$B$10),E1533))</f>
        <v>0</v>
      </c>
      <c r="Q1533" s="8">
        <f>IF(K1533&lt;&gt;"是",0,P1533*税费设置!$B$8)</f>
        <v>0</v>
      </c>
      <c r="R1533" s="8">
        <f>IF(K1533&lt;&gt;"是",0,P1533*税费设置!$B$9)</f>
        <v>0</v>
      </c>
      <c r="S1533" s="8">
        <f t="shared" si="167"/>
        <v>0</v>
      </c>
    </row>
    <row r="1534" spans="1:19" ht="13.9">
      <c r="A1534" s="6" t="str">
        <f>IF(总支出!A1534="","",总支出!A1534)</f>
        <v/>
      </c>
      <c r="B1534" s="7" t="str">
        <f>IF(总支出!B1534="","",总支出!B1534)</f>
        <v/>
      </c>
      <c r="C1534" s="6" t="str">
        <f t="shared" si="161"/>
        <v/>
      </c>
      <c r="D1534" s="6" t="str">
        <f>IF(总支出!C1534="","",总支出!C1534)</f>
        <v/>
      </c>
      <c r="E1534" s="8" t="str">
        <f>IF(总支出!D1534="","",总支出!D1534)</f>
        <v/>
      </c>
      <c r="F1534" s="6" t="str">
        <f>IF(总支出!E1534="","",总支出!E1534)</f>
        <v/>
      </c>
      <c r="G1534" s="6" t="str">
        <f>IF(总支出!H1534="","",总支出!H1534)</f>
        <v/>
      </c>
      <c r="H1534" s="6" t="str">
        <f>IF(总支出!I1534="","自动",总支出!I1534)</f>
        <v>自动</v>
      </c>
      <c r="I1534" s="6" t="str">
        <f>IF(F1534="","",IFERROR(VLOOKUP(F1534,税费设置!$A$15:$B$27,2,FALSE),"含税不明"))</f>
        <v/>
      </c>
      <c r="J1534" s="6" t="str">
        <f t="shared" si="162"/>
        <v/>
      </c>
      <c r="K1534" s="6" t="str">
        <f>IF(AND(税费设置!$B$5="是",G1534="个人支出",J1534="应税"),"是","否")</f>
        <v>否</v>
      </c>
      <c r="L1534" s="8">
        <f t="shared" si="163"/>
        <v>0</v>
      </c>
      <c r="M1534" s="8">
        <f t="shared" si="164"/>
        <v>0</v>
      </c>
      <c r="N1534" s="8">
        <f t="shared" si="165"/>
        <v>0</v>
      </c>
      <c r="O1534" s="8">
        <f t="shared" si="166"/>
        <v>0</v>
      </c>
      <c r="P1534" s="8">
        <f>IF(K1534&lt;&gt;"是",0,IF(税费设置!$B$6="是",E1534/(1+税费设置!$B$10),E1534))</f>
        <v>0</v>
      </c>
      <c r="Q1534" s="8">
        <f>IF(K1534&lt;&gt;"是",0,P1534*税费设置!$B$8)</f>
        <v>0</v>
      </c>
      <c r="R1534" s="8">
        <f>IF(K1534&lt;&gt;"是",0,P1534*税费设置!$B$9)</f>
        <v>0</v>
      </c>
      <c r="S1534" s="8">
        <f t="shared" si="167"/>
        <v>0</v>
      </c>
    </row>
    <row r="1535" spans="1:19" ht="13.9">
      <c r="A1535" s="6" t="str">
        <f>IF(总支出!A1535="","",总支出!A1535)</f>
        <v/>
      </c>
      <c r="B1535" s="7" t="str">
        <f>IF(总支出!B1535="","",总支出!B1535)</f>
        <v/>
      </c>
      <c r="C1535" s="6" t="str">
        <f t="shared" si="161"/>
        <v/>
      </c>
      <c r="D1535" s="6" t="str">
        <f>IF(总支出!C1535="","",总支出!C1535)</f>
        <v/>
      </c>
      <c r="E1535" s="8" t="str">
        <f>IF(总支出!D1535="","",总支出!D1535)</f>
        <v/>
      </c>
      <c r="F1535" s="6" t="str">
        <f>IF(总支出!E1535="","",总支出!E1535)</f>
        <v/>
      </c>
      <c r="G1535" s="6" t="str">
        <f>IF(总支出!H1535="","",总支出!H1535)</f>
        <v/>
      </c>
      <c r="H1535" s="6" t="str">
        <f>IF(总支出!I1535="","自动",总支出!I1535)</f>
        <v>自动</v>
      </c>
      <c r="I1535" s="6" t="str">
        <f>IF(F1535="","",IFERROR(VLOOKUP(F1535,税费设置!$A$15:$B$27,2,FALSE),"含税不明"))</f>
        <v/>
      </c>
      <c r="J1535" s="6" t="str">
        <f t="shared" si="162"/>
        <v/>
      </c>
      <c r="K1535" s="6" t="str">
        <f>IF(AND(税费设置!$B$5="是",G1535="个人支出",J1535="应税"),"是","否")</f>
        <v>否</v>
      </c>
      <c r="L1535" s="8">
        <f t="shared" si="163"/>
        <v>0</v>
      </c>
      <c r="M1535" s="8">
        <f t="shared" si="164"/>
        <v>0</v>
      </c>
      <c r="N1535" s="8">
        <f t="shared" si="165"/>
        <v>0</v>
      </c>
      <c r="O1535" s="8">
        <f t="shared" si="166"/>
        <v>0</v>
      </c>
      <c r="P1535" s="8">
        <f>IF(K1535&lt;&gt;"是",0,IF(税费设置!$B$6="是",E1535/(1+税费设置!$B$10),E1535))</f>
        <v>0</v>
      </c>
      <c r="Q1535" s="8">
        <f>IF(K1535&lt;&gt;"是",0,P1535*税费设置!$B$8)</f>
        <v>0</v>
      </c>
      <c r="R1535" s="8">
        <f>IF(K1535&lt;&gt;"是",0,P1535*税费设置!$B$9)</f>
        <v>0</v>
      </c>
      <c r="S1535" s="8">
        <f t="shared" si="167"/>
        <v>0</v>
      </c>
    </row>
    <row r="1536" spans="1:19" ht="13.9">
      <c r="A1536" s="6" t="str">
        <f>IF(总支出!A1536="","",总支出!A1536)</f>
        <v/>
      </c>
      <c r="B1536" s="7" t="str">
        <f>IF(总支出!B1536="","",总支出!B1536)</f>
        <v/>
      </c>
      <c r="C1536" s="6" t="str">
        <f t="shared" si="161"/>
        <v/>
      </c>
      <c r="D1536" s="6" t="str">
        <f>IF(总支出!C1536="","",总支出!C1536)</f>
        <v/>
      </c>
      <c r="E1536" s="8" t="str">
        <f>IF(总支出!D1536="","",总支出!D1536)</f>
        <v/>
      </c>
      <c r="F1536" s="6" t="str">
        <f>IF(总支出!E1536="","",总支出!E1536)</f>
        <v/>
      </c>
      <c r="G1536" s="6" t="str">
        <f>IF(总支出!H1536="","",总支出!H1536)</f>
        <v/>
      </c>
      <c r="H1536" s="6" t="str">
        <f>IF(总支出!I1536="","自动",总支出!I1536)</f>
        <v>自动</v>
      </c>
      <c r="I1536" s="6" t="str">
        <f>IF(F1536="","",IFERROR(VLOOKUP(F1536,税费设置!$A$15:$B$27,2,FALSE),"含税不明"))</f>
        <v/>
      </c>
      <c r="J1536" s="6" t="str">
        <f t="shared" si="162"/>
        <v/>
      </c>
      <c r="K1536" s="6" t="str">
        <f>IF(AND(税费设置!$B$5="是",G1536="个人支出",J1536="应税"),"是","否")</f>
        <v>否</v>
      </c>
      <c r="L1536" s="8">
        <f t="shared" si="163"/>
        <v>0</v>
      </c>
      <c r="M1536" s="8">
        <f t="shared" si="164"/>
        <v>0</v>
      </c>
      <c r="N1536" s="8">
        <f t="shared" si="165"/>
        <v>0</v>
      </c>
      <c r="O1536" s="8">
        <f t="shared" si="166"/>
        <v>0</v>
      </c>
      <c r="P1536" s="8">
        <f>IF(K1536&lt;&gt;"是",0,IF(税费设置!$B$6="是",E1536/(1+税费设置!$B$10),E1536))</f>
        <v>0</v>
      </c>
      <c r="Q1536" s="8">
        <f>IF(K1536&lt;&gt;"是",0,P1536*税费设置!$B$8)</f>
        <v>0</v>
      </c>
      <c r="R1536" s="8">
        <f>IF(K1536&lt;&gt;"是",0,P1536*税费设置!$B$9)</f>
        <v>0</v>
      </c>
      <c r="S1536" s="8">
        <f t="shared" si="167"/>
        <v>0</v>
      </c>
    </row>
    <row r="1537" spans="1:19" ht="13.9">
      <c r="A1537" s="6" t="str">
        <f>IF(总支出!A1537="","",总支出!A1537)</f>
        <v/>
      </c>
      <c r="B1537" s="7" t="str">
        <f>IF(总支出!B1537="","",总支出!B1537)</f>
        <v/>
      </c>
      <c r="C1537" s="6" t="str">
        <f t="shared" si="161"/>
        <v/>
      </c>
      <c r="D1537" s="6" t="str">
        <f>IF(总支出!C1537="","",总支出!C1537)</f>
        <v/>
      </c>
      <c r="E1537" s="8" t="str">
        <f>IF(总支出!D1537="","",总支出!D1537)</f>
        <v/>
      </c>
      <c r="F1537" s="6" t="str">
        <f>IF(总支出!E1537="","",总支出!E1537)</f>
        <v/>
      </c>
      <c r="G1537" s="6" t="str">
        <f>IF(总支出!H1537="","",总支出!H1537)</f>
        <v/>
      </c>
      <c r="H1537" s="6" t="str">
        <f>IF(总支出!I1537="","自动",总支出!I1537)</f>
        <v>自动</v>
      </c>
      <c r="I1537" s="6" t="str">
        <f>IF(F1537="","",IFERROR(VLOOKUP(F1537,税费设置!$A$15:$B$27,2,FALSE),"含税不明"))</f>
        <v/>
      </c>
      <c r="J1537" s="6" t="str">
        <f t="shared" si="162"/>
        <v/>
      </c>
      <c r="K1537" s="6" t="str">
        <f>IF(AND(税费设置!$B$5="是",G1537="个人支出",J1537="应税"),"是","否")</f>
        <v>否</v>
      </c>
      <c r="L1537" s="8">
        <f t="shared" si="163"/>
        <v>0</v>
      </c>
      <c r="M1537" s="8">
        <f t="shared" si="164"/>
        <v>0</v>
      </c>
      <c r="N1537" s="8">
        <f t="shared" si="165"/>
        <v>0</v>
      </c>
      <c r="O1537" s="8">
        <f t="shared" si="166"/>
        <v>0</v>
      </c>
      <c r="P1537" s="8">
        <f>IF(K1537&lt;&gt;"是",0,IF(税费设置!$B$6="是",E1537/(1+税费设置!$B$10),E1537))</f>
        <v>0</v>
      </c>
      <c r="Q1537" s="8">
        <f>IF(K1537&lt;&gt;"是",0,P1537*税费设置!$B$8)</f>
        <v>0</v>
      </c>
      <c r="R1537" s="8">
        <f>IF(K1537&lt;&gt;"是",0,P1537*税费设置!$B$9)</f>
        <v>0</v>
      </c>
      <c r="S1537" s="8">
        <f t="shared" si="167"/>
        <v>0</v>
      </c>
    </row>
    <row r="1538" spans="1:19" ht="13.9">
      <c r="A1538" s="6" t="str">
        <f>IF(总支出!A1538="","",总支出!A1538)</f>
        <v/>
      </c>
      <c r="B1538" s="7" t="str">
        <f>IF(总支出!B1538="","",总支出!B1538)</f>
        <v/>
      </c>
      <c r="C1538" s="6" t="str">
        <f t="shared" si="161"/>
        <v/>
      </c>
      <c r="D1538" s="6" t="str">
        <f>IF(总支出!C1538="","",总支出!C1538)</f>
        <v/>
      </c>
      <c r="E1538" s="8" t="str">
        <f>IF(总支出!D1538="","",总支出!D1538)</f>
        <v/>
      </c>
      <c r="F1538" s="6" t="str">
        <f>IF(总支出!E1538="","",总支出!E1538)</f>
        <v/>
      </c>
      <c r="G1538" s="6" t="str">
        <f>IF(总支出!H1538="","",总支出!H1538)</f>
        <v/>
      </c>
      <c r="H1538" s="6" t="str">
        <f>IF(总支出!I1538="","自动",总支出!I1538)</f>
        <v>自动</v>
      </c>
      <c r="I1538" s="6" t="str">
        <f>IF(F1538="","",IFERROR(VLOOKUP(F1538,税费设置!$A$15:$B$27,2,FALSE),"含税不明"))</f>
        <v/>
      </c>
      <c r="J1538" s="6" t="str">
        <f t="shared" si="162"/>
        <v/>
      </c>
      <c r="K1538" s="6" t="str">
        <f>IF(AND(税费设置!$B$5="是",G1538="个人支出",J1538="应税"),"是","否")</f>
        <v>否</v>
      </c>
      <c r="L1538" s="8">
        <f t="shared" si="163"/>
        <v>0</v>
      </c>
      <c r="M1538" s="8">
        <f t="shared" si="164"/>
        <v>0</v>
      </c>
      <c r="N1538" s="8">
        <f t="shared" si="165"/>
        <v>0</v>
      </c>
      <c r="O1538" s="8">
        <f t="shared" si="166"/>
        <v>0</v>
      </c>
      <c r="P1538" s="8">
        <f>IF(K1538&lt;&gt;"是",0,IF(税费设置!$B$6="是",E1538/(1+税费设置!$B$10),E1538))</f>
        <v>0</v>
      </c>
      <c r="Q1538" s="8">
        <f>IF(K1538&lt;&gt;"是",0,P1538*税费设置!$B$8)</f>
        <v>0</v>
      </c>
      <c r="R1538" s="8">
        <f>IF(K1538&lt;&gt;"是",0,P1538*税费设置!$B$9)</f>
        <v>0</v>
      </c>
      <c r="S1538" s="8">
        <f t="shared" si="167"/>
        <v>0</v>
      </c>
    </row>
    <row r="1539" spans="1:19" ht="13.9">
      <c r="A1539" s="6" t="str">
        <f>IF(总支出!A1539="","",总支出!A1539)</f>
        <v/>
      </c>
      <c r="B1539" s="7" t="str">
        <f>IF(总支出!B1539="","",总支出!B1539)</f>
        <v/>
      </c>
      <c r="C1539" s="6" t="str">
        <f t="shared" si="161"/>
        <v/>
      </c>
      <c r="D1539" s="6" t="str">
        <f>IF(总支出!C1539="","",总支出!C1539)</f>
        <v/>
      </c>
      <c r="E1539" s="8" t="str">
        <f>IF(总支出!D1539="","",总支出!D1539)</f>
        <v/>
      </c>
      <c r="F1539" s="6" t="str">
        <f>IF(总支出!E1539="","",总支出!E1539)</f>
        <v/>
      </c>
      <c r="G1539" s="6" t="str">
        <f>IF(总支出!H1539="","",总支出!H1539)</f>
        <v/>
      </c>
      <c r="H1539" s="6" t="str">
        <f>IF(总支出!I1539="","自动",总支出!I1539)</f>
        <v>自动</v>
      </c>
      <c r="I1539" s="6" t="str">
        <f>IF(F1539="","",IFERROR(VLOOKUP(F1539,税费设置!$A$15:$B$27,2,FALSE),"含税不明"))</f>
        <v/>
      </c>
      <c r="J1539" s="6" t="str">
        <f t="shared" si="162"/>
        <v/>
      </c>
      <c r="K1539" s="6" t="str">
        <f>IF(AND(税费设置!$B$5="是",G1539="个人支出",J1539="应税"),"是","否")</f>
        <v>否</v>
      </c>
      <c r="L1539" s="8">
        <f t="shared" si="163"/>
        <v>0</v>
      </c>
      <c r="M1539" s="8">
        <f t="shared" si="164"/>
        <v>0</v>
      </c>
      <c r="N1539" s="8">
        <f t="shared" si="165"/>
        <v>0</v>
      </c>
      <c r="O1539" s="8">
        <f t="shared" si="166"/>
        <v>0</v>
      </c>
      <c r="P1539" s="8">
        <f>IF(K1539&lt;&gt;"是",0,IF(税费设置!$B$6="是",E1539/(1+税费设置!$B$10),E1539))</f>
        <v>0</v>
      </c>
      <c r="Q1539" s="8">
        <f>IF(K1539&lt;&gt;"是",0,P1539*税费设置!$B$8)</f>
        <v>0</v>
      </c>
      <c r="R1539" s="8">
        <f>IF(K1539&lt;&gt;"是",0,P1539*税费设置!$B$9)</f>
        <v>0</v>
      </c>
      <c r="S1539" s="8">
        <f t="shared" si="167"/>
        <v>0</v>
      </c>
    </row>
    <row r="1540" spans="1:19" ht="13.9">
      <c r="A1540" s="6" t="str">
        <f>IF(总支出!A1540="","",总支出!A1540)</f>
        <v/>
      </c>
      <c r="B1540" s="7" t="str">
        <f>IF(总支出!B1540="","",总支出!B1540)</f>
        <v/>
      </c>
      <c r="C1540" s="6" t="str">
        <f t="shared" ref="C1540:C1603" si="168">IF(B1540="","",TEXT(B1540,"yyyy-mm"))</f>
        <v/>
      </c>
      <c r="D1540" s="6" t="str">
        <f>IF(总支出!C1540="","",总支出!C1540)</f>
        <v/>
      </c>
      <c r="E1540" s="8" t="str">
        <f>IF(总支出!D1540="","",总支出!D1540)</f>
        <v/>
      </c>
      <c r="F1540" s="6" t="str">
        <f>IF(总支出!E1540="","",总支出!E1540)</f>
        <v/>
      </c>
      <c r="G1540" s="6" t="str">
        <f>IF(总支出!H1540="","",总支出!H1540)</f>
        <v/>
      </c>
      <c r="H1540" s="6" t="str">
        <f>IF(总支出!I1540="","自动",总支出!I1540)</f>
        <v>自动</v>
      </c>
      <c r="I1540" s="6" t="str">
        <f>IF(F1540="","",IFERROR(VLOOKUP(F1540,税费设置!$A$15:$B$27,2,FALSE),"含税不明"))</f>
        <v/>
      </c>
      <c r="J1540" s="6" t="str">
        <f t="shared" ref="J1540:J1603" si="169">IF(D1540="","",IF(H1540="自动",I1540,H1540))</f>
        <v/>
      </c>
      <c r="K1540" s="6" t="str">
        <f>IF(AND(税费设置!$B$5="是",G1540="个人支出",J1540="应税"),"是","否")</f>
        <v>否</v>
      </c>
      <c r="L1540" s="8">
        <f t="shared" ref="L1540:L1603" si="170">IF(K1540="是",E1540,0)</f>
        <v>0</v>
      </c>
      <c r="M1540" s="8">
        <f t="shared" ref="M1540:M1603" si="171">IF(AND(G1540="个人支出",J1540="零税率"),E1540,0)</f>
        <v>0</v>
      </c>
      <c r="N1540" s="8">
        <f t="shared" ref="N1540:N1603" si="172">IF(AND(G1540="个人支出",J1540="免税"),E1540,0)</f>
        <v>0</v>
      </c>
      <c r="O1540" s="8">
        <f t="shared" ref="O1540:O1603" si="173">IF(AND(G1540="个人支出",OR(J1540="含税不明",J1540="不适用")),E1540,0)</f>
        <v>0</v>
      </c>
      <c r="P1540" s="8">
        <f>IF(K1540&lt;&gt;"是",0,IF(税费设置!$B$6="是",E1540/(1+税费设置!$B$10),E1540))</f>
        <v>0</v>
      </c>
      <c r="Q1540" s="8">
        <f>IF(K1540&lt;&gt;"是",0,P1540*税费设置!$B$8)</f>
        <v>0</v>
      </c>
      <c r="R1540" s="8">
        <f>IF(K1540&lt;&gt;"是",0,P1540*税费设置!$B$9)</f>
        <v>0</v>
      </c>
      <c r="S1540" s="8">
        <f t="shared" ref="S1540:S1603" si="174">Q1540+R1540</f>
        <v>0</v>
      </c>
    </row>
    <row r="1541" spans="1:19" ht="13.9">
      <c r="A1541" s="6" t="str">
        <f>IF(总支出!A1541="","",总支出!A1541)</f>
        <v/>
      </c>
      <c r="B1541" s="7" t="str">
        <f>IF(总支出!B1541="","",总支出!B1541)</f>
        <v/>
      </c>
      <c r="C1541" s="6" t="str">
        <f t="shared" si="168"/>
        <v/>
      </c>
      <c r="D1541" s="6" t="str">
        <f>IF(总支出!C1541="","",总支出!C1541)</f>
        <v/>
      </c>
      <c r="E1541" s="8" t="str">
        <f>IF(总支出!D1541="","",总支出!D1541)</f>
        <v/>
      </c>
      <c r="F1541" s="6" t="str">
        <f>IF(总支出!E1541="","",总支出!E1541)</f>
        <v/>
      </c>
      <c r="G1541" s="6" t="str">
        <f>IF(总支出!H1541="","",总支出!H1541)</f>
        <v/>
      </c>
      <c r="H1541" s="6" t="str">
        <f>IF(总支出!I1541="","自动",总支出!I1541)</f>
        <v>自动</v>
      </c>
      <c r="I1541" s="6" t="str">
        <f>IF(F1541="","",IFERROR(VLOOKUP(F1541,税费设置!$A$15:$B$27,2,FALSE),"含税不明"))</f>
        <v/>
      </c>
      <c r="J1541" s="6" t="str">
        <f t="shared" si="169"/>
        <v/>
      </c>
      <c r="K1541" s="6" t="str">
        <f>IF(AND(税费设置!$B$5="是",G1541="个人支出",J1541="应税"),"是","否")</f>
        <v>否</v>
      </c>
      <c r="L1541" s="8">
        <f t="shared" si="170"/>
        <v>0</v>
      </c>
      <c r="M1541" s="8">
        <f t="shared" si="171"/>
        <v>0</v>
      </c>
      <c r="N1541" s="8">
        <f t="shared" si="172"/>
        <v>0</v>
      </c>
      <c r="O1541" s="8">
        <f t="shared" si="173"/>
        <v>0</v>
      </c>
      <c r="P1541" s="8">
        <f>IF(K1541&lt;&gt;"是",0,IF(税费设置!$B$6="是",E1541/(1+税费设置!$B$10),E1541))</f>
        <v>0</v>
      </c>
      <c r="Q1541" s="8">
        <f>IF(K1541&lt;&gt;"是",0,P1541*税费设置!$B$8)</f>
        <v>0</v>
      </c>
      <c r="R1541" s="8">
        <f>IF(K1541&lt;&gt;"是",0,P1541*税费设置!$B$9)</f>
        <v>0</v>
      </c>
      <c r="S1541" s="8">
        <f t="shared" si="174"/>
        <v>0</v>
      </c>
    </row>
    <row r="1542" spans="1:19" ht="13.9">
      <c r="A1542" s="6" t="str">
        <f>IF(总支出!A1542="","",总支出!A1542)</f>
        <v/>
      </c>
      <c r="B1542" s="7" t="str">
        <f>IF(总支出!B1542="","",总支出!B1542)</f>
        <v/>
      </c>
      <c r="C1542" s="6" t="str">
        <f t="shared" si="168"/>
        <v/>
      </c>
      <c r="D1542" s="6" t="str">
        <f>IF(总支出!C1542="","",总支出!C1542)</f>
        <v/>
      </c>
      <c r="E1542" s="8" t="str">
        <f>IF(总支出!D1542="","",总支出!D1542)</f>
        <v/>
      </c>
      <c r="F1542" s="6" t="str">
        <f>IF(总支出!E1542="","",总支出!E1542)</f>
        <v/>
      </c>
      <c r="G1542" s="6" t="str">
        <f>IF(总支出!H1542="","",总支出!H1542)</f>
        <v/>
      </c>
      <c r="H1542" s="6" t="str">
        <f>IF(总支出!I1542="","自动",总支出!I1542)</f>
        <v>自动</v>
      </c>
      <c r="I1542" s="6" t="str">
        <f>IF(F1542="","",IFERROR(VLOOKUP(F1542,税费设置!$A$15:$B$27,2,FALSE),"含税不明"))</f>
        <v/>
      </c>
      <c r="J1542" s="6" t="str">
        <f t="shared" si="169"/>
        <v/>
      </c>
      <c r="K1542" s="6" t="str">
        <f>IF(AND(税费设置!$B$5="是",G1542="个人支出",J1542="应税"),"是","否")</f>
        <v>否</v>
      </c>
      <c r="L1542" s="8">
        <f t="shared" si="170"/>
        <v>0</v>
      </c>
      <c r="M1542" s="8">
        <f t="shared" si="171"/>
        <v>0</v>
      </c>
      <c r="N1542" s="8">
        <f t="shared" si="172"/>
        <v>0</v>
      </c>
      <c r="O1542" s="8">
        <f t="shared" si="173"/>
        <v>0</v>
      </c>
      <c r="P1542" s="8">
        <f>IF(K1542&lt;&gt;"是",0,IF(税费设置!$B$6="是",E1542/(1+税费设置!$B$10),E1542))</f>
        <v>0</v>
      </c>
      <c r="Q1542" s="8">
        <f>IF(K1542&lt;&gt;"是",0,P1542*税费设置!$B$8)</f>
        <v>0</v>
      </c>
      <c r="R1542" s="8">
        <f>IF(K1542&lt;&gt;"是",0,P1542*税费设置!$B$9)</f>
        <v>0</v>
      </c>
      <c r="S1542" s="8">
        <f t="shared" si="174"/>
        <v>0</v>
      </c>
    </row>
    <row r="1543" spans="1:19" ht="13.9">
      <c r="A1543" s="6" t="str">
        <f>IF(总支出!A1543="","",总支出!A1543)</f>
        <v/>
      </c>
      <c r="B1543" s="7" t="str">
        <f>IF(总支出!B1543="","",总支出!B1543)</f>
        <v/>
      </c>
      <c r="C1543" s="6" t="str">
        <f t="shared" si="168"/>
        <v/>
      </c>
      <c r="D1543" s="6" t="str">
        <f>IF(总支出!C1543="","",总支出!C1543)</f>
        <v/>
      </c>
      <c r="E1543" s="8" t="str">
        <f>IF(总支出!D1543="","",总支出!D1543)</f>
        <v/>
      </c>
      <c r="F1543" s="6" t="str">
        <f>IF(总支出!E1543="","",总支出!E1543)</f>
        <v/>
      </c>
      <c r="G1543" s="6" t="str">
        <f>IF(总支出!H1543="","",总支出!H1543)</f>
        <v/>
      </c>
      <c r="H1543" s="6" t="str">
        <f>IF(总支出!I1543="","自动",总支出!I1543)</f>
        <v>自动</v>
      </c>
      <c r="I1543" s="6" t="str">
        <f>IF(F1543="","",IFERROR(VLOOKUP(F1543,税费设置!$A$15:$B$27,2,FALSE),"含税不明"))</f>
        <v/>
      </c>
      <c r="J1543" s="6" t="str">
        <f t="shared" si="169"/>
        <v/>
      </c>
      <c r="K1543" s="6" t="str">
        <f>IF(AND(税费设置!$B$5="是",G1543="个人支出",J1543="应税"),"是","否")</f>
        <v>否</v>
      </c>
      <c r="L1543" s="8">
        <f t="shared" si="170"/>
        <v>0</v>
      </c>
      <c r="M1543" s="8">
        <f t="shared" si="171"/>
        <v>0</v>
      </c>
      <c r="N1543" s="8">
        <f t="shared" si="172"/>
        <v>0</v>
      </c>
      <c r="O1543" s="8">
        <f t="shared" si="173"/>
        <v>0</v>
      </c>
      <c r="P1543" s="8">
        <f>IF(K1543&lt;&gt;"是",0,IF(税费设置!$B$6="是",E1543/(1+税费设置!$B$10),E1543))</f>
        <v>0</v>
      </c>
      <c r="Q1543" s="8">
        <f>IF(K1543&lt;&gt;"是",0,P1543*税费设置!$B$8)</f>
        <v>0</v>
      </c>
      <c r="R1543" s="8">
        <f>IF(K1543&lt;&gt;"是",0,P1543*税费设置!$B$9)</f>
        <v>0</v>
      </c>
      <c r="S1543" s="8">
        <f t="shared" si="174"/>
        <v>0</v>
      </c>
    </row>
    <row r="1544" spans="1:19" ht="13.9">
      <c r="A1544" s="6" t="str">
        <f>IF(总支出!A1544="","",总支出!A1544)</f>
        <v/>
      </c>
      <c r="B1544" s="7" t="str">
        <f>IF(总支出!B1544="","",总支出!B1544)</f>
        <v/>
      </c>
      <c r="C1544" s="6" t="str">
        <f t="shared" si="168"/>
        <v/>
      </c>
      <c r="D1544" s="6" t="str">
        <f>IF(总支出!C1544="","",总支出!C1544)</f>
        <v/>
      </c>
      <c r="E1544" s="8" t="str">
        <f>IF(总支出!D1544="","",总支出!D1544)</f>
        <v/>
      </c>
      <c r="F1544" s="6" t="str">
        <f>IF(总支出!E1544="","",总支出!E1544)</f>
        <v/>
      </c>
      <c r="G1544" s="6" t="str">
        <f>IF(总支出!H1544="","",总支出!H1544)</f>
        <v/>
      </c>
      <c r="H1544" s="6" t="str">
        <f>IF(总支出!I1544="","自动",总支出!I1544)</f>
        <v>自动</v>
      </c>
      <c r="I1544" s="6" t="str">
        <f>IF(F1544="","",IFERROR(VLOOKUP(F1544,税费设置!$A$15:$B$27,2,FALSE),"含税不明"))</f>
        <v/>
      </c>
      <c r="J1544" s="6" t="str">
        <f t="shared" si="169"/>
        <v/>
      </c>
      <c r="K1544" s="6" t="str">
        <f>IF(AND(税费设置!$B$5="是",G1544="个人支出",J1544="应税"),"是","否")</f>
        <v>否</v>
      </c>
      <c r="L1544" s="8">
        <f t="shared" si="170"/>
        <v>0</v>
      </c>
      <c r="M1544" s="8">
        <f t="shared" si="171"/>
        <v>0</v>
      </c>
      <c r="N1544" s="8">
        <f t="shared" si="172"/>
        <v>0</v>
      </c>
      <c r="O1544" s="8">
        <f t="shared" si="173"/>
        <v>0</v>
      </c>
      <c r="P1544" s="8">
        <f>IF(K1544&lt;&gt;"是",0,IF(税费设置!$B$6="是",E1544/(1+税费设置!$B$10),E1544))</f>
        <v>0</v>
      </c>
      <c r="Q1544" s="8">
        <f>IF(K1544&lt;&gt;"是",0,P1544*税费设置!$B$8)</f>
        <v>0</v>
      </c>
      <c r="R1544" s="8">
        <f>IF(K1544&lt;&gt;"是",0,P1544*税费设置!$B$9)</f>
        <v>0</v>
      </c>
      <c r="S1544" s="8">
        <f t="shared" si="174"/>
        <v>0</v>
      </c>
    </row>
    <row r="1545" spans="1:19" ht="13.9">
      <c r="A1545" s="6" t="str">
        <f>IF(总支出!A1545="","",总支出!A1545)</f>
        <v/>
      </c>
      <c r="B1545" s="7" t="str">
        <f>IF(总支出!B1545="","",总支出!B1545)</f>
        <v/>
      </c>
      <c r="C1545" s="6" t="str">
        <f t="shared" si="168"/>
        <v/>
      </c>
      <c r="D1545" s="6" t="str">
        <f>IF(总支出!C1545="","",总支出!C1545)</f>
        <v/>
      </c>
      <c r="E1545" s="8" t="str">
        <f>IF(总支出!D1545="","",总支出!D1545)</f>
        <v/>
      </c>
      <c r="F1545" s="6" t="str">
        <f>IF(总支出!E1545="","",总支出!E1545)</f>
        <v/>
      </c>
      <c r="G1545" s="6" t="str">
        <f>IF(总支出!H1545="","",总支出!H1545)</f>
        <v/>
      </c>
      <c r="H1545" s="6" t="str">
        <f>IF(总支出!I1545="","自动",总支出!I1545)</f>
        <v>自动</v>
      </c>
      <c r="I1545" s="6" t="str">
        <f>IF(F1545="","",IFERROR(VLOOKUP(F1545,税费设置!$A$15:$B$27,2,FALSE),"含税不明"))</f>
        <v/>
      </c>
      <c r="J1545" s="6" t="str">
        <f t="shared" si="169"/>
        <v/>
      </c>
      <c r="K1545" s="6" t="str">
        <f>IF(AND(税费设置!$B$5="是",G1545="个人支出",J1545="应税"),"是","否")</f>
        <v>否</v>
      </c>
      <c r="L1545" s="8">
        <f t="shared" si="170"/>
        <v>0</v>
      </c>
      <c r="M1545" s="8">
        <f t="shared" si="171"/>
        <v>0</v>
      </c>
      <c r="N1545" s="8">
        <f t="shared" si="172"/>
        <v>0</v>
      </c>
      <c r="O1545" s="8">
        <f t="shared" si="173"/>
        <v>0</v>
      </c>
      <c r="P1545" s="8">
        <f>IF(K1545&lt;&gt;"是",0,IF(税费设置!$B$6="是",E1545/(1+税费设置!$B$10),E1545))</f>
        <v>0</v>
      </c>
      <c r="Q1545" s="8">
        <f>IF(K1545&lt;&gt;"是",0,P1545*税费设置!$B$8)</f>
        <v>0</v>
      </c>
      <c r="R1545" s="8">
        <f>IF(K1545&lt;&gt;"是",0,P1545*税费设置!$B$9)</f>
        <v>0</v>
      </c>
      <c r="S1545" s="8">
        <f t="shared" si="174"/>
        <v>0</v>
      </c>
    </row>
    <row r="1546" spans="1:19" ht="13.9">
      <c r="A1546" s="6" t="str">
        <f>IF(总支出!A1546="","",总支出!A1546)</f>
        <v/>
      </c>
      <c r="B1546" s="7" t="str">
        <f>IF(总支出!B1546="","",总支出!B1546)</f>
        <v/>
      </c>
      <c r="C1546" s="6" t="str">
        <f t="shared" si="168"/>
        <v/>
      </c>
      <c r="D1546" s="6" t="str">
        <f>IF(总支出!C1546="","",总支出!C1546)</f>
        <v/>
      </c>
      <c r="E1546" s="8" t="str">
        <f>IF(总支出!D1546="","",总支出!D1546)</f>
        <v/>
      </c>
      <c r="F1546" s="6" t="str">
        <f>IF(总支出!E1546="","",总支出!E1546)</f>
        <v/>
      </c>
      <c r="G1546" s="6" t="str">
        <f>IF(总支出!H1546="","",总支出!H1546)</f>
        <v/>
      </c>
      <c r="H1546" s="6" t="str">
        <f>IF(总支出!I1546="","自动",总支出!I1546)</f>
        <v>自动</v>
      </c>
      <c r="I1546" s="6" t="str">
        <f>IF(F1546="","",IFERROR(VLOOKUP(F1546,税费设置!$A$15:$B$27,2,FALSE),"含税不明"))</f>
        <v/>
      </c>
      <c r="J1546" s="6" t="str">
        <f t="shared" si="169"/>
        <v/>
      </c>
      <c r="K1546" s="6" t="str">
        <f>IF(AND(税费设置!$B$5="是",G1546="个人支出",J1546="应税"),"是","否")</f>
        <v>否</v>
      </c>
      <c r="L1546" s="8">
        <f t="shared" si="170"/>
        <v>0</v>
      </c>
      <c r="M1546" s="8">
        <f t="shared" si="171"/>
        <v>0</v>
      </c>
      <c r="N1546" s="8">
        <f t="shared" si="172"/>
        <v>0</v>
      </c>
      <c r="O1546" s="8">
        <f t="shared" si="173"/>
        <v>0</v>
      </c>
      <c r="P1546" s="8">
        <f>IF(K1546&lt;&gt;"是",0,IF(税费设置!$B$6="是",E1546/(1+税费设置!$B$10),E1546))</f>
        <v>0</v>
      </c>
      <c r="Q1546" s="8">
        <f>IF(K1546&lt;&gt;"是",0,P1546*税费设置!$B$8)</f>
        <v>0</v>
      </c>
      <c r="R1546" s="8">
        <f>IF(K1546&lt;&gt;"是",0,P1546*税费设置!$B$9)</f>
        <v>0</v>
      </c>
      <c r="S1546" s="8">
        <f t="shared" si="174"/>
        <v>0</v>
      </c>
    </row>
    <row r="1547" spans="1:19" ht="13.9">
      <c r="A1547" s="6" t="str">
        <f>IF(总支出!A1547="","",总支出!A1547)</f>
        <v/>
      </c>
      <c r="B1547" s="7" t="str">
        <f>IF(总支出!B1547="","",总支出!B1547)</f>
        <v/>
      </c>
      <c r="C1547" s="6" t="str">
        <f t="shared" si="168"/>
        <v/>
      </c>
      <c r="D1547" s="6" t="str">
        <f>IF(总支出!C1547="","",总支出!C1547)</f>
        <v/>
      </c>
      <c r="E1547" s="8" t="str">
        <f>IF(总支出!D1547="","",总支出!D1547)</f>
        <v/>
      </c>
      <c r="F1547" s="6" t="str">
        <f>IF(总支出!E1547="","",总支出!E1547)</f>
        <v/>
      </c>
      <c r="G1547" s="6" t="str">
        <f>IF(总支出!H1547="","",总支出!H1547)</f>
        <v/>
      </c>
      <c r="H1547" s="6" t="str">
        <f>IF(总支出!I1547="","自动",总支出!I1547)</f>
        <v>自动</v>
      </c>
      <c r="I1547" s="6" t="str">
        <f>IF(F1547="","",IFERROR(VLOOKUP(F1547,税费设置!$A$15:$B$27,2,FALSE),"含税不明"))</f>
        <v/>
      </c>
      <c r="J1547" s="6" t="str">
        <f t="shared" si="169"/>
        <v/>
      </c>
      <c r="K1547" s="6" t="str">
        <f>IF(AND(税费设置!$B$5="是",G1547="个人支出",J1547="应税"),"是","否")</f>
        <v>否</v>
      </c>
      <c r="L1547" s="8">
        <f t="shared" si="170"/>
        <v>0</v>
      </c>
      <c r="M1547" s="8">
        <f t="shared" si="171"/>
        <v>0</v>
      </c>
      <c r="N1547" s="8">
        <f t="shared" si="172"/>
        <v>0</v>
      </c>
      <c r="O1547" s="8">
        <f t="shared" si="173"/>
        <v>0</v>
      </c>
      <c r="P1547" s="8">
        <f>IF(K1547&lt;&gt;"是",0,IF(税费设置!$B$6="是",E1547/(1+税费设置!$B$10),E1547))</f>
        <v>0</v>
      </c>
      <c r="Q1547" s="8">
        <f>IF(K1547&lt;&gt;"是",0,P1547*税费设置!$B$8)</f>
        <v>0</v>
      </c>
      <c r="R1547" s="8">
        <f>IF(K1547&lt;&gt;"是",0,P1547*税费设置!$B$9)</f>
        <v>0</v>
      </c>
      <c r="S1547" s="8">
        <f t="shared" si="174"/>
        <v>0</v>
      </c>
    </row>
    <row r="1548" spans="1:19" ht="13.9">
      <c r="A1548" s="6" t="str">
        <f>IF(总支出!A1548="","",总支出!A1548)</f>
        <v/>
      </c>
      <c r="B1548" s="7" t="str">
        <f>IF(总支出!B1548="","",总支出!B1548)</f>
        <v/>
      </c>
      <c r="C1548" s="6" t="str">
        <f t="shared" si="168"/>
        <v/>
      </c>
      <c r="D1548" s="6" t="str">
        <f>IF(总支出!C1548="","",总支出!C1548)</f>
        <v/>
      </c>
      <c r="E1548" s="8" t="str">
        <f>IF(总支出!D1548="","",总支出!D1548)</f>
        <v/>
      </c>
      <c r="F1548" s="6" t="str">
        <f>IF(总支出!E1548="","",总支出!E1548)</f>
        <v/>
      </c>
      <c r="G1548" s="6" t="str">
        <f>IF(总支出!H1548="","",总支出!H1548)</f>
        <v/>
      </c>
      <c r="H1548" s="6" t="str">
        <f>IF(总支出!I1548="","自动",总支出!I1548)</f>
        <v>自动</v>
      </c>
      <c r="I1548" s="6" t="str">
        <f>IF(F1548="","",IFERROR(VLOOKUP(F1548,税费设置!$A$15:$B$27,2,FALSE),"含税不明"))</f>
        <v/>
      </c>
      <c r="J1548" s="6" t="str">
        <f t="shared" si="169"/>
        <v/>
      </c>
      <c r="K1548" s="6" t="str">
        <f>IF(AND(税费设置!$B$5="是",G1548="个人支出",J1548="应税"),"是","否")</f>
        <v>否</v>
      </c>
      <c r="L1548" s="8">
        <f t="shared" si="170"/>
        <v>0</v>
      </c>
      <c r="M1548" s="8">
        <f t="shared" si="171"/>
        <v>0</v>
      </c>
      <c r="N1548" s="8">
        <f t="shared" si="172"/>
        <v>0</v>
      </c>
      <c r="O1548" s="8">
        <f t="shared" si="173"/>
        <v>0</v>
      </c>
      <c r="P1548" s="8">
        <f>IF(K1548&lt;&gt;"是",0,IF(税费设置!$B$6="是",E1548/(1+税费设置!$B$10),E1548))</f>
        <v>0</v>
      </c>
      <c r="Q1548" s="8">
        <f>IF(K1548&lt;&gt;"是",0,P1548*税费设置!$B$8)</f>
        <v>0</v>
      </c>
      <c r="R1548" s="8">
        <f>IF(K1548&lt;&gt;"是",0,P1548*税费设置!$B$9)</f>
        <v>0</v>
      </c>
      <c r="S1548" s="8">
        <f t="shared" si="174"/>
        <v>0</v>
      </c>
    </row>
    <row r="1549" spans="1:19" ht="13.9">
      <c r="A1549" s="6" t="str">
        <f>IF(总支出!A1549="","",总支出!A1549)</f>
        <v/>
      </c>
      <c r="B1549" s="7" t="str">
        <f>IF(总支出!B1549="","",总支出!B1549)</f>
        <v/>
      </c>
      <c r="C1549" s="6" t="str">
        <f t="shared" si="168"/>
        <v/>
      </c>
      <c r="D1549" s="6" t="str">
        <f>IF(总支出!C1549="","",总支出!C1549)</f>
        <v/>
      </c>
      <c r="E1549" s="8" t="str">
        <f>IF(总支出!D1549="","",总支出!D1549)</f>
        <v/>
      </c>
      <c r="F1549" s="6" t="str">
        <f>IF(总支出!E1549="","",总支出!E1549)</f>
        <v/>
      </c>
      <c r="G1549" s="6" t="str">
        <f>IF(总支出!H1549="","",总支出!H1549)</f>
        <v/>
      </c>
      <c r="H1549" s="6" t="str">
        <f>IF(总支出!I1549="","自动",总支出!I1549)</f>
        <v>自动</v>
      </c>
      <c r="I1549" s="6" t="str">
        <f>IF(F1549="","",IFERROR(VLOOKUP(F1549,税费设置!$A$15:$B$27,2,FALSE),"含税不明"))</f>
        <v/>
      </c>
      <c r="J1549" s="6" t="str">
        <f t="shared" si="169"/>
        <v/>
      </c>
      <c r="K1549" s="6" t="str">
        <f>IF(AND(税费设置!$B$5="是",G1549="个人支出",J1549="应税"),"是","否")</f>
        <v>否</v>
      </c>
      <c r="L1549" s="8">
        <f t="shared" si="170"/>
        <v>0</v>
      </c>
      <c r="M1549" s="8">
        <f t="shared" si="171"/>
        <v>0</v>
      </c>
      <c r="N1549" s="8">
        <f t="shared" si="172"/>
        <v>0</v>
      </c>
      <c r="O1549" s="8">
        <f t="shared" si="173"/>
        <v>0</v>
      </c>
      <c r="P1549" s="8">
        <f>IF(K1549&lt;&gt;"是",0,IF(税费设置!$B$6="是",E1549/(1+税费设置!$B$10),E1549))</f>
        <v>0</v>
      </c>
      <c r="Q1549" s="8">
        <f>IF(K1549&lt;&gt;"是",0,P1549*税费设置!$B$8)</f>
        <v>0</v>
      </c>
      <c r="R1549" s="8">
        <f>IF(K1549&lt;&gt;"是",0,P1549*税费设置!$B$9)</f>
        <v>0</v>
      </c>
      <c r="S1549" s="8">
        <f t="shared" si="174"/>
        <v>0</v>
      </c>
    </row>
    <row r="1550" spans="1:19" ht="13.9">
      <c r="A1550" s="6" t="str">
        <f>IF(总支出!A1550="","",总支出!A1550)</f>
        <v/>
      </c>
      <c r="B1550" s="7" t="str">
        <f>IF(总支出!B1550="","",总支出!B1550)</f>
        <v/>
      </c>
      <c r="C1550" s="6" t="str">
        <f t="shared" si="168"/>
        <v/>
      </c>
      <c r="D1550" s="6" t="str">
        <f>IF(总支出!C1550="","",总支出!C1550)</f>
        <v/>
      </c>
      <c r="E1550" s="8" t="str">
        <f>IF(总支出!D1550="","",总支出!D1550)</f>
        <v/>
      </c>
      <c r="F1550" s="6" t="str">
        <f>IF(总支出!E1550="","",总支出!E1550)</f>
        <v/>
      </c>
      <c r="G1550" s="6" t="str">
        <f>IF(总支出!H1550="","",总支出!H1550)</f>
        <v/>
      </c>
      <c r="H1550" s="6" t="str">
        <f>IF(总支出!I1550="","自动",总支出!I1550)</f>
        <v>自动</v>
      </c>
      <c r="I1550" s="6" t="str">
        <f>IF(F1550="","",IFERROR(VLOOKUP(F1550,税费设置!$A$15:$B$27,2,FALSE),"含税不明"))</f>
        <v/>
      </c>
      <c r="J1550" s="6" t="str">
        <f t="shared" si="169"/>
        <v/>
      </c>
      <c r="K1550" s="6" t="str">
        <f>IF(AND(税费设置!$B$5="是",G1550="个人支出",J1550="应税"),"是","否")</f>
        <v>否</v>
      </c>
      <c r="L1550" s="8">
        <f t="shared" si="170"/>
        <v>0</v>
      </c>
      <c r="M1550" s="8">
        <f t="shared" si="171"/>
        <v>0</v>
      </c>
      <c r="N1550" s="8">
        <f t="shared" si="172"/>
        <v>0</v>
      </c>
      <c r="O1550" s="8">
        <f t="shared" si="173"/>
        <v>0</v>
      </c>
      <c r="P1550" s="8">
        <f>IF(K1550&lt;&gt;"是",0,IF(税费设置!$B$6="是",E1550/(1+税费设置!$B$10),E1550))</f>
        <v>0</v>
      </c>
      <c r="Q1550" s="8">
        <f>IF(K1550&lt;&gt;"是",0,P1550*税费设置!$B$8)</f>
        <v>0</v>
      </c>
      <c r="R1550" s="8">
        <f>IF(K1550&lt;&gt;"是",0,P1550*税费设置!$B$9)</f>
        <v>0</v>
      </c>
      <c r="S1550" s="8">
        <f t="shared" si="174"/>
        <v>0</v>
      </c>
    </row>
    <row r="1551" spans="1:19" ht="13.9">
      <c r="A1551" s="6" t="str">
        <f>IF(总支出!A1551="","",总支出!A1551)</f>
        <v/>
      </c>
      <c r="B1551" s="7" t="str">
        <f>IF(总支出!B1551="","",总支出!B1551)</f>
        <v/>
      </c>
      <c r="C1551" s="6" t="str">
        <f t="shared" si="168"/>
        <v/>
      </c>
      <c r="D1551" s="6" t="str">
        <f>IF(总支出!C1551="","",总支出!C1551)</f>
        <v/>
      </c>
      <c r="E1551" s="8" t="str">
        <f>IF(总支出!D1551="","",总支出!D1551)</f>
        <v/>
      </c>
      <c r="F1551" s="6" t="str">
        <f>IF(总支出!E1551="","",总支出!E1551)</f>
        <v/>
      </c>
      <c r="G1551" s="6" t="str">
        <f>IF(总支出!H1551="","",总支出!H1551)</f>
        <v/>
      </c>
      <c r="H1551" s="6" t="str">
        <f>IF(总支出!I1551="","自动",总支出!I1551)</f>
        <v>自动</v>
      </c>
      <c r="I1551" s="6" t="str">
        <f>IF(F1551="","",IFERROR(VLOOKUP(F1551,税费设置!$A$15:$B$27,2,FALSE),"含税不明"))</f>
        <v/>
      </c>
      <c r="J1551" s="6" t="str">
        <f t="shared" si="169"/>
        <v/>
      </c>
      <c r="K1551" s="6" t="str">
        <f>IF(AND(税费设置!$B$5="是",G1551="个人支出",J1551="应税"),"是","否")</f>
        <v>否</v>
      </c>
      <c r="L1551" s="8">
        <f t="shared" si="170"/>
        <v>0</v>
      </c>
      <c r="M1551" s="8">
        <f t="shared" si="171"/>
        <v>0</v>
      </c>
      <c r="N1551" s="8">
        <f t="shared" si="172"/>
        <v>0</v>
      </c>
      <c r="O1551" s="8">
        <f t="shared" si="173"/>
        <v>0</v>
      </c>
      <c r="P1551" s="8">
        <f>IF(K1551&lt;&gt;"是",0,IF(税费设置!$B$6="是",E1551/(1+税费设置!$B$10),E1551))</f>
        <v>0</v>
      </c>
      <c r="Q1551" s="8">
        <f>IF(K1551&lt;&gt;"是",0,P1551*税费设置!$B$8)</f>
        <v>0</v>
      </c>
      <c r="R1551" s="8">
        <f>IF(K1551&lt;&gt;"是",0,P1551*税费设置!$B$9)</f>
        <v>0</v>
      </c>
      <c r="S1551" s="8">
        <f t="shared" si="174"/>
        <v>0</v>
      </c>
    </row>
    <row r="1552" spans="1:19" ht="13.9">
      <c r="A1552" s="6" t="str">
        <f>IF(总支出!A1552="","",总支出!A1552)</f>
        <v/>
      </c>
      <c r="B1552" s="7" t="str">
        <f>IF(总支出!B1552="","",总支出!B1552)</f>
        <v/>
      </c>
      <c r="C1552" s="6" t="str">
        <f t="shared" si="168"/>
        <v/>
      </c>
      <c r="D1552" s="6" t="str">
        <f>IF(总支出!C1552="","",总支出!C1552)</f>
        <v/>
      </c>
      <c r="E1552" s="8" t="str">
        <f>IF(总支出!D1552="","",总支出!D1552)</f>
        <v/>
      </c>
      <c r="F1552" s="6" t="str">
        <f>IF(总支出!E1552="","",总支出!E1552)</f>
        <v/>
      </c>
      <c r="G1552" s="6" t="str">
        <f>IF(总支出!H1552="","",总支出!H1552)</f>
        <v/>
      </c>
      <c r="H1552" s="6" t="str">
        <f>IF(总支出!I1552="","自动",总支出!I1552)</f>
        <v>自动</v>
      </c>
      <c r="I1552" s="6" t="str">
        <f>IF(F1552="","",IFERROR(VLOOKUP(F1552,税费设置!$A$15:$B$27,2,FALSE),"含税不明"))</f>
        <v/>
      </c>
      <c r="J1552" s="6" t="str">
        <f t="shared" si="169"/>
        <v/>
      </c>
      <c r="K1552" s="6" t="str">
        <f>IF(AND(税费设置!$B$5="是",G1552="个人支出",J1552="应税"),"是","否")</f>
        <v>否</v>
      </c>
      <c r="L1552" s="8">
        <f t="shared" si="170"/>
        <v>0</v>
      </c>
      <c r="M1552" s="8">
        <f t="shared" si="171"/>
        <v>0</v>
      </c>
      <c r="N1552" s="8">
        <f t="shared" si="172"/>
        <v>0</v>
      </c>
      <c r="O1552" s="8">
        <f t="shared" si="173"/>
        <v>0</v>
      </c>
      <c r="P1552" s="8">
        <f>IF(K1552&lt;&gt;"是",0,IF(税费设置!$B$6="是",E1552/(1+税费设置!$B$10),E1552))</f>
        <v>0</v>
      </c>
      <c r="Q1552" s="8">
        <f>IF(K1552&lt;&gt;"是",0,P1552*税费设置!$B$8)</f>
        <v>0</v>
      </c>
      <c r="R1552" s="8">
        <f>IF(K1552&lt;&gt;"是",0,P1552*税费设置!$B$9)</f>
        <v>0</v>
      </c>
      <c r="S1552" s="8">
        <f t="shared" si="174"/>
        <v>0</v>
      </c>
    </row>
    <row r="1553" spans="1:19" ht="13.9">
      <c r="A1553" s="6" t="str">
        <f>IF(总支出!A1553="","",总支出!A1553)</f>
        <v/>
      </c>
      <c r="B1553" s="7" t="str">
        <f>IF(总支出!B1553="","",总支出!B1553)</f>
        <v/>
      </c>
      <c r="C1553" s="6" t="str">
        <f t="shared" si="168"/>
        <v/>
      </c>
      <c r="D1553" s="6" t="str">
        <f>IF(总支出!C1553="","",总支出!C1553)</f>
        <v/>
      </c>
      <c r="E1553" s="8" t="str">
        <f>IF(总支出!D1553="","",总支出!D1553)</f>
        <v/>
      </c>
      <c r="F1553" s="6" t="str">
        <f>IF(总支出!E1553="","",总支出!E1553)</f>
        <v/>
      </c>
      <c r="G1553" s="6" t="str">
        <f>IF(总支出!H1553="","",总支出!H1553)</f>
        <v/>
      </c>
      <c r="H1553" s="6" t="str">
        <f>IF(总支出!I1553="","自动",总支出!I1553)</f>
        <v>自动</v>
      </c>
      <c r="I1553" s="6" t="str">
        <f>IF(F1553="","",IFERROR(VLOOKUP(F1553,税费设置!$A$15:$B$27,2,FALSE),"含税不明"))</f>
        <v/>
      </c>
      <c r="J1553" s="6" t="str">
        <f t="shared" si="169"/>
        <v/>
      </c>
      <c r="K1553" s="6" t="str">
        <f>IF(AND(税费设置!$B$5="是",G1553="个人支出",J1553="应税"),"是","否")</f>
        <v>否</v>
      </c>
      <c r="L1553" s="8">
        <f t="shared" si="170"/>
        <v>0</v>
      </c>
      <c r="M1553" s="8">
        <f t="shared" si="171"/>
        <v>0</v>
      </c>
      <c r="N1553" s="8">
        <f t="shared" si="172"/>
        <v>0</v>
      </c>
      <c r="O1553" s="8">
        <f t="shared" si="173"/>
        <v>0</v>
      </c>
      <c r="P1553" s="8">
        <f>IF(K1553&lt;&gt;"是",0,IF(税费设置!$B$6="是",E1553/(1+税费设置!$B$10),E1553))</f>
        <v>0</v>
      </c>
      <c r="Q1553" s="8">
        <f>IF(K1553&lt;&gt;"是",0,P1553*税费设置!$B$8)</f>
        <v>0</v>
      </c>
      <c r="R1553" s="8">
        <f>IF(K1553&lt;&gt;"是",0,P1553*税费设置!$B$9)</f>
        <v>0</v>
      </c>
      <c r="S1553" s="8">
        <f t="shared" si="174"/>
        <v>0</v>
      </c>
    </row>
    <row r="1554" spans="1:19" ht="13.9">
      <c r="A1554" s="6" t="str">
        <f>IF(总支出!A1554="","",总支出!A1554)</f>
        <v/>
      </c>
      <c r="B1554" s="7" t="str">
        <f>IF(总支出!B1554="","",总支出!B1554)</f>
        <v/>
      </c>
      <c r="C1554" s="6" t="str">
        <f t="shared" si="168"/>
        <v/>
      </c>
      <c r="D1554" s="6" t="str">
        <f>IF(总支出!C1554="","",总支出!C1554)</f>
        <v/>
      </c>
      <c r="E1554" s="8" t="str">
        <f>IF(总支出!D1554="","",总支出!D1554)</f>
        <v/>
      </c>
      <c r="F1554" s="6" t="str">
        <f>IF(总支出!E1554="","",总支出!E1554)</f>
        <v/>
      </c>
      <c r="G1554" s="6" t="str">
        <f>IF(总支出!H1554="","",总支出!H1554)</f>
        <v/>
      </c>
      <c r="H1554" s="6" t="str">
        <f>IF(总支出!I1554="","自动",总支出!I1554)</f>
        <v>自动</v>
      </c>
      <c r="I1554" s="6" t="str">
        <f>IF(F1554="","",IFERROR(VLOOKUP(F1554,税费设置!$A$15:$B$27,2,FALSE),"含税不明"))</f>
        <v/>
      </c>
      <c r="J1554" s="6" t="str">
        <f t="shared" si="169"/>
        <v/>
      </c>
      <c r="K1554" s="6" t="str">
        <f>IF(AND(税费设置!$B$5="是",G1554="个人支出",J1554="应税"),"是","否")</f>
        <v>否</v>
      </c>
      <c r="L1554" s="8">
        <f t="shared" si="170"/>
        <v>0</v>
      </c>
      <c r="M1554" s="8">
        <f t="shared" si="171"/>
        <v>0</v>
      </c>
      <c r="N1554" s="8">
        <f t="shared" si="172"/>
        <v>0</v>
      </c>
      <c r="O1554" s="8">
        <f t="shared" si="173"/>
        <v>0</v>
      </c>
      <c r="P1554" s="8">
        <f>IF(K1554&lt;&gt;"是",0,IF(税费设置!$B$6="是",E1554/(1+税费设置!$B$10),E1554))</f>
        <v>0</v>
      </c>
      <c r="Q1554" s="8">
        <f>IF(K1554&lt;&gt;"是",0,P1554*税费设置!$B$8)</f>
        <v>0</v>
      </c>
      <c r="R1554" s="8">
        <f>IF(K1554&lt;&gt;"是",0,P1554*税费设置!$B$9)</f>
        <v>0</v>
      </c>
      <c r="S1554" s="8">
        <f t="shared" si="174"/>
        <v>0</v>
      </c>
    </row>
    <row r="1555" spans="1:19" ht="13.9">
      <c r="A1555" s="6" t="str">
        <f>IF(总支出!A1555="","",总支出!A1555)</f>
        <v/>
      </c>
      <c r="B1555" s="7" t="str">
        <f>IF(总支出!B1555="","",总支出!B1555)</f>
        <v/>
      </c>
      <c r="C1555" s="6" t="str">
        <f t="shared" si="168"/>
        <v/>
      </c>
      <c r="D1555" s="6" t="str">
        <f>IF(总支出!C1555="","",总支出!C1555)</f>
        <v/>
      </c>
      <c r="E1555" s="8" t="str">
        <f>IF(总支出!D1555="","",总支出!D1555)</f>
        <v/>
      </c>
      <c r="F1555" s="6" t="str">
        <f>IF(总支出!E1555="","",总支出!E1555)</f>
        <v/>
      </c>
      <c r="G1555" s="6" t="str">
        <f>IF(总支出!H1555="","",总支出!H1555)</f>
        <v/>
      </c>
      <c r="H1555" s="6" t="str">
        <f>IF(总支出!I1555="","自动",总支出!I1555)</f>
        <v>自动</v>
      </c>
      <c r="I1555" s="6" t="str">
        <f>IF(F1555="","",IFERROR(VLOOKUP(F1555,税费设置!$A$15:$B$27,2,FALSE),"含税不明"))</f>
        <v/>
      </c>
      <c r="J1555" s="6" t="str">
        <f t="shared" si="169"/>
        <v/>
      </c>
      <c r="K1555" s="6" t="str">
        <f>IF(AND(税费设置!$B$5="是",G1555="个人支出",J1555="应税"),"是","否")</f>
        <v>否</v>
      </c>
      <c r="L1555" s="8">
        <f t="shared" si="170"/>
        <v>0</v>
      </c>
      <c r="M1555" s="8">
        <f t="shared" si="171"/>
        <v>0</v>
      </c>
      <c r="N1555" s="8">
        <f t="shared" si="172"/>
        <v>0</v>
      </c>
      <c r="O1555" s="8">
        <f t="shared" si="173"/>
        <v>0</v>
      </c>
      <c r="P1555" s="8">
        <f>IF(K1555&lt;&gt;"是",0,IF(税费设置!$B$6="是",E1555/(1+税费设置!$B$10),E1555))</f>
        <v>0</v>
      </c>
      <c r="Q1555" s="8">
        <f>IF(K1555&lt;&gt;"是",0,P1555*税费设置!$B$8)</f>
        <v>0</v>
      </c>
      <c r="R1555" s="8">
        <f>IF(K1555&lt;&gt;"是",0,P1555*税费设置!$B$9)</f>
        <v>0</v>
      </c>
      <c r="S1555" s="8">
        <f t="shared" si="174"/>
        <v>0</v>
      </c>
    </row>
    <row r="1556" spans="1:19" ht="13.9">
      <c r="A1556" s="6" t="str">
        <f>IF(总支出!A1556="","",总支出!A1556)</f>
        <v/>
      </c>
      <c r="B1556" s="7" t="str">
        <f>IF(总支出!B1556="","",总支出!B1556)</f>
        <v/>
      </c>
      <c r="C1556" s="6" t="str">
        <f t="shared" si="168"/>
        <v/>
      </c>
      <c r="D1556" s="6" t="str">
        <f>IF(总支出!C1556="","",总支出!C1556)</f>
        <v/>
      </c>
      <c r="E1556" s="8" t="str">
        <f>IF(总支出!D1556="","",总支出!D1556)</f>
        <v/>
      </c>
      <c r="F1556" s="6" t="str">
        <f>IF(总支出!E1556="","",总支出!E1556)</f>
        <v/>
      </c>
      <c r="G1556" s="6" t="str">
        <f>IF(总支出!H1556="","",总支出!H1556)</f>
        <v/>
      </c>
      <c r="H1556" s="6" t="str">
        <f>IF(总支出!I1556="","自动",总支出!I1556)</f>
        <v>自动</v>
      </c>
      <c r="I1556" s="6" t="str">
        <f>IF(F1556="","",IFERROR(VLOOKUP(F1556,税费设置!$A$15:$B$27,2,FALSE),"含税不明"))</f>
        <v/>
      </c>
      <c r="J1556" s="6" t="str">
        <f t="shared" si="169"/>
        <v/>
      </c>
      <c r="K1556" s="6" t="str">
        <f>IF(AND(税费设置!$B$5="是",G1556="个人支出",J1556="应税"),"是","否")</f>
        <v>否</v>
      </c>
      <c r="L1556" s="8">
        <f t="shared" si="170"/>
        <v>0</v>
      </c>
      <c r="M1556" s="8">
        <f t="shared" si="171"/>
        <v>0</v>
      </c>
      <c r="N1556" s="8">
        <f t="shared" si="172"/>
        <v>0</v>
      </c>
      <c r="O1556" s="8">
        <f t="shared" si="173"/>
        <v>0</v>
      </c>
      <c r="P1556" s="8">
        <f>IF(K1556&lt;&gt;"是",0,IF(税费设置!$B$6="是",E1556/(1+税费设置!$B$10),E1556))</f>
        <v>0</v>
      </c>
      <c r="Q1556" s="8">
        <f>IF(K1556&lt;&gt;"是",0,P1556*税费设置!$B$8)</f>
        <v>0</v>
      </c>
      <c r="R1556" s="8">
        <f>IF(K1556&lt;&gt;"是",0,P1556*税费设置!$B$9)</f>
        <v>0</v>
      </c>
      <c r="S1556" s="8">
        <f t="shared" si="174"/>
        <v>0</v>
      </c>
    </row>
    <row r="1557" spans="1:19" ht="13.9">
      <c r="A1557" s="6" t="str">
        <f>IF(总支出!A1557="","",总支出!A1557)</f>
        <v/>
      </c>
      <c r="B1557" s="7" t="str">
        <f>IF(总支出!B1557="","",总支出!B1557)</f>
        <v/>
      </c>
      <c r="C1557" s="6" t="str">
        <f t="shared" si="168"/>
        <v/>
      </c>
      <c r="D1557" s="6" t="str">
        <f>IF(总支出!C1557="","",总支出!C1557)</f>
        <v/>
      </c>
      <c r="E1557" s="8" t="str">
        <f>IF(总支出!D1557="","",总支出!D1557)</f>
        <v/>
      </c>
      <c r="F1557" s="6" t="str">
        <f>IF(总支出!E1557="","",总支出!E1557)</f>
        <v/>
      </c>
      <c r="G1557" s="6" t="str">
        <f>IF(总支出!H1557="","",总支出!H1557)</f>
        <v/>
      </c>
      <c r="H1557" s="6" t="str">
        <f>IF(总支出!I1557="","自动",总支出!I1557)</f>
        <v>自动</v>
      </c>
      <c r="I1557" s="6" t="str">
        <f>IF(F1557="","",IFERROR(VLOOKUP(F1557,税费设置!$A$15:$B$27,2,FALSE),"含税不明"))</f>
        <v/>
      </c>
      <c r="J1557" s="6" t="str">
        <f t="shared" si="169"/>
        <v/>
      </c>
      <c r="K1557" s="6" t="str">
        <f>IF(AND(税费设置!$B$5="是",G1557="个人支出",J1557="应税"),"是","否")</f>
        <v>否</v>
      </c>
      <c r="L1557" s="8">
        <f t="shared" si="170"/>
        <v>0</v>
      </c>
      <c r="M1557" s="8">
        <f t="shared" si="171"/>
        <v>0</v>
      </c>
      <c r="N1557" s="8">
        <f t="shared" si="172"/>
        <v>0</v>
      </c>
      <c r="O1557" s="8">
        <f t="shared" si="173"/>
        <v>0</v>
      </c>
      <c r="P1557" s="8">
        <f>IF(K1557&lt;&gt;"是",0,IF(税费设置!$B$6="是",E1557/(1+税费设置!$B$10),E1557))</f>
        <v>0</v>
      </c>
      <c r="Q1557" s="8">
        <f>IF(K1557&lt;&gt;"是",0,P1557*税费设置!$B$8)</f>
        <v>0</v>
      </c>
      <c r="R1557" s="8">
        <f>IF(K1557&lt;&gt;"是",0,P1557*税费设置!$B$9)</f>
        <v>0</v>
      </c>
      <c r="S1557" s="8">
        <f t="shared" si="174"/>
        <v>0</v>
      </c>
    </row>
    <row r="1558" spans="1:19" ht="13.9">
      <c r="A1558" s="6" t="str">
        <f>IF(总支出!A1558="","",总支出!A1558)</f>
        <v/>
      </c>
      <c r="B1558" s="7" t="str">
        <f>IF(总支出!B1558="","",总支出!B1558)</f>
        <v/>
      </c>
      <c r="C1558" s="6" t="str">
        <f t="shared" si="168"/>
        <v/>
      </c>
      <c r="D1558" s="6" t="str">
        <f>IF(总支出!C1558="","",总支出!C1558)</f>
        <v/>
      </c>
      <c r="E1558" s="8" t="str">
        <f>IF(总支出!D1558="","",总支出!D1558)</f>
        <v/>
      </c>
      <c r="F1558" s="6" t="str">
        <f>IF(总支出!E1558="","",总支出!E1558)</f>
        <v/>
      </c>
      <c r="G1558" s="6" t="str">
        <f>IF(总支出!H1558="","",总支出!H1558)</f>
        <v/>
      </c>
      <c r="H1558" s="6" t="str">
        <f>IF(总支出!I1558="","自动",总支出!I1558)</f>
        <v>自动</v>
      </c>
      <c r="I1558" s="6" t="str">
        <f>IF(F1558="","",IFERROR(VLOOKUP(F1558,税费设置!$A$15:$B$27,2,FALSE),"含税不明"))</f>
        <v/>
      </c>
      <c r="J1558" s="6" t="str">
        <f t="shared" si="169"/>
        <v/>
      </c>
      <c r="K1558" s="6" t="str">
        <f>IF(AND(税费设置!$B$5="是",G1558="个人支出",J1558="应税"),"是","否")</f>
        <v>否</v>
      </c>
      <c r="L1558" s="8">
        <f t="shared" si="170"/>
        <v>0</v>
      </c>
      <c r="M1558" s="8">
        <f t="shared" si="171"/>
        <v>0</v>
      </c>
      <c r="N1558" s="8">
        <f t="shared" si="172"/>
        <v>0</v>
      </c>
      <c r="O1558" s="8">
        <f t="shared" si="173"/>
        <v>0</v>
      </c>
      <c r="P1558" s="8">
        <f>IF(K1558&lt;&gt;"是",0,IF(税费设置!$B$6="是",E1558/(1+税费设置!$B$10),E1558))</f>
        <v>0</v>
      </c>
      <c r="Q1558" s="8">
        <f>IF(K1558&lt;&gt;"是",0,P1558*税费设置!$B$8)</f>
        <v>0</v>
      </c>
      <c r="R1558" s="8">
        <f>IF(K1558&lt;&gt;"是",0,P1558*税费设置!$B$9)</f>
        <v>0</v>
      </c>
      <c r="S1558" s="8">
        <f t="shared" si="174"/>
        <v>0</v>
      </c>
    </row>
    <row r="1559" spans="1:19" ht="13.9">
      <c r="A1559" s="6" t="str">
        <f>IF(总支出!A1559="","",总支出!A1559)</f>
        <v/>
      </c>
      <c r="B1559" s="7" t="str">
        <f>IF(总支出!B1559="","",总支出!B1559)</f>
        <v/>
      </c>
      <c r="C1559" s="6" t="str">
        <f t="shared" si="168"/>
        <v/>
      </c>
      <c r="D1559" s="6" t="str">
        <f>IF(总支出!C1559="","",总支出!C1559)</f>
        <v/>
      </c>
      <c r="E1559" s="8" t="str">
        <f>IF(总支出!D1559="","",总支出!D1559)</f>
        <v/>
      </c>
      <c r="F1559" s="6" t="str">
        <f>IF(总支出!E1559="","",总支出!E1559)</f>
        <v/>
      </c>
      <c r="G1559" s="6" t="str">
        <f>IF(总支出!H1559="","",总支出!H1559)</f>
        <v/>
      </c>
      <c r="H1559" s="6" t="str">
        <f>IF(总支出!I1559="","自动",总支出!I1559)</f>
        <v>自动</v>
      </c>
      <c r="I1559" s="6" t="str">
        <f>IF(F1559="","",IFERROR(VLOOKUP(F1559,税费设置!$A$15:$B$27,2,FALSE),"含税不明"))</f>
        <v/>
      </c>
      <c r="J1559" s="6" t="str">
        <f t="shared" si="169"/>
        <v/>
      </c>
      <c r="K1559" s="6" t="str">
        <f>IF(AND(税费设置!$B$5="是",G1559="个人支出",J1559="应税"),"是","否")</f>
        <v>否</v>
      </c>
      <c r="L1559" s="8">
        <f t="shared" si="170"/>
        <v>0</v>
      </c>
      <c r="M1559" s="8">
        <f t="shared" si="171"/>
        <v>0</v>
      </c>
      <c r="N1559" s="8">
        <f t="shared" si="172"/>
        <v>0</v>
      </c>
      <c r="O1559" s="8">
        <f t="shared" si="173"/>
        <v>0</v>
      </c>
      <c r="P1559" s="8">
        <f>IF(K1559&lt;&gt;"是",0,IF(税费设置!$B$6="是",E1559/(1+税费设置!$B$10),E1559))</f>
        <v>0</v>
      </c>
      <c r="Q1559" s="8">
        <f>IF(K1559&lt;&gt;"是",0,P1559*税费设置!$B$8)</f>
        <v>0</v>
      </c>
      <c r="R1559" s="8">
        <f>IF(K1559&lt;&gt;"是",0,P1559*税费设置!$B$9)</f>
        <v>0</v>
      </c>
      <c r="S1559" s="8">
        <f t="shared" si="174"/>
        <v>0</v>
      </c>
    </row>
    <row r="1560" spans="1:19" ht="13.9">
      <c r="A1560" s="6" t="str">
        <f>IF(总支出!A1560="","",总支出!A1560)</f>
        <v/>
      </c>
      <c r="B1560" s="7" t="str">
        <f>IF(总支出!B1560="","",总支出!B1560)</f>
        <v/>
      </c>
      <c r="C1560" s="6" t="str">
        <f t="shared" si="168"/>
        <v/>
      </c>
      <c r="D1560" s="6" t="str">
        <f>IF(总支出!C1560="","",总支出!C1560)</f>
        <v/>
      </c>
      <c r="E1560" s="8" t="str">
        <f>IF(总支出!D1560="","",总支出!D1560)</f>
        <v/>
      </c>
      <c r="F1560" s="6" t="str">
        <f>IF(总支出!E1560="","",总支出!E1560)</f>
        <v/>
      </c>
      <c r="G1560" s="6" t="str">
        <f>IF(总支出!H1560="","",总支出!H1560)</f>
        <v/>
      </c>
      <c r="H1560" s="6" t="str">
        <f>IF(总支出!I1560="","自动",总支出!I1560)</f>
        <v>自动</v>
      </c>
      <c r="I1560" s="6" t="str">
        <f>IF(F1560="","",IFERROR(VLOOKUP(F1560,税费设置!$A$15:$B$27,2,FALSE),"含税不明"))</f>
        <v/>
      </c>
      <c r="J1560" s="6" t="str">
        <f t="shared" si="169"/>
        <v/>
      </c>
      <c r="K1560" s="6" t="str">
        <f>IF(AND(税费设置!$B$5="是",G1560="个人支出",J1560="应税"),"是","否")</f>
        <v>否</v>
      </c>
      <c r="L1560" s="8">
        <f t="shared" si="170"/>
        <v>0</v>
      </c>
      <c r="M1560" s="8">
        <f t="shared" si="171"/>
        <v>0</v>
      </c>
      <c r="N1560" s="8">
        <f t="shared" si="172"/>
        <v>0</v>
      </c>
      <c r="O1560" s="8">
        <f t="shared" si="173"/>
        <v>0</v>
      </c>
      <c r="P1560" s="8">
        <f>IF(K1560&lt;&gt;"是",0,IF(税费设置!$B$6="是",E1560/(1+税费设置!$B$10),E1560))</f>
        <v>0</v>
      </c>
      <c r="Q1560" s="8">
        <f>IF(K1560&lt;&gt;"是",0,P1560*税费设置!$B$8)</f>
        <v>0</v>
      </c>
      <c r="R1560" s="8">
        <f>IF(K1560&lt;&gt;"是",0,P1560*税费设置!$B$9)</f>
        <v>0</v>
      </c>
      <c r="S1560" s="8">
        <f t="shared" si="174"/>
        <v>0</v>
      </c>
    </row>
    <row r="1561" spans="1:19" ht="13.9">
      <c r="A1561" s="6" t="str">
        <f>IF(总支出!A1561="","",总支出!A1561)</f>
        <v/>
      </c>
      <c r="B1561" s="7" t="str">
        <f>IF(总支出!B1561="","",总支出!B1561)</f>
        <v/>
      </c>
      <c r="C1561" s="6" t="str">
        <f t="shared" si="168"/>
        <v/>
      </c>
      <c r="D1561" s="6" t="str">
        <f>IF(总支出!C1561="","",总支出!C1561)</f>
        <v/>
      </c>
      <c r="E1561" s="8" t="str">
        <f>IF(总支出!D1561="","",总支出!D1561)</f>
        <v/>
      </c>
      <c r="F1561" s="6" t="str">
        <f>IF(总支出!E1561="","",总支出!E1561)</f>
        <v/>
      </c>
      <c r="G1561" s="6" t="str">
        <f>IF(总支出!H1561="","",总支出!H1561)</f>
        <v/>
      </c>
      <c r="H1561" s="6" t="str">
        <f>IF(总支出!I1561="","自动",总支出!I1561)</f>
        <v>自动</v>
      </c>
      <c r="I1561" s="6" t="str">
        <f>IF(F1561="","",IFERROR(VLOOKUP(F1561,税费设置!$A$15:$B$27,2,FALSE),"含税不明"))</f>
        <v/>
      </c>
      <c r="J1561" s="6" t="str">
        <f t="shared" si="169"/>
        <v/>
      </c>
      <c r="K1561" s="6" t="str">
        <f>IF(AND(税费设置!$B$5="是",G1561="个人支出",J1561="应税"),"是","否")</f>
        <v>否</v>
      </c>
      <c r="L1561" s="8">
        <f t="shared" si="170"/>
        <v>0</v>
      </c>
      <c r="M1561" s="8">
        <f t="shared" si="171"/>
        <v>0</v>
      </c>
      <c r="N1561" s="8">
        <f t="shared" si="172"/>
        <v>0</v>
      </c>
      <c r="O1561" s="8">
        <f t="shared" si="173"/>
        <v>0</v>
      </c>
      <c r="P1561" s="8">
        <f>IF(K1561&lt;&gt;"是",0,IF(税费设置!$B$6="是",E1561/(1+税费设置!$B$10),E1561))</f>
        <v>0</v>
      </c>
      <c r="Q1561" s="8">
        <f>IF(K1561&lt;&gt;"是",0,P1561*税费设置!$B$8)</f>
        <v>0</v>
      </c>
      <c r="R1561" s="8">
        <f>IF(K1561&lt;&gt;"是",0,P1561*税费设置!$B$9)</f>
        <v>0</v>
      </c>
      <c r="S1561" s="8">
        <f t="shared" si="174"/>
        <v>0</v>
      </c>
    </row>
    <row r="1562" spans="1:19" ht="13.9">
      <c r="A1562" s="6" t="str">
        <f>IF(总支出!A1562="","",总支出!A1562)</f>
        <v/>
      </c>
      <c r="B1562" s="7" t="str">
        <f>IF(总支出!B1562="","",总支出!B1562)</f>
        <v/>
      </c>
      <c r="C1562" s="6" t="str">
        <f t="shared" si="168"/>
        <v/>
      </c>
      <c r="D1562" s="6" t="str">
        <f>IF(总支出!C1562="","",总支出!C1562)</f>
        <v/>
      </c>
      <c r="E1562" s="8" t="str">
        <f>IF(总支出!D1562="","",总支出!D1562)</f>
        <v/>
      </c>
      <c r="F1562" s="6" t="str">
        <f>IF(总支出!E1562="","",总支出!E1562)</f>
        <v/>
      </c>
      <c r="G1562" s="6" t="str">
        <f>IF(总支出!H1562="","",总支出!H1562)</f>
        <v/>
      </c>
      <c r="H1562" s="6" t="str">
        <f>IF(总支出!I1562="","自动",总支出!I1562)</f>
        <v>自动</v>
      </c>
      <c r="I1562" s="6" t="str">
        <f>IF(F1562="","",IFERROR(VLOOKUP(F1562,税费设置!$A$15:$B$27,2,FALSE),"含税不明"))</f>
        <v/>
      </c>
      <c r="J1562" s="6" t="str">
        <f t="shared" si="169"/>
        <v/>
      </c>
      <c r="K1562" s="6" t="str">
        <f>IF(AND(税费设置!$B$5="是",G1562="个人支出",J1562="应税"),"是","否")</f>
        <v>否</v>
      </c>
      <c r="L1562" s="8">
        <f t="shared" si="170"/>
        <v>0</v>
      </c>
      <c r="M1562" s="8">
        <f t="shared" si="171"/>
        <v>0</v>
      </c>
      <c r="N1562" s="8">
        <f t="shared" si="172"/>
        <v>0</v>
      </c>
      <c r="O1562" s="8">
        <f t="shared" si="173"/>
        <v>0</v>
      </c>
      <c r="P1562" s="8">
        <f>IF(K1562&lt;&gt;"是",0,IF(税费设置!$B$6="是",E1562/(1+税费设置!$B$10),E1562))</f>
        <v>0</v>
      </c>
      <c r="Q1562" s="8">
        <f>IF(K1562&lt;&gt;"是",0,P1562*税费设置!$B$8)</f>
        <v>0</v>
      </c>
      <c r="R1562" s="8">
        <f>IF(K1562&lt;&gt;"是",0,P1562*税费设置!$B$9)</f>
        <v>0</v>
      </c>
      <c r="S1562" s="8">
        <f t="shared" si="174"/>
        <v>0</v>
      </c>
    </row>
    <row r="1563" spans="1:19" ht="13.9">
      <c r="A1563" s="6" t="str">
        <f>IF(总支出!A1563="","",总支出!A1563)</f>
        <v/>
      </c>
      <c r="B1563" s="7" t="str">
        <f>IF(总支出!B1563="","",总支出!B1563)</f>
        <v/>
      </c>
      <c r="C1563" s="6" t="str">
        <f t="shared" si="168"/>
        <v/>
      </c>
      <c r="D1563" s="6" t="str">
        <f>IF(总支出!C1563="","",总支出!C1563)</f>
        <v/>
      </c>
      <c r="E1563" s="8" t="str">
        <f>IF(总支出!D1563="","",总支出!D1563)</f>
        <v/>
      </c>
      <c r="F1563" s="6" t="str">
        <f>IF(总支出!E1563="","",总支出!E1563)</f>
        <v/>
      </c>
      <c r="G1563" s="6" t="str">
        <f>IF(总支出!H1563="","",总支出!H1563)</f>
        <v/>
      </c>
      <c r="H1563" s="6" t="str">
        <f>IF(总支出!I1563="","自动",总支出!I1563)</f>
        <v>自动</v>
      </c>
      <c r="I1563" s="6" t="str">
        <f>IF(F1563="","",IFERROR(VLOOKUP(F1563,税费设置!$A$15:$B$27,2,FALSE),"含税不明"))</f>
        <v/>
      </c>
      <c r="J1563" s="6" t="str">
        <f t="shared" si="169"/>
        <v/>
      </c>
      <c r="K1563" s="6" t="str">
        <f>IF(AND(税费设置!$B$5="是",G1563="个人支出",J1563="应税"),"是","否")</f>
        <v>否</v>
      </c>
      <c r="L1563" s="8">
        <f t="shared" si="170"/>
        <v>0</v>
      </c>
      <c r="M1563" s="8">
        <f t="shared" si="171"/>
        <v>0</v>
      </c>
      <c r="N1563" s="8">
        <f t="shared" si="172"/>
        <v>0</v>
      </c>
      <c r="O1563" s="8">
        <f t="shared" si="173"/>
        <v>0</v>
      </c>
      <c r="P1563" s="8">
        <f>IF(K1563&lt;&gt;"是",0,IF(税费设置!$B$6="是",E1563/(1+税费设置!$B$10),E1563))</f>
        <v>0</v>
      </c>
      <c r="Q1563" s="8">
        <f>IF(K1563&lt;&gt;"是",0,P1563*税费设置!$B$8)</f>
        <v>0</v>
      </c>
      <c r="R1563" s="8">
        <f>IF(K1563&lt;&gt;"是",0,P1563*税费设置!$B$9)</f>
        <v>0</v>
      </c>
      <c r="S1563" s="8">
        <f t="shared" si="174"/>
        <v>0</v>
      </c>
    </row>
    <row r="1564" spans="1:19" ht="13.9">
      <c r="A1564" s="6" t="str">
        <f>IF(总支出!A1564="","",总支出!A1564)</f>
        <v/>
      </c>
      <c r="B1564" s="7" t="str">
        <f>IF(总支出!B1564="","",总支出!B1564)</f>
        <v/>
      </c>
      <c r="C1564" s="6" t="str">
        <f t="shared" si="168"/>
        <v/>
      </c>
      <c r="D1564" s="6" t="str">
        <f>IF(总支出!C1564="","",总支出!C1564)</f>
        <v/>
      </c>
      <c r="E1564" s="8" t="str">
        <f>IF(总支出!D1564="","",总支出!D1564)</f>
        <v/>
      </c>
      <c r="F1564" s="6" t="str">
        <f>IF(总支出!E1564="","",总支出!E1564)</f>
        <v/>
      </c>
      <c r="G1564" s="6" t="str">
        <f>IF(总支出!H1564="","",总支出!H1564)</f>
        <v/>
      </c>
      <c r="H1564" s="6" t="str">
        <f>IF(总支出!I1564="","自动",总支出!I1564)</f>
        <v>自动</v>
      </c>
      <c r="I1564" s="6" t="str">
        <f>IF(F1564="","",IFERROR(VLOOKUP(F1564,税费设置!$A$15:$B$27,2,FALSE),"含税不明"))</f>
        <v/>
      </c>
      <c r="J1564" s="6" t="str">
        <f t="shared" si="169"/>
        <v/>
      </c>
      <c r="K1564" s="6" t="str">
        <f>IF(AND(税费设置!$B$5="是",G1564="个人支出",J1564="应税"),"是","否")</f>
        <v>否</v>
      </c>
      <c r="L1564" s="8">
        <f t="shared" si="170"/>
        <v>0</v>
      </c>
      <c r="M1564" s="8">
        <f t="shared" si="171"/>
        <v>0</v>
      </c>
      <c r="N1564" s="8">
        <f t="shared" si="172"/>
        <v>0</v>
      </c>
      <c r="O1564" s="8">
        <f t="shared" si="173"/>
        <v>0</v>
      </c>
      <c r="P1564" s="8">
        <f>IF(K1564&lt;&gt;"是",0,IF(税费设置!$B$6="是",E1564/(1+税费设置!$B$10),E1564))</f>
        <v>0</v>
      </c>
      <c r="Q1564" s="8">
        <f>IF(K1564&lt;&gt;"是",0,P1564*税费设置!$B$8)</f>
        <v>0</v>
      </c>
      <c r="R1564" s="8">
        <f>IF(K1564&lt;&gt;"是",0,P1564*税费设置!$B$9)</f>
        <v>0</v>
      </c>
      <c r="S1564" s="8">
        <f t="shared" si="174"/>
        <v>0</v>
      </c>
    </row>
    <row r="1565" spans="1:19" ht="13.9">
      <c r="A1565" s="6" t="str">
        <f>IF(总支出!A1565="","",总支出!A1565)</f>
        <v/>
      </c>
      <c r="B1565" s="7" t="str">
        <f>IF(总支出!B1565="","",总支出!B1565)</f>
        <v/>
      </c>
      <c r="C1565" s="6" t="str">
        <f t="shared" si="168"/>
        <v/>
      </c>
      <c r="D1565" s="6" t="str">
        <f>IF(总支出!C1565="","",总支出!C1565)</f>
        <v/>
      </c>
      <c r="E1565" s="8" t="str">
        <f>IF(总支出!D1565="","",总支出!D1565)</f>
        <v/>
      </c>
      <c r="F1565" s="6" t="str">
        <f>IF(总支出!E1565="","",总支出!E1565)</f>
        <v/>
      </c>
      <c r="G1565" s="6" t="str">
        <f>IF(总支出!H1565="","",总支出!H1565)</f>
        <v/>
      </c>
      <c r="H1565" s="6" t="str">
        <f>IF(总支出!I1565="","自动",总支出!I1565)</f>
        <v>自动</v>
      </c>
      <c r="I1565" s="6" t="str">
        <f>IF(F1565="","",IFERROR(VLOOKUP(F1565,税费设置!$A$15:$B$27,2,FALSE),"含税不明"))</f>
        <v/>
      </c>
      <c r="J1565" s="6" t="str">
        <f t="shared" si="169"/>
        <v/>
      </c>
      <c r="K1565" s="6" t="str">
        <f>IF(AND(税费设置!$B$5="是",G1565="个人支出",J1565="应税"),"是","否")</f>
        <v>否</v>
      </c>
      <c r="L1565" s="8">
        <f t="shared" si="170"/>
        <v>0</v>
      </c>
      <c r="M1565" s="8">
        <f t="shared" si="171"/>
        <v>0</v>
      </c>
      <c r="N1565" s="8">
        <f t="shared" si="172"/>
        <v>0</v>
      </c>
      <c r="O1565" s="8">
        <f t="shared" si="173"/>
        <v>0</v>
      </c>
      <c r="P1565" s="8">
        <f>IF(K1565&lt;&gt;"是",0,IF(税费设置!$B$6="是",E1565/(1+税费设置!$B$10),E1565))</f>
        <v>0</v>
      </c>
      <c r="Q1565" s="8">
        <f>IF(K1565&lt;&gt;"是",0,P1565*税费设置!$B$8)</f>
        <v>0</v>
      </c>
      <c r="R1565" s="8">
        <f>IF(K1565&lt;&gt;"是",0,P1565*税费设置!$B$9)</f>
        <v>0</v>
      </c>
      <c r="S1565" s="8">
        <f t="shared" si="174"/>
        <v>0</v>
      </c>
    </row>
    <row r="1566" spans="1:19" ht="13.9">
      <c r="A1566" s="6" t="str">
        <f>IF(总支出!A1566="","",总支出!A1566)</f>
        <v/>
      </c>
      <c r="B1566" s="7" t="str">
        <f>IF(总支出!B1566="","",总支出!B1566)</f>
        <v/>
      </c>
      <c r="C1566" s="6" t="str">
        <f t="shared" si="168"/>
        <v/>
      </c>
      <c r="D1566" s="6" t="str">
        <f>IF(总支出!C1566="","",总支出!C1566)</f>
        <v/>
      </c>
      <c r="E1566" s="8" t="str">
        <f>IF(总支出!D1566="","",总支出!D1566)</f>
        <v/>
      </c>
      <c r="F1566" s="6" t="str">
        <f>IF(总支出!E1566="","",总支出!E1566)</f>
        <v/>
      </c>
      <c r="G1566" s="6" t="str">
        <f>IF(总支出!H1566="","",总支出!H1566)</f>
        <v/>
      </c>
      <c r="H1566" s="6" t="str">
        <f>IF(总支出!I1566="","自动",总支出!I1566)</f>
        <v>自动</v>
      </c>
      <c r="I1566" s="6" t="str">
        <f>IF(F1566="","",IFERROR(VLOOKUP(F1566,税费设置!$A$15:$B$27,2,FALSE),"含税不明"))</f>
        <v/>
      </c>
      <c r="J1566" s="6" t="str">
        <f t="shared" si="169"/>
        <v/>
      </c>
      <c r="K1566" s="6" t="str">
        <f>IF(AND(税费设置!$B$5="是",G1566="个人支出",J1566="应税"),"是","否")</f>
        <v>否</v>
      </c>
      <c r="L1566" s="8">
        <f t="shared" si="170"/>
        <v>0</v>
      </c>
      <c r="M1566" s="8">
        <f t="shared" si="171"/>
        <v>0</v>
      </c>
      <c r="N1566" s="8">
        <f t="shared" si="172"/>
        <v>0</v>
      </c>
      <c r="O1566" s="8">
        <f t="shared" si="173"/>
        <v>0</v>
      </c>
      <c r="P1566" s="8">
        <f>IF(K1566&lt;&gt;"是",0,IF(税费设置!$B$6="是",E1566/(1+税费设置!$B$10),E1566))</f>
        <v>0</v>
      </c>
      <c r="Q1566" s="8">
        <f>IF(K1566&lt;&gt;"是",0,P1566*税费设置!$B$8)</f>
        <v>0</v>
      </c>
      <c r="R1566" s="8">
        <f>IF(K1566&lt;&gt;"是",0,P1566*税费设置!$B$9)</f>
        <v>0</v>
      </c>
      <c r="S1566" s="8">
        <f t="shared" si="174"/>
        <v>0</v>
      </c>
    </row>
    <row r="1567" spans="1:19" ht="13.9">
      <c r="A1567" s="6" t="str">
        <f>IF(总支出!A1567="","",总支出!A1567)</f>
        <v/>
      </c>
      <c r="B1567" s="7" t="str">
        <f>IF(总支出!B1567="","",总支出!B1567)</f>
        <v/>
      </c>
      <c r="C1567" s="6" t="str">
        <f t="shared" si="168"/>
        <v/>
      </c>
      <c r="D1567" s="6" t="str">
        <f>IF(总支出!C1567="","",总支出!C1567)</f>
        <v/>
      </c>
      <c r="E1567" s="8" t="str">
        <f>IF(总支出!D1567="","",总支出!D1567)</f>
        <v/>
      </c>
      <c r="F1567" s="6" t="str">
        <f>IF(总支出!E1567="","",总支出!E1567)</f>
        <v/>
      </c>
      <c r="G1567" s="6" t="str">
        <f>IF(总支出!H1567="","",总支出!H1567)</f>
        <v/>
      </c>
      <c r="H1567" s="6" t="str">
        <f>IF(总支出!I1567="","自动",总支出!I1567)</f>
        <v>自动</v>
      </c>
      <c r="I1567" s="6" t="str">
        <f>IF(F1567="","",IFERROR(VLOOKUP(F1567,税费设置!$A$15:$B$27,2,FALSE),"含税不明"))</f>
        <v/>
      </c>
      <c r="J1567" s="6" t="str">
        <f t="shared" si="169"/>
        <v/>
      </c>
      <c r="K1567" s="6" t="str">
        <f>IF(AND(税费设置!$B$5="是",G1567="个人支出",J1567="应税"),"是","否")</f>
        <v>否</v>
      </c>
      <c r="L1567" s="8">
        <f t="shared" si="170"/>
        <v>0</v>
      </c>
      <c r="M1567" s="8">
        <f t="shared" si="171"/>
        <v>0</v>
      </c>
      <c r="N1567" s="8">
        <f t="shared" si="172"/>
        <v>0</v>
      </c>
      <c r="O1567" s="8">
        <f t="shared" si="173"/>
        <v>0</v>
      </c>
      <c r="P1567" s="8">
        <f>IF(K1567&lt;&gt;"是",0,IF(税费设置!$B$6="是",E1567/(1+税费设置!$B$10),E1567))</f>
        <v>0</v>
      </c>
      <c r="Q1567" s="8">
        <f>IF(K1567&lt;&gt;"是",0,P1567*税费设置!$B$8)</f>
        <v>0</v>
      </c>
      <c r="R1567" s="8">
        <f>IF(K1567&lt;&gt;"是",0,P1567*税费设置!$B$9)</f>
        <v>0</v>
      </c>
      <c r="S1567" s="8">
        <f t="shared" si="174"/>
        <v>0</v>
      </c>
    </row>
    <row r="1568" spans="1:19" ht="13.9">
      <c r="A1568" s="6" t="str">
        <f>IF(总支出!A1568="","",总支出!A1568)</f>
        <v/>
      </c>
      <c r="B1568" s="7" t="str">
        <f>IF(总支出!B1568="","",总支出!B1568)</f>
        <v/>
      </c>
      <c r="C1568" s="6" t="str">
        <f t="shared" si="168"/>
        <v/>
      </c>
      <c r="D1568" s="6" t="str">
        <f>IF(总支出!C1568="","",总支出!C1568)</f>
        <v/>
      </c>
      <c r="E1568" s="8" t="str">
        <f>IF(总支出!D1568="","",总支出!D1568)</f>
        <v/>
      </c>
      <c r="F1568" s="6" t="str">
        <f>IF(总支出!E1568="","",总支出!E1568)</f>
        <v/>
      </c>
      <c r="G1568" s="6" t="str">
        <f>IF(总支出!H1568="","",总支出!H1568)</f>
        <v/>
      </c>
      <c r="H1568" s="6" t="str">
        <f>IF(总支出!I1568="","自动",总支出!I1568)</f>
        <v>自动</v>
      </c>
      <c r="I1568" s="6" t="str">
        <f>IF(F1568="","",IFERROR(VLOOKUP(F1568,税费设置!$A$15:$B$27,2,FALSE),"含税不明"))</f>
        <v/>
      </c>
      <c r="J1568" s="6" t="str">
        <f t="shared" si="169"/>
        <v/>
      </c>
      <c r="K1568" s="6" t="str">
        <f>IF(AND(税费设置!$B$5="是",G1568="个人支出",J1568="应税"),"是","否")</f>
        <v>否</v>
      </c>
      <c r="L1568" s="8">
        <f t="shared" si="170"/>
        <v>0</v>
      </c>
      <c r="M1568" s="8">
        <f t="shared" si="171"/>
        <v>0</v>
      </c>
      <c r="N1568" s="8">
        <f t="shared" si="172"/>
        <v>0</v>
      </c>
      <c r="O1568" s="8">
        <f t="shared" si="173"/>
        <v>0</v>
      </c>
      <c r="P1568" s="8">
        <f>IF(K1568&lt;&gt;"是",0,IF(税费设置!$B$6="是",E1568/(1+税费设置!$B$10),E1568))</f>
        <v>0</v>
      </c>
      <c r="Q1568" s="8">
        <f>IF(K1568&lt;&gt;"是",0,P1568*税费设置!$B$8)</f>
        <v>0</v>
      </c>
      <c r="R1568" s="8">
        <f>IF(K1568&lt;&gt;"是",0,P1568*税费设置!$B$9)</f>
        <v>0</v>
      </c>
      <c r="S1568" s="8">
        <f t="shared" si="174"/>
        <v>0</v>
      </c>
    </row>
    <row r="1569" spans="1:19" ht="13.9">
      <c r="A1569" s="6" t="str">
        <f>IF(总支出!A1569="","",总支出!A1569)</f>
        <v/>
      </c>
      <c r="B1569" s="7" t="str">
        <f>IF(总支出!B1569="","",总支出!B1569)</f>
        <v/>
      </c>
      <c r="C1569" s="6" t="str">
        <f t="shared" si="168"/>
        <v/>
      </c>
      <c r="D1569" s="6" t="str">
        <f>IF(总支出!C1569="","",总支出!C1569)</f>
        <v/>
      </c>
      <c r="E1569" s="8" t="str">
        <f>IF(总支出!D1569="","",总支出!D1569)</f>
        <v/>
      </c>
      <c r="F1569" s="6" t="str">
        <f>IF(总支出!E1569="","",总支出!E1569)</f>
        <v/>
      </c>
      <c r="G1569" s="6" t="str">
        <f>IF(总支出!H1569="","",总支出!H1569)</f>
        <v/>
      </c>
      <c r="H1569" s="6" t="str">
        <f>IF(总支出!I1569="","自动",总支出!I1569)</f>
        <v>自动</v>
      </c>
      <c r="I1569" s="6" t="str">
        <f>IF(F1569="","",IFERROR(VLOOKUP(F1569,税费设置!$A$15:$B$27,2,FALSE),"含税不明"))</f>
        <v/>
      </c>
      <c r="J1569" s="6" t="str">
        <f t="shared" si="169"/>
        <v/>
      </c>
      <c r="K1569" s="6" t="str">
        <f>IF(AND(税费设置!$B$5="是",G1569="个人支出",J1569="应税"),"是","否")</f>
        <v>否</v>
      </c>
      <c r="L1569" s="8">
        <f t="shared" si="170"/>
        <v>0</v>
      </c>
      <c r="M1569" s="8">
        <f t="shared" si="171"/>
        <v>0</v>
      </c>
      <c r="N1569" s="8">
        <f t="shared" si="172"/>
        <v>0</v>
      </c>
      <c r="O1569" s="8">
        <f t="shared" si="173"/>
        <v>0</v>
      </c>
      <c r="P1569" s="8">
        <f>IF(K1569&lt;&gt;"是",0,IF(税费设置!$B$6="是",E1569/(1+税费设置!$B$10),E1569))</f>
        <v>0</v>
      </c>
      <c r="Q1569" s="8">
        <f>IF(K1569&lt;&gt;"是",0,P1569*税费设置!$B$8)</f>
        <v>0</v>
      </c>
      <c r="R1569" s="8">
        <f>IF(K1569&lt;&gt;"是",0,P1569*税费设置!$B$9)</f>
        <v>0</v>
      </c>
      <c r="S1569" s="8">
        <f t="shared" si="174"/>
        <v>0</v>
      </c>
    </row>
    <row r="1570" spans="1:19" ht="13.9">
      <c r="A1570" s="6" t="str">
        <f>IF(总支出!A1570="","",总支出!A1570)</f>
        <v/>
      </c>
      <c r="B1570" s="7" t="str">
        <f>IF(总支出!B1570="","",总支出!B1570)</f>
        <v/>
      </c>
      <c r="C1570" s="6" t="str">
        <f t="shared" si="168"/>
        <v/>
      </c>
      <c r="D1570" s="6" t="str">
        <f>IF(总支出!C1570="","",总支出!C1570)</f>
        <v/>
      </c>
      <c r="E1570" s="8" t="str">
        <f>IF(总支出!D1570="","",总支出!D1570)</f>
        <v/>
      </c>
      <c r="F1570" s="6" t="str">
        <f>IF(总支出!E1570="","",总支出!E1570)</f>
        <v/>
      </c>
      <c r="G1570" s="6" t="str">
        <f>IF(总支出!H1570="","",总支出!H1570)</f>
        <v/>
      </c>
      <c r="H1570" s="6" t="str">
        <f>IF(总支出!I1570="","自动",总支出!I1570)</f>
        <v>自动</v>
      </c>
      <c r="I1570" s="6" t="str">
        <f>IF(F1570="","",IFERROR(VLOOKUP(F1570,税费设置!$A$15:$B$27,2,FALSE),"含税不明"))</f>
        <v/>
      </c>
      <c r="J1570" s="6" t="str">
        <f t="shared" si="169"/>
        <v/>
      </c>
      <c r="K1570" s="6" t="str">
        <f>IF(AND(税费设置!$B$5="是",G1570="个人支出",J1570="应税"),"是","否")</f>
        <v>否</v>
      </c>
      <c r="L1570" s="8">
        <f t="shared" si="170"/>
        <v>0</v>
      </c>
      <c r="M1570" s="8">
        <f t="shared" si="171"/>
        <v>0</v>
      </c>
      <c r="N1570" s="8">
        <f t="shared" si="172"/>
        <v>0</v>
      </c>
      <c r="O1570" s="8">
        <f t="shared" si="173"/>
        <v>0</v>
      </c>
      <c r="P1570" s="8">
        <f>IF(K1570&lt;&gt;"是",0,IF(税费设置!$B$6="是",E1570/(1+税费设置!$B$10),E1570))</f>
        <v>0</v>
      </c>
      <c r="Q1570" s="8">
        <f>IF(K1570&lt;&gt;"是",0,P1570*税费设置!$B$8)</f>
        <v>0</v>
      </c>
      <c r="R1570" s="8">
        <f>IF(K1570&lt;&gt;"是",0,P1570*税费设置!$B$9)</f>
        <v>0</v>
      </c>
      <c r="S1570" s="8">
        <f t="shared" si="174"/>
        <v>0</v>
      </c>
    </row>
    <row r="1571" spans="1:19" ht="13.9">
      <c r="A1571" s="6" t="str">
        <f>IF(总支出!A1571="","",总支出!A1571)</f>
        <v/>
      </c>
      <c r="B1571" s="7" t="str">
        <f>IF(总支出!B1571="","",总支出!B1571)</f>
        <v/>
      </c>
      <c r="C1571" s="6" t="str">
        <f t="shared" si="168"/>
        <v/>
      </c>
      <c r="D1571" s="6" t="str">
        <f>IF(总支出!C1571="","",总支出!C1571)</f>
        <v/>
      </c>
      <c r="E1571" s="8" t="str">
        <f>IF(总支出!D1571="","",总支出!D1571)</f>
        <v/>
      </c>
      <c r="F1571" s="6" t="str">
        <f>IF(总支出!E1571="","",总支出!E1571)</f>
        <v/>
      </c>
      <c r="G1571" s="6" t="str">
        <f>IF(总支出!H1571="","",总支出!H1571)</f>
        <v/>
      </c>
      <c r="H1571" s="6" t="str">
        <f>IF(总支出!I1571="","自动",总支出!I1571)</f>
        <v>自动</v>
      </c>
      <c r="I1571" s="6" t="str">
        <f>IF(F1571="","",IFERROR(VLOOKUP(F1571,税费设置!$A$15:$B$27,2,FALSE),"含税不明"))</f>
        <v/>
      </c>
      <c r="J1571" s="6" t="str">
        <f t="shared" si="169"/>
        <v/>
      </c>
      <c r="K1571" s="6" t="str">
        <f>IF(AND(税费设置!$B$5="是",G1571="个人支出",J1571="应税"),"是","否")</f>
        <v>否</v>
      </c>
      <c r="L1571" s="8">
        <f t="shared" si="170"/>
        <v>0</v>
      </c>
      <c r="M1571" s="8">
        <f t="shared" si="171"/>
        <v>0</v>
      </c>
      <c r="N1571" s="8">
        <f t="shared" si="172"/>
        <v>0</v>
      </c>
      <c r="O1571" s="8">
        <f t="shared" si="173"/>
        <v>0</v>
      </c>
      <c r="P1571" s="8">
        <f>IF(K1571&lt;&gt;"是",0,IF(税费设置!$B$6="是",E1571/(1+税费设置!$B$10),E1571))</f>
        <v>0</v>
      </c>
      <c r="Q1571" s="8">
        <f>IF(K1571&lt;&gt;"是",0,P1571*税费设置!$B$8)</f>
        <v>0</v>
      </c>
      <c r="R1571" s="8">
        <f>IF(K1571&lt;&gt;"是",0,P1571*税费设置!$B$9)</f>
        <v>0</v>
      </c>
      <c r="S1571" s="8">
        <f t="shared" si="174"/>
        <v>0</v>
      </c>
    </row>
    <row r="1572" spans="1:19" ht="13.9">
      <c r="A1572" s="6" t="str">
        <f>IF(总支出!A1572="","",总支出!A1572)</f>
        <v/>
      </c>
      <c r="B1572" s="7" t="str">
        <f>IF(总支出!B1572="","",总支出!B1572)</f>
        <v/>
      </c>
      <c r="C1572" s="6" t="str">
        <f t="shared" si="168"/>
        <v/>
      </c>
      <c r="D1572" s="6" t="str">
        <f>IF(总支出!C1572="","",总支出!C1572)</f>
        <v/>
      </c>
      <c r="E1572" s="8" t="str">
        <f>IF(总支出!D1572="","",总支出!D1572)</f>
        <v/>
      </c>
      <c r="F1572" s="6" t="str">
        <f>IF(总支出!E1572="","",总支出!E1572)</f>
        <v/>
      </c>
      <c r="G1572" s="6" t="str">
        <f>IF(总支出!H1572="","",总支出!H1572)</f>
        <v/>
      </c>
      <c r="H1572" s="6" t="str">
        <f>IF(总支出!I1572="","自动",总支出!I1572)</f>
        <v>自动</v>
      </c>
      <c r="I1572" s="6" t="str">
        <f>IF(F1572="","",IFERROR(VLOOKUP(F1572,税费设置!$A$15:$B$27,2,FALSE),"含税不明"))</f>
        <v/>
      </c>
      <c r="J1572" s="6" t="str">
        <f t="shared" si="169"/>
        <v/>
      </c>
      <c r="K1572" s="6" t="str">
        <f>IF(AND(税费设置!$B$5="是",G1572="个人支出",J1572="应税"),"是","否")</f>
        <v>否</v>
      </c>
      <c r="L1572" s="8">
        <f t="shared" si="170"/>
        <v>0</v>
      </c>
      <c r="M1572" s="8">
        <f t="shared" si="171"/>
        <v>0</v>
      </c>
      <c r="N1572" s="8">
        <f t="shared" si="172"/>
        <v>0</v>
      </c>
      <c r="O1572" s="8">
        <f t="shared" si="173"/>
        <v>0</v>
      </c>
      <c r="P1572" s="8">
        <f>IF(K1572&lt;&gt;"是",0,IF(税费设置!$B$6="是",E1572/(1+税费设置!$B$10),E1572))</f>
        <v>0</v>
      </c>
      <c r="Q1572" s="8">
        <f>IF(K1572&lt;&gt;"是",0,P1572*税费设置!$B$8)</f>
        <v>0</v>
      </c>
      <c r="R1572" s="8">
        <f>IF(K1572&lt;&gt;"是",0,P1572*税费设置!$B$9)</f>
        <v>0</v>
      </c>
      <c r="S1572" s="8">
        <f t="shared" si="174"/>
        <v>0</v>
      </c>
    </row>
    <row r="1573" spans="1:19" ht="13.9">
      <c r="A1573" s="6" t="str">
        <f>IF(总支出!A1573="","",总支出!A1573)</f>
        <v/>
      </c>
      <c r="B1573" s="7" t="str">
        <f>IF(总支出!B1573="","",总支出!B1573)</f>
        <v/>
      </c>
      <c r="C1573" s="6" t="str">
        <f t="shared" si="168"/>
        <v/>
      </c>
      <c r="D1573" s="6" t="str">
        <f>IF(总支出!C1573="","",总支出!C1573)</f>
        <v/>
      </c>
      <c r="E1573" s="8" t="str">
        <f>IF(总支出!D1573="","",总支出!D1573)</f>
        <v/>
      </c>
      <c r="F1573" s="6" t="str">
        <f>IF(总支出!E1573="","",总支出!E1573)</f>
        <v/>
      </c>
      <c r="G1573" s="6" t="str">
        <f>IF(总支出!H1573="","",总支出!H1573)</f>
        <v/>
      </c>
      <c r="H1573" s="6" t="str">
        <f>IF(总支出!I1573="","自动",总支出!I1573)</f>
        <v>自动</v>
      </c>
      <c r="I1573" s="6" t="str">
        <f>IF(F1573="","",IFERROR(VLOOKUP(F1573,税费设置!$A$15:$B$27,2,FALSE),"含税不明"))</f>
        <v/>
      </c>
      <c r="J1573" s="6" t="str">
        <f t="shared" si="169"/>
        <v/>
      </c>
      <c r="K1573" s="6" t="str">
        <f>IF(AND(税费设置!$B$5="是",G1573="个人支出",J1573="应税"),"是","否")</f>
        <v>否</v>
      </c>
      <c r="L1573" s="8">
        <f t="shared" si="170"/>
        <v>0</v>
      </c>
      <c r="M1573" s="8">
        <f t="shared" si="171"/>
        <v>0</v>
      </c>
      <c r="N1573" s="8">
        <f t="shared" si="172"/>
        <v>0</v>
      </c>
      <c r="O1573" s="8">
        <f t="shared" si="173"/>
        <v>0</v>
      </c>
      <c r="P1573" s="8">
        <f>IF(K1573&lt;&gt;"是",0,IF(税费设置!$B$6="是",E1573/(1+税费设置!$B$10),E1573))</f>
        <v>0</v>
      </c>
      <c r="Q1573" s="8">
        <f>IF(K1573&lt;&gt;"是",0,P1573*税费设置!$B$8)</f>
        <v>0</v>
      </c>
      <c r="R1573" s="8">
        <f>IF(K1573&lt;&gt;"是",0,P1573*税费设置!$B$9)</f>
        <v>0</v>
      </c>
      <c r="S1573" s="8">
        <f t="shared" si="174"/>
        <v>0</v>
      </c>
    </row>
    <row r="1574" spans="1:19" ht="13.9">
      <c r="A1574" s="6" t="str">
        <f>IF(总支出!A1574="","",总支出!A1574)</f>
        <v/>
      </c>
      <c r="B1574" s="7" t="str">
        <f>IF(总支出!B1574="","",总支出!B1574)</f>
        <v/>
      </c>
      <c r="C1574" s="6" t="str">
        <f t="shared" si="168"/>
        <v/>
      </c>
      <c r="D1574" s="6" t="str">
        <f>IF(总支出!C1574="","",总支出!C1574)</f>
        <v/>
      </c>
      <c r="E1574" s="8" t="str">
        <f>IF(总支出!D1574="","",总支出!D1574)</f>
        <v/>
      </c>
      <c r="F1574" s="6" t="str">
        <f>IF(总支出!E1574="","",总支出!E1574)</f>
        <v/>
      </c>
      <c r="G1574" s="6" t="str">
        <f>IF(总支出!H1574="","",总支出!H1574)</f>
        <v/>
      </c>
      <c r="H1574" s="6" t="str">
        <f>IF(总支出!I1574="","自动",总支出!I1574)</f>
        <v>自动</v>
      </c>
      <c r="I1574" s="6" t="str">
        <f>IF(F1574="","",IFERROR(VLOOKUP(F1574,税费设置!$A$15:$B$27,2,FALSE),"含税不明"))</f>
        <v/>
      </c>
      <c r="J1574" s="6" t="str">
        <f t="shared" si="169"/>
        <v/>
      </c>
      <c r="K1574" s="6" t="str">
        <f>IF(AND(税费设置!$B$5="是",G1574="个人支出",J1574="应税"),"是","否")</f>
        <v>否</v>
      </c>
      <c r="L1574" s="8">
        <f t="shared" si="170"/>
        <v>0</v>
      </c>
      <c r="M1574" s="8">
        <f t="shared" si="171"/>
        <v>0</v>
      </c>
      <c r="N1574" s="8">
        <f t="shared" si="172"/>
        <v>0</v>
      </c>
      <c r="O1574" s="8">
        <f t="shared" si="173"/>
        <v>0</v>
      </c>
      <c r="P1574" s="8">
        <f>IF(K1574&lt;&gt;"是",0,IF(税费设置!$B$6="是",E1574/(1+税费设置!$B$10),E1574))</f>
        <v>0</v>
      </c>
      <c r="Q1574" s="8">
        <f>IF(K1574&lt;&gt;"是",0,P1574*税费设置!$B$8)</f>
        <v>0</v>
      </c>
      <c r="R1574" s="8">
        <f>IF(K1574&lt;&gt;"是",0,P1574*税费设置!$B$9)</f>
        <v>0</v>
      </c>
      <c r="S1574" s="8">
        <f t="shared" si="174"/>
        <v>0</v>
      </c>
    </row>
    <row r="1575" spans="1:19" ht="13.9">
      <c r="A1575" s="6" t="str">
        <f>IF(总支出!A1575="","",总支出!A1575)</f>
        <v/>
      </c>
      <c r="B1575" s="7" t="str">
        <f>IF(总支出!B1575="","",总支出!B1575)</f>
        <v/>
      </c>
      <c r="C1575" s="6" t="str">
        <f t="shared" si="168"/>
        <v/>
      </c>
      <c r="D1575" s="6" t="str">
        <f>IF(总支出!C1575="","",总支出!C1575)</f>
        <v/>
      </c>
      <c r="E1575" s="8" t="str">
        <f>IF(总支出!D1575="","",总支出!D1575)</f>
        <v/>
      </c>
      <c r="F1575" s="6" t="str">
        <f>IF(总支出!E1575="","",总支出!E1575)</f>
        <v/>
      </c>
      <c r="G1575" s="6" t="str">
        <f>IF(总支出!H1575="","",总支出!H1575)</f>
        <v/>
      </c>
      <c r="H1575" s="6" t="str">
        <f>IF(总支出!I1575="","自动",总支出!I1575)</f>
        <v>自动</v>
      </c>
      <c r="I1575" s="6" t="str">
        <f>IF(F1575="","",IFERROR(VLOOKUP(F1575,税费设置!$A$15:$B$27,2,FALSE),"含税不明"))</f>
        <v/>
      </c>
      <c r="J1575" s="6" t="str">
        <f t="shared" si="169"/>
        <v/>
      </c>
      <c r="K1575" s="6" t="str">
        <f>IF(AND(税费设置!$B$5="是",G1575="个人支出",J1575="应税"),"是","否")</f>
        <v>否</v>
      </c>
      <c r="L1575" s="8">
        <f t="shared" si="170"/>
        <v>0</v>
      </c>
      <c r="M1575" s="8">
        <f t="shared" si="171"/>
        <v>0</v>
      </c>
      <c r="N1575" s="8">
        <f t="shared" si="172"/>
        <v>0</v>
      </c>
      <c r="O1575" s="8">
        <f t="shared" si="173"/>
        <v>0</v>
      </c>
      <c r="P1575" s="8">
        <f>IF(K1575&lt;&gt;"是",0,IF(税费设置!$B$6="是",E1575/(1+税费设置!$B$10),E1575))</f>
        <v>0</v>
      </c>
      <c r="Q1575" s="8">
        <f>IF(K1575&lt;&gt;"是",0,P1575*税费设置!$B$8)</f>
        <v>0</v>
      </c>
      <c r="R1575" s="8">
        <f>IF(K1575&lt;&gt;"是",0,P1575*税费设置!$B$9)</f>
        <v>0</v>
      </c>
      <c r="S1575" s="8">
        <f t="shared" si="174"/>
        <v>0</v>
      </c>
    </row>
    <row r="1576" spans="1:19" ht="13.9">
      <c r="A1576" s="6" t="str">
        <f>IF(总支出!A1576="","",总支出!A1576)</f>
        <v/>
      </c>
      <c r="B1576" s="7" t="str">
        <f>IF(总支出!B1576="","",总支出!B1576)</f>
        <v/>
      </c>
      <c r="C1576" s="6" t="str">
        <f t="shared" si="168"/>
        <v/>
      </c>
      <c r="D1576" s="6" t="str">
        <f>IF(总支出!C1576="","",总支出!C1576)</f>
        <v/>
      </c>
      <c r="E1576" s="8" t="str">
        <f>IF(总支出!D1576="","",总支出!D1576)</f>
        <v/>
      </c>
      <c r="F1576" s="6" t="str">
        <f>IF(总支出!E1576="","",总支出!E1576)</f>
        <v/>
      </c>
      <c r="G1576" s="6" t="str">
        <f>IF(总支出!H1576="","",总支出!H1576)</f>
        <v/>
      </c>
      <c r="H1576" s="6" t="str">
        <f>IF(总支出!I1576="","自动",总支出!I1576)</f>
        <v>自动</v>
      </c>
      <c r="I1576" s="6" t="str">
        <f>IF(F1576="","",IFERROR(VLOOKUP(F1576,税费设置!$A$15:$B$27,2,FALSE),"含税不明"))</f>
        <v/>
      </c>
      <c r="J1576" s="6" t="str">
        <f t="shared" si="169"/>
        <v/>
      </c>
      <c r="K1576" s="6" t="str">
        <f>IF(AND(税费设置!$B$5="是",G1576="个人支出",J1576="应税"),"是","否")</f>
        <v>否</v>
      </c>
      <c r="L1576" s="8">
        <f t="shared" si="170"/>
        <v>0</v>
      </c>
      <c r="M1576" s="8">
        <f t="shared" si="171"/>
        <v>0</v>
      </c>
      <c r="N1576" s="8">
        <f t="shared" si="172"/>
        <v>0</v>
      </c>
      <c r="O1576" s="8">
        <f t="shared" si="173"/>
        <v>0</v>
      </c>
      <c r="P1576" s="8">
        <f>IF(K1576&lt;&gt;"是",0,IF(税费设置!$B$6="是",E1576/(1+税费设置!$B$10),E1576))</f>
        <v>0</v>
      </c>
      <c r="Q1576" s="8">
        <f>IF(K1576&lt;&gt;"是",0,P1576*税费设置!$B$8)</f>
        <v>0</v>
      </c>
      <c r="R1576" s="8">
        <f>IF(K1576&lt;&gt;"是",0,P1576*税费设置!$B$9)</f>
        <v>0</v>
      </c>
      <c r="S1576" s="8">
        <f t="shared" si="174"/>
        <v>0</v>
      </c>
    </row>
    <row r="1577" spans="1:19" ht="13.9">
      <c r="A1577" s="6" t="str">
        <f>IF(总支出!A1577="","",总支出!A1577)</f>
        <v/>
      </c>
      <c r="B1577" s="7" t="str">
        <f>IF(总支出!B1577="","",总支出!B1577)</f>
        <v/>
      </c>
      <c r="C1577" s="6" t="str">
        <f t="shared" si="168"/>
        <v/>
      </c>
      <c r="D1577" s="6" t="str">
        <f>IF(总支出!C1577="","",总支出!C1577)</f>
        <v/>
      </c>
      <c r="E1577" s="8" t="str">
        <f>IF(总支出!D1577="","",总支出!D1577)</f>
        <v/>
      </c>
      <c r="F1577" s="6" t="str">
        <f>IF(总支出!E1577="","",总支出!E1577)</f>
        <v/>
      </c>
      <c r="G1577" s="6" t="str">
        <f>IF(总支出!H1577="","",总支出!H1577)</f>
        <v/>
      </c>
      <c r="H1577" s="6" t="str">
        <f>IF(总支出!I1577="","自动",总支出!I1577)</f>
        <v>自动</v>
      </c>
      <c r="I1577" s="6" t="str">
        <f>IF(F1577="","",IFERROR(VLOOKUP(F1577,税费设置!$A$15:$B$27,2,FALSE),"含税不明"))</f>
        <v/>
      </c>
      <c r="J1577" s="6" t="str">
        <f t="shared" si="169"/>
        <v/>
      </c>
      <c r="K1577" s="6" t="str">
        <f>IF(AND(税费设置!$B$5="是",G1577="个人支出",J1577="应税"),"是","否")</f>
        <v>否</v>
      </c>
      <c r="L1577" s="8">
        <f t="shared" si="170"/>
        <v>0</v>
      </c>
      <c r="M1577" s="8">
        <f t="shared" si="171"/>
        <v>0</v>
      </c>
      <c r="N1577" s="8">
        <f t="shared" si="172"/>
        <v>0</v>
      </c>
      <c r="O1577" s="8">
        <f t="shared" si="173"/>
        <v>0</v>
      </c>
      <c r="P1577" s="8">
        <f>IF(K1577&lt;&gt;"是",0,IF(税费设置!$B$6="是",E1577/(1+税费设置!$B$10),E1577))</f>
        <v>0</v>
      </c>
      <c r="Q1577" s="8">
        <f>IF(K1577&lt;&gt;"是",0,P1577*税费设置!$B$8)</f>
        <v>0</v>
      </c>
      <c r="R1577" s="8">
        <f>IF(K1577&lt;&gt;"是",0,P1577*税费设置!$B$9)</f>
        <v>0</v>
      </c>
      <c r="S1577" s="8">
        <f t="shared" si="174"/>
        <v>0</v>
      </c>
    </row>
    <row r="1578" spans="1:19" ht="13.9">
      <c r="A1578" s="6" t="str">
        <f>IF(总支出!A1578="","",总支出!A1578)</f>
        <v/>
      </c>
      <c r="B1578" s="7" t="str">
        <f>IF(总支出!B1578="","",总支出!B1578)</f>
        <v/>
      </c>
      <c r="C1578" s="6" t="str">
        <f t="shared" si="168"/>
        <v/>
      </c>
      <c r="D1578" s="6" t="str">
        <f>IF(总支出!C1578="","",总支出!C1578)</f>
        <v/>
      </c>
      <c r="E1578" s="8" t="str">
        <f>IF(总支出!D1578="","",总支出!D1578)</f>
        <v/>
      </c>
      <c r="F1578" s="6" t="str">
        <f>IF(总支出!E1578="","",总支出!E1578)</f>
        <v/>
      </c>
      <c r="G1578" s="6" t="str">
        <f>IF(总支出!H1578="","",总支出!H1578)</f>
        <v/>
      </c>
      <c r="H1578" s="6" t="str">
        <f>IF(总支出!I1578="","自动",总支出!I1578)</f>
        <v>自动</v>
      </c>
      <c r="I1578" s="6" t="str">
        <f>IF(F1578="","",IFERROR(VLOOKUP(F1578,税费设置!$A$15:$B$27,2,FALSE),"含税不明"))</f>
        <v/>
      </c>
      <c r="J1578" s="6" t="str">
        <f t="shared" si="169"/>
        <v/>
      </c>
      <c r="K1578" s="6" t="str">
        <f>IF(AND(税费设置!$B$5="是",G1578="个人支出",J1578="应税"),"是","否")</f>
        <v>否</v>
      </c>
      <c r="L1578" s="8">
        <f t="shared" si="170"/>
        <v>0</v>
      </c>
      <c r="M1578" s="8">
        <f t="shared" si="171"/>
        <v>0</v>
      </c>
      <c r="N1578" s="8">
        <f t="shared" si="172"/>
        <v>0</v>
      </c>
      <c r="O1578" s="8">
        <f t="shared" si="173"/>
        <v>0</v>
      </c>
      <c r="P1578" s="8">
        <f>IF(K1578&lt;&gt;"是",0,IF(税费设置!$B$6="是",E1578/(1+税费设置!$B$10),E1578))</f>
        <v>0</v>
      </c>
      <c r="Q1578" s="8">
        <f>IF(K1578&lt;&gt;"是",0,P1578*税费设置!$B$8)</f>
        <v>0</v>
      </c>
      <c r="R1578" s="8">
        <f>IF(K1578&lt;&gt;"是",0,P1578*税费设置!$B$9)</f>
        <v>0</v>
      </c>
      <c r="S1578" s="8">
        <f t="shared" si="174"/>
        <v>0</v>
      </c>
    </row>
    <row r="1579" spans="1:19" ht="13.9">
      <c r="A1579" s="6" t="str">
        <f>IF(总支出!A1579="","",总支出!A1579)</f>
        <v/>
      </c>
      <c r="B1579" s="7" t="str">
        <f>IF(总支出!B1579="","",总支出!B1579)</f>
        <v/>
      </c>
      <c r="C1579" s="6" t="str">
        <f t="shared" si="168"/>
        <v/>
      </c>
      <c r="D1579" s="6" t="str">
        <f>IF(总支出!C1579="","",总支出!C1579)</f>
        <v/>
      </c>
      <c r="E1579" s="8" t="str">
        <f>IF(总支出!D1579="","",总支出!D1579)</f>
        <v/>
      </c>
      <c r="F1579" s="6" t="str">
        <f>IF(总支出!E1579="","",总支出!E1579)</f>
        <v/>
      </c>
      <c r="G1579" s="6" t="str">
        <f>IF(总支出!H1579="","",总支出!H1579)</f>
        <v/>
      </c>
      <c r="H1579" s="6" t="str">
        <f>IF(总支出!I1579="","自动",总支出!I1579)</f>
        <v>自动</v>
      </c>
      <c r="I1579" s="6" t="str">
        <f>IF(F1579="","",IFERROR(VLOOKUP(F1579,税费设置!$A$15:$B$27,2,FALSE),"含税不明"))</f>
        <v/>
      </c>
      <c r="J1579" s="6" t="str">
        <f t="shared" si="169"/>
        <v/>
      </c>
      <c r="K1579" s="6" t="str">
        <f>IF(AND(税费设置!$B$5="是",G1579="个人支出",J1579="应税"),"是","否")</f>
        <v>否</v>
      </c>
      <c r="L1579" s="8">
        <f t="shared" si="170"/>
        <v>0</v>
      </c>
      <c r="M1579" s="8">
        <f t="shared" si="171"/>
        <v>0</v>
      </c>
      <c r="N1579" s="8">
        <f t="shared" si="172"/>
        <v>0</v>
      </c>
      <c r="O1579" s="8">
        <f t="shared" si="173"/>
        <v>0</v>
      </c>
      <c r="P1579" s="8">
        <f>IF(K1579&lt;&gt;"是",0,IF(税费设置!$B$6="是",E1579/(1+税费设置!$B$10),E1579))</f>
        <v>0</v>
      </c>
      <c r="Q1579" s="8">
        <f>IF(K1579&lt;&gt;"是",0,P1579*税费设置!$B$8)</f>
        <v>0</v>
      </c>
      <c r="R1579" s="8">
        <f>IF(K1579&lt;&gt;"是",0,P1579*税费设置!$B$9)</f>
        <v>0</v>
      </c>
      <c r="S1579" s="8">
        <f t="shared" si="174"/>
        <v>0</v>
      </c>
    </row>
    <row r="1580" spans="1:19" ht="13.9">
      <c r="A1580" s="6" t="str">
        <f>IF(总支出!A1580="","",总支出!A1580)</f>
        <v/>
      </c>
      <c r="B1580" s="7" t="str">
        <f>IF(总支出!B1580="","",总支出!B1580)</f>
        <v/>
      </c>
      <c r="C1580" s="6" t="str">
        <f t="shared" si="168"/>
        <v/>
      </c>
      <c r="D1580" s="6" t="str">
        <f>IF(总支出!C1580="","",总支出!C1580)</f>
        <v/>
      </c>
      <c r="E1580" s="8" t="str">
        <f>IF(总支出!D1580="","",总支出!D1580)</f>
        <v/>
      </c>
      <c r="F1580" s="6" t="str">
        <f>IF(总支出!E1580="","",总支出!E1580)</f>
        <v/>
      </c>
      <c r="G1580" s="6" t="str">
        <f>IF(总支出!H1580="","",总支出!H1580)</f>
        <v/>
      </c>
      <c r="H1580" s="6" t="str">
        <f>IF(总支出!I1580="","自动",总支出!I1580)</f>
        <v>自动</v>
      </c>
      <c r="I1580" s="6" t="str">
        <f>IF(F1580="","",IFERROR(VLOOKUP(F1580,税费设置!$A$15:$B$27,2,FALSE),"含税不明"))</f>
        <v/>
      </c>
      <c r="J1580" s="6" t="str">
        <f t="shared" si="169"/>
        <v/>
      </c>
      <c r="K1580" s="6" t="str">
        <f>IF(AND(税费设置!$B$5="是",G1580="个人支出",J1580="应税"),"是","否")</f>
        <v>否</v>
      </c>
      <c r="L1580" s="8">
        <f t="shared" si="170"/>
        <v>0</v>
      </c>
      <c r="M1580" s="8">
        <f t="shared" si="171"/>
        <v>0</v>
      </c>
      <c r="N1580" s="8">
        <f t="shared" si="172"/>
        <v>0</v>
      </c>
      <c r="O1580" s="8">
        <f t="shared" si="173"/>
        <v>0</v>
      </c>
      <c r="P1580" s="8">
        <f>IF(K1580&lt;&gt;"是",0,IF(税费设置!$B$6="是",E1580/(1+税费设置!$B$10),E1580))</f>
        <v>0</v>
      </c>
      <c r="Q1580" s="8">
        <f>IF(K1580&lt;&gt;"是",0,P1580*税费设置!$B$8)</f>
        <v>0</v>
      </c>
      <c r="R1580" s="8">
        <f>IF(K1580&lt;&gt;"是",0,P1580*税费设置!$B$9)</f>
        <v>0</v>
      </c>
      <c r="S1580" s="8">
        <f t="shared" si="174"/>
        <v>0</v>
      </c>
    </row>
    <row r="1581" spans="1:19" ht="13.9">
      <c r="A1581" s="6" t="str">
        <f>IF(总支出!A1581="","",总支出!A1581)</f>
        <v/>
      </c>
      <c r="B1581" s="7" t="str">
        <f>IF(总支出!B1581="","",总支出!B1581)</f>
        <v/>
      </c>
      <c r="C1581" s="6" t="str">
        <f t="shared" si="168"/>
        <v/>
      </c>
      <c r="D1581" s="6" t="str">
        <f>IF(总支出!C1581="","",总支出!C1581)</f>
        <v/>
      </c>
      <c r="E1581" s="8" t="str">
        <f>IF(总支出!D1581="","",总支出!D1581)</f>
        <v/>
      </c>
      <c r="F1581" s="6" t="str">
        <f>IF(总支出!E1581="","",总支出!E1581)</f>
        <v/>
      </c>
      <c r="G1581" s="6" t="str">
        <f>IF(总支出!H1581="","",总支出!H1581)</f>
        <v/>
      </c>
      <c r="H1581" s="6" t="str">
        <f>IF(总支出!I1581="","自动",总支出!I1581)</f>
        <v>自动</v>
      </c>
      <c r="I1581" s="6" t="str">
        <f>IF(F1581="","",IFERROR(VLOOKUP(F1581,税费设置!$A$15:$B$27,2,FALSE),"含税不明"))</f>
        <v/>
      </c>
      <c r="J1581" s="6" t="str">
        <f t="shared" si="169"/>
        <v/>
      </c>
      <c r="K1581" s="6" t="str">
        <f>IF(AND(税费设置!$B$5="是",G1581="个人支出",J1581="应税"),"是","否")</f>
        <v>否</v>
      </c>
      <c r="L1581" s="8">
        <f t="shared" si="170"/>
        <v>0</v>
      </c>
      <c r="M1581" s="8">
        <f t="shared" si="171"/>
        <v>0</v>
      </c>
      <c r="N1581" s="8">
        <f t="shared" si="172"/>
        <v>0</v>
      </c>
      <c r="O1581" s="8">
        <f t="shared" si="173"/>
        <v>0</v>
      </c>
      <c r="P1581" s="8">
        <f>IF(K1581&lt;&gt;"是",0,IF(税费设置!$B$6="是",E1581/(1+税费设置!$B$10),E1581))</f>
        <v>0</v>
      </c>
      <c r="Q1581" s="8">
        <f>IF(K1581&lt;&gt;"是",0,P1581*税费设置!$B$8)</f>
        <v>0</v>
      </c>
      <c r="R1581" s="8">
        <f>IF(K1581&lt;&gt;"是",0,P1581*税费设置!$B$9)</f>
        <v>0</v>
      </c>
      <c r="S1581" s="8">
        <f t="shared" si="174"/>
        <v>0</v>
      </c>
    </row>
    <row r="1582" spans="1:19" ht="13.9">
      <c r="A1582" s="6" t="str">
        <f>IF(总支出!A1582="","",总支出!A1582)</f>
        <v/>
      </c>
      <c r="B1582" s="7" t="str">
        <f>IF(总支出!B1582="","",总支出!B1582)</f>
        <v/>
      </c>
      <c r="C1582" s="6" t="str">
        <f t="shared" si="168"/>
        <v/>
      </c>
      <c r="D1582" s="6" t="str">
        <f>IF(总支出!C1582="","",总支出!C1582)</f>
        <v/>
      </c>
      <c r="E1582" s="8" t="str">
        <f>IF(总支出!D1582="","",总支出!D1582)</f>
        <v/>
      </c>
      <c r="F1582" s="6" t="str">
        <f>IF(总支出!E1582="","",总支出!E1582)</f>
        <v/>
      </c>
      <c r="G1582" s="6" t="str">
        <f>IF(总支出!H1582="","",总支出!H1582)</f>
        <v/>
      </c>
      <c r="H1582" s="6" t="str">
        <f>IF(总支出!I1582="","自动",总支出!I1582)</f>
        <v>自动</v>
      </c>
      <c r="I1582" s="6" t="str">
        <f>IF(F1582="","",IFERROR(VLOOKUP(F1582,税费设置!$A$15:$B$27,2,FALSE),"含税不明"))</f>
        <v/>
      </c>
      <c r="J1582" s="6" t="str">
        <f t="shared" si="169"/>
        <v/>
      </c>
      <c r="K1582" s="6" t="str">
        <f>IF(AND(税费设置!$B$5="是",G1582="个人支出",J1582="应税"),"是","否")</f>
        <v>否</v>
      </c>
      <c r="L1582" s="8">
        <f t="shared" si="170"/>
        <v>0</v>
      </c>
      <c r="M1582" s="8">
        <f t="shared" si="171"/>
        <v>0</v>
      </c>
      <c r="N1582" s="8">
        <f t="shared" si="172"/>
        <v>0</v>
      </c>
      <c r="O1582" s="8">
        <f t="shared" si="173"/>
        <v>0</v>
      </c>
      <c r="P1582" s="8">
        <f>IF(K1582&lt;&gt;"是",0,IF(税费设置!$B$6="是",E1582/(1+税费设置!$B$10),E1582))</f>
        <v>0</v>
      </c>
      <c r="Q1582" s="8">
        <f>IF(K1582&lt;&gt;"是",0,P1582*税费设置!$B$8)</f>
        <v>0</v>
      </c>
      <c r="R1582" s="8">
        <f>IF(K1582&lt;&gt;"是",0,P1582*税费设置!$B$9)</f>
        <v>0</v>
      </c>
      <c r="S1582" s="8">
        <f t="shared" si="174"/>
        <v>0</v>
      </c>
    </row>
    <row r="1583" spans="1:19" ht="13.9">
      <c r="A1583" s="6" t="str">
        <f>IF(总支出!A1583="","",总支出!A1583)</f>
        <v/>
      </c>
      <c r="B1583" s="7" t="str">
        <f>IF(总支出!B1583="","",总支出!B1583)</f>
        <v/>
      </c>
      <c r="C1583" s="6" t="str">
        <f t="shared" si="168"/>
        <v/>
      </c>
      <c r="D1583" s="6" t="str">
        <f>IF(总支出!C1583="","",总支出!C1583)</f>
        <v/>
      </c>
      <c r="E1583" s="8" t="str">
        <f>IF(总支出!D1583="","",总支出!D1583)</f>
        <v/>
      </c>
      <c r="F1583" s="6" t="str">
        <f>IF(总支出!E1583="","",总支出!E1583)</f>
        <v/>
      </c>
      <c r="G1583" s="6" t="str">
        <f>IF(总支出!H1583="","",总支出!H1583)</f>
        <v/>
      </c>
      <c r="H1583" s="6" t="str">
        <f>IF(总支出!I1583="","自动",总支出!I1583)</f>
        <v>自动</v>
      </c>
      <c r="I1583" s="6" t="str">
        <f>IF(F1583="","",IFERROR(VLOOKUP(F1583,税费设置!$A$15:$B$27,2,FALSE),"含税不明"))</f>
        <v/>
      </c>
      <c r="J1583" s="6" t="str">
        <f t="shared" si="169"/>
        <v/>
      </c>
      <c r="K1583" s="6" t="str">
        <f>IF(AND(税费设置!$B$5="是",G1583="个人支出",J1583="应税"),"是","否")</f>
        <v>否</v>
      </c>
      <c r="L1583" s="8">
        <f t="shared" si="170"/>
        <v>0</v>
      </c>
      <c r="M1583" s="8">
        <f t="shared" si="171"/>
        <v>0</v>
      </c>
      <c r="N1583" s="8">
        <f t="shared" si="172"/>
        <v>0</v>
      </c>
      <c r="O1583" s="8">
        <f t="shared" si="173"/>
        <v>0</v>
      </c>
      <c r="P1583" s="8">
        <f>IF(K1583&lt;&gt;"是",0,IF(税费设置!$B$6="是",E1583/(1+税费设置!$B$10),E1583))</f>
        <v>0</v>
      </c>
      <c r="Q1583" s="8">
        <f>IF(K1583&lt;&gt;"是",0,P1583*税费设置!$B$8)</f>
        <v>0</v>
      </c>
      <c r="R1583" s="8">
        <f>IF(K1583&lt;&gt;"是",0,P1583*税费设置!$B$9)</f>
        <v>0</v>
      </c>
      <c r="S1583" s="8">
        <f t="shared" si="174"/>
        <v>0</v>
      </c>
    </row>
    <row r="1584" spans="1:19" ht="13.9">
      <c r="A1584" s="6" t="str">
        <f>IF(总支出!A1584="","",总支出!A1584)</f>
        <v/>
      </c>
      <c r="B1584" s="7" t="str">
        <f>IF(总支出!B1584="","",总支出!B1584)</f>
        <v/>
      </c>
      <c r="C1584" s="6" t="str">
        <f t="shared" si="168"/>
        <v/>
      </c>
      <c r="D1584" s="6" t="str">
        <f>IF(总支出!C1584="","",总支出!C1584)</f>
        <v/>
      </c>
      <c r="E1584" s="8" t="str">
        <f>IF(总支出!D1584="","",总支出!D1584)</f>
        <v/>
      </c>
      <c r="F1584" s="6" t="str">
        <f>IF(总支出!E1584="","",总支出!E1584)</f>
        <v/>
      </c>
      <c r="G1584" s="6" t="str">
        <f>IF(总支出!H1584="","",总支出!H1584)</f>
        <v/>
      </c>
      <c r="H1584" s="6" t="str">
        <f>IF(总支出!I1584="","自动",总支出!I1584)</f>
        <v>自动</v>
      </c>
      <c r="I1584" s="6" t="str">
        <f>IF(F1584="","",IFERROR(VLOOKUP(F1584,税费设置!$A$15:$B$27,2,FALSE),"含税不明"))</f>
        <v/>
      </c>
      <c r="J1584" s="6" t="str">
        <f t="shared" si="169"/>
        <v/>
      </c>
      <c r="K1584" s="6" t="str">
        <f>IF(AND(税费设置!$B$5="是",G1584="个人支出",J1584="应税"),"是","否")</f>
        <v>否</v>
      </c>
      <c r="L1584" s="8">
        <f t="shared" si="170"/>
        <v>0</v>
      </c>
      <c r="M1584" s="8">
        <f t="shared" si="171"/>
        <v>0</v>
      </c>
      <c r="N1584" s="8">
        <f t="shared" si="172"/>
        <v>0</v>
      </c>
      <c r="O1584" s="8">
        <f t="shared" si="173"/>
        <v>0</v>
      </c>
      <c r="P1584" s="8">
        <f>IF(K1584&lt;&gt;"是",0,IF(税费设置!$B$6="是",E1584/(1+税费设置!$B$10),E1584))</f>
        <v>0</v>
      </c>
      <c r="Q1584" s="8">
        <f>IF(K1584&lt;&gt;"是",0,P1584*税费设置!$B$8)</f>
        <v>0</v>
      </c>
      <c r="R1584" s="8">
        <f>IF(K1584&lt;&gt;"是",0,P1584*税费设置!$B$9)</f>
        <v>0</v>
      </c>
      <c r="S1584" s="8">
        <f t="shared" si="174"/>
        <v>0</v>
      </c>
    </row>
    <row r="1585" spans="1:19" ht="13.9">
      <c r="A1585" s="6" t="str">
        <f>IF(总支出!A1585="","",总支出!A1585)</f>
        <v/>
      </c>
      <c r="B1585" s="7" t="str">
        <f>IF(总支出!B1585="","",总支出!B1585)</f>
        <v/>
      </c>
      <c r="C1585" s="6" t="str">
        <f t="shared" si="168"/>
        <v/>
      </c>
      <c r="D1585" s="6" t="str">
        <f>IF(总支出!C1585="","",总支出!C1585)</f>
        <v/>
      </c>
      <c r="E1585" s="8" t="str">
        <f>IF(总支出!D1585="","",总支出!D1585)</f>
        <v/>
      </c>
      <c r="F1585" s="6" t="str">
        <f>IF(总支出!E1585="","",总支出!E1585)</f>
        <v/>
      </c>
      <c r="G1585" s="6" t="str">
        <f>IF(总支出!H1585="","",总支出!H1585)</f>
        <v/>
      </c>
      <c r="H1585" s="6" t="str">
        <f>IF(总支出!I1585="","自动",总支出!I1585)</f>
        <v>自动</v>
      </c>
      <c r="I1585" s="6" t="str">
        <f>IF(F1585="","",IFERROR(VLOOKUP(F1585,税费设置!$A$15:$B$27,2,FALSE),"含税不明"))</f>
        <v/>
      </c>
      <c r="J1585" s="6" t="str">
        <f t="shared" si="169"/>
        <v/>
      </c>
      <c r="K1585" s="6" t="str">
        <f>IF(AND(税费设置!$B$5="是",G1585="个人支出",J1585="应税"),"是","否")</f>
        <v>否</v>
      </c>
      <c r="L1585" s="8">
        <f t="shared" si="170"/>
        <v>0</v>
      </c>
      <c r="M1585" s="8">
        <f t="shared" si="171"/>
        <v>0</v>
      </c>
      <c r="N1585" s="8">
        <f t="shared" si="172"/>
        <v>0</v>
      </c>
      <c r="O1585" s="8">
        <f t="shared" si="173"/>
        <v>0</v>
      </c>
      <c r="P1585" s="8">
        <f>IF(K1585&lt;&gt;"是",0,IF(税费设置!$B$6="是",E1585/(1+税费设置!$B$10),E1585))</f>
        <v>0</v>
      </c>
      <c r="Q1585" s="8">
        <f>IF(K1585&lt;&gt;"是",0,P1585*税费设置!$B$8)</f>
        <v>0</v>
      </c>
      <c r="R1585" s="8">
        <f>IF(K1585&lt;&gt;"是",0,P1585*税费设置!$B$9)</f>
        <v>0</v>
      </c>
      <c r="S1585" s="8">
        <f t="shared" si="174"/>
        <v>0</v>
      </c>
    </row>
    <row r="1586" spans="1:19" ht="13.9">
      <c r="A1586" s="6" t="str">
        <f>IF(总支出!A1586="","",总支出!A1586)</f>
        <v/>
      </c>
      <c r="B1586" s="7" t="str">
        <f>IF(总支出!B1586="","",总支出!B1586)</f>
        <v/>
      </c>
      <c r="C1586" s="6" t="str">
        <f t="shared" si="168"/>
        <v/>
      </c>
      <c r="D1586" s="6" t="str">
        <f>IF(总支出!C1586="","",总支出!C1586)</f>
        <v/>
      </c>
      <c r="E1586" s="8" t="str">
        <f>IF(总支出!D1586="","",总支出!D1586)</f>
        <v/>
      </c>
      <c r="F1586" s="6" t="str">
        <f>IF(总支出!E1586="","",总支出!E1586)</f>
        <v/>
      </c>
      <c r="G1586" s="6" t="str">
        <f>IF(总支出!H1586="","",总支出!H1586)</f>
        <v/>
      </c>
      <c r="H1586" s="6" t="str">
        <f>IF(总支出!I1586="","自动",总支出!I1586)</f>
        <v>自动</v>
      </c>
      <c r="I1586" s="6" t="str">
        <f>IF(F1586="","",IFERROR(VLOOKUP(F1586,税费设置!$A$15:$B$27,2,FALSE),"含税不明"))</f>
        <v/>
      </c>
      <c r="J1586" s="6" t="str">
        <f t="shared" si="169"/>
        <v/>
      </c>
      <c r="K1586" s="6" t="str">
        <f>IF(AND(税费设置!$B$5="是",G1586="个人支出",J1586="应税"),"是","否")</f>
        <v>否</v>
      </c>
      <c r="L1586" s="8">
        <f t="shared" si="170"/>
        <v>0</v>
      </c>
      <c r="M1586" s="8">
        <f t="shared" si="171"/>
        <v>0</v>
      </c>
      <c r="N1586" s="8">
        <f t="shared" si="172"/>
        <v>0</v>
      </c>
      <c r="O1586" s="8">
        <f t="shared" si="173"/>
        <v>0</v>
      </c>
      <c r="P1586" s="8">
        <f>IF(K1586&lt;&gt;"是",0,IF(税费设置!$B$6="是",E1586/(1+税费设置!$B$10),E1586))</f>
        <v>0</v>
      </c>
      <c r="Q1586" s="8">
        <f>IF(K1586&lt;&gt;"是",0,P1586*税费设置!$B$8)</f>
        <v>0</v>
      </c>
      <c r="R1586" s="8">
        <f>IF(K1586&lt;&gt;"是",0,P1586*税费设置!$B$9)</f>
        <v>0</v>
      </c>
      <c r="S1586" s="8">
        <f t="shared" si="174"/>
        <v>0</v>
      </c>
    </row>
    <row r="1587" spans="1:19" ht="13.9">
      <c r="A1587" s="6" t="str">
        <f>IF(总支出!A1587="","",总支出!A1587)</f>
        <v/>
      </c>
      <c r="B1587" s="7" t="str">
        <f>IF(总支出!B1587="","",总支出!B1587)</f>
        <v/>
      </c>
      <c r="C1587" s="6" t="str">
        <f t="shared" si="168"/>
        <v/>
      </c>
      <c r="D1587" s="6" t="str">
        <f>IF(总支出!C1587="","",总支出!C1587)</f>
        <v/>
      </c>
      <c r="E1587" s="8" t="str">
        <f>IF(总支出!D1587="","",总支出!D1587)</f>
        <v/>
      </c>
      <c r="F1587" s="6" t="str">
        <f>IF(总支出!E1587="","",总支出!E1587)</f>
        <v/>
      </c>
      <c r="G1587" s="6" t="str">
        <f>IF(总支出!H1587="","",总支出!H1587)</f>
        <v/>
      </c>
      <c r="H1587" s="6" t="str">
        <f>IF(总支出!I1587="","自动",总支出!I1587)</f>
        <v>自动</v>
      </c>
      <c r="I1587" s="6" t="str">
        <f>IF(F1587="","",IFERROR(VLOOKUP(F1587,税费设置!$A$15:$B$27,2,FALSE),"含税不明"))</f>
        <v/>
      </c>
      <c r="J1587" s="6" t="str">
        <f t="shared" si="169"/>
        <v/>
      </c>
      <c r="K1587" s="6" t="str">
        <f>IF(AND(税费设置!$B$5="是",G1587="个人支出",J1587="应税"),"是","否")</f>
        <v>否</v>
      </c>
      <c r="L1587" s="8">
        <f t="shared" si="170"/>
        <v>0</v>
      </c>
      <c r="M1587" s="8">
        <f t="shared" si="171"/>
        <v>0</v>
      </c>
      <c r="N1587" s="8">
        <f t="shared" si="172"/>
        <v>0</v>
      </c>
      <c r="O1587" s="8">
        <f t="shared" si="173"/>
        <v>0</v>
      </c>
      <c r="P1587" s="8">
        <f>IF(K1587&lt;&gt;"是",0,IF(税费设置!$B$6="是",E1587/(1+税费设置!$B$10),E1587))</f>
        <v>0</v>
      </c>
      <c r="Q1587" s="8">
        <f>IF(K1587&lt;&gt;"是",0,P1587*税费设置!$B$8)</f>
        <v>0</v>
      </c>
      <c r="R1587" s="8">
        <f>IF(K1587&lt;&gt;"是",0,P1587*税费设置!$B$9)</f>
        <v>0</v>
      </c>
      <c r="S1587" s="8">
        <f t="shared" si="174"/>
        <v>0</v>
      </c>
    </row>
    <row r="1588" spans="1:19" ht="13.9">
      <c r="A1588" s="6" t="str">
        <f>IF(总支出!A1588="","",总支出!A1588)</f>
        <v/>
      </c>
      <c r="B1588" s="7" t="str">
        <f>IF(总支出!B1588="","",总支出!B1588)</f>
        <v/>
      </c>
      <c r="C1588" s="6" t="str">
        <f t="shared" si="168"/>
        <v/>
      </c>
      <c r="D1588" s="6" t="str">
        <f>IF(总支出!C1588="","",总支出!C1588)</f>
        <v/>
      </c>
      <c r="E1588" s="8" t="str">
        <f>IF(总支出!D1588="","",总支出!D1588)</f>
        <v/>
      </c>
      <c r="F1588" s="6" t="str">
        <f>IF(总支出!E1588="","",总支出!E1588)</f>
        <v/>
      </c>
      <c r="G1588" s="6" t="str">
        <f>IF(总支出!H1588="","",总支出!H1588)</f>
        <v/>
      </c>
      <c r="H1588" s="6" t="str">
        <f>IF(总支出!I1588="","自动",总支出!I1588)</f>
        <v>自动</v>
      </c>
      <c r="I1588" s="6" t="str">
        <f>IF(F1588="","",IFERROR(VLOOKUP(F1588,税费设置!$A$15:$B$27,2,FALSE),"含税不明"))</f>
        <v/>
      </c>
      <c r="J1588" s="6" t="str">
        <f t="shared" si="169"/>
        <v/>
      </c>
      <c r="K1588" s="6" t="str">
        <f>IF(AND(税费设置!$B$5="是",G1588="个人支出",J1588="应税"),"是","否")</f>
        <v>否</v>
      </c>
      <c r="L1588" s="8">
        <f t="shared" si="170"/>
        <v>0</v>
      </c>
      <c r="M1588" s="8">
        <f t="shared" si="171"/>
        <v>0</v>
      </c>
      <c r="N1588" s="8">
        <f t="shared" si="172"/>
        <v>0</v>
      </c>
      <c r="O1588" s="8">
        <f t="shared" si="173"/>
        <v>0</v>
      </c>
      <c r="P1588" s="8">
        <f>IF(K1588&lt;&gt;"是",0,IF(税费设置!$B$6="是",E1588/(1+税费设置!$B$10),E1588))</f>
        <v>0</v>
      </c>
      <c r="Q1588" s="8">
        <f>IF(K1588&lt;&gt;"是",0,P1588*税费设置!$B$8)</f>
        <v>0</v>
      </c>
      <c r="R1588" s="8">
        <f>IF(K1588&lt;&gt;"是",0,P1588*税费设置!$B$9)</f>
        <v>0</v>
      </c>
      <c r="S1588" s="8">
        <f t="shared" si="174"/>
        <v>0</v>
      </c>
    </row>
    <row r="1589" spans="1:19" ht="13.9">
      <c r="A1589" s="6" t="str">
        <f>IF(总支出!A1589="","",总支出!A1589)</f>
        <v/>
      </c>
      <c r="B1589" s="7" t="str">
        <f>IF(总支出!B1589="","",总支出!B1589)</f>
        <v/>
      </c>
      <c r="C1589" s="6" t="str">
        <f t="shared" si="168"/>
        <v/>
      </c>
      <c r="D1589" s="6" t="str">
        <f>IF(总支出!C1589="","",总支出!C1589)</f>
        <v/>
      </c>
      <c r="E1589" s="8" t="str">
        <f>IF(总支出!D1589="","",总支出!D1589)</f>
        <v/>
      </c>
      <c r="F1589" s="6" t="str">
        <f>IF(总支出!E1589="","",总支出!E1589)</f>
        <v/>
      </c>
      <c r="G1589" s="6" t="str">
        <f>IF(总支出!H1589="","",总支出!H1589)</f>
        <v/>
      </c>
      <c r="H1589" s="6" t="str">
        <f>IF(总支出!I1589="","自动",总支出!I1589)</f>
        <v>自动</v>
      </c>
      <c r="I1589" s="6" t="str">
        <f>IF(F1589="","",IFERROR(VLOOKUP(F1589,税费设置!$A$15:$B$27,2,FALSE),"含税不明"))</f>
        <v/>
      </c>
      <c r="J1589" s="6" t="str">
        <f t="shared" si="169"/>
        <v/>
      </c>
      <c r="K1589" s="6" t="str">
        <f>IF(AND(税费设置!$B$5="是",G1589="个人支出",J1589="应税"),"是","否")</f>
        <v>否</v>
      </c>
      <c r="L1589" s="8">
        <f t="shared" si="170"/>
        <v>0</v>
      </c>
      <c r="M1589" s="8">
        <f t="shared" si="171"/>
        <v>0</v>
      </c>
      <c r="N1589" s="8">
        <f t="shared" si="172"/>
        <v>0</v>
      </c>
      <c r="O1589" s="8">
        <f t="shared" si="173"/>
        <v>0</v>
      </c>
      <c r="P1589" s="8">
        <f>IF(K1589&lt;&gt;"是",0,IF(税费设置!$B$6="是",E1589/(1+税费设置!$B$10),E1589))</f>
        <v>0</v>
      </c>
      <c r="Q1589" s="8">
        <f>IF(K1589&lt;&gt;"是",0,P1589*税费设置!$B$8)</f>
        <v>0</v>
      </c>
      <c r="R1589" s="8">
        <f>IF(K1589&lt;&gt;"是",0,P1589*税费设置!$B$9)</f>
        <v>0</v>
      </c>
      <c r="S1589" s="8">
        <f t="shared" si="174"/>
        <v>0</v>
      </c>
    </row>
    <row r="1590" spans="1:19" ht="13.9">
      <c r="A1590" s="6" t="str">
        <f>IF(总支出!A1590="","",总支出!A1590)</f>
        <v/>
      </c>
      <c r="B1590" s="7" t="str">
        <f>IF(总支出!B1590="","",总支出!B1590)</f>
        <v/>
      </c>
      <c r="C1590" s="6" t="str">
        <f t="shared" si="168"/>
        <v/>
      </c>
      <c r="D1590" s="6" t="str">
        <f>IF(总支出!C1590="","",总支出!C1590)</f>
        <v/>
      </c>
      <c r="E1590" s="8" t="str">
        <f>IF(总支出!D1590="","",总支出!D1590)</f>
        <v/>
      </c>
      <c r="F1590" s="6" t="str">
        <f>IF(总支出!E1590="","",总支出!E1590)</f>
        <v/>
      </c>
      <c r="G1590" s="6" t="str">
        <f>IF(总支出!H1590="","",总支出!H1590)</f>
        <v/>
      </c>
      <c r="H1590" s="6" t="str">
        <f>IF(总支出!I1590="","自动",总支出!I1590)</f>
        <v>自动</v>
      </c>
      <c r="I1590" s="6" t="str">
        <f>IF(F1590="","",IFERROR(VLOOKUP(F1590,税费设置!$A$15:$B$27,2,FALSE),"含税不明"))</f>
        <v/>
      </c>
      <c r="J1590" s="6" t="str">
        <f t="shared" si="169"/>
        <v/>
      </c>
      <c r="K1590" s="6" t="str">
        <f>IF(AND(税费设置!$B$5="是",G1590="个人支出",J1590="应税"),"是","否")</f>
        <v>否</v>
      </c>
      <c r="L1590" s="8">
        <f t="shared" si="170"/>
        <v>0</v>
      </c>
      <c r="M1590" s="8">
        <f t="shared" si="171"/>
        <v>0</v>
      </c>
      <c r="N1590" s="8">
        <f t="shared" si="172"/>
        <v>0</v>
      </c>
      <c r="O1590" s="8">
        <f t="shared" si="173"/>
        <v>0</v>
      </c>
      <c r="P1590" s="8">
        <f>IF(K1590&lt;&gt;"是",0,IF(税费设置!$B$6="是",E1590/(1+税费设置!$B$10),E1590))</f>
        <v>0</v>
      </c>
      <c r="Q1590" s="8">
        <f>IF(K1590&lt;&gt;"是",0,P1590*税费设置!$B$8)</f>
        <v>0</v>
      </c>
      <c r="R1590" s="8">
        <f>IF(K1590&lt;&gt;"是",0,P1590*税费设置!$B$9)</f>
        <v>0</v>
      </c>
      <c r="S1590" s="8">
        <f t="shared" si="174"/>
        <v>0</v>
      </c>
    </row>
    <row r="1591" spans="1:19" ht="13.9">
      <c r="A1591" s="6" t="str">
        <f>IF(总支出!A1591="","",总支出!A1591)</f>
        <v/>
      </c>
      <c r="B1591" s="7" t="str">
        <f>IF(总支出!B1591="","",总支出!B1591)</f>
        <v/>
      </c>
      <c r="C1591" s="6" t="str">
        <f t="shared" si="168"/>
        <v/>
      </c>
      <c r="D1591" s="6" t="str">
        <f>IF(总支出!C1591="","",总支出!C1591)</f>
        <v/>
      </c>
      <c r="E1591" s="8" t="str">
        <f>IF(总支出!D1591="","",总支出!D1591)</f>
        <v/>
      </c>
      <c r="F1591" s="6" t="str">
        <f>IF(总支出!E1591="","",总支出!E1591)</f>
        <v/>
      </c>
      <c r="G1591" s="6" t="str">
        <f>IF(总支出!H1591="","",总支出!H1591)</f>
        <v/>
      </c>
      <c r="H1591" s="6" t="str">
        <f>IF(总支出!I1591="","自动",总支出!I1591)</f>
        <v>自动</v>
      </c>
      <c r="I1591" s="6" t="str">
        <f>IF(F1591="","",IFERROR(VLOOKUP(F1591,税费设置!$A$15:$B$27,2,FALSE),"含税不明"))</f>
        <v/>
      </c>
      <c r="J1591" s="6" t="str">
        <f t="shared" si="169"/>
        <v/>
      </c>
      <c r="K1591" s="6" t="str">
        <f>IF(AND(税费设置!$B$5="是",G1591="个人支出",J1591="应税"),"是","否")</f>
        <v>否</v>
      </c>
      <c r="L1591" s="8">
        <f t="shared" si="170"/>
        <v>0</v>
      </c>
      <c r="M1591" s="8">
        <f t="shared" si="171"/>
        <v>0</v>
      </c>
      <c r="N1591" s="8">
        <f t="shared" si="172"/>
        <v>0</v>
      </c>
      <c r="O1591" s="8">
        <f t="shared" si="173"/>
        <v>0</v>
      </c>
      <c r="P1591" s="8">
        <f>IF(K1591&lt;&gt;"是",0,IF(税费设置!$B$6="是",E1591/(1+税费设置!$B$10),E1591))</f>
        <v>0</v>
      </c>
      <c r="Q1591" s="8">
        <f>IF(K1591&lt;&gt;"是",0,P1591*税费设置!$B$8)</f>
        <v>0</v>
      </c>
      <c r="R1591" s="8">
        <f>IF(K1591&lt;&gt;"是",0,P1591*税费设置!$B$9)</f>
        <v>0</v>
      </c>
      <c r="S1591" s="8">
        <f t="shared" si="174"/>
        <v>0</v>
      </c>
    </row>
    <row r="1592" spans="1:19" ht="13.9">
      <c r="A1592" s="6" t="str">
        <f>IF(总支出!A1592="","",总支出!A1592)</f>
        <v/>
      </c>
      <c r="B1592" s="7" t="str">
        <f>IF(总支出!B1592="","",总支出!B1592)</f>
        <v/>
      </c>
      <c r="C1592" s="6" t="str">
        <f t="shared" si="168"/>
        <v/>
      </c>
      <c r="D1592" s="6" t="str">
        <f>IF(总支出!C1592="","",总支出!C1592)</f>
        <v/>
      </c>
      <c r="E1592" s="8" t="str">
        <f>IF(总支出!D1592="","",总支出!D1592)</f>
        <v/>
      </c>
      <c r="F1592" s="6" t="str">
        <f>IF(总支出!E1592="","",总支出!E1592)</f>
        <v/>
      </c>
      <c r="G1592" s="6" t="str">
        <f>IF(总支出!H1592="","",总支出!H1592)</f>
        <v/>
      </c>
      <c r="H1592" s="6" t="str">
        <f>IF(总支出!I1592="","自动",总支出!I1592)</f>
        <v>自动</v>
      </c>
      <c r="I1592" s="6" t="str">
        <f>IF(F1592="","",IFERROR(VLOOKUP(F1592,税费设置!$A$15:$B$27,2,FALSE),"含税不明"))</f>
        <v/>
      </c>
      <c r="J1592" s="6" t="str">
        <f t="shared" si="169"/>
        <v/>
      </c>
      <c r="K1592" s="6" t="str">
        <f>IF(AND(税费设置!$B$5="是",G1592="个人支出",J1592="应税"),"是","否")</f>
        <v>否</v>
      </c>
      <c r="L1592" s="8">
        <f t="shared" si="170"/>
        <v>0</v>
      </c>
      <c r="M1592" s="8">
        <f t="shared" si="171"/>
        <v>0</v>
      </c>
      <c r="N1592" s="8">
        <f t="shared" si="172"/>
        <v>0</v>
      </c>
      <c r="O1592" s="8">
        <f t="shared" si="173"/>
        <v>0</v>
      </c>
      <c r="P1592" s="8">
        <f>IF(K1592&lt;&gt;"是",0,IF(税费设置!$B$6="是",E1592/(1+税费设置!$B$10),E1592))</f>
        <v>0</v>
      </c>
      <c r="Q1592" s="8">
        <f>IF(K1592&lt;&gt;"是",0,P1592*税费设置!$B$8)</f>
        <v>0</v>
      </c>
      <c r="R1592" s="8">
        <f>IF(K1592&lt;&gt;"是",0,P1592*税费设置!$B$9)</f>
        <v>0</v>
      </c>
      <c r="S1592" s="8">
        <f t="shared" si="174"/>
        <v>0</v>
      </c>
    </row>
    <row r="1593" spans="1:19" ht="13.9">
      <c r="A1593" s="6" t="str">
        <f>IF(总支出!A1593="","",总支出!A1593)</f>
        <v/>
      </c>
      <c r="B1593" s="7" t="str">
        <f>IF(总支出!B1593="","",总支出!B1593)</f>
        <v/>
      </c>
      <c r="C1593" s="6" t="str">
        <f t="shared" si="168"/>
        <v/>
      </c>
      <c r="D1593" s="6" t="str">
        <f>IF(总支出!C1593="","",总支出!C1593)</f>
        <v/>
      </c>
      <c r="E1593" s="8" t="str">
        <f>IF(总支出!D1593="","",总支出!D1593)</f>
        <v/>
      </c>
      <c r="F1593" s="6" t="str">
        <f>IF(总支出!E1593="","",总支出!E1593)</f>
        <v/>
      </c>
      <c r="G1593" s="6" t="str">
        <f>IF(总支出!H1593="","",总支出!H1593)</f>
        <v/>
      </c>
      <c r="H1593" s="6" t="str">
        <f>IF(总支出!I1593="","自动",总支出!I1593)</f>
        <v>自动</v>
      </c>
      <c r="I1593" s="6" t="str">
        <f>IF(F1593="","",IFERROR(VLOOKUP(F1593,税费设置!$A$15:$B$27,2,FALSE),"含税不明"))</f>
        <v/>
      </c>
      <c r="J1593" s="6" t="str">
        <f t="shared" si="169"/>
        <v/>
      </c>
      <c r="K1593" s="6" t="str">
        <f>IF(AND(税费设置!$B$5="是",G1593="个人支出",J1593="应税"),"是","否")</f>
        <v>否</v>
      </c>
      <c r="L1593" s="8">
        <f t="shared" si="170"/>
        <v>0</v>
      </c>
      <c r="M1593" s="8">
        <f t="shared" si="171"/>
        <v>0</v>
      </c>
      <c r="N1593" s="8">
        <f t="shared" si="172"/>
        <v>0</v>
      </c>
      <c r="O1593" s="8">
        <f t="shared" si="173"/>
        <v>0</v>
      </c>
      <c r="P1593" s="8">
        <f>IF(K1593&lt;&gt;"是",0,IF(税费设置!$B$6="是",E1593/(1+税费设置!$B$10),E1593))</f>
        <v>0</v>
      </c>
      <c r="Q1593" s="8">
        <f>IF(K1593&lt;&gt;"是",0,P1593*税费设置!$B$8)</f>
        <v>0</v>
      </c>
      <c r="R1593" s="8">
        <f>IF(K1593&lt;&gt;"是",0,P1593*税费设置!$B$9)</f>
        <v>0</v>
      </c>
      <c r="S1593" s="8">
        <f t="shared" si="174"/>
        <v>0</v>
      </c>
    </row>
    <row r="1594" spans="1:19" ht="13.9">
      <c r="A1594" s="6" t="str">
        <f>IF(总支出!A1594="","",总支出!A1594)</f>
        <v/>
      </c>
      <c r="B1594" s="7" t="str">
        <f>IF(总支出!B1594="","",总支出!B1594)</f>
        <v/>
      </c>
      <c r="C1594" s="6" t="str">
        <f t="shared" si="168"/>
        <v/>
      </c>
      <c r="D1594" s="6" t="str">
        <f>IF(总支出!C1594="","",总支出!C1594)</f>
        <v/>
      </c>
      <c r="E1594" s="8" t="str">
        <f>IF(总支出!D1594="","",总支出!D1594)</f>
        <v/>
      </c>
      <c r="F1594" s="6" t="str">
        <f>IF(总支出!E1594="","",总支出!E1594)</f>
        <v/>
      </c>
      <c r="G1594" s="6" t="str">
        <f>IF(总支出!H1594="","",总支出!H1594)</f>
        <v/>
      </c>
      <c r="H1594" s="6" t="str">
        <f>IF(总支出!I1594="","自动",总支出!I1594)</f>
        <v>自动</v>
      </c>
      <c r="I1594" s="6" t="str">
        <f>IF(F1594="","",IFERROR(VLOOKUP(F1594,税费设置!$A$15:$B$27,2,FALSE),"含税不明"))</f>
        <v/>
      </c>
      <c r="J1594" s="6" t="str">
        <f t="shared" si="169"/>
        <v/>
      </c>
      <c r="K1594" s="6" t="str">
        <f>IF(AND(税费设置!$B$5="是",G1594="个人支出",J1594="应税"),"是","否")</f>
        <v>否</v>
      </c>
      <c r="L1594" s="8">
        <f t="shared" si="170"/>
        <v>0</v>
      </c>
      <c r="M1594" s="8">
        <f t="shared" si="171"/>
        <v>0</v>
      </c>
      <c r="N1594" s="8">
        <f t="shared" si="172"/>
        <v>0</v>
      </c>
      <c r="O1594" s="8">
        <f t="shared" si="173"/>
        <v>0</v>
      </c>
      <c r="P1594" s="8">
        <f>IF(K1594&lt;&gt;"是",0,IF(税费设置!$B$6="是",E1594/(1+税费设置!$B$10),E1594))</f>
        <v>0</v>
      </c>
      <c r="Q1594" s="8">
        <f>IF(K1594&lt;&gt;"是",0,P1594*税费设置!$B$8)</f>
        <v>0</v>
      </c>
      <c r="R1594" s="8">
        <f>IF(K1594&lt;&gt;"是",0,P1594*税费设置!$B$9)</f>
        <v>0</v>
      </c>
      <c r="S1594" s="8">
        <f t="shared" si="174"/>
        <v>0</v>
      </c>
    </row>
    <row r="1595" spans="1:19" ht="13.9">
      <c r="A1595" s="6" t="str">
        <f>IF(总支出!A1595="","",总支出!A1595)</f>
        <v/>
      </c>
      <c r="B1595" s="7" t="str">
        <f>IF(总支出!B1595="","",总支出!B1595)</f>
        <v/>
      </c>
      <c r="C1595" s="6" t="str">
        <f t="shared" si="168"/>
        <v/>
      </c>
      <c r="D1595" s="6" t="str">
        <f>IF(总支出!C1595="","",总支出!C1595)</f>
        <v/>
      </c>
      <c r="E1595" s="8" t="str">
        <f>IF(总支出!D1595="","",总支出!D1595)</f>
        <v/>
      </c>
      <c r="F1595" s="6" t="str">
        <f>IF(总支出!E1595="","",总支出!E1595)</f>
        <v/>
      </c>
      <c r="G1595" s="6" t="str">
        <f>IF(总支出!H1595="","",总支出!H1595)</f>
        <v/>
      </c>
      <c r="H1595" s="6" t="str">
        <f>IF(总支出!I1595="","自动",总支出!I1595)</f>
        <v>自动</v>
      </c>
      <c r="I1595" s="6" t="str">
        <f>IF(F1595="","",IFERROR(VLOOKUP(F1595,税费设置!$A$15:$B$27,2,FALSE),"含税不明"))</f>
        <v/>
      </c>
      <c r="J1595" s="6" t="str">
        <f t="shared" si="169"/>
        <v/>
      </c>
      <c r="K1595" s="6" t="str">
        <f>IF(AND(税费设置!$B$5="是",G1595="个人支出",J1595="应税"),"是","否")</f>
        <v>否</v>
      </c>
      <c r="L1595" s="8">
        <f t="shared" si="170"/>
        <v>0</v>
      </c>
      <c r="M1595" s="8">
        <f t="shared" si="171"/>
        <v>0</v>
      </c>
      <c r="N1595" s="8">
        <f t="shared" si="172"/>
        <v>0</v>
      </c>
      <c r="O1595" s="8">
        <f t="shared" si="173"/>
        <v>0</v>
      </c>
      <c r="P1595" s="8">
        <f>IF(K1595&lt;&gt;"是",0,IF(税费设置!$B$6="是",E1595/(1+税费设置!$B$10),E1595))</f>
        <v>0</v>
      </c>
      <c r="Q1595" s="8">
        <f>IF(K1595&lt;&gt;"是",0,P1595*税费设置!$B$8)</f>
        <v>0</v>
      </c>
      <c r="R1595" s="8">
        <f>IF(K1595&lt;&gt;"是",0,P1595*税费设置!$B$9)</f>
        <v>0</v>
      </c>
      <c r="S1595" s="8">
        <f t="shared" si="174"/>
        <v>0</v>
      </c>
    </row>
    <row r="1596" spans="1:19" ht="13.9">
      <c r="A1596" s="6" t="str">
        <f>IF(总支出!A1596="","",总支出!A1596)</f>
        <v/>
      </c>
      <c r="B1596" s="7" t="str">
        <f>IF(总支出!B1596="","",总支出!B1596)</f>
        <v/>
      </c>
      <c r="C1596" s="6" t="str">
        <f t="shared" si="168"/>
        <v/>
      </c>
      <c r="D1596" s="6" t="str">
        <f>IF(总支出!C1596="","",总支出!C1596)</f>
        <v/>
      </c>
      <c r="E1596" s="8" t="str">
        <f>IF(总支出!D1596="","",总支出!D1596)</f>
        <v/>
      </c>
      <c r="F1596" s="6" t="str">
        <f>IF(总支出!E1596="","",总支出!E1596)</f>
        <v/>
      </c>
      <c r="G1596" s="6" t="str">
        <f>IF(总支出!H1596="","",总支出!H1596)</f>
        <v/>
      </c>
      <c r="H1596" s="6" t="str">
        <f>IF(总支出!I1596="","自动",总支出!I1596)</f>
        <v>自动</v>
      </c>
      <c r="I1596" s="6" t="str">
        <f>IF(F1596="","",IFERROR(VLOOKUP(F1596,税费设置!$A$15:$B$27,2,FALSE),"含税不明"))</f>
        <v/>
      </c>
      <c r="J1596" s="6" t="str">
        <f t="shared" si="169"/>
        <v/>
      </c>
      <c r="K1596" s="6" t="str">
        <f>IF(AND(税费设置!$B$5="是",G1596="个人支出",J1596="应税"),"是","否")</f>
        <v>否</v>
      </c>
      <c r="L1596" s="8">
        <f t="shared" si="170"/>
        <v>0</v>
      </c>
      <c r="M1596" s="8">
        <f t="shared" si="171"/>
        <v>0</v>
      </c>
      <c r="N1596" s="8">
        <f t="shared" si="172"/>
        <v>0</v>
      </c>
      <c r="O1596" s="8">
        <f t="shared" si="173"/>
        <v>0</v>
      </c>
      <c r="P1596" s="8">
        <f>IF(K1596&lt;&gt;"是",0,IF(税费设置!$B$6="是",E1596/(1+税费设置!$B$10),E1596))</f>
        <v>0</v>
      </c>
      <c r="Q1596" s="8">
        <f>IF(K1596&lt;&gt;"是",0,P1596*税费设置!$B$8)</f>
        <v>0</v>
      </c>
      <c r="R1596" s="8">
        <f>IF(K1596&lt;&gt;"是",0,P1596*税费设置!$B$9)</f>
        <v>0</v>
      </c>
      <c r="S1596" s="8">
        <f t="shared" si="174"/>
        <v>0</v>
      </c>
    </row>
    <row r="1597" spans="1:19" ht="13.9">
      <c r="A1597" s="6" t="str">
        <f>IF(总支出!A1597="","",总支出!A1597)</f>
        <v/>
      </c>
      <c r="B1597" s="7" t="str">
        <f>IF(总支出!B1597="","",总支出!B1597)</f>
        <v/>
      </c>
      <c r="C1597" s="6" t="str">
        <f t="shared" si="168"/>
        <v/>
      </c>
      <c r="D1597" s="6" t="str">
        <f>IF(总支出!C1597="","",总支出!C1597)</f>
        <v/>
      </c>
      <c r="E1597" s="8" t="str">
        <f>IF(总支出!D1597="","",总支出!D1597)</f>
        <v/>
      </c>
      <c r="F1597" s="6" t="str">
        <f>IF(总支出!E1597="","",总支出!E1597)</f>
        <v/>
      </c>
      <c r="G1597" s="6" t="str">
        <f>IF(总支出!H1597="","",总支出!H1597)</f>
        <v/>
      </c>
      <c r="H1597" s="6" t="str">
        <f>IF(总支出!I1597="","自动",总支出!I1597)</f>
        <v>自动</v>
      </c>
      <c r="I1597" s="6" t="str">
        <f>IF(F1597="","",IFERROR(VLOOKUP(F1597,税费设置!$A$15:$B$27,2,FALSE),"含税不明"))</f>
        <v/>
      </c>
      <c r="J1597" s="6" t="str">
        <f t="shared" si="169"/>
        <v/>
      </c>
      <c r="K1597" s="6" t="str">
        <f>IF(AND(税费设置!$B$5="是",G1597="个人支出",J1597="应税"),"是","否")</f>
        <v>否</v>
      </c>
      <c r="L1597" s="8">
        <f t="shared" si="170"/>
        <v>0</v>
      </c>
      <c r="M1597" s="8">
        <f t="shared" si="171"/>
        <v>0</v>
      </c>
      <c r="N1597" s="8">
        <f t="shared" si="172"/>
        <v>0</v>
      </c>
      <c r="O1597" s="8">
        <f t="shared" si="173"/>
        <v>0</v>
      </c>
      <c r="P1597" s="8">
        <f>IF(K1597&lt;&gt;"是",0,IF(税费设置!$B$6="是",E1597/(1+税费设置!$B$10),E1597))</f>
        <v>0</v>
      </c>
      <c r="Q1597" s="8">
        <f>IF(K1597&lt;&gt;"是",0,P1597*税费设置!$B$8)</f>
        <v>0</v>
      </c>
      <c r="R1597" s="8">
        <f>IF(K1597&lt;&gt;"是",0,P1597*税费设置!$B$9)</f>
        <v>0</v>
      </c>
      <c r="S1597" s="8">
        <f t="shared" si="174"/>
        <v>0</v>
      </c>
    </row>
    <row r="1598" spans="1:19" ht="13.9">
      <c r="A1598" s="6" t="str">
        <f>IF(总支出!A1598="","",总支出!A1598)</f>
        <v/>
      </c>
      <c r="B1598" s="7" t="str">
        <f>IF(总支出!B1598="","",总支出!B1598)</f>
        <v/>
      </c>
      <c r="C1598" s="6" t="str">
        <f t="shared" si="168"/>
        <v/>
      </c>
      <c r="D1598" s="6" t="str">
        <f>IF(总支出!C1598="","",总支出!C1598)</f>
        <v/>
      </c>
      <c r="E1598" s="8" t="str">
        <f>IF(总支出!D1598="","",总支出!D1598)</f>
        <v/>
      </c>
      <c r="F1598" s="6" t="str">
        <f>IF(总支出!E1598="","",总支出!E1598)</f>
        <v/>
      </c>
      <c r="G1598" s="6" t="str">
        <f>IF(总支出!H1598="","",总支出!H1598)</f>
        <v/>
      </c>
      <c r="H1598" s="6" t="str">
        <f>IF(总支出!I1598="","自动",总支出!I1598)</f>
        <v>自动</v>
      </c>
      <c r="I1598" s="6" t="str">
        <f>IF(F1598="","",IFERROR(VLOOKUP(F1598,税费设置!$A$15:$B$27,2,FALSE),"含税不明"))</f>
        <v/>
      </c>
      <c r="J1598" s="6" t="str">
        <f t="shared" si="169"/>
        <v/>
      </c>
      <c r="K1598" s="6" t="str">
        <f>IF(AND(税费设置!$B$5="是",G1598="个人支出",J1598="应税"),"是","否")</f>
        <v>否</v>
      </c>
      <c r="L1598" s="8">
        <f t="shared" si="170"/>
        <v>0</v>
      </c>
      <c r="M1598" s="8">
        <f t="shared" si="171"/>
        <v>0</v>
      </c>
      <c r="N1598" s="8">
        <f t="shared" si="172"/>
        <v>0</v>
      </c>
      <c r="O1598" s="8">
        <f t="shared" si="173"/>
        <v>0</v>
      </c>
      <c r="P1598" s="8">
        <f>IF(K1598&lt;&gt;"是",0,IF(税费设置!$B$6="是",E1598/(1+税费设置!$B$10),E1598))</f>
        <v>0</v>
      </c>
      <c r="Q1598" s="8">
        <f>IF(K1598&lt;&gt;"是",0,P1598*税费设置!$B$8)</f>
        <v>0</v>
      </c>
      <c r="R1598" s="8">
        <f>IF(K1598&lt;&gt;"是",0,P1598*税费设置!$B$9)</f>
        <v>0</v>
      </c>
      <c r="S1598" s="8">
        <f t="shared" si="174"/>
        <v>0</v>
      </c>
    </row>
    <row r="1599" spans="1:19" ht="13.9">
      <c r="A1599" s="6" t="str">
        <f>IF(总支出!A1599="","",总支出!A1599)</f>
        <v/>
      </c>
      <c r="B1599" s="7" t="str">
        <f>IF(总支出!B1599="","",总支出!B1599)</f>
        <v/>
      </c>
      <c r="C1599" s="6" t="str">
        <f t="shared" si="168"/>
        <v/>
      </c>
      <c r="D1599" s="6" t="str">
        <f>IF(总支出!C1599="","",总支出!C1599)</f>
        <v/>
      </c>
      <c r="E1599" s="8" t="str">
        <f>IF(总支出!D1599="","",总支出!D1599)</f>
        <v/>
      </c>
      <c r="F1599" s="6" t="str">
        <f>IF(总支出!E1599="","",总支出!E1599)</f>
        <v/>
      </c>
      <c r="G1599" s="6" t="str">
        <f>IF(总支出!H1599="","",总支出!H1599)</f>
        <v/>
      </c>
      <c r="H1599" s="6" t="str">
        <f>IF(总支出!I1599="","自动",总支出!I1599)</f>
        <v>自动</v>
      </c>
      <c r="I1599" s="6" t="str">
        <f>IF(F1599="","",IFERROR(VLOOKUP(F1599,税费设置!$A$15:$B$27,2,FALSE),"含税不明"))</f>
        <v/>
      </c>
      <c r="J1599" s="6" t="str">
        <f t="shared" si="169"/>
        <v/>
      </c>
      <c r="K1599" s="6" t="str">
        <f>IF(AND(税费设置!$B$5="是",G1599="个人支出",J1599="应税"),"是","否")</f>
        <v>否</v>
      </c>
      <c r="L1599" s="8">
        <f t="shared" si="170"/>
        <v>0</v>
      </c>
      <c r="M1599" s="8">
        <f t="shared" si="171"/>
        <v>0</v>
      </c>
      <c r="N1599" s="8">
        <f t="shared" si="172"/>
        <v>0</v>
      </c>
      <c r="O1599" s="8">
        <f t="shared" si="173"/>
        <v>0</v>
      </c>
      <c r="P1599" s="8">
        <f>IF(K1599&lt;&gt;"是",0,IF(税费设置!$B$6="是",E1599/(1+税费设置!$B$10),E1599))</f>
        <v>0</v>
      </c>
      <c r="Q1599" s="8">
        <f>IF(K1599&lt;&gt;"是",0,P1599*税费设置!$B$8)</f>
        <v>0</v>
      </c>
      <c r="R1599" s="8">
        <f>IF(K1599&lt;&gt;"是",0,P1599*税费设置!$B$9)</f>
        <v>0</v>
      </c>
      <c r="S1599" s="8">
        <f t="shared" si="174"/>
        <v>0</v>
      </c>
    </row>
    <row r="1600" spans="1:19" ht="13.9">
      <c r="A1600" s="6" t="str">
        <f>IF(总支出!A1600="","",总支出!A1600)</f>
        <v/>
      </c>
      <c r="B1600" s="7" t="str">
        <f>IF(总支出!B1600="","",总支出!B1600)</f>
        <v/>
      </c>
      <c r="C1600" s="6" t="str">
        <f t="shared" si="168"/>
        <v/>
      </c>
      <c r="D1600" s="6" t="str">
        <f>IF(总支出!C1600="","",总支出!C1600)</f>
        <v/>
      </c>
      <c r="E1600" s="8" t="str">
        <f>IF(总支出!D1600="","",总支出!D1600)</f>
        <v/>
      </c>
      <c r="F1600" s="6" t="str">
        <f>IF(总支出!E1600="","",总支出!E1600)</f>
        <v/>
      </c>
      <c r="G1600" s="6" t="str">
        <f>IF(总支出!H1600="","",总支出!H1600)</f>
        <v/>
      </c>
      <c r="H1600" s="6" t="str">
        <f>IF(总支出!I1600="","自动",总支出!I1600)</f>
        <v>自动</v>
      </c>
      <c r="I1600" s="6" t="str">
        <f>IF(F1600="","",IFERROR(VLOOKUP(F1600,税费设置!$A$15:$B$27,2,FALSE),"含税不明"))</f>
        <v/>
      </c>
      <c r="J1600" s="6" t="str">
        <f t="shared" si="169"/>
        <v/>
      </c>
      <c r="K1600" s="6" t="str">
        <f>IF(AND(税费设置!$B$5="是",G1600="个人支出",J1600="应税"),"是","否")</f>
        <v>否</v>
      </c>
      <c r="L1600" s="8">
        <f t="shared" si="170"/>
        <v>0</v>
      </c>
      <c r="M1600" s="8">
        <f t="shared" si="171"/>
        <v>0</v>
      </c>
      <c r="N1600" s="8">
        <f t="shared" si="172"/>
        <v>0</v>
      </c>
      <c r="O1600" s="8">
        <f t="shared" si="173"/>
        <v>0</v>
      </c>
      <c r="P1600" s="8">
        <f>IF(K1600&lt;&gt;"是",0,IF(税费设置!$B$6="是",E1600/(1+税费设置!$B$10),E1600))</f>
        <v>0</v>
      </c>
      <c r="Q1600" s="8">
        <f>IF(K1600&lt;&gt;"是",0,P1600*税费设置!$B$8)</f>
        <v>0</v>
      </c>
      <c r="R1600" s="8">
        <f>IF(K1600&lt;&gt;"是",0,P1600*税费设置!$B$9)</f>
        <v>0</v>
      </c>
      <c r="S1600" s="8">
        <f t="shared" si="174"/>
        <v>0</v>
      </c>
    </row>
    <row r="1601" spans="1:19" ht="13.9">
      <c r="A1601" s="6" t="str">
        <f>IF(总支出!A1601="","",总支出!A1601)</f>
        <v/>
      </c>
      <c r="B1601" s="7" t="str">
        <f>IF(总支出!B1601="","",总支出!B1601)</f>
        <v/>
      </c>
      <c r="C1601" s="6" t="str">
        <f t="shared" si="168"/>
        <v/>
      </c>
      <c r="D1601" s="6" t="str">
        <f>IF(总支出!C1601="","",总支出!C1601)</f>
        <v/>
      </c>
      <c r="E1601" s="8" t="str">
        <f>IF(总支出!D1601="","",总支出!D1601)</f>
        <v/>
      </c>
      <c r="F1601" s="6" t="str">
        <f>IF(总支出!E1601="","",总支出!E1601)</f>
        <v/>
      </c>
      <c r="G1601" s="6" t="str">
        <f>IF(总支出!H1601="","",总支出!H1601)</f>
        <v/>
      </c>
      <c r="H1601" s="6" t="str">
        <f>IF(总支出!I1601="","自动",总支出!I1601)</f>
        <v>自动</v>
      </c>
      <c r="I1601" s="6" t="str">
        <f>IF(F1601="","",IFERROR(VLOOKUP(F1601,税费设置!$A$15:$B$27,2,FALSE),"含税不明"))</f>
        <v/>
      </c>
      <c r="J1601" s="6" t="str">
        <f t="shared" si="169"/>
        <v/>
      </c>
      <c r="K1601" s="6" t="str">
        <f>IF(AND(税费设置!$B$5="是",G1601="个人支出",J1601="应税"),"是","否")</f>
        <v>否</v>
      </c>
      <c r="L1601" s="8">
        <f t="shared" si="170"/>
        <v>0</v>
      </c>
      <c r="M1601" s="8">
        <f t="shared" si="171"/>
        <v>0</v>
      </c>
      <c r="N1601" s="8">
        <f t="shared" si="172"/>
        <v>0</v>
      </c>
      <c r="O1601" s="8">
        <f t="shared" si="173"/>
        <v>0</v>
      </c>
      <c r="P1601" s="8">
        <f>IF(K1601&lt;&gt;"是",0,IF(税费设置!$B$6="是",E1601/(1+税费设置!$B$10),E1601))</f>
        <v>0</v>
      </c>
      <c r="Q1601" s="8">
        <f>IF(K1601&lt;&gt;"是",0,P1601*税费设置!$B$8)</f>
        <v>0</v>
      </c>
      <c r="R1601" s="8">
        <f>IF(K1601&lt;&gt;"是",0,P1601*税费设置!$B$9)</f>
        <v>0</v>
      </c>
      <c r="S1601" s="8">
        <f t="shared" si="174"/>
        <v>0</v>
      </c>
    </row>
    <row r="1602" spans="1:19" ht="13.9">
      <c r="A1602" s="6" t="str">
        <f>IF(总支出!A1602="","",总支出!A1602)</f>
        <v/>
      </c>
      <c r="B1602" s="7" t="str">
        <f>IF(总支出!B1602="","",总支出!B1602)</f>
        <v/>
      </c>
      <c r="C1602" s="6" t="str">
        <f t="shared" si="168"/>
        <v/>
      </c>
      <c r="D1602" s="6" t="str">
        <f>IF(总支出!C1602="","",总支出!C1602)</f>
        <v/>
      </c>
      <c r="E1602" s="8" t="str">
        <f>IF(总支出!D1602="","",总支出!D1602)</f>
        <v/>
      </c>
      <c r="F1602" s="6" t="str">
        <f>IF(总支出!E1602="","",总支出!E1602)</f>
        <v/>
      </c>
      <c r="G1602" s="6" t="str">
        <f>IF(总支出!H1602="","",总支出!H1602)</f>
        <v/>
      </c>
      <c r="H1602" s="6" t="str">
        <f>IF(总支出!I1602="","自动",总支出!I1602)</f>
        <v>自动</v>
      </c>
      <c r="I1602" s="6" t="str">
        <f>IF(F1602="","",IFERROR(VLOOKUP(F1602,税费设置!$A$15:$B$27,2,FALSE),"含税不明"))</f>
        <v/>
      </c>
      <c r="J1602" s="6" t="str">
        <f t="shared" si="169"/>
        <v/>
      </c>
      <c r="K1602" s="6" t="str">
        <f>IF(AND(税费设置!$B$5="是",G1602="个人支出",J1602="应税"),"是","否")</f>
        <v>否</v>
      </c>
      <c r="L1602" s="8">
        <f t="shared" si="170"/>
        <v>0</v>
      </c>
      <c r="M1602" s="8">
        <f t="shared" si="171"/>
        <v>0</v>
      </c>
      <c r="N1602" s="8">
        <f t="shared" si="172"/>
        <v>0</v>
      </c>
      <c r="O1602" s="8">
        <f t="shared" si="173"/>
        <v>0</v>
      </c>
      <c r="P1602" s="8">
        <f>IF(K1602&lt;&gt;"是",0,IF(税费设置!$B$6="是",E1602/(1+税费设置!$B$10),E1602))</f>
        <v>0</v>
      </c>
      <c r="Q1602" s="8">
        <f>IF(K1602&lt;&gt;"是",0,P1602*税费设置!$B$8)</f>
        <v>0</v>
      </c>
      <c r="R1602" s="8">
        <f>IF(K1602&lt;&gt;"是",0,P1602*税费设置!$B$9)</f>
        <v>0</v>
      </c>
      <c r="S1602" s="8">
        <f t="shared" si="174"/>
        <v>0</v>
      </c>
    </row>
    <row r="1603" spans="1:19" ht="13.9">
      <c r="A1603" s="6" t="str">
        <f>IF(总支出!A1603="","",总支出!A1603)</f>
        <v/>
      </c>
      <c r="B1603" s="7" t="str">
        <f>IF(总支出!B1603="","",总支出!B1603)</f>
        <v/>
      </c>
      <c r="C1603" s="6" t="str">
        <f t="shared" si="168"/>
        <v/>
      </c>
      <c r="D1603" s="6" t="str">
        <f>IF(总支出!C1603="","",总支出!C1603)</f>
        <v/>
      </c>
      <c r="E1603" s="8" t="str">
        <f>IF(总支出!D1603="","",总支出!D1603)</f>
        <v/>
      </c>
      <c r="F1603" s="6" t="str">
        <f>IF(总支出!E1603="","",总支出!E1603)</f>
        <v/>
      </c>
      <c r="G1603" s="6" t="str">
        <f>IF(总支出!H1603="","",总支出!H1603)</f>
        <v/>
      </c>
      <c r="H1603" s="6" t="str">
        <f>IF(总支出!I1603="","自动",总支出!I1603)</f>
        <v>自动</v>
      </c>
      <c r="I1603" s="6" t="str">
        <f>IF(F1603="","",IFERROR(VLOOKUP(F1603,税费设置!$A$15:$B$27,2,FALSE),"含税不明"))</f>
        <v/>
      </c>
      <c r="J1603" s="6" t="str">
        <f t="shared" si="169"/>
        <v/>
      </c>
      <c r="K1603" s="6" t="str">
        <f>IF(AND(税费设置!$B$5="是",G1603="个人支出",J1603="应税"),"是","否")</f>
        <v>否</v>
      </c>
      <c r="L1603" s="8">
        <f t="shared" si="170"/>
        <v>0</v>
      </c>
      <c r="M1603" s="8">
        <f t="shared" si="171"/>
        <v>0</v>
      </c>
      <c r="N1603" s="8">
        <f t="shared" si="172"/>
        <v>0</v>
      </c>
      <c r="O1603" s="8">
        <f t="shared" si="173"/>
        <v>0</v>
      </c>
      <c r="P1603" s="8">
        <f>IF(K1603&lt;&gt;"是",0,IF(税费设置!$B$6="是",E1603/(1+税费设置!$B$10),E1603))</f>
        <v>0</v>
      </c>
      <c r="Q1603" s="8">
        <f>IF(K1603&lt;&gt;"是",0,P1603*税费设置!$B$8)</f>
        <v>0</v>
      </c>
      <c r="R1603" s="8">
        <f>IF(K1603&lt;&gt;"是",0,P1603*税费设置!$B$9)</f>
        <v>0</v>
      </c>
      <c r="S1603" s="8">
        <f t="shared" si="174"/>
        <v>0</v>
      </c>
    </row>
    <row r="1604" spans="1:19" ht="13.9">
      <c r="A1604" s="6" t="str">
        <f>IF(总支出!A1604="","",总支出!A1604)</f>
        <v/>
      </c>
      <c r="B1604" s="7" t="str">
        <f>IF(总支出!B1604="","",总支出!B1604)</f>
        <v/>
      </c>
      <c r="C1604" s="6" t="str">
        <f t="shared" ref="C1604:C1667" si="175">IF(B1604="","",TEXT(B1604,"yyyy-mm"))</f>
        <v/>
      </c>
      <c r="D1604" s="6" t="str">
        <f>IF(总支出!C1604="","",总支出!C1604)</f>
        <v/>
      </c>
      <c r="E1604" s="8" t="str">
        <f>IF(总支出!D1604="","",总支出!D1604)</f>
        <v/>
      </c>
      <c r="F1604" s="6" t="str">
        <f>IF(总支出!E1604="","",总支出!E1604)</f>
        <v/>
      </c>
      <c r="G1604" s="6" t="str">
        <f>IF(总支出!H1604="","",总支出!H1604)</f>
        <v/>
      </c>
      <c r="H1604" s="6" t="str">
        <f>IF(总支出!I1604="","自动",总支出!I1604)</f>
        <v>自动</v>
      </c>
      <c r="I1604" s="6" t="str">
        <f>IF(F1604="","",IFERROR(VLOOKUP(F1604,税费设置!$A$15:$B$27,2,FALSE),"含税不明"))</f>
        <v/>
      </c>
      <c r="J1604" s="6" t="str">
        <f t="shared" ref="J1604:J1667" si="176">IF(D1604="","",IF(H1604="自动",I1604,H1604))</f>
        <v/>
      </c>
      <c r="K1604" s="6" t="str">
        <f>IF(AND(税费设置!$B$5="是",G1604="个人支出",J1604="应税"),"是","否")</f>
        <v>否</v>
      </c>
      <c r="L1604" s="8">
        <f t="shared" ref="L1604:L1667" si="177">IF(K1604="是",E1604,0)</f>
        <v>0</v>
      </c>
      <c r="M1604" s="8">
        <f t="shared" ref="M1604:M1667" si="178">IF(AND(G1604="个人支出",J1604="零税率"),E1604,0)</f>
        <v>0</v>
      </c>
      <c r="N1604" s="8">
        <f t="shared" ref="N1604:N1667" si="179">IF(AND(G1604="个人支出",J1604="免税"),E1604,0)</f>
        <v>0</v>
      </c>
      <c r="O1604" s="8">
        <f t="shared" ref="O1604:O1667" si="180">IF(AND(G1604="个人支出",OR(J1604="含税不明",J1604="不适用")),E1604,0)</f>
        <v>0</v>
      </c>
      <c r="P1604" s="8">
        <f>IF(K1604&lt;&gt;"是",0,IF(税费设置!$B$6="是",E1604/(1+税费设置!$B$10),E1604))</f>
        <v>0</v>
      </c>
      <c r="Q1604" s="8">
        <f>IF(K1604&lt;&gt;"是",0,P1604*税费设置!$B$8)</f>
        <v>0</v>
      </c>
      <c r="R1604" s="8">
        <f>IF(K1604&lt;&gt;"是",0,P1604*税费设置!$B$9)</f>
        <v>0</v>
      </c>
      <c r="S1604" s="8">
        <f t="shared" ref="S1604:S1667" si="181">Q1604+R1604</f>
        <v>0</v>
      </c>
    </row>
    <row r="1605" spans="1:19" ht="13.9">
      <c r="A1605" s="6" t="str">
        <f>IF(总支出!A1605="","",总支出!A1605)</f>
        <v/>
      </c>
      <c r="B1605" s="7" t="str">
        <f>IF(总支出!B1605="","",总支出!B1605)</f>
        <v/>
      </c>
      <c r="C1605" s="6" t="str">
        <f t="shared" si="175"/>
        <v/>
      </c>
      <c r="D1605" s="6" t="str">
        <f>IF(总支出!C1605="","",总支出!C1605)</f>
        <v/>
      </c>
      <c r="E1605" s="8" t="str">
        <f>IF(总支出!D1605="","",总支出!D1605)</f>
        <v/>
      </c>
      <c r="F1605" s="6" t="str">
        <f>IF(总支出!E1605="","",总支出!E1605)</f>
        <v/>
      </c>
      <c r="G1605" s="6" t="str">
        <f>IF(总支出!H1605="","",总支出!H1605)</f>
        <v/>
      </c>
      <c r="H1605" s="6" t="str">
        <f>IF(总支出!I1605="","自动",总支出!I1605)</f>
        <v>自动</v>
      </c>
      <c r="I1605" s="6" t="str">
        <f>IF(F1605="","",IFERROR(VLOOKUP(F1605,税费设置!$A$15:$B$27,2,FALSE),"含税不明"))</f>
        <v/>
      </c>
      <c r="J1605" s="6" t="str">
        <f t="shared" si="176"/>
        <v/>
      </c>
      <c r="K1605" s="6" t="str">
        <f>IF(AND(税费设置!$B$5="是",G1605="个人支出",J1605="应税"),"是","否")</f>
        <v>否</v>
      </c>
      <c r="L1605" s="8">
        <f t="shared" si="177"/>
        <v>0</v>
      </c>
      <c r="M1605" s="8">
        <f t="shared" si="178"/>
        <v>0</v>
      </c>
      <c r="N1605" s="8">
        <f t="shared" si="179"/>
        <v>0</v>
      </c>
      <c r="O1605" s="8">
        <f t="shared" si="180"/>
        <v>0</v>
      </c>
      <c r="P1605" s="8">
        <f>IF(K1605&lt;&gt;"是",0,IF(税费设置!$B$6="是",E1605/(1+税费设置!$B$10),E1605))</f>
        <v>0</v>
      </c>
      <c r="Q1605" s="8">
        <f>IF(K1605&lt;&gt;"是",0,P1605*税费设置!$B$8)</f>
        <v>0</v>
      </c>
      <c r="R1605" s="8">
        <f>IF(K1605&lt;&gt;"是",0,P1605*税费设置!$B$9)</f>
        <v>0</v>
      </c>
      <c r="S1605" s="8">
        <f t="shared" si="181"/>
        <v>0</v>
      </c>
    </row>
    <row r="1606" spans="1:19" ht="13.9">
      <c r="A1606" s="6" t="str">
        <f>IF(总支出!A1606="","",总支出!A1606)</f>
        <v/>
      </c>
      <c r="B1606" s="7" t="str">
        <f>IF(总支出!B1606="","",总支出!B1606)</f>
        <v/>
      </c>
      <c r="C1606" s="6" t="str">
        <f t="shared" si="175"/>
        <v/>
      </c>
      <c r="D1606" s="6" t="str">
        <f>IF(总支出!C1606="","",总支出!C1606)</f>
        <v/>
      </c>
      <c r="E1606" s="8" t="str">
        <f>IF(总支出!D1606="","",总支出!D1606)</f>
        <v/>
      </c>
      <c r="F1606" s="6" t="str">
        <f>IF(总支出!E1606="","",总支出!E1606)</f>
        <v/>
      </c>
      <c r="G1606" s="6" t="str">
        <f>IF(总支出!H1606="","",总支出!H1606)</f>
        <v/>
      </c>
      <c r="H1606" s="6" t="str">
        <f>IF(总支出!I1606="","自动",总支出!I1606)</f>
        <v>自动</v>
      </c>
      <c r="I1606" s="6" t="str">
        <f>IF(F1606="","",IFERROR(VLOOKUP(F1606,税费设置!$A$15:$B$27,2,FALSE),"含税不明"))</f>
        <v/>
      </c>
      <c r="J1606" s="6" t="str">
        <f t="shared" si="176"/>
        <v/>
      </c>
      <c r="K1606" s="6" t="str">
        <f>IF(AND(税费设置!$B$5="是",G1606="个人支出",J1606="应税"),"是","否")</f>
        <v>否</v>
      </c>
      <c r="L1606" s="8">
        <f t="shared" si="177"/>
        <v>0</v>
      </c>
      <c r="M1606" s="8">
        <f t="shared" si="178"/>
        <v>0</v>
      </c>
      <c r="N1606" s="8">
        <f t="shared" si="179"/>
        <v>0</v>
      </c>
      <c r="O1606" s="8">
        <f t="shared" si="180"/>
        <v>0</v>
      </c>
      <c r="P1606" s="8">
        <f>IF(K1606&lt;&gt;"是",0,IF(税费设置!$B$6="是",E1606/(1+税费设置!$B$10),E1606))</f>
        <v>0</v>
      </c>
      <c r="Q1606" s="8">
        <f>IF(K1606&lt;&gt;"是",0,P1606*税费设置!$B$8)</f>
        <v>0</v>
      </c>
      <c r="R1606" s="8">
        <f>IF(K1606&lt;&gt;"是",0,P1606*税费设置!$B$9)</f>
        <v>0</v>
      </c>
      <c r="S1606" s="8">
        <f t="shared" si="181"/>
        <v>0</v>
      </c>
    </row>
    <row r="1607" spans="1:19" ht="13.9">
      <c r="A1607" s="6" t="str">
        <f>IF(总支出!A1607="","",总支出!A1607)</f>
        <v/>
      </c>
      <c r="B1607" s="7" t="str">
        <f>IF(总支出!B1607="","",总支出!B1607)</f>
        <v/>
      </c>
      <c r="C1607" s="6" t="str">
        <f t="shared" si="175"/>
        <v/>
      </c>
      <c r="D1607" s="6" t="str">
        <f>IF(总支出!C1607="","",总支出!C1607)</f>
        <v/>
      </c>
      <c r="E1607" s="8" t="str">
        <f>IF(总支出!D1607="","",总支出!D1607)</f>
        <v/>
      </c>
      <c r="F1607" s="6" t="str">
        <f>IF(总支出!E1607="","",总支出!E1607)</f>
        <v/>
      </c>
      <c r="G1607" s="6" t="str">
        <f>IF(总支出!H1607="","",总支出!H1607)</f>
        <v/>
      </c>
      <c r="H1607" s="6" t="str">
        <f>IF(总支出!I1607="","自动",总支出!I1607)</f>
        <v>自动</v>
      </c>
      <c r="I1607" s="6" t="str">
        <f>IF(F1607="","",IFERROR(VLOOKUP(F1607,税费设置!$A$15:$B$27,2,FALSE),"含税不明"))</f>
        <v/>
      </c>
      <c r="J1607" s="6" t="str">
        <f t="shared" si="176"/>
        <v/>
      </c>
      <c r="K1607" s="6" t="str">
        <f>IF(AND(税费设置!$B$5="是",G1607="个人支出",J1607="应税"),"是","否")</f>
        <v>否</v>
      </c>
      <c r="L1607" s="8">
        <f t="shared" si="177"/>
        <v>0</v>
      </c>
      <c r="M1607" s="8">
        <f t="shared" si="178"/>
        <v>0</v>
      </c>
      <c r="N1607" s="8">
        <f t="shared" si="179"/>
        <v>0</v>
      </c>
      <c r="O1607" s="8">
        <f t="shared" si="180"/>
        <v>0</v>
      </c>
      <c r="P1607" s="8">
        <f>IF(K1607&lt;&gt;"是",0,IF(税费设置!$B$6="是",E1607/(1+税费设置!$B$10),E1607))</f>
        <v>0</v>
      </c>
      <c r="Q1607" s="8">
        <f>IF(K1607&lt;&gt;"是",0,P1607*税费设置!$B$8)</f>
        <v>0</v>
      </c>
      <c r="R1607" s="8">
        <f>IF(K1607&lt;&gt;"是",0,P1607*税费设置!$B$9)</f>
        <v>0</v>
      </c>
      <c r="S1607" s="8">
        <f t="shared" si="181"/>
        <v>0</v>
      </c>
    </row>
    <row r="1608" spans="1:19" ht="13.9">
      <c r="A1608" s="6" t="str">
        <f>IF(总支出!A1608="","",总支出!A1608)</f>
        <v/>
      </c>
      <c r="B1608" s="7" t="str">
        <f>IF(总支出!B1608="","",总支出!B1608)</f>
        <v/>
      </c>
      <c r="C1608" s="6" t="str">
        <f t="shared" si="175"/>
        <v/>
      </c>
      <c r="D1608" s="6" t="str">
        <f>IF(总支出!C1608="","",总支出!C1608)</f>
        <v/>
      </c>
      <c r="E1608" s="8" t="str">
        <f>IF(总支出!D1608="","",总支出!D1608)</f>
        <v/>
      </c>
      <c r="F1608" s="6" t="str">
        <f>IF(总支出!E1608="","",总支出!E1608)</f>
        <v/>
      </c>
      <c r="G1608" s="6" t="str">
        <f>IF(总支出!H1608="","",总支出!H1608)</f>
        <v/>
      </c>
      <c r="H1608" s="6" t="str">
        <f>IF(总支出!I1608="","自动",总支出!I1608)</f>
        <v>自动</v>
      </c>
      <c r="I1608" s="6" t="str">
        <f>IF(F1608="","",IFERROR(VLOOKUP(F1608,税费设置!$A$15:$B$27,2,FALSE),"含税不明"))</f>
        <v/>
      </c>
      <c r="J1608" s="6" t="str">
        <f t="shared" si="176"/>
        <v/>
      </c>
      <c r="K1608" s="6" t="str">
        <f>IF(AND(税费设置!$B$5="是",G1608="个人支出",J1608="应税"),"是","否")</f>
        <v>否</v>
      </c>
      <c r="L1608" s="8">
        <f t="shared" si="177"/>
        <v>0</v>
      </c>
      <c r="M1608" s="8">
        <f t="shared" si="178"/>
        <v>0</v>
      </c>
      <c r="N1608" s="8">
        <f t="shared" si="179"/>
        <v>0</v>
      </c>
      <c r="O1608" s="8">
        <f t="shared" si="180"/>
        <v>0</v>
      </c>
      <c r="P1608" s="8">
        <f>IF(K1608&lt;&gt;"是",0,IF(税费设置!$B$6="是",E1608/(1+税费设置!$B$10),E1608))</f>
        <v>0</v>
      </c>
      <c r="Q1608" s="8">
        <f>IF(K1608&lt;&gt;"是",0,P1608*税费设置!$B$8)</f>
        <v>0</v>
      </c>
      <c r="R1608" s="8">
        <f>IF(K1608&lt;&gt;"是",0,P1608*税费设置!$B$9)</f>
        <v>0</v>
      </c>
      <c r="S1608" s="8">
        <f t="shared" si="181"/>
        <v>0</v>
      </c>
    </row>
    <row r="1609" spans="1:19" ht="13.9">
      <c r="A1609" s="6" t="str">
        <f>IF(总支出!A1609="","",总支出!A1609)</f>
        <v/>
      </c>
      <c r="B1609" s="7" t="str">
        <f>IF(总支出!B1609="","",总支出!B1609)</f>
        <v/>
      </c>
      <c r="C1609" s="6" t="str">
        <f t="shared" si="175"/>
        <v/>
      </c>
      <c r="D1609" s="6" t="str">
        <f>IF(总支出!C1609="","",总支出!C1609)</f>
        <v/>
      </c>
      <c r="E1609" s="8" t="str">
        <f>IF(总支出!D1609="","",总支出!D1609)</f>
        <v/>
      </c>
      <c r="F1609" s="6" t="str">
        <f>IF(总支出!E1609="","",总支出!E1609)</f>
        <v/>
      </c>
      <c r="G1609" s="6" t="str">
        <f>IF(总支出!H1609="","",总支出!H1609)</f>
        <v/>
      </c>
      <c r="H1609" s="6" t="str">
        <f>IF(总支出!I1609="","自动",总支出!I1609)</f>
        <v>自动</v>
      </c>
      <c r="I1609" s="6" t="str">
        <f>IF(F1609="","",IFERROR(VLOOKUP(F1609,税费设置!$A$15:$B$27,2,FALSE),"含税不明"))</f>
        <v/>
      </c>
      <c r="J1609" s="6" t="str">
        <f t="shared" si="176"/>
        <v/>
      </c>
      <c r="K1609" s="6" t="str">
        <f>IF(AND(税费设置!$B$5="是",G1609="个人支出",J1609="应税"),"是","否")</f>
        <v>否</v>
      </c>
      <c r="L1609" s="8">
        <f t="shared" si="177"/>
        <v>0</v>
      </c>
      <c r="M1609" s="8">
        <f t="shared" si="178"/>
        <v>0</v>
      </c>
      <c r="N1609" s="8">
        <f t="shared" si="179"/>
        <v>0</v>
      </c>
      <c r="O1609" s="8">
        <f t="shared" si="180"/>
        <v>0</v>
      </c>
      <c r="P1609" s="8">
        <f>IF(K1609&lt;&gt;"是",0,IF(税费设置!$B$6="是",E1609/(1+税费设置!$B$10),E1609))</f>
        <v>0</v>
      </c>
      <c r="Q1609" s="8">
        <f>IF(K1609&lt;&gt;"是",0,P1609*税费设置!$B$8)</f>
        <v>0</v>
      </c>
      <c r="R1609" s="8">
        <f>IF(K1609&lt;&gt;"是",0,P1609*税费设置!$B$9)</f>
        <v>0</v>
      </c>
      <c r="S1609" s="8">
        <f t="shared" si="181"/>
        <v>0</v>
      </c>
    </row>
    <row r="1610" spans="1:19" ht="13.9">
      <c r="A1610" s="6" t="str">
        <f>IF(总支出!A1610="","",总支出!A1610)</f>
        <v/>
      </c>
      <c r="B1610" s="7" t="str">
        <f>IF(总支出!B1610="","",总支出!B1610)</f>
        <v/>
      </c>
      <c r="C1610" s="6" t="str">
        <f t="shared" si="175"/>
        <v/>
      </c>
      <c r="D1610" s="6" t="str">
        <f>IF(总支出!C1610="","",总支出!C1610)</f>
        <v/>
      </c>
      <c r="E1610" s="8" t="str">
        <f>IF(总支出!D1610="","",总支出!D1610)</f>
        <v/>
      </c>
      <c r="F1610" s="6" t="str">
        <f>IF(总支出!E1610="","",总支出!E1610)</f>
        <v/>
      </c>
      <c r="G1610" s="6" t="str">
        <f>IF(总支出!H1610="","",总支出!H1610)</f>
        <v/>
      </c>
      <c r="H1610" s="6" t="str">
        <f>IF(总支出!I1610="","自动",总支出!I1610)</f>
        <v>自动</v>
      </c>
      <c r="I1610" s="6" t="str">
        <f>IF(F1610="","",IFERROR(VLOOKUP(F1610,税费设置!$A$15:$B$27,2,FALSE),"含税不明"))</f>
        <v/>
      </c>
      <c r="J1610" s="6" t="str">
        <f t="shared" si="176"/>
        <v/>
      </c>
      <c r="K1610" s="6" t="str">
        <f>IF(AND(税费设置!$B$5="是",G1610="个人支出",J1610="应税"),"是","否")</f>
        <v>否</v>
      </c>
      <c r="L1610" s="8">
        <f t="shared" si="177"/>
        <v>0</v>
      </c>
      <c r="M1610" s="8">
        <f t="shared" si="178"/>
        <v>0</v>
      </c>
      <c r="N1610" s="8">
        <f t="shared" si="179"/>
        <v>0</v>
      </c>
      <c r="O1610" s="8">
        <f t="shared" si="180"/>
        <v>0</v>
      </c>
      <c r="P1610" s="8">
        <f>IF(K1610&lt;&gt;"是",0,IF(税费设置!$B$6="是",E1610/(1+税费设置!$B$10),E1610))</f>
        <v>0</v>
      </c>
      <c r="Q1610" s="8">
        <f>IF(K1610&lt;&gt;"是",0,P1610*税费设置!$B$8)</f>
        <v>0</v>
      </c>
      <c r="R1610" s="8">
        <f>IF(K1610&lt;&gt;"是",0,P1610*税费设置!$B$9)</f>
        <v>0</v>
      </c>
      <c r="S1610" s="8">
        <f t="shared" si="181"/>
        <v>0</v>
      </c>
    </row>
    <row r="1611" spans="1:19" ht="13.9">
      <c r="A1611" s="6" t="str">
        <f>IF(总支出!A1611="","",总支出!A1611)</f>
        <v/>
      </c>
      <c r="B1611" s="7" t="str">
        <f>IF(总支出!B1611="","",总支出!B1611)</f>
        <v/>
      </c>
      <c r="C1611" s="6" t="str">
        <f t="shared" si="175"/>
        <v/>
      </c>
      <c r="D1611" s="6" t="str">
        <f>IF(总支出!C1611="","",总支出!C1611)</f>
        <v/>
      </c>
      <c r="E1611" s="8" t="str">
        <f>IF(总支出!D1611="","",总支出!D1611)</f>
        <v/>
      </c>
      <c r="F1611" s="6" t="str">
        <f>IF(总支出!E1611="","",总支出!E1611)</f>
        <v/>
      </c>
      <c r="G1611" s="6" t="str">
        <f>IF(总支出!H1611="","",总支出!H1611)</f>
        <v/>
      </c>
      <c r="H1611" s="6" t="str">
        <f>IF(总支出!I1611="","自动",总支出!I1611)</f>
        <v>自动</v>
      </c>
      <c r="I1611" s="6" t="str">
        <f>IF(F1611="","",IFERROR(VLOOKUP(F1611,税费设置!$A$15:$B$27,2,FALSE),"含税不明"))</f>
        <v/>
      </c>
      <c r="J1611" s="6" t="str">
        <f t="shared" si="176"/>
        <v/>
      </c>
      <c r="K1611" s="6" t="str">
        <f>IF(AND(税费设置!$B$5="是",G1611="个人支出",J1611="应税"),"是","否")</f>
        <v>否</v>
      </c>
      <c r="L1611" s="8">
        <f t="shared" si="177"/>
        <v>0</v>
      </c>
      <c r="M1611" s="8">
        <f t="shared" si="178"/>
        <v>0</v>
      </c>
      <c r="N1611" s="8">
        <f t="shared" si="179"/>
        <v>0</v>
      </c>
      <c r="O1611" s="8">
        <f t="shared" si="180"/>
        <v>0</v>
      </c>
      <c r="P1611" s="8">
        <f>IF(K1611&lt;&gt;"是",0,IF(税费设置!$B$6="是",E1611/(1+税费设置!$B$10),E1611))</f>
        <v>0</v>
      </c>
      <c r="Q1611" s="8">
        <f>IF(K1611&lt;&gt;"是",0,P1611*税费设置!$B$8)</f>
        <v>0</v>
      </c>
      <c r="R1611" s="8">
        <f>IF(K1611&lt;&gt;"是",0,P1611*税费设置!$B$9)</f>
        <v>0</v>
      </c>
      <c r="S1611" s="8">
        <f t="shared" si="181"/>
        <v>0</v>
      </c>
    </row>
    <row r="1612" spans="1:19" ht="13.9">
      <c r="A1612" s="6" t="str">
        <f>IF(总支出!A1612="","",总支出!A1612)</f>
        <v/>
      </c>
      <c r="B1612" s="7" t="str">
        <f>IF(总支出!B1612="","",总支出!B1612)</f>
        <v/>
      </c>
      <c r="C1612" s="6" t="str">
        <f t="shared" si="175"/>
        <v/>
      </c>
      <c r="D1612" s="6" t="str">
        <f>IF(总支出!C1612="","",总支出!C1612)</f>
        <v/>
      </c>
      <c r="E1612" s="8" t="str">
        <f>IF(总支出!D1612="","",总支出!D1612)</f>
        <v/>
      </c>
      <c r="F1612" s="6" t="str">
        <f>IF(总支出!E1612="","",总支出!E1612)</f>
        <v/>
      </c>
      <c r="G1612" s="6" t="str">
        <f>IF(总支出!H1612="","",总支出!H1612)</f>
        <v/>
      </c>
      <c r="H1612" s="6" t="str">
        <f>IF(总支出!I1612="","自动",总支出!I1612)</f>
        <v>自动</v>
      </c>
      <c r="I1612" s="6" t="str">
        <f>IF(F1612="","",IFERROR(VLOOKUP(F1612,税费设置!$A$15:$B$27,2,FALSE),"含税不明"))</f>
        <v/>
      </c>
      <c r="J1612" s="6" t="str">
        <f t="shared" si="176"/>
        <v/>
      </c>
      <c r="K1612" s="6" t="str">
        <f>IF(AND(税费设置!$B$5="是",G1612="个人支出",J1612="应税"),"是","否")</f>
        <v>否</v>
      </c>
      <c r="L1612" s="8">
        <f t="shared" si="177"/>
        <v>0</v>
      </c>
      <c r="M1612" s="8">
        <f t="shared" si="178"/>
        <v>0</v>
      </c>
      <c r="N1612" s="8">
        <f t="shared" si="179"/>
        <v>0</v>
      </c>
      <c r="O1612" s="8">
        <f t="shared" si="180"/>
        <v>0</v>
      </c>
      <c r="P1612" s="8">
        <f>IF(K1612&lt;&gt;"是",0,IF(税费设置!$B$6="是",E1612/(1+税费设置!$B$10),E1612))</f>
        <v>0</v>
      </c>
      <c r="Q1612" s="8">
        <f>IF(K1612&lt;&gt;"是",0,P1612*税费设置!$B$8)</f>
        <v>0</v>
      </c>
      <c r="R1612" s="8">
        <f>IF(K1612&lt;&gt;"是",0,P1612*税费设置!$B$9)</f>
        <v>0</v>
      </c>
      <c r="S1612" s="8">
        <f t="shared" si="181"/>
        <v>0</v>
      </c>
    </row>
    <row r="1613" spans="1:19" ht="13.9">
      <c r="A1613" s="6" t="str">
        <f>IF(总支出!A1613="","",总支出!A1613)</f>
        <v/>
      </c>
      <c r="B1613" s="7" t="str">
        <f>IF(总支出!B1613="","",总支出!B1613)</f>
        <v/>
      </c>
      <c r="C1613" s="6" t="str">
        <f t="shared" si="175"/>
        <v/>
      </c>
      <c r="D1613" s="6" t="str">
        <f>IF(总支出!C1613="","",总支出!C1613)</f>
        <v/>
      </c>
      <c r="E1613" s="8" t="str">
        <f>IF(总支出!D1613="","",总支出!D1613)</f>
        <v/>
      </c>
      <c r="F1613" s="6" t="str">
        <f>IF(总支出!E1613="","",总支出!E1613)</f>
        <v/>
      </c>
      <c r="G1613" s="6" t="str">
        <f>IF(总支出!H1613="","",总支出!H1613)</f>
        <v/>
      </c>
      <c r="H1613" s="6" t="str">
        <f>IF(总支出!I1613="","自动",总支出!I1613)</f>
        <v>自动</v>
      </c>
      <c r="I1613" s="6" t="str">
        <f>IF(F1613="","",IFERROR(VLOOKUP(F1613,税费设置!$A$15:$B$27,2,FALSE),"含税不明"))</f>
        <v/>
      </c>
      <c r="J1613" s="6" t="str">
        <f t="shared" si="176"/>
        <v/>
      </c>
      <c r="K1613" s="6" t="str">
        <f>IF(AND(税费设置!$B$5="是",G1613="个人支出",J1613="应税"),"是","否")</f>
        <v>否</v>
      </c>
      <c r="L1613" s="8">
        <f t="shared" si="177"/>
        <v>0</v>
      </c>
      <c r="M1613" s="8">
        <f t="shared" si="178"/>
        <v>0</v>
      </c>
      <c r="N1613" s="8">
        <f t="shared" si="179"/>
        <v>0</v>
      </c>
      <c r="O1613" s="8">
        <f t="shared" si="180"/>
        <v>0</v>
      </c>
      <c r="P1613" s="8">
        <f>IF(K1613&lt;&gt;"是",0,IF(税费设置!$B$6="是",E1613/(1+税费设置!$B$10),E1613))</f>
        <v>0</v>
      </c>
      <c r="Q1613" s="8">
        <f>IF(K1613&lt;&gt;"是",0,P1613*税费设置!$B$8)</f>
        <v>0</v>
      </c>
      <c r="R1613" s="8">
        <f>IF(K1613&lt;&gt;"是",0,P1613*税费设置!$B$9)</f>
        <v>0</v>
      </c>
      <c r="S1613" s="8">
        <f t="shared" si="181"/>
        <v>0</v>
      </c>
    </row>
    <row r="1614" spans="1:19" ht="13.9">
      <c r="A1614" s="6" t="str">
        <f>IF(总支出!A1614="","",总支出!A1614)</f>
        <v/>
      </c>
      <c r="B1614" s="7" t="str">
        <f>IF(总支出!B1614="","",总支出!B1614)</f>
        <v/>
      </c>
      <c r="C1614" s="6" t="str">
        <f t="shared" si="175"/>
        <v/>
      </c>
      <c r="D1614" s="6" t="str">
        <f>IF(总支出!C1614="","",总支出!C1614)</f>
        <v/>
      </c>
      <c r="E1614" s="8" t="str">
        <f>IF(总支出!D1614="","",总支出!D1614)</f>
        <v/>
      </c>
      <c r="F1614" s="6" t="str">
        <f>IF(总支出!E1614="","",总支出!E1614)</f>
        <v/>
      </c>
      <c r="G1614" s="6" t="str">
        <f>IF(总支出!H1614="","",总支出!H1614)</f>
        <v/>
      </c>
      <c r="H1614" s="6" t="str">
        <f>IF(总支出!I1614="","自动",总支出!I1614)</f>
        <v>自动</v>
      </c>
      <c r="I1614" s="6" t="str">
        <f>IF(F1614="","",IFERROR(VLOOKUP(F1614,税费设置!$A$15:$B$27,2,FALSE),"含税不明"))</f>
        <v/>
      </c>
      <c r="J1614" s="6" t="str">
        <f t="shared" si="176"/>
        <v/>
      </c>
      <c r="K1614" s="6" t="str">
        <f>IF(AND(税费设置!$B$5="是",G1614="个人支出",J1614="应税"),"是","否")</f>
        <v>否</v>
      </c>
      <c r="L1614" s="8">
        <f t="shared" si="177"/>
        <v>0</v>
      </c>
      <c r="M1614" s="8">
        <f t="shared" si="178"/>
        <v>0</v>
      </c>
      <c r="N1614" s="8">
        <f t="shared" si="179"/>
        <v>0</v>
      </c>
      <c r="O1614" s="8">
        <f t="shared" si="180"/>
        <v>0</v>
      </c>
      <c r="P1614" s="8">
        <f>IF(K1614&lt;&gt;"是",0,IF(税费设置!$B$6="是",E1614/(1+税费设置!$B$10),E1614))</f>
        <v>0</v>
      </c>
      <c r="Q1614" s="8">
        <f>IF(K1614&lt;&gt;"是",0,P1614*税费设置!$B$8)</f>
        <v>0</v>
      </c>
      <c r="R1614" s="8">
        <f>IF(K1614&lt;&gt;"是",0,P1614*税费设置!$B$9)</f>
        <v>0</v>
      </c>
      <c r="S1614" s="8">
        <f t="shared" si="181"/>
        <v>0</v>
      </c>
    </row>
    <row r="1615" spans="1:19" ht="13.9">
      <c r="A1615" s="6" t="str">
        <f>IF(总支出!A1615="","",总支出!A1615)</f>
        <v/>
      </c>
      <c r="B1615" s="7" t="str">
        <f>IF(总支出!B1615="","",总支出!B1615)</f>
        <v/>
      </c>
      <c r="C1615" s="6" t="str">
        <f t="shared" si="175"/>
        <v/>
      </c>
      <c r="D1615" s="6" t="str">
        <f>IF(总支出!C1615="","",总支出!C1615)</f>
        <v/>
      </c>
      <c r="E1615" s="8" t="str">
        <f>IF(总支出!D1615="","",总支出!D1615)</f>
        <v/>
      </c>
      <c r="F1615" s="6" t="str">
        <f>IF(总支出!E1615="","",总支出!E1615)</f>
        <v/>
      </c>
      <c r="G1615" s="6" t="str">
        <f>IF(总支出!H1615="","",总支出!H1615)</f>
        <v/>
      </c>
      <c r="H1615" s="6" t="str">
        <f>IF(总支出!I1615="","自动",总支出!I1615)</f>
        <v>自动</v>
      </c>
      <c r="I1615" s="6" t="str">
        <f>IF(F1615="","",IFERROR(VLOOKUP(F1615,税费设置!$A$15:$B$27,2,FALSE),"含税不明"))</f>
        <v/>
      </c>
      <c r="J1615" s="6" t="str">
        <f t="shared" si="176"/>
        <v/>
      </c>
      <c r="K1615" s="6" t="str">
        <f>IF(AND(税费设置!$B$5="是",G1615="个人支出",J1615="应税"),"是","否")</f>
        <v>否</v>
      </c>
      <c r="L1615" s="8">
        <f t="shared" si="177"/>
        <v>0</v>
      </c>
      <c r="M1615" s="8">
        <f t="shared" si="178"/>
        <v>0</v>
      </c>
      <c r="N1615" s="8">
        <f t="shared" si="179"/>
        <v>0</v>
      </c>
      <c r="O1615" s="8">
        <f t="shared" si="180"/>
        <v>0</v>
      </c>
      <c r="P1615" s="8">
        <f>IF(K1615&lt;&gt;"是",0,IF(税费设置!$B$6="是",E1615/(1+税费设置!$B$10),E1615))</f>
        <v>0</v>
      </c>
      <c r="Q1615" s="8">
        <f>IF(K1615&lt;&gt;"是",0,P1615*税费设置!$B$8)</f>
        <v>0</v>
      </c>
      <c r="R1615" s="8">
        <f>IF(K1615&lt;&gt;"是",0,P1615*税费设置!$B$9)</f>
        <v>0</v>
      </c>
      <c r="S1615" s="8">
        <f t="shared" si="181"/>
        <v>0</v>
      </c>
    </row>
    <row r="1616" spans="1:19" ht="13.9">
      <c r="A1616" s="6" t="str">
        <f>IF(总支出!A1616="","",总支出!A1616)</f>
        <v/>
      </c>
      <c r="B1616" s="7" t="str">
        <f>IF(总支出!B1616="","",总支出!B1616)</f>
        <v/>
      </c>
      <c r="C1616" s="6" t="str">
        <f t="shared" si="175"/>
        <v/>
      </c>
      <c r="D1616" s="6" t="str">
        <f>IF(总支出!C1616="","",总支出!C1616)</f>
        <v/>
      </c>
      <c r="E1616" s="8" t="str">
        <f>IF(总支出!D1616="","",总支出!D1616)</f>
        <v/>
      </c>
      <c r="F1616" s="6" t="str">
        <f>IF(总支出!E1616="","",总支出!E1616)</f>
        <v/>
      </c>
      <c r="G1616" s="6" t="str">
        <f>IF(总支出!H1616="","",总支出!H1616)</f>
        <v/>
      </c>
      <c r="H1616" s="6" t="str">
        <f>IF(总支出!I1616="","自动",总支出!I1616)</f>
        <v>自动</v>
      </c>
      <c r="I1616" s="6" t="str">
        <f>IF(F1616="","",IFERROR(VLOOKUP(F1616,税费设置!$A$15:$B$27,2,FALSE),"含税不明"))</f>
        <v/>
      </c>
      <c r="J1616" s="6" t="str">
        <f t="shared" si="176"/>
        <v/>
      </c>
      <c r="K1616" s="6" t="str">
        <f>IF(AND(税费设置!$B$5="是",G1616="个人支出",J1616="应税"),"是","否")</f>
        <v>否</v>
      </c>
      <c r="L1616" s="8">
        <f t="shared" si="177"/>
        <v>0</v>
      </c>
      <c r="M1616" s="8">
        <f t="shared" si="178"/>
        <v>0</v>
      </c>
      <c r="N1616" s="8">
        <f t="shared" si="179"/>
        <v>0</v>
      </c>
      <c r="O1616" s="8">
        <f t="shared" si="180"/>
        <v>0</v>
      </c>
      <c r="P1616" s="8">
        <f>IF(K1616&lt;&gt;"是",0,IF(税费设置!$B$6="是",E1616/(1+税费设置!$B$10),E1616))</f>
        <v>0</v>
      </c>
      <c r="Q1616" s="8">
        <f>IF(K1616&lt;&gt;"是",0,P1616*税费设置!$B$8)</f>
        <v>0</v>
      </c>
      <c r="R1616" s="8">
        <f>IF(K1616&lt;&gt;"是",0,P1616*税费设置!$B$9)</f>
        <v>0</v>
      </c>
      <c r="S1616" s="8">
        <f t="shared" si="181"/>
        <v>0</v>
      </c>
    </row>
    <row r="1617" spans="1:19" ht="13.9">
      <c r="A1617" s="6" t="str">
        <f>IF(总支出!A1617="","",总支出!A1617)</f>
        <v/>
      </c>
      <c r="B1617" s="7" t="str">
        <f>IF(总支出!B1617="","",总支出!B1617)</f>
        <v/>
      </c>
      <c r="C1617" s="6" t="str">
        <f t="shared" si="175"/>
        <v/>
      </c>
      <c r="D1617" s="6" t="str">
        <f>IF(总支出!C1617="","",总支出!C1617)</f>
        <v/>
      </c>
      <c r="E1617" s="8" t="str">
        <f>IF(总支出!D1617="","",总支出!D1617)</f>
        <v/>
      </c>
      <c r="F1617" s="6" t="str">
        <f>IF(总支出!E1617="","",总支出!E1617)</f>
        <v/>
      </c>
      <c r="G1617" s="6" t="str">
        <f>IF(总支出!H1617="","",总支出!H1617)</f>
        <v/>
      </c>
      <c r="H1617" s="6" t="str">
        <f>IF(总支出!I1617="","自动",总支出!I1617)</f>
        <v>自动</v>
      </c>
      <c r="I1617" s="6" t="str">
        <f>IF(F1617="","",IFERROR(VLOOKUP(F1617,税费设置!$A$15:$B$27,2,FALSE),"含税不明"))</f>
        <v/>
      </c>
      <c r="J1617" s="6" t="str">
        <f t="shared" si="176"/>
        <v/>
      </c>
      <c r="K1617" s="6" t="str">
        <f>IF(AND(税费设置!$B$5="是",G1617="个人支出",J1617="应税"),"是","否")</f>
        <v>否</v>
      </c>
      <c r="L1617" s="8">
        <f t="shared" si="177"/>
        <v>0</v>
      </c>
      <c r="M1617" s="8">
        <f t="shared" si="178"/>
        <v>0</v>
      </c>
      <c r="N1617" s="8">
        <f t="shared" si="179"/>
        <v>0</v>
      </c>
      <c r="O1617" s="8">
        <f t="shared" si="180"/>
        <v>0</v>
      </c>
      <c r="P1617" s="8">
        <f>IF(K1617&lt;&gt;"是",0,IF(税费设置!$B$6="是",E1617/(1+税费设置!$B$10),E1617))</f>
        <v>0</v>
      </c>
      <c r="Q1617" s="8">
        <f>IF(K1617&lt;&gt;"是",0,P1617*税费设置!$B$8)</f>
        <v>0</v>
      </c>
      <c r="R1617" s="8">
        <f>IF(K1617&lt;&gt;"是",0,P1617*税费设置!$B$9)</f>
        <v>0</v>
      </c>
      <c r="S1617" s="8">
        <f t="shared" si="181"/>
        <v>0</v>
      </c>
    </row>
    <row r="1618" spans="1:19" ht="13.9">
      <c r="A1618" s="6" t="str">
        <f>IF(总支出!A1618="","",总支出!A1618)</f>
        <v/>
      </c>
      <c r="B1618" s="7" t="str">
        <f>IF(总支出!B1618="","",总支出!B1618)</f>
        <v/>
      </c>
      <c r="C1618" s="6" t="str">
        <f t="shared" si="175"/>
        <v/>
      </c>
      <c r="D1618" s="6" t="str">
        <f>IF(总支出!C1618="","",总支出!C1618)</f>
        <v/>
      </c>
      <c r="E1618" s="8" t="str">
        <f>IF(总支出!D1618="","",总支出!D1618)</f>
        <v/>
      </c>
      <c r="F1618" s="6" t="str">
        <f>IF(总支出!E1618="","",总支出!E1618)</f>
        <v/>
      </c>
      <c r="G1618" s="6" t="str">
        <f>IF(总支出!H1618="","",总支出!H1618)</f>
        <v/>
      </c>
      <c r="H1618" s="6" t="str">
        <f>IF(总支出!I1618="","自动",总支出!I1618)</f>
        <v>自动</v>
      </c>
      <c r="I1618" s="6" t="str">
        <f>IF(F1618="","",IFERROR(VLOOKUP(F1618,税费设置!$A$15:$B$27,2,FALSE),"含税不明"))</f>
        <v/>
      </c>
      <c r="J1618" s="6" t="str">
        <f t="shared" si="176"/>
        <v/>
      </c>
      <c r="K1618" s="6" t="str">
        <f>IF(AND(税费设置!$B$5="是",G1618="个人支出",J1618="应税"),"是","否")</f>
        <v>否</v>
      </c>
      <c r="L1618" s="8">
        <f t="shared" si="177"/>
        <v>0</v>
      </c>
      <c r="M1618" s="8">
        <f t="shared" si="178"/>
        <v>0</v>
      </c>
      <c r="N1618" s="8">
        <f t="shared" si="179"/>
        <v>0</v>
      </c>
      <c r="O1618" s="8">
        <f t="shared" si="180"/>
        <v>0</v>
      </c>
      <c r="P1618" s="8">
        <f>IF(K1618&lt;&gt;"是",0,IF(税费设置!$B$6="是",E1618/(1+税费设置!$B$10),E1618))</f>
        <v>0</v>
      </c>
      <c r="Q1618" s="8">
        <f>IF(K1618&lt;&gt;"是",0,P1618*税费设置!$B$8)</f>
        <v>0</v>
      </c>
      <c r="R1618" s="8">
        <f>IF(K1618&lt;&gt;"是",0,P1618*税费设置!$B$9)</f>
        <v>0</v>
      </c>
      <c r="S1618" s="8">
        <f t="shared" si="181"/>
        <v>0</v>
      </c>
    </row>
    <row r="1619" spans="1:19" ht="13.9">
      <c r="A1619" s="6" t="str">
        <f>IF(总支出!A1619="","",总支出!A1619)</f>
        <v/>
      </c>
      <c r="B1619" s="7" t="str">
        <f>IF(总支出!B1619="","",总支出!B1619)</f>
        <v/>
      </c>
      <c r="C1619" s="6" t="str">
        <f t="shared" si="175"/>
        <v/>
      </c>
      <c r="D1619" s="6" t="str">
        <f>IF(总支出!C1619="","",总支出!C1619)</f>
        <v/>
      </c>
      <c r="E1619" s="8" t="str">
        <f>IF(总支出!D1619="","",总支出!D1619)</f>
        <v/>
      </c>
      <c r="F1619" s="6" t="str">
        <f>IF(总支出!E1619="","",总支出!E1619)</f>
        <v/>
      </c>
      <c r="G1619" s="6" t="str">
        <f>IF(总支出!H1619="","",总支出!H1619)</f>
        <v/>
      </c>
      <c r="H1619" s="6" t="str">
        <f>IF(总支出!I1619="","自动",总支出!I1619)</f>
        <v>自动</v>
      </c>
      <c r="I1619" s="6" t="str">
        <f>IF(F1619="","",IFERROR(VLOOKUP(F1619,税费设置!$A$15:$B$27,2,FALSE),"含税不明"))</f>
        <v/>
      </c>
      <c r="J1619" s="6" t="str">
        <f t="shared" si="176"/>
        <v/>
      </c>
      <c r="K1619" s="6" t="str">
        <f>IF(AND(税费设置!$B$5="是",G1619="个人支出",J1619="应税"),"是","否")</f>
        <v>否</v>
      </c>
      <c r="L1619" s="8">
        <f t="shared" si="177"/>
        <v>0</v>
      </c>
      <c r="M1619" s="8">
        <f t="shared" si="178"/>
        <v>0</v>
      </c>
      <c r="N1619" s="8">
        <f t="shared" si="179"/>
        <v>0</v>
      </c>
      <c r="O1619" s="8">
        <f t="shared" si="180"/>
        <v>0</v>
      </c>
      <c r="P1619" s="8">
        <f>IF(K1619&lt;&gt;"是",0,IF(税费设置!$B$6="是",E1619/(1+税费设置!$B$10),E1619))</f>
        <v>0</v>
      </c>
      <c r="Q1619" s="8">
        <f>IF(K1619&lt;&gt;"是",0,P1619*税费设置!$B$8)</f>
        <v>0</v>
      </c>
      <c r="R1619" s="8">
        <f>IF(K1619&lt;&gt;"是",0,P1619*税费设置!$B$9)</f>
        <v>0</v>
      </c>
      <c r="S1619" s="8">
        <f t="shared" si="181"/>
        <v>0</v>
      </c>
    </row>
    <row r="1620" spans="1:19" ht="13.9">
      <c r="A1620" s="6" t="str">
        <f>IF(总支出!A1620="","",总支出!A1620)</f>
        <v/>
      </c>
      <c r="B1620" s="7" t="str">
        <f>IF(总支出!B1620="","",总支出!B1620)</f>
        <v/>
      </c>
      <c r="C1620" s="6" t="str">
        <f t="shared" si="175"/>
        <v/>
      </c>
      <c r="D1620" s="6" t="str">
        <f>IF(总支出!C1620="","",总支出!C1620)</f>
        <v/>
      </c>
      <c r="E1620" s="8" t="str">
        <f>IF(总支出!D1620="","",总支出!D1620)</f>
        <v/>
      </c>
      <c r="F1620" s="6" t="str">
        <f>IF(总支出!E1620="","",总支出!E1620)</f>
        <v/>
      </c>
      <c r="G1620" s="6" t="str">
        <f>IF(总支出!H1620="","",总支出!H1620)</f>
        <v/>
      </c>
      <c r="H1620" s="6" t="str">
        <f>IF(总支出!I1620="","自动",总支出!I1620)</f>
        <v>自动</v>
      </c>
      <c r="I1620" s="6" t="str">
        <f>IF(F1620="","",IFERROR(VLOOKUP(F1620,税费设置!$A$15:$B$27,2,FALSE),"含税不明"))</f>
        <v/>
      </c>
      <c r="J1620" s="6" t="str">
        <f t="shared" si="176"/>
        <v/>
      </c>
      <c r="K1620" s="6" t="str">
        <f>IF(AND(税费设置!$B$5="是",G1620="个人支出",J1620="应税"),"是","否")</f>
        <v>否</v>
      </c>
      <c r="L1620" s="8">
        <f t="shared" si="177"/>
        <v>0</v>
      </c>
      <c r="M1620" s="8">
        <f t="shared" si="178"/>
        <v>0</v>
      </c>
      <c r="N1620" s="8">
        <f t="shared" si="179"/>
        <v>0</v>
      </c>
      <c r="O1620" s="8">
        <f t="shared" si="180"/>
        <v>0</v>
      </c>
      <c r="P1620" s="8">
        <f>IF(K1620&lt;&gt;"是",0,IF(税费设置!$B$6="是",E1620/(1+税费设置!$B$10),E1620))</f>
        <v>0</v>
      </c>
      <c r="Q1620" s="8">
        <f>IF(K1620&lt;&gt;"是",0,P1620*税费设置!$B$8)</f>
        <v>0</v>
      </c>
      <c r="R1620" s="8">
        <f>IF(K1620&lt;&gt;"是",0,P1620*税费设置!$B$9)</f>
        <v>0</v>
      </c>
      <c r="S1620" s="8">
        <f t="shared" si="181"/>
        <v>0</v>
      </c>
    </row>
    <row r="1621" spans="1:19" ht="13.9">
      <c r="A1621" s="6" t="str">
        <f>IF(总支出!A1621="","",总支出!A1621)</f>
        <v/>
      </c>
      <c r="B1621" s="7" t="str">
        <f>IF(总支出!B1621="","",总支出!B1621)</f>
        <v/>
      </c>
      <c r="C1621" s="6" t="str">
        <f t="shared" si="175"/>
        <v/>
      </c>
      <c r="D1621" s="6" t="str">
        <f>IF(总支出!C1621="","",总支出!C1621)</f>
        <v/>
      </c>
      <c r="E1621" s="8" t="str">
        <f>IF(总支出!D1621="","",总支出!D1621)</f>
        <v/>
      </c>
      <c r="F1621" s="6" t="str">
        <f>IF(总支出!E1621="","",总支出!E1621)</f>
        <v/>
      </c>
      <c r="G1621" s="6" t="str">
        <f>IF(总支出!H1621="","",总支出!H1621)</f>
        <v/>
      </c>
      <c r="H1621" s="6" t="str">
        <f>IF(总支出!I1621="","自动",总支出!I1621)</f>
        <v>自动</v>
      </c>
      <c r="I1621" s="6" t="str">
        <f>IF(F1621="","",IFERROR(VLOOKUP(F1621,税费设置!$A$15:$B$27,2,FALSE),"含税不明"))</f>
        <v/>
      </c>
      <c r="J1621" s="6" t="str">
        <f t="shared" si="176"/>
        <v/>
      </c>
      <c r="K1621" s="6" t="str">
        <f>IF(AND(税费设置!$B$5="是",G1621="个人支出",J1621="应税"),"是","否")</f>
        <v>否</v>
      </c>
      <c r="L1621" s="8">
        <f t="shared" si="177"/>
        <v>0</v>
      </c>
      <c r="M1621" s="8">
        <f t="shared" si="178"/>
        <v>0</v>
      </c>
      <c r="N1621" s="8">
        <f t="shared" si="179"/>
        <v>0</v>
      </c>
      <c r="O1621" s="8">
        <f t="shared" si="180"/>
        <v>0</v>
      </c>
      <c r="P1621" s="8">
        <f>IF(K1621&lt;&gt;"是",0,IF(税费设置!$B$6="是",E1621/(1+税费设置!$B$10),E1621))</f>
        <v>0</v>
      </c>
      <c r="Q1621" s="8">
        <f>IF(K1621&lt;&gt;"是",0,P1621*税费设置!$B$8)</f>
        <v>0</v>
      </c>
      <c r="R1621" s="8">
        <f>IF(K1621&lt;&gt;"是",0,P1621*税费设置!$B$9)</f>
        <v>0</v>
      </c>
      <c r="S1621" s="8">
        <f t="shared" si="181"/>
        <v>0</v>
      </c>
    </row>
    <row r="1622" spans="1:19" ht="13.9">
      <c r="A1622" s="6" t="str">
        <f>IF(总支出!A1622="","",总支出!A1622)</f>
        <v/>
      </c>
      <c r="B1622" s="7" t="str">
        <f>IF(总支出!B1622="","",总支出!B1622)</f>
        <v/>
      </c>
      <c r="C1622" s="6" t="str">
        <f t="shared" si="175"/>
        <v/>
      </c>
      <c r="D1622" s="6" t="str">
        <f>IF(总支出!C1622="","",总支出!C1622)</f>
        <v/>
      </c>
      <c r="E1622" s="8" t="str">
        <f>IF(总支出!D1622="","",总支出!D1622)</f>
        <v/>
      </c>
      <c r="F1622" s="6" t="str">
        <f>IF(总支出!E1622="","",总支出!E1622)</f>
        <v/>
      </c>
      <c r="G1622" s="6" t="str">
        <f>IF(总支出!H1622="","",总支出!H1622)</f>
        <v/>
      </c>
      <c r="H1622" s="6" t="str">
        <f>IF(总支出!I1622="","自动",总支出!I1622)</f>
        <v>自动</v>
      </c>
      <c r="I1622" s="6" t="str">
        <f>IF(F1622="","",IFERROR(VLOOKUP(F1622,税费设置!$A$15:$B$27,2,FALSE),"含税不明"))</f>
        <v/>
      </c>
      <c r="J1622" s="6" t="str">
        <f t="shared" si="176"/>
        <v/>
      </c>
      <c r="K1622" s="6" t="str">
        <f>IF(AND(税费设置!$B$5="是",G1622="个人支出",J1622="应税"),"是","否")</f>
        <v>否</v>
      </c>
      <c r="L1622" s="8">
        <f t="shared" si="177"/>
        <v>0</v>
      </c>
      <c r="M1622" s="8">
        <f t="shared" si="178"/>
        <v>0</v>
      </c>
      <c r="N1622" s="8">
        <f t="shared" si="179"/>
        <v>0</v>
      </c>
      <c r="O1622" s="8">
        <f t="shared" si="180"/>
        <v>0</v>
      </c>
      <c r="P1622" s="8">
        <f>IF(K1622&lt;&gt;"是",0,IF(税费设置!$B$6="是",E1622/(1+税费设置!$B$10),E1622))</f>
        <v>0</v>
      </c>
      <c r="Q1622" s="8">
        <f>IF(K1622&lt;&gt;"是",0,P1622*税费设置!$B$8)</f>
        <v>0</v>
      </c>
      <c r="R1622" s="8">
        <f>IF(K1622&lt;&gt;"是",0,P1622*税费设置!$B$9)</f>
        <v>0</v>
      </c>
      <c r="S1622" s="8">
        <f t="shared" si="181"/>
        <v>0</v>
      </c>
    </row>
    <row r="1623" spans="1:19" ht="13.9">
      <c r="A1623" s="6" t="str">
        <f>IF(总支出!A1623="","",总支出!A1623)</f>
        <v/>
      </c>
      <c r="B1623" s="7" t="str">
        <f>IF(总支出!B1623="","",总支出!B1623)</f>
        <v/>
      </c>
      <c r="C1623" s="6" t="str">
        <f t="shared" si="175"/>
        <v/>
      </c>
      <c r="D1623" s="6" t="str">
        <f>IF(总支出!C1623="","",总支出!C1623)</f>
        <v/>
      </c>
      <c r="E1623" s="8" t="str">
        <f>IF(总支出!D1623="","",总支出!D1623)</f>
        <v/>
      </c>
      <c r="F1623" s="6" t="str">
        <f>IF(总支出!E1623="","",总支出!E1623)</f>
        <v/>
      </c>
      <c r="G1623" s="6" t="str">
        <f>IF(总支出!H1623="","",总支出!H1623)</f>
        <v/>
      </c>
      <c r="H1623" s="6" t="str">
        <f>IF(总支出!I1623="","自动",总支出!I1623)</f>
        <v>自动</v>
      </c>
      <c r="I1623" s="6" t="str">
        <f>IF(F1623="","",IFERROR(VLOOKUP(F1623,税费设置!$A$15:$B$27,2,FALSE),"含税不明"))</f>
        <v/>
      </c>
      <c r="J1623" s="6" t="str">
        <f t="shared" si="176"/>
        <v/>
      </c>
      <c r="K1623" s="6" t="str">
        <f>IF(AND(税费设置!$B$5="是",G1623="个人支出",J1623="应税"),"是","否")</f>
        <v>否</v>
      </c>
      <c r="L1623" s="8">
        <f t="shared" si="177"/>
        <v>0</v>
      </c>
      <c r="M1623" s="8">
        <f t="shared" si="178"/>
        <v>0</v>
      </c>
      <c r="N1623" s="8">
        <f t="shared" si="179"/>
        <v>0</v>
      </c>
      <c r="O1623" s="8">
        <f t="shared" si="180"/>
        <v>0</v>
      </c>
      <c r="P1623" s="8">
        <f>IF(K1623&lt;&gt;"是",0,IF(税费设置!$B$6="是",E1623/(1+税费设置!$B$10),E1623))</f>
        <v>0</v>
      </c>
      <c r="Q1623" s="8">
        <f>IF(K1623&lt;&gt;"是",0,P1623*税费设置!$B$8)</f>
        <v>0</v>
      </c>
      <c r="R1623" s="8">
        <f>IF(K1623&lt;&gt;"是",0,P1623*税费设置!$B$9)</f>
        <v>0</v>
      </c>
      <c r="S1623" s="8">
        <f t="shared" si="181"/>
        <v>0</v>
      </c>
    </row>
    <row r="1624" spans="1:19" ht="13.9">
      <c r="A1624" s="6" t="str">
        <f>IF(总支出!A1624="","",总支出!A1624)</f>
        <v/>
      </c>
      <c r="B1624" s="7" t="str">
        <f>IF(总支出!B1624="","",总支出!B1624)</f>
        <v/>
      </c>
      <c r="C1624" s="6" t="str">
        <f t="shared" si="175"/>
        <v/>
      </c>
      <c r="D1624" s="6" t="str">
        <f>IF(总支出!C1624="","",总支出!C1624)</f>
        <v/>
      </c>
      <c r="E1624" s="8" t="str">
        <f>IF(总支出!D1624="","",总支出!D1624)</f>
        <v/>
      </c>
      <c r="F1624" s="6" t="str">
        <f>IF(总支出!E1624="","",总支出!E1624)</f>
        <v/>
      </c>
      <c r="G1624" s="6" t="str">
        <f>IF(总支出!H1624="","",总支出!H1624)</f>
        <v/>
      </c>
      <c r="H1624" s="6" t="str">
        <f>IF(总支出!I1624="","自动",总支出!I1624)</f>
        <v>自动</v>
      </c>
      <c r="I1624" s="6" t="str">
        <f>IF(F1624="","",IFERROR(VLOOKUP(F1624,税费设置!$A$15:$B$27,2,FALSE),"含税不明"))</f>
        <v/>
      </c>
      <c r="J1624" s="6" t="str">
        <f t="shared" si="176"/>
        <v/>
      </c>
      <c r="K1624" s="6" t="str">
        <f>IF(AND(税费设置!$B$5="是",G1624="个人支出",J1624="应税"),"是","否")</f>
        <v>否</v>
      </c>
      <c r="L1624" s="8">
        <f t="shared" si="177"/>
        <v>0</v>
      </c>
      <c r="M1624" s="8">
        <f t="shared" si="178"/>
        <v>0</v>
      </c>
      <c r="N1624" s="8">
        <f t="shared" si="179"/>
        <v>0</v>
      </c>
      <c r="O1624" s="8">
        <f t="shared" si="180"/>
        <v>0</v>
      </c>
      <c r="P1624" s="8">
        <f>IF(K1624&lt;&gt;"是",0,IF(税费设置!$B$6="是",E1624/(1+税费设置!$B$10),E1624))</f>
        <v>0</v>
      </c>
      <c r="Q1624" s="8">
        <f>IF(K1624&lt;&gt;"是",0,P1624*税费设置!$B$8)</f>
        <v>0</v>
      </c>
      <c r="R1624" s="8">
        <f>IF(K1624&lt;&gt;"是",0,P1624*税费设置!$B$9)</f>
        <v>0</v>
      </c>
      <c r="S1624" s="8">
        <f t="shared" si="181"/>
        <v>0</v>
      </c>
    </row>
    <row r="1625" spans="1:19" ht="13.9">
      <c r="A1625" s="6" t="str">
        <f>IF(总支出!A1625="","",总支出!A1625)</f>
        <v/>
      </c>
      <c r="B1625" s="7" t="str">
        <f>IF(总支出!B1625="","",总支出!B1625)</f>
        <v/>
      </c>
      <c r="C1625" s="6" t="str">
        <f t="shared" si="175"/>
        <v/>
      </c>
      <c r="D1625" s="6" t="str">
        <f>IF(总支出!C1625="","",总支出!C1625)</f>
        <v/>
      </c>
      <c r="E1625" s="8" t="str">
        <f>IF(总支出!D1625="","",总支出!D1625)</f>
        <v/>
      </c>
      <c r="F1625" s="6" t="str">
        <f>IF(总支出!E1625="","",总支出!E1625)</f>
        <v/>
      </c>
      <c r="G1625" s="6" t="str">
        <f>IF(总支出!H1625="","",总支出!H1625)</f>
        <v/>
      </c>
      <c r="H1625" s="6" t="str">
        <f>IF(总支出!I1625="","自动",总支出!I1625)</f>
        <v>自动</v>
      </c>
      <c r="I1625" s="6" t="str">
        <f>IF(F1625="","",IFERROR(VLOOKUP(F1625,税费设置!$A$15:$B$27,2,FALSE),"含税不明"))</f>
        <v/>
      </c>
      <c r="J1625" s="6" t="str">
        <f t="shared" si="176"/>
        <v/>
      </c>
      <c r="K1625" s="6" t="str">
        <f>IF(AND(税费设置!$B$5="是",G1625="个人支出",J1625="应税"),"是","否")</f>
        <v>否</v>
      </c>
      <c r="L1625" s="8">
        <f t="shared" si="177"/>
        <v>0</v>
      </c>
      <c r="M1625" s="8">
        <f t="shared" si="178"/>
        <v>0</v>
      </c>
      <c r="N1625" s="8">
        <f t="shared" si="179"/>
        <v>0</v>
      </c>
      <c r="O1625" s="8">
        <f t="shared" si="180"/>
        <v>0</v>
      </c>
      <c r="P1625" s="8">
        <f>IF(K1625&lt;&gt;"是",0,IF(税费设置!$B$6="是",E1625/(1+税费设置!$B$10),E1625))</f>
        <v>0</v>
      </c>
      <c r="Q1625" s="8">
        <f>IF(K1625&lt;&gt;"是",0,P1625*税费设置!$B$8)</f>
        <v>0</v>
      </c>
      <c r="R1625" s="8">
        <f>IF(K1625&lt;&gt;"是",0,P1625*税费设置!$B$9)</f>
        <v>0</v>
      </c>
      <c r="S1625" s="8">
        <f t="shared" si="181"/>
        <v>0</v>
      </c>
    </row>
    <row r="1626" spans="1:19" ht="13.9">
      <c r="A1626" s="6" t="str">
        <f>IF(总支出!A1626="","",总支出!A1626)</f>
        <v/>
      </c>
      <c r="B1626" s="7" t="str">
        <f>IF(总支出!B1626="","",总支出!B1626)</f>
        <v/>
      </c>
      <c r="C1626" s="6" t="str">
        <f t="shared" si="175"/>
        <v/>
      </c>
      <c r="D1626" s="6" t="str">
        <f>IF(总支出!C1626="","",总支出!C1626)</f>
        <v/>
      </c>
      <c r="E1626" s="8" t="str">
        <f>IF(总支出!D1626="","",总支出!D1626)</f>
        <v/>
      </c>
      <c r="F1626" s="6" t="str">
        <f>IF(总支出!E1626="","",总支出!E1626)</f>
        <v/>
      </c>
      <c r="G1626" s="6" t="str">
        <f>IF(总支出!H1626="","",总支出!H1626)</f>
        <v/>
      </c>
      <c r="H1626" s="6" t="str">
        <f>IF(总支出!I1626="","自动",总支出!I1626)</f>
        <v>自动</v>
      </c>
      <c r="I1626" s="6" t="str">
        <f>IF(F1626="","",IFERROR(VLOOKUP(F1626,税费设置!$A$15:$B$27,2,FALSE),"含税不明"))</f>
        <v/>
      </c>
      <c r="J1626" s="6" t="str">
        <f t="shared" si="176"/>
        <v/>
      </c>
      <c r="K1626" s="6" t="str">
        <f>IF(AND(税费设置!$B$5="是",G1626="个人支出",J1626="应税"),"是","否")</f>
        <v>否</v>
      </c>
      <c r="L1626" s="8">
        <f t="shared" si="177"/>
        <v>0</v>
      </c>
      <c r="M1626" s="8">
        <f t="shared" si="178"/>
        <v>0</v>
      </c>
      <c r="N1626" s="8">
        <f t="shared" si="179"/>
        <v>0</v>
      </c>
      <c r="O1626" s="8">
        <f t="shared" si="180"/>
        <v>0</v>
      </c>
      <c r="P1626" s="8">
        <f>IF(K1626&lt;&gt;"是",0,IF(税费设置!$B$6="是",E1626/(1+税费设置!$B$10),E1626))</f>
        <v>0</v>
      </c>
      <c r="Q1626" s="8">
        <f>IF(K1626&lt;&gt;"是",0,P1626*税费设置!$B$8)</f>
        <v>0</v>
      </c>
      <c r="R1626" s="8">
        <f>IF(K1626&lt;&gt;"是",0,P1626*税费设置!$B$9)</f>
        <v>0</v>
      </c>
      <c r="S1626" s="8">
        <f t="shared" si="181"/>
        <v>0</v>
      </c>
    </row>
    <row r="1627" spans="1:19" ht="13.9">
      <c r="A1627" s="6" t="str">
        <f>IF(总支出!A1627="","",总支出!A1627)</f>
        <v/>
      </c>
      <c r="B1627" s="7" t="str">
        <f>IF(总支出!B1627="","",总支出!B1627)</f>
        <v/>
      </c>
      <c r="C1627" s="6" t="str">
        <f t="shared" si="175"/>
        <v/>
      </c>
      <c r="D1627" s="6" t="str">
        <f>IF(总支出!C1627="","",总支出!C1627)</f>
        <v/>
      </c>
      <c r="E1627" s="8" t="str">
        <f>IF(总支出!D1627="","",总支出!D1627)</f>
        <v/>
      </c>
      <c r="F1627" s="6" t="str">
        <f>IF(总支出!E1627="","",总支出!E1627)</f>
        <v/>
      </c>
      <c r="G1627" s="6" t="str">
        <f>IF(总支出!H1627="","",总支出!H1627)</f>
        <v/>
      </c>
      <c r="H1627" s="6" t="str">
        <f>IF(总支出!I1627="","自动",总支出!I1627)</f>
        <v>自动</v>
      </c>
      <c r="I1627" s="6" t="str">
        <f>IF(F1627="","",IFERROR(VLOOKUP(F1627,税费设置!$A$15:$B$27,2,FALSE),"含税不明"))</f>
        <v/>
      </c>
      <c r="J1627" s="6" t="str">
        <f t="shared" si="176"/>
        <v/>
      </c>
      <c r="K1627" s="6" t="str">
        <f>IF(AND(税费设置!$B$5="是",G1627="个人支出",J1627="应税"),"是","否")</f>
        <v>否</v>
      </c>
      <c r="L1627" s="8">
        <f t="shared" si="177"/>
        <v>0</v>
      </c>
      <c r="M1627" s="8">
        <f t="shared" si="178"/>
        <v>0</v>
      </c>
      <c r="N1627" s="8">
        <f t="shared" si="179"/>
        <v>0</v>
      </c>
      <c r="O1627" s="8">
        <f t="shared" si="180"/>
        <v>0</v>
      </c>
      <c r="P1627" s="8">
        <f>IF(K1627&lt;&gt;"是",0,IF(税费设置!$B$6="是",E1627/(1+税费设置!$B$10),E1627))</f>
        <v>0</v>
      </c>
      <c r="Q1627" s="8">
        <f>IF(K1627&lt;&gt;"是",0,P1627*税费设置!$B$8)</f>
        <v>0</v>
      </c>
      <c r="R1627" s="8">
        <f>IF(K1627&lt;&gt;"是",0,P1627*税费设置!$B$9)</f>
        <v>0</v>
      </c>
      <c r="S1627" s="8">
        <f t="shared" si="181"/>
        <v>0</v>
      </c>
    </row>
    <row r="1628" spans="1:19" ht="13.9">
      <c r="A1628" s="6" t="str">
        <f>IF(总支出!A1628="","",总支出!A1628)</f>
        <v/>
      </c>
      <c r="B1628" s="7" t="str">
        <f>IF(总支出!B1628="","",总支出!B1628)</f>
        <v/>
      </c>
      <c r="C1628" s="6" t="str">
        <f t="shared" si="175"/>
        <v/>
      </c>
      <c r="D1628" s="6" t="str">
        <f>IF(总支出!C1628="","",总支出!C1628)</f>
        <v/>
      </c>
      <c r="E1628" s="8" t="str">
        <f>IF(总支出!D1628="","",总支出!D1628)</f>
        <v/>
      </c>
      <c r="F1628" s="6" t="str">
        <f>IF(总支出!E1628="","",总支出!E1628)</f>
        <v/>
      </c>
      <c r="G1628" s="6" t="str">
        <f>IF(总支出!H1628="","",总支出!H1628)</f>
        <v/>
      </c>
      <c r="H1628" s="6" t="str">
        <f>IF(总支出!I1628="","自动",总支出!I1628)</f>
        <v>自动</v>
      </c>
      <c r="I1628" s="6" t="str">
        <f>IF(F1628="","",IFERROR(VLOOKUP(F1628,税费设置!$A$15:$B$27,2,FALSE),"含税不明"))</f>
        <v/>
      </c>
      <c r="J1628" s="6" t="str">
        <f t="shared" si="176"/>
        <v/>
      </c>
      <c r="K1628" s="6" t="str">
        <f>IF(AND(税费设置!$B$5="是",G1628="个人支出",J1628="应税"),"是","否")</f>
        <v>否</v>
      </c>
      <c r="L1628" s="8">
        <f t="shared" si="177"/>
        <v>0</v>
      </c>
      <c r="M1628" s="8">
        <f t="shared" si="178"/>
        <v>0</v>
      </c>
      <c r="N1628" s="8">
        <f t="shared" si="179"/>
        <v>0</v>
      </c>
      <c r="O1628" s="8">
        <f t="shared" si="180"/>
        <v>0</v>
      </c>
      <c r="P1628" s="8">
        <f>IF(K1628&lt;&gt;"是",0,IF(税费设置!$B$6="是",E1628/(1+税费设置!$B$10),E1628))</f>
        <v>0</v>
      </c>
      <c r="Q1628" s="8">
        <f>IF(K1628&lt;&gt;"是",0,P1628*税费设置!$B$8)</f>
        <v>0</v>
      </c>
      <c r="R1628" s="8">
        <f>IF(K1628&lt;&gt;"是",0,P1628*税费设置!$B$9)</f>
        <v>0</v>
      </c>
      <c r="S1628" s="8">
        <f t="shared" si="181"/>
        <v>0</v>
      </c>
    </row>
    <row r="1629" spans="1:19" ht="13.9">
      <c r="A1629" s="6" t="str">
        <f>IF(总支出!A1629="","",总支出!A1629)</f>
        <v/>
      </c>
      <c r="B1629" s="7" t="str">
        <f>IF(总支出!B1629="","",总支出!B1629)</f>
        <v/>
      </c>
      <c r="C1629" s="6" t="str">
        <f t="shared" si="175"/>
        <v/>
      </c>
      <c r="D1629" s="6" t="str">
        <f>IF(总支出!C1629="","",总支出!C1629)</f>
        <v/>
      </c>
      <c r="E1629" s="8" t="str">
        <f>IF(总支出!D1629="","",总支出!D1629)</f>
        <v/>
      </c>
      <c r="F1629" s="6" t="str">
        <f>IF(总支出!E1629="","",总支出!E1629)</f>
        <v/>
      </c>
      <c r="G1629" s="6" t="str">
        <f>IF(总支出!H1629="","",总支出!H1629)</f>
        <v/>
      </c>
      <c r="H1629" s="6" t="str">
        <f>IF(总支出!I1629="","自动",总支出!I1629)</f>
        <v>自动</v>
      </c>
      <c r="I1629" s="6" t="str">
        <f>IF(F1629="","",IFERROR(VLOOKUP(F1629,税费设置!$A$15:$B$27,2,FALSE),"含税不明"))</f>
        <v/>
      </c>
      <c r="J1629" s="6" t="str">
        <f t="shared" si="176"/>
        <v/>
      </c>
      <c r="K1629" s="6" t="str">
        <f>IF(AND(税费设置!$B$5="是",G1629="个人支出",J1629="应税"),"是","否")</f>
        <v>否</v>
      </c>
      <c r="L1629" s="8">
        <f t="shared" si="177"/>
        <v>0</v>
      </c>
      <c r="M1629" s="8">
        <f t="shared" si="178"/>
        <v>0</v>
      </c>
      <c r="N1629" s="8">
        <f t="shared" si="179"/>
        <v>0</v>
      </c>
      <c r="O1629" s="8">
        <f t="shared" si="180"/>
        <v>0</v>
      </c>
      <c r="P1629" s="8">
        <f>IF(K1629&lt;&gt;"是",0,IF(税费设置!$B$6="是",E1629/(1+税费设置!$B$10),E1629))</f>
        <v>0</v>
      </c>
      <c r="Q1629" s="8">
        <f>IF(K1629&lt;&gt;"是",0,P1629*税费设置!$B$8)</f>
        <v>0</v>
      </c>
      <c r="R1629" s="8">
        <f>IF(K1629&lt;&gt;"是",0,P1629*税费设置!$B$9)</f>
        <v>0</v>
      </c>
      <c r="S1629" s="8">
        <f t="shared" si="181"/>
        <v>0</v>
      </c>
    </row>
    <row r="1630" spans="1:19" ht="13.9">
      <c r="A1630" s="6" t="str">
        <f>IF(总支出!A1630="","",总支出!A1630)</f>
        <v/>
      </c>
      <c r="B1630" s="7" t="str">
        <f>IF(总支出!B1630="","",总支出!B1630)</f>
        <v/>
      </c>
      <c r="C1630" s="6" t="str">
        <f t="shared" si="175"/>
        <v/>
      </c>
      <c r="D1630" s="6" t="str">
        <f>IF(总支出!C1630="","",总支出!C1630)</f>
        <v/>
      </c>
      <c r="E1630" s="8" t="str">
        <f>IF(总支出!D1630="","",总支出!D1630)</f>
        <v/>
      </c>
      <c r="F1630" s="6" t="str">
        <f>IF(总支出!E1630="","",总支出!E1630)</f>
        <v/>
      </c>
      <c r="G1630" s="6" t="str">
        <f>IF(总支出!H1630="","",总支出!H1630)</f>
        <v/>
      </c>
      <c r="H1630" s="6" t="str">
        <f>IF(总支出!I1630="","自动",总支出!I1630)</f>
        <v>自动</v>
      </c>
      <c r="I1630" s="6" t="str">
        <f>IF(F1630="","",IFERROR(VLOOKUP(F1630,税费设置!$A$15:$B$27,2,FALSE),"含税不明"))</f>
        <v/>
      </c>
      <c r="J1630" s="6" t="str">
        <f t="shared" si="176"/>
        <v/>
      </c>
      <c r="K1630" s="6" t="str">
        <f>IF(AND(税费设置!$B$5="是",G1630="个人支出",J1630="应税"),"是","否")</f>
        <v>否</v>
      </c>
      <c r="L1630" s="8">
        <f t="shared" si="177"/>
        <v>0</v>
      </c>
      <c r="M1630" s="8">
        <f t="shared" si="178"/>
        <v>0</v>
      </c>
      <c r="N1630" s="8">
        <f t="shared" si="179"/>
        <v>0</v>
      </c>
      <c r="O1630" s="8">
        <f t="shared" si="180"/>
        <v>0</v>
      </c>
      <c r="P1630" s="8">
        <f>IF(K1630&lt;&gt;"是",0,IF(税费设置!$B$6="是",E1630/(1+税费设置!$B$10),E1630))</f>
        <v>0</v>
      </c>
      <c r="Q1630" s="8">
        <f>IF(K1630&lt;&gt;"是",0,P1630*税费设置!$B$8)</f>
        <v>0</v>
      </c>
      <c r="R1630" s="8">
        <f>IF(K1630&lt;&gt;"是",0,P1630*税费设置!$B$9)</f>
        <v>0</v>
      </c>
      <c r="S1630" s="8">
        <f t="shared" si="181"/>
        <v>0</v>
      </c>
    </row>
    <row r="1631" spans="1:19" ht="13.9">
      <c r="A1631" s="6" t="str">
        <f>IF(总支出!A1631="","",总支出!A1631)</f>
        <v/>
      </c>
      <c r="B1631" s="7" t="str">
        <f>IF(总支出!B1631="","",总支出!B1631)</f>
        <v/>
      </c>
      <c r="C1631" s="6" t="str">
        <f t="shared" si="175"/>
        <v/>
      </c>
      <c r="D1631" s="6" t="str">
        <f>IF(总支出!C1631="","",总支出!C1631)</f>
        <v/>
      </c>
      <c r="E1631" s="8" t="str">
        <f>IF(总支出!D1631="","",总支出!D1631)</f>
        <v/>
      </c>
      <c r="F1631" s="6" t="str">
        <f>IF(总支出!E1631="","",总支出!E1631)</f>
        <v/>
      </c>
      <c r="G1631" s="6" t="str">
        <f>IF(总支出!H1631="","",总支出!H1631)</f>
        <v/>
      </c>
      <c r="H1631" s="6" t="str">
        <f>IF(总支出!I1631="","自动",总支出!I1631)</f>
        <v>自动</v>
      </c>
      <c r="I1631" s="6" t="str">
        <f>IF(F1631="","",IFERROR(VLOOKUP(F1631,税费设置!$A$15:$B$27,2,FALSE),"含税不明"))</f>
        <v/>
      </c>
      <c r="J1631" s="6" t="str">
        <f t="shared" si="176"/>
        <v/>
      </c>
      <c r="K1631" s="6" t="str">
        <f>IF(AND(税费设置!$B$5="是",G1631="个人支出",J1631="应税"),"是","否")</f>
        <v>否</v>
      </c>
      <c r="L1631" s="8">
        <f t="shared" si="177"/>
        <v>0</v>
      </c>
      <c r="M1631" s="8">
        <f t="shared" si="178"/>
        <v>0</v>
      </c>
      <c r="N1631" s="8">
        <f t="shared" si="179"/>
        <v>0</v>
      </c>
      <c r="O1631" s="8">
        <f t="shared" si="180"/>
        <v>0</v>
      </c>
      <c r="P1631" s="8">
        <f>IF(K1631&lt;&gt;"是",0,IF(税费设置!$B$6="是",E1631/(1+税费设置!$B$10),E1631))</f>
        <v>0</v>
      </c>
      <c r="Q1631" s="8">
        <f>IF(K1631&lt;&gt;"是",0,P1631*税费设置!$B$8)</f>
        <v>0</v>
      </c>
      <c r="R1631" s="8">
        <f>IF(K1631&lt;&gt;"是",0,P1631*税费设置!$B$9)</f>
        <v>0</v>
      </c>
      <c r="S1631" s="8">
        <f t="shared" si="181"/>
        <v>0</v>
      </c>
    </row>
    <row r="1632" spans="1:19" ht="13.9">
      <c r="A1632" s="6" t="str">
        <f>IF(总支出!A1632="","",总支出!A1632)</f>
        <v/>
      </c>
      <c r="B1632" s="7" t="str">
        <f>IF(总支出!B1632="","",总支出!B1632)</f>
        <v/>
      </c>
      <c r="C1632" s="6" t="str">
        <f t="shared" si="175"/>
        <v/>
      </c>
      <c r="D1632" s="6" t="str">
        <f>IF(总支出!C1632="","",总支出!C1632)</f>
        <v/>
      </c>
      <c r="E1632" s="8" t="str">
        <f>IF(总支出!D1632="","",总支出!D1632)</f>
        <v/>
      </c>
      <c r="F1632" s="6" t="str">
        <f>IF(总支出!E1632="","",总支出!E1632)</f>
        <v/>
      </c>
      <c r="G1632" s="6" t="str">
        <f>IF(总支出!H1632="","",总支出!H1632)</f>
        <v/>
      </c>
      <c r="H1632" s="6" t="str">
        <f>IF(总支出!I1632="","自动",总支出!I1632)</f>
        <v>自动</v>
      </c>
      <c r="I1632" s="6" t="str">
        <f>IF(F1632="","",IFERROR(VLOOKUP(F1632,税费设置!$A$15:$B$27,2,FALSE),"含税不明"))</f>
        <v/>
      </c>
      <c r="J1632" s="6" t="str">
        <f t="shared" si="176"/>
        <v/>
      </c>
      <c r="K1632" s="6" t="str">
        <f>IF(AND(税费设置!$B$5="是",G1632="个人支出",J1632="应税"),"是","否")</f>
        <v>否</v>
      </c>
      <c r="L1632" s="8">
        <f t="shared" si="177"/>
        <v>0</v>
      </c>
      <c r="M1632" s="8">
        <f t="shared" si="178"/>
        <v>0</v>
      </c>
      <c r="N1632" s="8">
        <f t="shared" si="179"/>
        <v>0</v>
      </c>
      <c r="O1632" s="8">
        <f t="shared" si="180"/>
        <v>0</v>
      </c>
      <c r="P1632" s="8">
        <f>IF(K1632&lt;&gt;"是",0,IF(税费设置!$B$6="是",E1632/(1+税费设置!$B$10),E1632))</f>
        <v>0</v>
      </c>
      <c r="Q1632" s="8">
        <f>IF(K1632&lt;&gt;"是",0,P1632*税费设置!$B$8)</f>
        <v>0</v>
      </c>
      <c r="R1632" s="8">
        <f>IF(K1632&lt;&gt;"是",0,P1632*税费设置!$B$9)</f>
        <v>0</v>
      </c>
      <c r="S1632" s="8">
        <f t="shared" si="181"/>
        <v>0</v>
      </c>
    </row>
    <row r="1633" spans="1:19" ht="13.9">
      <c r="A1633" s="6" t="str">
        <f>IF(总支出!A1633="","",总支出!A1633)</f>
        <v/>
      </c>
      <c r="B1633" s="7" t="str">
        <f>IF(总支出!B1633="","",总支出!B1633)</f>
        <v/>
      </c>
      <c r="C1633" s="6" t="str">
        <f t="shared" si="175"/>
        <v/>
      </c>
      <c r="D1633" s="6" t="str">
        <f>IF(总支出!C1633="","",总支出!C1633)</f>
        <v/>
      </c>
      <c r="E1633" s="8" t="str">
        <f>IF(总支出!D1633="","",总支出!D1633)</f>
        <v/>
      </c>
      <c r="F1633" s="6" t="str">
        <f>IF(总支出!E1633="","",总支出!E1633)</f>
        <v/>
      </c>
      <c r="G1633" s="6" t="str">
        <f>IF(总支出!H1633="","",总支出!H1633)</f>
        <v/>
      </c>
      <c r="H1633" s="6" t="str">
        <f>IF(总支出!I1633="","自动",总支出!I1633)</f>
        <v>自动</v>
      </c>
      <c r="I1633" s="6" t="str">
        <f>IF(F1633="","",IFERROR(VLOOKUP(F1633,税费设置!$A$15:$B$27,2,FALSE),"含税不明"))</f>
        <v/>
      </c>
      <c r="J1633" s="6" t="str">
        <f t="shared" si="176"/>
        <v/>
      </c>
      <c r="K1633" s="6" t="str">
        <f>IF(AND(税费设置!$B$5="是",G1633="个人支出",J1633="应税"),"是","否")</f>
        <v>否</v>
      </c>
      <c r="L1633" s="8">
        <f t="shared" si="177"/>
        <v>0</v>
      </c>
      <c r="M1633" s="8">
        <f t="shared" si="178"/>
        <v>0</v>
      </c>
      <c r="N1633" s="8">
        <f t="shared" si="179"/>
        <v>0</v>
      </c>
      <c r="O1633" s="8">
        <f t="shared" si="180"/>
        <v>0</v>
      </c>
      <c r="P1633" s="8">
        <f>IF(K1633&lt;&gt;"是",0,IF(税费设置!$B$6="是",E1633/(1+税费设置!$B$10),E1633))</f>
        <v>0</v>
      </c>
      <c r="Q1633" s="8">
        <f>IF(K1633&lt;&gt;"是",0,P1633*税费设置!$B$8)</f>
        <v>0</v>
      </c>
      <c r="R1633" s="8">
        <f>IF(K1633&lt;&gt;"是",0,P1633*税费设置!$B$9)</f>
        <v>0</v>
      </c>
      <c r="S1633" s="8">
        <f t="shared" si="181"/>
        <v>0</v>
      </c>
    </row>
    <row r="1634" spans="1:19" ht="13.9">
      <c r="A1634" s="6" t="str">
        <f>IF(总支出!A1634="","",总支出!A1634)</f>
        <v/>
      </c>
      <c r="B1634" s="7" t="str">
        <f>IF(总支出!B1634="","",总支出!B1634)</f>
        <v/>
      </c>
      <c r="C1634" s="6" t="str">
        <f t="shared" si="175"/>
        <v/>
      </c>
      <c r="D1634" s="6" t="str">
        <f>IF(总支出!C1634="","",总支出!C1634)</f>
        <v/>
      </c>
      <c r="E1634" s="8" t="str">
        <f>IF(总支出!D1634="","",总支出!D1634)</f>
        <v/>
      </c>
      <c r="F1634" s="6" t="str">
        <f>IF(总支出!E1634="","",总支出!E1634)</f>
        <v/>
      </c>
      <c r="G1634" s="6" t="str">
        <f>IF(总支出!H1634="","",总支出!H1634)</f>
        <v/>
      </c>
      <c r="H1634" s="6" t="str">
        <f>IF(总支出!I1634="","自动",总支出!I1634)</f>
        <v>自动</v>
      </c>
      <c r="I1634" s="6" t="str">
        <f>IF(F1634="","",IFERROR(VLOOKUP(F1634,税费设置!$A$15:$B$27,2,FALSE),"含税不明"))</f>
        <v/>
      </c>
      <c r="J1634" s="6" t="str">
        <f t="shared" si="176"/>
        <v/>
      </c>
      <c r="K1634" s="6" t="str">
        <f>IF(AND(税费设置!$B$5="是",G1634="个人支出",J1634="应税"),"是","否")</f>
        <v>否</v>
      </c>
      <c r="L1634" s="8">
        <f t="shared" si="177"/>
        <v>0</v>
      </c>
      <c r="M1634" s="8">
        <f t="shared" si="178"/>
        <v>0</v>
      </c>
      <c r="N1634" s="8">
        <f t="shared" si="179"/>
        <v>0</v>
      </c>
      <c r="O1634" s="8">
        <f t="shared" si="180"/>
        <v>0</v>
      </c>
      <c r="P1634" s="8">
        <f>IF(K1634&lt;&gt;"是",0,IF(税费设置!$B$6="是",E1634/(1+税费设置!$B$10),E1634))</f>
        <v>0</v>
      </c>
      <c r="Q1634" s="8">
        <f>IF(K1634&lt;&gt;"是",0,P1634*税费设置!$B$8)</f>
        <v>0</v>
      </c>
      <c r="R1634" s="8">
        <f>IF(K1634&lt;&gt;"是",0,P1634*税费设置!$B$9)</f>
        <v>0</v>
      </c>
      <c r="S1634" s="8">
        <f t="shared" si="181"/>
        <v>0</v>
      </c>
    </row>
    <row r="1635" spans="1:19" ht="13.9">
      <c r="A1635" s="6" t="str">
        <f>IF(总支出!A1635="","",总支出!A1635)</f>
        <v/>
      </c>
      <c r="B1635" s="7" t="str">
        <f>IF(总支出!B1635="","",总支出!B1635)</f>
        <v/>
      </c>
      <c r="C1635" s="6" t="str">
        <f t="shared" si="175"/>
        <v/>
      </c>
      <c r="D1635" s="6" t="str">
        <f>IF(总支出!C1635="","",总支出!C1635)</f>
        <v/>
      </c>
      <c r="E1635" s="8" t="str">
        <f>IF(总支出!D1635="","",总支出!D1635)</f>
        <v/>
      </c>
      <c r="F1635" s="6" t="str">
        <f>IF(总支出!E1635="","",总支出!E1635)</f>
        <v/>
      </c>
      <c r="G1635" s="6" t="str">
        <f>IF(总支出!H1635="","",总支出!H1635)</f>
        <v/>
      </c>
      <c r="H1635" s="6" t="str">
        <f>IF(总支出!I1635="","自动",总支出!I1635)</f>
        <v>自动</v>
      </c>
      <c r="I1635" s="6" t="str">
        <f>IF(F1635="","",IFERROR(VLOOKUP(F1635,税费设置!$A$15:$B$27,2,FALSE),"含税不明"))</f>
        <v/>
      </c>
      <c r="J1635" s="6" t="str">
        <f t="shared" si="176"/>
        <v/>
      </c>
      <c r="K1635" s="6" t="str">
        <f>IF(AND(税费设置!$B$5="是",G1635="个人支出",J1635="应税"),"是","否")</f>
        <v>否</v>
      </c>
      <c r="L1635" s="8">
        <f t="shared" si="177"/>
        <v>0</v>
      </c>
      <c r="M1635" s="8">
        <f t="shared" si="178"/>
        <v>0</v>
      </c>
      <c r="N1635" s="8">
        <f t="shared" si="179"/>
        <v>0</v>
      </c>
      <c r="O1635" s="8">
        <f t="shared" si="180"/>
        <v>0</v>
      </c>
      <c r="P1635" s="8">
        <f>IF(K1635&lt;&gt;"是",0,IF(税费设置!$B$6="是",E1635/(1+税费设置!$B$10),E1635))</f>
        <v>0</v>
      </c>
      <c r="Q1635" s="8">
        <f>IF(K1635&lt;&gt;"是",0,P1635*税费设置!$B$8)</f>
        <v>0</v>
      </c>
      <c r="R1635" s="8">
        <f>IF(K1635&lt;&gt;"是",0,P1635*税费设置!$B$9)</f>
        <v>0</v>
      </c>
      <c r="S1635" s="8">
        <f t="shared" si="181"/>
        <v>0</v>
      </c>
    </row>
    <row r="1636" spans="1:19" ht="13.9">
      <c r="A1636" s="6" t="str">
        <f>IF(总支出!A1636="","",总支出!A1636)</f>
        <v/>
      </c>
      <c r="B1636" s="7" t="str">
        <f>IF(总支出!B1636="","",总支出!B1636)</f>
        <v/>
      </c>
      <c r="C1636" s="6" t="str">
        <f t="shared" si="175"/>
        <v/>
      </c>
      <c r="D1636" s="6" t="str">
        <f>IF(总支出!C1636="","",总支出!C1636)</f>
        <v/>
      </c>
      <c r="E1636" s="8" t="str">
        <f>IF(总支出!D1636="","",总支出!D1636)</f>
        <v/>
      </c>
      <c r="F1636" s="6" t="str">
        <f>IF(总支出!E1636="","",总支出!E1636)</f>
        <v/>
      </c>
      <c r="G1636" s="6" t="str">
        <f>IF(总支出!H1636="","",总支出!H1636)</f>
        <v/>
      </c>
      <c r="H1636" s="6" t="str">
        <f>IF(总支出!I1636="","自动",总支出!I1636)</f>
        <v>自动</v>
      </c>
      <c r="I1636" s="6" t="str">
        <f>IF(F1636="","",IFERROR(VLOOKUP(F1636,税费设置!$A$15:$B$27,2,FALSE),"含税不明"))</f>
        <v/>
      </c>
      <c r="J1636" s="6" t="str">
        <f t="shared" si="176"/>
        <v/>
      </c>
      <c r="K1636" s="6" t="str">
        <f>IF(AND(税费设置!$B$5="是",G1636="个人支出",J1636="应税"),"是","否")</f>
        <v>否</v>
      </c>
      <c r="L1636" s="8">
        <f t="shared" si="177"/>
        <v>0</v>
      </c>
      <c r="M1636" s="8">
        <f t="shared" si="178"/>
        <v>0</v>
      </c>
      <c r="N1636" s="8">
        <f t="shared" si="179"/>
        <v>0</v>
      </c>
      <c r="O1636" s="8">
        <f t="shared" si="180"/>
        <v>0</v>
      </c>
      <c r="P1636" s="8">
        <f>IF(K1636&lt;&gt;"是",0,IF(税费设置!$B$6="是",E1636/(1+税费设置!$B$10),E1636))</f>
        <v>0</v>
      </c>
      <c r="Q1636" s="8">
        <f>IF(K1636&lt;&gt;"是",0,P1636*税费设置!$B$8)</f>
        <v>0</v>
      </c>
      <c r="R1636" s="8">
        <f>IF(K1636&lt;&gt;"是",0,P1636*税费设置!$B$9)</f>
        <v>0</v>
      </c>
      <c r="S1636" s="8">
        <f t="shared" si="181"/>
        <v>0</v>
      </c>
    </row>
    <row r="1637" spans="1:19" ht="13.9">
      <c r="A1637" s="6" t="str">
        <f>IF(总支出!A1637="","",总支出!A1637)</f>
        <v/>
      </c>
      <c r="B1637" s="7" t="str">
        <f>IF(总支出!B1637="","",总支出!B1637)</f>
        <v/>
      </c>
      <c r="C1637" s="6" t="str">
        <f t="shared" si="175"/>
        <v/>
      </c>
      <c r="D1637" s="6" t="str">
        <f>IF(总支出!C1637="","",总支出!C1637)</f>
        <v/>
      </c>
      <c r="E1637" s="8" t="str">
        <f>IF(总支出!D1637="","",总支出!D1637)</f>
        <v/>
      </c>
      <c r="F1637" s="6" t="str">
        <f>IF(总支出!E1637="","",总支出!E1637)</f>
        <v/>
      </c>
      <c r="G1637" s="6" t="str">
        <f>IF(总支出!H1637="","",总支出!H1637)</f>
        <v/>
      </c>
      <c r="H1637" s="6" t="str">
        <f>IF(总支出!I1637="","自动",总支出!I1637)</f>
        <v>自动</v>
      </c>
      <c r="I1637" s="6" t="str">
        <f>IF(F1637="","",IFERROR(VLOOKUP(F1637,税费设置!$A$15:$B$27,2,FALSE),"含税不明"))</f>
        <v/>
      </c>
      <c r="J1637" s="6" t="str">
        <f t="shared" si="176"/>
        <v/>
      </c>
      <c r="K1637" s="6" t="str">
        <f>IF(AND(税费设置!$B$5="是",G1637="个人支出",J1637="应税"),"是","否")</f>
        <v>否</v>
      </c>
      <c r="L1637" s="8">
        <f t="shared" si="177"/>
        <v>0</v>
      </c>
      <c r="M1637" s="8">
        <f t="shared" si="178"/>
        <v>0</v>
      </c>
      <c r="N1637" s="8">
        <f t="shared" si="179"/>
        <v>0</v>
      </c>
      <c r="O1637" s="8">
        <f t="shared" si="180"/>
        <v>0</v>
      </c>
      <c r="P1637" s="8">
        <f>IF(K1637&lt;&gt;"是",0,IF(税费设置!$B$6="是",E1637/(1+税费设置!$B$10),E1637))</f>
        <v>0</v>
      </c>
      <c r="Q1637" s="8">
        <f>IF(K1637&lt;&gt;"是",0,P1637*税费设置!$B$8)</f>
        <v>0</v>
      </c>
      <c r="R1637" s="8">
        <f>IF(K1637&lt;&gt;"是",0,P1637*税费设置!$B$9)</f>
        <v>0</v>
      </c>
      <c r="S1637" s="8">
        <f t="shared" si="181"/>
        <v>0</v>
      </c>
    </row>
    <row r="1638" spans="1:19" ht="13.9">
      <c r="A1638" s="6" t="str">
        <f>IF(总支出!A1638="","",总支出!A1638)</f>
        <v/>
      </c>
      <c r="B1638" s="7" t="str">
        <f>IF(总支出!B1638="","",总支出!B1638)</f>
        <v/>
      </c>
      <c r="C1638" s="6" t="str">
        <f t="shared" si="175"/>
        <v/>
      </c>
      <c r="D1638" s="6" t="str">
        <f>IF(总支出!C1638="","",总支出!C1638)</f>
        <v/>
      </c>
      <c r="E1638" s="8" t="str">
        <f>IF(总支出!D1638="","",总支出!D1638)</f>
        <v/>
      </c>
      <c r="F1638" s="6" t="str">
        <f>IF(总支出!E1638="","",总支出!E1638)</f>
        <v/>
      </c>
      <c r="G1638" s="6" t="str">
        <f>IF(总支出!H1638="","",总支出!H1638)</f>
        <v/>
      </c>
      <c r="H1638" s="6" t="str">
        <f>IF(总支出!I1638="","自动",总支出!I1638)</f>
        <v>自动</v>
      </c>
      <c r="I1638" s="6" t="str">
        <f>IF(F1638="","",IFERROR(VLOOKUP(F1638,税费设置!$A$15:$B$27,2,FALSE),"含税不明"))</f>
        <v/>
      </c>
      <c r="J1638" s="6" t="str">
        <f t="shared" si="176"/>
        <v/>
      </c>
      <c r="K1638" s="6" t="str">
        <f>IF(AND(税费设置!$B$5="是",G1638="个人支出",J1638="应税"),"是","否")</f>
        <v>否</v>
      </c>
      <c r="L1638" s="8">
        <f t="shared" si="177"/>
        <v>0</v>
      </c>
      <c r="M1638" s="8">
        <f t="shared" si="178"/>
        <v>0</v>
      </c>
      <c r="N1638" s="8">
        <f t="shared" si="179"/>
        <v>0</v>
      </c>
      <c r="O1638" s="8">
        <f t="shared" si="180"/>
        <v>0</v>
      </c>
      <c r="P1638" s="8">
        <f>IF(K1638&lt;&gt;"是",0,IF(税费设置!$B$6="是",E1638/(1+税费设置!$B$10),E1638))</f>
        <v>0</v>
      </c>
      <c r="Q1638" s="8">
        <f>IF(K1638&lt;&gt;"是",0,P1638*税费设置!$B$8)</f>
        <v>0</v>
      </c>
      <c r="R1638" s="8">
        <f>IF(K1638&lt;&gt;"是",0,P1638*税费设置!$B$9)</f>
        <v>0</v>
      </c>
      <c r="S1638" s="8">
        <f t="shared" si="181"/>
        <v>0</v>
      </c>
    </row>
    <row r="1639" spans="1:19" ht="13.9">
      <c r="A1639" s="6" t="str">
        <f>IF(总支出!A1639="","",总支出!A1639)</f>
        <v/>
      </c>
      <c r="B1639" s="7" t="str">
        <f>IF(总支出!B1639="","",总支出!B1639)</f>
        <v/>
      </c>
      <c r="C1639" s="6" t="str">
        <f t="shared" si="175"/>
        <v/>
      </c>
      <c r="D1639" s="6" t="str">
        <f>IF(总支出!C1639="","",总支出!C1639)</f>
        <v/>
      </c>
      <c r="E1639" s="8" t="str">
        <f>IF(总支出!D1639="","",总支出!D1639)</f>
        <v/>
      </c>
      <c r="F1639" s="6" t="str">
        <f>IF(总支出!E1639="","",总支出!E1639)</f>
        <v/>
      </c>
      <c r="G1639" s="6" t="str">
        <f>IF(总支出!H1639="","",总支出!H1639)</f>
        <v/>
      </c>
      <c r="H1639" s="6" t="str">
        <f>IF(总支出!I1639="","自动",总支出!I1639)</f>
        <v>自动</v>
      </c>
      <c r="I1639" s="6" t="str">
        <f>IF(F1639="","",IFERROR(VLOOKUP(F1639,税费设置!$A$15:$B$27,2,FALSE),"含税不明"))</f>
        <v/>
      </c>
      <c r="J1639" s="6" t="str">
        <f t="shared" si="176"/>
        <v/>
      </c>
      <c r="K1639" s="6" t="str">
        <f>IF(AND(税费设置!$B$5="是",G1639="个人支出",J1639="应税"),"是","否")</f>
        <v>否</v>
      </c>
      <c r="L1639" s="8">
        <f t="shared" si="177"/>
        <v>0</v>
      </c>
      <c r="M1639" s="8">
        <f t="shared" si="178"/>
        <v>0</v>
      </c>
      <c r="N1639" s="8">
        <f t="shared" si="179"/>
        <v>0</v>
      </c>
      <c r="O1639" s="8">
        <f t="shared" si="180"/>
        <v>0</v>
      </c>
      <c r="P1639" s="8">
        <f>IF(K1639&lt;&gt;"是",0,IF(税费设置!$B$6="是",E1639/(1+税费设置!$B$10),E1639))</f>
        <v>0</v>
      </c>
      <c r="Q1639" s="8">
        <f>IF(K1639&lt;&gt;"是",0,P1639*税费设置!$B$8)</f>
        <v>0</v>
      </c>
      <c r="R1639" s="8">
        <f>IF(K1639&lt;&gt;"是",0,P1639*税费设置!$B$9)</f>
        <v>0</v>
      </c>
      <c r="S1639" s="8">
        <f t="shared" si="181"/>
        <v>0</v>
      </c>
    </row>
    <row r="1640" spans="1:19" ht="13.9">
      <c r="A1640" s="6" t="str">
        <f>IF(总支出!A1640="","",总支出!A1640)</f>
        <v/>
      </c>
      <c r="B1640" s="7" t="str">
        <f>IF(总支出!B1640="","",总支出!B1640)</f>
        <v/>
      </c>
      <c r="C1640" s="6" t="str">
        <f t="shared" si="175"/>
        <v/>
      </c>
      <c r="D1640" s="6" t="str">
        <f>IF(总支出!C1640="","",总支出!C1640)</f>
        <v/>
      </c>
      <c r="E1640" s="8" t="str">
        <f>IF(总支出!D1640="","",总支出!D1640)</f>
        <v/>
      </c>
      <c r="F1640" s="6" t="str">
        <f>IF(总支出!E1640="","",总支出!E1640)</f>
        <v/>
      </c>
      <c r="G1640" s="6" t="str">
        <f>IF(总支出!H1640="","",总支出!H1640)</f>
        <v/>
      </c>
      <c r="H1640" s="6" t="str">
        <f>IF(总支出!I1640="","自动",总支出!I1640)</f>
        <v>自动</v>
      </c>
      <c r="I1640" s="6" t="str">
        <f>IF(F1640="","",IFERROR(VLOOKUP(F1640,税费设置!$A$15:$B$27,2,FALSE),"含税不明"))</f>
        <v/>
      </c>
      <c r="J1640" s="6" t="str">
        <f t="shared" si="176"/>
        <v/>
      </c>
      <c r="K1640" s="6" t="str">
        <f>IF(AND(税费设置!$B$5="是",G1640="个人支出",J1640="应税"),"是","否")</f>
        <v>否</v>
      </c>
      <c r="L1640" s="8">
        <f t="shared" si="177"/>
        <v>0</v>
      </c>
      <c r="M1640" s="8">
        <f t="shared" si="178"/>
        <v>0</v>
      </c>
      <c r="N1640" s="8">
        <f t="shared" si="179"/>
        <v>0</v>
      </c>
      <c r="O1640" s="8">
        <f t="shared" si="180"/>
        <v>0</v>
      </c>
      <c r="P1640" s="8">
        <f>IF(K1640&lt;&gt;"是",0,IF(税费设置!$B$6="是",E1640/(1+税费设置!$B$10),E1640))</f>
        <v>0</v>
      </c>
      <c r="Q1640" s="8">
        <f>IF(K1640&lt;&gt;"是",0,P1640*税费设置!$B$8)</f>
        <v>0</v>
      </c>
      <c r="R1640" s="8">
        <f>IF(K1640&lt;&gt;"是",0,P1640*税费设置!$B$9)</f>
        <v>0</v>
      </c>
      <c r="S1640" s="8">
        <f t="shared" si="181"/>
        <v>0</v>
      </c>
    </row>
    <row r="1641" spans="1:19" ht="13.9">
      <c r="A1641" s="6" t="str">
        <f>IF(总支出!A1641="","",总支出!A1641)</f>
        <v/>
      </c>
      <c r="B1641" s="7" t="str">
        <f>IF(总支出!B1641="","",总支出!B1641)</f>
        <v/>
      </c>
      <c r="C1641" s="6" t="str">
        <f t="shared" si="175"/>
        <v/>
      </c>
      <c r="D1641" s="6" t="str">
        <f>IF(总支出!C1641="","",总支出!C1641)</f>
        <v/>
      </c>
      <c r="E1641" s="8" t="str">
        <f>IF(总支出!D1641="","",总支出!D1641)</f>
        <v/>
      </c>
      <c r="F1641" s="6" t="str">
        <f>IF(总支出!E1641="","",总支出!E1641)</f>
        <v/>
      </c>
      <c r="G1641" s="6" t="str">
        <f>IF(总支出!H1641="","",总支出!H1641)</f>
        <v/>
      </c>
      <c r="H1641" s="6" t="str">
        <f>IF(总支出!I1641="","自动",总支出!I1641)</f>
        <v>自动</v>
      </c>
      <c r="I1641" s="6" t="str">
        <f>IF(F1641="","",IFERROR(VLOOKUP(F1641,税费设置!$A$15:$B$27,2,FALSE),"含税不明"))</f>
        <v/>
      </c>
      <c r="J1641" s="6" t="str">
        <f t="shared" si="176"/>
        <v/>
      </c>
      <c r="K1641" s="6" t="str">
        <f>IF(AND(税费设置!$B$5="是",G1641="个人支出",J1641="应税"),"是","否")</f>
        <v>否</v>
      </c>
      <c r="L1641" s="8">
        <f t="shared" si="177"/>
        <v>0</v>
      </c>
      <c r="M1641" s="8">
        <f t="shared" si="178"/>
        <v>0</v>
      </c>
      <c r="N1641" s="8">
        <f t="shared" si="179"/>
        <v>0</v>
      </c>
      <c r="O1641" s="8">
        <f t="shared" si="180"/>
        <v>0</v>
      </c>
      <c r="P1641" s="8">
        <f>IF(K1641&lt;&gt;"是",0,IF(税费设置!$B$6="是",E1641/(1+税费设置!$B$10),E1641))</f>
        <v>0</v>
      </c>
      <c r="Q1641" s="8">
        <f>IF(K1641&lt;&gt;"是",0,P1641*税费设置!$B$8)</f>
        <v>0</v>
      </c>
      <c r="R1641" s="8">
        <f>IF(K1641&lt;&gt;"是",0,P1641*税费设置!$B$9)</f>
        <v>0</v>
      </c>
      <c r="S1641" s="8">
        <f t="shared" si="181"/>
        <v>0</v>
      </c>
    </row>
    <row r="1642" spans="1:19" ht="13.9">
      <c r="A1642" s="6" t="str">
        <f>IF(总支出!A1642="","",总支出!A1642)</f>
        <v/>
      </c>
      <c r="B1642" s="7" t="str">
        <f>IF(总支出!B1642="","",总支出!B1642)</f>
        <v/>
      </c>
      <c r="C1642" s="6" t="str">
        <f t="shared" si="175"/>
        <v/>
      </c>
      <c r="D1642" s="6" t="str">
        <f>IF(总支出!C1642="","",总支出!C1642)</f>
        <v/>
      </c>
      <c r="E1642" s="8" t="str">
        <f>IF(总支出!D1642="","",总支出!D1642)</f>
        <v/>
      </c>
      <c r="F1642" s="6" t="str">
        <f>IF(总支出!E1642="","",总支出!E1642)</f>
        <v/>
      </c>
      <c r="G1642" s="6" t="str">
        <f>IF(总支出!H1642="","",总支出!H1642)</f>
        <v/>
      </c>
      <c r="H1642" s="6" t="str">
        <f>IF(总支出!I1642="","自动",总支出!I1642)</f>
        <v>自动</v>
      </c>
      <c r="I1642" s="6" t="str">
        <f>IF(F1642="","",IFERROR(VLOOKUP(F1642,税费设置!$A$15:$B$27,2,FALSE),"含税不明"))</f>
        <v/>
      </c>
      <c r="J1642" s="6" t="str">
        <f t="shared" si="176"/>
        <v/>
      </c>
      <c r="K1642" s="6" t="str">
        <f>IF(AND(税费设置!$B$5="是",G1642="个人支出",J1642="应税"),"是","否")</f>
        <v>否</v>
      </c>
      <c r="L1642" s="8">
        <f t="shared" si="177"/>
        <v>0</v>
      </c>
      <c r="M1642" s="8">
        <f t="shared" si="178"/>
        <v>0</v>
      </c>
      <c r="N1642" s="8">
        <f t="shared" si="179"/>
        <v>0</v>
      </c>
      <c r="O1642" s="8">
        <f t="shared" si="180"/>
        <v>0</v>
      </c>
      <c r="P1642" s="8">
        <f>IF(K1642&lt;&gt;"是",0,IF(税费设置!$B$6="是",E1642/(1+税费设置!$B$10),E1642))</f>
        <v>0</v>
      </c>
      <c r="Q1642" s="8">
        <f>IF(K1642&lt;&gt;"是",0,P1642*税费设置!$B$8)</f>
        <v>0</v>
      </c>
      <c r="R1642" s="8">
        <f>IF(K1642&lt;&gt;"是",0,P1642*税费设置!$B$9)</f>
        <v>0</v>
      </c>
      <c r="S1642" s="8">
        <f t="shared" si="181"/>
        <v>0</v>
      </c>
    </row>
    <row r="1643" spans="1:19" ht="13.9">
      <c r="A1643" s="6" t="str">
        <f>IF(总支出!A1643="","",总支出!A1643)</f>
        <v/>
      </c>
      <c r="B1643" s="7" t="str">
        <f>IF(总支出!B1643="","",总支出!B1643)</f>
        <v/>
      </c>
      <c r="C1643" s="6" t="str">
        <f t="shared" si="175"/>
        <v/>
      </c>
      <c r="D1643" s="6" t="str">
        <f>IF(总支出!C1643="","",总支出!C1643)</f>
        <v/>
      </c>
      <c r="E1643" s="8" t="str">
        <f>IF(总支出!D1643="","",总支出!D1643)</f>
        <v/>
      </c>
      <c r="F1643" s="6" t="str">
        <f>IF(总支出!E1643="","",总支出!E1643)</f>
        <v/>
      </c>
      <c r="G1643" s="6" t="str">
        <f>IF(总支出!H1643="","",总支出!H1643)</f>
        <v/>
      </c>
      <c r="H1643" s="6" t="str">
        <f>IF(总支出!I1643="","自动",总支出!I1643)</f>
        <v>自动</v>
      </c>
      <c r="I1643" s="6" t="str">
        <f>IF(F1643="","",IFERROR(VLOOKUP(F1643,税费设置!$A$15:$B$27,2,FALSE),"含税不明"))</f>
        <v/>
      </c>
      <c r="J1643" s="6" t="str">
        <f t="shared" si="176"/>
        <v/>
      </c>
      <c r="K1643" s="6" t="str">
        <f>IF(AND(税费设置!$B$5="是",G1643="个人支出",J1643="应税"),"是","否")</f>
        <v>否</v>
      </c>
      <c r="L1643" s="8">
        <f t="shared" si="177"/>
        <v>0</v>
      </c>
      <c r="M1643" s="8">
        <f t="shared" si="178"/>
        <v>0</v>
      </c>
      <c r="N1643" s="8">
        <f t="shared" si="179"/>
        <v>0</v>
      </c>
      <c r="O1643" s="8">
        <f t="shared" si="180"/>
        <v>0</v>
      </c>
      <c r="P1643" s="8">
        <f>IF(K1643&lt;&gt;"是",0,IF(税费设置!$B$6="是",E1643/(1+税费设置!$B$10),E1643))</f>
        <v>0</v>
      </c>
      <c r="Q1643" s="8">
        <f>IF(K1643&lt;&gt;"是",0,P1643*税费设置!$B$8)</f>
        <v>0</v>
      </c>
      <c r="R1643" s="8">
        <f>IF(K1643&lt;&gt;"是",0,P1643*税费设置!$B$9)</f>
        <v>0</v>
      </c>
      <c r="S1643" s="8">
        <f t="shared" si="181"/>
        <v>0</v>
      </c>
    </row>
    <row r="1644" spans="1:19" ht="13.9">
      <c r="A1644" s="6" t="str">
        <f>IF(总支出!A1644="","",总支出!A1644)</f>
        <v/>
      </c>
      <c r="B1644" s="7" t="str">
        <f>IF(总支出!B1644="","",总支出!B1644)</f>
        <v/>
      </c>
      <c r="C1644" s="6" t="str">
        <f t="shared" si="175"/>
        <v/>
      </c>
      <c r="D1644" s="6" t="str">
        <f>IF(总支出!C1644="","",总支出!C1644)</f>
        <v/>
      </c>
      <c r="E1644" s="8" t="str">
        <f>IF(总支出!D1644="","",总支出!D1644)</f>
        <v/>
      </c>
      <c r="F1644" s="6" t="str">
        <f>IF(总支出!E1644="","",总支出!E1644)</f>
        <v/>
      </c>
      <c r="G1644" s="6" t="str">
        <f>IF(总支出!H1644="","",总支出!H1644)</f>
        <v/>
      </c>
      <c r="H1644" s="6" t="str">
        <f>IF(总支出!I1644="","自动",总支出!I1644)</f>
        <v>自动</v>
      </c>
      <c r="I1644" s="6" t="str">
        <f>IF(F1644="","",IFERROR(VLOOKUP(F1644,税费设置!$A$15:$B$27,2,FALSE),"含税不明"))</f>
        <v/>
      </c>
      <c r="J1644" s="6" t="str">
        <f t="shared" si="176"/>
        <v/>
      </c>
      <c r="K1644" s="6" t="str">
        <f>IF(AND(税费设置!$B$5="是",G1644="个人支出",J1644="应税"),"是","否")</f>
        <v>否</v>
      </c>
      <c r="L1644" s="8">
        <f t="shared" si="177"/>
        <v>0</v>
      </c>
      <c r="M1644" s="8">
        <f t="shared" si="178"/>
        <v>0</v>
      </c>
      <c r="N1644" s="8">
        <f t="shared" si="179"/>
        <v>0</v>
      </c>
      <c r="O1644" s="8">
        <f t="shared" si="180"/>
        <v>0</v>
      </c>
      <c r="P1644" s="8">
        <f>IF(K1644&lt;&gt;"是",0,IF(税费设置!$B$6="是",E1644/(1+税费设置!$B$10),E1644))</f>
        <v>0</v>
      </c>
      <c r="Q1644" s="8">
        <f>IF(K1644&lt;&gt;"是",0,P1644*税费设置!$B$8)</f>
        <v>0</v>
      </c>
      <c r="R1644" s="8">
        <f>IF(K1644&lt;&gt;"是",0,P1644*税费设置!$B$9)</f>
        <v>0</v>
      </c>
      <c r="S1644" s="8">
        <f t="shared" si="181"/>
        <v>0</v>
      </c>
    </row>
    <row r="1645" spans="1:19" ht="13.9">
      <c r="A1645" s="6" t="str">
        <f>IF(总支出!A1645="","",总支出!A1645)</f>
        <v/>
      </c>
      <c r="B1645" s="7" t="str">
        <f>IF(总支出!B1645="","",总支出!B1645)</f>
        <v/>
      </c>
      <c r="C1645" s="6" t="str">
        <f t="shared" si="175"/>
        <v/>
      </c>
      <c r="D1645" s="6" t="str">
        <f>IF(总支出!C1645="","",总支出!C1645)</f>
        <v/>
      </c>
      <c r="E1645" s="8" t="str">
        <f>IF(总支出!D1645="","",总支出!D1645)</f>
        <v/>
      </c>
      <c r="F1645" s="6" t="str">
        <f>IF(总支出!E1645="","",总支出!E1645)</f>
        <v/>
      </c>
      <c r="G1645" s="6" t="str">
        <f>IF(总支出!H1645="","",总支出!H1645)</f>
        <v/>
      </c>
      <c r="H1645" s="6" t="str">
        <f>IF(总支出!I1645="","自动",总支出!I1645)</f>
        <v>自动</v>
      </c>
      <c r="I1645" s="6" t="str">
        <f>IF(F1645="","",IFERROR(VLOOKUP(F1645,税费设置!$A$15:$B$27,2,FALSE),"含税不明"))</f>
        <v/>
      </c>
      <c r="J1645" s="6" t="str">
        <f t="shared" si="176"/>
        <v/>
      </c>
      <c r="K1645" s="6" t="str">
        <f>IF(AND(税费设置!$B$5="是",G1645="个人支出",J1645="应税"),"是","否")</f>
        <v>否</v>
      </c>
      <c r="L1645" s="8">
        <f t="shared" si="177"/>
        <v>0</v>
      </c>
      <c r="M1645" s="8">
        <f t="shared" si="178"/>
        <v>0</v>
      </c>
      <c r="N1645" s="8">
        <f t="shared" si="179"/>
        <v>0</v>
      </c>
      <c r="O1645" s="8">
        <f t="shared" si="180"/>
        <v>0</v>
      </c>
      <c r="P1645" s="8">
        <f>IF(K1645&lt;&gt;"是",0,IF(税费设置!$B$6="是",E1645/(1+税费设置!$B$10),E1645))</f>
        <v>0</v>
      </c>
      <c r="Q1645" s="8">
        <f>IF(K1645&lt;&gt;"是",0,P1645*税费设置!$B$8)</f>
        <v>0</v>
      </c>
      <c r="R1645" s="8">
        <f>IF(K1645&lt;&gt;"是",0,P1645*税费设置!$B$9)</f>
        <v>0</v>
      </c>
      <c r="S1645" s="8">
        <f t="shared" si="181"/>
        <v>0</v>
      </c>
    </row>
    <row r="1646" spans="1:19" ht="13.9">
      <c r="A1646" s="6" t="str">
        <f>IF(总支出!A1646="","",总支出!A1646)</f>
        <v/>
      </c>
      <c r="B1646" s="7" t="str">
        <f>IF(总支出!B1646="","",总支出!B1646)</f>
        <v/>
      </c>
      <c r="C1646" s="6" t="str">
        <f t="shared" si="175"/>
        <v/>
      </c>
      <c r="D1646" s="6" t="str">
        <f>IF(总支出!C1646="","",总支出!C1646)</f>
        <v/>
      </c>
      <c r="E1646" s="8" t="str">
        <f>IF(总支出!D1646="","",总支出!D1646)</f>
        <v/>
      </c>
      <c r="F1646" s="6" t="str">
        <f>IF(总支出!E1646="","",总支出!E1646)</f>
        <v/>
      </c>
      <c r="G1646" s="6" t="str">
        <f>IF(总支出!H1646="","",总支出!H1646)</f>
        <v/>
      </c>
      <c r="H1646" s="6" t="str">
        <f>IF(总支出!I1646="","自动",总支出!I1646)</f>
        <v>自动</v>
      </c>
      <c r="I1646" s="6" t="str">
        <f>IF(F1646="","",IFERROR(VLOOKUP(F1646,税费设置!$A$15:$B$27,2,FALSE),"含税不明"))</f>
        <v/>
      </c>
      <c r="J1646" s="6" t="str">
        <f t="shared" si="176"/>
        <v/>
      </c>
      <c r="K1646" s="6" t="str">
        <f>IF(AND(税费设置!$B$5="是",G1646="个人支出",J1646="应税"),"是","否")</f>
        <v>否</v>
      </c>
      <c r="L1646" s="8">
        <f t="shared" si="177"/>
        <v>0</v>
      </c>
      <c r="M1646" s="8">
        <f t="shared" si="178"/>
        <v>0</v>
      </c>
      <c r="N1646" s="8">
        <f t="shared" si="179"/>
        <v>0</v>
      </c>
      <c r="O1646" s="8">
        <f t="shared" si="180"/>
        <v>0</v>
      </c>
      <c r="P1646" s="8">
        <f>IF(K1646&lt;&gt;"是",0,IF(税费设置!$B$6="是",E1646/(1+税费设置!$B$10),E1646))</f>
        <v>0</v>
      </c>
      <c r="Q1646" s="8">
        <f>IF(K1646&lt;&gt;"是",0,P1646*税费设置!$B$8)</f>
        <v>0</v>
      </c>
      <c r="R1646" s="8">
        <f>IF(K1646&lt;&gt;"是",0,P1646*税费设置!$B$9)</f>
        <v>0</v>
      </c>
      <c r="S1646" s="8">
        <f t="shared" si="181"/>
        <v>0</v>
      </c>
    </row>
    <row r="1647" spans="1:19" ht="13.9">
      <c r="A1647" s="6" t="str">
        <f>IF(总支出!A1647="","",总支出!A1647)</f>
        <v/>
      </c>
      <c r="B1647" s="7" t="str">
        <f>IF(总支出!B1647="","",总支出!B1647)</f>
        <v/>
      </c>
      <c r="C1647" s="6" t="str">
        <f t="shared" si="175"/>
        <v/>
      </c>
      <c r="D1647" s="6" t="str">
        <f>IF(总支出!C1647="","",总支出!C1647)</f>
        <v/>
      </c>
      <c r="E1647" s="8" t="str">
        <f>IF(总支出!D1647="","",总支出!D1647)</f>
        <v/>
      </c>
      <c r="F1647" s="6" t="str">
        <f>IF(总支出!E1647="","",总支出!E1647)</f>
        <v/>
      </c>
      <c r="G1647" s="6" t="str">
        <f>IF(总支出!H1647="","",总支出!H1647)</f>
        <v/>
      </c>
      <c r="H1647" s="6" t="str">
        <f>IF(总支出!I1647="","自动",总支出!I1647)</f>
        <v>自动</v>
      </c>
      <c r="I1647" s="6" t="str">
        <f>IF(F1647="","",IFERROR(VLOOKUP(F1647,税费设置!$A$15:$B$27,2,FALSE),"含税不明"))</f>
        <v/>
      </c>
      <c r="J1647" s="6" t="str">
        <f t="shared" si="176"/>
        <v/>
      </c>
      <c r="K1647" s="6" t="str">
        <f>IF(AND(税费设置!$B$5="是",G1647="个人支出",J1647="应税"),"是","否")</f>
        <v>否</v>
      </c>
      <c r="L1647" s="8">
        <f t="shared" si="177"/>
        <v>0</v>
      </c>
      <c r="M1647" s="8">
        <f t="shared" si="178"/>
        <v>0</v>
      </c>
      <c r="N1647" s="8">
        <f t="shared" si="179"/>
        <v>0</v>
      </c>
      <c r="O1647" s="8">
        <f t="shared" si="180"/>
        <v>0</v>
      </c>
      <c r="P1647" s="8">
        <f>IF(K1647&lt;&gt;"是",0,IF(税费设置!$B$6="是",E1647/(1+税费设置!$B$10),E1647))</f>
        <v>0</v>
      </c>
      <c r="Q1647" s="8">
        <f>IF(K1647&lt;&gt;"是",0,P1647*税费设置!$B$8)</f>
        <v>0</v>
      </c>
      <c r="R1647" s="8">
        <f>IF(K1647&lt;&gt;"是",0,P1647*税费设置!$B$9)</f>
        <v>0</v>
      </c>
      <c r="S1647" s="8">
        <f t="shared" si="181"/>
        <v>0</v>
      </c>
    </row>
    <row r="1648" spans="1:19" ht="13.9">
      <c r="A1648" s="6" t="str">
        <f>IF(总支出!A1648="","",总支出!A1648)</f>
        <v/>
      </c>
      <c r="B1648" s="7" t="str">
        <f>IF(总支出!B1648="","",总支出!B1648)</f>
        <v/>
      </c>
      <c r="C1648" s="6" t="str">
        <f t="shared" si="175"/>
        <v/>
      </c>
      <c r="D1648" s="6" t="str">
        <f>IF(总支出!C1648="","",总支出!C1648)</f>
        <v/>
      </c>
      <c r="E1648" s="8" t="str">
        <f>IF(总支出!D1648="","",总支出!D1648)</f>
        <v/>
      </c>
      <c r="F1648" s="6" t="str">
        <f>IF(总支出!E1648="","",总支出!E1648)</f>
        <v/>
      </c>
      <c r="G1648" s="6" t="str">
        <f>IF(总支出!H1648="","",总支出!H1648)</f>
        <v/>
      </c>
      <c r="H1648" s="6" t="str">
        <f>IF(总支出!I1648="","自动",总支出!I1648)</f>
        <v>自动</v>
      </c>
      <c r="I1648" s="6" t="str">
        <f>IF(F1648="","",IFERROR(VLOOKUP(F1648,税费设置!$A$15:$B$27,2,FALSE),"含税不明"))</f>
        <v/>
      </c>
      <c r="J1648" s="6" t="str">
        <f t="shared" si="176"/>
        <v/>
      </c>
      <c r="K1648" s="6" t="str">
        <f>IF(AND(税费设置!$B$5="是",G1648="个人支出",J1648="应税"),"是","否")</f>
        <v>否</v>
      </c>
      <c r="L1648" s="8">
        <f t="shared" si="177"/>
        <v>0</v>
      </c>
      <c r="M1648" s="8">
        <f t="shared" si="178"/>
        <v>0</v>
      </c>
      <c r="N1648" s="8">
        <f t="shared" si="179"/>
        <v>0</v>
      </c>
      <c r="O1648" s="8">
        <f t="shared" si="180"/>
        <v>0</v>
      </c>
      <c r="P1648" s="8">
        <f>IF(K1648&lt;&gt;"是",0,IF(税费设置!$B$6="是",E1648/(1+税费设置!$B$10),E1648))</f>
        <v>0</v>
      </c>
      <c r="Q1648" s="8">
        <f>IF(K1648&lt;&gt;"是",0,P1648*税费设置!$B$8)</f>
        <v>0</v>
      </c>
      <c r="R1648" s="8">
        <f>IF(K1648&lt;&gt;"是",0,P1648*税费设置!$B$9)</f>
        <v>0</v>
      </c>
      <c r="S1648" s="8">
        <f t="shared" si="181"/>
        <v>0</v>
      </c>
    </row>
    <row r="1649" spans="1:19" ht="13.9">
      <c r="A1649" s="6" t="str">
        <f>IF(总支出!A1649="","",总支出!A1649)</f>
        <v/>
      </c>
      <c r="B1649" s="7" t="str">
        <f>IF(总支出!B1649="","",总支出!B1649)</f>
        <v/>
      </c>
      <c r="C1649" s="6" t="str">
        <f t="shared" si="175"/>
        <v/>
      </c>
      <c r="D1649" s="6" t="str">
        <f>IF(总支出!C1649="","",总支出!C1649)</f>
        <v/>
      </c>
      <c r="E1649" s="8" t="str">
        <f>IF(总支出!D1649="","",总支出!D1649)</f>
        <v/>
      </c>
      <c r="F1649" s="6" t="str">
        <f>IF(总支出!E1649="","",总支出!E1649)</f>
        <v/>
      </c>
      <c r="G1649" s="6" t="str">
        <f>IF(总支出!H1649="","",总支出!H1649)</f>
        <v/>
      </c>
      <c r="H1649" s="6" t="str">
        <f>IF(总支出!I1649="","自动",总支出!I1649)</f>
        <v>自动</v>
      </c>
      <c r="I1649" s="6" t="str">
        <f>IF(F1649="","",IFERROR(VLOOKUP(F1649,税费设置!$A$15:$B$27,2,FALSE),"含税不明"))</f>
        <v/>
      </c>
      <c r="J1649" s="6" t="str">
        <f t="shared" si="176"/>
        <v/>
      </c>
      <c r="K1649" s="6" t="str">
        <f>IF(AND(税费设置!$B$5="是",G1649="个人支出",J1649="应税"),"是","否")</f>
        <v>否</v>
      </c>
      <c r="L1649" s="8">
        <f t="shared" si="177"/>
        <v>0</v>
      </c>
      <c r="M1649" s="8">
        <f t="shared" si="178"/>
        <v>0</v>
      </c>
      <c r="N1649" s="8">
        <f t="shared" si="179"/>
        <v>0</v>
      </c>
      <c r="O1649" s="8">
        <f t="shared" si="180"/>
        <v>0</v>
      </c>
      <c r="P1649" s="8">
        <f>IF(K1649&lt;&gt;"是",0,IF(税费设置!$B$6="是",E1649/(1+税费设置!$B$10),E1649))</f>
        <v>0</v>
      </c>
      <c r="Q1649" s="8">
        <f>IF(K1649&lt;&gt;"是",0,P1649*税费设置!$B$8)</f>
        <v>0</v>
      </c>
      <c r="R1649" s="8">
        <f>IF(K1649&lt;&gt;"是",0,P1649*税费设置!$B$9)</f>
        <v>0</v>
      </c>
      <c r="S1649" s="8">
        <f t="shared" si="181"/>
        <v>0</v>
      </c>
    </row>
    <row r="1650" spans="1:19" ht="13.9">
      <c r="A1650" s="6" t="str">
        <f>IF(总支出!A1650="","",总支出!A1650)</f>
        <v/>
      </c>
      <c r="B1650" s="7" t="str">
        <f>IF(总支出!B1650="","",总支出!B1650)</f>
        <v/>
      </c>
      <c r="C1650" s="6" t="str">
        <f t="shared" si="175"/>
        <v/>
      </c>
      <c r="D1650" s="6" t="str">
        <f>IF(总支出!C1650="","",总支出!C1650)</f>
        <v/>
      </c>
      <c r="E1650" s="8" t="str">
        <f>IF(总支出!D1650="","",总支出!D1650)</f>
        <v/>
      </c>
      <c r="F1650" s="6" t="str">
        <f>IF(总支出!E1650="","",总支出!E1650)</f>
        <v/>
      </c>
      <c r="G1650" s="6" t="str">
        <f>IF(总支出!H1650="","",总支出!H1650)</f>
        <v/>
      </c>
      <c r="H1650" s="6" t="str">
        <f>IF(总支出!I1650="","自动",总支出!I1650)</f>
        <v>自动</v>
      </c>
      <c r="I1650" s="6" t="str">
        <f>IF(F1650="","",IFERROR(VLOOKUP(F1650,税费设置!$A$15:$B$27,2,FALSE),"含税不明"))</f>
        <v/>
      </c>
      <c r="J1650" s="6" t="str">
        <f t="shared" si="176"/>
        <v/>
      </c>
      <c r="K1650" s="6" t="str">
        <f>IF(AND(税费设置!$B$5="是",G1650="个人支出",J1650="应税"),"是","否")</f>
        <v>否</v>
      </c>
      <c r="L1650" s="8">
        <f t="shared" si="177"/>
        <v>0</v>
      </c>
      <c r="M1650" s="8">
        <f t="shared" si="178"/>
        <v>0</v>
      </c>
      <c r="N1650" s="8">
        <f t="shared" si="179"/>
        <v>0</v>
      </c>
      <c r="O1650" s="8">
        <f t="shared" si="180"/>
        <v>0</v>
      </c>
      <c r="P1650" s="8">
        <f>IF(K1650&lt;&gt;"是",0,IF(税费设置!$B$6="是",E1650/(1+税费设置!$B$10),E1650))</f>
        <v>0</v>
      </c>
      <c r="Q1650" s="8">
        <f>IF(K1650&lt;&gt;"是",0,P1650*税费设置!$B$8)</f>
        <v>0</v>
      </c>
      <c r="R1650" s="8">
        <f>IF(K1650&lt;&gt;"是",0,P1650*税费设置!$B$9)</f>
        <v>0</v>
      </c>
      <c r="S1650" s="8">
        <f t="shared" si="181"/>
        <v>0</v>
      </c>
    </row>
    <row r="1651" spans="1:19" ht="13.9">
      <c r="A1651" s="6" t="str">
        <f>IF(总支出!A1651="","",总支出!A1651)</f>
        <v/>
      </c>
      <c r="B1651" s="7" t="str">
        <f>IF(总支出!B1651="","",总支出!B1651)</f>
        <v/>
      </c>
      <c r="C1651" s="6" t="str">
        <f t="shared" si="175"/>
        <v/>
      </c>
      <c r="D1651" s="6" t="str">
        <f>IF(总支出!C1651="","",总支出!C1651)</f>
        <v/>
      </c>
      <c r="E1651" s="8" t="str">
        <f>IF(总支出!D1651="","",总支出!D1651)</f>
        <v/>
      </c>
      <c r="F1651" s="6" t="str">
        <f>IF(总支出!E1651="","",总支出!E1651)</f>
        <v/>
      </c>
      <c r="G1651" s="6" t="str">
        <f>IF(总支出!H1651="","",总支出!H1651)</f>
        <v/>
      </c>
      <c r="H1651" s="6" t="str">
        <f>IF(总支出!I1651="","自动",总支出!I1651)</f>
        <v>自动</v>
      </c>
      <c r="I1651" s="6" t="str">
        <f>IF(F1651="","",IFERROR(VLOOKUP(F1651,税费设置!$A$15:$B$27,2,FALSE),"含税不明"))</f>
        <v/>
      </c>
      <c r="J1651" s="6" t="str">
        <f t="shared" si="176"/>
        <v/>
      </c>
      <c r="K1651" s="6" t="str">
        <f>IF(AND(税费设置!$B$5="是",G1651="个人支出",J1651="应税"),"是","否")</f>
        <v>否</v>
      </c>
      <c r="L1651" s="8">
        <f t="shared" si="177"/>
        <v>0</v>
      </c>
      <c r="M1651" s="8">
        <f t="shared" si="178"/>
        <v>0</v>
      </c>
      <c r="N1651" s="8">
        <f t="shared" si="179"/>
        <v>0</v>
      </c>
      <c r="O1651" s="8">
        <f t="shared" si="180"/>
        <v>0</v>
      </c>
      <c r="P1651" s="8">
        <f>IF(K1651&lt;&gt;"是",0,IF(税费设置!$B$6="是",E1651/(1+税费设置!$B$10),E1651))</f>
        <v>0</v>
      </c>
      <c r="Q1651" s="8">
        <f>IF(K1651&lt;&gt;"是",0,P1651*税费设置!$B$8)</f>
        <v>0</v>
      </c>
      <c r="R1651" s="8">
        <f>IF(K1651&lt;&gt;"是",0,P1651*税费设置!$B$9)</f>
        <v>0</v>
      </c>
      <c r="S1651" s="8">
        <f t="shared" si="181"/>
        <v>0</v>
      </c>
    </row>
    <row r="1652" spans="1:19" ht="13.9">
      <c r="A1652" s="6" t="str">
        <f>IF(总支出!A1652="","",总支出!A1652)</f>
        <v/>
      </c>
      <c r="B1652" s="7" t="str">
        <f>IF(总支出!B1652="","",总支出!B1652)</f>
        <v/>
      </c>
      <c r="C1652" s="6" t="str">
        <f t="shared" si="175"/>
        <v/>
      </c>
      <c r="D1652" s="6" t="str">
        <f>IF(总支出!C1652="","",总支出!C1652)</f>
        <v/>
      </c>
      <c r="E1652" s="8" t="str">
        <f>IF(总支出!D1652="","",总支出!D1652)</f>
        <v/>
      </c>
      <c r="F1652" s="6" t="str">
        <f>IF(总支出!E1652="","",总支出!E1652)</f>
        <v/>
      </c>
      <c r="G1652" s="6" t="str">
        <f>IF(总支出!H1652="","",总支出!H1652)</f>
        <v/>
      </c>
      <c r="H1652" s="6" t="str">
        <f>IF(总支出!I1652="","自动",总支出!I1652)</f>
        <v>自动</v>
      </c>
      <c r="I1652" s="6" t="str">
        <f>IF(F1652="","",IFERROR(VLOOKUP(F1652,税费设置!$A$15:$B$27,2,FALSE),"含税不明"))</f>
        <v/>
      </c>
      <c r="J1652" s="6" t="str">
        <f t="shared" si="176"/>
        <v/>
      </c>
      <c r="K1652" s="6" t="str">
        <f>IF(AND(税费设置!$B$5="是",G1652="个人支出",J1652="应税"),"是","否")</f>
        <v>否</v>
      </c>
      <c r="L1652" s="8">
        <f t="shared" si="177"/>
        <v>0</v>
      </c>
      <c r="M1652" s="8">
        <f t="shared" si="178"/>
        <v>0</v>
      </c>
      <c r="N1652" s="8">
        <f t="shared" si="179"/>
        <v>0</v>
      </c>
      <c r="O1652" s="8">
        <f t="shared" si="180"/>
        <v>0</v>
      </c>
      <c r="P1652" s="8">
        <f>IF(K1652&lt;&gt;"是",0,IF(税费设置!$B$6="是",E1652/(1+税费设置!$B$10),E1652))</f>
        <v>0</v>
      </c>
      <c r="Q1652" s="8">
        <f>IF(K1652&lt;&gt;"是",0,P1652*税费设置!$B$8)</f>
        <v>0</v>
      </c>
      <c r="R1652" s="8">
        <f>IF(K1652&lt;&gt;"是",0,P1652*税费设置!$B$9)</f>
        <v>0</v>
      </c>
      <c r="S1652" s="8">
        <f t="shared" si="181"/>
        <v>0</v>
      </c>
    </row>
    <row r="1653" spans="1:19" ht="13.9">
      <c r="A1653" s="6" t="str">
        <f>IF(总支出!A1653="","",总支出!A1653)</f>
        <v/>
      </c>
      <c r="B1653" s="7" t="str">
        <f>IF(总支出!B1653="","",总支出!B1653)</f>
        <v/>
      </c>
      <c r="C1653" s="6" t="str">
        <f t="shared" si="175"/>
        <v/>
      </c>
      <c r="D1653" s="6" t="str">
        <f>IF(总支出!C1653="","",总支出!C1653)</f>
        <v/>
      </c>
      <c r="E1653" s="8" t="str">
        <f>IF(总支出!D1653="","",总支出!D1653)</f>
        <v/>
      </c>
      <c r="F1653" s="6" t="str">
        <f>IF(总支出!E1653="","",总支出!E1653)</f>
        <v/>
      </c>
      <c r="G1653" s="6" t="str">
        <f>IF(总支出!H1653="","",总支出!H1653)</f>
        <v/>
      </c>
      <c r="H1653" s="6" t="str">
        <f>IF(总支出!I1653="","自动",总支出!I1653)</f>
        <v>自动</v>
      </c>
      <c r="I1653" s="6" t="str">
        <f>IF(F1653="","",IFERROR(VLOOKUP(F1653,税费设置!$A$15:$B$27,2,FALSE),"含税不明"))</f>
        <v/>
      </c>
      <c r="J1653" s="6" t="str">
        <f t="shared" si="176"/>
        <v/>
      </c>
      <c r="K1653" s="6" t="str">
        <f>IF(AND(税费设置!$B$5="是",G1653="个人支出",J1653="应税"),"是","否")</f>
        <v>否</v>
      </c>
      <c r="L1653" s="8">
        <f t="shared" si="177"/>
        <v>0</v>
      </c>
      <c r="M1653" s="8">
        <f t="shared" si="178"/>
        <v>0</v>
      </c>
      <c r="N1653" s="8">
        <f t="shared" si="179"/>
        <v>0</v>
      </c>
      <c r="O1653" s="8">
        <f t="shared" si="180"/>
        <v>0</v>
      </c>
      <c r="P1653" s="8">
        <f>IF(K1653&lt;&gt;"是",0,IF(税费设置!$B$6="是",E1653/(1+税费设置!$B$10),E1653))</f>
        <v>0</v>
      </c>
      <c r="Q1653" s="8">
        <f>IF(K1653&lt;&gt;"是",0,P1653*税费设置!$B$8)</f>
        <v>0</v>
      </c>
      <c r="R1653" s="8">
        <f>IF(K1653&lt;&gt;"是",0,P1653*税费设置!$B$9)</f>
        <v>0</v>
      </c>
      <c r="S1653" s="8">
        <f t="shared" si="181"/>
        <v>0</v>
      </c>
    </row>
    <row r="1654" spans="1:19" ht="13.9">
      <c r="A1654" s="6" t="str">
        <f>IF(总支出!A1654="","",总支出!A1654)</f>
        <v/>
      </c>
      <c r="B1654" s="7" t="str">
        <f>IF(总支出!B1654="","",总支出!B1654)</f>
        <v/>
      </c>
      <c r="C1654" s="6" t="str">
        <f t="shared" si="175"/>
        <v/>
      </c>
      <c r="D1654" s="6" t="str">
        <f>IF(总支出!C1654="","",总支出!C1654)</f>
        <v/>
      </c>
      <c r="E1654" s="8" t="str">
        <f>IF(总支出!D1654="","",总支出!D1654)</f>
        <v/>
      </c>
      <c r="F1654" s="6" t="str">
        <f>IF(总支出!E1654="","",总支出!E1654)</f>
        <v/>
      </c>
      <c r="G1654" s="6" t="str">
        <f>IF(总支出!H1654="","",总支出!H1654)</f>
        <v/>
      </c>
      <c r="H1654" s="6" t="str">
        <f>IF(总支出!I1654="","自动",总支出!I1654)</f>
        <v>自动</v>
      </c>
      <c r="I1654" s="6" t="str">
        <f>IF(F1654="","",IFERROR(VLOOKUP(F1654,税费设置!$A$15:$B$27,2,FALSE),"含税不明"))</f>
        <v/>
      </c>
      <c r="J1654" s="6" t="str">
        <f t="shared" si="176"/>
        <v/>
      </c>
      <c r="K1654" s="6" t="str">
        <f>IF(AND(税费设置!$B$5="是",G1654="个人支出",J1654="应税"),"是","否")</f>
        <v>否</v>
      </c>
      <c r="L1654" s="8">
        <f t="shared" si="177"/>
        <v>0</v>
      </c>
      <c r="M1654" s="8">
        <f t="shared" si="178"/>
        <v>0</v>
      </c>
      <c r="N1654" s="8">
        <f t="shared" si="179"/>
        <v>0</v>
      </c>
      <c r="O1654" s="8">
        <f t="shared" si="180"/>
        <v>0</v>
      </c>
      <c r="P1654" s="8">
        <f>IF(K1654&lt;&gt;"是",0,IF(税费设置!$B$6="是",E1654/(1+税费设置!$B$10),E1654))</f>
        <v>0</v>
      </c>
      <c r="Q1654" s="8">
        <f>IF(K1654&lt;&gt;"是",0,P1654*税费设置!$B$8)</f>
        <v>0</v>
      </c>
      <c r="R1654" s="8">
        <f>IF(K1654&lt;&gt;"是",0,P1654*税费设置!$B$9)</f>
        <v>0</v>
      </c>
      <c r="S1654" s="8">
        <f t="shared" si="181"/>
        <v>0</v>
      </c>
    </row>
    <row r="1655" spans="1:19" ht="13.9">
      <c r="A1655" s="6" t="str">
        <f>IF(总支出!A1655="","",总支出!A1655)</f>
        <v/>
      </c>
      <c r="B1655" s="7" t="str">
        <f>IF(总支出!B1655="","",总支出!B1655)</f>
        <v/>
      </c>
      <c r="C1655" s="6" t="str">
        <f t="shared" si="175"/>
        <v/>
      </c>
      <c r="D1655" s="6" t="str">
        <f>IF(总支出!C1655="","",总支出!C1655)</f>
        <v/>
      </c>
      <c r="E1655" s="8" t="str">
        <f>IF(总支出!D1655="","",总支出!D1655)</f>
        <v/>
      </c>
      <c r="F1655" s="6" t="str">
        <f>IF(总支出!E1655="","",总支出!E1655)</f>
        <v/>
      </c>
      <c r="G1655" s="6" t="str">
        <f>IF(总支出!H1655="","",总支出!H1655)</f>
        <v/>
      </c>
      <c r="H1655" s="6" t="str">
        <f>IF(总支出!I1655="","自动",总支出!I1655)</f>
        <v>自动</v>
      </c>
      <c r="I1655" s="6" t="str">
        <f>IF(F1655="","",IFERROR(VLOOKUP(F1655,税费设置!$A$15:$B$27,2,FALSE),"含税不明"))</f>
        <v/>
      </c>
      <c r="J1655" s="6" t="str">
        <f t="shared" si="176"/>
        <v/>
      </c>
      <c r="K1655" s="6" t="str">
        <f>IF(AND(税费设置!$B$5="是",G1655="个人支出",J1655="应税"),"是","否")</f>
        <v>否</v>
      </c>
      <c r="L1655" s="8">
        <f t="shared" si="177"/>
        <v>0</v>
      </c>
      <c r="M1655" s="8">
        <f t="shared" si="178"/>
        <v>0</v>
      </c>
      <c r="N1655" s="8">
        <f t="shared" si="179"/>
        <v>0</v>
      </c>
      <c r="O1655" s="8">
        <f t="shared" si="180"/>
        <v>0</v>
      </c>
      <c r="P1655" s="8">
        <f>IF(K1655&lt;&gt;"是",0,IF(税费设置!$B$6="是",E1655/(1+税费设置!$B$10),E1655))</f>
        <v>0</v>
      </c>
      <c r="Q1655" s="8">
        <f>IF(K1655&lt;&gt;"是",0,P1655*税费设置!$B$8)</f>
        <v>0</v>
      </c>
      <c r="R1655" s="8">
        <f>IF(K1655&lt;&gt;"是",0,P1655*税费设置!$B$9)</f>
        <v>0</v>
      </c>
      <c r="S1655" s="8">
        <f t="shared" si="181"/>
        <v>0</v>
      </c>
    </row>
    <row r="1656" spans="1:19" ht="13.9">
      <c r="A1656" s="6" t="str">
        <f>IF(总支出!A1656="","",总支出!A1656)</f>
        <v/>
      </c>
      <c r="B1656" s="7" t="str">
        <f>IF(总支出!B1656="","",总支出!B1656)</f>
        <v/>
      </c>
      <c r="C1656" s="6" t="str">
        <f t="shared" si="175"/>
        <v/>
      </c>
      <c r="D1656" s="6" t="str">
        <f>IF(总支出!C1656="","",总支出!C1656)</f>
        <v/>
      </c>
      <c r="E1656" s="8" t="str">
        <f>IF(总支出!D1656="","",总支出!D1656)</f>
        <v/>
      </c>
      <c r="F1656" s="6" t="str">
        <f>IF(总支出!E1656="","",总支出!E1656)</f>
        <v/>
      </c>
      <c r="G1656" s="6" t="str">
        <f>IF(总支出!H1656="","",总支出!H1656)</f>
        <v/>
      </c>
      <c r="H1656" s="6" t="str">
        <f>IF(总支出!I1656="","自动",总支出!I1656)</f>
        <v>自动</v>
      </c>
      <c r="I1656" s="6" t="str">
        <f>IF(F1656="","",IFERROR(VLOOKUP(F1656,税费设置!$A$15:$B$27,2,FALSE),"含税不明"))</f>
        <v/>
      </c>
      <c r="J1656" s="6" t="str">
        <f t="shared" si="176"/>
        <v/>
      </c>
      <c r="K1656" s="6" t="str">
        <f>IF(AND(税费设置!$B$5="是",G1656="个人支出",J1656="应税"),"是","否")</f>
        <v>否</v>
      </c>
      <c r="L1656" s="8">
        <f t="shared" si="177"/>
        <v>0</v>
      </c>
      <c r="M1656" s="8">
        <f t="shared" si="178"/>
        <v>0</v>
      </c>
      <c r="N1656" s="8">
        <f t="shared" si="179"/>
        <v>0</v>
      </c>
      <c r="O1656" s="8">
        <f t="shared" si="180"/>
        <v>0</v>
      </c>
      <c r="P1656" s="8">
        <f>IF(K1656&lt;&gt;"是",0,IF(税费设置!$B$6="是",E1656/(1+税费设置!$B$10),E1656))</f>
        <v>0</v>
      </c>
      <c r="Q1656" s="8">
        <f>IF(K1656&lt;&gt;"是",0,P1656*税费设置!$B$8)</f>
        <v>0</v>
      </c>
      <c r="R1656" s="8">
        <f>IF(K1656&lt;&gt;"是",0,P1656*税费设置!$B$9)</f>
        <v>0</v>
      </c>
      <c r="S1656" s="8">
        <f t="shared" si="181"/>
        <v>0</v>
      </c>
    </row>
    <row r="1657" spans="1:19" ht="13.9">
      <c r="A1657" s="6" t="str">
        <f>IF(总支出!A1657="","",总支出!A1657)</f>
        <v/>
      </c>
      <c r="B1657" s="7" t="str">
        <f>IF(总支出!B1657="","",总支出!B1657)</f>
        <v/>
      </c>
      <c r="C1657" s="6" t="str">
        <f t="shared" si="175"/>
        <v/>
      </c>
      <c r="D1657" s="6" t="str">
        <f>IF(总支出!C1657="","",总支出!C1657)</f>
        <v/>
      </c>
      <c r="E1657" s="8" t="str">
        <f>IF(总支出!D1657="","",总支出!D1657)</f>
        <v/>
      </c>
      <c r="F1657" s="6" t="str">
        <f>IF(总支出!E1657="","",总支出!E1657)</f>
        <v/>
      </c>
      <c r="G1657" s="6" t="str">
        <f>IF(总支出!H1657="","",总支出!H1657)</f>
        <v/>
      </c>
      <c r="H1657" s="6" t="str">
        <f>IF(总支出!I1657="","自动",总支出!I1657)</f>
        <v>自动</v>
      </c>
      <c r="I1657" s="6" t="str">
        <f>IF(F1657="","",IFERROR(VLOOKUP(F1657,税费设置!$A$15:$B$27,2,FALSE),"含税不明"))</f>
        <v/>
      </c>
      <c r="J1657" s="6" t="str">
        <f t="shared" si="176"/>
        <v/>
      </c>
      <c r="K1657" s="6" t="str">
        <f>IF(AND(税费设置!$B$5="是",G1657="个人支出",J1657="应税"),"是","否")</f>
        <v>否</v>
      </c>
      <c r="L1657" s="8">
        <f t="shared" si="177"/>
        <v>0</v>
      </c>
      <c r="M1657" s="8">
        <f t="shared" si="178"/>
        <v>0</v>
      </c>
      <c r="N1657" s="8">
        <f t="shared" si="179"/>
        <v>0</v>
      </c>
      <c r="O1657" s="8">
        <f t="shared" si="180"/>
        <v>0</v>
      </c>
      <c r="P1657" s="8">
        <f>IF(K1657&lt;&gt;"是",0,IF(税费设置!$B$6="是",E1657/(1+税费设置!$B$10),E1657))</f>
        <v>0</v>
      </c>
      <c r="Q1657" s="8">
        <f>IF(K1657&lt;&gt;"是",0,P1657*税费设置!$B$8)</f>
        <v>0</v>
      </c>
      <c r="R1657" s="8">
        <f>IF(K1657&lt;&gt;"是",0,P1657*税费设置!$B$9)</f>
        <v>0</v>
      </c>
      <c r="S1657" s="8">
        <f t="shared" si="181"/>
        <v>0</v>
      </c>
    </row>
    <row r="1658" spans="1:19" ht="13.9">
      <c r="A1658" s="6" t="str">
        <f>IF(总支出!A1658="","",总支出!A1658)</f>
        <v/>
      </c>
      <c r="B1658" s="7" t="str">
        <f>IF(总支出!B1658="","",总支出!B1658)</f>
        <v/>
      </c>
      <c r="C1658" s="6" t="str">
        <f t="shared" si="175"/>
        <v/>
      </c>
      <c r="D1658" s="6" t="str">
        <f>IF(总支出!C1658="","",总支出!C1658)</f>
        <v/>
      </c>
      <c r="E1658" s="8" t="str">
        <f>IF(总支出!D1658="","",总支出!D1658)</f>
        <v/>
      </c>
      <c r="F1658" s="6" t="str">
        <f>IF(总支出!E1658="","",总支出!E1658)</f>
        <v/>
      </c>
      <c r="G1658" s="6" t="str">
        <f>IF(总支出!H1658="","",总支出!H1658)</f>
        <v/>
      </c>
      <c r="H1658" s="6" t="str">
        <f>IF(总支出!I1658="","自动",总支出!I1658)</f>
        <v>自动</v>
      </c>
      <c r="I1658" s="6" t="str">
        <f>IF(F1658="","",IFERROR(VLOOKUP(F1658,税费设置!$A$15:$B$27,2,FALSE),"含税不明"))</f>
        <v/>
      </c>
      <c r="J1658" s="6" t="str">
        <f t="shared" si="176"/>
        <v/>
      </c>
      <c r="K1658" s="6" t="str">
        <f>IF(AND(税费设置!$B$5="是",G1658="个人支出",J1658="应税"),"是","否")</f>
        <v>否</v>
      </c>
      <c r="L1658" s="8">
        <f t="shared" si="177"/>
        <v>0</v>
      </c>
      <c r="M1658" s="8">
        <f t="shared" si="178"/>
        <v>0</v>
      </c>
      <c r="N1658" s="8">
        <f t="shared" si="179"/>
        <v>0</v>
      </c>
      <c r="O1658" s="8">
        <f t="shared" si="180"/>
        <v>0</v>
      </c>
      <c r="P1658" s="8">
        <f>IF(K1658&lt;&gt;"是",0,IF(税费设置!$B$6="是",E1658/(1+税费设置!$B$10),E1658))</f>
        <v>0</v>
      </c>
      <c r="Q1658" s="8">
        <f>IF(K1658&lt;&gt;"是",0,P1658*税费设置!$B$8)</f>
        <v>0</v>
      </c>
      <c r="R1658" s="8">
        <f>IF(K1658&lt;&gt;"是",0,P1658*税费设置!$B$9)</f>
        <v>0</v>
      </c>
      <c r="S1658" s="8">
        <f t="shared" si="181"/>
        <v>0</v>
      </c>
    </row>
    <row r="1659" spans="1:19" ht="13.9">
      <c r="A1659" s="6" t="str">
        <f>IF(总支出!A1659="","",总支出!A1659)</f>
        <v/>
      </c>
      <c r="B1659" s="7" t="str">
        <f>IF(总支出!B1659="","",总支出!B1659)</f>
        <v/>
      </c>
      <c r="C1659" s="6" t="str">
        <f t="shared" si="175"/>
        <v/>
      </c>
      <c r="D1659" s="6" t="str">
        <f>IF(总支出!C1659="","",总支出!C1659)</f>
        <v/>
      </c>
      <c r="E1659" s="8" t="str">
        <f>IF(总支出!D1659="","",总支出!D1659)</f>
        <v/>
      </c>
      <c r="F1659" s="6" t="str">
        <f>IF(总支出!E1659="","",总支出!E1659)</f>
        <v/>
      </c>
      <c r="G1659" s="6" t="str">
        <f>IF(总支出!H1659="","",总支出!H1659)</f>
        <v/>
      </c>
      <c r="H1659" s="6" t="str">
        <f>IF(总支出!I1659="","自动",总支出!I1659)</f>
        <v>自动</v>
      </c>
      <c r="I1659" s="6" t="str">
        <f>IF(F1659="","",IFERROR(VLOOKUP(F1659,税费设置!$A$15:$B$27,2,FALSE),"含税不明"))</f>
        <v/>
      </c>
      <c r="J1659" s="6" t="str">
        <f t="shared" si="176"/>
        <v/>
      </c>
      <c r="K1659" s="6" t="str">
        <f>IF(AND(税费设置!$B$5="是",G1659="个人支出",J1659="应税"),"是","否")</f>
        <v>否</v>
      </c>
      <c r="L1659" s="8">
        <f t="shared" si="177"/>
        <v>0</v>
      </c>
      <c r="M1659" s="8">
        <f t="shared" si="178"/>
        <v>0</v>
      </c>
      <c r="N1659" s="8">
        <f t="shared" si="179"/>
        <v>0</v>
      </c>
      <c r="O1659" s="8">
        <f t="shared" si="180"/>
        <v>0</v>
      </c>
      <c r="P1659" s="8">
        <f>IF(K1659&lt;&gt;"是",0,IF(税费设置!$B$6="是",E1659/(1+税费设置!$B$10),E1659))</f>
        <v>0</v>
      </c>
      <c r="Q1659" s="8">
        <f>IF(K1659&lt;&gt;"是",0,P1659*税费设置!$B$8)</f>
        <v>0</v>
      </c>
      <c r="R1659" s="8">
        <f>IF(K1659&lt;&gt;"是",0,P1659*税费设置!$B$9)</f>
        <v>0</v>
      </c>
      <c r="S1659" s="8">
        <f t="shared" si="181"/>
        <v>0</v>
      </c>
    </row>
    <row r="1660" spans="1:19" ht="13.9">
      <c r="A1660" s="6" t="str">
        <f>IF(总支出!A1660="","",总支出!A1660)</f>
        <v/>
      </c>
      <c r="B1660" s="7" t="str">
        <f>IF(总支出!B1660="","",总支出!B1660)</f>
        <v/>
      </c>
      <c r="C1660" s="6" t="str">
        <f t="shared" si="175"/>
        <v/>
      </c>
      <c r="D1660" s="6" t="str">
        <f>IF(总支出!C1660="","",总支出!C1660)</f>
        <v/>
      </c>
      <c r="E1660" s="8" t="str">
        <f>IF(总支出!D1660="","",总支出!D1660)</f>
        <v/>
      </c>
      <c r="F1660" s="6" t="str">
        <f>IF(总支出!E1660="","",总支出!E1660)</f>
        <v/>
      </c>
      <c r="G1660" s="6" t="str">
        <f>IF(总支出!H1660="","",总支出!H1660)</f>
        <v/>
      </c>
      <c r="H1660" s="6" t="str">
        <f>IF(总支出!I1660="","自动",总支出!I1660)</f>
        <v>自动</v>
      </c>
      <c r="I1660" s="6" t="str">
        <f>IF(F1660="","",IFERROR(VLOOKUP(F1660,税费设置!$A$15:$B$27,2,FALSE),"含税不明"))</f>
        <v/>
      </c>
      <c r="J1660" s="6" t="str">
        <f t="shared" si="176"/>
        <v/>
      </c>
      <c r="K1660" s="6" t="str">
        <f>IF(AND(税费设置!$B$5="是",G1660="个人支出",J1660="应税"),"是","否")</f>
        <v>否</v>
      </c>
      <c r="L1660" s="8">
        <f t="shared" si="177"/>
        <v>0</v>
      </c>
      <c r="M1660" s="8">
        <f t="shared" si="178"/>
        <v>0</v>
      </c>
      <c r="N1660" s="8">
        <f t="shared" si="179"/>
        <v>0</v>
      </c>
      <c r="O1660" s="8">
        <f t="shared" si="180"/>
        <v>0</v>
      </c>
      <c r="P1660" s="8">
        <f>IF(K1660&lt;&gt;"是",0,IF(税费设置!$B$6="是",E1660/(1+税费设置!$B$10),E1660))</f>
        <v>0</v>
      </c>
      <c r="Q1660" s="8">
        <f>IF(K1660&lt;&gt;"是",0,P1660*税费设置!$B$8)</f>
        <v>0</v>
      </c>
      <c r="R1660" s="8">
        <f>IF(K1660&lt;&gt;"是",0,P1660*税费设置!$B$9)</f>
        <v>0</v>
      </c>
      <c r="S1660" s="8">
        <f t="shared" si="181"/>
        <v>0</v>
      </c>
    </row>
    <row r="1661" spans="1:19" ht="13.9">
      <c r="A1661" s="6" t="str">
        <f>IF(总支出!A1661="","",总支出!A1661)</f>
        <v/>
      </c>
      <c r="B1661" s="7" t="str">
        <f>IF(总支出!B1661="","",总支出!B1661)</f>
        <v/>
      </c>
      <c r="C1661" s="6" t="str">
        <f t="shared" si="175"/>
        <v/>
      </c>
      <c r="D1661" s="6" t="str">
        <f>IF(总支出!C1661="","",总支出!C1661)</f>
        <v/>
      </c>
      <c r="E1661" s="8" t="str">
        <f>IF(总支出!D1661="","",总支出!D1661)</f>
        <v/>
      </c>
      <c r="F1661" s="6" t="str">
        <f>IF(总支出!E1661="","",总支出!E1661)</f>
        <v/>
      </c>
      <c r="G1661" s="6" t="str">
        <f>IF(总支出!H1661="","",总支出!H1661)</f>
        <v/>
      </c>
      <c r="H1661" s="6" t="str">
        <f>IF(总支出!I1661="","自动",总支出!I1661)</f>
        <v>自动</v>
      </c>
      <c r="I1661" s="6" t="str">
        <f>IF(F1661="","",IFERROR(VLOOKUP(F1661,税费设置!$A$15:$B$27,2,FALSE),"含税不明"))</f>
        <v/>
      </c>
      <c r="J1661" s="6" t="str">
        <f t="shared" si="176"/>
        <v/>
      </c>
      <c r="K1661" s="6" t="str">
        <f>IF(AND(税费设置!$B$5="是",G1661="个人支出",J1661="应税"),"是","否")</f>
        <v>否</v>
      </c>
      <c r="L1661" s="8">
        <f t="shared" si="177"/>
        <v>0</v>
      </c>
      <c r="M1661" s="8">
        <f t="shared" si="178"/>
        <v>0</v>
      </c>
      <c r="N1661" s="8">
        <f t="shared" si="179"/>
        <v>0</v>
      </c>
      <c r="O1661" s="8">
        <f t="shared" si="180"/>
        <v>0</v>
      </c>
      <c r="P1661" s="8">
        <f>IF(K1661&lt;&gt;"是",0,IF(税费设置!$B$6="是",E1661/(1+税费设置!$B$10),E1661))</f>
        <v>0</v>
      </c>
      <c r="Q1661" s="8">
        <f>IF(K1661&lt;&gt;"是",0,P1661*税费设置!$B$8)</f>
        <v>0</v>
      </c>
      <c r="R1661" s="8">
        <f>IF(K1661&lt;&gt;"是",0,P1661*税费设置!$B$9)</f>
        <v>0</v>
      </c>
      <c r="S1661" s="8">
        <f t="shared" si="181"/>
        <v>0</v>
      </c>
    </row>
    <row r="1662" spans="1:19" ht="13.9">
      <c r="A1662" s="6" t="str">
        <f>IF(总支出!A1662="","",总支出!A1662)</f>
        <v/>
      </c>
      <c r="B1662" s="7" t="str">
        <f>IF(总支出!B1662="","",总支出!B1662)</f>
        <v/>
      </c>
      <c r="C1662" s="6" t="str">
        <f t="shared" si="175"/>
        <v/>
      </c>
      <c r="D1662" s="6" t="str">
        <f>IF(总支出!C1662="","",总支出!C1662)</f>
        <v/>
      </c>
      <c r="E1662" s="8" t="str">
        <f>IF(总支出!D1662="","",总支出!D1662)</f>
        <v/>
      </c>
      <c r="F1662" s="6" t="str">
        <f>IF(总支出!E1662="","",总支出!E1662)</f>
        <v/>
      </c>
      <c r="G1662" s="6" t="str">
        <f>IF(总支出!H1662="","",总支出!H1662)</f>
        <v/>
      </c>
      <c r="H1662" s="6" t="str">
        <f>IF(总支出!I1662="","自动",总支出!I1662)</f>
        <v>自动</v>
      </c>
      <c r="I1662" s="6" t="str">
        <f>IF(F1662="","",IFERROR(VLOOKUP(F1662,税费设置!$A$15:$B$27,2,FALSE),"含税不明"))</f>
        <v/>
      </c>
      <c r="J1662" s="6" t="str">
        <f t="shared" si="176"/>
        <v/>
      </c>
      <c r="K1662" s="6" t="str">
        <f>IF(AND(税费设置!$B$5="是",G1662="个人支出",J1662="应税"),"是","否")</f>
        <v>否</v>
      </c>
      <c r="L1662" s="8">
        <f t="shared" si="177"/>
        <v>0</v>
      </c>
      <c r="M1662" s="8">
        <f t="shared" si="178"/>
        <v>0</v>
      </c>
      <c r="N1662" s="8">
        <f t="shared" si="179"/>
        <v>0</v>
      </c>
      <c r="O1662" s="8">
        <f t="shared" si="180"/>
        <v>0</v>
      </c>
      <c r="P1662" s="8">
        <f>IF(K1662&lt;&gt;"是",0,IF(税费设置!$B$6="是",E1662/(1+税费设置!$B$10),E1662))</f>
        <v>0</v>
      </c>
      <c r="Q1662" s="8">
        <f>IF(K1662&lt;&gt;"是",0,P1662*税费设置!$B$8)</f>
        <v>0</v>
      </c>
      <c r="R1662" s="8">
        <f>IF(K1662&lt;&gt;"是",0,P1662*税费设置!$B$9)</f>
        <v>0</v>
      </c>
      <c r="S1662" s="8">
        <f t="shared" si="181"/>
        <v>0</v>
      </c>
    </row>
    <row r="1663" spans="1:19" ht="13.9">
      <c r="A1663" s="6" t="str">
        <f>IF(总支出!A1663="","",总支出!A1663)</f>
        <v/>
      </c>
      <c r="B1663" s="7" t="str">
        <f>IF(总支出!B1663="","",总支出!B1663)</f>
        <v/>
      </c>
      <c r="C1663" s="6" t="str">
        <f t="shared" si="175"/>
        <v/>
      </c>
      <c r="D1663" s="6" t="str">
        <f>IF(总支出!C1663="","",总支出!C1663)</f>
        <v/>
      </c>
      <c r="E1663" s="8" t="str">
        <f>IF(总支出!D1663="","",总支出!D1663)</f>
        <v/>
      </c>
      <c r="F1663" s="6" t="str">
        <f>IF(总支出!E1663="","",总支出!E1663)</f>
        <v/>
      </c>
      <c r="G1663" s="6" t="str">
        <f>IF(总支出!H1663="","",总支出!H1663)</f>
        <v/>
      </c>
      <c r="H1663" s="6" t="str">
        <f>IF(总支出!I1663="","自动",总支出!I1663)</f>
        <v>自动</v>
      </c>
      <c r="I1663" s="6" t="str">
        <f>IF(F1663="","",IFERROR(VLOOKUP(F1663,税费设置!$A$15:$B$27,2,FALSE),"含税不明"))</f>
        <v/>
      </c>
      <c r="J1663" s="6" t="str">
        <f t="shared" si="176"/>
        <v/>
      </c>
      <c r="K1663" s="6" t="str">
        <f>IF(AND(税费设置!$B$5="是",G1663="个人支出",J1663="应税"),"是","否")</f>
        <v>否</v>
      </c>
      <c r="L1663" s="8">
        <f t="shared" si="177"/>
        <v>0</v>
      </c>
      <c r="M1663" s="8">
        <f t="shared" si="178"/>
        <v>0</v>
      </c>
      <c r="N1663" s="8">
        <f t="shared" si="179"/>
        <v>0</v>
      </c>
      <c r="O1663" s="8">
        <f t="shared" si="180"/>
        <v>0</v>
      </c>
      <c r="P1663" s="8">
        <f>IF(K1663&lt;&gt;"是",0,IF(税费设置!$B$6="是",E1663/(1+税费设置!$B$10),E1663))</f>
        <v>0</v>
      </c>
      <c r="Q1663" s="8">
        <f>IF(K1663&lt;&gt;"是",0,P1663*税费设置!$B$8)</f>
        <v>0</v>
      </c>
      <c r="R1663" s="8">
        <f>IF(K1663&lt;&gt;"是",0,P1663*税费设置!$B$9)</f>
        <v>0</v>
      </c>
      <c r="S1663" s="8">
        <f t="shared" si="181"/>
        <v>0</v>
      </c>
    </row>
    <row r="1664" spans="1:19" ht="13.9">
      <c r="A1664" s="6" t="str">
        <f>IF(总支出!A1664="","",总支出!A1664)</f>
        <v/>
      </c>
      <c r="B1664" s="7" t="str">
        <f>IF(总支出!B1664="","",总支出!B1664)</f>
        <v/>
      </c>
      <c r="C1664" s="6" t="str">
        <f t="shared" si="175"/>
        <v/>
      </c>
      <c r="D1664" s="6" t="str">
        <f>IF(总支出!C1664="","",总支出!C1664)</f>
        <v/>
      </c>
      <c r="E1664" s="8" t="str">
        <f>IF(总支出!D1664="","",总支出!D1664)</f>
        <v/>
      </c>
      <c r="F1664" s="6" t="str">
        <f>IF(总支出!E1664="","",总支出!E1664)</f>
        <v/>
      </c>
      <c r="G1664" s="6" t="str">
        <f>IF(总支出!H1664="","",总支出!H1664)</f>
        <v/>
      </c>
      <c r="H1664" s="6" t="str">
        <f>IF(总支出!I1664="","自动",总支出!I1664)</f>
        <v>自动</v>
      </c>
      <c r="I1664" s="6" t="str">
        <f>IF(F1664="","",IFERROR(VLOOKUP(F1664,税费设置!$A$15:$B$27,2,FALSE),"含税不明"))</f>
        <v/>
      </c>
      <c r="J1664" s="6" t="str">
        <f t="shared" si="176"/>
        <v/>
      </c>
      <c r="K1664" s="6" t="str">
        <f>IF(AND(税费设置!$B$5="是",G1664="个人支出",J1664="应税"),"是","否")</f>
        <v>否</v>
      </c>
      <c r="L1664" s="8">
        <f t="shared" si="177"/>
        <v>0</v>
      </c>
      <c r="M1664" s="8">
        <f t="shared" si="178"/>
        <v>0</v>
      </c>
      <c r="N1664" s="8">
        <f t="shared" si="179"/>
        <v>0</v>
      </c>
      <c r="O1664" s="8">
        <f t="shared" si="180"/>
        <v>0</v>
      </c>
      <c r="P1664" s="8">
        <f>IF(K1664&lt;&gt;"是",0,IF(税费设置!$B$6="是",E1664/(1+税费设置!$B$10),E1664))</f>
        <v>0</v>
      </c>
      <c r="Q1664" s="8">
        <f>IF(K1664&lt;&gt;"是",0,P1664*税费设置!$B$8)</f>
        <v>0</v>
      </c>
      <c r="R1664" s="8">
        <f>IF(K1664&lt;&gt;"是",0,P1664*税费设置!$B$9)</f>
        <v>0</v>
      </c>
      <c r="S1664" s="8">
        <f t="shared" si="181"/>
        <v>0</v>
      </c>
    </row>
    <row r="1665" spans="1:19" ht="13.9">
      <c r="A1665" s="6" t="str">
        <f>IF(总支出!A1665="","",总支出!A1665)</f>
        <v/>
      </c>
      <c r="B1665" s="7" t="str">
        <f>IF(总支出!B1665="","",总支出!B1665)</f>
        <v/>
      </c>
      <c r="C1665" s="6" t="str">
        <f t="shared" si="175"/>
        <v/>
      </c>
      <c r="D1665" s="6" t="str">
        <f>IF(总支出!C1665="","",总支出!C1665)</f>
        <v/>
      </c>
      <c r="E1665" s="8" t="str">
        <f>IF(总支出!D1665="","",总支出!D1665)</f>
        <v/>
      </c>
      <c r="F1665" s="6" t="str">
        <f>IF(总支出!E1665="","",总支出!E1665)</f>
        <v/>
      </c>
      <c r="G1665" s="6" t="str">
        <f>IF(总支出!H1665="","",总支出!H1665)</f>
        <v/>
      </c>
      <c r="H1665" s="6" t="str">
        <f>IF(总支出!I1665="","自动",总支出!I1665)</f>
        <v>自动</v>
      </c>
      <c r="I1665" s="6" t="str">
        <f>IF(F1665="","",IFERROR(VLOOKUP(F1665,税费设置!$A$15:$B$27,2,FALSE),"含税不明"))</f>
        <v/>
      </c>
      <c r="J1665" s="6" t="str">
        <f t="shared" si="176"/>
        <v/>
      </c>
      <c r="K1665" s="6" t="str">
        <f>IF(AND(税费设置!$B$5="是",G1665="个人支出",J1665="应税"),"是","否")</f>
        <v>否</v>
      </c>
      <c r="L1665" s="8">
        <f t="shared" si="177"/>
        <v>0</v>
      </c>
      <c r="M1665" s="8">
        <f t="shared" si="178"/>
        <v>0</v>
      </c>
      <c r="N1665" s="8">
        <f t="shared" si="179"/>
        <v>0</v>
      </c>
      <c r="O1665" s="8">
        <f t="shared" si="180"/>
        <v>0</v>
      </c>
      <c r="P1665" s="8">
        <f>IF(K1665&lt;&gt;"是",0,IF(税费设置!$B$6="是",E1665/(1+税费设置!$B$10),E1665))</f>
        <v>0</v>
      </c>
      <c r="Q1665" s="8">
        <f>IF(K1665&lt;&gt;"是",0,P1665*税费设置!$B$8)</f>
        <v>0</v>
      </c>
      <c r="R1665" s="8">
        <f>IF(K1665&lt;&gt;"是",0,P1665*税费设置!$B$9)</f>
        <v>0</v>
      </c>
      <c r="S1665" s="8">
        <f t="shared" si="181"/>
        <v>0</v>
      </c>
    </row>
    <row r="1666" spans="1:19" ht="13.9">
      <c r="A1666" s="6" t="str">
        <f>IF(总支出!A1666="","",总支出!A1666)</f>
        <v/>
      </c>
      <c r="B1666" s="7" t="str">
        <f>IF(总支出!B1666="","",总支出!B1666)</f>
        <v/>
      </c>
      <c r="C1666" s="6" t="str">
        <f t="shared" si="175"/>
        <v/>
      </c>
      <c r="D1666" s="6" t="str">
        <f>IF(总支出!C1666="","",总支出!C1666)</f>
        <v/>
      </c>
      <c r="E1666" s="8" t="str">
        <f>IF(总支出!D1666="","",总支出!D1666)</f>
        <v/>
      </c>
      <c r="F1666" s="6" t="str">
        <f>IF(总支出!E1666="","",总支出!E1666)</f>
        <v/>
      </c>
      <c r="G1666" s="6" t="str">
        <f>IF(总支出!H1666="","",总支出!H1666)</f>
        <v/>
      </c>
      <c r="H1666" s="6" t="str">
        <f>IF(总支出!I1666="","自动",总支出!I1666)</f>
        <v>自动</v>
      </c>
      <c r="I1666" s="6" t="str">
        <f>IF(F1666="","",IFERROR(VLOOKUP(F1666,税费设置!$A$15:$B$27,2,FALSE),"含税不明"))</f>
        <v/>
      </c>
      <c r="J1666" s="6" t="str">
        <f t="shared" si="176"/>
        <v/>
      </c>
      <c r="K1666" s="6" t="str">
        <f>IF(AND(税费设置!$B$5="是",G1666="个人支出",J1666="应税"),"是","否")</f>
        <v>否</v>
      </c>
      <c r="L1666" s="8">
        <f t="shared" si="177"/>
        <v>0</v>
      </c>
      <c r="M1666" s="8">
        <f t="shared" si="178"/>
        <v>0</v>
      </c>
      <c r="N1666" s="8">
        <f t="shared" si="179"/>
        <v>0</v>
      </c>
      <c r="O1666" s="8">
        <f t="shared" si="180"/>
        <v>0</v>
      </c>
      <c r="P1666" s="8">
        <f>IF(K1666&lt;&gt;"是",0,IF(税费设置!$B$6="是",E1666/(1+税费设置!$B$10),E1666))</f>
        <v>0</v>
      </c>
      <c r="Q1666" s="8">
        <f>IF(K1666&lt;&gt;"是",0,P1666*税费设置!$B$8)</f>
        <v>0</v>
      </c>
      <c r="R1666" s="8">
        <f>IF(K1666&lt;&gt;"是",0,P1666*税费设置!$B$9)</f>
        <v>0</v>
      </c>
      <c r="S1666" s="8">
        <f t="shared" si="181"/>
        <v>0</v>
      </c>
    </row>
    <row r="1667" spans="1:19" ht="13.9">
      <c r="A1667" s="6" t="str">
        <f>IF(总支出!A1667="","",总支出!A1667)</f>
        <v/>
      </c>
      <c r="B1667" s="7" t="str">
        <f>IF(总支出!B1667="","",总支出!B1667)</f>
        <v/>
      </c>
      <c r="C1667" s="6" t="str">
        <f t="shared" si="175"/>
        <v/>
      </c>
      <c r="D1667" s="6" t="str">
        <f>IF(总支出!C1667="","",总支出!C1667)</f>
        <v/>
      </c>
      <c r="E1667" s="8" t="str">
        <f>IF(总支出!D1667="","",总支出!D1667)</f>
        <v/>
      </c>
      <c r="F1667" s="6" t="str">
        <f>IF(总支出!E1667="","",总支出!E1667)</f>
        <v/>
      </c>
      <c r="G1667" s="6" t="str">
        <f>IF(总支出!H1667="","",总支出!H1667)</f>
        <v/>
      </c>
      <c r="H1667" s="6" t="str">
        <f>IF(总支出!I1667="","自动",总支出!I1667)</f>
        <v>自动</v>
      </c>
      <c r="I1667" s="6" t="str">
        <f>IF(F1667="","",IFERROR(VLOOKUP(F1667,税费设置!$A$15:$B$27,2,FALSE),"含税不明"))</f>
        <v/>
      </c>
      <c r="J1667" s="6" t="str">
        <f t="shared" si="176"/>
        <v/>
      </c>
      <c r="K1667" s="6" t="str">
        <f>IF(AND(税费设置!$B$5="是",G1667="个人支出",J1667="应税"),"是","否")</f>
        <v>否</v>
      </c>
      <c r="L1667" s="8">
        <f t="shared" si="177"/>
        <v>0</v>
      </c>
      <c r="M1667" s="8">
        <f t="shared" si="178"/>
        <v>0</v>
      </c>
      <c r="N1667" s="8">
        <f t="shared" si="179"/>
        <v>0</v>
      </c>
      <c r="O1667" s="8">
        <f t="shared" si="180"/>
        <v>0</v>
      </c>
      <c r="P1667" s="8">
        <f>IF(K1667&lt;&gt;"是",0,IF(税费设置!$B$6="是",E1667/(1+税费设置!$B$10),E1667))</f>
        <v>0</v>
      </c>
      <c r="Q1667" s="8">
        <f>IF(K1667&lt;&gt;"是",0,P1667*税费设置!$B$8)</f>
        <v>0</v>
      </c>
      <c r="R1667" s="8">
        <f>IF(K1667&lt;&gt;"是",0,P1667*税费设置!$B$9)</f>
        <v>0</v>
      </c>
      <c r="S1667" s="8">
        <f t="shared" si="181"/>
        <v>0</v>
      </c>
    </row>
    <row r="1668" spans="1:19" ht="13.9">
      <c r="A1668" s="6" t="str">
        <f>IF(总支出!A1668="","",总支出!A1668)</f>
        <v/>
      </c>
      <c r="B1668" s="7" t="str">
        <f>IF(总支出!B1668="","",总支出!B1668)</f>
        <v/>
      </c>
      <c r="C1668" s="6" t="str">
        <f t="shared" ref="C1668:C1731" si="182">IF(B1668="","",TEXT(B1668,"yyyy-mm"))</f>
        <v/>
      </c>
      <c r="D1668" s="6" t="str">
        <f>IF(总支出!C1668="","",总支出!C1668)</f>
        <v/>
      </c>
      <c r="E1668" s="8" t="str">
        <f>IF(总支出!D1668="","",总支出!D1668)</f>
        <v/>
      </c>
      <c r="F1668" s="6" t="str">
        <f>IF(总支出!E1668="","",总支出!E1668)</f>
        <v/>
      </c>
      <c r="G1668" s="6" t="str">
        <f>IF(总支出!H1668="","",总支出!H1668)</f>
        <v/>
      </c>
      <c r="H1668" s="6" t="str">
        <f>IF(总支出!I1668="","自动",总支出!I1668)</f>
        <v>自动</v>
      </c>
      <c r="I1668" s="6" t="str">
        <f>IF(F1668="","",IFERROR(VLOOKUP(F1668,税费设置!$A$15:$B$27,2,FALSE),"含税不明"))</f>
        <v/>
      </c>
      <c r="J1668" s="6" t="str">
        <f t="shared" ref="J1668:J1731" si="183">IF(D1668="","",IF(H1668="自动",I1668,H1668))</f>
        <v/>
      </c>
      <c r="K1668" s="6" t="str">
        <f>IF(AND(税费设置!$B$5="是",G1668="个人支出",J1668="应税"),"是","否")</f>
        <v>否</v>
      </c>
      <c r="L1668" s="8">
        <f t="shared" ref="L1668:L1731" si="184">IF(K1668="是",E1668,0)</f>
        <v>0</v>
      </c>
      <c r="M1668" s="8">
        <f t="shared" ref="M1668:M1731" si="185">IF(AND(G1668="个人支出",J1668="零税率"),E1668,0)</f>
        <v>0</v>
      </c>
      <c r="N1668" s="8">
        <f t="shared" ref="N1668:N1731" si="186">IF(AND(G1668="个人支出",J1668="免税"),E1668,0)</f>
        <v>0</v>
      </c>
      <c r="O1668" s="8">
        <f t="shared" ref="O1668:O1731" si="187">IF(AND(G1668="个人支出",OR(J1668="含税不明",J1668="不适用")),E1668,0)</f>
        <v>0</v>
      </c>
      <c r="P1668" s="8">
        <f>IF(K1668&lt;&gt;"是",0,IF(税费设置!$B$6="是",E1668/(1+税费设置!$B$10),E1668))</f>
        <v>0</v>
      </c>
      <c r="Q1668" s="8">
        <f>IF(K1668&lt;&gt;"是",0,P1668*税费设置!$B$8)</f>
        <v>0</v>
      </c>
      <c r="R1668" s="8">
        <f>IF(K1668&lt;&gt;"是",0,P1668*税费设置!$B$9)</f>
        <v>0</v>
      </c>
      <c r="S1668" s="8">
        <f t="shared" ref="S1668:S1731" si="188">Q1668+R1668</f>
        <v>0</v>
      </c>
    </row>
    <row r="1669" spans="1:19" ht="13.9">
      <c r="A1669" s="6" t="str">
        <f>IF(总支出!A1669="","",总支出!A1669)</f>
        <v/>
      </c>
      <c r="B1669" s="7" t="str">
        <f>IF(总支出!B1669="","",总支出!B1669)</f>
        <v/>
      </c>
      <c r="C1669" s="6" t="str">
        <f t="shared" si="182"/>
        <v/>
      </c>
      <c r="D1669" s="6" t="str">
        <f>IF(总支出!C1669="","",总支出!C1669)</f>
        <v/>
      </c>
      <c r="E1669" s="8" t="str">
        <f>IF(总支出!D1669="","",总支出!D1669)</f>
        <v/>
      </c>
      <c r="F1669" s="6" t="str">
        <f>IF(总支出!E1669="","",总支出!E1669)</f>
        <v/>
      </c>
      <c r="G1669" s="6" t="str">
        <f>IF(总支出!H1669="","",总支出!H1669)</f>
        <v/>
      </c>
      <c r="H1669" s="6" t="str">
        <f>IF(总支出!I1669="","自动",总支出!I1669)</f>
        <v>自动</v>
      </c>
      <c r="I1669" s="6" t="str">
        <f>IF(F1669="","",IFERROR(VLOOKUP(F1669,税费设置!$A$15:$B$27,2,FALSE),"含税不明"))</f>
        <v/>
      </c>
      <c r="J1669" s="6" t="str">
        <f t="shared" si="183"/>
        <v/>
      </c>
      <c r="K1669" s="6" t="str">
        <f>IF(AND(税费设置!$B$5="是",G1669="个人支出",J1669="应税"),"是","否")</f>
        <v>否</v>
      </c>
      <c r="L1669" s="8">
        <f t="shared" si="184"/>
        <v>0</v>
      </c>
      <c r="M1669" s="8">
        <f t="shared" si="185"/>
        <v>0</v>
      </c>
      <c r="N1669" s="8">
        <f t="shared" si="186"/>
        <v>0</v>
      </c>
      <c r="O1669" s="8">
        <f t="shared" si="187"/>
        <v>0</v>
      </c>
      <c r="P1669" s="8">
        <f>IF(K1669&lt;&gt;"是",0,IF(税费设置!$B$6="是",E1669/(1+税费设置!$B$10),E1669))</f>
        <v>0</v>
      </c>
      <c r="Q1669" s="8">
        <f>IF(K1669&lt;&gt;"是",0,P1669*税费设置!$B$8)</f>
        <v>0</v>
      </c>
      <c r="R1669" s="8">
        <f>IF(K1669&lt;&gt;"是",0,P1669*税费设置!$B$9)</f>
        <v>0</v>
      </c>
      <c r="S1669" s="8">
        <f t="shared" si="188"/>
        <v>0</v>
      </c>
    </row>
    <row r="1670" spans="1:19" ht="13.9">
      <c r="A1670" s="6" t="str">
        <f>IF(总支出!A1670="","",总支出!A1670)</f>
        <v/>
      </c>
      <c r="B1670" s="7" t="str">
        <f>IF(总支出!B1670="","",总支出!B1670)</f>
        <v/>
      </c>
      <c r="C1670" s="6" t="str">
        <f t="shared" si="182"/>
        <v/>
      </c>
      <c r="D1670" s="6" t="str">
        <f>IF(总支出!C1670="","",总支出!C1670)</f>
        <v/>
      </c>
      <c r="E1670" s="8" t="str">
        <f>IF(总支出!D1670="","",总支出!D1670)</f>
        <v/>
      </c>
      <c r="F1670" s="6" t="str">
        <f>IF(总支出!E1670="","",总支出!E1670)</f>
        <v/>
      </c>
      <c r="G1670" s="6" t="str">
        <f>IF(总支出!H1670="","",总支出!H1670)</f>
        <v/>
      </c>
      <c r="H1670" s="6" t="str">
        <f>IF(总支出!I1670="","自动",总支出!I1670)</f>
        <v>自动</v>
      </c>
      <c r="I1670" s="6" t="str">
        <f>IF(F1670="","",IFERROR(VLOOKUP(F1670,税费设置!$A$15:$B$27,2,FALSE),"含税不明"))</f>
        <v/>
      </c>
      <c r="J1670" s="6" t="str">
        <f t="shared" si="183"/>
        <v/>
      </c>
      <c r="K1670" s="6" t="str">
        <f>IF(AND(税费设置!$B$5="是",G1670="个人支出",J1670="应税"),"是","否")</f>
        <v>否</v>
      </c>
      <c r="L1670" s="8">
        <f t="shared" si="184"/>
        <v>0</v>
      </c>
      <c r="M1670" s="8">
        <f t="shared" si="185"/>
        <v>0</v>
      </c>
      <c r="N1670" s="8">
        <f t="shared" si="186"/>
        <v>0</v>
      </c>
      <c r="O1670" s="8">
        <f t="shared" si="187"/>
        <v>0</v>
      </c>
      <c r="P1670" s="8">
        <f>IF(K1670&lt;&gt;"是",0,IF(税费设置!$B$6="是",E1670/(1+税费设置!$B$10),E1670))</f>
        <v>0</v>
      </c>
      <c r="Q1670" s="8">
        <f>IF(K1670&lt;&gt;"是",0,P1670*税费设置!$B$8)</f>
        <v>0</v>
      </c>
      <c r="R1670" s="8">
        <f>IF(K1670&lt;&gt;"是",0,P1670*税费设置!$B$9)</f>
        <v>0</v>
      </c>
      <c r="S1670" s="8">
        <f t="shared" si="188"/>
        <v>0</v>
      </c>
    </row>
    <row r="1671" spans="1:19" ht="13.9">
      <c r="A1671" s="6" t="str">
        <f>IF(总支出!A1671="","",总支出!A1671)</f>
        <v/>
      </c>
      <c r="B1671" s="7" t="str">
        <f>IF(总支出!B1671="","",总支出!B1671)</f>
        <v/>
      </c>
      <c r="C1671" s="6" t="str">
        <f t="shared" si="182"/>
        <v/>
      </c>
      <c r="D1671" s="6" t="str">
        <f>IF(总支出!C1671="","",总支出!C1671)</f>
        <v/>
      </c>
      <c r="E1671" s="8" t="str">
        <f>IF(总支出!D1671="","",总支出!D1671)</f>
        <v/>
      </c>
      <c r="F1671" s="6" t="str">
        <f>IF(总支出!E1671="","",总支出!E1671)</f>
        <v/>
      </c>
      <c r="G1671" s="6" t="str">
        <f>IF(总支出!H1671="","",总支出!H1671)</f>
        <v/>
      </c>
      <c r="H1671" s="6" t="str">
        <f>IF(总支出!I1671="","自动",总支出!I1671)</f>
        <v>自动</v>
      </c>
      <c r="I1671" s="6" t="str">
        <f>IF(F1671="","",IFERROR(VLOOKUP(F1671,税费设置!$A$15:$B$27,2,FALSE),"含税不明"))</f>
        <v/>
      </c>
      <c r="J1671" s="6" t="str">
        <f t="shared" si="183"/>
        <v/>
      </c>
      <c r="K1671" s="6" t="str">
        <f>IF(AND(税费设置!$B$5="是",G1671="个人支出",J1671="应税"),"是","否")</f>
        <v>否</v>
      </c>
      <c r="L1671" s="8">
        <f t="shared" si="184"/>
        <v>0</v>
      </c>
      <c r="M1671" s="8">
        <f t="shared" si="185"/>
        <v>0</v>
      </c>
      <c r="N1671" s="8">
        <f t="shared" si="186"/>
        <v>0</v>
      </c>
      <c r="O1671" s="8">
        <f t="shared" si="187"/>
        <v>0</v>
      </c>
      <c r="P1671" s="8">
        <f>IF(K1671&lt;&gt;"是",0,IF(税费设置!$B$6="是",E1671/(1+税费设置!$B$10),E1671))</f>
        <v>0</v>
      </c>
      <c r="Q1671" s="8">
        <f>IF(K1671&lt;&gt;"是",0,P1671*税费设置!$B$8)</f>
        <v>0</v>
      </c>
      <c r="R1671" s="8">
        <f>IF(K1671&lt;&gt;"是",0,P1671*税费设置!$B$9)</f>
        <v>0</v>
      </c>
      <c r="S1671" s="8">
        <f t="shared" si="188"/>
        <v>0</v>
      </c>
    </row>
    <row r="1672" spans="1:19" ht="13.9">
      <c r="A1672" s="6" t="str">
        <f>IF(总支出!A1672="","",总支出!A1672)</f>
        <v/>
      </c>
      <c r="B1672" s="7" t="str">
        <f>IF(总支出!B1672="","",总支出!B1672)</f>
        <v/>
      </c>
      <c r="C1672" s="6" t="str">
        <f t="shared" si="182"/>
        <v/>
      </c>
      <c r="D1672" s="6" t="str">
        <f>IF(总支出!C1672="","",总支出!C1672)</f>
        <v/>
      </c>
      <c r="E1672" s="8" t="str">
        <f>IF(总支出!D1672="","",总支出!D1672)</f>
        <v/>
      </c>
      <c r="F1672" s="6" t="str">
        <f>IF(总支出!E1672="","",总支出!E1672)</f>
        <v/>
      </c>
      <c r="G1672" s="6" t="str">
        <f>IF(总支出!H1672="","",总支出!H1672)</f>
        <v/>
      </c>
      <c r="H1672" s="6" t="str">
        <f>IF(总支出!I1672="","自动",总支出!I1672)</f>
        <v>自动</v>
      </c>
      <c r="I1672" s="6" t="str">
        <f>IF(F1672="","",IFERROR(VLOOKUP(F1672,税费设置!$A$15:$B$27,2,FALSE),"含税不明"))</f>
        <v/>
      </c>
      <c r="J1672" s="6" t="str">
        <f t="shared" si="183"/>
        <v/>
      </c>
      <c r="K1672" s="6" t="str">
        <f>IF(AND(税费设置!$B$5="是",G1672="个人支出",J1672="应税"),"是","否")</f>
        <v>否</v>
      </c>
      <c r="L1672" s="8">
        <f t="shared" si="184"/>
        <v>0</v>
      </c>
      <c r="M1672" s="8">
        <f t="shared" si="185"/>
        <v>0</v>
      </c>
      <c r="N1672" s="8">
        <f t="shared" si="186"/>
        <v>0</v>
      </c>
      <c r="O1672" s="8">
        <f t="shared" si="187"/>
        <v>0</v>
      </c>
      <c r="P1672" s="8">
        <f>IF(K1672&lt;&gt;"是",0,IF(税费设置!$B$6="是",E1672/(1+税费设置!$B$10),E1672))</f>
        <v>0</v>
      </c>
      <c r="Q1672" s="8">
        <f>IF(K1672&lt;&gt;"是",0,P1672*税费设置!$B$8)</f>
        <v>0</v>
      </c>
      <c r="R1672" s="8">
        <f>IF(K1672&lt;&gt;"是",0,P1672*税费设置!$B$9)</f>
        <v>0</v>
      </c>
      <c r="S1672" s="8">
        <f t="shared" si="188"/>
        <v>0</v>
      </c>
    </row>
    <row r="1673" spans="1:19" ht="13.9">
      <c r="A1673" s="6" t="str">
        <f>IF(总支出!A1673="","",总支出!A1673)</f>
        <v/>
      </c>
      <c r="B1673" s="7" t="str">
        <f>IF(总支出!B1673="","",总支出!B1673)</f>
        <v/>
      </c>
      <c r="C1673" s="6" t="str">
        <f t="shared" si="182"/>
        <v/>
      </c>
      <c r="D1673" s="6" t="str">
        <f>IF(总支出!C1673="","",总支出!C1673)</f>
        <v/>
      </c>
      <c r="E1673" s="8" t="str">
        <f>IF(总支出!D1673="","",总支出!D1673)</f>
        <v/>
      </c>
      <c r="F1673" s="6" t="str">
        <f>IF(总支出!E1673="","",总支出!E1673)</f>
        <v/>
      </c>
      <c r="G1673" s="6" t="str">
        <f>IF(总支出!H1673="","",总支出!H1673)</f>
        <v/>
      </c>
      <c r="H1673" s="6" t="str">
        <f>IF(总支出!I1673="","自动",总支出!I1673)</f>
        <v>自动</v>
      </c>
      <c r="I1673" s="6" t="str">
        <f>IF(F1673="","",IFERROR(VLOOKUP(F1673,税费设置!$A$15:$B$27,2,FALSE),"含税不明"))</f>
        <v/>
      </c>
      <c r="J1673" s="6" t="str">
        <f t="shared" si="183"/>
        <v/>
      </c>
      <c r="K1673" s="6" t="str">
        <f>IF(AND(税费设置!$B$5="是",G1673="个人支出",J1673="应税"),"是","否")</f>
        <v>否</v>
      </c>
      <c r="L1673" s="8">
        <f t="shared" si="184"/>
        <v>0</v>
      </c>
      <c r="M1673" s="8">
        <f t="shared" si="185"/>
        <v>0</v>
      </c>
      <c r="N1673" s="8">
        <f t="shared" si="186"/>
        <v>0</v>
      </c>
      <c r="O1673" s="8">
        <f t="shared" si="187"/>
        <v>0</v>
      </c>
      <c r="P1673" s="8">
        <f>IF(K1673&lt;&gt;"是",0,IF(税费设置!$B$6="是",E1673/(1+税费设置!$B$10),E1673))</f>
        <v>0</v>
      </c>
      <c r="Q1673" s="8">
        <f>IF(K1673&lt;&gt;"是",0,P1673*税费设置!$B$8)</f>
        <v>0</v>
      </c>
      <c r="R1673" s="8">
        <f>IF(K1673&lt;&gt;"是",0,P1673*税费设置!$B$9)</f>
        <v>0</v>
      </c>
      <c r="S1673" s="8">
        <f t="shared" si="188"/>
        <v>0</v>
      </c>
    </row>
    <row r="1674" spans="1:19" ht="13.9">
      <c r="A1674" s="6" t="str">
        <f>IF(总支出!A1674="","",总支出!A1674)</f>
        <v/>
      </c>
      <c r="B1674" s="7" t="str">
        <f>IF(总支出!B1674="","",总支出!B1674)</f>
        <v/>
      </c>
      <c r="C1674" s="6" t="str">
        <f t="shared" si="182"/>
        <v/>
      </c>
      <c r="D1674" s="6" t="str">
        <f>IF(总支出!C1674="","",总支出!C1674)</f>
        <v/>
      </c>
      <c r="E1674" s="8" t="str">
        <f>IF(总支出!D1674="","",总支出!D1674)</f>
        <v/>
      </c>
      <c r="F1674" s="6" t="str">
        <f>IF(总支出!E1674="","",总支出!E1674)</f>
        <v/>
      </c>
      <c r="G1674" s="6" t="str">
        <f>IF(总支出!H1674="","",总支出!H1674)</f>
        <v/>
      </c>
      <c r="H1674" s="6" t="str">
        <f>IF(总支出!I1674="","自动",总支出!I1674)</f>
        <v>自动</v>
      </c>
      <c r="I1674" s="6" t="str">
        <f>IF(F1674="","",IFERROR(VLOOKUP(F1674,税费设置!$A$15:$B$27,2,FALSE),"含税不明"))</f>
        <v/>
      </c>
      <c r="J1674" s="6" t="str">
        <f t="shared" si="183"/>
        <v/>
      </c>
      <c r="K1674" s="6" t="str">
        <f>IF(AND(税费设置!$B$5="是",G1674="个人支出",J1674="应税"),"是","否")</f>
        <v>否</v>
      </c>
      <c r="L1674" s="8">
        <f t="shared" si="184"/>
        <v>0</v>
      </c>
      <c r="M1674" s="8">
        <f t="shared" si="185"/>
        <v>0</v>
      </c>
      <c r="N1674" s="8">
        <f t="shared" si="186"/>
        <v>0</v>
      </c>
      <c r="O1674" s="8">
        <f t="shared" si="187"/>
        <v>0</v>
      </c>
      <c r="P1674" s="8">
        <f>IF(K1674&lt;&gt;"是",0,IF(税费设置!$B$6="是",E1674/(1+税费设置!$B$10),E1674))</f>
        <v>0</v>
      </c>
      <c r="Q1674" s="8">
        <f>IF(K1674&lt;&gt;"是",0,P1674*税费设置!$B$8)</f>
        <v>0</v>
      </c>
      <c r="R1674" s="8">
        <f>IF(K1674&lt;&gt;"是",0,P1674*税费设置!$B$9)</f>
        <v>0</v>
      </c>
      <c r="S1674" s="8">
        <f t="shared" si="188"/>
        <v>0</v>
      </c>
    </row>
    <row r="1675" spans="1:19" ht="13.9">
      <c r="A1675" s="6" t="str">
        <f>IF(总支出!A1675="","",总支出!A1675)</f>
        <v/>
      </c>
      <c r="B1675" s="7" t="str">
        <f>IF(总支出!B1675="","",总支出!B1675)</f>
        <v/>
      </c>
      <c r="C1675" s="6" t="str">
        <f t="shared" si="182"/>
        <v/>
      </c>
      <c r="D1675" s="6" t="str">
        <f>IF(总支出!C1675="","",总支出!C1675)</f>
        <v/>
      </c>
      <c r="E1675" s="8" t="str">
        <f>IF(总支出!D1675="","",总支出!D1675)</f>
        <v/>
      </c>
      <c r="F1675" s="6" t="str">
        <f>IF(总支出!E1675="","",总支出!E1675)</f>
        <v/>
      </c>
      <c r="G1675" s="6" t="str">
        <f>IF(总支出!H1675="","",总支出!H1675)</f>
        <v/>
      </c>
      <c r="H1675" s="6" t="str">
        <f>IF(总支出!I1675="","自动",总支出!I1675)</f>
        <v>自动</v>
      </c>
      <c r="I1675" s="6" t="str">
        <f>IF(F1675="","",IFERROR(VLOOKUP(F1675,税费设置!$A$15:$B$27,2,FALSE),"含税不明"))</f>
        <v/>
      </c>
      <c r="J1675" s="6" t="str">
        <f t="shared" si="183"/>
        <v/>
      </c>
      <c r="K1675" s="6" t="str">
        <f>IF(AND(税费设置!$B$5="是",G1675="个人支出",J1675="应税"),"是","否")</f>
        <v>否</v>
      </c>
      <c r="L1675" s="8">
        <f t="shared" si="184"/>
        <v>0</v>
      </c>
      <c r="M1675" s="8">
        <f t="shared" si="185"/>
        <v>0</v>
      </c>
      <c r="N1675" s="8">
        <f t="shared" si="186"/>
        <v>0</v>
      </c>
      <c r="O1675" s="8">
        <f t="shared" si="187"/>
        <v>0</v>
      </c>
      <c r="P1675" s="8">
        <f>IF(K1675&lt;&gt;"是",0,IF(税费设置!$B$6="是",E1675/(1+税费设置!$B$10),E1675))</f>
        <v>0</v>
      </c>
      <c r="Q1675" s="8">
        <f>IF(K1675&lt;&gt;"是",0,P1675*税费设置!$B$8)</f>
        <v>0</v>
      </c>
      <c r="R1675" s="8">
        <f>IF(K1675&lt;&gt;"是",0,P1675*税费设置!$B$9)</f>
        <v>0</v>
      </c>
      <c r="S1675" s="8">
        <f t="shared" si="188"/>
        <v>0</v>
      </c>
    </row>
    <row r="1676" spans="1:19" ht="13.9">
      <c r="A1676" s="6" t="str">
        <f>IF(总支出!A1676="","",总支出!A1676)</f>
        <v/>
      </c>
      <c r="B1676" s="7" t="str">
        <f>IF(总支出!B1676="","",总支出!B1676)</f>
        <v/>
      </c>
      <c r="C1676" s="6" t="str">
        <f t="shared" si="182"/>
        <v/>
      </c>
      <c r="D1676" s="6" t="str">
        <f>IF(总支出!C1676="","",总支出!C1676)</f>
        <v/>
      </c>
      <c r="E1676" s="8" t="str">
        <f>IF(总支出!D1676="","",总支出!D1676)</f>
        <v/>
      </c>
      <c r="F1676" s="6" t="str">
        <f>IF(总支出!E1676="","",总支出!E1676)</f>
        <v/>
      </c>
      <c r="G1676" s="6" t="str">
        <f>IF(总支出!H1676="","",总支出!H1676)</f>
        <v/>
      </c>
      <c r="H1676" s="6" t="str">
        <f>IF(总支出!I1676="","自动",总支出!I1676)</f>
        <v>自动</v>
      </c>
      <c r="I1676" s="6" t="str">
        <f>IF(F1676="","",IFERROR(VLOOKUP(F1676,税费设置!$A$15:$B$27,2,FALSE),"含税不明"))</f>
        <v/>
      </c>
      <c r="J1676" s="6" t="str">
        <f t="shared" si="183"/>
        <v/>
      </c>
      <c r="K1676" s="6" t="str">
        <f>IF(AND(税费设置!$B$5="是",G1676="个人支出",J1676="应税"),"是","否")</f>
        <v>否</v>
      </c>
      <c r="L1676" s="8">
        <f t="shared" si="184"/>
        <v>0</v>
      </c>
      <c r="M1676" s="8">
        <f t="shared" si="185"/>
        <v>0</v>
      </c>
      <c r="N1676" s="8">
        <f t="shared" si="186"/>
        <v>0</v>
      </c>
      <c r="O1676" s="8">
        <f t="shared" si="187"/>
        <v>0</v>
      </c>
      <c r="P1676" s="8">
        <f>IF(K1676&lt;&gt;"是",0,IF(税费设置!$B$6="是",E1676/(1+税费设置!$B$10),E1676))</f>
        <v>0</v>
      </c>
      <c r="Q1676" s="8">
        <f>IF(K1676&lt;&gt;"是",0,P1676*税费设置!$B$8)</f>
        <v>0</v>
      </c>
      <c r="R1676" s="8">
        <f>IF(K1676&lt;&gt;"是",0,P1676*税费设置!$B$9)</f>
        <v>0</v>
      </c>
      <c r="S1676" s="8">
        <f t="shared" si="188"/>
        <v>0</v>
      </c>
    </row>
    <row r="1677" spans="1:19" ht="13.9">
      <c r="A1677" s="6" t="str">
        <f>IF(总支出!A1677="","",总支出!A1677)</f>
        <v/>
      </c>
      <c r="B1677" s="7" t="str">
        <f>IF(总支出!B1677="","",总支出!B1677)</f>
        <v/>
      </c>
      <c r="C1677" s="6" t="str">
        <f t="shared" si="182"/>
        <v/>
      </c>
      <c r="D1677" s="6" t="str">
        <f>IF(总支出!C1677="","",总支出!C1677)</f>
        <v/>
      </c>
      <c r="E1677" s="8" t="str">
        <f>IF(总支出!D1677="","",总支出!D1677)</f>
        <v/>
      </c>
      <c r="F1677" s="6" t="str">
        <f>IF(总支出!E1677="","",总支出!E1677)</f>
        <v/>
      </c>
      <c r="G1677" s="6" t="str">
        <f>IF(总支出!H1677="","",总支出!H1677)</f>
        <v/>
      </c>
      <c r="H1677" s="6" t="str">
        <f>IF(总支出!I1677="","自动",总支出!I1677)</f>
        <v>自动</v>
      </c>
      <c r="I1677" s="6" t="str">
        <f>IF(F1677="","",IFERROR(VLOOKUP(F1677,税费设置!$A$15:$B$27,2,FALSE),"含税不明"))</f>
        <v/>
      </c>
      <c r="J1677" s="6" t="str">
        <f t="shared" si="183"/>
        <v/>
      </c>
      <c r="K1677" s="6" t="str">
        <f>IF(AND(税费设置!$B$5="是",G1677="个人支出",J1677="应税"),"是","否")</f>
        <v>否</v>
      </c>
      <c r="L1677" s="8">
        <f t="shared" si="184"/>
        <v>0</v>
      </c>
      <c r="M1677" s="8">
        <f t="shared" si="185"/>
        <v>0</v>
      </c>
      <c r="N1677" s="8">
        <f t="shared" si="186"/>
        <v>0</v>
      </c>
      <c r="O1677" s="8">
        <f t="shared" si="187"/>
        <v>0</v>
      </c>
      <c r="P1677" s="8">
        <f>IF(K1677&lt;&gt;"是",0,IF(税费设置!$B$6="是",E1677/(1+税费设置!$B$10),E1677))</f>
        <v>0</v>
      </c>
      <c r="Q1677" s="8">
        <f>IF(K1677&lt;&gt;"是",0,P1677*税费设置!$B$8)</f>
        <v>0</v>
      </c>
      <c r="R1677" s="8">
        <f>IF(K1677&lt;&gt;"是",0,P1677*税费设置!$B$9)</f>
        <v>0</v>
      </c>
      <c r="S1677" s="8">
        <f t="shared" si="188"/>
        <v>0</v>
      </c>
    </row>
    <row r="1678" spans="1:19" ht="13.9">
      <c r="A1678" s="6" t="str">
        <f>IF(总支出!A1678="","",总支出!A1678)</f>
        <v/>
      </c>
      <c r="B1678" s="7" t="str">
        <f>IF(总支出!B1678="","",总支出!B1678)</f>
        <v/>
      </c>
      <c r="C1678" s="6" t="str">
        <f t="shared" si="182"/>
        <v/>
      </c>
      <c r="D1678" s="6" t="str">
        <f>IF(总支出!C1678="","",总支出!C1678)</f>
        <v/>
      </c>
      <c r="E1678" s="8" t="str">
        <f>IF(总支出!D1678="","",总支出!D1678)</f>
        <v/>
      </c>
      <c r="F1678" s="6" t="str">
        <f>IF(总支出!E1678="","",总支出!E1678)</f>
        <v/>
      </c>
      <c r="G1678" s="6" t="str">
        <f>IF(总支出!H1678="","",总支出!H1678)</f>
        <v/>
      </c>
      <c r="H1678" s="6" t="str">
        <f>IF(总支出!I1678="","自动",总支出!I1678)</f>
        <v>自动</v>
      </c>
      <c r="I1678" s="6" t="str">
        <f>IF(F1678="","",IFERROR(VLOOKUP(F1678,税费设置!$A$15:$B$27,2,FALSE),"含税不明"))</f>
        <v/>
      </c>
      <c r="J1678" s="6" t="str">
        <f t="shared" si="183"/>
        <v/>
      </c>
      <c r="K1678" s="6" t="str">
        <f>IF(AND(税费设置!$B$5="是",G1678="个人支出",J1678="应税"),"是","否")</f>
        <v>否</v>
      </c>
      <c r="L1678" s="8">
        <f t="shared" si="184"/>
        <v>0</v>
      </c>
      <c r="M1678" s="8">
        <f t="shared" si="185"/>
        <v>0</v>
      </c>
      <c r="N1678" s="8">
        <f t="shared" si="186"/>
        <v>0</v>
      </c>
      <c r="O1678" s="8">
        <f t="shared" si="187"/>
        <v>0</v>
      </c>
      <c r="P1678" s="8">
        <f>IF(K1678&lt;&gt;"是",0,IF(税费设置!$B$6="是",E1678/(1+税费设置!$B$10),E1678))</f>
        <v>0</v>
      </c>
      <c r="Q1678" s="8">
        <f>IF(K1678&lt;&gt;"是",0,P1678*税费设置!$B$8)</f>
        <v>0</v>
      </c>
      <c r="R1678" s="8">
        <f>IF(K1678&lt;&gt;"是",0,P1678*税费设置!$B$9)</f>
        <v>0</v>
      </c>
      <c r="S1678" s="8">
        <f t="shared" si="188"/>
        <v>0</v>
      </c>
    </row>
    <row r="1679" spans="1:19" ht="13.9">
      <c r="A1679" s="6" t="str">
        <f>IF(总支出!A1679="","",总支出!A1679)</f>
        <v/>
      </c>
      <c r="B1679" s="7" t="str">
        <f>IF(总支出!B1679="","",总支出!B1679)</f>
        <v/>
      </c>
      <c r="C1679" s="6" t="str">
        <f t="shared" si="182"/>
        <v/>
      </c>
      <c r="D1679" s="6" t="str">
        <f>IF(总支出!C1679="","",总支出!C1679)</f>
        <v/>
      </c>
      <c r="E1679" s="8" t="str">
        <f>IF(总支出!D1679="","",总支出!D1679)</f>
        <v/>
      </c>
      <c r="F1679" s="6" t="str">
        <f>IF(总支出!E1679="","",总支出!E1679)</f>
        <v/>
      </c>
      <c r="G1679" s="6" t="str">
        <f>IF(总支出!H1679="","",总支出!H1679)</f>
        <v/>
      </c>
      <c r="H1679" s="6" t="str">
        <f>IF(总支出!I1679="","自动",总支出!I1679)</f>
        <v>自动</v>
      </c>
      <c r="I1679" s="6" t="str">
        <f>IF(F1679="","",IFERROR(VLOOKUP(F1679,税费设置!$A$15:$B$27,2,FALSE),"含税不明"))</f>
        <v/>
      </c>
      <c r="J1679" s="6" t="str">
        <f t="shared" si="183"/>
        <v/>
      </c>
      <c r="K1679" s="6" t="str">
        <f>IF(AND(税费设置!$B$5="是",G1679="个人支出",J1679="应税"),"是","否")</f>
        <v>否</v>
      </c>
      <c r="L1679" s="8">
        <f t="shared" si="184"/>
        <v>0</v>
      </c>
      <c r="M1679" s="8">
        <f t="shared" si="185"/>
        <v>0</v>
      </c>
      <c r="N1679" s="8">
        <f t="shared" si="186"/>
        <v>0</v>
      </c>
      <c r="O1679" s="8">
        <f t="shared" si="187"/>
        <v>0</v>
      </c>
      <c r="P1679" s="8">
        <f>IF(K1679&lt;&gt;"是",0,IF(税费设置!$B$6="是",E1679/(1+税费设置!$B$10),E1679))</f>
        <v>0</v>
      </c>
      <c r="Q1679" s="8">
        <f>IF(K1679&lt;&gt;"是",0,P1679*税费设置!$B$8)</f>
        <v>0</v>
      </c>
      <c r="R1679" s="8">
        <f>IF(K1679&lt;&gt;"是",0,P1679*税费设置!$B$9)</f>
        <v>0</v>
      </c>
      <c r="S1679" s="8">
        <f t="shared" si="188"/>
        <v>0</v>
      </c>
    </row>
    <row r="1680" spans="1:19" ht="13.9">
      <c r="A1680" s="6" t="str">
        <f>IF(总支出!A1680="","",总支出!A1680)</f>
        <v/>
      </c>
      <c r="B1680" s="7" t="str">
        <f>IF(总支出!B1680="","",总支出!B1680)</f>
        <v/>
      </c>
      <c r="C1680" s="6" t="str">
        <f t="shared" si="182"/>
        <v/>
      </c>
      <c r="D1680" s="6" t="str">
        <f>IF(总支出!C1680="","",总支出!C1680)</f>
        <v/>
      </c>
      <c r="E1680" s="8" t="str">
        <f>IF(总支出!D1680="","",总支出!D1680)</f>
        <v/>
      </c>
      <c r="F1680" s="6" t="str">
        <f>IF(总支出!E1680="","",总支出!E1680)</f>
        <v/>
      </c>
      <c r="G1680" s="6" t="str">
        <f>IF(总支出!H1680="","",总支出!H1680)</f>
        <v/>
      </c>
      <c r="H1680" s="6" t="str">
        <f>IF(总支出!I1680="","自动",总支出!I1680)</f>
        <v>自动</v>
      </c>
      <c r="I1680" s="6" t="str">
        <f>IF(F1680="","",IFERROR(VLOOKUP(F1680,税费设置!$A$15:$B$27,2,FALSE),"含税不明"))</f>
        <v/>
      </c>
      <c r="J1680" s="6" t="str">
        <f t="shared" si="183"/>
        <v/>
      </c>
      <c r="K1680" s="6" t="str">
        <f>IF(AND(税费设置!$B$5="是",G1680="个人支出",J1680="应税"),"是","否")</f>
        <v>否</v>
      </c>
      <c r="L1680" s="8">
        <f t="shared" si="184"/>
        <v>0</v>
      </c>
      <c r="M1680" s="8">
        <f t="shared" si="185"/>
        <v>0</v>
      </c>
      <c r="N1680" s="8">
        <f t="shared" si="186"/>
        <v>0</v>
      </c>
      <c r="O1680" s="8">
        <f t="shared" si="187"/>
        <v>0</v>
      </c>
      <c r="P1680" s="8">
        <f>IF(K1680&lt;&gt;"是",0,IF(税费设置!$B$6="是",E1680/(1+税费设置!$B$10),E1680))</f>
        <v>0</v>
      </c>
      <c r="Q1680" s="8">
        <f>IF(K1680&lt;&gt;"是",0,P1680*税费设置!$B$8)</f>
        <v>0</v>
      </c>
      <c r="R1680" s="8">
        <f>IF(K1680&lt;&gt;"是",0,P1680*税费设置!$B$9)</f>
        <v>0</v>
      </c>
      <c r="S1680" s="8">
        <f t="shared" si="188"/>
        <v>0</v>
      </c>
    </row>
    <row r="1681" spans="1:19" ht="13.9">
      <c r="A1681" s="6" t="str">
        <f>IF(总支出!A1681="","",总支出!A1681)</f>
        <v/>
      </c>
      <c r="B1681" s="7" t="str">
        <f>IF(总支出!B1681="","",总支出!B1681)</f>
        <v/>
      </c>
      <c r="C1681" s="6" t="str">
        <f t="shared" si="182"/>
        <v/>
      </c>
      <c r="D1681" s="6" t="str">
        <f>IF(总支出!C1681="","",总支出!C1681)</f>
        <v/>
      </c>
      <c r="E1681" s="8" t="str">
        <f>IF(总支出!D1681="","",总支出!D1681)</f>
        <v/>
      </c>
      <c r="F1681" s="6" t="str">
        <f>IF(总支出!E1681="","",总支出!E1681)</f>
        <v/>
      </c>
      <c r="G1681" s="6" t="str">
        <f>IF(总支出!H1681="","",总支出!H1681)</f>
        <v/>
      </c>
      <c r="H1681" s="6" t="str">
        <f>IF(总支出!I1681="","自动",总支出!I1681)</f>
        <v>自动</v>
      </c>
      <c r="I1681" s="6" t="str">
        <f>IF(F1681="","",IFERROR(VLOOKUP(F1681,税费设置!$A$15:$B$27,2,FALSE),"含税不明"))</f>
        <v/>
      </c>
      <c r="J1681" s="6" t="str">
        <f t="shared" si="183"/>
        <v/>
      </c>
      <c r="K1681" s="6" t="str">
        <f>IF(AND(税费设置!$B$5="是",G1681="个人支出",J1681="应税"),"是","否")</f>
        <v>否</v>
      </c>
      <c r="L1681" s="8">
        <f t="shared" si="184"/>
        <v>0</v>
      </c>
      <c r="M1681" s="8">
        <f t="shared" si="185"/>
        <v>0</v>
      </c>
      <c r="N1681" s="8">
        <f t="shared" si="186"/>
        <v>0</v>
      </c>
      <c r="O1681" s="8">
        <f t="shared" si="187"/>
        <v>0</v>
      </c>
      <c r="P1681" s="8">
        <f>IF(K1681&lt;&gt;"是",0,IF(税费设置!$B$6="是",E1681/(1+税费设置!$B$10),E1681))</f>
        <v>0</v>
      </c>
      <c r="Q1681" s="8">
        <f>IF(K1681&lt;&gt;"是",0,P1681*税费设置!$B$8)</f>
        <v>0</v>
      </c>
      <c r="R1681" s="8">
        <f>IF(K1681&lt;&gt;"是",0,P1681*税费设置!$B$9)</f>
        <v>0</v>
      </c>
      <c r="S1681" s="8">
        <f t="shared" si="188"/>
        <v>0</v>
      </c>
    </row>
    <row r="1682" spans="1:19" ht="13.9">
      <c r="A1682" s="6" t="str">
        <f>IF(总支出!A1682="","",总支出!A1682)</f>
        <v/>
      </c>
      <c r="B1682" s="7" t="str">
        <f>IF(总支出!B1682="","",总支出!B1682)</f>
        <v/>
      </c>
      <c r="C1682" s="6" t="str">
        <f t="shared" si="182"/>
        <v/>
      </c>
      <c r="D1682" s="6" t="str">
        <f>IF(总支出!C1682="","",总支出!C1682)</f>
        <v/>
      </c>
      <c r="E1682" s="8" t="str">
        <f>IF(总支出!D1682="","",总支出!D1682)</f>
        <v/>
      </c>
      <c r="F1682" s="6" t="str">
        <f>IF(总支出!E1682="","",总支出!E1682)</f>
        <v/>
      </c>
      <c r="G1682" s="6" t="str">
        <f>IF(总支出!H1682="","",总支出!H1682)</f>
        <v/>
      </c>
      <c r="H1682" s="6" t="str">
        <f>IF(总支出!I1682="","自动",总支出!I1682)</f>
        <v>自动</v>
      </c>
      <c r="I1682" s="6" t="str">
        <f>IF(F1682="","",IFERROR(VLOOKUP(F1682,税费设置!$A$15:$B$27,2,FALSE),"含税不明"))</f>
        <v/>
      </c>
      <c r="J1682" s="6" t="str">
        <f t="shared" si="183"/>
        <v/>
      </c>
      <c r="K1682" s="6" t="str">
        <f>IF(AND(税费设置!$B$5="是",G1682="个人支出",J1682="应税"),"是","否")</f>
        <v>否</v>
      </c>
      <c r="L1682" s="8">
        <f t="shared" si="184"/>
        <v>0</v>
      </c>
      <c r="M1682" s="8">
        <f t="shared" si="185"/>
        <v>0</v>
      </c>
      <c r="N1682" s="8">
        <f t="shared" si="186"/>
        <v>0</v>
      </c>
      <c r="O1682" s="8">
        <f t="shared" si="187"/>
        <v>0</v>
      </c>
      <c r="P1682" s="8">
        <f>IF(K1682&lt;&gt;"是",0,IF(税费设置!$B$6="是",E1682/(1+税费设置!$B$10),E1682))</f>
        <v>0</v>
      </c>
      <c r="Q1682" s="8">
        <f>IF(K1682&lt;&gt;"是",0,P1682*税费设置!$B$8)</f>
        <v>0</v>
      </c>
      <c r="R1682" s="8">
        <f>IF(K1682&lt;&gt;"是",0,P1682*税费设置!$B$9)</f>
        <v>0</v>
      </c>
      <c r="S1682" s="8">
        <f t="shared" si="188"/>
        <v>0</v>
      </c>
    </row>
    <row r="1683" spans="1:19" ht="13.9">
      <c r="A1683" s="6" t="str">
        <f>IF(总支出!A1683="","",总支出!A1683)</f>
        <v/>
      </c>
      <c r="B1683" s="7" t="str">
        <f>IF(总支出!B1683="","",总支出!B1683)</f>
        <v/>
      </c>
      <c r="C1683" s="6" t="str">
        <f t="shared" si="182"/>
        <v/>
      </c>
      <c r="D1683" s="6" t="str">
        <f>IF(总支出!C1683="","",总支出!C1683)</f>
        <v/>
      </c>
      <c r="E1683" s="8" t="str">
        <f>IF(总支出!D1683="","",总支出!D1683)</f>
        <v/>
      </c>
      <c r="F1683" s="6" t="str">
        <f>IF(总支出!E1683="","",总支出!E1683)</f>
        <v/>
      </c>
      <c r="G1683" s="6" t="str">
        <f>IF(总支出!H1683="","",总支出!H1683)</f>
        <v/>
      </c>
      <c r="H1683" s="6" t="str">
        <f>IF(总支出!I1683="","自动",总支出!I1683)</f>
        <v>自动</v>
      </c>
      <c r="I1683" s="6" t="str">
        <f>IF(F1683="","",IFERROR(VLOOKUP(F1683,税费设置!$A$15:$B$27,2,FALSE),"含税不明"))</f>
        <v/>
      </c>
      <c r="J1683" s="6" t="str">
        <f t="shared" si="183"/>
        <v/>
      </c>
      <c r="K1683" s="6" t="str">
        <f>IF(AND(税费设置!$B$5="是",G1683="个人支出",J1683="应税"),"是","否")</f>
        <v>否</v>
      </c>
      <c r="L1683" s="8">
        <f t="shared" si="184"/>
        <v>0</v>
      </c>
      <c r="M1683" s="8">
        <f t="shared" si="185"/>
        <v>0</v>
      </c>
      <c r="N1683" s="8">
        <f t="shared" si="186"/>
        <v>0</v>
      </c>
      <c r="O1683" s="8">
        <f t="shared" si="187"/>
        <v>0</v>
      </c>
      <c r="P1683" s="8">
        <f>IF(K1683&lt;&gt;"是",0,IF(税费设置!$B$6="是",E1683/(1+税费设置!$B$10),E1683))</f>
        <v>0</v>
      </c>
      <c r="Q1683" s="8">
        <f>IF(K1683&lt;&gt;"是",0,P1683*税费设置!$B$8)</f>
        <v>0</v>
      </c>
      <c r="R1683" s="8">
        <f>IF(K1683&lt;&gt;"是",0,P1683*税费设置!$B$9)</f>
        <v>0</v>
      </c>
      <c r="S1683" s="8">
        <f t="shared" si="188"/>
        <v>0</v>
      </c>
    </row>
    <row r="1684" spans="1:19" ht="13.9">
      <c r="A1684" s="6" t="str">
        <f>IF(总支出!A1684="","",总支出!A1684)</f>
        <v/>
      </c>
      <c r="B1684" s="7" t="str">
        <f>IF(总支出!B1684="","",总支出!B1684)</f>
        <v/>
      </c>
      <c r="C1684" s="6" t="str">
        <f t="shared" si="182"/>
        <v/>
      </c>
      <c r="D1684" s="6" t="str">
        <f>IF(总支出!C1684="","",总支出!C1684)</f>
        <v/>
      </c>
      <c r="E1684" s="8" t="str">
        <f>IF(总支出!D1684="","",总支出!D1684)</f>
        <v/>
      </c>
      <c r="F1684" s="6" t="str">
        <f>IF(总支出!E1684="","",总支出!E1684)</f>
        <v/>
      </c>
      <c r="G1684" s="6" t="str">
        <f>IF(总支出!H1684="","",总支出!H1684)</f>
        <v/>
      </c>
      <c r="H1684" s="6" t="str">
        <f>IF(总支出!I1684="","自动",总支出!I1684)</f>
        <v>自动</v>
      </c>
      <c r="I1684" s="6" t="str">
        <f>IF(F1684="","",IFERROR(VLOOKUP(F1684,税费设置!$A$15:$B$27,2,FALSE),"含税不明"))</f>
        <v/>
      </c>
      <c r="J1684" s="6" t="str">
        <f t="shared" si="183"/>
        <v/>
      </c>
      <c r="K1684" s="6" t="str">
        <f>IF(AND(税费设置!$B$5="是",G1684="个人支出",J1684="应税"),"是","否")</f>
        <v>否</v>
      </c>
      <c r="L1684" s="8">
        <f t="shared" si="184"/>
        <v>0</v>
      </c>
      <c r="M1684" s="8">
        <f t="shared" si="185"/>
        <v>0</v>
      </c>
      <c r="N1684" s="8">
        <f t="shared" si="186"/>
        <v>0</v>
      </c>
      <c r="O1684" s="8">
        <f t="shared" si="187"/>
        <v>0</v>
      </c>
      <c r="P1684" s="8">
        <f>IF(K1684&lt;&gt;"是",0,IF(税费设置!$B$6="是",E1684/(1+税费设置!$B$10),E1684))</f>
        <v>0</v>
      </c>
      <c r="Q1684" s="8">
        <f>IF(K1684&lt;&gt;"是",0,P1684*税费设置!$B$8)</f>
        <v>0</v>
      </c>
      <c r="R1684" s="8">
        <f>IF(K1684&lt;&gt;"是",0,P1684*税费设置!$B$9)</f>
        <v>0</v>
      </c>
      <c r="S1684" s="8">
        <f t="shared" si="188"/>
        <v>0</v>
      </c>
    </row>
    <row r="1685" spans="1:19" ht="13.9">
      <c r="A1685" s="6" t="str">
        <f>IF(总支出!A1685="","",总支出!A1685)</f>
        <v/>
      </c>
      <c r="B1685" s="7" t="str">
        <f>IF(总支出!B1685="","",总支出!B1685)</f>
        <v/>
      </c>
      <c r="C1685" s="6" t="str">
        <f t="shared" si="182"/>
        <v/>
      </c>
      <c r="D1685" s="6" t="str">
        <f>IF(总支出!C1685="","",总支出!C1685)</f>
        <v/>
      </c>
      <c r="E1685" s="8" t="str">
        <f>IF(总支出!D1685="","",总支出!D1685)</f>
        <v/>
      </c>
      <c r="F1685" s="6" t="str">
        <f>IF(总支出!E1685="","",总支出!E1685)</f>
        <v/>
      </c>
      <c r="G1685" s="6" t="str">
        <f>IF(总支出!H1685="","",总支出!H1685)</f>
        <v/>
      </c>
      <c r="H1685" s="6" t="str">
        <f>IF(总支出!I1685="","自动",总支出!I1685)</f>
        <v>自动</v>
      </c>
      <c r="I1685" s="6" t="str">
        <f>IF(F1685="","",IFERROR(VLOOKUP(F1685,税费设置!$A$15:$B$27,2,FALSE),"含税不明"))</f>
        <v/>
      </c>
      <c r="J1685" s="6" t="str">
        <f t="shared" si="183"/>
        <v/>
      </c>
      <c r="K1685" s="6" t="str">
        <f>IF(AND(税费设置!$B$5="是",G1685="个人支出",J1685="应税"),"是","否")</f>
        <v>否</v>
      </c>
      <c r="L1685" s="8">
        <f t="shared" si="184"/>
        <v>0</v>
      </c>
      <c r="M1685" s="8">
        <f t="shared" si="185"/>
        <v>0</v>
      </c>
      <c r="N1685" s="8">
        <f t="shared" si="186"/>
        <v>0</v>
      </c>
      <c r="O1685" s="8">
        <f t="shared" si="187"/>
        <v>0</v>
      </c>
      <c r="P1685" s="8">
        <f>IF(K1685&lt;&gt;"是",0,IF(税费设置!$B$6="是",E1685/(1+税费设置!$B$10),E1685))</f>
        <v>0</v>
      </c>
      <c r="Q1685" s="8">
        <f>IF(K1685&lt;&gt;"是",0,P1685*税费设置!$B$8)</f>
        <v>0</v>
      </c>
      <c r="R1685" s="8">
        <f>IF(K1685&lt;&gt;"是",0,P1685*税费设置!$B$9)</f>
        <v>0</v>
      </c>
      <c r="S1685" s="8">
        <f t="shared" si="188"/>
        <v>0</v>
      </c>
    </row>
    <row r="1686" spans="1:19" ht="13.9">
      <c r="A1686" s="6" t="str">
        <f>IF(总支出!A1686="","",总支出!A1686)</f>
        <v/>
      </c>
      <c r="B1686" s="7" t="str">
        <f>IF(总支出!B1686="","",总支出!B1686)</f>
        <v/>
      </c>
      <c r="C1686" s="6" t="str">
        <f t="shared" si="182"/>
        <v/>
      </c>
      <c r="D1686" s="6" t="str">
        <f>IF(总支出!C1686="","",总支出!C1686)</f>
        <v/>
      </c>
      <c r="E1686" s="8" t="str">
        <f>IF(总支出!D1686="","",总支出!D1686)</f>
        <v/>
      </c>
      <c r="F1686" s="6" t="str">
        <f>IF(总支出!E1686="","",总支出!E1686)</f>
        <v/>
      </c>
      <c r="G1686" s="6" t="str">
        <f>IF(总支出!H1686="","",总支出!H1686)</f>
        <v/>
      </c>
      <c r="H1686" s="6" t="str">
        <f>IF(总支出!I1686="","自动",总支出!I1686)</f>
        <v>自动</v>
      </c>
      <c r="I1686" s="6" t="str">
        <f>IF(F1686="","",IFERROR(VLOOKUP(F1686,税费设置!$A$15:$B$27,2,FALSE),"含税不明"))</f>
        <v/>
      </c>
      <c r="J1686" s="6" t="str">
        <f t="shared" si="183"/>
        <v/>
      </c>
      <c r="K1686" s="6" t="str">
        <f>IF(AND(税费设置!$B$5="是",G1686="个人支出",J1686="应税"),"是","否")</f>
        <v>否</v>
      </c>
      <c r="L1686" s="8">
        <f t="shared" si="184"/>
        <v>0</v>
      </c>
      <c r="M1686" s="8">
        <f t="shared" si="185"/>
        <v>0</v>
      </c>
      <c r="N1686" s="8">
        <f t="shared" si="186"/>
        <v>0</v>
      </c>
      <c r="O1686" s="8">
        <f t="shared" si="187"/>
        <v>0</v>
      </c>
      <c r="P1686" s="8">
        <f>IF(K1686&lt;&gt;"是",0,IF(税费设置!$B$6="是",E1686/(1+税费设置!$B$10),E1686))</f>
        <v>0</v>
      </c>
      <c r="Q1686" s="8">
        <f>IF(K1686&lt;&gt;"是",0,P1686*税费设置!$B$8)</f>
        <v>0</v>
      </c>
      <c r="R1686" s="8">
        <f>IF(K1686&lt;&gt;"是",0,P1686*税费设置!$B$9)</f>
        <v>0</v>
      </c>
      <c r="S1686" s="8">
        <f t="shared" si="188"/>
        <v>0</v>
      </c>
    </row>
    <row r="1687" spans="1:19" ht="13.9">
      <c r="A1687" s="6" t="str">
        <f>IF(总支出!A1687="","",总支出!A1687)</f>
        <v/>
      </c>
      <c r="B1687" s="7" t="str">
        <f>IF(总支出!B1687="","",总支出!B1687)</f>
        <v/>
      </c>
      <c r="C1687" s="6" t="str">
        <f t="shared" si="182"/>
        <v/>
      </c>
      <c r="D1687" s="6" t="str">
        <f>IF(总支出!C1687="","",总支出!C1687)</f>
        <v/>
      </c>
      <c r="E1687" s="8" t="str">
        <f>IF(总支出!D1687="","",总支出!D1687)</f>
        <v/>
      </c>
      <c r="F1687" s="6" t="str">
        <f>IF(总支出!E1687="","",总支出!E1687)</f>
        <v/>
      </c>
      <c r="G1687" s="6" t="str">
        <f>IF(总支出!H1687="","",总支出!H1687)</f>
        <v/>
      </c>
      <c r="H1687" s="6" t="str">
        <f>IF(总支出!I1687="","自动",总支出!I1687)</f>
        <v>自动</v>
      </c>
      <c r="I1687" s="6" t="str">
        <f>IF(F1687="","",IFERROR(VLOOKUP(F1687,税费设置!$A$15:$B$27,2,FALSE),"含税不明"))</f>
        <v/>
      </c>
      <c r="J1687" s="6" t="str">
        <f t="shared" si="183"/>
        <v/>
      </c>
      <c r="K1687" s="6" t="str">
        <f>IF(AND(税费设置!$B$5="是",G1687="个人支出",J1687="应税"),"是","否")</f>
        <v>否</v>
      </c>
      <c r="L1687" s="8">
        <f t="shared" si="184"/>
        <v>0</v>
      </c>
      <c r="M1687" s="8">
        <f t="shared" si="185"/>
        <v>0</v>
      </c>
      <c r="N1687" s="8">
        <f t="shared" si="186"/>
        <v>0</v>
      </c>
      <c r="O1687" s="8">
        <f t="shared" si="187"/>
        <v>0</v>
      </c>
      <c r="P1687" s="8">
        <f>IF(K1687&lt;&gt;"是",0,IF(税费设置!$B$6="是",E1687/(1+税费设置!$B$10),E1687))</f>
        <v>0</v>
      </c>
      <c r="Q1687" s="8">
        <f>IF(K1687&lt;&gt;"是",0,P1687*税费设置!$B$8)</f>
        <v>0</v>
      </c>
      <c r="R1687" s="8">
        <f>IF(K1687&lt;&gt;"是",0,P1687*税费设置!$B$9)</f>
        <v>0</v>
      </c>
      <c r="S1687" s="8">
        <f t="shared" si="188"/>
        <v>0</v>
      </c>
    </row>
    <row r="1688" spans="1:19" ht="13.9">
      <c r="A1688" s="6" t="str">
        <f>IF(总支出!A1688="","",总支出!A1688)</f>
        <v/>
      </c>
      <c r="B1688" s="7" t="str">
        <f>IF(总支出!B1688="","",总支出!B1688)</f>
        <v/>
      </c>
      <c r="C1688" s="6" t="str">
        <f t="shared" si="182"/>
        <v/>
      </c>
      <c r="D1688" s="6" t="str">
        <f>IF(总支出!C1688="","",总支出!C1688)</f>
        <v/>
      </c>
      <c r="E1688" s="8" t="str">
        <f>IF(总支出!D1688="","",总支出!D1688)</f>
        <v/>
      </c>
      <c r="F1688" s="6" t="str">
        <f>IF(总支出!E1688="","",总支出!E1688)</f>
        <v/>
      </c>
      <c r="G1688" s="6" t="str">
        <f>IF(总支出!H1688="","",总支出!H1688)</f>
        <v/>
      </c>
      <c r="H1688" s="6" t="str">
        <f>IF(总支出!I1688="","自动",总支出!I1688)</f>
        <v>自动</v>
      </c>
      <c r="I1688" s="6" t="str">
        <f>IF(F1688="","",IFERROR(VLOOKUP(F1688,税费设置!$A$15:$B$27,2,FALSE),"含税不明"))</f>
        <v/>
      </c>
      <c r="J1688" s="6" t="str">
        <f t="shared" si="183"/>
        <v/>
      </c>
      <c r="K1688" s="6" t="str">
        <f>IF(AND(税费设置!$B$5="是",G1688="个人支出",J1688="应税"),"是","否")</f>
        <v>否</v>
      </c>
      <c r="L1688" s="8">
        <f t="shared" si="184"/>
        <v>0</v>
      </c>
      <c r="M1688" s="8">
        <f t="shared" si="185"/>
        <v>0</v>
      </c>
      <c r="N1688" s="8">
        <f t="shared" si="186"/>
        <v>0</v>
      </c>
      <c r="O1688" s="8">
        <f t="shared" si="187"/>
        <v>0</v>
      </c>
      <c r="P1688" s="8">
        <f>IF(K1688&lt;&gt;"是",0,IF(税费设置!$B$6="是",E1688/(1+税费设置!$B$10),E1688))</f>
        <v>0</v>
      </c>
      <c r="Q1688" s="8">
        <f>IF(K1688&lt;&gt;"是",0,P1688*税费设置!$B$8)</f>
        <v>0</v>
      </c>
      <c r="R1688" s="8">
        <f>IF(K1688&lt;&gt;"是",0,P1688*税费设置!$B$9)</f>
        <v>0</v>
      </c>
      <c r="S1688" s="8">
        <f t="shared" si="188"/>
        <v>0</v>
      </c>
    </row>
    <row r="1689" spans="1:19" ht="13.9">
      <c r="A1689" s="6" t="str">
        <f>IF(总支出!A1689="","",总支出!A1689)</f>
        <v/>
      </c>
      <c r="B1689" s="7" t="str">
        <f>IF(总支出!B1689="","",总支出!B1689)</f>
        <v/>
      </c>
      <c r="C1689" s="6" t="str">
        <f t="shared" si="182"/>
        <v/>
      </c>
      <c r="D1689" s="6" t="str">
        <f>IF(总支出!C1689="","",总支出!C1689)</f>
        <v/>
      </c>
      <c r="E1689" s="8" t="str">
        <f>IF(总支出!D1689="","",总支出!D1689)</f>
        <v/>
      </c>
      <c r="F1689" s="6" t="str">
        <f>IF(总支出!E1689="","",总支出!E1689)</f>
        <v/>
      </c>
      <c r="G1689" s="6" t="str">
        <f>IF(总支出!H1689="","",总支出!H1689)</f>
        <v/>
      </c>
      <c r="H1689" s="6" t="str">
        <f>IF(总支出!I1689="","自动",总支出!I1689)</f>
        <v>自动</v>
      </c>
      <c r="I1689" s="6" t="str">
        <f>IF(F1689="","",IFERROR(VLOOKUP(F1689,税费设置!$A$15:$B$27,2,FALSE),"含税不明"))</f>
        <v/>
      </c>
      <c r="J1689" s="6" t="str">
        <f t="shared" si="183"/>
        <v/>
      </c>
      <c r="K1689" s="6" t="str">
        <f>IF(AND(税费设置!$B$5="是",G1689="个人支出",J1689="应税"),"是","否")</f>
        <v>否</v>
      </c>
      <c r="L1689" s="8">
        <f t="shared" si="184"/>
        <v>0</v>
      </c>
      <c r="M1689" s="8">
        <f t="shared" si="185"/>
        <v>0</v>
      </c>
      <c r="N1689" s="8">
        <f t="shared" si="186"/>
        <v>0</v>
      </c>
      <c r="O1689" s="8">
        <f t="shared" si="187"/>
        <v>0</v>
      </c>
      <c r="P1689" s="8">
        <f>IF(K1689&lt;&gt;"是",0,IF(税费设置!$B$6="是",E1689/(1+税费设置!$B$10),E1689))</f>
        <v>0</v>
      </c>
      <c r="Q1689" s="8">
        <f>IF(K1689&lt;&gt;"是",0,P1689*税费设置!$B$8)</f>
        <v>0</v>
      </c>
      <c r="R1689" s="8">
        <f>IF(K1689&lt;&gt;"是",0,P1689*税费设置!$B$9)</f>
        <v>0</v>
      </c>
      <c r="S1689" s="8">
        <f t="shared" si="188"/>
        <v>0</v>
      </c>
    </row>
    <row r="1690" spans="1:19" ht="13.9">
      <c r="A1690" s="6" t="str">
        <f>IF(总支出!A1690="","",总支出!A1690)</f>
        <v/>
      </c>
      <c r="B1690" s="7" t="str">
        <f>IF(总支出!B1690="","",总支出!B1690)</f>
        <v/>
      </c>
      <c r="C1690" s="6" t="str">
        <f t="shared" si="182"/>
        <v/>
      </c>
      <c r="D1690" s="6" t="str">
        <f>IF(总支出!C1690="","",总支出!C1690)</f>
        <v/>
      </c>
      <c r="E1690" s="8" t="str">
        <f>IF(总支出!D1690="","",总支出!D1690)</f>
        <v/>
      </c>
      <c r="F1690" s="6" t="str">
        <f>IF(总支出!E1690="","",总支出!E1690)</f>
        <v/>
      </c>
      <c r="G1690" s="6" t="str">
        <f>IF(总支出!H1690="","",总支出!H1690)</f>
        <v/>
      </c>
      <c r="H1690" s="6" t="str">
        <f>IF(总支出!I1690="","自动",总支出!I1690)</f>
        <v>自动</v>
      </c>
      <c r="I1690" s="6" t="str">
        <f>IF(F1690="","",IFERROR(VLOOKUP(F1690,税费设置!$A$15:$B$27,2,FALSE),"含税不明"))</f>
        <v/>
      </c>
      <c r="J1690" s="6" t="str">
        <f t="shared" si="183"/>
        <v/>
      </c>
      <c r="K1690" s="6" t="str">
        <f>IF(AND(税费设置!$B$5="是",G1690="个人支出",J1690="应税"),"是","否")</f>
        <v>否</v>
      </c>
      <c r="L1690" s="8">
        <f t="shared" si="184"/>
        <v>0</v>
      </c>
      <c r="M1690" s="8">
        <f t="shared" si="185"/>
        <v>0</v>
      </c>
      <c r="N1690" s="8">
        <f t="shared" si="186"/>
        <v>0</v>
      </c>
      <c r="O1690" s="8">
        <f t="shared" si="187"/>
        <v>0</v>
      </c>
      <c r="P1690" s="8">
        <f>IF(K1690&lt;&gt;"是",0,IF(税费设置!$B$6="是",E1690/(1+税费设置!$B$10),E1690))</f>
        <v>0</v>
      </c>
      <c r="Q1690" s="8">
        <f>IF(K1690&lt;&gt;"是",0,P1690*税费设置!$B$8)</f>
        <v>0</v>
      </c>
      <c r="R1690" s="8">
        <f>IF(K1690&lt;&gt;"是",0,P1690*税费设置!$B$9)</f>
        <v>0</v>
      </c>
      <c r="S1690" s="8">
        <f t="shared" si="188"/>
        <v>0</v>
      </c>
    </row>
    <row r="1691" spans="1:19" ht="13.9">
      <c r="A1691" s="6" t="str">
        <f>IF(总支出!A1691="","",总支出!A1691)</f>
        <v/>
      </c>
      <c r="B1691" s="7" t="str">
        <f>IF(总支出!B1691="","",总支出!B1691)</f>
        <v/>
      </c>
      <c r="C1691" s="6" t="str">
        <f t="shared" si="182"/>
        <v/>
      </c>
      <c r="D1691" s="6" t="str">
        <f>IF(总支出!C1691="","",总支出!C1691)</f>
        <v/>
      </c>
      <c r="E1691" s="8" t="str">
        <f>IF(总支出!D1691="","",总支出!D1691)</f>
        <v/>
      </c>
      <c r="F1691" s="6" t="str">
        <f>IF(总支出!E1691="","",总支出!E1691)</f>
        <v/>
      </c>
      <c r="G1691" s="6" t="str">
        <f>IF(总支出!H1691="","",总支出!H1691)</f>
        <v/>
      </c>
      <c r="H1691" s="6" t="str">
        <f>IF(总支出!I1691="","自动",总支出!I1691)</f>
        <v>自动</v>
      </c>
      <c r="I1691" s="6" t="str">
        <f>IF(F1691="","",IFERROR(VLOOKUP(F1691,税费设置!$A$15:$B$27,2,FALSE),"含税不明"))</f>
        <v/>
      </c>
      <c r="J1691" s="6" t="str">
        <f t="shared" si="183"/>
        <v/>
      </c>
      <c r="K1691" s="6" t="str">
        <f>IF(AND(税费设置!$B$5="是",G1691="个人支出",J1691="应税"),"是","否")</f>
        <v>否</v>
      </c>
      <c r="L1691" s="8">
        <f t="shared" si="184"/>
        <v>0</v>
      </c>
      <c r="M1691" s="8">
        <f t="shared" si="185"/>
        <v>0</v>
      </c>
      <c r="N1691" s="8">
        <f t="shared" si="186"/>
        <v>0</v>
      </c>
      <c r="O1691" s="8">
        <f t="shared" si="187"/>
        <v>0</v>
      </c>
      <c r="P1691" s="8">
        <f>IF(K1691&lt;&gt;"是",0,IF(税费设置!$B$6="是",E1691/(1+税费设置!$B$10),E1691))</f>
        <v>0</v>
      </c>
      <c r="Q1691" s="8">
        <f>IF(K1691&lt;&gt;"是",0,P1691*税费设置!$B$8)</f>
        <v>0</v>
      </c>
      <c r="R1691" s="8">
        <f>IF(K1691&lt;&gt;"是",0,P1691*税费设置!$B$9)</f>
        <v>0</v>
      </c>
      <c r="S1691" s="8">
        <f t="shared" si="188"/>
        <v>0</v>
      </c>
    </row>
    <row r="1692" spans="1:19" ht="13.9">
      <c r="A1692" s="6" t="str">
        <f>IF(总支出!A1692="","",总支出!A1692)</f>
        <v/>
      </c>
      <c r="B1692" s="7" t="str">
        <f>IF(总支出!B1692="","",总支出!B1692)</f>
        <v/>
      </c>
      <c r="C1692" s="6" t="str">
        <f t="shared" si="182"/>
        <v/>
      </c>
      <c r="D1692" s="6" t="str">
        <f>IF(总支出!C1692="","",总支出!C1692)</f>
        <v/>
      </c>
      <c r="E1692" s="8" t="str">
        <f>IF(总支出!D1692="","",总支出!D1692)</f>
        <v/>
      </c>
      <c r="F1692" s="6" t="str">
        <f>IF(总支出!E1692="","",总支出!E1692)</f>
        <v/>
      </c>
      <c r="G1692" s="6" t="str">
        <f>IF(总支出!H1692="","",总支出!H1692)</f>
        <v/>
      </c>
      <c r="H1692" s="6" t="str">
        <f>IF(总支出!I1692="","自动",总支出!I1692)</f>
        <v>自动</v>
      </c>
      <c r="I1692" s="6" t="str">
        <f>IF(F1692="","",IFERROR(VLOOKUP(F1692,税费设置!$A$15:$B$27,2,FALSE),"含税不明"))</f>
        <v/>
      </c>
      <c r="J1692" s="6" t="str">
        <f t="shared" si="183"/>
        <v/>
      </c>
      <c r="K1692" s="6" t="str">
        <f>IF(AND(税费设置!$B$5="是",G1692="个人支出",J1692="应税"),"是","否")</f>
        <v>否</v>
      </c>
      <c r="L1692" s="8">
        <f t="shared" si="184"/>
        <v>0</v>
      </c>
      <c r="M1692" s="8">
        <f t="shared" si="185"/>
        <v>0</v>
      </c>
      <c r="N1692" s="8">
        <f t="shared" si="186"/>
        <v>0</v>
      </c>
      <c r="O1692" s="8">
        <f t="shared" si="187"/>
        <v>0</v>
      </c>
      <c r="P1692" s="8">
        <f>IF(K1692&lt;&gt;"是",0,IF(税费设置!$B$6="是",E1692/(1+税费设置!$B$10),E1692))</f>
        <v>0</v>
      </c>
      <c r="Q1692" s="8">
        <f>IF(K1692&lt;&gt;"是",0,P1692*税费设置!$B$8)</f>
        <v>0</v>
      </c>
      <c r="R1692" s="8">
        <f>IF(K1692&lt;&gt;"是",0,P1692*税费设置!$B$9)</f>
        <v>0</v>
      </c>
      <c r="S1692" s="8">
        <f t="shared" si="188"/>
        <v>0</v>
      </c>
    </row>
    <row r="1693" spans="1:19" ht="13.9">
      <c r="A1693" s="6" t="str">
        <f>IF(总支出!A1693="","",总支出!A1693)</f>
        <v/>
      </c>
      <c r="B1693" s="7" t="str">
        <f>IF(总支出!B1693="","",总支出!B1693)</f>
        <v/>
      </c>
      <c r="C1693" s="6" t="str">
        <f t="shared" si="182"/>
        <v/>
      </c>
      <c r="D1693" s="6" t="str">
        <f>IF(总支出!C1693="","",总支出!C1693)</f>
        <v/>
      </c>
      <c r="E1693" s="8" t="str">
        <f>IF(总支出!D1693="","",总支出!D1693)</f>
        <v/>
      </c>
      <c r="F1693" s="6" t="str">
        <f>IF(总支出!E1693="","",总支出!E1693)</f>
        <v/>
      </c>
      <c r="G1693" s="6" t="str">
        <f>IF(总支出!H1693="","",总支出!H1693)</f>
        <v/>
      </c>
      <c r="H1693" s="6" t="str">
        <f>IF(总支出!I1693="","自动",总支出!I1693)</f>
        <v>自动</v>
      </c>
      <c r="I1693" s="6" t="str">
        <f>IF(F1693="","",IFERROR(VLOOKUP(F1693,税费设置!$A$15:$B$27,2,FALSE),"含税不明"))</f>
        <v/>
      </c>
      <c r="J1693" s="6" t="str">
        <f t="shared" si="183"/>
        <v/>
      </c>
      <c r="K1693" s="6" t="str">
        <f>IF(AND(税费设置!$B$5="是",G1693="个人支出",J1693="应税"),"是","否")</f>
        <v>否</v>
      </c>
      <c r="L1693" s="8">
        <f t="shared" si="184"/>
        <v>0</v>
      </c>
      <c r="M1693" s="8">
        <f t="shared" si="185"/>
        <v>0</v>
      </c>
      <c r="N1693" s="8">
        <f t="shared" si="186"/>
        <v>0</v>
      </c>
      <c r="O1693" s="8">
        <f t="shared" si="187"/>
        <v>0</v>
      </c>
      <c r="P1693" s="8">
        <f>IF(K1693&lt;&gt;"是",0,IF(税费设置!$B$6="是",E1693/(1+税费设置!$B$10),E1693))</f>
        <v>0</v>
      </c>
      <c r="Q1693" s="8">
        <f>IF(K1693&lt;&gt;"是",0,P1693*税费设置!$B$8)</f>
        <v>0</v>
      </c>
      <c r="R1693" s="8">
        <f>IF(K1693&lt;&gt;"是",0,P1693*税费设置!$B$9)</f>
        <v>0</v>
      </c>
      <c r="S1693" s="8">
        <f t="shared" si="188"/>
        <v>0</v>
      </c>
    </row>
    <row r="1694" spans="1:19" ht="13.9">
      <c r="A1694" s="6" t="str">
        <f>IF(总支出!A1694="","",总支出!A1694)</f>
        <v/>
      </c>
      <c r="B1694" s="7" t="str">
        <f>IF(总支出!B1694="","",总支出!B1694)</f>
        <v/>
      </c>
      <c r="C1694" s="6" t="str">
        <f t="shared" si="182"/>
        <v/>
      </c>
      <c r="D1694" s="6" t="str">
        <f>IF(总支出!C1694="","",总支出!C1694)</f>
        <v/>
      </c>
      <c r="E1694" s="8" t="str">
        <f>IF(总支出!D1694="","",总支出!D1694)</f>
        <v/>
      </c>
      <c r="F1694" s="6" t="str">
        <f>IF(总支出!E1694="","",总支出!E1694)</f>
        <v/>
      </c>
      <c r="G1694" s="6" t="str">
        <f>IF(总支出!H1694="","",总支出!H1694)</f>
        <v/>
      </c>
      <c r="H1694" s="6" t="str">
        <f>IF(总支出!I1694="","自动",总支出!I1694)</f>
        <v>自动</v>
      </c>
      <c r="I1694" s="6" t="str">
        <f>IF(F1694="","",IFERROR(VLOOKUP(F1694,税费设置!$A$15:$B$27,2,FALSE),"含税不明"))</f>
        <v/>
      </c>
      <c r="J1694" s="6" t="str">
        <f t="shared" si="183"/>
        <v/>
      </c>
      <c r="K1694" s="6" t="str">
        <f>IF(AND(税费设置!$B$5="是",G1694="个人支出",J1694="应税"),"是","否")</f>
        <v>否</v>
      </c>
      <c r="L1694" s="8">
        <f t="shared" si="184"/>
        <v>0</v>
      </c>
      <c r="M1694" s="8">
        <f t="shared" si="185"/>
        <v>0</v>
      </c>
      <c r="N1694" s="8">
        <f t="shared" si="186"/>
        <v>0</v>
      </c>
      <c r="O1694" s="8">
        <f t="shared" si="187"/>
        <v>0</v>
      </c>
      <c r="P1694" s="8">
        <f>IF(K1694&lt;&gt;"是",0,IF(税费设置!$B$6="是",E1694/(1+税费设置!$B$10),E1694))</f>
        <v>0</v>
      </c>
      <c r="Q1694" s="8">
        <f>IF(K1694&lt;&gt;"是",0,P1694*税费设置!$B$8)</f>
        <v>0</v>
      </c>
      <c r="R1694" s="8">
        <f>IF(K1694&lt;&gt;"是",0,P1694*税费设置!$B$9)</f>
        <v>0</v>
      </c>
      <c r="S1694" s="8">
        <f t="shared" si="188"/>
        <v>0</v>
      </c>
    </row>
    <row r="1695" spans="1:19" ht="13.9">
      <c r="A1695" s="6" t="str">
        <f>IF(总支出!A1695="","",总支出!A1695)</f>
        <v/>
      </c>
      <c r="B1695" s="7" t="str">
        <f>IF(总支出!B1695="","",总支出!B1695)</f>
        <v/>
      </c>
      <c r="C1695" s="6" t="str">
        <f t="shared" si="182"/>
        <v/>
      </c>
      <c r="D1695" s="6" t="str">
        <f>IF(总支出!C1695="","",总支出!C1695)</f>
        <v/>
      </c>
      <c r="E1695" s="8" t="str">
        <f>IF(总支出!D1695="","",总支出!D1695)</f>
        <v/>
      </c>
      <c r="F1695" s="6" t="str">
        <f>IF(总支出!E1695="","",总支出!E1695)</f>
        <v/>
      </c>
      <c r="G1695" s="6" t="str">
        <f>IF(总支出!H1695="","",总支出!H1695)</f>
        <v/>
      </c>
      <c r="H1695" s="6" t="str">
        <f>IF(总支出!I1695="","自动",总支出!I1695)</f>
        <v>自动</v>
      </c>
      <c r="I1695" s="6" t="str">
        <f>IF(F1695="","",IFERROR(VLOOKUP(F1695,税费设置!$A$15:$B$27,2,FALSE),"含税不明"))</f>
        <v/>
      </c>
      <c r="J1695" s="6" t="str">
        <f t="shared" si="183"/>
        <v/>
      </c>
      <c r="K1695" s="6" t="str">
        <f>IF(AND(税费设置!$B$5="是",G1695="个人支出",J1695="应税"),"是","否")</f>
        <v>否</v>
      </c>
      <c r="L1695" s="8">
        <f t="shared" si="184"/>
        <v>0</v>
      </c>
      <c r="M1695" s="8">
        <f t="shared" si="185"/>
        <v>0</v>
      </c>
      <c r="N1695" s="8">
        <f t="shared" si="186"/>
        <v>0</v>
      </c>
      <c r="O1695" s="8">
        <f t="shared" si="187"/>
        <v>0</v>
      </c>
      <c r="P1695" s="8">
        <f>IF(K1695&lt;&gt;"是",0,IF(税费设置!$B$6="是",E1695/(1+税费设置!$B$10),E1695))</f>
        <v>0</v>
      </c>
      <c r="Q1695" s="8">
        <f>IF(K1695&lt;&gt;"是",0,P1695*税费设置!$B$8)</f>
        <v>0</v>
      </c>
      <c r="R1695" s="8">
        <f>IF(K1695&lt;&gt;"是",0,P1695*税费设置!$B$9)</f>
        <v>0</v>
      </c>
      <c r="S1695" s="8">
        <f t="shared" si="188"/>
        <v>0</v>
      </c>
    </row>
    <row r="1696" spans="1:19" ht="13.9">
      <c r="A1696" s="6" t="str">
        <f>IF(总支出!A1696="","",总支出!A1696)</f>
        <v/>
      </c>
      <c r="B1696" s="7" t="str">
        <f>IF(总支出!B1696="","",总支出!B1696)</f>
        <v/>
      </c>
      <c r="C1696" s="6" t="str">
        <f t="shared" si="182"/>
        <v/>
      </c>
      <c r="D1696" s="6" t="str">
        <f>IF(总支出!C1696="","",总支出!C1696)</f>
        <v/>
      </c>
      <c r="E1696" s="8" t="str">
        <f>IF(总支出!D1696="","",总支出!D1696)</f>
        <v/>
      </c>
      <c r="F1696" s="6" t="str">
        <f>IF(总支出!E1696="","",总支出!E1696)</f>
        <v/>
      </c>
      <c r="G1696" s="6" t="str">
        <f>IF(总支出!H1696="","",总支出!H1696)</f>
        <v/>
      </c>
      <c r="H1696" s="6" t="str">
        <f>IF(总支出!I1696="","自动",总支出!I1696)</f>
        <v>自动</v>
      </c>
      <c r="I1696" s="6" t="str">
        <f>IF(F1696="","",IFERROR(VLOOKUP(F1696,税费设置!$A$15:$B$27,2,FALSE),"含税不明"))</f>
        <v/>
      </c>
      <c r="J1696" s="6" t="str">
        <f t="shared" si="183"/>
        <v/>
      </c>
      <c r="K1696" s="6" t="str">
        <f>IF(AND(税费设置!$B$5="是",G1696="个人支出",J1696="应税"),"是","否")</f>
        <v>否</v>
      </c>
      <c r="L1696" s="8">
        <f t="shared" si="184"/>
        <v>0</v>
      </c>
      <c r="M1696" s="8">
        <f t="shared" si="185"/>
        <v>0</v>
      </c>
      <c r="N1696" s="8">
        <f t="shared" si="186"/>
        <v>0</v>
      </c>
      <c r="O1696" s="8">
        <f t="shared" si="187"/>
        <v>0</v>
      </c>
      <c r="P1696" s="8">
        <f>IF(K1696&lt;&gt;"是",0,IF(税费设置!$B$6="是",E1696/(1+税费设置!$B$10),E1696))</f>
        <v>0</v>
      </c>
      <c r="Q1696" s="8">
        <f>IF(K1696&lt;&gt;"是",0,P1696*税费设置!$B$8)</f>
        <v>0</v>
      </c>
      <c r="R1696" s="8">
        <f>IF(K1696&lt;&gt;"是",0,P1696*税费设置!$B$9)</f>
        <v>0</v>
      </c>
      <c r="S1696" s="8">
        <f t="shared" si="188"/>
        <v>0</v>
      </c>
    </row>
    <row r="1697" spans="1:19" ht="13.9">
      <c r="A1697" s="6" t="str">
        <f>IF(总支出!A1697="","",总支出!A1697)</f>
        <v/>
      </c>
      <c r="B1697" s="7" t="str">
        <f>IF(总支出!B1697="","",总支出!B1697)</f>
        <v/>
      </c>
      <c r="C1697" s="6" t="str">
        <f t="shared" si="182"/>
        <v/>
      </c>
      <c r="D1697" s="6" t="str">
        <f>IF(总支出!C1697="","",总支出!C1697)</f>
        <v/>
      </c>
      <c r="E1697" s="8" t="str">
        <f>IF(总支出!D1697="","",总支出!D1697)</f>
        <v/>
      </c>
      <c r="F1697" s="6" t="str">
        <f>IF(总支出!E1697="","",总支出!E1697)</f>
        <v/>
      </c>
      <c r="G1697" s="6" t="str">
        <f>IF(总支出!H1697="","",总支出!H1697)</f>
        <v/>
      </c>
      <c r="H1697" s="6" t="str">
        <f>IF(总支出!I1697="","自动",总支出!I1697)</f>
        <v>自动</v>
      </c>
      <c r="I1697" s="6" t="str">
        <f>IF(F1697="","",IFERROR(VLOOKUP(F1697,税费设置!$A$15:$B$27,2,FALSE),"含税不明"))</f>
        <v/>
      </c>
      <c r="J1697" s="6" t="str">
        <f t="shared" si="183"/>
        <v/>
      </c>
      <c r="K1697" s="6" t="str">
        <f>IF(AND(税费设置!$B$5="是",G1697="个人支出",J1697="应税"),"是","否")</f>
        <v>否</v>
      </c>
      <c r="L1697" s="8">
        <f t="shared" si="184"/>
        <v>0</v>
      </c>
      <c r="M1697" s="8">
        <f t="shared" si="185"/>
        <v>0</v>
      </c>
      <c r="N1697" s="8">
        <f t="shared" si="186"/>
        <v>0</v>
      </c>
      <c r="O1697" s="8">
        <f t="shared" si="187"/>
        <v>0</v>
      </c>
      <c r="P1697" s="8">
        <f>IF(K1697&lt;&gt;"是",0,IF(税费设置!$B$6="是",E1697/(1+税费设置!$B$10),E1697))</f>
        <v>0</v>
      </c>
      <c r="Q1697" s="8">
        <f>IF(K1697&lt;&gt;"是",0,P1697*税费设置!$B$8)</f>
        <v>0</v>
      </c>
      <c r="R1697" s="8">
        <f>IF(K1697&lt;&gt;"是",0,P1697*税费设置!$B$9)</f>
        <v>0</v>
      </c>
      <c r="S1697" s="8">
        <f t="shared" si="188"/>
        <v>0</v>
      </c>
    </row>
    <row r="1698" spans="1:19" ht="13.9">
      <c r="A1698" s="6" t="str">
        <f>IF(总支出!A1698="","",总支出!A1698)</f>
        <v/>
      </c>
      <c r="B1698" s="7" t="str">
        <f>IF(总支出!B1698="","",总支出!B1698)</f>
        <v/>
      </c>
      <c r="C1698" s="6" t="str">
        <f t="shared" si="182"/>
        <v/>
      </c>
      <c r="D1698" s="6" t="str">
        <f>IF(总支出!C1698="","",总支出!C1698)</f>
        <v/>
      </c>
      <c r="E1698" s="8" t="str">
        <f>IF(总支出!D1698="","",总支出!D1698)</f>
        <v/>
      </c>
      <c r="F1698" s="6" t="str">
        <f>IF(总支出!E1698="","",总支出!E1698)</f>
        <v/>
      </c>
      <c r="G1698" s="6" t="str">
        <f>IF(总支出!H1698="","",总支出!H1698)</f>
        <v/>
      </c>
      <c r="H1698" s="6" t="str">
        <f>IF(总支出!I1698="","自动",总支出!I1698)</f>
        <v>自动</v>
      </c>
      <c r="I1698" s="6" t="str">
        <f>IF(F1698="","",IFERROR(VLOOKUP(F1698,税费设置!$A$15:$B$27,2,FALSE),"含税不明"))</f>
        <v/>
      </c>
      <c r="J1698" s="6" t="str">
        <f t="shared" si="183"/>
        <v/>
      </c>
      <c r="K1698" s="6" t="str">
        <f>IF(AND(税费设置!$B$5="是",G1698="个人支出",J1698="应税"),"是","否")</f>
        <v>否</v>
      </c>
      <c r="L1698" s="8">
        <f t="shared" si="184"/>
        <v>0</v>
      </c>
      <c r="M1698" s="8">
        <f t="shared" si="185"/>
        <v>0</v>
      </c>
      <c r="N1698" s="8">
        <f t="shared" si="186"/>
        <v>0</v>
      </c>
      <c r="O1698" s="8">
        <f t="shared" si="187"/>
        <v>0</v>
      </c>
      <c r="P1698" s="8">
        <f>IF(K1698&lt;&gt;"是",0,IF(税费设置!$B$6="是",E1698/(1+税费设置!$B$10),E1698))</f>
        <v>0</v>
      </c>
      <c r="Q1698" s="8">
        <f>IF(K1698&lt;&gt;"是",0,P1698*税费设置!$B$8)</f>
        <v>0</v>
      </c>
      <c r="R1698" s="8">
        <f>IF(K1698&lt;&gt;"是",0,P1698*税费设置!$B$9)</f>
        <v>0</v>
      </c>
      <c r="S1698" s="8">
        <f t="shared" si="188"/>
        <v>0</v>
      </c>
    </row>
    <row r="1699" spans="1:19" ht="13.9">
      <c r="A1699" s="6" t="str">
        <f>IF(总支出!A1699="","",总支出!A1699)</f>
        <v/>
      </c>
      <c r="B1699" s="7" t="str">
        <f>IF(总支出!B1699="","",总支出!B1699)</f>
        <v/>
      </c>
      <c r="C1699" s="6" t="str">
        <f t="shared" si="182"/>
        <v/>
      </c>
      <c r="D1699" s="6" t="str">
        <f>IF(总支出!C1699="","",总支出!C1699)</f>
        <v/>
      </c>
      <c r="E1699" s="8" t="str">
        <f>IF(总支出!D1699="","",总支出!D1699)</f>
        <v/>
      </c>
      <c r="F1699" s="6" t="str">
        <f>IF(总支出!E1699="","",总支出!E1699)</f>
        <v/>
      </c>
      <c r="G1699" s="6" t="str">
        <f>IF(总支出!H1699="","",总支出!H1699)</f>
        <v/>
      </c>
      <c r="H1699" s="6" t="str">
        <f>IF(总支出!I1699="","自动",总支出!I1699)</f>
        <v>自动</v>
      </c>
      <c r="I1699" s="6" t="str">
        <f>IF(F1699="","",IFERROR(VLOOKUP(F1699,税费设置!$A$15:$B$27,2,FALSE),"含税不明"))</f>
        <v/>
      </c>
      <c r="J1699" s="6" t="str">
        <f t="shared" si="183"/>
        <v/>
      </c>
      <c r="K1699" s="6" t="str">
        <f>IF(AND(税费设置!$B$5="是",G1699="个人支出",J1699="应税"),"是","否")</f>
        <v>否</v>
      </c>
      <c r="L1699" s="8">
        <f t="shared" si="184"/>
        <v>0</v>
      </c>
      <c r="M1699" s="8">
        <f t="shared" si="185"/>
        <v>0</v>
      </c>
      <c r="N1699" s="8">
        <f t="shared" si="186"/>
        <v>0</v>
      </c>
      <c r="O1699" s="8">
        <f t="shared" si="187"/>
        <v>0</v>
      </c>
      <c r="P1699" s="8">
        <f>IF(K1699&lt;&gt;"是",0,IF(税费设置!$B$6="是",E1699/(1+税费设置!$B$10),E1699))</f>
        <v>0</v>
      </c>
      <c r="Q1699" s="8">
        <f>IF(K1699&lt;&gt;"是",0,P1699*税费设置!$B$8)</f>
        <v>0</v>
      </c>
      <c r="R1699" s="8">
        <f>IF(K1699&lt;&gt;"是",0,P1699*税费设置!$B$9)</f>
        <v>0</v>
      </c>
      <c r="S1699" s="8">
        <f t="shared" si="188"/>
        <v>0</v>
      </c>
    </row>
    <row r="1700" spans="1:19" ht="13.9">
      <c r="A1700" s="6" t="str">
        <f>IF(总支出!A1700="","",总支出!A1700)</f>
        <v/>
      </c>
      <c r="B1700" s="7" t="str">
        <f>IF(总支出!B1700="","",总支出!B1700)</f>
        <v/>
      </c>
      <c r="C1700" s="6" t="str">
        <f t="shared" si="182"/>
        <v/>
      </c>
      <c r="D1700" s="6" t="str">
        <f>IF(总支出!C1700="","",总支出!C1700)</f>
        <v/>
      </c>
      <c r="E1700" s="8" t="str">
        <f>IF(总支出!D1700="","",总支出!D1700)</f>
        <v/>
      </c>
      <c r="F1700" s="6" t="str">
        <f>IF(总支出!E1700="","",总支出!E1700)</f>
        <v/>
      </c>
      <c r="G1700" s="6" t="str">
        <f>IF(总支出!H1700="","",总支出!H1700)</f>
        <v/>
      </c>
      <c r="H1700" s="6" t="str">
        <f>IF(总支出!I1700="","自动",总支出!I1700)</f>
        <v>自动</v>
      </c>
      <c r="I1700" s="6" t="str">
        <f>IF(F1700="","",IFERROR(VLOOKUP(F1700,税费设置!$A$15:$B$27,2,FALSE),"含税不明"))</f>
        <v/>
      </c>
      <c r="J1700" s="6" t="str">
        <f t="shared" si="183"/>
        <v/>
      </c>
      <c r="K1700" s="6" t="str">
        <f>IF(AND(税费设置!$B$5="是",G1700="个人支出",J1700="应税"),"是","否")</f>
        <v>否</v>
      </c>
      <c r="L1700" s="8">
        <f t="shared" si="184"/>
        <v>0</v>
      </c>
      <c r="M1700" s="8">
        <f t="shared" si="185"/>
        <v>0</v>
      </c>
      <c r="N1700" s="8">
        <f t="shared" si="186"/>
        <v>0</v>
      </c>
      <c r="O1700" s="8">
        <f t="shared" si="187"/>
        <v>0</v>
      </c>
      <c r="P1700" s="8">
        <f>IF(K1700&lt;&gt;"是",0,IF(税费设置!$B$6="是",E1700/(1+税费设置!$B$10),E1700))</f>
        <v>0</v>
      </c>
      <c r="Q1700" s="8">
        <f>IF(K1700&lt;&gt;"是",0,P1700*税费设置!$B$8)</f>
        <v>0</v>
      </c>
      <c r="R1700" s="8">
        <f>IF(K1700&lt;&gt;"是",0,P1700*税费设置!$B$9)</f>
        <v>0</v>
      </c>
      <c r="S1700" s="8">
        <f t="shared" si="188"/>
        <v>0</v>
      </c>
    </row>
    <row r="1701" spans="1:19" ht="13.9">
      <c r="A1701" s="6" t="str">
        <f>IF(总支出!A1701="","",总支出!A1701)</f>
        <v/>
      </c>
      <c r="B1701" s="7" t="str">
        <f>IF(总支出!B1701="","",总支出!B1701)</f>
        <v/>
      </c>
      <c r="C1701" s="6" t="str">
        <f t="shared" si="182"/>
        <v/>
      </c>
      <c r="D1701" s="6" t="str">
        <f>IF(总支出!C1701="","",总支出!C1701)</f>
        <v/>
      </c>
      <c r="E1701" s="8" t="str">
        <f>IF(总支出!D1701="","",总支出!D1701)</f>
        <v/>
      </c>
      <c r="F1701" s="6" t="str">
        <f>IF(总支出!E1701="","",总支出!E1701)</f>
        <v/>
      </c>
      <c r="G1701" s="6" t="str">
        <f>IF(总支出!H1701="","",总支出!H1701)</f>
        <v/>
      </c>
      <c r="H1701" s="6" t="str">
        <f>IF(总支出!I1701="","自动",总支出!I1701)</f>
        <v>自动</v>
      </c>
      <c r="I1701" s="6" t="str">
        <f>IF(F1701="","",IFERROR(VLOOKUP(F1701,税费设置!$A$15:$B$27,2,FALSE),"含税不明"))</f>
        <v/>
      </c>
      <c r="J1701" s="6" t="str">
        <f t="shared" si="183"/>
        <v/>
      </c>
      <c r="K1701" s="6" t="str">
        <f>IF(AND(税费设置!$B$5="是",G1701="个人支出",J1701="应税"),"是","否")</f>
        <v>否</v>
      </c>
      <c r="L1701" s="8">
        <f t="shared" si="184"/>
        <v>0</v>
      </c>
      <c r="M1701" s="8">
        <f t="shared" si="185"/>
        <v>0</v>
      </c>
      <c r="N1701" s="8">
        <f t="shared" si="186"/>
        <v>0</v>
      </c>
      <c r="O1701" s="8">
        <f t="shared" si="187"/>
        <v>0</v>
      </c>
      <c r="P1701" s="8">
        <f>IF(K1701&lt;&gt;"是",0,IF(税费设置!$B$6="是",E1701/(1+税费设置!$B$10),E1701))</f>
        <v>0</v>
      </c>
      <c r="Q1701" s="8">
        <f>IF(K1701&lt;&gt;"是",0,P1701*税费设置!$B$8)</f>
        <v>0</v>
      </c>
      <c r="R1701" s="8">
        <f>IF(K1701&lt;&gt;"是",0,P1701*税费设置!$B$9)</f>
        <v>0</v>
      </c>
      <c r="S1701" s="8">
        <f t="shared" si="188"/>
        <v>0</v>
      </c>
    </row>
    <row r="1702" spans="1:19" ht="13.9">
      <c r="A1702" s="6" t="str">
        <f>IF(总支出!A1702="","",总支出!A1702)</f>
        <v/>
      </c>
      <c r="B1702" s="7" t="str">
        <f>IF(总支出!B1702="","",总支出!B1702)</f>
        <v/>
      </c>
      <c r="C1702" s="6" t="str">
        <f t="shared" si="182"/>
        <v/>
      </c>
      <c r="D1702" s="6" t="str">
        <f>IF(总支出!C1702="","",总支出!C1702)</f>
        <v/>
      </c>
      <c r="E1702" s="8" t="str">
        <f>IF(总支出!D1702="","",总支出!D1702)</f>
        <v/>
      </c>
      <c r="F1702" s="6" t="str">
        <f>IF(总支出!E1702="","",总支出!E1702)</f>
        <v/>
      </c>
      <c r="G1702" s="6" t="str">
        <f>IF(总支出!H1702="","",总支出!H1702)</f>
        <v/>
      </c>
      <c r="H1702" s="6" t="str">
        <f>IF(总支出!I1702="","自动",总支出!I1702)</f>
        <v>自动</v>
      </c>
      <c r="I1702" s="6" t="str">
        <f>IF(F1702="","",IFERROR(VLOOKUP(F1702,税费设置!$A$15:$B$27,2,FALSE),"含税不明"))</f>
        <v/>
      </c>
      <c r="J1702" s="6" t="str">
        <f t="shared" si="183"/>
        <v/>
      </c>
      <c r="K1702" s="6" t="str">
        <f>IF(AND(税费设置!$B$5="是",G1702="个人支出",J1702="应税"),"是","否")</f>
        <v>否</v>
      </c>
      <c r="L1702" s="8">
        <f t="shared" si="184"/>
        <v>0</v>
      </c>
      <c r="M1702" s="8">
        <f t="shared" si="185"/>
        <v>0</v>
      </c>
      <c r="N1702" s="8">
        <f t="shared" si="186"/>
        <v>0</v>
      </c>
      <c r="O1702" s="8">
        <f t="shared" si="187"/>
        <v>0</v>
      </c>
      <c r="P1702" s="8">
        <f>IF(K1702&lt;&gt;"是",0,IF(税费设置!$B$6="是",E1702/(1+税费设置!$B$10),E1702))</f>
        <v>0</v>
      </c>
      <c r="Q1702" s="8">
        <f>IF(K1702&lt;&gt;"是",0,P1702*税费设置!$B$8)</f>
        <v>0</v>
      </c>
      <c r="R1702" s="8">
        <f>IF(K1702&lt;&gt;"是",0,P1702*税费设置!$B$9)</f>
        <v>0</v>
      </c>
      <c r="S1702" s="8">
        <f t="shared" si="188"/>
        <v>0</v>
      </c>
    </row>
    <row r="1703" spans="1:19" ht="13.9">
      <c r="A1703" s="6" t="str">
        <f>IF(总支出!A1703="","",总支出!A1703)</f>
        <v/>
      </c>
      <c r="B1703" s="7" t="str">
        <f>IF(总支出!B1703="","",总支出!B1703)</f>
        <v/>
      </c>
      <c r="C1703" s="6" t="str">
        <f t="shared" si="182"/>
        <v/>
      </c>
      <c r="D1703" s="6" t="str">
        <f>IF(总支出!C1703="","",总支出!C1703)</f>
        <v/>
      </c>
      <c r="E1703" s="8" t="str">
        <f>IF(总支出!D1703="","",总支出!D1703)</f>
        <v/>
      </c>
      <c r="F1703" s="6" t="str">
        <f>IF(总支出!E1703="","",总支出!E1703)</f>
        <v/>
      </c>
      <c r="G1703" s="6" t="str">
        <f>IF(总支出!H1703="","",总支出!H1703)</f>
        <v/>
      </c>
      <c r="H1703" s="6" t="str">
        <f>IF(总支出!I1703="","自动",总支出!I1703)</f>
        <v>自动</v>
      </c>
      <c r="I1703" s="6" t="str">
        <f>IF(F1703="","",IFERROR(VLOOKUP(F1703,税费设置!$A$15:$B$27,2,FALSE),"含税不明"))</f>
        <v/>
      </c>
      <c r="J1703" s="6" t="str">
        <f t="shared" si="183"/>
        <v/>
      </c>
      <c r="K1703" s="6" t="str">
        <f>IF(AND(税费设置!$B$5="是",G1703="个人支出",J1703="应税"),"是","否")</f>
        <v>否</v>
      </c>
      <c r="L1703" s="8">
        <f t="shared" si="184"/>
        <v>0</v>
      </c>
      <c r="M1703" s="8">
        <f t="shared" si="185"/>
        <v>0</v>
      </c>
      <c r="N1703" s="8">
        <f t="shared" si="186"/>
        <v>0</v>
      </c>
      <c r="O1703" s="8">
        <f t="shared" si="187"/>
        <v>0</v>
      </c>
      <c r="P1703" s="8">
        <f>IF(K1703&lt;&gt;"是",0,IF(税费设置!$B$6="是",E1703/(1+税费设置!$B$10),E1703))</f>
        <v>0</v>
      </c>
      <c r="Q1703" s="8">
        <f>IF(K1703&lt;&gt;"是",0,P1703*税费设置!$B$8)</f>
        <v>0</v>
      </c>
      <c r="R1703" s="8">
        <f>IF(K1703&lt;&gt;"是",0,P1703*税费设置!$B$9)</f>
        <v>0</v>
      </c>
      <c r="S1703" s="8">
        <f t="shared" si="188"/>
        <v>0</v>
      </c>
    </row>
    <row r="1704" spans="1:19" ht="13.9">
      <c r="A1704" s="6" t="str">
        <f>IF(总支出!A1704="","",总支出!A1704)</f>
        <v/>
      </c>
      <c r="B1704" s="7" t="str">
        <f>IF(总支出!B1704="","",总支出!B1704)</f>
        <v/>
      </c>
      <c r="C1704" s="6" t="str">
        <f t="shared" si="182"/>
        <v/>
      </c>
      <c r="D1704" s="6" t="str">
        <f>IF(总支出!C1704="","",总支出!C1704)</f>
        <v/>
      </c>
      <c r="E1704" s="8" t="str">
        <f>IF(总支出!D1704="","",总支出!D1704)</f>
        <v/>
      </c>
      <c r="F1704" s="6" t="str">
        <f>IF(总支出!E1704="","",总支出!E1704)</f>
        <v/>
      </c>
      <c r="G1704" s="6" t="str">
        <f>IF(总支出!H1704="","",总支出!H1704)</f>
        <v/>
      </c>
      <c r="H1704" s="6" t="str">
        <f>IF(总支出!I1704="","自动",总支出!I1704)</f>
        <v>自动</v>
      </c>
      <c r="I1704" s="6" t="str">
        <f>IF(F1704="","",IFERROR(VLOOKUP(F1704,税费设置!$A$15:$B$27,2,FALSE),"含税不明"))</f>
        <v/>
      </c>
      <c r="J1704" s="6" t="str">
        <f t="shared" si="183"/>
        <v/>
      </c>
      <c r="K1704" s="6" t="str">
        <f>IF(AND(税费设置!$B$5="是",G1704="个人支出",J1704="应税"),"是","否")</f>
        <v>否</v>
      </c>
      <c r="L1704" s="8">
        <f t="shared" si="184"/>
        <v>0</v>
      </c>
      <c r="M1704" s="8">
        <f t="shared" si="185"/>
        <v>0</v>
      </c>
      <c r="N1704" s="8">
        <f t="shared" si="186"/>
        <v>0</v>
      </c>
      <c r="O1704" s="8">
        <f t="shared" si="187"/>
        <v>0</v>
      </c>
      <c r="P1704" s="8">
        <f>IF(K1704&lt;&gt;"是",0,IF(税费设置!$B$6="是",E1704/(1+税费设置!$B$10),E1704))</f>
        <v>0</v>
      </c>
      <c r="Q1704" s="8">
        <f>IF(K1704&lt;&gt;"是",0,P1704*税费设置!$B$8)</f>
        <v>0</v>
      </c>
      <c r="R1704" s="8">
        <f>IF(K1704&lt;&gt;"是",0,P1704*税费设置!$B$9)</f>
        <v>0</v>
      </c>
      <c r="S1704" s="8">
        <f t="shared" si="188"/>
        <v>0</v>
      </c>
    </row>
    <row r="1705" spans="1:19" ht="13.9">
      <c r="A1705" s="6" t="str">
        <f>IF(总支出!A1705="","",总支出!A1705)</f>
        <v/>
      </c>
      <c r="B1705" s="7" t="str">
        <f>IF(总支出!B1705="","",总支出!B1705)</f>
        <v/>
      </c>
      <c r="C1705" s="6" t="str">
        <f t="shared" si="182"/>
        <v/>
      </c>
      <c r="D1705" s="6" t="str">
        <f>IF(总支出!C1705="","",总支出!C1705)</f>
        <v/>
      </c>
      <c r="E1705" s="8" t="str">
        <f>IF(总支出!D1705="","",总支出!D1705)</f>
        <v/>
      </c>
      <c r="F1705" s="6" t="str">
        <f>IF(总支出!E1705="","",总支出!E1705)</f>
        <v/>
      </c>
      <c r="G1705" s="6" t="str">
        <f>IF(总支出!H1705="","",总支出!H1705)</f>
        <v/>
      </c>
      <c r="H1705" s="6" t="str">
        <f>IF(总支出!I1705="","自动",总支出!I1705)</f>
        <v>自动</v>
      </c>
      <c r="I1705" s="6" t="str">
        <f>IF(F1705="","",IFERROR(VLOOKUP(F1705,税费设置!$A$15:$B$27,2,FALSE),"含税不明"))</f>
        <v/>
      </c>
      <c r="J1705" s="6" t="str">
        <f t="shared" si="183"/>
        <v/>
      </c>
      <c r="K1705" s="6" t="str">
        <f>IF(AND(税费设置!$B$5="是",G1705="个人支出",J1705="应税"),"是","否")</f>
        <v>否</v>
      </c>
      <c r="L1705" s="8">
        <f t="shared" si="184"/>
        <v>0</v>
      </c>
      <c r="M1705" s="8">
        <f t="shared" si="185"/>
        <v>0</v>
      </c>
      <c r="N1705" s="8">
        <f t="shared" si="186"/>
        <v>0</v>
      </c>
      <c r="O1705" s="8">
        <f t="shared" si="187"/>
        <v>0</v>
      </c>
      <c r="P1705" s="8">
        <f>IF(K1705&lt;&gt;"是",0,IF(税费设置!$B$6="是",E1705/(1+税费设置!$B$10),E1705))</f>
        <v>0</v>
      </c>
      <c r="Q1705" s="8">
        <f>IF(K1705&lt;&gt;"是",0,P1705*税费设置!$B$8)</f>
        <v>0</v>
      </c>
      <c r="R1705" s="8">
        <f>IF(K1705&lt;&gt;"是",0,P1705*税费设置!$B$9)</f>
        <v>0</v>
      </c>
      <c r="S1705" s="8">
        <f t="shared" si="188"/>
        <v>0</v>
      </c>
    </row>
    <row r="1706" spans="1:19" ht="13.9">
      <c r="A1706" s="6" t="str">
        <f>IF(总支出!A1706="","",总支出!A1706)</f>
        <v/>
      </c>
      <c r="B1706" s="7" t="str">
        <f>IF(总支出!B1706="","",总支出!B1706)</f>
        <v/>
      </c>
      <c r="C1706" s="6" t="str">
        <f t="shared" si="182"/>
        <v/>
      </c>
      <c r="D1706" s="6" t="str">
        <f>IF(总支出!C1706="","",总支出!C1706)</f>
        <v/>
      </c>
      <c r="E1706" s="8" t="str">
        <f>IF(总支出!D1706="","",总支出!D1706)</f>
        <v/>
      </c>
      <c r="F1706" s="6" t="str">
        <f>IF(总支出!E1706="","",总支出!E1706)</f>
        <v/>
      </c>
      <c r="G1706" s="6" t="str">
        <f>IF(总支出!H1706="","",总支出!H1706)</f>
        <v/>
      </c>
      <c r="H1706" s="6" t="str">
        <f>IF(总支出!I1706="","自动",总支出!I1706)</f>
        <v>自动</v>
      </c>
      <c r="I1706" s="6" t="str">
        <f>IF(F1706="","",IFERROR(VLOOKUP(F1706,税费设置!$A$15:$B$27,2,FALSE),"含税不明"))</f>
        <v/>
      </c>
      <c r="J1706" s="6" t="str">
        <f t="shared" si="183"/>
        <v/>
      </c>
      <c r="K1706" s="6" t="str">
        <f>IF(AND(税费设置!$B$5="是",G1706="个人支出",J1706="应税"),"是","否")</f>
        <v>否</v>
      </c>
      <c r="L1706" s="8">
        <f t="shared" si="184"/>
        <v>0</v>
      </c>
      <c r="M1706" s="8">
        <f t="shared" si="185"/>
        <v>0</v>
      </c>
      <c r="N1706" s="8">
        <f t="shared" si="186"/>
        <v>0</v>
      </c>
      <c r="O1706" s="8">
        <f t="shared" si="187"/>
        <v>0</v>
      </c>
      <c r="P1706" s="8">
        <f>IF(K1706&lt;&gt;"是",0,IF(税费设置!$B$6="是",E1706/(1+税费设置!$B$10),E1706))</f>
        <v>0</v>
      </c>
      <c r="Q1706" s="8">
        <f>IF(K1706&lt;&gt;"是",0,P1706*税费设置!$B$8)</f>
        <v>0</v>
      </c>
      <c r="R1706" s="8">
        <f>IF(K1706&lt;&gt;"是",0,P1706*税费设置!$B$9)</f>
        <v>0</v>
      </c>
      <c r="S1706" s="8">
        <f t="shared" si="188"/>
        <v>0</v>
      </c>
    </row>
    <row r="1707" spans="1:19" ht="13.9">
      <c r="A1707" s="6" t="str">
        <f>IF(总支出!A1707="","",总支出!A1707)</f>
        <v/>
      </c>
      <c r="B1707" s="7" t="str">
        <f>IF(总支出!B1707="","",总支出!B1707)</f>
        <v/>
      </c>
      <c r="C1707" s="6" t="str">
        <f t="shared" si="182"/>
        <v/>
      </c>
      <c r="D1707" s="6" t="str">
        <f>IF(总支出!C1707="","",总支出!C1707)</f>
        <v/>
      </c>
      <c r="E1707" s="8" t="str">
        <f>IF(总支出!D1707="","",总支出!D1707)</f>
        <v/>
      </c>
      <c r="F1707" s="6" t="str">
        <f>IF(总支出!E1707="","",总支出!E1707)</f>
        <v/>
      </c>
      <c r="G1707" s="6" t="str">
        <f>IF(总支出!H1707="","",总支出!H1707)</f>
        <v/>
      </c>
      <c r="H1707" s="6" t="str">
        <f>IF(总支出!I1707="","自动",总支出!I1707)</f>
        <v>自动</v>
      </c>
      <c r="I1707" s="6" t="str">
        <f>IF(F1707="","",IFERROR(VLOOKUP(F1707,税费设置!$A$15:$B$27,2,FALSE),"含税不明"))</f>
        <v/>
      </c>
      <c r="J1707" s="6" t="str">
        <f t="shared" si="183"/>
        <v/>
      </c>
      <c r="K1707" s="6" t="str">
        <f>IF(AND(税费设置!$B$5="是",G1707="个人支出",J1707="应税"),"是","否")</f>
        <v>否</v>
      </c>
      <c r="L1707" s="8">
        <f t="shared" si="184"/>
        <v>0</v>
      </c>
      <c r="M1707" s="8">
        <f t="shared" si="185"/>
        <v>0</v>
      </c>
      <c r="N1707" s="8">
        <f t="shared" si="186"/>
        <v>0</v>
      </c>
      <c r="O1707" s="8">
        <f t="shared" si="187"/>
        <v>0</v>
      </c>
      <c r="P1707" s="8">
        <f>IF(K1707&lt;&gt;"是",0,IF(税费设置!$B$6="是",E1707/(1+税费设置!$B$10),E1707))</f>
        <v>0</v>
      </c>
      <c r="Q1707" s="8">
        <f>IF(K1707&lt;&gt;"是",0,P1707*税费设置!$B$8)</f>
        <v>0</v>
      </c>
      <c r="R1707" s="8">
        <f>IF(K1707&lt;&gt;"是",0,P1707*税费设置!$B$9)</f>
        <v>0</v>
      </c>
      <c r="S1707" s="8">
        <f t="shared" si="188"/>
        <v>0</v>
      </c>
    </row>
    <row r="1708" spans="1:19" ht="13.9">
      <c r="A1708" s="6" t="str">
        <f>IF(总支出!A1708="","",总支出!A1708)</f>
        <v/>
      </c>
      <c r="B1708" s="7" t="str">
        <f>IF(总支出!B1708="","",总支出!B1708)</f>
        <v/>
      </c>
      <c r="C1708" s="6" t="str">
        <f t="shared" si="182"/>
        <v/>
      </c>
      <c r="D1708" s="6" t="str">
        <f>IF(总支出!C1708="","",总支出!C1708)</f>
        <v/>
      </c>
      <c r="E1708" s="8" t="str">
        <f>IF(总支出!D1708="","",总支出!D1708)</f>
        <v/>
      </c>
      <c r="F1708" s="6" t="str">
        <f>IF(总支出!E1708="","",总支出!E1708)</f>
        <v/>
      </c>
      <c r="G1708" s="6" t="str">
        <f>IF(总支出!H1708="","",总支出!H1708)</f>
        <v/>
      </c>
      <c r="H1708" s="6" t="str">
        <f>IF(总支出!I1708="","自动",总支出!I1708)</f>
        <v>自动</v>
      </c>
      <c r="I1708" s="6" t="str">
        <f>IF(F1708="","",IFERROR(VLOOKUP(F1708,税费设置!$A$15:$B$27,2,FALSE),"含税不明"))</f>
        <v/>
      </c>
      <c r="J1708" s="6" t="str">
        <f t="shared" si="183"/>
        <v/>
      </c>
      <c r="K1708" s="6" t="str">
        <f>IF(AND(税费设置!$B$5="是",G1708="个人支出",J1708="应税"),"是","否")</f>
        <v>否</v>
      </c>
      <c r="L1708" s="8">
        <f t="shared" si="184"/>
        <v>0</v>
      </c>
      <c r="M1708" s="8">
        <f t="shared" si="185"/>
        <v>0</v>
      </c>
      <c r="N1708" s="8">
        <f t="shared" si="186"/>
        <v>0</v>
      </c>
      <c r="O1708" s="8">
        <f t="shared" si="187"/>
        <v>0</v>
      </c>
      <c r="P1708" s="8">
        <f>IF(K1708&lt;&gt;"是",0,IF(税费设置!$B$6="是",E1708/(1+税费设置!$B$10),E1708))</f>
        <v>0</v>
      </c>
      <c r="Q1708" s="8">
        <f>IF(K1708&lt;&gt;"是",0,P1708*税费设置!$B$8)</f>
        <v>0</v>
      </c>
      <c r="R1708" s="8">
        <f>IF(K1708&lt;&gt;"是",0,P1708*税费设置!$B$9)</f>
        <v>0</v>
      </c>
      <c r="S1708" s="8">
        <f t="shared" si="188"/>
        <v>0</v>
      </c>
    </row>
    <row r="1709" spans="1:19" ht="13.9">
      <c r="A1709" s="6" t="str">
        <f>IF(总支出!A1709="","",总支出!A1709)</f>
        <v/>
      </c>
      <c r="B1709" s="7" t="str">
        <f>IF(总支出!B1709="","",总支出!B1709)</f>
        <v/>
      </c>
      <c r="C1709" s="6" t="str">
        <f t="shared" si="182"/>
        <v/>
      </c>
      <c r="D1709" s="6" t="str">
        <f>IF(总支出!C1709="","",总支出!C1709)</f>
        <v/>
      </c>
      <c r="E1709" s="8" t="str">
        <f>IF(总支出!D1709="","",总支出!D1709)</f>
        <v/>
      </c>
      <c r="F1709" s="6" t="str">
        <f>IF(总支出!E1709="","",总支出!E1709)</f>
        <v/>
      </c>
      <c r="G1709" s="6" t="str">
        <f>IF(总支出!H1709="","",总支出!H1709)</f>
        <v/>
      </c>
      <c r="H1709" s="6" t="str">
        <f>IF(总支出!I1709="","自动",总支出!I1709)</f>
        <v>自动</v>
      </c>
      <c r="I1709" s="6" t="str">
        <f>IF(F1709="","",IFERROR(VLOOKUP(F1709,税费设置!$A$15:$B$27,2,FALSE),"含税不明"))</f>
        <v/>
      </c>
      <c r="J1709" s="6" t="str">
        <f t="shared" si="183"/>
        <v/>
      </c>
      <c r="K1709" s="6" t="str">
        <f>IF(AND(税费设置!$B$5="是",G1709="个人支出",J1709="应税"),"是","否")</f>
        <v>否</v>
      </c>
      <c r="L1709" s="8">
        <f t="shared" si="184"/>
        <v>0</v>
      </c>
      <c r="M1709" s="8">
        <f t="shared" si="185"/>
        <v>0</v>
      </c>
      <c r="N1709" s="8">
        <f t="shared" si="186"/>
        <v>0</v>
      </c>
      <c r="O1709" s="8">
        <f t="shared" si="187"/>
        <v>0</v>
      </c>
      <c r="P1709" s="8">
        <f>IF(K1709&lt;&gt;"是",0,IF(税费设置!$B$6="是",E1709/(1+税费设置!$B$10),E1709))</f>
        <v>0</v>
      </c>
      <c r="Q1709" s="8">
        <f>IF(K1709&lt;&gt;"是",0,P1709*税费设置!$B$8)</f>
        <v>0</v>
      </c>
      <c r="R1709" s="8">
        <f>IF(K1709&lt;&gt;"是",0,P1709*税费设置!$B$9)</f>
        <v>0</v>
      </c>
      <c r="S1709" s="8">
        <f t="shared" si="188"/>
        <v>0</v>
      </c>
    </row>
    <row r="1710" spans="1:19" ht="13.9">
      <c r="A1710" s="6" t="str">
        <f>IF(总支出!A1710="","",总支出!A1710)</f>
        <v/>
      </c>
      <c r="B1710" s="7" t="str">
        <f>IF(总支出!B1710="","",总支出!B1710)</f>
        <v/>
      </c>
      <c r="C1710" s="6" t="str">
        <f t="shared" si="182"/>
        <v/>
      </c>
      <c r="D1710" s="6" t="str">
        <f>IF(总支出!C1710="","",总支出!C1710)</f>
        <v/>
      </c>
      <c r="E1710" s="8" t="str">
        <f>IF(总支出!D1710="","",总支出!D1710)</f>
        <v/>
      </c>
      <c r="F1710" s="6" t="str">
        <f>IF(总支出!E1710="","",总支出!E1710)</f>
        <v/>
      </c>
      <c r="G1710" s="6" t="str">
        <f>IF(总支出!H1710="","",总支出!H1710)</f>
        <v/>
      </c>
      <c r="H1710" s="6" t="str">
        <f>IF(总支出!I1710="","自动",总支出!I1710)</f>
        <v>自动</v>
      </c>
      <c r="I1710" s="6" t="str">
        <f>IF(F1710="","",IFERROR(VLOOKUP(F1710,税费设置!$A$15:$B$27,2,FALSE),"含税不明"))</f>
        <v/>
      </c>
      <c r="J1710" s="6" t="str">
        <f t="shared" si="183"/>
        <v/>
      </c>
      <c r="K1710" s="6" t="str">
        <f>IF(AND(税费设置!$B$5="是",G1710="个人支出",J1710="应税"),"是","否")</f>
        <v>否</v>
      </c>
      <c r="L1710" s="8">
        <f t="shared" si="184"/>
        <v>0</v>
      </c>
      <c r="M1710" s="8">
        <f t="shared" si="185"/>
        <v>0</v>
      </c>
      <c r="N1710" s="8">
        <f t="shared" si="186"/>
        <v>0</v>
      </c>
      <c r="O1710" s="8">
        <f t="shared" si="187"/>
        <v>0</v>
      </c>
      <c r="P1710" s="8">
        <f>IF(K1710&lt;&gt;"是",0,IF(税费设置!$B$6="是",E1710/(1+税费设置!$B$10),E1710))</f>
        <v>0</v>
      </c>
      <c r="Q1710" s="8">
        <f>IF(K1710&lt;&gt;"是",0,P1710*税费设置!$B$8)</f>
        <v>0</v>
      </c>
      <c r="R1710" s="8">
        <f>IF(K1710&lt;&gt;"是",0,P1710*税费设置!$B$9)</f>
        <v>0</v>
      </c>
      <c r="S1710" s="8">
        <f t="shared" si="188"/>
        <v>0</v>
      </c>
    </row>
    <row r="1711" spans="1:19" ht="13.9">
      <c r="A1711" s="6" t="str">
        <f>IF(总支出!A1711="","",总支出!A1711)</f>
        <v/>
      </c>
      <c r="B1711" s="7" t="str">
        <f>IF(总支出!B1711="","",总支出!B1711)</f>
        <v/>
      </c>
      <c r="C1711" s="6" t="str">
        <f t="shared" si="182"/>
        <v/>
      </c>
      <c r="D1711" s="6" t="str">
        <f>IF(总支出!C1711="","",总支出!C1711)</f>
        <v/>
      </c>
      <c r="E1711" s="8" t="str">
        <f>IF(总支出!D1711="","",总支出!D1711)</f>
        <v/>
      </c>
      <c r="F1711" s="6" t="str">
        <f>IF(总支出!E1711="","",总支出!E1711)</f>
        <v/>
      </c>
      <c r="G1711" s="6" t="str">
        <f>IF(总支出!H1711="","",总支出!H1711)</f>
        <v/>
      </c>
      <c r="H1711" s="6" t="str">
        <f>IF(总支出!I1711="","自动",总支出!I1711)</f>
        <v>自动</v>
      </c>
      <c r="I1711" s="6" t="str">
        <f>IF(F1711="","",IFERROR(VLOOKUP(F1711,税费设置!$A$15:$B$27,2,FALSE),"含税不明"))</f>
        <v/>
      </c>
      <c r="J1711" s="6" t="str">
        <f t="shared" si="183"/>
        <v/>
      </c>
      <c r="K1711" s="6" t="str">
        <f>IF(AND(税费设置!$B$5="是",G1711="个人支出",J1711="应税"),"是","否")</f>
        <v>否</v>
      </c>
      <c r="L1711" s="8">
        <f t="shared" si="184"/>
        <v>0</v>
      </c>
      <c r="M1711" s="8">
        <f t="shared" si="185"/>
        <v>0</v>
      </c>
      <c r="N1711" s="8">
        <f t="shared" si="186"/>
        <v>0</v>
      </c>
      <c r="O1711" s="8">
        <f t="shared" si="187"/>
        <v>0</v>
      </c>
      <c r="P1711" s="8">
        <f>IF(K1711&lt;&gt;"是",0,IF(税费设置!$B$6="是",E1711/(1+税费设置!$B$10),E1711))</f>
        <v>0</v>
      </c>
      <c r="Q1711" s="8">
        <f>IF(K1711&lt;&gt;"是",0,P1711*税费设置!$B$8)</f>
        <v>0</v>
      </c>
      <c r="R1711" s="8">
        <f>IF(K1711&lt;&gt;"是",0,P1711*税费设置!$B$9)</f>
        <v>0</v>
      </c>
      <c r="S1711" s="8">
        <f t="shared" si="188"/>
        <v>0</v>
      </c>
    </row>
    <row r="1712" spans="1:19" ht="13.9">
      <c r="A1712" s="6" t="str">
        <f>IF(总支出!A1712="","",总支出!A1712)</f>
        <v/>
      </c>
      <c r="B1712" s="7" t="str">
        <f>IF(总支出!B1712="","",总支出!B1712)</f>
        <v/>
      </c>
      <c r="C1712" s="6" t="str">
        <f t="shared" si="182"/>
        <v/>
      </c>
      <c r="D1712" s="6" t="str">
        <f>IF(总支出!C1712="","",总支出!C1712)</f>
        <v/>
      </c>
      <c r="E1712" s="8" t="str">
        <f>IF(总支出!D1712="","",总支出!D1712)</f>
        <v/>
      </c>
      <c r="F1712" s="6" t="str">
        <f>IF(总支出!E1712="","",总支出!E1712)</f>
        <v/>
      </c>
      <c r="G1712" s="6" t="str">
        <f>IF(总支出!H1712="","",总支出!H1712)</f>
        <v/>
      </c>
      <c r="H1712" s="6" t="str">
        <f>IF(总支出!I1712="","自动",总支出!I1712)</f>
        <v>自动</v>
      </c>
      <c r="I1712" s="6" t="str">
        <f>IF(F1712="","",IFERROR(VLOOKUP(F1712,税费设置!$A$15:$B$27,2,FALSE),"含税不明"))</f>
        <v/>
      </c>
      <c r="J1712" s="6" t="str">
        <f t="shared" si="183"/>
        <v/>
      </c>
      <c r="K1712" s="6" t="str">
        <f>IF(AND(税费设置!$B$5="是",G1712="个人支出",J1712="应税"),"是","否")</f>
        <v>否</v>
      </c>
      <c r="L1712" s="8">
        <f t="shared" si="184"/>
        <v>0</v>
      </c>
      <c r="M1712" s="8">
        <f t="shared" si="185"/>
        <v>0</v>
      </c>
      <c r="N1712" s="8">
        <f t="shared" si="186"/>
        <v>0</v>
      </c>
      <c r="O1712" s="8">
        <f t="shared" si="187"/>
        <v>0</v>
      </c>
      <c r="P1712" s="8">
        <f>IF(K1712&lt;&gt;"是",0,IF(税费设置!$B$6="是",E1712/(1+税费设置!$B$10),E1712))</f>
        <v>0</v>
      </c>
      <c r="Q1712" s="8">
        <f>IF(K1712&lt;&gt;"是",0,P1712*税费设置!$B$8)</f>
        <v>0</v>
      </c>
      <c r="R1712" s="8">
        <f>IF(K1712&lt;&gt;"是",0,P1712*税费设置!$B$9)</f>
        <v>0</v>
      </c>
      <c r="S1712" s="8">
        <f t="shared" si="188"/>
        <v>0</v>
      </c>
    </row>
    <row r="1713" spans="1:19" ht="13.9">
      <c r="A1713" s="6" t="str">
        <f>IF(总支出!A1713="","",总支出!A1713)</f>
        <v/>
      </c>
      <c r="B1713" s="7" t="str">
        <f>IF(总支出!B1713="","",总支出!B1713)</f>
        <v/>
      </c>
      <c r="C1713" s="6" t="str">
        <f t="shared" si="182"/>
        <v/>
      </c>
      <c r="D1713" s="6" t="str">
        <f>IF(总支出!C1713="","",总支出!C1713)</f>
        <v/>
      </c>
      <c r="E1713" s="8" t="str">
        <f>IF(总支出!D1713="","",总支出!D1713)</f>
        <v/>
      </c>
      <c r="F1713" s="6" t="str">
        <f>IF(总支出!E1713="","",总支出!E1713)</f>
        <v/>
      </c>
      <c r="G1713" s="6" t="str">
        <f>IF(总支出!H1713="","",总支出!H1713)</f>
        <v/>
      </c>
      <c r="H1713" s="6" t="str">
        <f>IF(总支出!I1713="","自动",总支出!I1713)</f>
        <v>自动</v>
      </c>
      <c r="I1713" s="6" t="str">
        <f>IF(F1713="","",IFERROR(VLOOKUP(F1713,税费设置!$A$15:$B$27,2,FALSE),"含税不明"))</f>
        <v/>
      </c>
      <c r="J1713" s="6" t="str">
        <f t="shared" si="183"/>
        <v/>
      </c>
      <c r="K1713" s="6" t="str">
        <f>IF(AND(税费设置!$B$5="是",G1713="个人支出",J1713="应税"),"是","否")</f>
        <v>否</v>
      </c>
      <c r="L1713" s="8">
        <f t="shared" si="184"/>
        <v>0</v>
      </c>
      <c r="M1713" s="8">
        <f t="shared" si="185"/>
        <v>0</v>
      </c>
      <c r="N1713" s="8">
        <f t="shared" si="186"/>
        <v>0</v>
      </c>
      <c r="O1713" s="8">
        <f t="shared" si="187"/>
        <v>0</v>
      </c>
      <c r="P1713" s="8">
        <f>IF(K1713&lt;&gt;"是",0,IF(税费设置!$B$6="是",E1713/(1+税费设置!$B$10),E1713))</f>
        <v>0</v>
      </c>
      <c r="Q1713" s="8">
        <f>IF(K1713&lt;&gt;"是",0,P1713*税费设置!$B$8)</f>
        <v>0</v>
      </c>
      <c r="R1713" s="8">
        <f>IF(K1713&lt;&gt;"是",0,P1713*税费设置!$B$9)</f>
        <v>0</v>
      </c>
      <c r="S1713" s="8">
        <f t="shared" si="188"/>
        <v>0</v>
      </c>
    </row>
    <row r="1714" spans="1:19" ht="13.9">
      <c r="A1714" s="6" t="str">
        <f>IF(总支出!A1714="","",总支出!A1714)</f>
        <v/>
      </c>
      <c r="B1714" s="7" t="str">
        <f>IF(总支出!B1714="","",总支出!B1714)</f>
        <v/>
      </c>
      <c r="C1714" s="6" t="str">
        <f t="shared" si="182"/>
        <v/>
      </c>
      <c r="D1714" s="6" t="str">
        <f>IF(总支出!C1714="","",总支出!C1714)</f>
        <v/>
      </c>
      <c r="E1714" s="8" t="str">
        <f>IF(总支出!D1714="","",总支出!D1714)</f>
        <v/>
      </c>
      <c r="F1714" s="6" t="str">
        <f>IF(总支出!E1714="","",总支出!E1714)</f>
        <v/>
      </c>
      <c r="G1714" s="6" t="str">
        <f>IF(总支出!H1714="","",总支出!H1714)</f>
        <v/>
      </c>
      <c r="H1714" s="6" t="str">
        <f>IF(总支出!I1714="","自动",总支出!I1714)</f>
        <v>自动</v>
      </c>
      <c r="I1714" s="6" t="str">
        <f>IF(F1714="","",IFERROR(VLOOKUP(F1714,税费设置!$A$15:$B$27,2,FALSE),"含税不明"))</f>
        <v/>
      </c>
      <c r="J1714" s="6" t="str">
        <f t="shared" si="183"/>
        <v/>
      </c>
      <c r="K1714" s="6" t="str">
        <f>IF(AND(税费设置!$B$5="是",G1714="个人支出",J1714="应税"),"是","否")</f>
        <v>否</v>
      </c>
      <c r="L1714" s="8">
        <f t="shared" si="184"/>
        <v>0</v>
      </c>
      <c r="M1714" s="8">
        <f t="shared" si="185"/>
        <v>0</v>
      </c>
      <c r="N1714" s="8">
        <f t="shared" si="186"/>
        <v>0</v>
      </c>
      <c r="O1714" s="8">
        <f t="shared" si="187"/>
        <v>0</v>
      </c>
      <c r="P1714" s="8">
        <f>IF(K1714&lt;&gt;"是",0,IF(税费设置!$B$6="是",E1714/(1+税费设置!$B$10),E1714))</f>
        <v>0</v>
      </c>
      <c r="Q1714" s="8">
        <f>IF(K1714&lt;&gt;"是",0,P1714*税费设置!$B$8)</f>
        <v>0</v>
      </c>
      <c r="R1714" s="8">
        <f>IF(K1714&lt;&gt;"是",0,P1714*税费设置!$B$9)</f>
        <v>0</v>
      </c>
      <c r="S1714" s="8">
        <f t="shared" si="188"/>
        <v>0</v>
      </c>
    </row>
    <row r="1715" spans="1:19" ht="13.9">
      <c r="A1715" s="6" t="str">
        <f>IF(总支出!A1715="","",总支出!A1715)</f>
        <v/>
      </c>
      <c r="B1715" s="7" t="str">
        <f>IF(总支出!B1715="","",总支出!B1715)</f>
        <v/>
      </c>
      <c r="C1715" s="6" t="str">
        <f t="shared" si="182"/>
        <v/>
      </c>
      <c r="D1715" s="6" t="str">
        <f>IF(总支出!C1715="","",总支出!C1715)</f>
        <v/>
      </c>
      <c r="E1715" s="8" t="str">
        <f>IF(总支出!D1715="","",总支出!D1715)</f>
        <v/>
      </c>
      <c r="F1715" s="6" t="str">
        <f>IF(总支出!E1715="","",总支出!E1715)</f>
        <v/>
      </c>
      <c r="G1715" s="6" t="str">
        <f>IF(总支出!H1715="","",总支出!H1715)</f>
        <v/>
      </c>
      <c r="H1715" s="6" t="str">
        <f>IF(总支出!I1715="","自动",总支出!I1715)</f>
        <v>自动</v>
      </c>
      <c r="I1715" s="6" t="str">
        <f>IF(F1715="","",IFERROR(VLOOKUP(F1715,税费设置!$A$15:$B$27,2,FALSE),"含税不明"))</f>
        <v/>
      </c>
      <c r="J1715" s="6" t="str">
        <f t="shared" si="183"/>
        <v/>
      </c>
      <c r="K1715" s="6" t="str">
        <f>IF(AND(税费设置!$B$5="是",G1715="个人支出",J1715="应税"),"是","否")</f>
        <v>否</v>
      </c>
      <c r="L1715" s="8">
        <f t="shared" si="184"/>
        <v>0</v>
      </c>
      <c r="M1715" s="8">
        <f t="shared" si="185"/>
        <v>0</v>
      </c>
      <c r="N1715" s="8">
        <f t="shared" si="186"/>
        <v>0</v>
      </c>
      <c r="O1715" s="8">
        <f t="shared" si="187"/>
        <v>0</v>
      </c>
      <c r="P1715" s="8">
        <f>IF(K1715&lt;&gt;"是",0,IF(税费设置!$B$6="是",E1715/(1+税费设置!$B$10),E1715))</f>
        <v>0</v>
      </c>
      <c r="Q1715" s="8">
        <f>IF(K1715&lt;&gt;"是",0,P1715*税费设置!$B$8)</f>
        <v>0</v>
      </c>
      <c r="R1715" s="8">
        <f>IF(K1715&lt;&gt;"是",0,P1715*税费设置!$B$9)</f>
        <v>0</v>
      </c>
      <c r="S1715" s="8">
        <f t="shared" si="188"/>
        <v>0</v>
      </c>
    </row>
    <row r="1716" spans="1:19" ht="13.9">
      <c r="A1716" s="6" t="str">
        <f>IF(总支出!A1716="","",总支出!A1716)</f>
        <v/>
      </c>
      <c r="B1716" s="7" t="str">
        <f>IF(总支出!B1716="","",总支出!B1716)</f>
        <v/>
      </c>
      <c r="C1716" s="6" t="str">
        <f t="shared" si="182"/>
        <v/>
      </c>
      <c r="D1716" s="6" t="str">
        <f>IF(总支出!C1716="","",总支出!C1716)</f>
        <v/>
      </c>
      <c r="E1716" s="8" t="str">
        <f>IF(总支出!D1716="","",总支出!D1716)</f>
        <v/>
      </c>
      <c r="F1716" s="6" t="str">
        <f>IF(总支出!E1716="","",总支出!E1716)</f>
        <v/>
      </c>
      <c r="G1716" s="6" t="str">
        <f>IF(总支出!H1716="","",总支出!H1716)</f>
        <v/>
      </c>
      <c r="H1716" s="6" t="str">
        <f>IF(总支出!I1716="","自动",总支出!I1716)</f>
        <v>自动</v>
      </c>
      <c r="I1716" s="6" t="str">
        <f>IF(F1716="","",IFERROR(VLOOKUP(F1716,税费设置!$A$15:$B$27,2,FALSE),"含税不明"))</f>
        <v/>
      </c>
      <c r="J1716" s="6" t="str">
        <f t="shared" si="183"/>
        <v/>
      </c>
      <c r="K1716" s="6" t="str">
        <f>IF(AND(税费设置!$B$5="是",G1716="个人支出",J1716="应税"),"是","否")</f>
        <v>否</v>
      </c>
      <c r="L1716" s="8">
        <f t="shared" si="184"/>
        <v>0</v>
      </c>
      <c r="M1716" s="8">
        <f t="shared" si="185"/>
        <v>0</v>
      </c>
      <c r="N1716" s="8">
        <f t="shared" si="186"/>
        <v>0</v>
      </c>
      <c r="O1716" s="8">
        <f t="shared" si="187"/>
        <v>0</v>
      </c>
      <c r="P1716" s="8">
        <f>IF(K1716&lt;&gt;"是",0,IF(税费设置!$B$6="是",E1716/(1+税费设置!$B$10),E1716))</f>
        <v>0</v>
      </c>
      <c r="Q1716" s="8">
        <f>IF(K1716&lt;&gt;"是",0,P1716*税费设置!$B$8)</f>
        <v>0</v>
      </c>
      <c r="R1716" s="8">
        <f>IF(K1716&lt;&gt;"是",0,P1716*税费设置!$B$9)</f>
        <v>0</v>
      </c>
      <c r="S1716" s="8">
        <f t="shared" si="188"/>
        <v>0</v>
      </c>
    </row>
    <row r="1717" spans="1:19" ht="13.9">
      <c r="A1717" s="6" t="str">
        <f>IF(总支出!A1717="","",总支出!A1717)</f>
        <v/>
      </c>
      <c r="B1717" s="7" t="str">
        <f>IF(总支出!B1717="","",总支出!B1717)</f>
        <v/>
      </c>
      <c r="C1717" s="6" t="str">
        <f t="shared" si="182"/>
        <v/>
      </c>
      <c r="D1717" s="6" t="str">
        <f>IF(总支出!C1717="","",总支出!C1717)</f>
        <v/>
      </c>
      <c r="E1717" s="8" t="str">
        <f>IF(总支出!D1717="","",总支出!D1717)</f>
        <v/>
      </c>
      <c r="F1717" s="6" t="str">
        <f>IF(总支出!E1717="","",总支出!E1717)</f>
        <v/>
      </c>
      <c r="G1717" s="6" t="str">
        <f>IF(总支出!H1717="","",总支出!H1717)</f>
        <v/>
      </c>
      <c r="H1717" s="6" t="str">
        <f>IF(总支出!I1717="","自动",总支出!I1717)</f>
        <v>自动</v>
      </c>
      <c r="I1717" s="6" t="str">
        <f>IF(F1717="","",IFERROR(VLOOKUP(F1717,税费设置!$A$15:$B$27,2,FALSE),"含税不明"))</f>
        <v/>
      </c>
      <c r="J1717" s="6" t="str">
        <f t="shared" si="183"/>
        <v/>
      </c>
      <c r="K1717" s="6" t="str">
        <f>IF(AND(税费设置!$B$5="是",G1717="个人支出",J1717="应税"),"是","否")</f>
        <v>否</v>
      </c>
      <c r="L1717" s="8">
        <f t="shared" si="184"/>
        <v>0</v>
      </c>
      <c r="M1717" s="8">
        <f t="shared" si="185"/>
        <v>0</v>
      </c>
      <c r="N1717" s="8">
        <f t="shared" si="186"/>
        <v>0</v>
      </c>
      <c r="O1717" s="8">
        <f t="shared" si="187"/>
        <v>0</v>
      </c>
      <c r="P1717" s="8">
        <f>IF(K1717&lt;&gt;"是",0,IF(税费设置!$B$6="是",E1717/(1+税费设置!$B$10),E1717))</f>
        <v>0</v>
      </c>
      <c r="Q1717" s="8">
        <f>IF(K1717&lt;&gt;"是",0,P1717*税费设置!$B$8)</f>
        <v>0</v>
      </c>
      <c r="R1717" s="8">
        <f>IF(K1717&lt;&gt;"是",0,P1717*税费设置!$B$9)</f>
        <v>0</v>
      </c>
      <c r="S1717" s="8">
        <f t="shared" si="188"/>
        <v>0</v>
      </c>
    </row>
    <row r="1718" spans="1:19" ht="13.9">
      <c r="A1718" s="6" t="str">
        <f>IF(总支出!A1718="","",总支出!A1718)</f>
        <v/>
      </c>
      <c r="B1718" s="7" t="str">
        <f>IF(总支出!B1718="","",总支出!B1718)</f>
        <v/>
      </c>
      <c r="C1718" s="6" t="str">
        <f t="shared" si="182"/>
        <v/>
      </c>
      <c r="D1718" s="6" t="str">
        <f>IF(总支出!C1718="","",总支出!C1718)</f>
        <v/>
      </c>
      <c r="E1718" s="8" t="str">
        <f>IF(总支出!D1718="","",总支出!D1718)</f>
        <v/>
      </c>
      <c r="F1718" s="6" t="str">
        <f>IF(总支出!E1718="","",总支出!E1718)</f>
        <v/>
      </c>
      <c r="G1718" s="6" t="str">
        <f>IF(总支出!H1718="","",总支出!H1718)</f>
        <v/>
      </c>
      <c r="H1718" s="6" t="str">
        <f>IF(总支出!I1718="","自动",总支出!I1718)</f>
        <v>自动</v>
      </c>
      <c r="I1718" s="6" t="str">
        <f>IF(F1718="","",IFERROR(VLOOKUP(F1718,税费设置!$A$15:$B$27,2,FALSE),"含税不明"))</f>
        <v/>
      </c>
      <c r="J1718" s="6" t="str">
        <f t="shared" si="183"/>
        <v/>
      </c>
      <c r="K1718" s="6" t="str">
        <f>IF(AND(税费设置!$B$5="是",G1718="个人支出",J1718="应税"),"是","否")</f>
        <v>否</v>
      </c>
      <c r="L1718" s="8">
        <f t="shared" si="184"/>
        <v>0</v>
      </c>
      <c r="M1718" s="8">
        <f t="shared" si="185"/>
        <v>0</v>
      </c>
      <c r="N1718" s="8">
        <f t="shared" si="186"/>
        <v>0</v>
      </c>
      <c r="O1718" s="8">
        <f t="shared" si="187"/>
        <v>0</v>
      </c>
      <c r="P1718" s="8">
        <f>IF(K1718&lt;&gt;"是",0,IF(税费设置!$B$6="是",E1718/(1+税费设置!$B$10),E1718))</f>
        <v>0</v>
      </c>
      <c r="Q1718" s="8">
        <f>IF(K1718&lt;&gt;"是",0,P1718*税费设置!$B$8)</f>
        <v>0</v>
      </c>
      <c r="R1718" s="8">
        <f>IF(K1718&lt;&gt;"是",0,P1718*税费设置!$B$9)</f>
        <v>0</v>
      </c>
      <c r="S1718" s="8">
        <f t="shared" si="188"/>
        <v>0</v>
      </c>
    </row>
    <row r="1719" spans="1:19" ht="13.9">
      <c r="A1719" s="6" t="str">
        <f>IF(总支出!A1719="","",总支出!A1719)</f>
        <v/>
      </c>
      <c r="B1719" s="7" t="str">
        <f>IF(总支出!B1719="","",总支出!B1719)</f>
        <v/>
      </c>
      <c r="C1719" s="6" t="str">
        <f t="shared" si="182"/>
        <v/>
      </c>
      <c r="D1719" s="6" t="str">
        <f>IF(总支出!C1719="","",总支出!C1719)</f>
        <v/>
      </c>
      <c r="E1719" s="8" t="str">
        <f>IF(总支出!D1719="","",总支出!D1719)</f>
        <v/>
      </c>
      <c r="F1719" s="6" t="str">
        <f>IF(总支出!E1719="","",总支出!E1719)</f>
        <v/>
      </c>
      <c r="G1719" s="6" t="str">
        <f>IF(总支出!H1719="","",总支出!H1719)</f>
        <v/>
      </c>
      <c r="H1719" s="6" t="str">
        <f>IF(总支出!I1719="","自动",总支出!I1719)</f>
        <v>自动</v>
      </c>
      <c r="I1719" s="6" t="str">
        <f>IF(F1719="","",IFERROR(VLOOKUP(F1719,税费设置!$A$15:$B$27,2,FALSE),"含税不明"))</f>
        <v/>
      </c>
      <c r="J1719" s="6" t="str">
        <f t="shared" si="183"/>
        <v/>
      </c>
      <c r="K1719" s="6" t="str">
        <f>IF(AND(税费设置!$B$5="是",G1719="个人支出",J1719="应税"),"是","否")</f>
        <v>否</v>
      </c>
      <c r="L1719" s="8">
        <f t="shared" si="184"/>
        <v>0</v>
      </c>
      <c r="M1719" s="8">
        <f t="shared" si="185"/>
        <v>0</v>
      </c>
      <c r="N1719" s="8">
        <f t="shared" si="186"/>
        <v>0</v>
      </c>
      <c r="O1719" s="8">
        <f t="shared" si="187"/>
        <v>0</v>
      </c>
      <c r="P1719" s="8">
        <f>IF(K1719&lt;&gt;"是",0,IF(税费设置!$B$6="是",E1719/(1+税费设置!$B$10),E1719))</f>
        <v>0</v>
      </c>
      <c r="Q1719" s="8">
        <f>IF(K1719&lt;&gt;"是",0,P1719*税费设置!$B$8)</f>
        <v>0</v>
      </c>
      <c r="R1719" s="8">
        <f>IF(K1719&lt;&gt;"是",0,P1719*税费设置!$B$9)</f>
        <v>0</v>
      </c>
      <c r="S1719" s="8">
        <f t="shared" si="188"/>
        <v>0</v>
      </c>
    </row>
    <row r="1720" spans="1:19" ht="13.9">
      <c r="A1720" s="6" t="str">
        <f>IF(总支出!A1720="","",总支出!A1720)</f>
        <v/>
      </c>
      <c r="B1720" s="7" t="str">
        <f>IF(总支出!B1720="","",总支出!B1720)</f>
        <v/>
      </c>
      <c r="C1720" s="6" t="str">
        <f t="shared" si="182"/>
        <v/>
      </c>
      <c r="D1720" s="6" t="str">
        <f>IF(总支出!C1720="","",总支出!C1720)</f>
        <v/>
      </c>
      <c r="E1720" s="8" t="str">
        <f>IF(总支出!D1720="","",总支出!D1720)</f>
        <v/>
      </c>
      <c r="F1720" s="6" t="str">
        <f>IF(总支出!E1720="","",总支出!E1720)</f>
        <v/>
      </c>
      <c r="G1720" s="6" t="str">
        <f>IF(总支出!H1720="","",总支出!H1720)</f>
        <v/>
      </c>
      <c r="H1720" s="6" t="str">
        <f>IF(总支出!I1720="","自动",总支出!I1720)</f>
        <v>自动</v>
      </c>
      <c r="I1720" s="6" t="str">
        <f>IF(F1720="","",IFERROR(VLOOKUP(F1720,税费设置!$A$15:$B$27,2,FALSE),"含税不明"))</f>
        <v/>
      </c>
      <c r="J1720" s="6" t="str">
        <f t="shared" si="183"/>
        <v/>
      </c>
      <c r="K1720" s="6" t="str">
        <f>IF(AND(税费设置!$B$5="是",G1720="个人支出",J1720="应税"),"是","否")</f>
        <v>否</v>
      </c>
      <c r="L1720" s="8">
        <f t="shared" si="184"/>
        <v>0</v>
      </c>
      <c r="M1720" s="8">
        <f t="shared" si="185"/>
        <v>0</v>
      </c>
      <c r="N1720" s="8">
        <f t="shared" si="186"/>
        <v>0</v>
      </c>
      <c r="O1720" s="8">
        <f t="shared" si="187"/>
        <v>0</v>
      </c>
      <c r="P1720" s="8">
        <f>IF(K1720&lt;&gt;"是",0,IF(税费设置!$B$6="是",E1720/(1+税费设置!$B$10),E1720))</f>
        <v>0</v>
      </c>
      <c r="Q1720" s="8">
        <f>IF(K1720&lt;&gt;"是",0,P1720*税费设置!$B$8)</f>
        <v>0</v>
      </c>
      <c r="R1720" s="8">
        <f>IF(K1720&lt;&gt;"是",0,P1720*税费设置!$B$9)</f>
        <v>0</v>
      </c>
      <c r="S1720" s="8">
        <f t="shared" si="188"/>
        <v>0</v>
      </c>
    </row>
    <row r="1721" spans="1:19" ht="13.9">
      <c r="A1721" s="6" t="str">
        <f>IF(总支出!A1721="","",总支出!A1721)</f>
        <v/>
      </c>
      <c r="B1721" s="7" t="str">
        <f>IF(总支出!B1721="","",总支出!B1721)</f>
        <v/>
      </c>
      <c r="C1721" s="6" t="str">
        <f t="shared" si="182"/>
        <v/>
      </c>
      <c r="D1721" s="6" t="str">
        <f>IF(总支出!C1721="","",总支出!C1721)</f>
        <v/>
      </c>
      <c r="E1721" s="8" t="str">
        <f>IF(总支出!D1721="","",总支出!D1721)</f>
        <v/>
      </c>
      <c r="F1721" s="6" t="str">
        <f>IF(总支出!E1721="","",总支出!E1721)</f>
        <v/>
      </c>
      <c r="G1721" s="6" t="str">
        <f>IF(总支出!H1721="","",总支出!H1721)</f>
        <v/>
      </c>
      <c r="H1721" s="6" t="str">
        <f>IF(总支出!I1721="","自动",总支出!I1721)</f>
        <v>自动</v>
      </c>
      <c r="I1721" s="6" t="str">
        <f>IF(F1721="","",IFERROR(VLOOKUP(F1721,税费设置!$A$15:$B$27,2,FALSE),"含税不明"))</f>
        <v/>
      </c>
      <c r="J1721" s="6" t="str">
        <f t="shared" si="183"/>
        <v/>
      </c>
      <c r="K1721" s="6" t="str">
        <f>IF(AND(税费设置!$B$5="是",G1721="个人支出",J1721="应税"),"是","否")</f>
        <v>否</v>
      </c>
      <c r="L1721" s="8">
        <f t="shared" si="184"/>
        <v>0</v>
      </c>
      <c r="M1721" s="8">
        <f t="shared" si="185"/>
        <v>0</v>
      </c>
      <c r="N1721" s="8">
        <f t="shared" si="186"/>
        <v>0</v>
      </c>
      <c r="O1721" s="8">
        <f t="shared" si="187"/>
        <v>0</v>
      </c>
      <c r="P1721" s="8">
        <f>IF(K1721&lt;&gt;"是",0,IF(税费设置!$B$6="是",E1721/(1+税费设置!$B$10),E1721))</f>
        <v>0</v>
      </c>
      <c r="Q1721" s="8">
        <f>IF(K1721&lt;&gt;"是",0,P1721*税费设置!$B$8)</f>
        <v>0</v>
      </c>
      <c r="R1721" s="8">
        <f>IF(K1721&lt;&gt;"是",0,P1721*税费设置!$B$9)</f>
        <v>0</v>
      </c>
      <c r="S1721" s="8">
        <f t="shared" si="188"/>
        <v>0</v>
      </c>
    </row>
    <row r="1722" spans="1:19" ht="13.9">
      <c r="A1722" s="6" t="str">
        <f>IF(总支出!A1722="","",总支出!A1722)</f>
        <v/>
      </c>
      <c r="B1722" s="7" t="str">
        <f>IF(总支出!B1722="","",总支出!B1722)</f>
        <v/>
      </c>
      <c r="C1722" s="6" t="str">
        <f t="shared" si="182"/>
        <v/>
      </c>
      <c r="D1722" s="6" t="str">
        <f>IF(总支出!C1722="","",总支出!C1722)</f>
        <v/>
      </c>
      <c r="E1722" s="8" t="str">
        <f>IF(总支出!D1722="","",总支出!D1722)</f>
        <v/>
      </c>
      <c r="F1722" s="6" t="str">
        <f>IF(总支出!E1722="","",总支出!E1722)</f>
        <v/>
      </c>
      <c r="G1722" s="6" t="str">
        <f>IF(总支出!H1722="","",总支出!H1722)</f>
        <v/>
      </c>
      <c r="H1722" s="6" t="str">
        <f>IF(总支出!I1722="","自动",总支出!I1722)</f>
        <v>自动</v>
      </c>
      <c r="I1722" s="6" t="str">
        <f>IF(F1722="","",IFERROR(VLOOKUP(F1722,税费设置!$A$15:$B$27,2,FALSE),"含税不明"))</f>
        <v/>
      </c>
      <c r="J1722" s="6" t="str">
        <f t="shared" si="183"/>
        <v/>
      </c>
      <c r="K1722" s="6" t="str">
        <f>IF(AND(税费设置!$B$5="是",G1722="个人支出",J1722="应税"),"是","否")</f>
        <v>否</v>
      </c>
      <c r="L1722" s="8">
        <f t="shared" si="184"/>
        <v>0</v>
      </c>
      <c r="M1722" s="8">
        <f t="shared" si="185"/>
        <v>0</v>
      </c>
      <c r="N1722" s="8">
        <f t="shared" si="186"/>
        <v>0</v>
      </c>
      <c r="O1722" s="8">
        <f t="shared" si="187"/>
        <v>0</v>
      </c>
      <c r="P1722" s="8">
        <f>IF(K1722&lt;&gt;"是",0,IF(税费设置!$B$6="是",E1722/(1+税费设置!$B$10),E1722))</f>
        <v>0</v>
      </c>
      <c r="Q1722" s="8">
        <f>IF(K1722&lt;&gt;"是",0,P1722*税费设置!$B$8)</f>
        <v>0</v>
      </c>
      <c r="R1722" s="8">
        <f>IF(K1722&lt;&gt;"是",0,P1722*税费设置!$B$9)</f>
        <v>0</v>
      </c>
      <c r="S1722" s="8">
        <f t="shared" si="188"/>
        <v>0</v>
      </c>
    </row>
    <row r="1723" spans="1:19" ht="13.9">
      <c r="A1723" s="6" t="str">
        <f>IF(总支出!A1723="","",总支出!A1723)</f>
        <v/>
      </c>
      <c r="B1723" s="7" t="str">
        <f>IF(总支出!B1723="","",总支出!B1723)</f>
        <v/>
      </c>
      <c r="C1723" s="6" t="str">
        <f t="shared" si="182"/>
        <v/>
      </c>
      <c r="D1723" s="6" t="str">
        <f>IF(总支出!C1723="","",总支出!C1723)</f>
        <v/>
      </c>
      <c r="E1723" s="8" t="str">
        <f>IF(总支出!D1723="","",总支出!D1723)</f>
        <v/>
      </c>
      <c r="F1723" s="6" t="str">
        <f>IF(总支出!E1723="","",总支出!E1723)</f>
        <v/>
      </c>
      <c r="G1723" s="6" t="str">
        <f>IF(总支出!H1723="","",总支出!H1723)</f>
        <v/>
      </c>
      <c r="H1723" s="6" t="str">
        <f>IF(总支出!I1723="","自动",总支出!I1723)</f>
        <v>自动</v>
      </c>
      <c r="I1723" s="6" t="str">
        <f>IF(F1723="","",IFERROR(VLOOKUP(F1723,税费设置!$A$15:$B$27,2,FALSE),"含税不明"))</f>
        <v/>
      </c>
      <c r="J1723" s="6" t="str">
        <f t="shared" si="183"/>
        <v/>
      </c>
      <c r="K1723" s="6" t="str">
        <f>IF(AND(税费设置!$B$5="是",G1723="个人支出",J1723="应税"),"是","否")</f>
        <v>否</v>
      </c>
      <c r="L1723" s="8">
        <f t="shared" si="184"/>
        <v>0</v>
      </c>
      <c r="M1723" s="8">
        <f t="shared" si="185"/>
        <v>0</v>
      </c>
      <c r="N1723" s="8">
        <f t="shared" si="186"/>
        <v>0</v>
      </c>
      <c r="O1723" s="8">
        <f t="shared" si="187"/>
        <v>0</v>
      </c>
      <c r="P1723" s="8">
        <f>IF(K1723&lt;&gt;"是",0,IF(税费设置!$B$6="是",E1723/(1+税费设置!$B$10),E1723))</f>
        <v>0</v>
      </c>
      <c r="Q1723" s="8">
        <f>IF(K1723&lt;&gt;"是",0,P1723*税费设置!$B$8)</f>
        <v>0</v>
      </c>
      <c r="R1723" s="8">
        <f>IF(K1723&lt;&gt;"是",0,P1723*税费设置!$B$9)</f>
        <v>0</v>
      </c>
      <c r="S1723" s="8">
        <f t="shared" si="188"/>
        <v>0</v>
      </c>
    </row>
    <row r="1724" spans="1:19" ht="13.9">
      <c r="A1724" s="6" t="str">
        <f>IF(总支出!A1724="","",总支出!A1724)</f>
        <v/>
      </c>
      <c r="B1724" s="7" t="str">
        <f>IF(总支出!B1724="","",总支出!B1724)</f>
        <v/>
      </c>
      <c r="C1724" s="6" t="str">
        <f t="shared" si="182"/>
        <v/>
      </c>
      <c r="D1724" s="6" t="str">
        <f>IF(总支出!C1724="","",总支出!C1724)</f>
        <v/>
      </c>
      <c r="E1724" s="8" t="str">
        <f>IF(总支出!D1724="","",总支出!D1724)</f>
        <v/>
      </c>
      <c r="F1724" s="6" t="str">
        <f>IF(总支出!E1724="","",总支出!E1724)</f>
        <v/>
      </c>
      <c r="G1724" s="6" t="str">
        <f>IF(总支出!H1724="","",总支出!H1724)</f>
        <v/>
      </c>
      <c r="H1724" s="6" t="str">
        <f>IF(总支出!I1724="","自动",总支出!I1724)</f>
        <v>自动</v>
      </c>
      <c r="I1724" s="6" t="str">
        <f>IF(F1724="","",IFERROR(VLOOKUP(F1724,税费设置!$A$15:$B$27,2,FALSE),"含税不明"))</f>
        <v/>
      </c>
      <c r="J1724" s="6" t="str">
        <f t="shared" si="183"/>
        <v/>
      </c>
      <c r="K1724" s="6" t="str">
        <f>IF(AND(税费设置!$B$5="是",G1724="个人支出",J1724="应税"),"是","否")</f>
        <v>否</v>
      </c>
      <c r="L1724" s="8">
        <f t="shared" si="184"/>
        <v>0</v>
      </c>
      <c r="M1724" s="8">
        <f t="shared" si="185"/>
        <v>0</v>
      </c>
      <c r="N1724" s="8">
        <f t="shared" si="186"/>
        <v>0</v>
      </c>
      <c r="O1724" s="8">
        <f t="shared" si="187"/>
        <v>0</v>
      </c>
      <c r="P1724" s="8">
        <f>IF(K1724&lt;&gt;"是",0,IF(税费设置!$B$6="是",E1724/(1+税费设置!$B$10),E1724))</f>
        <v>0</v>
      </c>
      <c r="Q1724" s="8">
        <f>IF(K1724&lt;&gt;"是",0,P1724*税费设置!$B$8)</f>
        <v>0</v>
      </c>
      <c r="R1724" s="8">
        <f>IF(K1724&lt;&gt;"是",0,P1724*税费设置!$B$9)</f>
        <v>0</v>
      </c>
      <c r="S1724" s="8">
        <f t="shared" si="188"/>
        <v>0</v>
      </c>
    </row>
    <row r="1725" spans="1:19" ht="13.9">
      <c r="A1725" s="6" t="str">
        <f>IF(总支出!A1725="","",总支出!A1725)</f>
        <v/>
      </c>
      <c r="B1725" s="7" t="str">
        <f>IF(总支出!B1725="","",总支出!B1725)</f>
        <v/>
      </c>
      <c r="C1725" s="6" t="str">
        <f t="shared" si="182"/>
        <v/>
      </c>
      <c r="D1725" s="6" t="str">
        <f>IF(总支出!C1725="","",总支出!C1725)</f>
        <v/>
      </c>
      <c r="E1725" s="8" t="str">
        <f>IF(总支出!D1725="","",总支出!D1725)</f>
        <v/>
      </c>
      <c r="F1725" s="6" t="str">
        <f>IF(总支出!E1725="","",总支出!E1725)</f>
        <v/>
      </c>
      <c r="G1725" s="6" t="str">
        <f>IF(总支出!H1725="","",总支出!H1725)</f>
        <v/>
      </c>
      <c r="H1725" s="6" t="str">
        <f>IF(总支出!I1725="","自动",总支出!I1725)</f>
        <v>自动</v>
      </c>
      <c r="I1725" s="6" t="str">
        <f>IF(F1725="","",IFERROR(VLOOKUP(F1725,税费设置!$A$15:$B$27,2,FALSE),"含税不明"))</f>
        <v/>
      </c>
      <c r="J1725" s="6" t="str">
        <f t="shared" si="183"/>
        <v/>
      </c>
      <c r="K1725" s="6" t="str">
        <f>IF(AND(税费设置!$B$5="是",G1725="个人支出",J1725="应税"),"是","否")</f>
        <v>否</v>
      </c>
      <c r="L1725" s="8">
        <f t="shared" si="184"/>
        <v>0</v>
      </c>
      <c r="M1725" s="8">
        <f t="shared" si="185"/>
        <v>0</v>
      </c>
      <c r="N1725" s="8">
        <f t="shared" si="186"/>
        <v>0</v>
      </c>
      <c r="O1725" s="8">
        <f t="shared" si="187"/>
        <v>0</v>
      </c>
      <c r="P1725" s="8">
        <f>IF(K1725&lt;&gt;"是",0,IF(税费设置!$B$6="是",E1725/(1+税费设置!$B$10),E1725))</f>
        <v>0</v>
      </c>
      <c r="Q1725" s="8">
        <f>IF(K1725&lt;&gt;"是",0,P1725*税费设置!$B$8)</f>
        <v>0</v>
      </c>
      <c r="R1725" s="8">
        <f>IF(K1725&lt;&gt;"是",0,P1725*税费设置!$B$9)</f>
        <v>0</v>
      </c>
      <c r="S1725" s="8">
        <f t="shared" si="188"/>
        <v>0</v>
      </c>
    </row>
    <row r="1726" spans="1:19" ht="13.9">
      <c r="A1726" s="6" t="str">
        <f>IF(总支出!A1726="","",总支出!A1726)</f>
        <v/>
      </c>
      <c r="B1726" s="7" t="str">
        <f>IF(总支出!B1726="","",总支出!B1726)</f>
        <v/>
      </c>
      <c r="C1726" s="6" t="str">
        <f t="shared" si="182"/>
        <v/>
      </c>
      <c r="D1726" s="6" t="str">
        <f>IF(总支出!C1726="","",总支出!C1726)</f>
        <v/>
      </c>
      <c r="E1726" s="8" t="str">
        <f>IF(总支出!D1726="","",总支出!D1726)</f>
        <v/>
      </c>
      <c r="F1726" s="6" t="str">
        <f>IF(总支出!E1726="","",总支出!E1726)</f>
        <v/>
      </c>
      <c r="G1726" s="6" t="str">
        <f>IF(总支出!H1726="","",总支出!H1726)</f>
        <v/>
      </c>
      <c r="H1726" s="6" t="str">
        <f>IF(总支出!I1726="","自动",总支出!I1726)</f>
        <v>自动</v>
      </c>
      <c r="I1726" s="6" t="str">
        <f>IF(F1726="","",IFERROR(VLOOKUP(F1726,税费设置!$A$15:$B$27,2,FALSE),"含税不明"))</f>
        <v/>
      </c>
      <c r="J1726" s="6" t="str">
        <f t="shared" si="183"/>
        <v/>
      </c>
      <c r="K1726" s="6" t="str">
        <f>IF(AND(税费设置!$B$5="是",G1726="个人支出",J1726="应税"),"是","否")</f>
        <v>否</v>
      </c>
      <c r="L1726" s="8">
        <f t="shared" si="184"/>
        <v>0</v>
      </c>
      <c r="M1726" s="8">
        <f t="shared" si="185"/>
        <v>0</v>
      </c>
      <c r="N1726" s="8">
        <f t="shared" si="186"/>
        <v>0</v>
      </c>
      <c r="O1726" s="8">
        <f t="shared" si="187"/>
        <v>0</v>
      </c>
      <c r="P1726" s="8">
        <f>IF(K1726&lt;&gt;"是",0,IF(税费设置!$B$6="是",E1726/(1+税费设置!$B$10),E1726))</f>
        <v>0</v>
      </c>
      <c r="Q1726" s="8">
        <f>IF(K1726&lt;&gt;"是",0,P1726*税费设置!$B$8)</f>
        <v>0</v>
      </c>
      <c r="R1726" s="8">
        <f>IF(K1726&lt;&gt;"是",0,P1726*税费设置!$B$9)</f>
        <v>0</v>
      </c>
      <c r="S1726" s="8">
        <f t="shared" si="188"/>
        <v>0</v>
      </c>
    </row>
    <row r="1727" spans="1:19" ht="13.9">
      <c r="A1727" s="6" t="str">
        <f>IF(总支出!A1727="","",总支出!A1727)</f>
        <v/>
      </c>
      <c r="B1727" s="7" t="str">
        <f>IF(总支出!B1727="","",总支出!B1727)</f>
        <v/>
      </c>
      <c r="C1727" s="6" t="str">
        <f t="shared" si="182"/>
        <v/>
      </c>
      <c r="D1727" s="6" t="str">
        <f>IF(总支出!C1727="","",总支出!C1727)</f>
        <v/>
      </c>
      <c r="E1727" s="8" t="str">
        <f>IF(总支出!D1727="","",总支出!D1727)</f>
        <v/>
      </c>
      <c r="F1727" s="6" t="str">
        <f>IF(总支出!E1727="","",总支出!E1727)</f>
        <v/>
      </c>
      <c r="G1727" s="6" t="str">
        <f>IF(总支出!H1727="","",总支出!H1727)</f>
        <v/>
      </c>
      <c r="H1727" s="6" t="str">
        <f>IF(总支出!I1727="","自动",总支出!I1727)</f>
        <v>自动</v>
      </c>
      <c r="I1727" s="6" t="str">
        <f>IF(F1727="","",IFERROR(VLOOKUP(F1727,税费设置!$A$15:$B$27,2,FALSE),"含税不明"))</f>
        <v/>
      </c>
      <c r="J1727" s="6" t="str">
        <f t="shared" si="183"/>
        <v/>
      </c>
      <c r="K1727" s="6" t="str">
        <f>IF(AND(税费设置!$B$5="是",G1727="个人支出",J1727="应税"),"是","否")</f>
        <v>否</v>
      </c>
      <c r="L1727" s="8">
        <f t="shared" si="184"/>
        <v>0</v>
      </c>
      <c r="M1727" s="8">
        <f t="shared" si="185"/>
        <v>0</v>
      </c>
      <c r="N1727" s="8">
        <f t="shared" si="186"/>
        <v>0</v>
      </c>
      <c r="O1727" s="8">
        <f t="shared" si="187"/>
        <v>0</v>
      </c>
      <c r="P1727" s="8">
        <f>IF(K1727&lt;&gt;"是",0,IF(税费设置!$B$6="是",E1727/(1+税费设置!$B$10),E1727))</f>
        <v>0</v>
      </c>
      <c r="Q1727" s="8">
        <f>IF(K1727&lt;&gt;"是",0,P1727*税费设置!$B$8)</f>
        <v>0</v>
      </c>
      <c r="R1727" s="8">
        <f>IF(K1727&lt;&gt;"是",0,P1727*税费设置!$B$9)</f>
        <v>0</v>
      </c>
      <c r="S1727" s="8">
        <f t="shared" si="188"/>
        <v>0</v>
      </c>
    </row>
    <row r="1728" spans="1:19" ht="13.9">
      <c r="A1728" s="6" t="str">
        <f>IF(总支出!A1728="","",总支出!A1728)</f>
        <v/>
      </c>
      <c r="B1728" s="7" t="str">
        <f>IF(总支出!B1728="","",总支出!B1728)</f>
        <v/>
      </c>
      <c r="C1728" s="6" t="str">
        <f t="shared" si="182"/>
        <v/>
      </c>
      <c r="D1728" s="6" t="str">
        <f>IF(总支出!C1728="","",总支出!C1728)</f>
        <v/>
      </c>
      <c r="E1728" s="8" t="str">
        <f>IF(总支出!D1728="","",总支出!D1728)</f>
        <v/>
      </c>
      <c r="F1728" s="6" t="str">
        <f>IF(总支出!E1728="","",总支出!E1728)</f>
        <v/>
      </c>
      <c r="G1728" s="6" t="str">
        <f>IF(总支出!H1728="","",总支出!H1728)</f>
        <v/>
      </c>
      <c r="H1728" s="6" t="str">
        <f>IF(总支出!I1728="","自动",总支出!I1728)</f>
        <v>自动</v>
      </c>
      <c r="I1728" s="6" t="str">
        <f>IF(F1728="","",IFERROR(VLOOKUP(F1728,税费设置!$A$15:$B$27,2,FALSE),"含税不明"))</f>
        <v/>
      </c>
      <c r="J1728" s="6" t="str">
        <f t="shared" si="183"/>
        <v/>
      </c>
      <c r="K1728" s="6" t="str">
        <f>IF(AND(税费设置!$B$5="是",G1728="个人支出",J1728="应税"),"是","否")</f>
        <v>否</v>
      </c>
      <c r="L1728" s="8">
        <f t="shared" si="184"/>
        <v>0</v>
      </c>
      <c r="M1728" s="8">
        <f t="shared" si="185"/>
        <v>0</v>
      </c>
      <c r="N1728" s="8">
        <f t="shared" si="186"/>
        <v>0</v>
      </c>
      <c r="O1728" s="8">
        <f t="shared" si="187"/>
        <v>0</v>
      </c>
      <c r="P1728" s="8">
        <f>IF(K1728&lt;&gt;"是",0,IF(税费设置!$B$6="是",E1728/(1+税费设置!$B$10),E1728))</f>
        <v>0</v>
      </c>
      <c r="Q1728" s="8">
        <f>IF(K1728&lt;&gt;"是",0,P1728*税费设置!$B$8)</f>
        <v>0</v>
      </c>
      <c r="R1728" s="8">
        <f>IF(K1728&lt;&gt;"是",0,P1728*税费设置!$B$9)</f>
        <v>0</v>
      </c>
      <c r="S1728" s="8">
        <f t="shared" si="188"/>
        <v>0</v>
      </c>
    </row>
    <row r="1729" spans="1:19" ht="13.9">
      <c r="A1729" s="6" t="str">
        <f>IF(总支出!A1729="","",总支出!A1729)</f>
        <v/>
      </c>
      <c r="B1729" s="7" t="str">
        <f>IF(总支出!B1729="","",总支出!B1729)</f>
        <v/>
      </c>
      <c r="C1729" s="6" t="str">
        <f t="shared" si="182"/>
        <v/>
      </c>
      <c r="D1729" s="6" t="str">
        <f>IF(总支出!C1729="","",总支出!C1729)</f>
        <v/>
      </c>
      <c r="E1729" s="8" t="str">
        <f>IF(总支出!D1729="","",总支出!D1729)</f>
        <v/>
      </c>
      <c r="F1729" s="6" t="str">
        <f>IF(总支出!E1729="","",总支出!E1729)</f>
        <v/>
      </c>
      <c r="G1729" s="6" t="str">
        <f>IF(总支出!H1729="","",总支出!H1729)</f>
        <v/>
      </c>
      <c r="H1729" s="6" t="str">
        <f>IF(总支出!I1729="","自动",总支出!I1729)</f>
        <v>自动</v>
      </c>
      <c r="I1729" s="6" t="str">
        <f>IF(F1729="","",IFERROR(VLOOKUP(F1729,税费设置!$A$15:$B$27,2,FALSE),"含税不明"))</f>
        <v/>
      </c>
      <c r="J1729" s="6" t="str">
        <f t="shared" si="183"/>
        <v/>
      </c>
      <c r="K1729" s="6" t="str">
        <f>IF(AND(税费设置!$B$5="是",G1729="个人支出",J1729="应税"),"是","否")</f>
        <v>否</v>
      </c>
      <c r="L1729" s="8">
        <f t="shared" si="184"/>
        <v>0</v>
      </c>
      <c r="M1729" s="8">
        <f t="shared" si="185"/>
        <v>0</v>
      </c>
      <c r="N1729" s="8">
        <f t="shared" si="186"/>
        <v>0</v>
      </c>
      <c r="O1729" s="8">
        <f t="shared" si="187"/>
        <v>0</v>
      </c>
      <c r="P1729" s="8">
        <f>IF(K1729&lt;&gt;"是",0,IF(税费设置!$B$6="是",E1729/(1+税费设置!$B$10),E1729))</f>
        <v>0</v>
      </c>
      <c r="Q1729" s="8">
        <f>IF(K1729&lt;&gt;"是",0,P1729*税费设置!$B$8)</f>
        <v>0</v>
      </c>
      <c r="R1729" s="8">
        <f>IF(K1729&lt;&gt;"是",0,P1729*税费设置!$B$9)</f>
        <v>0</v>
      </c>
      <c r="S1729" s="8">
        <f t="shared" si="188"/>
        <v>0</v>
      </c>
    </row>
    <row r="1730" spans="1:19" ht="13.9">
      <c r="A1730" s="6" t="str">
        <f>IF(总支出!A1730="","",总支出!A1730)</f>
        <v/>
      </c>
      <c r="B1730" s="7" t="str">
        <f>IF(总支出!B1730="","",总支出!B1730)</f>
        <v/>
      </c>
      <c r="C1730" s="6" t="str">
        <f t="shared" si="182"/>
        <v/>
      </c>
      <c r="D1730" s="6" t="str">
        <f>IF(总支出!C1730="","",总支出!C1730)</f>
        <v/>
      </c>
      <c r="E1730" s="8" t="str">
        <f>IF(总支出!D1730="","",总支出!D1730)</f>
        <v/>
      </c>
      <c r="F1730" s="6" t="str">
        <f>IF(总支出!E1730="","",总支出!E1730)</f>
        <v/>
      </c>
      <c r="G1730" s="6" t="str">
        <f>IF(总支出!H1730="","",总支出!H1730)</f>
        <v/>
      </c>
      <c r="H1730" s="6" t="str">
        <f>IF(总支出!I1730="","自动",总支出!I1730)</f>
        <v>自动</v>
      </c>
      <c r="I1730" s="6" t="str">
        <f>IF(F1730="","",IFERROR(VLOOKUP(F1730,税费设置!$A$15:$B$27,2,FALSE),"含税不明"))</f>
        <v/>
      </c>
      <c r="J1730" s="6" t="str">
        <f t="shared" si="183"/>
        <v/>
      </c>
      <c r="K1730" s="6" t="str">
        <f>IF(AND(税费设置!$B$5="是",G1730="个人支出",J1730="应税"),"是","否")</f>
        <v>否</v>
      </c>
      <c r="L1730" s="8">
        <f t="shared" si="184"/>
        <v>0</v>
      </c>
      <c r="M1730" s="8">
        <f t="shared" si="185"/>
        <v>0</v>
      </c>
      <c r="N1730" s="8">
        <f t="shared" si="186"/>
        <v>0</v>
      </c>
      <c r="O1730" s="8">
        <f t="shared" si="187"/>
        <v>0</v>
      </c>
      <c r="P1730" s="8">
        <f>IF(K1730&lt;&gt;"是",0,IF(税费设置!$B$6="是",E1730/(1+税费设置!$B$10),E1730))</f>
        <v>0</v>
      </c>
      <c r="Q1730" s="8">
        <f>IF(K1730&lt;&gt;"是",0,P1730*税费设置!$B$8)</f>
        <v>0</v>
      </c>
      <c r="R1730" s="8">
        <f>IF(K1730&lt;&gt;"是",0,P1730*税费设置!$B$9)</f>
        <v>0</v>
      </c>
      <c r="S1730" s="8">
        <f t="shared" si="188"/>
        <v>0</v>
      </c>
    </row>
    <row r="1731" spans="1:19" ht="13.9">
      <c r="A1731" s="6" t="str">
        <f>IF(总支出!A1731="","",总支出!A1731)</f>
        <v/>
      </c>
      <c r="B1731" s="7" t="str">
        <f>IF(总支出!B1731="","",总支出!B1731)</f>
        <v/>
      </c>
      <c r="C1731" s="6" t="str">
        <f t="shared" si="182"/>
        <v/>
      </c>
      <c r="D1731" s="6" t="str">
        <f>IF(总支出!C1731="","",总支出!C1731)</f>
        <v/>
      </c>
      <c r="E1731" s="8" t="str">
        <f>IF(总支出!D1731="","",总支出!D1731)</f>
        <v/>
      </c>
      <c r="F1731" s="6" t="str">
        <f>IF(总支出!E1731="","",总支出!E1731)</f>
        <v/>
      </c>
      <c r="G1731" s="6" t="str">
        <f>IF(总支出!H1731="","",总支出!H1731)</f>
        <v/>
      </c>
      <c r="H1731" s="6" t="str">
        <f>IF(总支出!I1731="","自动",总支出!I1731)</f>
        <v>自动</v>
      </c>
      <c r="I1731" s="6" t="str">
        <f>IF(F1731="","",IFERROR(VLOOKUP(F1731,税费设置!$A$15:$B$27,2,FALSE),"含税不明"))</f>
        <v/>
      </c>
      <c r="J1731" s="6" t="str">
        <f t="shared" si="183"/>
        <v/>
      </c>
      <c r="K1731" s="6" t="str">
        <f>IF(AND(税费设置!$B$5="是",G1731="个人支出",J1731="应税"),"是","否")</f>
        <v>否</v>
      </c>
      <c r="L1731" s="8">
        <f t="shared" si="184"/>
        <v>0</v>
      </c>
      <c r="M1731" s="8">
        <f t="shared" si="185"/>
        <v>0</v>
      </c>
      <c r="N1731" s="8">
        <f t="shared" si="186"/>
        <v>0</v>
      </c>
      <c r="O1731" s="8">
        <f t="shared" si="187"/>
        <v>0</v>
      </c>
      <c r="P1731" s="8">
        <f>IF(K1731&lt;&gt;"是",0,IF(税费设置!$B$6="是",E1731/(1+税费设置!$B$10),E1731))</f>
        <v>0</v>
      </c>
      <c r="Q1731" s="8">
        <f>IF(K1731&lt;&gt;"是",0,P1731*税费设置!$B$8)</f>
        <v>0</v>
      </c>
      <c r="R1731" s="8">
        <f>IF(K1731&lt;&gt;"是",0,P1731*税费设置!$B$9)</f>
        <v>0</v>
      </c>
      <c r="S1731" s="8">
        <f t="shared" si="188"/>
        <v>0</v>
      </c>
    </row>
    <row r="1732" spans="1:19" ht="13.9">
      <c r="A1732" s="6" t="str">
        <f>IF(总支出!A1732="","",总支出!A1732)</f>
        <v/>
      </c>
      <c r="B1732" s="7" t="str">
        <f>IF(总支出!B1732="","",总支出!B1732)</f>
        <v/>
      </c>
      <c r="C1732" s="6" t="str">
        <f t="shared" ref="C1732:C1795" si="189">IF(B1732="","",TEXT(B1732,"yyyy-mm"))</f>
        <v/>
      </c>
      <c r="D1732" s="6" t="str">
        <f>IF(总支出!C1732="","",总支出!C1732)</f>
        <v/>
      </c>
      <c r="E1732" s="8" t="str">
        <f>IF(总支出!D1732="","",总支出!D1732)</f>
        <v/>
      </c>
      <c r="F1732" s="6" t="str">
        <f>IF(总支出!E1732="","",总支出!E1732)</f>
        <v/>
      </c>
      <c r="G1732" s="6" t="str">
        <f>IF(总支出!H1732="","",总支出!H1732)</f>
        <v/>
      </c>
      <c r="H1732" s="6" t="str">
        <f>IF(总支出!I1732="","自动",总支出!I1732)</f>
        <v>自动</v>
      </c>
      <c r="I1732" s="6" t="str">
        <f>IF(F1732="","",IFERROR(VLOOKUP(F1732,税费设置!$A$15:$B$27,2,FALSE),"含税不明"))</f>
        <v/>
      </c>
      <c r="J1732" s="6" t="str">
        <f t="shared" ref="J1732:J1795" si="190">IF(D1732="","",IF(H1732="自动",I1732,H1732))</f>
        <v/>
      </c>
      <c r="K1732" s="6" t="str">
        <f>IF(AND(税费设置!$B$5="是",G1732="个人支出",J1732="应税"),"是","否")</f>
        <v>否</v>
      </c>
      <c r="L1732" s="8">
        <f t="shared" ref="L1732:L1795" si="191">IF(K1732="是",E1732,0)</f>
        <v>0</v>
      </c>
      <c r="M1732" s="8">
        <f t="shared" ref="M1732:M1795" si="192">IF(AND(G1732="个人支出",J1732="零税率"),E1732,0)</f>
        <v>0</v>
      </c>
      <c r="N1732" s="8">
        <f t="shared" ref="N1732:N1795" si="193">IF(AND(G1732="个人支出",J1732="免税"),E1732,0)</f>
        <v>0</v>
      </c>
      <c r="O1732" s="8">
        <f t="shared" ref="O1732:O1795" si="194">IF(AND(G1732="个人支出",OR(J1732="含税不明",J1732="不适用")),E1732,0)</f>
        <v>0</v>
      </c>
      <c r="P1732" s="8">
        <f>IF(K1732&lt;&gt;"是",0,IF(税费设置!$B$6="是",E1732/(1+税费设置!$B$10),E1732))</f>
        <v>0</v>
      </c>
      <c r="Q1732" s="8">
        <f>IF(K1732&lt;&gt;"是",0,P1732*税费设置!$B$8)</f>
        <v>0</v>
      </c>
      <c r="R1732" s="8">
        <f>IF(K1732&lt;&gt;"是",0,P1732*税费设置!$B$9)</f>
        <v>0</v>
      </c>
      <c r="S1732" s="8">
        <f t="shared" ref="S1732:S1795" si="195">Q1732+R1732</f>
        <v>0</v>
      </c>
    </row>
    <row r="1733" spans="1:19" ht="13.9">
      <c r="A1733" s="6" t="str">
        <f>IF(总支出!A1733="","",总支出!A1733)</f>
        <v/>
      </c>
      <c r="B1733" s="7" t="str">
        <f>IF(总支出!B1733="","",总支出!B1733)</f>
        <v/>
      </c>
      <c r="C1733" s="6" t="str">
        <f t="shared" si="189"/>
        <v/>
      </c>
      <c r="D1733" s="6" t="str">
        <f>IF(总支出!C1733="","",总支出!C1733)</f>
        <v/>
      </c>
      <c r="E1733" s="8" t="str">
        <f>IF(总支出!D1733="","",总支出!D1733)</f>
        <v/>
      </c>
      <c r="F1733" s="6" t="str">
        <f>IF(总支出!E1733="","",总支出!E1733)</f>
        <v/>
      </c>
      <c r="G1733" s="6" t="str">
        <f>IF(总支出!H1733="","",总支出!H1733)</f>
        <v/>
      </c>
      <c r="H1733" s="6" t="str">
        <f>IF(总支出!I1733="","自动",总支出!I1733)</f>
        <v>自动</v>
      </c>
      <c r="I1733" s="6" t="str">
        <f>IF(F1733="","",IFERROR(VLOOKUP(F1733,税费设置!$A$15:$B$27,2,FALSE),"含税不明"))</f>
        <v/>
      </c>
      <c r="J1733" s="6" t="str">
        <f t="shared" si="190"/>
        <v/>
      </c>
      <c r="K1733" s="6" t="str">
        <f>IF(AND(税费设置!$B$5="是",G1733="个人支出",J1733="应税"),"是","否")</f>
        <v>否</v>
      </c>
      <c r="L1733" s="8">
        <f t="shared" si="191"/>
        <v>0</v>
      </c>
      <c r="M1733" s="8">
        <f t="shared" si="192"/>
        <v>0</v>
      </c>
      <c r="N1733" s="8">
        <f t="shared" si="193"/>
        <v>0</v>
      </c>
      <c r="O1733" s="8">
        <f t="shared" si="194"/>
        <v>0</v>
      </c>
      <c r="P1733" s="8">
        <f>IF(K1733&lt;&gt;"是",0,IF(税费设置!$B$6="是",E1733/(1+税费设置!$B$10),E1733))</f>
        <v>0</v>
      </c>
      <c r="Q1733" s="8">
        <f>IF(K1733&lt;&gt;"是",0,P1733*税费设置!$B$8)</f>
        <v>0</v>
      </c>
      <c r="R1733" s="8">
        <f>IF(K1733&lt;&gt;"是",0,P1733*税费设置!$B$9)</f>
        <v>0</v>
      </c>
      <c r="S1733" s="8">
        <f t="shared" si="195"/>
        <v>0</v>
      </c>
    </row>
    <row r="1734" spans="1:19" ht="13.9">
      <c r="A1734" s="6" t="str">
        <f>IF(总支出!A1734="","",总支出!A1734)</f>
        <v/>
      </c>
      <c r="B1734" s="7" t="str">
        <f>IF(总支出!B1734="","",总支出!B1734)</f>
        <v/>
      </c>
      <c r="C1734" s="6" t="str">
        <f t="shared" si="189"/>
        <v/>
      </c>
      <c r="D1734" s="6" t="str">
        <f>IF(总支出!C1734="","",总支出!C1734)</f>
        <v/>
      </c>
      <c r="E1734" s="8" t="str">
        <f>IF(总支出!D1734="","",总支出!D1734)</f>
        <v/>
      </c>
      <c r="F1734" s="6" t="str">
        <f>IF(总支出!E1734="","",总支出!E1734)</f>
        <v/>
      </c>
      <c r="G1734" s="6" t="str">
        <f>IF(总支出!H1734="","",总支出!H1734)</f>
        <v/>
      </c>
      <c r="H1734" s="6" t="str">
        <f>IF(总支出!I1734="","自动",总支出!I1734)</f>
        <v>自动</v>
      </c>
      <c r="I1734" s="6" t="str">
        <f>IF(F1734="","",IFERROR(VLOOKUP(F1734,税费设置!$A$15:$B$27,2,FALSE),"含税不明"))</f>
        <v/>
      </c>
      <c r="J1734" s="6" t="str">
        <f t="shared" si="190"/>
        <v/>
      </c>
      <c r="K1734" s="6" t="str">
        <f>IF(AND(税费设置!$B$5="是",G1734="个人支出",J1734="应税"),"是","否")</f>
        <v>否</v>
      </c>
      <c r="L1734" s="8">
        <f t="shared" si="191"/>
        <v>0</v>
      </c>
      <c r="M1734" s="8">
        <f t="shared" si="192"/>
        <v>0</v>
      </c>
      <c r="N1734" s="8">
        <f t="shared" si="193"/>
        <v>0</v>
      </c>
      <c r="O1734" s="8">
        <f t="shared" si="194"/>
        <v>0</v>
      </c>
      <c r="P1734" s="8">
        <f>IF(K1734&lt;&gt;"是",0,IF(税费设置!$B$6="是",E1734/(1+税费设置!$B$10),E1734))</f>
        <v>0</v>
      </c>
      <c r="Q1734" s="8">
        <f>IF(K1734&lt;&gt;"是",0,P1734*税费设置!$B$8)</f>
        <v>0</v>
      </c>
      <c r="R1734" s="8">
        <f>IF(K1734&lt;&gt;"是",0,P1734*税费设置!$B$9)</f>
        <v>0</v>
      </c>
      <c r="S1734" s="8">
        <f t="shared" si="195"/>
        <v>0</v>
      </c>
    </row>
    <row r="1735" spans="1:19" ht="13.9">
      <c r="A1735" s="6" t="str">
        <f>IF(总支出!A1735="","",总支出!A1735)</f>
        <v/>
      </c>
      <c r="B1735" s="7" t="str">
        <f>IF(总支出!B1735="","",总支出!B1735)</f>
        <v/>
      </c>
      <c r="C1735" s="6" t="str">
        <f t="shared" si="189"/>
        <v/>
      </c>
      <c r="D1735" s="6" t="str">
        <f>IF(总支出!C1735="","",总支出!C1735)</f>
        <v/>
      </c>
      <c r="E1735" s="8" t="str">
        <f>IF(总支出!D1735="","",总支出!D1735)</f>
        <v/>
      </c>
      <c r="F1735" s="6" t="str">
        <f>IF(总支出!E1735="","",总支出!E1735)</f>
        <v/>
      </c>
      <c r="G1735" s="6" t="str">
        <f>IF(总支出!H1735="","",总支出!H1735)</f>
        <v/>
      </c>
      <c r="H1735" s="6" t="str">
        <f>IF(总支出!I1735="","自动",总支出!I1735)</f>
        <v>自动</v>
      </c>
      <c r="I1735" s="6" t="str">
        <f>IF(F1735="","",IFERROR(VLOOKUP(F1735,税费设置!$A$15:$B$27,2,FALSE),"含税不明"))</f>
        <v/>
      </c>
      <c r="J1735" s="6" t="str">
        <f t="shared" si="190"/>
        <v/>
      </c>
      <c r="K1735" s="6" t="str">
        <f>IF(AND(税费设置!$B$5="是",G1735="个人支出",J1735="应税"),"是","否")</f>
        <v>否</v>
      </c>
      <c r="L1735" s="8">
        <f t="shared" si="191"/>
        <v>0</v>
      </c>
      <c r="M1735" s="8">
        <f t="shared" si="192"/>
        <v>0</v>
      </c>
      <c r="N1735" s="8">
        <f t="shared" si="193"/>
        <v>0</v>
      </c>
      <c r="O1735" s="8">
        <f t="shared" si="194"/>
        <v>0</v>
      </c>
      <c r="P1735" s="8">
        <f>IF(K1735&lt;&gt;"是",0,IF(税费设置!$B$6="是",E1735/(1+税费设置!$B$10),E1735))</f>
        <v>0</v>
      </c>
      <c r="Q1735" s="8">
        <f>IF(K1735&lt;&gt;"是",0,P1735*税费设置!$B$8)</f>
        <v>0</v>
      </c>
      <c r="R1735" s="8">
        <f>IF(K1735&lt;&gt;"是",0,P1735*税费设置!$B$9)</f>
        <v>0</v>
      </c>
      <c r="S1735" s="8">
        <f t="shared" si="195"/>
        <v>0</v>
      </c>
    </row>
    <row r="1736" spans="1:19" ht="13.9">
      <c r="A1736" s="6" t="str">
        <f>IF(总支出!A1736="","",总支出!A1736)</f>
        <v/>
      </c>
      <c r="B1736" s="7" t="str">
        <f>IF(总支出!B1736="","",总支出!B1736)</f>
        <v/>
      </c>
      <c r="C1736" s="6" t="str">
        <f t="shared" si="189"/>
        <v/>
      </c>
      <c r="D1736" s="6" t="str">
        <f>IF(总支出!C1736="","",总支出!C1736)</f>
        <v/>
      </c>
      <c r="E1736" s="8" t="str">
        <f>IF(总支出!D1736="","",总支出!D1736)</f>
        <v/>
      </c>
      <c r="F1736" s="6" t="str">
        <f>IF(总支出!E1736="","",总支出!E1736)</f>
        <v/>
      </c>
      <c r="G1736" s="6" t="str">
        <f>IF(总支出!H1736="","",总支出!H1736)</f>
        <v/>
      </c>
      <c r="H1736" s="6" t="str">
        <f>IF(总支出!I1736="","自动",总支出!I1736)</f>
        <v>自动</v>
      </c>
      <c r="I1736" s="6" t="str">
        <f>IF(F1736="","",IFERROR(VLOOKUP(F1736,税费设置!$A$15:$B$27,2,FALSE),"含税不明"))</f>
        <v/>
      </c>
      <c r="J1736" s="6" t="str">
        <f t="shared" si="190"/>
        <v/>
      </c>
      <c r="K1736" s="6" t="str">
        <f>IF(AND(税费设置!$B$5="是",G1736="个人支出",J1736="应税"),"是","否")</f>
        <v>否</v>
      </c>
      <c r="L1736" s="8">
        <f t="shared" si="191"/>
        <v>0</v>
      </c>
      <c r="M1736" s="8">
        <f t="shared" si="192"/>
        <v>0</v>
      </c>
      <c r="N1736" s="8">
        <f t="shared" si="193"/>
        <v>0</v>
      </c>
      <c r="O1736" s="8">
        <f t="shared" si="194"/>
        <v>0</v>
      </c>
      <c r="P1736" s="8">
        <f>IF(K1736&lt;&gt;"是",0,IF(税费设置!$B$6="是",E1736/(1+税费设置!$B$10),E1736))</f>
        <v>0</v>
      </c>
      <c r="Q1736" s="8">
        <f>IF(K1736&lt;&gt;"是",0,P1736*税费设置!$B$8)</f>
        <v>0</v>
      </c>
      <c r="R1736" s="8">
        <f>IF(K1736&lt;&gt;"是",0,P1736*税费设置!$B$9)</f>
        <v>0</v>
      </c>
      <c r="S1736" s="8">
        <f t="shared" si="195"/>
        <v>0</v>
      </c>
    </row>
    <row r="1737" spans="1:19" ht="13.9">
      <c r="A1737" s="6" t="str">
        <f>IF(总支出!A1737="","",总支出!A1737)</f>
        <v/>
      </c>
      <c r="B1737" s="7" t="str">
        <f>IF(总支出!B1737="","",总支出!B1737)</f>
        <v/>
      </c>
      <c r="C1737" s="6" t="str">
        <f t="shared" si="189"/>
        <v/>
      </c>
      <c r="D1737" s="6" t="str">
        <f>IF(总支出!C1737="","",总支出!C1737)</f>
        <v/>
      </c>
      <c r="E1737" s="8" t="str">
        <f>IF(总支出!D1737="","",总支出!D1737)</f>
        <v/>
      </c>
      <c r="F1737" s="6" t="str">
        <f>IF(总支出!E1737="","",总支出!E1737)</f>
        <v/>
      </c>
      <c r="G1737" s="6" t="str">
        <f>IF(总支出!H1737="","",总支出!H1737)</f>
        <v/>
      </c>
      <c r="H1737" s="6" t="str">
        <f>IF(总支出!I1737="","自动",总支出!I1737)</f>
        <v>自动</v>
      </c>
      <c r="I1737" s="6" t="str">
        <f>IF(F1737="","",IFERROR(VLOOKUP(F1737,税费设置!$A$15:$B$27,2,FALSE),"含税不明"))</f>
        <v/>
      </c>
      <c r="J1737" s="6" t="str">
        <f t="shared" si="190"/>
        <v/>
      </c>
      <c r="K1737" s="6" t="str">
        <f>IF(AND(税费设置!$B$5="是",G1737="个人支出",J1737="应税"),"是","否")</f>
        <v>否</v>
      </c>
      <c r="L1737" s="8">
        <f t="shared" si="191"/>
        <v>0</v>
      </c>
      <c r="M1737" s="8">
        <f t="shared" si="192"/>
        <v>0</v>
      </c>
      <c r="N1737" s="8">
        <f t="shared" si="193"/>
        <v>0</v>
      </c>
      <c r="O1737" s="8">
        <f t="shared" si="194"/>
        <v>0</v>
      </c>
      <c r="P1737" s="8">
        <f>IF(K1737&lt;&gt;"是",0,IF(税费设置!$B$6="是",E1737/(1+税费设置!$B$10),E1737))</f>
        <v>0</v>
      </c>
      <c r="Q1737" s="8">
        <f>IF(K1737&lt;&gt;"是",0,P1737*税费设置!$B$8)</f>
        <v>0</v>
      </c>
      <c r="R1737" s="8">
        <f>IF(K1737&lt;&gt;"是",0,P1737*税费设置!$B$9)</f>
        <v>0</v>
      </c>
      <c r="S1737" s="8">
        <f t="shared" si="195"/>
        <v>0</v>
      </c>
    </row>
    <row r="1738" spans="1:19" ht="13.9">
      <c r="A1738" s="6" t="str">
        <f>IF(总支出!A1738="","",总支出!A1738)</f>
        <v/>
      </c>
      <c r="B1738" s="7" t="str">
        <f>IF(总支出!B1738="","",总支出!B1738)</f>
        <v/>
      </c>
      <c r="C1738" s="6" t="str">
        <f t="shared" si="189"/>
        <v/>
      </c>
      <c r="D1738" s="6" t="str">
        <f>IF(总支出!C1738="","",总支出!C1738)</f>
        <v/>
      </c>
      <c r="E1738" s="8" t="str">
        <f>IF(总支出!D1738="","",总支出!D1738)</f>
        <v/>
      </c>
      <c r="F1738" s="6" t="str">
        <f>IF(总支出!E1738="","",总支出!E1738)</f>
        <v/>
      </c>
      <c r="G1738" s="6" t="str">
        <f>IF(总支出!H1738="","",总支出!H1738)</f>
        <v/>
      </c>
      <c r="H1738" s="6" t="str">
        <f>IF(总支出!I1738="","自动",总支出!I1738)</f>
        <v>自动</v>
      </c>
      <c r="I1738" s="6" t="str">
        <f>IF(F1738="","",IFERROR(VLOOKUP(F1738,税费设置!$A$15:$B$27,2,FALSE),"含税不明"))</f>
        <v/>
      </c>
      <c r="J1738" s="6" t="str">
        <f t="shared" si="190"/>
        <v/>
      </c>
      <c r="K1738" s="6" t="str">
        <f>IF(AND(税费设置!$B$5="是",G1738="个人支出",J1738="应税"),"是","否")</f>
        <v>否</v>
      </c>
      <c r="L1738" s="8">
        <f t="shared" si="191"/>
        <v>0</v>
      </c>
      <c r="M1738" s="8">
        <f t="shared" si="192"/>
        <v>0</v>
      </c>
      <c r="N1738" s="8">
        <f t="shared" si="193"/>
        <v>0</v>
      </c>
      <c r="O1738" s="8">
        <f t="shared" si="194"/>
        <v>0</v>
      </c>
      <c r="P1738" s="8">
        <f>IF(K1738&lt;&gt;"是",0,IF(税费设置!$B$6="是",E1738/(1+税费设置!$B$10),E1738))</f>
        <v>0</v>
      </c>
      <c r="Q1738" s="8">
        <f>IF(K1738&lt;&gt;"是",0,P1738*税费设置!$B$8)</f>
        <v>0</v>
      </c>
      <c r="R1738" s="8">
        <f>IF(K1738&lt;&gt;"是",0,P1738*税费设置!$B$9)</f>
        <v>0</v>
      </c>
      <c r="S1738" s="8">
        <f t="shared" si="195"/>
        <v>0</v>
      </c>
    </row>
    <row r="1739" spans="1:19" ht="13.9">
      <c r="A1739" s="6" t="str">
        <f>IF(总支出!A1739="","",总支出!A1739)</f>
        <v/>
      </c>
      <c r="B1739" s="7" t="str">
        <f>IF(总支出!B1739="","",总支出!B1739)</f>
        <v/>
      </c>
      <c r="C1739" s="6" t="str">
        <f t="shared" si="189"/>
        <v/>
      </c>
      <c r="D1739" s="6" t="str">
        <f>IF(总支出!C1739="","",总支出!C1739)</f>
        <v/>
      </c>
      <c r="E1739" s="8" t="str">
        <f>IF(总支出!D1739="","",总支出!D1739)</f>
        <v/>
      </c>
      <c r="F1739" s="6" t="str">
        <f>IF(总支出!E1739="","",总支出!E1739)</f>
        <v/>
      </c>
      <c r="G1739" s="6" t="str">
        <f>IF(总支出!H1739="","",总支出!H1739)</f>
        <v/>
      </c>
      <c r="H1739" s="6" t="str">
        <f>IF(总支出!I1739="","自动",总支出!I1739)</f>
        <v>自动</v>
      </c>
      <c r="I1739" s="6" t="str">
        <f>IF(F1739="","",IFERROR(VLOOKUP(F1739,税费设置!$A$15:$B$27,2,FALSE),"含税不明"))</f>
        <v/>
      </c>
      <c r="J1739" s="6" t="str">
        <f t="shared" si="190"/>
        <v/>
      </c>
      <c r="K1739" s="6" t="str">
        <f>IF(AND(税费设置!$B$5="是",G1739="个人支出",J1739="应税"),"是","否")</f>
        <v>否</v>
      </c>
      <c r="L1739" s="8">
        <f t="shared" si="191"/>
        <v>0</v>
      </c>
      <c r="M1739" s="8">
        <f t="shared" si="192"/>
        <v>0</v>
      </c>
      <c r="N1739" s="8">
        <f t="shared" si="193"/>
        <v>0</v>
      </c>
      <c r="O1739" s="8">
        <f t="shared" si="194"/>
        <v>0</v>
      </c>
      <c r="P1739" s="8">
        <f>IF(K1739&lt;&gt;"是",0,IF(税费设置!$B$6="是",E1739/(1+税费设置!$B$10),E1739))</f>
        <v>0</v>
      </c>
      <c r="Q1739" s="8">
        <f>IF(K1739&lt;&gt;"是",0,P1739*税费设置!$B$8)</f>
        <v>0</v>
      </c>
      <c r="R1739" s="8">
        <f>IF(K1739&lt;&gt;"是",0,P1739*税费设置!$B$9)</f>
        <v>0</v>
      </c>
      <c r="S1739" s="8">
        <f t="shared" si="195"/>
        <v>0</v>
      </c>
    </row>
    <row r="1740" spans="1:19" ht="13.9">
      <c r="A1740" s="6" t="str">
        <f>IF(总支出!A1740="","",总支出!A1740)</f>
        <v/>
      </c>
      <c r="B1740" s="7" t="str">
        <f>IF(总支出!B1740="","",总支出!B1740)</f>
        <v/>
      </c>
      <c r="C1740" s="6" t="str">
        <f t="shared" si="189"/>
        <v/>
      </c>
      <c r="D1740" s="6" t="str">
        <f>IF(总支出!C1740="","",总支出!C1740)</f>
        <v/>
      </c>
      <c r="E1740" s="8" t="str">
        <f>IF(总支出!D1740="","",总支出!D1740)</f>
        <v/>
      </c>
      <c r="F1740" s="6" t="str">
        <f>IF(总支出!E1740="","",总支出!E1740)</f>
        <v/>
      </c>
      <c r="G1740" s="6" t="str">
        <f>IF(总支出!H1740="","",总支出!H1740)</f>
        <v/>
      </c>
      <c r="H1740" s="6" t="str">
        <f>IF(总支出!I1740="","自动",总支出!I1740)</f>
        <v>自动</v>
      </c>
      <c r="I1740" s="6" t="str">
        <f>IF(F1740="","",IFERROR(VLOOKUP(F1740,税费设置!$A$15:$B$27,2,FALSE),"含税不明"))</f>
        <v/>
      </c>
      <c r="J1740" s="6" t="str">
        <f t="shared" si="190"/>
        <v/>
      </c>
      <c r="K1740" s="6" t="str">
        <f>IF(AND(税费设置!$B$5="是",G1740="个人支出",J1740="应税"),"是","否")</f>
        <v>否</v>
      </c>
      <c r="L1740" s="8">
        <f t="shared" si="191"/>
        <v>0</v>
      </c>
      <c r="M1740" s="8">
        <f t="shared" si="192"/>
        <v>0</v>
      </c>
      <c r="N1740" s="8">
        <f t="shared" si="193"/>
        <v>0</v>
      </c>
      <c r="O1740" s="8">
        <f t="shared" si="194"/>
        <v>0</v>
      </c>
      <c r="P1740" s="8">
        <f>IF(K1740&lt;&gt;"是",0,IF(税费设置!$B$6="是",E1740/(1+税费设置!$B$10),E1740))</f>
        <v>0</v>
      </c>
      <c r="Q1740" s="8">
        <f>IF(K1740&lt;&gt;"是",0,P1740*税费设置!$B$8)</f>
        <v>0</v>
      </c>
      <c r="R1740" s="8">
        <f>IF(K1740&lt;&gt;"是",0,P1740*税费设置!$B$9)</f>
        <v>0</v>
      </c>
      <c r="S1740" s="8">
        <f t="shared" si="195"/>
        <v>0</v>
      </c>
    </row>
    <row r="1741" spans="1:19" ht="13.9">
      <c r="A1741" s="6" t="str">
        <f>IF(总支出!A1741="","",总支出!A1741)</f>
        <v/>
      </c>
      <c r="B1741" s="7" t="str">
        <f>IF(总支出!B1741="","",总支出!B1741)</f>
        <v/>
      </c>
      <c r="C1741" s="6" t="str">
        <f t="shared" si="189"/>
        <v/>
      </c>
      <c r="D1741" s="6" t="str">
        <f>IF(总支出!C1741="","",总支出!C1741)</f>
        <v/>
      </c>
      <c r="E1741" s="8" t="str">
        <f>IF(总支出!D1741="","",总支出!D1741)</f>
        <v/>
      </c>
      <c r="F1741" s="6" t="str">
        <f>IF(总支出!E1741="","",总支出!E1741)</f>
        <v/>
      </c>
      <c r="G1741" s="6" t="str">
        <f>IF(总支出!H1741="","",总支出!H1741)</f>
        <v/>
      </c>
      <c r="H1741" s="6" t="str">
        <f>IF(总支出!I1741="","自动",总支出!I1741)</f>
        <v>自动</v>
      </c>
      <c r="I1741" s="6" t="str">
        <f>IF(F1741="","",IFERROR(VLOOKUP(F1741,税费设置!$A$15:$B$27,2,FALSE),"含税不明"))</f>
        <v/>
      </c>
      <c r="J1741" s="6" t="str">
        <f t="shared" si="190"/>
        <v/>
      </c>
      <c r="K1741" s="6" t="str">
        <f>IF(AND(税费设置!$B$5="是",G1741="个人支出",J1741="应税"),"是","否")</f>
        <v>否</v>
      </c>
      <c r="L1741" s="8">
        <f t="shared" si="191"/>
        <v>0</v>
      </c>
      <c r="M1741" s="8">
        <f t="shared" si="192"/>
        <v>0</v>
      </c>
      <c r="N1741" s="8">
        <f t="shared" si="193"/>
        <v>0</v>
      </c>
      <c r="O1741" s="8">
        <f t="shared" si="194"/>
        <v>0</v>
      </c>
      <c r="P1741" s="8">
        <f>IF(K1741&lt;&gt;"是",0,IF(税费设置!$B$6="是",E1741/(1+税费设置!$B$10),E1741))</f>
        <v>0</v>
      </c>
      <c r="Q1741" s="8">
        <f>IF(K1741&lt;&gt;"是",0,P1741*税费设置!$B$8)</f>
        <v>0</v>
      </c>
      <c r="R1741" s="8">
        <f>IF(K1741&lt;&gt;"是",0,P1741*税费设置!$B$9)</f>
        <v>0</v>
      </c>
      <c r="S1741" s="8">
        <f t="shared" si="195"/>
        <v>0</v>
      </c>
    </row>
    <row r="1742" spans="1:19" ht="13.9">
      <c r="A1742" s="6" t="str">
        <f>IF(总支出!A1742="","",总支出!A1742)</f>
        <v/>
      </c>
      <c r="B1742" s="7" t="str">
        <f>IF(总支出!B1742="","",总支出!B1742)</f>
        <v/>
      </c>
      <c r="C1742" s="6" t="str">
        <f t="shared" si="189"/>
        <v/>
      </c>
      <c r="D1742" s="6" t="str">
        <f>IF(总支出!C1742="","",总支出!C1742)</f>
        <v/>
      </c>
      <c r="E1742" s="8" t="str">
        <f>IF(总支出!D1742="","",总支出!D1742)</f>
        <v/>
      </c>
      <c r="F1742" s="6" t="str">
        <f>IF(总支出!E1742="","",总支出!E1742)</f>
        <v/>
      </c>
      <c r="G1742" s="6" t="str">
        <f>IF(总支出!H1742="","",总支出!H1742)</f>
        <v/>
      </c>
      <c r="H1742" s="6" t="str">
        <f>IF(总支出!I1742="","自动",总支出!I1742)</f>
        <v>自动</v>
      </c>
      <c r="I1742" s="6" t="str">
        <f>IF(F1742="","",IFERROR(VLOOKUP(F1742,税费设置!$A$15:$B$27,2,FALSE),"含税不明"))</f>
        <v/>
      </c>
      <c r="J1742" s="6" t="str">
        <f t="shared" si="190"/>
        <v/>
      </c>
      <c r="K1742" s="6" t="str">
        <f>IF(AND(税费设置!$B$5="是",G1742="个人支出",J1742="应税"),"是","否")</f>
        <v>否</v>
      </c>
      <c r="L1742" s="8">
        <f t="shared" si="191"/>
        <v>0</v>
      </c>
      <c r="M1742" s="8">
        <f t="shared" si="192"/>
        <v>0</v>
      </c>
      <c r="N1742" s="8">
        <f t="shared" si="193"/>
        <v>0</v>
      </c>
      <c r="O1742" s="8">
        <f t="shared" si="194"/>
        <v>0</v>
      </c>
      <c r="P1742" s="8">
        <f>IF(K1742&lt;&gt;"是",0,IF(税费设置!$B$6="是",E1742/(1+税费设置!$B$10),E1742))</f>
        <v>0</v>
      </c>
      <c r="Q1742" s="8">
        <f>IF(K1742&lt;&gt;"是",0,P1742*税费设置!$B$8)</f>
        <v>0</v>
      </c>
      <c r="R1742" s="8">
        <f>IF(K1742&lt;&gt;"是",0,P1742*税费设置!$B$9)</f>
        <v>0</v>
      </c>
      <c r="S1742" s="8">
        <f t="shared" si="195"/>
        <v>0</v>
      </c>
    </row>
    <row r="1743" spans="1:19" ht="13.9">
      <c r="A1743" s="6" t="str">
        <f>IF(总支出!A1743="","",总支出!A1743)</f>
        <v/>
      </c>
      <c r="B1743" s="7" t="str">
        <f>IF(总支出!B1743="","",总支出!B1743)</f>
        <v/>
      </c>
      <c r="C1743" s="6" t="str">
        <f t="shared" si="189"/>
        <v/>
      </c>
      <c r="D1743" s="6" t="str">
        <f>IF(总支出!C1743="","",总支出!C1743)</f>
        <v/>
      </c>
      <c r="E1743" s="8" t="str">
        <f>IF(总支出!D1743="","",总支出!D1743)</f>
        <v/>
      </c>
      <c r="F1743" s="6" t="str">
        <f>IF(总支出!E1743="","",总支出!E1743)</f>
        <v/>
      </c>
      <c r="G1743" s="6" t="str">
        <f>IF(总支出!H1743="","",总支出!H1743)</f>
        <v/>
      </c>
      <c r="H1743" s="6" t="str">
        <f>IF(总支出!I1743="","自动",总支出!I1743)</f>
        <v>自动</v>
      </c>
      <c r="I1743" s="6" t="str">
        <f>IF(F1743="","",IFERROR(VLOOKUP(F1743,税费设置!$A$15:$B$27,2,FALSE),"含税不明"))</f>
        <v/>
      </c>
      <c r="J1743" s="6" t="str">
        <f t="shared" si="190"/>
        <v/>
      </c>
      <c r="K1743" s="6" t="str">
        <f>IF(AND(税费设置!$B$5="是",G1743="个人支出",J1743="应税"),"是","否")</f>
        <v>否</v>
      </c>
      <c r="L1743" s="8">
        <f t="shared" si="191"/>
        <v>0</v>
      </c>
      <c r="M1743" s="8">
        <f t="shared" si="192"/>
        <v>0</v>
      </c>
      <c r="N1743" s="8">
        <f t="shared" si="193"/>
        <v>0</v>
      </c>
      <c r="O1743" s="8">
        <f t="shared" si="194"/>
        <v>0</v>
      </c>
      <c r="P1743" s="8">
        <f>IF(K1743&lt;&gt;"是",0,IF(税费设置!$B$6="是",E1743/(1+税费设置!$B$10),E1743))</f>
        <v>0</v>
      </c>
      <c r="Q1743" s="8">
        <f>IF(K1743&lt;&gt;"是",0,P1743*税费设置!$B$8)</f>
        <v>0</v>
      </c>
      <c r="R1743" s="8">
        <f>IF(K1743&lt;&gt;"是",0,P1743*税费设置!$B$9)</f>
        <v>0</v>
      </c>
      <c r="S1743" s="8">
        <f t="shared" si="195"/>
        <v>0</v>
      </c>
    </row>
    <row r="1744" spans="1:19" ht="13.9">
      <c r="A1744" s="6" t="str">
        <f>IF(总支出!A1744="","",总支出!A1744)</f>
        <v/>
      </c>
      <c r="B1744" s="7" t="str">
        <f>IF(总支出!B1744="","",总支出!B1744)</f>
        <v/>
      </c>
      <c r="C1744" s="6" t="str">
        <f t="shared" si="189"/>
        <v/>
      </c>
      <c r="D1744" s="6" t="str">
        <f>IF(总支出!C1744="","",总支出!C1744)</f>
        <v/>
      </c>
      <c r="E1744" s="8" t="str">
        <f>IF(总支出!D1744="","",总支出!D1744)</f>
        <v/>
      </c>
      <c r="F1744" s="6" t="str">
        <f>IF(总支出!E1744="","",总支出!E1744)</f>
        <v/>
      </c>
      <c r="G1744" s="6" t="str">
        <f>IF(总支出!H1744="","",总支出!H1744)</f>
        <v/>
      </c>
      <c r="H1744" s="6" t="str">
        <f>IF(总支出!I1744="","自动",总支出!I1744)</f>
        <v>自动</v>
      </c>
      <c r="I1744" s="6" t="str">
        <f>IF(F1744="","",IFERROR(VLOOKUP(F1744,税费设置!$A$15:$B$27,2,FALSE),"含税不明"))</f>
        <v/>
      </c>
      <c r="J1744" s="6" t="str">
        <f t="shared" si="190"/>
        <v/>
      </c>
      <c r="K1744" s="6" t="str">
        <f>IF(AND(税费设置!$B$5="是",G1744="个人支出",J1744="应税"),"是","否")</f>
        <v>否</v>
      </c>
      <c r="L1744" s="8">
        <f t="shared" si="191"/>
        <v>0</v>
      </c>
      <c r="M1744" s="8">
        <f t="shared" si="192"/>
        <v>0</v>
      </c>
      <c r="N1744" s="8">
        <f t="shared" si="193"/>
        <v>0</v>
      </c>
      <c r="O1744" s="8">
        <f t="shared" si="194"/>
        <v>0</v>
      </c>
      <c r="P1744" s="8">
        <f>IF(K1744&lt;&gt;"是",0,IF(税费设置!$B$6="是",E1744/(1+税费设置!$B$10),E1744))</f>
        <v>0</v>
      </c>
      <c r="Q1744" s="8">
        <f>IF(K1744&lt;&gt;"是",0,P1744*税费设置!$B$8)</f>
        <v>0</v>
      </c>
      <c r="R1744" s="8">
        <f>IF(K1744&lt;&gt;"是",0,P1744*税费设置!$B$9)</f>
        <v>0</v>
      </c>
      <c r="S1744" s="8">
        <f t="shared" si="195"/>
        <v>0</v>
      </c>
    </row>
    <row r="1745" spans="1:19" ht="13.9">
      <c r="A1745" s="6" t="str">
        <f>IF(总支出!A1745="","",总支出!A1745)</f>
        <v/>
      </c>
      <c r="B1745" s="7" t="str">
        <f>IF(总支出!B1745="","",总支出!B1745)</f>
        <v/>
      </c>
      <c r="C1745" s="6" t="str">
        <f t="shared" si="189"/>
        <v/>
      </c>
      <c r="D1745" s="6" t="str">
        <f>IF(总支出!C1745="","",总支出!C1745)</f>
        <v/>
      </c>
      <c r="E1745" s="8" t="str">
        <f>IF(总支出!D1745="","",总支出!D1745)</f>
        <v/>
      </c>
      <c r="F1745" s="6" t="str">
        <f>IF(总支出!E1745="","",总支出!E1745)</f>
        <v/>
      </c>
      <c r="G1745" s="6" t="str">
        <f>IF(总支出!H1745="","",总支出!H1745)</f>
        <v/>
      </c>
      <c r="H1745" s="6" t="str">
        <f>IF(总支出!I1745="","自动",总支出!I1745)</f>
        <v>自动</v>
      </c>
      <c r="I1745" s="6" t="str">
        <f>IF(F1745="","",IFERROR(VLOOKUP(F1745,税费设置!$A$15:$B$27,2,FALSE),"含税不明"))</f>
        <v/>
      </c>
      <c r="J1745" s="6" t="str">
        <f t="shared" si="190"/>
        <v/>
      </c>
      <c r="K1745" s="6" t="str">
        <f>IF(AND(税费设置!$B$5="是",G1745="个人支出",J1745="应税"),"是","否")</f>
        <v>否</v>
      </c>
      <c r="L1745" s="8">
        <f t="shared" si="191"/>
        <v>0</v>
      </c>
      <c r="M1745" s="8">
        <f t="shared" si="192"/>
        <v>0</v>
      </c>
      <c r="N1745" s="8">
        <f t="shared" si="193"/>
        <v>0</v>
      </c>
      <c r="O1745" s="8">
        <f t="shared" si="194"/>
        <v>0</v>
      </c>
      <c r="P1745" s="8">
        <f>IF(K1745&lt;&gt;"是",0,IF(税费设置!$B$6="是",E1745/(1+税费设置!$B$10),E1745))</f>
        <v>0</v>
      </c>
      <c r="Q1745" s="8">
        <f>IF(K1745&lt;&gt;"是",0,P1745*税费设置!$B$8)</f>
        <v>0</v>
      </c>
      <c r="R1745" s="8">
        <f>IF(K1745&lt;&gt;"是",0,P1745*税费设置!$B$9)</f>
        <v>0</v>
      </c>
      <c r="S1745" s="8">
        <f t="shared" si="195"/>
        <v>0</v>
      </c>
    </row>
    <row r="1746" spans="1:19" ht="13.9">
      <c r="A1746" s="6" t="str">
        <f>IF(总支出!A1746="","",总支出!A1746)</f>
        <v/>
      </c>
      <c r="B1746" s="7" t="str">
        <f>IF(总支出!B1746="","",总支出!B1746)</f>
        <v/>
      </c>
      <c r="C1746" s="6" t="str">
        <f t="shared" si="189"/>
        <v/>
      </c>
      <c r="D1746" s="6" t="str">
        <f>IF(总支出!C1746="","",总支出!C1746)</f>
        <v/>
      </c>
      <c r="E1746" s="8" t="str">
        <f>IF(总支出!D1746="","",总支出!D1746)</f>
        <v/>
      </c>
      <c r="F1746" s="6" t="str">
        <f>IF(总支出!E1746="","",总支出!E1746)</f>
        <v/>
      </c>
      <c r="G1746" s="6" t="str">
        <f>IF(总支出!H1746="","",总支出!H1746)</f>
        <v/>
      </c>
      <c r="H1746" s="6" t="str">
        <f>IF(总支出!I1746="","自动",总支出!I1746)</f>
        <v>自动</v>
      </c>
      <c r="I1746" s="6" t="str">
        <f>IF(F1746="","",IFERROR(VLOOKUP(F1746,税费设置!$A$15:$B$27,2,FALSE),"含税不明"))</f>
        <v/>
      </c>
      <c r="J1746" s="6" t="str">
        <f t="shared" si="190"/>
        <v/>
      </c>
      <c r="K1746" s="6" t="str">
        <f>IF(AND(税费设置!$B$5="是",G1746="个人支出",J1746="应税"),"是","否")</f>
        <v>否</v>
      </c>
      <c r="L1746" s="8">
        <f t="shared" si="191"/>
        <v>0</v>
      </c>
      <c r="M1746" s="8">
        <f t="shared" si="192"/>
        <v>0</v>
      </c>
      <c r="N1746" s="8">
        <f t="shared" si="193"/>
        <v>0</v>
      </c>
      <c r="O1746" s="8">
        <f t="shared" si="194"/>
        <v>0</v>
      </c>
      <c r="P1746" s="8">
        <f>IF(K1746&lt;&gt;"是",0,IF(税费设置!$B$6="是",E1746/(1+税费设置!$B$10),E1746))</f>
        <v>0</v>
      </c>
      <c r="Q1746" s="8">
        <f>IF(K1746&lt;&gt;"是",0,P1746*税费设置!$B$8)</f>
        <v>0</v>
      </c>
      <c r="R1746" s="8">
        <f>IF(K1746&lt;&gt;"是",0,P1746*税费设置!$B$9)</f>
        <v>0</v>
      </c>
      <c r="S1746" s="8">
        <f t="shared" si="195"/>
        <v>0</v>
      </c>
    </row>
    <row r="1747" spans="1:19" ht="13.9">
      <c r="A1747" s="6" t="str">
        <f>IF(总支出!A1747="","",总支出!A1747)</f>
        <v/>
      </c>
      <c r="B1747" s="7" t="str">
        <f>IF(总支出!B1747="","",总支出!B1747)</f>
        <v/>
      </c>
      <c r="C1747" s="6" t="str">
        <f t="shared" si="189"/>
        <v/>
      </c>
      <c r="D1747" s="6" t="str">
        <f>IF(总支出!C1747="","",总支出!C1747)</f>
        <v/>
      </c>
      <c r="E1747" s="8" t="str">
        <f>IF(总支出!D1747="","",总支出!D1747)</f>
        <v/>
      </c>
      <c r="F1747" s="6" t="str">
        <f>IF(总支出!E1747="","",总支出!E1747)</f>
        <v/>
      </c>
      <c r="G1747" s="6" t="str">
        <f>IF(总支出!H1747="","",总支出!H1747)</f>
        <v/>
      </c>
      <c r="H1747" s="6" t="str">
        <f>IF(总支出!I1747="","自动",总支出!I1747)</f>
        <v>自动</v>
      </c>
      <c r="I1747" s="6" t="str">
        <f>IF(F1747="","",IFERROR(VLOOKUP(F1747,税费设置!$A$15:$B$27,2,FALSE),"含税不明"))</f>
        <v/>
      </c>
      <c r="J1747" s="6" t="str">
        <f t="shared" si="190"/>
        <v/>
      </c>
      <c r="K1747" s="6" t="str">
        <f>IF(AND(税费设置!$B$5="是",G1747="个人支出",J1747="应税"),"是","否")</f>
        <v>否</v>
      </c>
      <c r="L1747" s="8">
        <f t="shared" si="191"/>
        <v>0</v>
      </c>
      <c r="M1747" s="8">
        <f t="shared" si="192"/>
        <v>0</v>
      </c>
      <c r="N1747" s="8">
        <f t="shared" si="193"/>
        <v>0</v>
      </c>
      <c r="O1747" s="8">
        <f t="shared" si="194"/>
        <v>0</v>
      </c>
      <c r="P1747" s="8">
        <f>IF(K1747&lt;&gt;"是",0,IF(税费设置!$B$6="是",E1747/(1+税费设置!$B$10),E1747))</f>
        <v>0</v>
      </c>
      <c r="Q1747" s="8">
        <f>IF(K1747&lt;&gt;"是",0,P1747*税费设置!$B$8)</f>
        <v>0</v>
      </c>
      <c r="R1747" s="8">
        <f>IF(K1747&lt;&gt;"是",0,P1747*税费设置!$B$9)</f>
        <v>0</v>
      </c>
      <c r="S1747" s="8">
        <f t="shared" si="195"/>
        <v>0</v>
      </c>
    </row>
    <row r="1748" spans="1:19" ht="13.9">
      <c r="A1748" s="6" t="str">
        <f>IF(总支出!A1748="","",总支出!A1748)</f>
        <v/>
      </c>
      <c r="B1748" s="7" t="str">
        <f>IF(总支出!B1748="","",总支出!B1748)</f>
        <v/>
      </c>
      <c r="C1748" s="6" t="str">
        <f t="shared" si="189"/>
        <v/>
      </c>
      <c r="D1748" s="6" t="str">
        <f>IF(总支出!C1748="","",总支出!C1748)</f>
        <v/>
      </c>
      <c r="E1748" s="8" t="str">
        <f>IF(总支出!D1748="","",总支出!D1748)</f>
        <v/>
      </c>
      <c r="F1748" s="6" t="str">
        <f>IF(总支出!E1748="","",总支出!E1748)</f>
        <v/>
      </c>
      <c r="G1748" s="6" t="str">
        <f>IF(总支出!H1748="","",总支出!H1748)</f>
        <v/>
      </c>
      <c r="H1748" s="6" t="str">
        <f>IF(总支出!I1748="","自动",总支出!I1748)</f>
        <v>自动</v>
      </c>
      <c r="I1748" s="6" t="str">
        <f>IF(F1748="","",IFERROR(VLOOKUP(F1748,税费设置!$A$15:$B$27,2,FALSE),"含税不明"))</f>
        <v/>
      </c>
      <c r="J1748" s="6" t="str">
        <f t="shared" si="190"/>
        <v/>
      </c>
      <c r="K1748" s="6" t="str">
        <f>IF(AND(税费设置!$B$5="是",G1748="个人支出",J1748="应税"),"是","否")</f>
        <v>否</v>
      </c>
      <c r="L1748" s="8">
        <f t="shared" si="191"/>
        <v>0</v>
      </c>
      <c r="M1748" s="8">
        <f t="shared" si="192"/>
        <v>0</v>
      </c>
      <c r="N1748" s="8">
        <f t="shared" si="193"/>
        <v>0</v>
      </c>
      <c r="O1748" s="8">
        <f t="shared" si="194"/>
        <v>0</v>
      </c>
      <c r="P1748" s="8">
        <f>IF(K1748&lt;&gt;"是",0,IF(税费设置!$B$6="是",E1748/(1+税费设置!$B$10),E1748))</f>
        <v>0</v>
      </c>
      <c r="Q1748" s="8">
        <f>IF(K1748&lt;&gt;"是",0,P1748*税费设置!$B$8)</f>
        <v>0</v>
      </c>
      <c r="R1748" s="8">
        <f>IF(K1748&lt;&gt;"是",0,P1748*税费设置!$B$9)</f>
        <v>0</v>
      </c>
      <c r="S1748" s="8">
        <f t="shared" si="195"/>
        <v>0</v>
      </c>
    </row>
    <row r="1749" spans="1:19" ht="13.9">
      <c r="A1749" s="6" t="str">
        <f>IF(总支出!A1749="","",总支出!A1749)</f>
        <v/>
      </c>
      <c r="B1749" s="7" t="str">
        <f>IF(总支出!B1749="","",总支出!B1749)</f>
        <v/>
      </c>
      <c r="C1749" s="6" t="str">
        <f t="shared" si="189"/>
        <v/>
      </c>
      <c r="D1749" s="6" t="str">
        <f>IF(总支出!C1749="","",总支出!C1749)</f>
        <v/>
      </c>
      <c r="E1749" s="8" t="str">
        <f>IF(总支出!D1749="","",总支出!D1749)</f>
        <v/>
      </c>
      <c r="F1749" s="6" t="str">
        <f>IF(总支出!E1749="","",总支出!E1749)</f>
        <v/>
      </c>
      <c r="G1749" s="6" t="str">
        <f>IF(总支出!H1749="","",总支出!H1749)</f>
        <v/>
      </c>
      <c r="H1749" s="6" t="str">
        <f>IF(总支出!I1749="","自动",总支出!I1749)</f>
        <v>自动</v>
      </c>
      <c r="I1749" s="6" t="str">
        <f>IF(F1749="","",IFERROR(VLOOKUP(F1749,税费设置!$A$15:$B$27,2,FALSE),"含税不明"))</f>
        <v/>
      </c>
      <c r="J1749" s="6" t="str">
        <f t="shared" si="190"/>
        <v/>
      </c>
      <c r="K1749" s="6" t="str">
        <f>IF(AND(税费设置!$B$5="是",G1749="个人支出",J1749="应税"),"是","否")</f>
        <v>否</v>
      </c>
      <c r="L1749" s="8">
        <f t="shared" si="191"/>
        <v>0</v>
      </c>
      <c r="M1749" s="8">
        <f t="shared" si="192"/>
        <v>0</v>
      </c>
      <c r="N1749" s="8">
        <f t="shared" si="193"/>
        <v>0</v>
      </c>
      <c r="O1749" s="8">
        <f t="shared" si="194"/>
        <v>0</v>
      </c>
      <c r="P1749" s="8">
        <f>IF(K1749&lt;&gt;"是",0,IF(税费设置!$B$6="是",E1749/(1+税费设置!$B$10),E1749))</f>
        <v>0</v>
      </c>
      <c r="Q1749" s="8">
        <f>IF(K1749&lt;&gt;"是",0,P1749*税费设置!$B$8)</f>
        <v>0</v>
      </c>
      <c r="R1749" s="8">
        <f>IF(K1749&lt;&gt;"是",0,P1749*税费设置!$B$9)</f>
        <v>0</v>
      </c>
      <c r="S1749" s="8">
        <f t="shared" si="195"/>
        <v>0</v>
      </c>
    </row>
    <row r="1750" spans="1:19" ht="13.9">
      <c r="A1750" s="6" t="str">
        <f>IF(总支出!A1750="","",总支出!A1750)</f>
        <v/>
      </c>
      <c r="B1750" s="7" t="str">
        <f>IF(总支出!B1750="","",总支出!B1750)</f>
        <v/>
      </c>
      <c r="C1750" s="6" t="str">
        <f t="shared" si="189"/>
        <v/>
      </c>
      <c r="D1750" s="6" t="str">
        <f>IF(总支出!C1750="","",总支出!C1750)</f>
        <v/>
      </c>
      <c r="E1750" s="8" t="str">
        <f>IF(总支出!D1750="","",总支出!D1750)</f>
        <v/>
      </c>
      <c r="F1750" s="6" t="str">
        <f>IF(总支出!E1750="","",总支出!E1750)</f>
        <v/>
      </c>
      <c r="G1750" s="6" t="str">
        <f>IF(总支出!H1750="","",总支出!H1750)</f>
        <v/>
      </c>
      <c r="H1750" s="6" t="str">
        <f>IF(总支出!I1750="","自动",总支出!I1750)</f>
        <v>自动</v>
      </c>
      <c r="I1750" s="6" t="str">
        <f>IF(F1750="","",IFERROR(VLOOKUP(F1750,税费设置!$A$15:$B$27,2,FALSE),"含税不明"))</f>
        <v/>
      </c>
      <c r="J1750" s="6" t="str">
        <f t="shared" si="190"/>
        <v/>
      </c>
      <c r="K1750" s="6" t="str">
        <f>IF(AND(税费设置!$B$5="是",G1750="个人支出",J1750="应税"),"是","否")</f>
        <v>否</v>
      </c>
      <c r="L1750" s="8">
        <f t="shared" si="191"/>
        <v>0</v>
      </c>
      <c r="M1750" s="8">
        <f t="shared" si="192"/>
        <v>0</v>
      </c>
      <c r="N1750" s="8">
        <f t="shared" si="193"/>
        <v>0</v>
      </c>
      <c r="O1750" s="8">
        <f t="shared" si="194"/>
        <v>0</v>
      </c>
      <c r="P1750" s="8">
        <f>IF(K1750&lt;&gt;"是",0,IF(税费设置!$B$6="是",E1750/(1+税费设置!$B$10),E1750))</f>
        <v>0</v>
      </c>
      <c r="Q1750" s="8">
        <f>IF(K1750&lt;&gt;"是",0,P1750*税费设置!$B$8)</f>
        <v>0</v>
      </c>
      <c r="R1750" s="8">
        <f>IF(K1750&lt;&gt;"是",0,P1750*税费设置!$B$9)</f>
        <v>0</v>
      </c>
      <c r="S1750" s="8">
        <f t="shared" si="195"/>
        <v>0</v>
      </c>
    </row>
    <row r="1751" spans="1:19" ht="13.9">
      <c r="A1751" s="6" t="str">
        <f>IF(总支出!A1751="","",总支出!A1751)</f>
        <v/>
      </c>
      <c r="B1751" s="7" t="str">
        <f>IF(总支出!B1751="","",总支出!B1751)</f>
        <v/>
      </c>
      <c r="C1751" s="6" t="str">
        <f t="shared" si="189"/>
        <v/>
      </c>
      <c r="D1751" s="6" t="str">
        <f>IF(总支出!C1751="","",总支出!C1751)</f>
        <v/>
      </c>
      <c r="E1751" s="8" t="str">
        <f>IF(总支出!D1751="","",总支出!D1751)</f>
        <v/>
      </c>
      <c r="F1751" s="6" t="str">
        <f>IF(总支出!E1751="","",总支出!E1751)</f>
        <v/>
      </c>
      <c r="G1751" s="6" t="str">
        <f>IF(总支出!H1751="","",总支出!H1751)</f>
        <v/>
      </c>
      <c r="H1751" s="6" t="str">
        <f>IF(总支出!I1751="","自动",总支出!I1751)</f>
        <v>自动</v>
      </c>
      <c r="I1751" s="6" t="str">
        <f>IF(F1751="","",IFERROR(VLOOKUP(F1751,税费设置!$A$15:$B$27,2,FALSE),"含税不明"))</f>
        <v/>
      </c>
      <c r="J1751" s="6" t="str">
        <f t="shared" si="190"/>
        <v/>
      </c>
      <c r="K1751" s="6" t="str">
        <f>IF(AND(税费设置!$B$5="是",G1751="个人支出",J1751="应税"),"是","否")</f>
        <v>否</v>
      </c>
      <c r="L1751" s="8">
        <f t="shared" si="191"/>
        <v>0</v>
      </c>
      <c r="M1751" s="8">
        <f t="shared" si="192"/>
        <v>0</v>
      </c>
      <c r="N1751" s="8">
        <f t="shared" si="193"/>
        <v>0</v>
      </c>
      <c r="O1751" s="8">
        <f t="shared" si="194"/>
        <v>0</v>
      </c>
      <c r="P1751" s="8">
        <f>IF(K1751&lt;&gt;"是",0,IF(税费设置!$B$6="是",E1751/(1+税费设置!$B$10),E1751))</f>
        <v>0</v>
      </c>
      <c r="Q1751" s="8">
        <f>IF(K1751&lt;&gt;"是",0,P1751*税费设置!$B$8)</f>
        <v>0</v>
      </c>
      <c r="R1751" s="8">
        <f>IF(K1751&lt;&gt;"是",0,P1751*税费设置!$B$9)</f>
        <v>0</v>
      </c>
      <c r="S1751" s="8">
        <f t="shared" si="195"/>
        <v>0</v>
      </c>
    </row>
    <row r="1752" spans="1:19" ht="13.9">
      <c r="A1752" s="6" t="str">
        <f>IF(总支出!A1752="","",总支出!A1752)</f>
        <v/>
      </c>
      <c r="B1752" s="7" t="str">
        <f>IF(总支出!B1752="","",总支出!B1752)</f>
        <v/>
      </c>
      <c r="C1752" s="6" t="str">
        <f t="shared" si="189"/>
        <v/>
      </c>
      <c r="D1752" s="6" t="str">
        <f>IF(总支出!C1752="","",总支出!C1752)</f>
        <v/>
      </c>
      <c r="E1752" s="8" t="str">
        <f>IF(总支出!D1752="","",总支出!D1752)</f>
        <v/>
      </c>
      <c r="F1752" s="6" t="str">
        <f>IF(总支出!E1752="","",总支出!E1752)</f>
        <v/>
      </c>
      <c r="G1752" s="6" t="str">
        <f>IF(总支出!H1752="","",总支出!H1752)</f>
        <v/>
      </c>
      <c r="H1752" s="6" t="str">
        <f>IF(总支出!I1752="","自动",总支出!I1752)</f>
        <v>自动</v>
      </c>
      <c r="I1752" s="6" t="str">
        <f>IF(F1752="","",IFERROR(VLOOKUP(F1752,税费设置!$A$15:$B$27,2,FALSE),"含税不明"))</f>
        <v/>
      </c>
      <c r="J1752" s="6" t="str">
        <f t="shared" si="190"/>
        <v/>
      </c>
      <c r="K1752" s="6" t="str">
        <f>IF(AND(税费设置!$B$5="是",G1752="个人支出",J1752="应税"),"是","否")</f>
        <v>否</v>
      </c>
      <c r="L1752" s="8">
        <f t="shared" si="191"/>
        <v>0</v>
      </c>
      <c r="M1752" s="8">
        <f t="shared" si="192"/>
        <v>0</v>
      </c>
      <c r="N1752" s="8">
        <f t="shared" si="193"/>
        <v>0</v>
      </c>
      <c r="O1752" s="8">
        <f t="shared" si="194"/>
        <v>0</v>
      </c>
      <c r="P1752" s="8">
        <f>IF(K1752&lt;&gt;"是",0,IF(税费设置!$B$6="是",E1752/(1+税费设置!$B$10),E1752))</f>
        <v>0</v>
      </c>
      <c r="Q1752" s="8">
        <f>IF(K1752&lt;&gt;"是",0,P1752*税费设置!$B$8)</f>
        <v>0</v>
      </c>
      <c r="R1752" s="8">
        <f>IF(K1752&lt;&gt;"是",0,P1752*税费设置!$B$9)</f>
        <v>0</v>
      </c>
      <c r="S1752" s="8">
        <f t="shared" si="195"/>
        <v>0</v>
      </c>
    </row>
    <row r="1753" spans="1:19" ht="13.9">
      <c r="A1753" s="6" t="str">
        <f>IF(总支出!A1753="","",总支出!A1753)</f>
        <v/>
      </c>
      <c r="B1753" s="7" t="str">
        <f>IF(总支出!B1753="","",总支出!B1753)</f>
        <v/>
      </c>
      <c r="C1753" s="6" t="str">
        <f t="shared" si="189"/>
        <v/>
      </c>
      <c r="D1753" s="6" t="str">
        <f>IF(总支出!C1753="","",总支出!C1753)</f>
        <v/>
      </c>
      <c r="E1753" s="8" t="str">
        <f>IF(总支出!D1753="","",总支出!D1753)</f>
        <v/>
      </c>
      <c r="F1753" s="6" t="str">
        <f>IF(总支出!E1753="","",总支出!E1753)</f>
        <v/>
      </c>
      <c r="G1753" s="6" t="str">
        <f>IF(总支出!H1753="","",总支出!H1753)</f>
        <v/>
      </c>
      <c r="H1753" s="6" t="str">
        <f>IF(总支出!I1753="","自动",总支出!I1753)</f>
        <v>自动</v>
      </c>
      <c r="I1753" s="6" t="str">
        <f>IF(F1753="","",IFERROR(VLOOKUP(F1753,税费设置!$A$15:$B$27,2,FALSE),"含税不明"))</f>
        <v/>
      </c>
      <c r="J1753" s="6" t="str">
        <f t="shared" si="190"/>
        <v/>
      </c>
      <c r="K1753" s="6" t="str">
        <f>IF(AND(税费设置!$B$5="是",G1753="个人支出",J1753="应税"),"是","否")</f>
        <v>否</v>
      </c>
      <c r="L1753" s="8">
        <f t="shared" si="191"/>
        <v>0</v>
      </c>
      <c r="M1753" s="8">
        <f t="shared" si="192"/>
        <v>0</v>
      </c>
      <c r="N1753" s="8">
        <f t="shared" si="193"/>
        <v>0</v>
      </c>
      <c r="O1753" s="8">
        <f t="shared" si="194"/>
        <v>0</v>
      </c>
      <c r="P1753" s="8">
        <f>IF(K1753&lt;&gt;"是",0,IF(税费设置!$B$6="是",E1753/(1+税费设置!$B$10),E1753))</f>
        <v>0</v>
      </c>
      <c r="Q1753" s="8">
        <f>IF(K1753&lt;&gt;"是",0,P1753*税费设置!$B$8)</f>
        <v>0</v>
      </c>
      <c r="R1753" s="8">
        <f>IF(K1753&lt;&gt;"是",0,P1753*税费设置!$B$9)</f>
        <v>0</v>
      </c>
      <c r="S1753" s="8">
        <f t="shared" si="195"/>
        <v>0</v>
      </c>
    </row>
    <row r="1754" spans="1:19" ht="13.9">
      <c r="A1754" s="6" t="str">
        <f>IF(总支出!A1754="","",总支出!A1754)</f>
        <v/>
      </c>
      <c r="B1754" s="7" t="str">
        <f>IF(总支出!B1754="","",总支出!B1754)</f>
        <v/>
      </c>
      <c r="C1754" s="6" t="str">
        <f t="shared" si="189"/>
        <v/>
      </c>
      <c r="D1754" s="6" t="str">
        <f>IF(总支出!C1754="","",总支出!C1754)</f>
        <v/>
      </c>
      <c r="E1754" s="8" t="str">
        <f>IF(总支出!D1754="","",总支出!D1754)</f>
        <v/>
      </c>
      <c r="F1754" s="6" t="str">
        <f>IF(总支出!E1754="","",总支出!E1754)</f>
        <v/>
      </c>
      <c r="G1754" s="6" t="str">
        <f>IF(总支出!H1754="","",总支出!H1754)</f>
        <v/>
      </c>
      <c r="H1754" s="6" t="str">
        <f>IF(总支出!I1754="","自动",总支出!I1754)</f>
        <v>自动</v>
      </c>
      <c r="I1754" s="6" t="str">
        <f>IF(F1754="","",IFERROR(VLOOKUP(F1754,税费设置!$A$15:$B$27,2,FALSE),"含税不明"))</f>
        <v/>
      </c>
      <c r="J1754" s="6" t="str">
        <f t="shared" si="190"/>
        <v/>
      </c>
      <c r="K1754" s="6" t="str">
        <f>IF(AND(税费设置!$B$5="是",G1754="个人支出",J1754="应税"),"是","否")</f>
        <v>否</v>
      </c>
      <c r="L1754" s="8">
        <f t="shared" si="191"/>
        <v>0</v>
      </c>
      <c r="M1754" s="8">
        <f t="shared" si="192"/>
        <v>0</v>
      </c>
      <c r="N1754" s="8">
        <f t="shared" si="193"/>
        <v>0</v>
      </c>
      <c r="O1754" s="8">
        <f t="shared" si="194"/>
        <v>0</v>
      </c>
      <c r="P1754" s="8">
        <f>IF(K1754&lt;&gt;"是",0,IF(税费设置!$B$6="是",E1754/(1+税费设置!$B$10),E1754))</f>
        <v>0</v>
      </c>
      <c r="Q1754" s="8">
        <f>IF(K1754&lt;&gt;"是",0,P1754*税费设置!$B$8)</f>
        <v>0</v>
      </c>
      <c r="R1754" s="8">
        <f>IF(K1754&lt;&gt;"是",0,P1754*税费设置!$B$9)</f>
        <v>0</v>
      </c>
      <c r="S1754" s="8">
        <f t="shared" si="195"/>
        <v>0</v>
      </c>
    </row>
    <row r="1755" spans="1:19" ht="13.9">
      <c r="A1755" s="6" t="str">
        <f>IF(总支出!A1755="","",总支出!A1755)</f>
        <v/>
      </c>
      <c r="B1755" s="7" t="str">
        <f>IF(总支出!B1755="","",总支出!B1755)</f>
        <v/>
      </c>
      <c r="C1755" s="6" t="str">
        <f t="shared" si="189"/>
        <v/>
      </c>
      <c r="D1755" s="6" t="str">
        <f>IF(总支出!C1755="","",总支出!C1755)</f>
        <v/>
      </c>
      <c r="E1755" s="8" t="str">
        <f>IF(总支出!D1755="","",总支出!D1755)</f>
        <v/>
      </c>
      <c r="F1755" s="6" t="str">
        <f>IF(总支出!E1755="","",总支出!E1755)</f>
        <v/>
      </c>
      <c r="G1755" s="6" t="str">
        <f>IF(总支出!H1755="","",总支出!H1755)</f>
        <v/>
      </c>
      <c r="H1755" s="6" t="str">
        <f>IF(总支出!I1755="","自动",总支出!I1755)</f>
        <v>自动</v>
      </c>
      <c r="I1755" s="6" t="str">
        <f>IF(F1755="","",IFERROR(VLOOKUP(F1755,税费设置!$A$15:$B$27,2,FALSE),"含税不明"))</f>
        <v/>
      </c>
      <c r="J1755" s="6" t="str">
        <f t="shared" si="190"/>
        <v/>
      </c>
      <c r="K1755" s="6" t="str">
        <f>IF(AND(税费设置!$B$5="是",G1755="个人支出",J1755="应税"),"是","否")</f>
        <v>否</v>
      </c>
      <c r="L1755" s="8">
        <f t="shared" si="191"/>
        <v>0</v>
      </c>
      <c r="M1755" s="8">
        <f t="shared" si="192"/>
        <v>0</v>
      </c>
      <c r="N1755" s="8">
        <f t="shared" si="193"/>
        <v>0</v>
      </c>
      <c r="O1755" s="8">
        <f t="shared" si="194"/>
        <v>0</v>
      </c>
      <c r="P1755" s="8">
        <f>IF(K1755&lt;&gt;"是",0,IF(税费设置!$B$6="是",E1755/(1+税费设置!$B$10),E1755))</f>
        <v>0</v>
      </c>
      <c r="Q1755" s="8">
        <f>IF(K1755&lt;&gt;"是",0,P1755*税费设置!$B$8)</f>
        <v>0</v>
      </c>
      <c r="R1755" s="8">
        <f>IF(K1755&lt;&gt;"是",0,P1755*税费设置!$B$9)</f>
        <v>0</v>
      </c>
      <c r="S1755" s="8">
        <f t="shared" si="195"/>
        <v>0</v>
      </c>
    </row>
    <row r="1756" spans="1:19" ht="13.9">
      <c r="A1756" s="6" t="str">
        <f>IF(总支出!A1756="","",总支出!A1756)</f>
        <v/>
      </c>
      <c r="B1756" s="7" t="str">
        <f>IF(总支出!B1756="","",总支出!B1756)</f>
        <v/>
      </c>
      <c r="C1756" s="6" t="str">
        <f t="shared" si="189"/>
        <v/>
      </c>
      <c r="D1756" s="6" t="str">
        <f>IF(总支出!C1756="","",总支出!C1756)</f>
        <v/>
      </c>
      <c r="E1756" s="8" t="str">
        <f>IF(总支出!D1756="","",总支出!D1756)</f>
        <v/>
      </c>
      <c r="F1756" s="6" t="str">
        <f>IF(总支出!E1756="","",总支出!E1756)</f>
        <v/>
      </c>
      <c r="G1756" s="6" t="str">
        <f>IF(总支出!H1756="","",总支出!H1756)</f>
        <v/>
      </c>
      <c r="H1756" s="6" t="str">
        <f>IF(总支出!I1756="","自动",总支出!I1756)</f>
        <v>自动</v>
      </c>
      <c r="I1756" s="6" t="str">
        <f>IF(F1756="","",IFERROR(VLOOKUP(F1756,税费设置!$A$15:$B$27,2,FALSE),"含税不明"))</f>
        <v/>
      </c>
      <c r="J1756" s="6" t="str">
        <f t="shared" si="190"/>
        <v/>
      </c>
      <c r="K1756" s="6" t="str">
        <f>IF(AND(税费设置!$B$5="是",G1756="个人支出",J1756="应税"),"是","否")</f>
        <v>否</v>
      </c>
      <c r="L1756" s="8">
        <f t="shared" si="191"/>
        <v>0</v>
      </c>
      <c r="M1756" s="8">
        <f t="shared" si="192"/>
        <v>0</v>
      </c>
      <c r="N1756" s="8">
        <f t="shared" si="193"/>
        <v>0</v>
      </c>
      <c r="O1756" s="8">
        <f t="shared" si="194"/>
        <v>0</v>
      </c>
      <c r="P1756" s="8">
        <f>IF(K1756&lt;&gt;"是",0,IF(税费设置!$B$6="是",E1756/(1+税费设置!$B$10),E1756))</f>
        <v>0</v>
      </c>
      <c r="Q1756" s="8">
        <f>IF(K1756&lt;&gt;"是",0,P1756*税费设置!$B$8)</f>
        <v>0</v>
      </c>
      <c r="R1756" s="8">
        <f>IF(K1756&lt;&gt;"是",0,P1756*税费设置!$B$9)</f>
        <v>0</v>
      </c>
      <c r="S1756" s="8">
        <f t="shared" si="195"/>
        <v>0</v>
      </c>
    </row>
    <row r="1757" spans="1:19" ht="13.9">
      <c r="A1757" s="6" t="str">
        <f>IF(总支出!A1757="","",总支出!A1757)</f>
        <v/>
      </c>
      <c r="B1757" s="7" t="str">
        <f>IF(总支出!B1757="","",总支出!B1757)</f>
        <v/>
      </c>
      <c r="C1757" s="6" t="str">
        <f t="shared" si="189"/>
        <v/>
      </c>
      <c r="D1757" s="6" t="str">
        <f>IF(总支出!C1757="","",总支出!C1757)</f>
        <v/>
      </c>
      <c r="E1757" s="8" t="str">
        <f>IF(总支出!D1757="","",总支出!D1757)</f>
        <v/>
      </c>
      <c r="F1757" s="6" t="str">
        <f>IF(总支出!E1757="","",总支出!E1757)</f>
        <v/>
      </c>
      <c r="G1757" s="6" t="str">
        <f>IF(总支出!H1757="","",总支出!H1757)</f>
        <v/>
      </c>
      <c r="H1757" s="6" t="str">
        <f>IF(总支出!I1757="","自动",总支出!I1757)</f>
        <v>自动</v>
      </c>
      <c r="I1757" s="6" t="str">
        <f>IF(F1757="","",IFERROR(VLOOKUP(F1757,税费设置!$A$15:$B$27,2,FALSE),"含税不明"))</f>
        <v/>
      </c>
      <c r="J1757" s="6" t="str">
        <f t="shared" si="190"/>
        <v/>
      </c>
      <c r="K1757" s="6" t="str">
        <f>IF(AND(税费设置!$B$5="是",G1757="个人支出",J1757="应税"),"是","否")</f>
        <v>否</v>
      </c>
      <c r="L1757" s="8">
        <f t="shared" si="191"/>
        <v>0</v>
      </c>
      <c r="M1757" s="8">
        <f t="shared" si="192"/>
        <v>0</v>
      </c>
      <c r="N1757" s="8">
        <f t="shared" si="193"/>
        <v>0</v>
      </c>
      <c r="O1757" s="8">
        <f t="shared" si="194"/>
        <v>0</v>
      </c>
      <c r="P1757" s="8">
        <f>IF(K1757&lt;&gt;"是",0,IF(税费设置!$B$6="是",E1757/(1+税费设置!$B$10),E1757))</f>
        <v>0</v>
      </c>
      <c r="Q1757" s="8">
        <f>IF(K1757&lt;&gt;"是",0,P1757*税费设置!$B$8)</f>
        <v>0</v>
      </c>
      <c r="R1757" s="8">
        <f>IF(K1757&lt;&gt;"是",0,P1757*税费设置!$B$9)</f>
        <v>0</v>
      </c>
      <c r="S1757" s="8">
        <f t="shared" si="195"/>
        <v>0</v>
      </c>
    </row>
    <row r="1758" spans="1:19" ht="13.9">
      <c r="A1758" s="6" t="str">
        <f>IF(总支出!A1758="","",总支出!A1758)</f>
        <v/>
      </c>
      <c r="B1758" s="7" t="str">
        <f>IF(总支出!B1758="","",总支出!B1758)</f>
        <v/>
      </c>
      <c r="C1758" s="6" t="str">
        <f t="shared" si="189"/>
        <v/>
      </c>
      <c r="D1758" s="6" t="str">
        <f>IF(总支出!C1758="","",总支出!C1758)</f>
        <v/>
      </c>
      <c r="E1758" s="8" t="str">
        <f>IF(总支出!D1758="","",总支出!D1758)</f>
        <v/>
      </c>
      <c r="F1758" s="6" t="str">
        <f>IF(总支出!E1758="","",总支出!E1758)</f>
        <v/>
      </c>
      <c r="G1758" s="6" t="str">
        <f>IF(总支出!H1758="","",总支出!H1758)</f>
        <v/>
      </c>
      <c r="H1758" s="6" t="str">
        <f>IF(总支出!I1758="","自动",总支出!I1758)</f>
        <v>自动</v>
      </c>
      <c r="I1758" s="6" t="str">
        <f>IF(F1758="","",IFERROR(VLOOKUP(F1758,税费设置!$A$15:$B$27,2,FALSE),"含税不明"))</f>
        <v/>
      </c>
      <c r="J1758" s="6" t="str">
        <f t="shared" si="190"/>
        <v/>
      </c>
      <c r="K1758" s="6" t="str">
        <f>IF(AND(税费设置!$B$5="是",G1758="个人支出",J1758="应税"),"是","否")</f>
        <v>否</v>
      </c>
      <c r="L1758" s="8">
        <f t="shared" si="191"/>
        <v>0</v>
      </c>
      <c r="M1758" s="8">
        <f t="shared" si="192"/>
        <v>0</v>
      </c>
      <c r="N1758" s="8">
        <f t="shared" si="193"/>
        <v>0</v>
      </c>
      <c r="O1758" s="8">
        <f t="shared" si="194"/>
        <v>0</v>
      </c>
      <c r="P1758" s="8">
        <f>IF(K1758&lt;&gt;"是",0,IF(税费设置!$B$6="是",E1758/(1+税费设置!$B$10),E1758))</f>
        <v>0</v>
      </c>
      <c r="Q1758" s="8">
        <f>IF(K1758&lt;&gt;"是",0,P1758*税费设置!$B$8)</f>
        <v>0</v>
      </c>
      <c r="R1758" s="8">
        <f>IF(K1758&lt;&gt;"是",0,P1758*税费设置!$B$9)</f>
        <v>0</v>
      </c>
      <c r="S1758" s="8">
        <f t="shared" si="195"/>
        <v>0</v>
      </c>
    </row>
    <row r="1759" spans="1:19" ht="13.9">
      <c r="A1759" s="6" t="str">
        <f>IF(总支出!A1759="","",总支出!A1759)</f>
        <v/>
      </c>
      <c r="B1759" s="7" t="str">
        <f>IF(总支出!B1759="","",总支出!B1759)</f>
        <v/>
      </c>
      <c r="C1759" s="6" t="str">
        <f t="shared" si="189"/>
        <v/>
      </c>
      <c r="D1759" s="6" t="str">
        <f>IF(总支出!C1759="","",总支出!C1759)</f>
        <v/>
      </c>
      <c r="E1759" s="8" t="str">
        <f>IF(总支出!D1759="","",总支出!D1759)</f>
        <v/>
      </c>
      <c r="F1759" s="6" t="str">
        <f>IF(总支出!E1759="","",总支出!E1759)</f>
        <v/>
      </c>
      <c r="G1759" s="6" t="str">
        <f>IF(总支出!H1759="","",总支出!H1759)</f>
        <v/>
      </c>
      <c r="H1759" s="6" t="str">
        <f>IF(总支出!I1759="","自动",总支出!I1759)</f>
        <v>自动</v>
      </c>
      <c r="I1759" s="6" t="str">
        <f>IF(F1759="","",IFERROR(VLOOKUP(F1759,税费设置!$A$15:$B$27,2,FALSE),"含税不明"))</f>
        <v/>
      </c>
      <c r="J1759" s="6" t="str">
        <f t="shared" si="190"/>
        <v/>
      </c>
      <c r="K1759" s="6" t="str">
        <f>IF(AND(税费设置!$B$5="是",G1759="个人支出",J1759="应税"),"是","否")</f>
        <v>否</v>
      </c>
      <c r="L1759" s="8">
        <f t="shared" si="191"/>
        <v>0</v>
      </c>
      <c r="M1759" s="8">
        <f t="shared" si="192"/>
        <v>0</v>
      </c>
      <c r="N1759" s="8">
        <f t="shared" si="193"/>
        <v>0</v>
      </c>
      <c r="O1759" s="8">
        <f t="shared" si="194"/>
        <v>0</v>
      </c>
      <c r="P1759" s="8">
        <f>IF(K1759&lt;&gt;"是",0,IF(税费设置!$B$6="是",E1759/(1+税费设置!$B$10),E1759))</f>
        <v>0</v>
      </c>
      <c r="Q1759" s="8">
        <f>IF(K1759&lt;&gt;"是",0,P1759*税费设置!$B$8)</f>
        <v>0</v>
      </c>
      <c r="R1759" s="8">
        <f>IF(K1759&lt;&gt;"是",0,P1759*税费设置!$B$9)</f>
        <v>0</v>
      </c>
      <c r="S1759" s="8">
        <f t="shared" si="195"/>
        <v>0</v>
      </c>
    </row>
    <row r="1760" spans="1:19" ht="13.9">
      <c r="A1760" s="6" t="str">
        <f>IF(总支出!A1760="","",总支出!A1760)</f>
        <v/>
      </c>
      <c r="B1760" s="7" t="str">
        <f>IF(总支出!B1760="","",总支出!B1760)</f>
        <v/>
      </c>
      <c r="C1760" s="6" t="str">
        <f t="shared" si="189"/>
        <v/>
      </c>
      <c r="D1760" s="6" t="str">
        <f>IF(总支出!C1760="","",总支出!C1760)</f>
        <v/>
      </c>
      <c r="E1760" s="8" t="str">
        <f>IF(总支出!D1760="","",总支出!D1760)</f>
        <v/>
      </c>
      <c r="F1760" s="6" t="str">
        <f>IF(总支出!E1760="","",总支出!E1760)</f>
        <v/>
      </c>
      <c r="G1760" s="6" t="str">
        <f>IF(总支出!H1760="","",总支出!H1760)</f>
        <v/>
      </c>
      <c r="H1760" s="6" t="str">
        <f>IF(总支出!I1760="","自动",总支出!I1760)</f>
        <v>自动</v>
      </c>
      <c r="I1760" s="6" t="str">
        <f>IF(F1760="","",IFERROR(VLOOKUP(F1760,税费设置!$A$15:$B$27,2,FALSE),"含税不明"))</f>
        <v/>
      </c>
      <c r="J1760" s="6" t="str">
        <f t="shared" si="190"/>
        <v/>
      </c>
      <c r="K1760" s="6" t="str">
        <f>IF(AND(税费设置!$B$5="是",G1760="个人支出",J1760="应税"),"是","否")</f>
        <v>否</v>
      </c>
      <c r="L1760" s="8">
        <f t="shared" si="191"/>
        <v>0</v>
      </c>
      <c r="M1760" s="8">
        <f t="shared" si="192"/>
        <v>0</v>
      </c>
      <c r="N1760" s="8">
        <f t="shared" si="193"/>
        <v>0</v>
      </c>
      <c r="O1760" s="8">
        <f t="shared" si="194"/>
        <v>0</v>
      </c>
      <c r="P1760" s="8">
        <f>IF(K1760&lt;&gt;"是",0,IF(税费设置!$B$6="是",E1760/(1+税费设置!$B$10),E1760))</f>
        <v>0</v>
      </c>
      <c r="Q1760" s="8">
        <f>IF(K1760&lt;&gt;"是",0,P1760*税费设置!$B$8)</f>
        <v>0</v>
      </c>
      <c r="R1760" s="8">
        <f>IF(K1760&lt;&gt;"是",0,P1760*税费设置!$B$9)</f>
        <v>0</v>
      </c>
      <c r="S1760" s="8">
        <f t="shared" si="195"/>
        <v>0</v>
      </c>
    </row>
    <row r="1761" spans="1:19" ht="13.9">
      <c r="A1761" s="6" t="str">
        <f>IF(总支出!A1761="","",总支出!A1761)</f>
        <v/>
      </c>
      <c r="B1761" s="7" t="str">
        <f>IF(总支出!B1761="","",总支出!B1761)</f>
        <v/>
      </c>
      <c r="C1761" s="6" t="str">
        <f t="shared" si="189"/>
        <v/>
      </c>
      <c r="D1761" s="6" t="str">
        <f>IF(总支出!C1761="","",总支出!C1761)</f>
        <v/>
      </c>
      <c r="E1761" s="8" t="str">
        <f>IF(总支出!D1761="","",总支出!D1761)</f>
        <v/>
      </c>
      <c r="F1761" s="6" t="str">
        <f>IF(总支出!E1761="","",总支出!E1761)</f>
        <v/>
      </c>
      <c r="G1761" s="6" t="str">
        <f>IF(总支出!H1761="","",总支出!H1761)</f>
        <v/>
      </c>
      <c r="H1761" s="6" t="str">
        <f>IF(总支出!I1761="","自动",总支出!I1761)</f>
        <v>自动</v>
      </c>
      <c r="I1761" s="6" t="str">
        <f>IF(F1761="","",IFERROR(VLOOKUP(F1761,税费设置!$A$15:$B$27,2,FALSE),"含税不明"))</f>
        <v/>
      </c>
      <c r="J1761" s="6" t="str">
        <f t="shared" si="190"/>
        <v/>
      </c>
      <c r="K1761" s="6" t="str">
        <f>IF(AND(税费设置!$B$5="是",G1761="个人支出",J1761="应税"),"是","否")</f>
        <v>否</v>
      </c>
      <c r="L1761" s="8">
        <f t="shared" si="191"/>
        <v>0</v>
      </c>
      <c r="M1761" s="8">
        <f t="shared" si="192"/>
        <v>0</v>
      </c>
      <c r="N1761" s="8">
        <f t="shared" si="193"/>
        <v>0</v>
      </c>
      <c r="O1761" s="8">
        <f t="shared" si="194"/>
        <v>0</v>
      </c>
      <c r="P1761" s="8">
        <f>IF(K1761&lt;&gt;"是",0,IF(税费设置!$B$6="是",E1761/(1+税费设置!$B$10),E1761))</f>
        <v>0</v>
      </c>
      <c r="Q1761" s="8">
        <f>IF(K1761&lt;&gt;"是",0,P1761*税费设置!$B$8)</f>
        <v>0</v>
      </c>
      <c r="R1761" s="8">
        <f>IF(K1761&lt;&gt;"是",0,P1761*税费设置!$B$9)</f>
        <v>0</v>
      </c>
      <c r="S1761" s="8">
        <f t="shared" si="195"/>
        <v>0</v>
      </c>
    </row>
    <row r="1762" spans="1:19" ht="13.9">
      <c r="A1762" s="6" t="str">
        <f>IF(总支出!A1762="","",总支出!A1762)</f>
        <v/>
      </c>
      <c r="B1762" s="7" t="str">
        <f>IF(总支出!B1762="","",总支出!B1762)</f>
        <v/>
      </c>
      <c r="C1762" s="6" t="str">
        <f t="shared" si="189"/>
        <v/>
      </c>
      <c r="D1762" s="6" t="str">
        <f>IF(总支出!C1762="","",总支出!C1762)</f>
        <v/>
      </c>
      <c r="E1762" s="8" t="str">
        <f>IF(总支出!D1762="","",总支出!D1762)</f>
        <v/>
      </c>
      <c r="F1762" s="6" t="str">
        <f>IF(总支出!E1762="","",总支出!E1762)</f>
        <v/>
      </c>
      <c r="G1762" s="6" t="str">
        <f>IF(总支出!H1762="","",总支出!H1762)</f>
        <v/>
      </c>
      <c r="H1762" s="6" t="str">
        <f>IF(总支出!I1762="","自动",总支出!I1762)</f>
        <v>自动</v>
      </c>
      <c r="I1762" s="6" t="str">
        <f>IF(F1762="","",IFERROR(VLOOKUP(F1762,税费设置!$A$15:$B$27,2,FALSE),"含税不明"))</f>
        <v/>
      </c>
      <c r="J1762" s="6" t="str">
        <f t="shared" si="190"/>
        <v/>
      </c>
      <c r="K1762" s="6" t="str">
        <f>IF(AND(税费设置!$B$5="是",G1762="个人支出",J1762="应税"),"是","否")</f>
        <v>否</v>
      </c>
      <c r="L1762" s="8">
        <f t="shared" si="191"/>
        <v>0</v>
      </c>
      <c r="M1762" s="8">
        <f t="shared" si="192"/>
        <v>0</v>
      </c>
      <c r="N1762" s="8">
        <f t="shared" si="193"/>
        <v>0</v>
      </c>
      <c r="O1762" s="8">
        <f t="shared" si="194"/>
        <v>0</v>
      </c>
      <c r="P1762" s="8">
        <f>IF(K1762&lt;&gt;"是",0,IF(税费设置!$B$6="是",E1762/(1+税费设置!$B$10),E1762))</f>
        <v>0</v>
      </c>
      <c r="Q1762" s="8">
        <f>IF(K1762&lt;&gt;"是",0,P1762*税费设置!$B$8)</f>
        <v>0</v>
      </c>
      <c r="R1762" s="8">
        <f>IF(K1762&lt;&gt;"是",0,P1762*税费设置!$B$9)</f>
        <v>0</v>
      </c>
      <c r="S1762" s="8">
        <f t="shared" si="195"/>
        <v>0</v>
      </c>
    </row>
    <row r="1763" spans="1:19" ht="13.9">
      <c r="A1763" s="6" t="str">
        <f>IF(总支出!A1763="","",总支出!A1763)</f>
        <v/>
      </c>
      <c r="B1763" s="7" t="str">
        <f>IF(总支出!B1763="","",总支出!B1763)</f>
        <v/>
      </c>
      <c r="C1763" s="6" t="str">
        <f t="shared" si="189"/>
        <v/>
      </c>
      <c r="D1763" s="6" t="str">
        <f>IF(总支出!C1763="","",总支出!C1763)</f>
        <v/>
      </c>
      <c r="E1763" s="8" t="str">
        <f>IF(总支出!D1763="","",总支出!D1763)</f>
        <v/>
      </c>
      <c r="F1763" s="6" t="str">
        <f>IF(总支出!E1763="","",总支出!E1763)</f>
        <v/>
      </c>
      <c r="G1763" s="6" t="str">
        <f>IF(总支出!H1763="","",总支出!H1763)</f>
        <v/>
      </c>
      <c r="H1763" s="6" t="str">
        <f>IF(总支出!I1763="","自动",总支出!I1763)</f>
        <v>自动</v>
      </c>
      <c r="I1763" s="6" t="str">
        <f>IF(F1763="","",IFERROR(VLOOKUP(F1763,税费设置!$A$15:$B$27,2,FALSE),"含税不明"))</f>
        <v/>
      </c>
      <c r="J1763" s="6" t="str">
        <f t="shared" si="190"/>
        <v/>
      </c>
      <c r="K1763" s="6" t="str">
        <f>IF(AND(税费设置!$B$5="是",G1763="个人支出",J1763="应税"),"是","否")</f>
        <v>否</v>
      </c>
      <c r="L1763" s="8">
        <f t="shared" si="191"/>
        <v>0</v>
      </c>
      <c r="M1763" s="8">
        <f t="shared" si="192"/>
        <v>0</v>
      </c>
      <c r="N1763" s="8">
        <f t="shared" si="193"/>
        <v>0</v>
      </c>
      <c r="O1763" s="8">
        <f t="shared" si="194"/>
        <v>0</v>
      </c>
      <c r="P1763" s="8">
        <f>IF(K1763&lt;&gt;"是",0,IF(税费设置!$B$6="是",E1763/(1+税费设置!$B$10),E1763))</f>
        <v>0</v>
      </c>
      <c r="Q1763" s="8">
        <f>IF(K1763&lt;&gt;"是",0,P1763*税费设置!$B$8)</f>
        <v>0</v>
      </c>
      <c r="R1763" s="8">
        <f>IF(K1763&lt;&gt;"是",0,P1763*税费设置!$B$9)</f>
        <v>0</v>
      </c>
      <c r="S1763" s="8">
        <f t="shared" si="195"/>
        <v>0</v>
      </c>
    </row>
    <row r="1764" spans="1:19" ht="13.9">
      <c r="A1764" s="6" t="str">
        <f>IF(总支出!A1764="","",总支出!A1764)</f>
        <v/>
      </c>
      <c r="B1764" s="7" t="str">
        <f>IF(总支出!B1764="","",总支出!B1764)</f>
        <v/>
      </c>
      <c r="C1764" s="6" t="str">
        <f t="shared" si="189"/>
        <v/>
      </c>
      <c r="D1764" s="6" t="str">
        <f>IF(总支出!C1764="","",总支出!C1764)</f>
        <v/>
      </c>
      <c r="E1764" s="8" t="str">
        <f>IF(总支出!D1764="","",总支出!D1764)</f>
        <v/>
      </c>
      <c r="F1764" s="6" t="str">
        <f>IF(总支出!E1764="","",总支出!E1764)</f>
        <v/>
      </c>
      <c r="G1764" s="6" t="str">
        <f>IF(总支出!H1764="","",总支出!H1764)</f>
        <v/>
      </c>
      <c r="H1764" s="6" t="str">
        <f>IF(总支出!I1764="","自动",总支出!I1764)</f>
        <v>自动</v>
      </c>
      <c r="I1764" s="6" t="str">
        <f>IF(F1764="","",IFERROR(VLOOKUP(F1764,税费设置!$A$15:$B$27,2,FALSE),"含税不明"))</f>
        <v/>
      </c>
      <c r="J1764" s="6" t="str">
        <f t="shared" si="190"/>
        <v/>
      </c>
      <c r="K1764" s="6" t="str">
        <f>IF(AND(税费设置!$B$5="是",G1764="个人支出",J1764="应税"),"是","否")</f>
        <v>否</v>
      </c>
      <c r="L1764" s="8">
        <f t="shared" si="191"/>
        <v>0</v>
      </c>
      <c r="M1764" s="8">
        <f t="shared" si="192"/>
        <v>0</v>
      </c>
      <c r="N1764" s="8">
        <f t="shared" si="193"/>
        <v>0</v>
      </c>
      <c r="O1764" s="8">
        <f t="shared" si="194"/>
        <v>0</v>
      </c>
      <c r="P1764" s="8">
        <f>IF(K1764&lt;&gt;"是",0,IF(税费设置!$B$6="是",E1764/(1+税费设置!$B$10),E1764))</f>
        <v>0</v>
      </c>
      <c r="Q1764" s="8">
        <f>IF(K1764&lt;&gt;"是",0,P1764*税费设置!$B$8)</f>
        <v>0</v>
      </c>
      <c r="R1764" s="8">
        <f>IF(K1764&lt;&gt;"是",0,P1764*税费设置!$B$9)</f>
        <v>0</v>
      </c>
      <c r="S1764" s="8">
        <f t="shared" si="195"/>
        <v>0</v>
      </c>
    </row>
    <row r="1765" spans="1:19" ht="13.9">
      <c r="A1765" s="6" t="str">
        <f>IF(总支出!A1765="","",总支出!A1765)</f>
        <v/>
      </c>
      <c r="B1765" s="7" t="str">
        <f>IF(总支出!B1765="","",总支出!B1765)</f>
        <v/>
      </c>
      <c r="C1765" s="6" t="str">
        <f t="shared" si="189"/>
        <v/>
      </c>
      <c r="D1765" s="6" t="str">
        <f>IF(总支出!C1765="","",总支出!C1765)</f>
        <v/>
      </c>
      <c r="E1765" s="8" t="str">
        <f>IF(总支出!D1765="","",总支出!D1765)</f>
        <v/>
      </c>
      <c r="F1765" s="6" t="str">
        <f>IF(总支出!E1765="","",总支出!E1765)</f>
        <v/>
      </c>
      <c r="G1765" s="6" t="str">
        <f>IF(总支出!H1765="","",总支出!H1765)</f>
        <v/>
      </c>
      <c r="H1765" s="6" t="str">
        <f>IF(总支出!I1765="","自动",总支出!I1765)</f>
        <v>自动</v>
      </c>
      <c r="I1765" s="6" t="str">
        <f>IF(F1765="","",IFERROR(VLOOKUP(F1765,税费设置!$A$15:$B$27,2,FALSE),"含税不明"))</f>
        <v/>
      </c>
      <c r="J1765" s="6" t="str">
        <f t="shared" si="190"/>
        <v/>
      </c>
      <c r="K1765" s="6" t="str">
        <f>IF(AND(税费设置!$B$5="是",G1765="个人支出",J1765="应税"),"是","否")</f>
        <v>否</v>
      </c>
      <c r="L1765" s="8">
        <f t="shared" si="191"/>
        <v>0</v>
      </c>
      <c r="M1765" s="8">
        <f t="shared" si="192"/>
        <v>0</v>
      </c>
      <c r="N1765" s="8">
        <f t="shared" si="193"/>
        <v>0</v>
      </c>
      <c r="O1765" s="8">
        <f t="shared" si="194"/>
        <v>0</v>
      </c>
      <c r="P1765" s="8">
        <f>IF(K1765&lt;&gt;"是",0,IF(税费设置!$B$6="是",E1765/(1+税费设置!$B$10),E1765))</f>
        <v>0</v>
      </c>
      <c r="Q1765" s="8">
        <f>IF(K1765&lt;&gt;"是",0,P1765*税费设置!$B$8)</f>
        <v>0</v>
      </c>
      <c r="R1765" s="8">
        <f>IF(K1765&lt;&gt;"是",0,P1765*税费设置!$B$9)</f>
        <v>0</v>
      </c>
      <c r="S1765" s="8">
        <f t="shared" si="195"/>
        <v>0</v>
      </c>
    </row>
    <row r="1766" spans="1:19" ht="13.9">
      <c r="A1766" s="6" t="str">
        <f>IF(总支出!A1766="","",总支出!A1766)</f>
        <v/>
      </c>
      <c r="B1766" s="7" t="str">
        <f>IF(总支出!B1766="","",总支出!B1766)</f>
        <v/>
      </c>
      <c r="C1766" s="6" t="str">
        <f t="shared" si="189"/>
        <v/>
      </c>
      <c r="D1766" s="6" t="str">
        <f>IF(总支出!C1766="","",总支出!C1766)</f>
        <v/>
      </c>
      <c r="E1766" s="8" t="str">
        <f>IF(总支出!D1766="","",总支出!D1766)</f>
        <v/>
      </c>
      <c r="F1766" s="6" t="str">
        <f>IF(总支出!E1766="","",总支出!E1766)</f>
        <v/>
      </c>
      <c r="G1766" s="6" t="str">
        <f>IF(总支出!H1766="","",总支出!H1766)</f>
        <v/>
      </c>
      <c r="H1766" s="6" t="str">
        <f>IF(总支出!I1766="","自动",总支出!I1766)</f>
        <v>自动</v>
      </c>
      <c r="I1766" s="6" t="str">
        <f>IF(F1766="","",IFERROR(VLOOKUP(F1766,税费设置!$A$15:$B$27,2,FALSE),"含税不明"))</f>
        <v/>
      </c>
      <c r="J1766" s="6" t="str">
        <f t="shared" si="190"/>
        <v/>
      </c>
      <c r="K1766" s="6" t="str">
        <f>IF(AND(税费设置!$B$5="是",G1766="个人支出",J1766="应税"),"是","否")</f>
        <v>否</v>
      </c>
      <c r="L1766" s="8">
        <f t="shared" si="191"/>
        <v>0</v>
      </c>
      <c r="M1766" s="8">
        <f t="shared" si="192"/>
        <v>0</v>
      </c>
      <c r="N1766" s="8">
        <f t="shared" si="193"/>
        <v>0</v>
      </c>
      <c r="O1766" s="8">
        <f t="shared" si="194"/>
        <v>0</v>
      </c>
      <c r="P1766" s="8">
        <f>IF(K1766&lt;&gt;"是",0,IF(税费设置!$B$6="是",E1766/(1+税费设置!$B$10),E1766))</f>
        <v>0</v>
      </c>
      <c r="Q1766" s="8">
        <f>IF(K1766&lt;&gt;"是",0,P1766*税费设置!$B$8)</f>
        <v>0</v>
      </c>
      <c r="R1766" s="8">
        <f>IF(K1766&lt;&gt;"是",0,P1766*税费设置!$B$9)</f>
        <v>0</v>
      </c>
      <c r="S1766" s="8">
        <f t="shared" si="195"/>
        <v>0</v>
      </c>
    </row>
    <row r="1767" spans="1:19" ht="13.9">
      <c r="A1767" s="6" t="str">
        <f>IF(总支出!A1767="","",总支出!A1767)</f>
        <v/>
      </c>
      <c r="B1767" s="7" t="str">
        <f>IF(总支出!B1767="","",总支出!B1767)</f>
        <v/>
      </c>
      <c r="C1767" s="6" t="str">
        <f t="shared" si="189"/>
        <v/>
      </c>
      <c r="D1767" s="6" t="str">
        <f>IF(总支出!C1767="","",总支出!C1767)</f>
        <v/>
      </c>
      <c r="E1767" s="8" t="str">
        <f>IF(总支出!D1767="","",总支出!D1767)</f>
        <v/>
      </c>
      <c r="F1767" s="6" t="str">
        <f>IF(总支出!E1767="","",总支出!E1767)</f>
        <v/>
      </c>
      <c r="G1767" s="6" t="str">
        <f>IF(总支出!H1767="","",总支出!H1767)</f>
        <v/>
      </c>
      <c r="H1767" s="6" t="str">
        <f>IF(总支出!I1767="","自动",总支出!I1767)</f>
        <v>自动</v>
      </c>
      <c r="I1767" s="6" t="str">
        <f>IF(F1767="","",IFERROR(VLOOKUP(F1767,税费设置!$A$15:$B$27,2,FALSE),"含税不明"))</f>
        <v/>
      </c>
      <c r="J1767" s="6" t="str">
        <f t="shared" si="190"/>
        <v/>
      </c>
      <c r="K1767" s="6" t="str">
        <f>IF(AND(税费设置!$B$5="是",G1767="个人支出",J1767="应税"),"是","否")</f>
        <v>否</v>
      </c>
      <c r="L1767" s="8">
        <f t="shared" si="191"/>
        <v>0</v>
      </c>
      <c r="M1767" s="8">
        <f t="shared" si="192"/>
        <v>0</v>
      </c>
      <c r="N1767" s="8">
        <f t="shared" si="193"/>
        <v>0</v>
      </c>
      <c r="O1767" s="8">
        <f t="shared" si="194"/>
        <v>0</v>
      </c>
      <c r="P1767" s="8">
        <f>IF(K1767&lt;&gt;"是",0,IF(税费设置!$B$6="是",E1767/(1+税费设置!$B$10),E1767))</f>
        <v>0</v>
      </c>
      <c r="Q1767" s="8">
        <f>IF(K1767&lt;&gt;"是",0,P1767*税费设置!$B$8)</f>
        <v>0</v>
      </c>
      <c r="R1767" s="8">
        <f>IF(K1767&lt;&gt;"是",0,P1767*税费设置!$B$9)</f>
        <v>0</v>
      </c>
      <c r="S1767" s="8">
        <f t="shared" si="195"/>
        <v>0</v>
      </c>
    </row>
    <row r="1768" spans="1:19" ht="13.9">
      <c r="A1768" s="6" t="str">
        <f>IF(总支出!A1768="","",总支出!A1768)</f>
        <v/>
      </c>
      <c r="B1768" s="7" t="str">
        <f>IF(总支出!B1768="","",总支出!B1768)</f>
        <v/>
      </c>
      <c r="C1768" s="6" t="str">
        <f t="shared" si="189"/>
        <v/>
      </c>
      <c r="D1768" s="6" t="str">
        <f>IF(总支出!C1768="","",总支出!C1768)</f>
        <v/>
      </c>
      <c r="E1768" s="8" t="str">
        <f>IF(总支出!D1768="","",总支出!D1768)</f>
        <v/>
      </c>
      <c r="F1768" s="6" t="str">
        <f>IF(总支出!E1768="","",总支出!E1768)</f>
        <v/>
      </c>
      <c r="G1768" s="6" t="str">
        <f>IF(总支出!H1768="","",总支出!H1768)</f>
        <v/>
      </c>
      <c r="H1768" s="6" t="str">
        <f>IF(总支出!I1768="","自动",总支出!I1768)</f>
        <v>自动</v>
      </c>
      <c r="I1768" s="6" t="str">
        <f>IF(F1768="","",IFERROR(VLOOKUP(F1768,税费设置!$A$15:$B$27,2,FALSE),"含税不明"))</f>
        <v/>
      </c>
      <c r="J1768" s="6" t="str">
        <f t="shared" si="190"/>
        <v/>
      </c>
      <c r="K1768" s="6" t="str">
        <f>IF(AND(税费设置!$B$5="是",G1768="个人支出",J1768="应税"),"是","否")</f>
        <v>否</v>
      </c>
      <c r="L1768" s="8">
        <f t="shared" si="191"/>
        <v>0</v>
      </c>
      <c r="M1768" s="8">
        <f t="shared" si="192"/>
        <v>0</v>
      </c>
      <c r="N1768" s="8">
        <f t="shared" si="193"/>
        <v>0</v>
      </c>
      <c r="O1768" s="8">
        <f t="shared" si="194"/>
        <v>0</v>
      </c>
      <c r="P1768" s="8">
        <f>IF(K1768&lt;&gt;"是",0,IF(税费设置!$B$6="是",E1768/(1+税费设置!$B$10),E1768))</f>
        <v>0</v>
      </c>
      <c r="Q1768" s="8">
        <f>IF(K1768&lt;&gt;"是",0,P1768*税费设置!$B$8)</f>
        <v>0</v>
      </c>
      <c r="R1768" s="8">
        <f>IF(K1768&lt;&gt;"是",0,P1768*税费设置!$B$9)</f>
        <v>0</v>
      </c>
      <c r="S1768" s="8">
        <f t="shared" si="195"/>
        <v>0</v>
      </c>
    </row>
    <row r="1769" spans="1:19" ht="13.9">
      <c r="A1769" s="6" t="str">
        <f>IF(总支出!A1769="","",总支出!A1769)</f>
        <v/>
      </c>
      <c r="B1769" s="7" t="str">
        <f>IF(总支出!B1769="","",总支出!B1769)</f>
        <v/>
      </c>
      <c r="C1769" s="6" t="str">
        <f t="shared" si="189"/>
        <v/>
      </c>
      <c r="D1769" s="6" t="str">
        <f>IF(总支出!C1769="","",总支出!C1769)</f>
        <v/>
      </c>
      <c r="E1769" s="8" t="str">
        <f>IF(总支出!D1769="","",总支出!D1769)</f>
        <v/>
      </c>
      <c r="F1769" s="6" t="str">
        <f>IF(总支出!E1769="","",总支出!E1769)</f>
        <v/>
      </c>
      <c r="G1769" s="6" t="str">
        <f>IF(总支出!H1769="","",总支出!H1769)</f>
        <v/>
      </c>
      <c r="H1769" s="6" t="str">
        <f>IF(总支出!I1769="","自动",总支出!I1769)</f>
        <v>自动</v>
      </c>
      <c r="I1769" s="6" t="str">
        <f>IF(F1769="","",IFERROR(VLOOKUP(F1769,税费设置!$A$15:$B$27,2,FALSE),"含税不明"))</f>
        <v/>
      </c>
      <c r="J1769" s="6" t="str">
        <f t="shared" si="190"/>
        <v/>
      </c>
      <c r="K1769" s="6" t="str">
        <f>IF(AND(税费设置!$B$5="是",G1769="个人支出",J1769="应税"),"是","否")</f>
        <v>否</v>
      </c>
      <c r="L1769" s="8">
        <f t="shared" si="191"/>
        <v>0</v>
      </c>
      <c r="M1769" s="8">
        <f t="shared" si="192"/>
        <v>0</v>
      </c>
      <c r="N1769" s="8">
        <f t="shared" si="193"/>
        <v>0</v>
      </c>
      <c r="O1769" s="8">
        <f t="shared" si="194"/>
        <v>0</v>
      </c>
      <c r="P1769" s="8">
        <f>IF(K1769&lt;&gt;"是",0,IF(税费设置!$B$6="是",E1769/(1+税费设置!$B$10),E1769))</f>
        <v>0</v>
      </c>
      <c r="Q1769" s="8">
        <f>IF(K1769&lt;&gt;"是",0,P1769*税费设置!$B$8)</f>
        <v>0</v>
      </c>
      <c r="R1769" s="8">
        <f>IF(K1769&lt;&gt;"是",0,P1769*税费设置!$B$9)</f>
        <v>0</v>
      </c>
      <c r="S1769" s="8">
        <f t="shared" si="195"/>
        <v>0</v>
      </c>
    </row>
    <row r="1770" spans="1:19" ht="13.9">
      <c r="A1770" s="6" t="str">
        <f>IF(总支出!A1770="","",总支出!A1770)</f>
        <v/>
      </c>
      <c r="B1770" s="7" t="str">
        <f>IF(总支出!B1770="","",总支出!B1770)</f>
        <v/>
      </c>
      <c r="C1770" s="6" t="str">
        <f t="shared" si="189"/>
        <v/>
      </c>
      <c r="D1770" s="6" t="str">
        <f>IF(总支出!C1770="","",总支出!C1770)</f>
        <v/>
      </c>
      <c r="E1770" s="8" t="str">
        <f>IF(总支出!D1770="","",总支出!D1770)</f>
        <v/>
      </c>
      <c r="F1770" s="6" t="str">
        <f>IF(总支出!E1770="","",总支出!E1770)</f>
        <v/>
      </c>
      <c r="G1770" s="6" t="str">
        <f>IF(总支出!H1770="","",总支出!H1770)</f>
        <v/>
      </c>
      <c r="H1770" s="6" t="str">
        <f>IF(总支出!I1770="","自动",总支出!I1770)</f>
        <v>自动</v>
      </c>
      <c r="I1770" s="6" t="str">
        <f>IF(F1770="","",IFERROR(VLOOKUP(F1770,税费设置!$A$15:$B$27,2,FALSE),"含税不明"))</f>
        <v/>
      </c>
      <c r="J1770" s="6" t="str">
        <f t="shared" si="190"/>
        <v/>
      </c>
      <c r="K1770" s="6" t="str">
        <f>IF(AND(税费设置!$B$5="是",G1770="个人支出",J1770="应税"),"是","否")</f>
        <v>否</v>
      </c>
      <c r="L1770" s="8">
        <f t="shared" si="191"/>
        <v>0</v>
      </c>
      <c r="M1770" s="8">
        <f t="shared" si="192"/>
        <v>0</v>
      </c>
      <c r="N1770" s="8">
        <f t="shared" si="193"/>
        <v>0</v>
      </c>
      <c r="O1770" s="8">
        <f t="shared" si="194"/>
        <v>0</v>
      </c>
      <c r="P1770" s="8">
        <f>IF(K1770&lt;&gt;"是",0,IF(税费设置!$B$6="是",E1770/(1+税费设置!$B$10),E1770))</f>
        <v>0</v>
      </c>
      <c r="Q1770" s="8">
        <f>IF(K1770&lt;&gt;"是",0,P1770*税费设置!$B$8)</f>
        <v>0</v>
      </c>
      <c r="R1770" s="8">
        <f>IF(K1770&lt;&gt;"是",0,P1770*税费设置!$B$9)</f>
        <v>0</v>
      </c>
      <c r="S1770" s="8">
        <f t="shared" si="195"/>
        <v>0</v>
      </c>
    </row>
    <row r="1771" spans="1:19" ht="13.9">
      <c r="A1771" s="6" t="str">
        <f>IF(总支出!A1771="","",总支出!A1771)</f>
        <v/>
      </c>
      <c r="B1771" s="7" t="str">
        <f>IF(总支出!B1771="","",总支出!B1771)</f>
        <v/>
      </c>
      <c r="C1771" s="6" t="str">
        <f t="shared" si="189"/>
        <v/>
      </c>
      <c r="D1771" s="6" t="str">
        <f>IF(总支出!C1771="","",总支出!C1771)</f>
        <v/>
      </c>
      <c r="E1771" s="8" t="str">
        <f>IF(总支出!D1771="","",总支出!D1771)</f>
        <v/>
      </c>
      <c r="F1771" s="6" t="str">
        <f>IF(总支出!E1771="","",总支出!E1771)</f>
        <v/>
      </c>
      <c r="G1771" s="6" t="str">
        <f>IF(总支出!H1771="","",总支出!H1771)</f>
        <v/>
      </c>
      <c r="H1771" s="6" t="str">
        <f>IF(总支出!I1771="","自动",总支出!I1771)</f>
        <v>自动</v>
      </c>
      <c r="I1771" s="6" t="str">
        <f>IF(F1771="","",IFERROR(VLOOKUP(F1771,税费设置!$A$15:$B$27,2,FALSE),"含税不明"))</f>
        <v/>
      </c>
      <c r="J1771" s="6" t="str">
        <f t="shared" si="190"/>
        <v/>
      </c>
      <c r="K1771" s="6" t="str">
        <f>IF(AND(税费设置!$B$5="是",G1771="个人支出",J1771="应税"),"是","否")</f>
        <v>否</v>
      </c>
      <c r="L1771" s="8">
        <f t="shared" si="191"/>
        <v>0</v>
      </c>
      <c r="M1771" s="8">
        <f t="shared" si="192"/>
        <v>0</v>
      </c>
      <c r="N1771" s="8">
        <f t="shared" si="193"/>
        <v>0</v>
      </c>
      <c r="O1771" s="8">
        <f t="shared" si="194"/>
        <v>0</v>
      </c>
      <c r="P1771" s="8">
        <f>IF(K1771&lt;&gt;"是",0,IF(税费设置!$B$6="是",E1771/(1+税费设置!$B$10),E1771))</f>
        <v>0</v>
      </c>
      <c r="Q1771" s="8">
        <f>IF(K1771&lt;&gt;"是",0,P1771*税费设置!$B$8)</f>
        <v>0</v>
      </c>
      <c r="R1771" s="8">
        <f>IF(K1771&lt;&gt;"是",0,P1771*税费设置!$B$9)</f>
        <v>0</v>
      </c>
      <c r="S1771" s="8">
        <f t="shared" si="195"/>
        <v>0</v>
      </c>
    </row>
    <row r="1772" spans="1:19" ht="13.9">
      <c r="A1772" s="6" t="str">
        <f>IF(总支出!A1772="","",总支出!A1772)</f>
        <v/>
      </c>
      <c r="B1772" s="7" t="str">
        <f>IF(总支出!B1772="","",总支出!B1772)</f>
        <v/>
      </c>
      <c r="C1772" s="6" t="str">
        <f t="shared" si="189"/>
        <v/>
      </c>
      <c r="D1772" s="6" t="str">
        <f>IF(总支出!C1772="","",总支出!C1772)</f>
        <v/>
      </c>
      <c r="E1772" s="8" t="str">
        <f>IF(总支出!D1772="","",总支出!D1772)</f>
        <v/>
      </c>
      <c r="F1772" s="6" t="str">
        <f>IF(总支出!E1772="","",总支出!E1772)</f>
        <v/>
      </c>
      <c r="G1772" s="6" t="str">
        <f>IF(总支出!H1772="","",总支出!H1772)</f>
        <v/>
      </c>
      <c r="H1772" s="6" t="str">
        <f>IF(总支出!I1772="","自动",总支出!I1772)</f>
        <v>自动</v>
      </c>
      <c r="I1772" s="6" t="str">
        <f>IF(F1772="","",IFERROR(VLOOKUP(F1772,税费设置!$A$15:$B$27,2,FALSE),"含税不明"))</f>
        <v/>
      </c>
      <c r="J1772" s="6" t="str">
        <f t="shared" si="190"/>
        <v/>
      </c>
      <c r="K1772" s="6" t="str">
        <f>IF(AND(税费设置!$B$5="是",G1772="个人支出",J1772="应税"),"是","否")</f>
        <v>否</v>
      </c>
      <c r="L1772" s="8">
        <f t="shared" si="191"/>
        <v>0</v>
      </c>
      <c r="M1772" s="8">
        <f t="shared" si="192"/>
        <v>0</v>
      </c>
      <c r="N1772" s="8">
        <f t="shared" si="193"/>
        <v>0</v>
      </c>
      <c r="O1772" s="8">
        <f t="shared" si="194"/>
        <v>0</v>
      </c>
      <c r="P1772" s="8">
        <f>IF(K1772&lt;&gt;"是",0,IF(税费设置!$B$6="是",E1772/(1+税费设置!$B$10),E1772))</f>
        <v>0</v>
      </c>
      <c r="Q1772" s="8">
        <f>IF(K1772&lt;&gt;"是",0,P1772*税费设置!$B$8)</f>
        <v>0</v>
      </c>
      <c r="R1772" s="8">
        <f>IF(K1772&lt;&gt;"是",0,P1772*税费设置!$B$9)</f>
        <v>0</v>
      </c>
      <c r="S1772" s="8">
        <f t="shared" si="195"/>
        <v>0</v>
      </c>
    </row>
    <row r="1773" spans="1:19" ht="13.9">
      <c r="A1773" s="6" t="str">
        <f>IF(总支出!A1773="","",总支出!A1773)</f>
        <v/>
      </c>
      <c r="B1773" s="7" t="str">
        <f>IF(总支出!B1773="","",总支出!B1773)</f>
        <v/>
      </c>
      <c r="C1773" s="6" t="str">
        <f t="shared" si="189"/>
        <v/>
      </c>
      <c r="D1773" s="6" t="str">
        <f>IF(总支出!C1773="","",总支出!C1773)</f>
        <v/>
      </c>
      <c r="E1773" s="8" t="str">
        <f>IF(总支出!D1773="","",总支出!D1773)</f>
        <v/>
      </c>
      <c r="F1773" s="6" t="str">
        <f>IF(总支出!E1773="","",总支出!E1773)</f>
        <v/>
      </c>
      <c r="G1773" s="6" t="str">
        <f>IF(总支出!H1773="","",总支出!H1773)</f>
        <v/>
      </c>
      <c r="H1773" s="6" t="str">
        <f>IF(总支出!I1773="","自动",总支出!I1773)</f>
        <v>自动</v>
      </c>
      <c r="I1773" s="6" t="str">
        <f>IF(F1773="","",IFERROR(VLOOKUP(F1773,税费设置!$A$15:$B$27,2,FALSE),"含税不明"))</f>
        <v/>
      </c>
      <c r="J1773" s="6" t="str">
        <f t="shared" si="190"/>
        <v/>
      </c>
      <c r="K1773" s="6" t="str">
        <f>IF(AND(税费设置!$B$5="是",G1773="个人支出",J1773="应税"),"是","否")</f>
        <v>否</v>
      </c>
      <c r="L1773" s="8">
        <f t="shared" si="191"/>
        <v>0</v>
      </c>
      <c r="M1773" s="8">
        <f t="shared" si="192"/>
        <v>0</v>
      </c>
      <c r="N1773" s="8">
        <f t="shared" si="193"/>
        <v>0</v>
      </c>
      <c r="O1773" s="8">
        <f t="shared" si="194"/>
        <v>0</v>
      </c>
      <c r="P1773" s="8">
        <f>IF(K1773&lt;&gt;"是",0,IF(税费设置!$B$6="是",E1773/(1+税费设置!$B$10),E1773))</f>
        <v>0</v>
      </c>
      <c r="Q1773" s="8">
        <f>IF(K1773&lt;&gt;"是",0,P1773*税费设置!$B$8)</f>
        <v>0</v>
      </c>
      <c r="R1773" s="8">
        <f>IF(K1773&lt;&gt;"是",0,P1773*税费设置!$B$9)</f>
        <v>0</v>
      </c>
      <c r="S1773" s="8">
        <f t="shared" si="195"/>
        <v>0</v>
      </c>
    </row>
    <row r="1774" spans="1:19" ht="13.9">
      <c r="A1774" s="6" t="str">
        <f>IF(总支出!A1774="","",总支出!A1774)</f>
        <v/>
      </c>
      <c r="B1774" s="7" t="str">
        <f>IF(总支出!B1774="","",总支出!B1774)</f>
        <v/>
      </c>
      <c r="C1774" s="6" t="str">
        <f t="shared" si="189"/>
        <v/>
      </c>
      <c r="D1774" s="6" t="str">
        <f>IF(总支出!C1774="","",总支出!C1774)</f>
        <v/>
      </c>
      <c r="E1774" s="8" t="str">
        <f>IF(总支出!D1774="","",总支出!D1774)</f>
        <v/>
      </c>
      <c r="F1774" s="6" t="str">
        <f>IF(总支出!E1774="","",总支出!E1774)</f>
        <v/>
      </c>
      <c r="G1774" s="6" t="str">
        <f>IF(总支出!H1774="","",总支出!H1774)</f>
        <v/>
      </c>
      <c r="H1774" s="6" t="str">
        <f>IF(总支出!I1774="","自动",总支出!I1774)</f>
        <v>自动</v>
      </c>
      <c r="I1774" s="6" t="str">
        <f>IF(F1774="","",IFERROR(VLOOKUP(F1774,税费设置!$A$15:$B$27,2,FALSE),"含税不明"))</f>
        <v/>
      </c>
      <c r="J1774" s="6" t="str">
        <f t="shared" si="190"/>
        <v/>
      </c>
      <c r="K1774" s="6" t="str">
        <f>IF(AND(税费设置!$B$5="是",G1774="个人支出",J1774="应税"),"是","否")</f>
        <v>否</v>
      </c>
      <c r="L1774" s="8">
        <f t="shared" si="191"/>
        <v>0</v>
      </c>
      <c r="M1774" s="8">
        <f t="shared" si="192"/>
        <v>0</v>
      </c>
      <c r="N1774" s="8">
        <f t="shared" si="193"/>
        <v>0</v>
      </c>
      <c r="O1774" s="8">
        <f t="shared" si="194"/>
        <v>0</v>
      </c>
      <c r="P1774" s="8">
        <f>IF(K1774&lt;&gt;"是",0,IF(税费设置!$B$6="是",E1774/(1+税费设置!$B$10),E1774))</f>
        <v>0</v>
      </c>
      <c r="Q1774" s="8">
        <f>IF(K1774&lt;&gt;"是",0,P1774*税费设置!$B$8)</f>
        <v>0</v>
      </c>
      <c r="R1774" s="8">
        <f>IF(K1774&lt;&gt;"是",0,P1774*税费设置!$B$9)</f>
        <v>0</v>
      </c>
      <c r="S1774" s="8">
        <f t="shared" si="195"/>
        <v>0</v>
      </c>
    </row>
    <row r="1775" spans="1:19" ht="13.9">
      <c r="A1775" s="6" t="str">
        <f>IF(总支出!A1775="","",总支出!A1775)</f>
        <v/>
      </c>
      <c r="B1775" s="7" t="str">
        <f>IF(总支出!B1775="","",总支出!B1775)</f>
        <v/>
      </c>
      <c r="C1775" s="6" t="str">
        <f t="shared" si="189"/>
        <v/>
      </c>
      <c r="D1775" s="6" t="str">
        <f>IF(总支出!C1775="","",总支出!C1775)</f>
        <v/>
      </c>
      <c r="E1775" s="8" t="str">
        <f>IF(总支出!D1775="","",总支出!D1775)</f>
        <v/>
      </c>
      <c r="F1775" s="6" t="str">
        <f>IF(总支出!E1775="","",总支出!E1775)</f>
        <v/>
      </c>
      <c r="G1775" s="6" t="str">
        <f>IF(总支出!H1775="","",总支出!H1775)</f>
        <v/>
      </c>
      <c r="H1775" s="6" t="str">
        <f>IF(总支出!I1775="","自动",总支出!I1775)</f>
        <v>自动</v>
      </c>
      <c r="I1775" s="6" t="str">
        <f>IF(F1775="","",IFERROR(VLOOKUP(F1775,税费设置!$A$15:$B$27,2,FALSE),"含税不明"))</f>
        <v/>
      </c>
      <c r="J1775" s="6" t="str">
        <f t="shared" si="190"/>
        <v/>
      </c>
      <c r="K1775" s="6" t="str">
        <f>IF(AND(税费设置!$B$5="是",G1775="个人支出",J1775="应税"),"是","否")</f>
        <v>否</v>
      </c>
      <c r="L1775" s="8">
        <f t="shared" si="191"/>
        <v>0</v>
      </c>
      <c r="M1775" s="8">
        <f t="shared" si="192"/>
        <v>0</v>
      </c>
      <c r="N1775" s="8">
        <f t="shared" si="193"/>
        <v>0</v>
      </c>
      <c r="O1775" s="8">
        <f t="shared" si="194"/>
        <v>0</v>
      </c>
      <c r="P1775" s="8">
        <f>IF(K1775&lt;&gt;"是",0,IF(税费设置!$B$6="是",E1775/(1+税费设置!$B$10),E1775))</f>
        <v>0</v>
      </c>
      <c r="Q1775" s="8">
        <f>IF(K1775&lt;&gt;"是",0,P1775*税费设置!$B$8)</f>
        <v>0</v>
      </c>
      <c r="R1775" s="8">
        <f>IF(K1775&lt;&gt;"是",0,P1775*税费设置!$B$9)</f>
        <v>0</v>
      </c>
      <c r="S1775" s="8">
        <f t="shared" si="195"/>
        <v>0</v>
      </c>
    </row>
    <row r="1776" spans="1:19" ht="13.9">
      <c r="A1776" s="6" t="str">
        <f>IF(总支出!A1776="","",总支出!A1776)</f>
        <v/>
      </c>
      <c r="B1776" s="7" t="str">
        <f>IF(总支出!B1776="","",总支出!B1776)</f>
        <v/>
      </c>
      <c r="C1776" s="6" t="str">
        <f t="shared" si="189"/>
        <v/>
      </c>
      <c r="D1776" s="6" t="str">
        <f>IF(总支出!C1776="","",总支出!C1776)</f>
        <v/>
      </c>
      <c r="E1776" s="8" t="str">
        <f>IF(总支出!D1776="","",总支出!D1776)</f>
        <v/>
      </c>
      <c r="F1776" s="6" t="str">
        <f>IF(总支出!E1776="","",总支出!E1776)</f>
        <v/>
      </c>
      <c r="G1776" s="6" t="str">
        <f>IF(总支出!H1776="","",总支出!H1776)</f>
        <v/>
      </c>
      <c r="H1776" s="6" t="str">
        <f>IF(总支出!I1776="","自动",总支出!I1776)</f>
        <v>自动</v>
      </c>
      <c r="I1776" s="6" t="str">
        <f>IF(F1776="","",IFERROR(VLOOKUP(F1776,税费设置!$A$15:$B$27,2,FALSE),"含税不明"))</f>
        <v/>
      </c>
      <c r="J1776" s="6" t="str">
        <f t="shared" si="190"/>
        <v/>
      </c>
      <c r="K1776" s="6" t="str">
        <f>IF(AND(税费设置!$B$5="是",G1776="个人支出",J1776="应税"),"是","否")</f>
        <v>否</v>
      </c>
      <c r="L1776" s="8">
        <f t="shared" si="191"/>
        <v>0</v>
      </c>
      <c r="M1776" s="8">
        <f t="shared" si="192"/>
        <v>0</v>
      </c>
      <c r="N1776" s="8">
        <f t="shared" si="193"/>
        <v>0</v>
      </c>
      <c r="O1776" s="8">
        <f t="shared" si="194"/>
        <v>0</v>
      </c>
      <c r="P1776" s="8">
        <f>IF(K1776&lt;&gt;"是",0,IF(税费设置!$B$6="是",E1776/(1+税费设置!$B$10),E1776))</f>
        <v>0</v>
      </c>
      <c r="Q1776" s="8">
        <f>IF(K1776&lt;&gt;"是",0,P1776*税费设置!$B$8)</f>
        <v>0</v>
      </c>
      <c r="R1776" s="8">
        <f>IF(K1776&lt;&gt;"是",0,P1776*税费设置!$B$9)</f>
        <v>0</v>
      </c>
      <c r="S1776" s="8">
        <f t="shared" si="195"/>
        <v>0</v>
      </c>
    </row>
    <row r="1777" spans="1:19" ht="13.9">
      <c r="A1777" s="6" t="str">
        <f>IF(总支出!A1777="","",总支出!A1777)</f>
        <v/>
      </c>
      <c r="B1777" s="7" t="str">
        <f>IF(总支出!B1777="","",总支出!B1777)</f>
        <v/>
      </c>
      <c r="C1777" s="6" t="str">
        <f t="shared" si="189"/>
        <v/>
      </c>
      <c r="D1777" s="6" t="str">
        <f>IF(总支出!C1777="","",总支出!C1777)</f>
        <v/>
      </c>
      <c r="E1777" s="8" t="str">
        <f>IF(总支出!D1777="","",总支出!D1777)</f>
        <v/>
      </c>
      <c r="F1777" s="6" t="str">
        <f>IF(总支出!E1777="","",总支出!E1777)</f>
        <v/>
      </c>
      <c r="G1777" s="6" t="str">
        <f>IF(总支出!H1777="","",总支出!H1777)</f>
        <v/>
      </c>
      <c r="H1777" s="6" t="str">
        <f>IF(总支出!I1777="","自动",总支出!I1777)</f>
        <v>自动</v>
      </c>
      <c r="I1777" s="6" t="str">
        <f>IF(F1777="","",IFERROR(VLOOKUP(F1777,税费设置!$A$15:$B$27,2,FALSE),"含税不明"))</f>
        <v/>
      </c>
      <c r="J1777" s="6" t="str">
        <f t="shared" si="190"/>
        <v/>
      </c>
      <c r="K1777" s="6" t="str">
        <f>IF(AND(税费设置!$B$5="是",G1777="个人支出",J1777="应税"),"是","否")</f>
        <v>否</v>
      </c>
      <c r="L1777" s="8">
        <f t="shared" si="191"/>
        <v>0</v>
      </c>
      <c r="M1777" s="8">
        <f t="shared" si="192"/>
        <v>0</v>
      </c>
      <c r="N1777" s="8">
        <f t="shared" si="193"/>
        <v>0</v>
      </c>
      <c r="O1777" s="8">
        <f t="shared" si="194"/>
        <v>0</v>
      </c>
      <c r="P1777" s="8">
        <f>IF(K1777&lt;&gt;"是",0,IF(税费设置!$B$6="是",E1777/(1+税费设置!$B$10),E1777))</f>
        <v>0</v>
      </c>
      <c r="Q1777" s="8">
        <f>IF(K1777&lt;&gt;"是",0,P1777*税费设置!$B$8)</f>
        <v>0</v>
      </c>
      <c r="R1777" s="8">
        <f>IF(K1777&lt;&gt;"是",0,P1777*税费设置!$B$9)</f>
        <v>0</v>
      </c>
      <c r="S1777" s="8">
        <f t="shared" si="195"/>
        <v>0</v>
      </c>
    </row>
    <row r="1778" spans="1:19" ht="13.9">
      <c r="A1778" s="6" t="str">
        <f>IF(总支出!A1778="","",总支出!A1778)</f>
        <v/>
      </c>
      <c r="B1778" s="7" t="str">
        <f>IF(总支出!B1778="","",总支出!B1778)</f>
        <v/>
      </c>
      <c r="C1778" s="6" t="str">
        <f t="shared" si="189"/>
        <v/>
      </c>
      <c r="D1778" s="6" t="str">
        <f>IF(总支出!C1778="","",总支出!C1778)</f>
        <v/>
      </c>
      <c r="E1778" s="8" t="str">
        <f>IF(总支出!D1778="","",总支出!D1778)</f>
        <v/>
      </c>
      <c r="F1778" s="6" t="str">
        <f>IF(总支出!E1778="","",总支出!E1778)</f>
        <v/>
      </c>
      <c r="G1778" s="6" t="str">
        <f>IF(总支出!H1778="","",总支出!H1778)</f>
        <v/>
      </c>
      <c r="H1778" s="6" t="str">
        <f>IF(总支出!I1778="","自动",总支出!I1778)</f>
        <v>自动</v>
      </c>
      <c r="I1778" s="6" t="str">
        <f>IF(F1778="","",IFERROR(VLOOKUP(F1778,税费设置!$A$15:$B$27,2,FALSE),"含税不明"))</f>
        <v/>
      </c>
      <c r="J1778" s="6" t="str">
        <f t="shared" si="190"/>
        <v/>
      </c>
      <c r="K1778" s="6" t="str">
        <f>IF(AND(税费设置!$B$5="是",G1778="个人支出",J1778="应税"),"是","否")</f>
        <v>否</v>
      </c>
      <c r="L1778" s="8">
        <f t="shared" si="191"/>
        <v>0</v>
      </c>
      <c r="M1778" s="8">
        <f t="shared" si="192"/>
        <v>0</v>
      </c>
      <c r="N1778" s="8">
        <f t="shared" si="193"/>
        <v>0</v>
      </c>
      <c r="O1778" s="8">
        <f t="shared" si="194"/>
        <v>0</v>
      </c>
      <c r="P1778" s="8">
        <f>IF(K1778&lt;&gt;"是",0,IF(税费设置!$B$6="是",E1778/(1+税费设置!$B$10),E1778))</f>
        <v>0</v>
      </c>
      <c r="Q1778" s="8">
        <f>IF(K1778&lt;&gt;"是",0,P1778*税费设置!$B$8)</f>
        <v>0</v>
      </c>
      <c r="R1778" s="8">
        <f>IF(K1778&lt;&gt;"是",0,P1778*税费设置!$B$9)</f>
        <v>0</v>
      </c>
      <c r="S1778" s="8">
        <f t="shared" si="195"/>
        <v>0</v>
      </c>
    </row>
    <row r="1779" spans="1:19" ht="13.9">
      <c r="A1779" s="6" t="str">
        <f>IF(总支出!A1779="","",总支出!A1779)</f>
        <v/>
      </c>
      <c r="B1779" s="7" t="str">
        <f>IF(总支出!B1779="","",总支出!B1779)</f>
        <v/>
      </c>
      <c r="C1779" s="6" t="str">
        <f t="shared" si="189"/>
        <v/>
      </c>
      <c r="D1779" s="6" t="str">
        <f>IF(总支出!C1779="","",总支出!C1779)</f>
        <v/>
      </c>
      <c r="E1779" s="8" t="str">
        <f>IF(总支出!D1779="","",总支出!D1779)</f>
        <v/>
      </c>
      <c r="F1779" s="6" t="str">
        <f>IF(总支出!E1779="","",总支出!E1779)</f>
        <v/>
      </c>
      <c r="G1779" s="6" t="str">
        <f>IF(总支出!H1779="","",总支出!H1779)</f>
        <v/>
      </c>
      <c r="H1779" s="6" t="str">
        <f>IF(总支出!I1779="","自动",总支出!I1779)</f>
        <v>自动</v>
      </c>
      <c r="I1779" s="6" t="str">
        <f>IF(F1779="","",IFERROR(VLOOKUP(F1779,税费设置!$A$15:$B$27,2,FALSE),"含税不明"))</f>
        <v/>
      </c>
      <c r="J1779" s="6" t="str">
        <f t="shared" si="190"/>
        <v/>
      </c>
      <c r="K1779" s="6" t="str">
        <f>IF(AND(税费设置!$B$5="是",G1779="个人支出",J1779="应税"),"是","否")</f>
        <v>否</v>
      </c>
      <c r="L1779" s="8">
        <f t="shared" si="191"/>
        <v>0</v>
      </c>
      <c r="M1779" s="8">
        <f t="shared" si="192"/>
        <v>0</v>
      </c>
      <c r="N1779" s="8">
        <f t="shared" si="193"/>
        <v>0</v>
      </c>
      <c r="O1779" s="8">
        <f t="shared" si="194"/>
        <v>0</v>
      </c>
      <c r="P1779" s="8">
        <f>IF(K1779&lt;&gt;"是",0,IF(税费设置!$B$6="是",E1779/(1+税费设置!$B$10),E1779))</f>
        <v>0</v>
      </c>
      <c r="Q1779" s="8">
        <f>IF(K1779&lt;&gt;"是",0,P1779*税费设置!$B$8)</f>
        <v>0</v>
      </c>
      <c r="R1779" s="8">
        <f>IF(K1779&lt;&gt;"是",0,P1779*税费设置!$B$9)</f>
        <v>0</v>
      </c>
      <c r="S1779" s="8">
        <f t="shared" si="195"/>
        <v>0</v>
      </c>
    </row>
    <row r="1780" spans="1:19" ht="13.9">
      <c r="A1780" s="6" t="str">
        <f>IF(总支出!A1780="","",总支出!A1780)</f>
        <v/>
      </c>
      <c r="B1780" s="7" t="str">
        <f>IF(总支出!B1780="","",总支出!B1780)</f>
        <v/>
      </c>
      <c r="C1780" s="6" t="str">
        <f t="shared" si="189"/>
        <v/>
      </c>
      <c r="D1780" s="6" t="str">
        <f>IF(总支出!C1780="","",总支出!C1780)</f>
        <v/>
      </c>
      <c r="E1780" s="8" t="str">
        <f>IF(总支出!D1780="","",总支出!D1780)</f>
        <v/>
      </c>
      <c r="F1780" s="6" t="str">
        <f>IF(总支出!E1780="","",总支出!E1780)</f>
        <v/>
      </c>
      <c r="G1780" s="6" t="str">
        <f>IF(总支出!H1780="","",总支出!H1780)</f>
        <v/>
      </c>
      <c r="H1780" s="6" t="str">
        <f>IF(总支出!I1780="","自动",总支出!I1780)</f>
        <v>自动</v>
      </c>
      <c r="I1780" s="6" t="str">
        <f>IF(F1780="","",IFERROR(VLOOKUP(F1780,税费设置!$A$15:$B$27,2,FALSE),"含税不明"))</f>
        <v/>
      </c>
      <c r="J1780" s="6" t="str">
        <f t="shared" si="190"/>
        <v/>
      </c>
      <c r="K1780" s="6" t="str">
        <f>IF(AND(税费设置!$B$5="是",G1780="个人支出",J1780="应税"),"是","否")</f>
        <v>否</v>
      </c>
      <c r="L1780" s="8">
        <f t="shared" si="191"/>
        <v>0</v>
      </c>
      <c r="M1780" s="8">
        <f t="shared" si="192"/>
        <v>0</v>
      </c>
      <c r="N1780" s="8">
        <f t="shared" si="193"/>
        <v>0</v>
      </c>
      <c r="O1780" s="8">
        <f t="shared" si="194"/>
        <v>0</v>
      </c>
      <c r="P1780" s="8">
        <f>IF(K1780&lt;&gt;"是",0,IF(税费设置!$B$6="是",E1780/(1+税费设置!$B$10),E1780))</f>
        <v>0</v>
      </c>
      <c r="Q1780" s="8">
        <f>IF(K1780&lt;&gt;"是",0,P1780*税费设置!$B$8)</f>
        <v>0</v>
      </c>
      <c r="R1780" s="8">
        <f>IF(K1780&lt;&gt;"是",0,P1780*税费设置!$B$9)</f>
        <v>0</v>
      </c>
      <c r="S1780" s="8">
        <f t="shared" si="195"/>
        <v>0</v>
      </c>
    </row>
    <row r="1781" spans="1:19" ht="13.9">
      <c r="A1781" s="6" t="str">
        <f>IF(总支出!A1781="","",总支出!A1781)</f>
        <v/>
      </c>
      <c r="B1781" s="7" t="str">
        <f>IF(总支出!B1781="","",总支出!B1781)</f>
        <v/>
      </c>
      <c r="C1781" s="6" t="str">
        <f t="shared" si="189"/>
        <v/>
      </c>
      <c r="D1781" s="6" t="str">
        <f>IF(总支出!C1781="","",总支出!C1781)</f>
        <v/>
      </c>
      <c r="E1781" s="8" t="str">
        <f>IF(总支出!D1781="","",总支出!D1781)</f>
        <v/>
      </c>
      <c r="F1781" s="6" t="str">
        <f>IF(总支出!E1781="","",总支出!E1781)</f>
        <v/>
      </c>
      <c r="G1781" s="6" t="str">
        <f>IF(总支出!H1781="","",总支出!H1781)</f>
        <v/>
      </c>
      <c r="H1781" s="6" t="str">
        <f>IF(总支出!I1781="","自动",总支出!I1781)</f>
        <v>自动</v>
      </c>
      <c r="I1781" s="6" t="str">
        <f>IF(F1781="","",IFERROR(VLOOKUP(F1781,税费设置!$A$15:$B$27,2,FALSE),"含税不明"))</f>
        <v/>
      </c>
      <c r="J1781" s="6" t="str">
        <f t="shared" si="190"/>
        <v/>
      </c>
      <c r="K1781" s="6" t="str">
        <f>IF(AND(税费设置!$B$5="是",G1781="个人支出",J1781="应税"),"是","否")</f>
        <v>否</v>
      </c>
      <c r="L1781" s="8">
        <f t="shared" si="191"/>
        <v>0</v>
      </c>
      <c r="M1781" s="8">
        <f t="shared" si="192"/>
        <v>0</v>
      </c>
      <c r="N1781" s="8">
        <f t="shared" si="193"/>
        <v>0</v>
      </c>
      <c r="O1781" s="8">
        <f t="shared" si="194"/>
        <v>0</v>
      </c>
      <c r="P1781" s="8">
        <f>IF(K1781&lt;&gt;"是",0,IF(税费设置!$B$6="是",E1781/(1+税费设置!$B$10),E1781))</f>
        <v>0</v>
      </c>
      <c r="Q1781" s="8">
        <f>IF(K1781&lt;&gt;"是",0,P1781*税费设置!$B$8)</f>
        <v>0</v>
      </c>
      <c r="R1781" s="8">
        <f>IF(K1781&lt;&gt;"是",0,P1781*税费设置!$B$9)</f>
        <v>0</v>
      </c>
      <c r="S1781" s="8">
        <f t="shared" si="195"/>
        <v>0</v>
      </c>
    </row>
    <row r="1782" spans="1:19" ht="13.9">
      <c r="A1782" s="6" t="str">
        <f>IF(总支出!A1782="","",总支出!A1782)</f>
        <v/>
      </c>
      <c r="B1782" s="7" t="str">
        <f>IF(总支出!B1782="","",总支出!B1782)</f>
        <v/>
      </c>
      <c r="C1782" s="6" t="str">
        <f t="shared" si="189"/>
        <v/>
      </c>
      <c r="D1782" s="6" t="str">
        <f>IF(总支出!C1782="","",总支出!C1782)</f>
        <v/>
      </c>
      <c r="E1782" s="8" t="str">
        <f>IF(总支出!D1782="","",总支出!D1782)</f>
        <v/>
      </c>
      <c r="F1782" s="6" t="str">
        <f>IF(总支出!E1782="","",总支出!E1782)</f>
        <v/>
      </c>
      <c r="G1782" s="6" t="str">
        <f>IF(总支出!H1782="","",总支出!H1782)</f>
        <v/>
      </c>
      <c r="H1782" s="6" t="str">
        <f>IF(总支出!I1782="","自动",总支出!I1782)</f>
        <v>自动</v>
      </c>
      <c r="I1782" s="6" t="str">
        <f>IF(F1782="","",IFERROR(VLOOKUP(F1782,税费设置!$A$15:$B$27,2,FALSE),"含税不明"))</f>
        <v/>
      </c>
      <c r="J1782" s="6" t="str">
        <f t="shared" si="190"/>
        <v/>
      </c>
      <c r="K1782" s="6" t="str">
        <f>IF(AND(税费设置!$B$5="是",G1782="个人支出",J1782="应税"),"是","否")</f>
        <v>否</v>
      </c>
      <c r="L1782" s="8">
        <f t="shared" si="191"/>
        <v>0</v>
      </c>
      <c r="M1782" s="8">
        <f t="shared" si="192"/>
        <v>0</v>
      </c>
      <c r="N1782" s="8">
        <f t="shared" si="193"/>
        <v>0</v>
      </c>
      <c r="O1782" s="8">
        <f t="shared" si="194"/>
        <v>0</v>
      </c>
      <c r="P1782" s="8">
        <f>IF(K1782&lt;&gt;"是",0,IF(税费设置!$B$6="是",E1782/(1+税费设置!$B$10),E1782))</f>
        <v>0</v>
      </c>
      <c r="Q1782" s="8">
        <f>IF(K1782&lt;&gt;"是",0,P1782*税费设置!$B$8)</f>
        <v>0</v>
      </c>
      <c r="R1782" s="8">
        <f>IF(K1782&lt;&gt;"是",0,P1782*税费设置!$B$9)</f>
        <v>0</v>
      </c>
      <c r="S1782" s="8">
        <f t="shared" si="195"/>
        <v>0</v>
      </c>
    </row>
    <row r="1783" spans="1:19" ht="13.9">
      <c r="A1783" s="6" t="str">
        <f>IF(总支出!A1783="","",总支出!A1783)</f>
        <v/>
      </c>
      <c r="B1783" s="7" t="str">
        <f>IF(总支出!B1783="","",总支出!B1783)</f>
        <v/>
      </c>
      <c r="C1783" s="6" t="str">
        <f t="shared" si="189"/>
        <v/>
      </c>
      <c r="D1783" s="6" t="str">
        <f>IF(总支出!C1783="","",总支出!C1783)</f>
        <v/>
      </c>
      <c r="E1783" s="8" t="str">
        <f>IF(总支出!D1783="","",总支出!D1783)</f>
        <v/>
      </c>
      <c r="F1783" s="6" t="str">
        <f>IF(总支出!E1783="","",总支出!E1783)</f>
        <v/>
      </c>
      <c r="G1783" s="6" t="str">
        <f>IF(总支出!H1783="","",总支出!H1783)</f>
        <v/>
      </c>
      <c r="H1783" s="6" t="str">
        <f>IF(总支出!I1783="","自动",总支出!I1783)</f>
        <v>自动</v>
      </c>
      <c r="I1783" s="6" t="str">
        <f>IF(F1783="","",IFERROR(VLOOKUP(F1783,税费设置!$A$15:$B$27,2,FALSE),"含税不明"))</f>
        <v/>
      </c>
      <c r="J1783" s="6" t="str">
        <f t="shared" si="190"/>
        <v/>
      </c>
      <c r="K1783" s="6" t="str">
        <f>IF(AND(税费设置!$B$5="是",G1783="个人支出",J1783="应税"),"是","否")</f>
        <v>否</v>
      </c>
      <c r="L1783" s="8">
        <f t="shared" si="191"/>
        <v>0</v>
      </c>
      <c r="M1783" s="8">
        <f t="shared" si="192"/>
        <v>0</v>
      </c>
      <c r="N1783" s="8">
        <f t="shared" si="193"/>
        <v>0</v>
      </c>
      <c r="O1783" s="8">
        <f t="shared" si="194"/>
        <v>0</v>
      </c>
      <c r="P1783" s="8">
        <f>IF(K1783&lt;&gt;"是",0,IF(税费设置!$B$6="是",E1783/(1+税费设置!$B$10),E1783))</f>
        <v>0</v>
      </c>
      <c r="Q1783" s="8">
        <f>IF(K1783&lt;&gt;"是",0,P1783*税费设置!$B$8)</f>
        <v>0</v>
      </c>
      <c r="R1783" s="8">
        <f>IF(K1783&lt;&gt;"是",0,P1783*税费设置!$B$9)</f>
        <v>0</v>
      </c>
      <c r="S1783" s="8">
        <f t="shared" si="195"/>
        <v>0</v>
      </c>
    </row>
    <row r="1784" spans="1:19" ht="13.9">
      <c r="A1784" s="6" t="str">
        <f>IF(总支出!A1784="","",总支出!A1784)</f>
        <v/>
      </c>
      <c r="B1784" s="7" t="str">
        <f>IF(总支出!B1784="","",总支出!B1784)</f>
        <v/>
      </c>
      <c r="C1784" s="6" t="str">
        <f t="shared" si="189"/>
        <v/>
      </c>
      <c r="D1784" s="6" t="str">
        <f>IF(总支出!C1784="","",总支出!C1784)</f>
        <v/>
      </c>
      <c r="E1784" s="8" t="str">
        <f>IF(总支出!D1784="","",总支出!D1784)</f>
        <v/>
      </c>
      <c r="F1784" s="6" t="str">
        <f>IF(总支出!E1784="","",总支出!E1784)</f>
        <v/>
      </c>
      <c r="G1784" s="6" t="str">
        <f>IF(总支出!H1784="","",总支出!H1784)</f>
        <v/>
      </c>
      <c r="H1784" s="6" t="str">
        <f>IF(总支出!I1784="","自动",总支出!I1784)</f>
        <v>自动</v>
      </c>
      <c r="I1784" s="6" t="str">
        <f>IF(F1784="","",IFERROR(VLOOKUP(F1784,税费设置!$A$15:$B$27,2,FALSE),"含税不明"))</f>
        <v/>
      </c>
      <c r="J1784" s="6" t="str">
        <f t="shared" si="190"/>
        <v/>
      </c>
      <c r="K1784" s="6" t="str">
        <f>IF(AND(税费设置!$B$5="是",G1784="个人支出",J1784="应税"),"是","否")</f>
        <v>否</v>
      </c>
      <c r="L1784" s="8">
        <f t="shared" si="191"/>
        <v>0</v>
      </c>
      <c r="M1784" s="8">
        <f t="shared" si="192"/>
        <v>0</v>
      </c>
      <c r="N1784" s="8">
        <f t="shared" si="193"/>
        <v>0</v>
      </c>
      <c r="O1784" s="8">
        <f t="shared" si="194"/>
        <v>0</v>
      </c>
      <c r="P1784" s="8">
        <f>IF(K1784&lt;&gt;"是",0,IF(税费设置!$B$6="是",E1784/(1+税费设置!$B$10),E1784))</f>
        <v>0</v>
      </c>
      <c r="Q1784" s="8">
        <f>IF(K1784&lt;&gt;"是",0,P1784*税费设置!$B$8)</f>
        <v>0</v>
      </c>
      <c r="R1784" s="8">
        <f>IF(K1784&lt;&gt;"是",0,P1784*税费设置!$B$9)</f>
        <v>0</v>
      </c>
      <c r="S1784" s="8">
        <f t="shared" si="195"/>
        <v>0</v>
      </c>
    </row>
    <row r="1785" spans="1:19" ht="13.9">
      <c r="A1785" s="6" t="str">
        <f>IF(总支出!A1785="","",总支出!A1785)</f>
        <v/>
      </c>
      <c r="B1785" s="7" t="str">
        <f>IF(总支出!B1785="","",总支出!B1785)</f>
        <v/>
      </c>
      <c r="C1785" s="6" t="str">
        <f t="shared" si="189"/>
        <v/>
      </c>
      <c r="D1785" s="6" t="str">
        <f>IF(总支出!C1785="","",总支出!C1785)</f>
        <v/>
      </c>
      <c r="E1785" s="8" t="str">
        <f>IF(总支出!D1785="","",总支出!D1785)</f>
        <v/>
      </c>
      <c r="F1785" s="6" t="str">
        <f>IF(总支出!E1785="","",总支出!E1785)</f>
        <v/>
      </c>
      <c r="G1785" s="6" t="str">
        <f>IF(总支出!H1785="","",总支出!H1785)</f>
        <v/>
      </c>
      <c r="H1785" s="6" t="str">
        <f>IF(总支出!I1785="","自动",总支出!I1785)</f>
        <v>自动</v>
      </c>
      <c r="I1785" s="6" t="str">
        <f>IF(F1785="","",IFERROR(VLOOKUP(F1785,税费设置!$A$15:$B$27,2,FALSE),"含税不明"))</f>
        <v/>
      </c>
      <c r="J1785" s="6" t="str">
        <f t="shared" si="190"/>
        <v/>
      </c>
      <c r="K1785" s="6" t="str">
        <f>IF(AND(税费设置!$B$5="是",G1785="个人支出",J1785="应税"),"是","否")</f>
        <v>否</v>
      </c>
      <c r="L1785" s="8">
        <f t="shared" si="191"/>
        <v>0</v>
      </c>
      <c r="M1785" s="8">
        <f t="shared" si="192"/>
        <v>0</v>
      </c>
      <c r="N1785" s="8">
        <f t="shared" si="193"/>
        <v>0</v>
      </c>
      <c r="O1785" s="8">
        <f t="shared" si="194"/>
        <v>0</v>
      </c>
      <c r="P1785" s="8">
        <f>IF(K1785&lt;&gt;"是",0,IF(税费设置!$B$6="是",E1785/(1+税费设置!$B$10),E1785))</f>
        <v>0</v>
      </c>
      <c r="Q1785" s="8">
        <f>IF(K1785&lt;&gt;"是",0,P1785*税费设置!$B$8)</f>
        <v>0</v>
      </c>
      <c r="R1785" s="8">
        <f>IF(K1785&lt;&gt;"是",0,P1785*税费设置!$B$9)</f>
        <v>0</v>
      </c>
      <c r="S1785" s="8">
        <f t="shared" si="195"/>
        <v>0</v>
      </c>
    </row>
    <row r="1786" spans="1:19" ht="13.9">
      <c r="A1786" s="6" t="str">
        <f>IF(总支出!A1786="","",总支出!A1786)</f>
        <v/>
      </c>
      <c r="B1786" s="7" t="str">
        <f>IF(总支出!B1786="","",总支出!B1786)</f>
        <v/>
      </c>
      <c r="C1786" s="6" t="str">
        <f t="shared" si="189"/>
        <v/>
      </c>
      <c r="D1786" s="6" t="str">
        <f>IF(总支出!C1786="","",总支出!C1786)</f>
        <v/>
      </c>
      <c r="E1786" s="8" t="str">
        <f>IF(总支出!D1786="","",总支出!D1786)</f>
        <v/>
      </c>
      <c r="F1786" s="6" t="str">
        <f>IF(总支出!E1786="","",总支出!E1786)</f>
        <v/>
      </c>
      <c r="G1786" s="6" t="str">
        <f>IF(总支出!H1786="","",总支出!H1786)</f>
        <v/>
      </c>
      <c r="H1786" s="6" t="str">
        <f>IF(总支出!I1786="","自动",总支出!I1786)</f>
        <v>自动</v>
      </c>
      <c r="I1786" s="6" t="str">
        <f>IF(F1786="","",IFERROR(VLOOKUP(F1786,税费设置!$A$15:$B$27,2,FALSE),"含税不明"))</f>
        <v/>
      </c>
      <c r="J1786" s="6" t="str">
        <f t="shared" si="190"/>
        <v/>
      </c>
      <c r="K1786" s="6" t="str">
        <f>IF(AND(税费设置!$B$5="是",G1786="个人支出",J1786="应税"),"是","否")</f>
        <v>否</v>
      </c>
      <c r="L1786" s="8">
        <f t="shared" si="191"/>
        <v>0</v>
      </c>
      <c r="M1786" s="8">
        <f t="shared" si="192"/>
        <v>0</v>
      </c>
      <c r="N1786" s="8">
        <f t="shared" si="193"/>
        <v>0</v>
      </c>
      <c r="O1786" s="8">
        <f t="shared" si="194"/>
        <v>0</v>
      </c>
      <c r="P1786" s="8">
        <f>IF(K1786&lt;&gt;"是",0,IF(税费设置!$B$6="是",E1786/(1+税费设置!$B$10),E1786))</f>
        <v>0</v>
      </c>
      <c r="Q1786" s="8">
        <f>IF(K1786&lt;&gt;"是",0,P1786*税费设置!$B$8)</f>
        <v>0</v>
      </c>
      <c r="R1786" s="8">
        <f>IF(K1786&lt;&gt;"是",0,P1786*税费设置!$B$9)</f>
        <v>0</v>
      </c>
      <c r="S1786" s="8">
        <f t="shared" si="195"/>
        <v>0</v>
      </c>
    </row>
    <row r="1787" spans="1:19" ht="13.9">
      <c r="A1787" s="6" t="str">
        <f>IF(总支出!A1787="","",总支出!A1787)</f>
        <v/>
      </c>
      <c r="B1787" s="7" t="str">
        <f>IF(总支出!B1787="","",总支出!B1787)</f>
        <v/>
      </c>
      <c r="C1787" s="6" t="str">
        <f t="shared" si="189"/>
        <v/>
      </c>
      <c r="D1787" s="6" t="str">
        <f>IF(总支出!C1787="","",总支出!C1787)</f>
        <v/>
      </c>
      <c r="E1787" s="8" t="str">
        <f>IF(总支出!D1787="","",总支出!D1787)</f>
        <v/>
      </c>
      <c r="F1787" s="6" t="str">
        <f>IF(总支出!E1787="","",总支出!E1787)</f>
        <v/>
      </c>
      <c r="G1787" s="6" t="str">
        <f>IF(总支出!H1787="","",总支出!H1787)</f>
        <v/>
      </c>
      <c r="H1787" s="6" t="str">
        <f>IF(总支出!I1787="","自动",总支出!I1787)</f>
        <v>自动</v>
      </c>
      <c r="I1787" s="6" t="str">
        <f>IF(F1787="","",IFERROR(VLOOKUP(F1787,税费设置!$A$15:$B$27,2,FALSE),"含税不明"))</f>
        <v/>
      </c>
      <c r="J1787" s="6" t="str">
        <f t="shared" si="190"/>
        <v/>
      </c>
      <c r="K1787" s="6" t="str">
        <f>IF(AND(税费设置!$B$5="是",G1787="个人支出",J1787="应税"),"是","否")</f>
        <v>否</v>
      </c>
      <c r="L1787" s="8">
        <f t="shared" si="191"/>
        <v>0</v>
      </c>
      <c r="M1787" s="8">
        <f t="shared" si="192"/>
        <v>0</v>
      </c>
      <c r="N1787" s="8">
        <f t="shared" si="193"/>
        <v>0</v>
      </c>
      <c r="O1787" s="8">
        <f t="shared" si="194"/>
        <v>0</v>
      </c>
      <c r="P1787" s="8">
        <f>IF(K1787&lt;&gt;"是",0,IF(税费设置!$B$6="是",E1787/(1+税费设置!$B$10),E1787))</f>
        <v>0</v>
      </c>
      <c r="Q1787" s="8">
        <f>IF(K1787&lt;&gt;"是",0,P1787*税费设置!$B$8)</f>
        <v>0</v>
      </c>
      <c r="R1787" s="8">
        <f>IF(K1787&lt;&gt;"是",0,P1787*税费设置!$B$9)</f>
        <v>0</v>
      </c>
      <c r="S1787" s="8">
        <f t="shared" si="195"/>
        <v>0</v>
      </c>
    </row>
    <row r="1788" spans="1:19" ht="13.9">
      <c r="A1788" s="6" t="str">
        <f>IF(总支出!A1788="","",总支出!A1788)</f>
        <v/>
      </c>
      <c r="B1788" s="7" t="str">
        <f>IF(总支出!B1788="","",总支出!B1788)</f>
        <v/>
      </c>
      <c r="C1788" s="6" t="str">
        <f t="shared" si="189"/>
        <v/>
      </c>
      <c r="D1788" s="6" t="str">
        <f>IF(总支出!C1788="","",总支出!C1788)</f>
        <v/>
      </c>
      <c r="E1788" s="8" t="str">
        <f>IF(总支出!D1788="","",总支出!D1788)</f>
        <v/>
      </c>
      <c r="F1788" s="6" t="str">
        <f>IF(总支出!E1788="","",总支出!E1788)</f>
        <v/>
      </c>
      <c r="G1788" s="6" t="str">
        <f>IF(总支出!H1788="","",总支出!H1788)</f>
        <v/>
      </c>
      <c r="H1788" s="6" t="str">
        <f>IF(总支出!I1788="","自动",总支出!I1788)</f>
        <v>自动</v>
      </c>
      <c r="I1788" s="6" t="str">
        <f>IF(F1788="","",IFERROR(VLOOKUP(F1788,税费设置!$A$15:$B$27,2,FALSE),"含税不明"))</f>
        <v/>
      </c>
      <c r="J1788" s="6" t="str">
        <f t="shared" si="190"/>
        <v/>
      </c>
      <c r="K1788" s="6" t="str">
        <f>IF(AND(税费设置!$B$5="是",G1788="个人支出",J1788="应税"),"是","否")</f>
        <v>否</v>
      </c>
      <c r="L1788" s="8">
        <f t="shared" si="191"/>
        <v>0</v>
      </c>
      <c r="M1788" s="8">
        <f t="shared" si="192"/>
        <v>0</v>
      </c>
      <c r="N1788" s="8">
        <f t="shared" si="193"/>
        <v>0</v>
      </c>
      <c r="O1788" s="8">
        <f t="shared" si="194"/>
        <v>0</v>
      </c>
      <c r="P1788" s="8">
        <f>IF(K1788&lt;&gt;"是",0,IF(税费设置!$B$6="是",E1788/(1+税费设置!$B$10),E1788))</f>
        <v>0</v>
      </c>
      <c r="Q1788" s="8">
        <f>IF(K1788&lt;&gt;"是",0,P1788*税费设置!$B$8)</f>
        <v>0</v>
      </c>
      <c r="R1788" s="8">
        <f>IF(K1788&lt;&gt;"是",0,P1788*税费设置!$B$9)</f>
        <v>0</v>
      </c>
      <c r="S1788" s="8">
        <f t="shared" si="195"/>
        <v>0</v>
      </c>
    </row>
    <row r="1789" spans="1:19" ht="13.9">
      <c r="A1789" s="6" t="str">
        <f>IF(总支出!A1789="","",总支出!A1789)</f>
        <v/>
      </c>
      <c r="B1789" s="7" t="str">
        <f>IF(总支出!B1789="","",总支出!B1789)</f>
        <v/>
      </c>
      <c r="C1789" s="6" t="str">
        <f t="shared" si="189"/>
        <v/>
      </c>
      <c r="D1789" s="6" t="str">
        <f>IF(总支出!C1789="","",总支出!C1789)</f>
        <v/>
      </c>
      <c r="E1789" s="8" t="str">
        <f>IF(总支出!D1789="","",总支出!D1789)</f>
        <v/>
      </c>
      <c r="F1789" s="6" t="str">
        <f>IF(总支出!E1789="","",总支出!E1789)</f>
        <v/>
      </c>
      <c r="G1789" s="6" t="str">
        <f>IF(总支出!H1789="","",总支出!H1789)</f>
        <v/>
      </c>
      <c r="H1789" s="6" t="str">
        <f>IF(总支出!I1789="","自动",总支出!I1789)</f>
        <v>自动</v>
      </c>
      <c r="I1789" s="6" t="str">
        <f>IF(F1789="","",IFERROR(VLOOKUP(F1789,税费设置!$A$15:$B$27,2,FALSE),"含税不明"))</f>
        <v/>
      </c>
      <c r="J1789" s="6" t="str">
        <f t="shared" si="190"/>
        <v/>
      </c>
      <c r="K1789" s="6" t="str">
        <f>IF(AND(税费设置!$B$5="是",G1789="个人支出",J1789="应税"),"是","否")</f>
        <v>否</v>
      </c>
      <c r="L1789" s="8">
        <f t="shared" si="191"/>
        <v>0</v>
      </c>
      <c r="M1789" s="8">
        <f t="shared" si="192"/>
        <v>0</v>
      </c>
      <c r="N1789" s="8">
        <f t="shared" si="193"/>
        <v>0</v>
      </c>
      <c r="O1789" s="8">
        <f t="shared" si="194"/>
        <v>0</v>
      </c>
      <c r="P1789" s="8">
        <f>IF(K1789&lt;&gt;"是",0,IF(税费设置!$B$6="是",E1789/(1+税费设置!$B$10),E1789))</f>
        <v>0</v>
      </c>
      <c r="Q1789" s="8">
        <f>IF(K1789&lt;&gt;"是",0,P1789*税费设置!$B$8)</f>
        <v>0</v>
      </c>
      <c r="R1789" s="8">
        <f>IF(K1789&lt;&gt;"是",0,P1789*税费设置!$B$9)</f>
        <v>0</v>
      </c>
      <c r="S1789" s="8">
        <f t="shared" si="195"/>
        <v>0</v>
      </c>
    </row>
    <row r="1790" spans="1:19" ht="13.9">
      <c r="A1790" s="6" t="str">
        <f>IF(总支出!A1790="","",总支出!A1790)</f>
        <v/>
      </c>
      <c r="B1790" s="7" t="str">
        <f>IF(总支出!B1790="","",总支出!B1790)</f>
        <v/>
      </c>
      <c r="C1790" s="6" t="str">
        <f t="shared" si="189"/>
        <v/>
      </c>
      <c r="D1790" s="6" t="str">
        <f>IF(总支出!C1790="","",总支出!C1790)</f>
        <v/>
      </c>
      <c r="E1790" s="8" t="str">
        <f>IF(总支出!D1790="","",总支出!D1790)</f>
        <v/>
      </c>
      <c r="F1790" s="6" t="str">
        <f>IF(总支出!E1790="","",总支出!E1790)</f>
        <v/>
      </c>
      <c r="G1790" s="6" t="str">
        <f>IF(总支出!H1790="","",总支出!H1790)</f>
        <v/>
      </c>
      <c r="H1790" s="6" t="str">
        <f>IF(总支出!I1790="","自动",总支出!I1790)</f>
        <v>自动</v>
      </c>
      <c r="I1790" s="6" t="str">
        <f>IF(F1790="","",IFERROR(VLOOKUP(F1790,税费设置!$A$15:$B$27,2,FALSE),"含税不明"))</f>
        <v/>
      </c>
      <c r="J1790" s="6" t="str">
        <f t="shared" si="190"/>
        <v/>
      </c>
      <c r="K1790" s="6" t="str">
        <f>IF(AND(税费设置!$B$5="是",G1790="个人支出",J1790="应税"),"是","否")</f>
        <v>否</v>
      </c>
      <c r="L1790" s="8">
        <f t="shared" si="191"/>
        <v>0</v>
      </c>
      <c r="M1790" s="8">
        <f t="shared" si="192"/>
        <v>0</v>
      </c>
      <c r="N1790" s="8">
        <f t="shared" si="193"/>
        <v>0</v>
      </c>
      <c r="O1790" s="8">
        <f t="shared" si="194"/>
        <v>0</v>
      </c>
      <c r="P1790" s="8">
        <f>IF(K1790&lt;&gt;"是",0,IF(税费设置!$B$6="是",E1790/(1+税费设置!$B$10),E1790))</f>
        <v>0</v>
      </c>
      <c r="Q1790" s="8">
        <f>IF(K1790&lt;&gt;"是",0,P1790*税费设置!$B$8)</f>
        <v>0</v>
      </c>
      <c r="R1790" s="8">
        <f>IF(K1790&lt;&gt;"是",0,P1790*税费设置!$B$9)</f>
        <v>0</v>
      </c>
      <c r="S1790" s="8">
        <f t="shared" si="195"/>
        <v>0</v>
      </c>
    </row>
    <row r="1791" spans="1:19" ht="13.9">
      <c r="A1791" s="6" t="str">
        <f>IF(总支出!A1791="","",总支出!A1791)</f>
        <v/>
      </c>
      <c r="B1791" s="7" t="str">
        <f>IF(总支出!B1791="","",总支出!B1791)</f>
        <v/>
      </c>
      <c r="C1791" s="6" t="str">
        <f t="shared" si="189"/>
        <v/>
      </c>
      <c r="D1791" s="6" t="str">
        <f>IF(总支出!C1791="","",总支出!C1791)</f>
        <v/>
      </c>
      <c r="E1791" s="8" t="str">
        <f>IF(总支出!D1791="","",总支出!D1791)</f>
        <v/>
      </c>
      <c r="F1791" s="6" t="str">
        <f>IF(总支出!E1791="","",总支出!E1791)</f>
        <v/>
      </c>
      <c r="G1791" s="6" t="str">
        <f>IF(总支出!H1791="","",总支出!H1791)</f>
        <v/>
      </c>
      <c r="H1791" s="6" t="str">
        <f>IF(总支出!I1791="","自动",总支出!I1791)</f>
        <v>自动</v>
      </c>
      <c r="I1791" s="6" t="str">
        <f>IF(F1791="","",IFERROR(VLOOKUP(F1791,税费设置!$A$15:$B$27,2,FALSE),"含税不明"))</f>
        <v/>
      </c>
      <c r="J1791" s="6" t="str">
        <f t="shared" si="190"/>
        <v/>
      </c>
      <c r="K1791" s="6" t="str">
        <f>IF(AND(税费设置!$B$5="是",G1791="个人支出",J1791="应税"),"是","否")</f>
        <v>否</v>
      </c>
      <c r="L1791" s="8">
        <f t="shared" si="191"/>
        <v>0</v>
      </c>
      <c r="M1791" s="8">
        <f t="shared" si="192"/>
        <v>0</v>
      </c>
      <c r="N1791" s="8">
        <f t="shared" si="193"/>
        <v>0</v>
      </c>
      <c r="O1791" s="8">
        <f t="shared" si="194"/>
        <v>0</v>
      </c>
      <c r="P1791" s="8">
        <f>IF(K1791&lt;&gt;"是",0,IF(税费设置!$B$6="是",E1791/(1+税费设置!$B$10),E1791))</f>
        <v>0</v>
      </c>
      <c r="Q1791" s="8">
        <f>IF(K1791&lt;&gt;"是",0,P1791*税费设置!$B$8)</f>
        <v>0</v>
      </c>
      <c r="R1791" s="8">
        <f>IF(K1791&lt;&gt;"是",0,P1791*税费设置!$B$9)</f>
        <v>0</v>
      </c>
      <c r="S1791" s="8">
        <f t="shared" si="195"/>
        <v>0</v>
      </c>
    </row>
    <row r="1792" spans="1:19" ht="13.9">
      <c r="A1792" s="6" t="str">
        <f>IF(总支出!A1792="","",总支出!A1792)</f>
        <v/>
      </c>
      <c r="B1792" s="7" t="str">
        <f>IF(总支出!B1792="","",总支出!B1792)</f>
        <v/>
      </c>
      <c r="C1792" s="6" t="str">
        <f t="shared" si="189"/>
        <v/>
      </c>
      <c r="D1792" s="6" t="str">
        <f>IF(总支出!C1792="","",总支出!C1792)</f>
        <v/>
      </c>
      <c r="E1792" s="8" t="str">
        <f>IF(总支出!D1792="","",总支出!D1792)</f>
        <v/>
      </c>
      <c r="F1792" s="6" t="str">
        <f>IF(总支出!E1792="","",总支出!E1792)</f>
        <v/>
      </c>
      <c r="G1792" s="6" t="str">
        <f>IF(总支出!H1792="","",总支出!H1792)</f>
        <v/>
      </c>
      <c r="H1792" s="6" t="str">
        <f>IF(总支出!I1792="","自动",总支出!I1792)</f>
        <v>自动</v>
      </c>
      <c r="I1792" s="6" t="str">
        <f>IF(F1792="","",IFERROR(VLOOKUP(F1792,税费设置!$A$15:$B$27,2,FALSE),"含税不明"))</f>
        <v/>
      </c>
      <c r="J1792" s="6" t="str">
        <f t="shared" si="190"/>
        <v/>
      </c>
      <c r="K1792" s="6" t="str">
        <f>IF(AND(税费设置!$B$5="是",G1792="个人支出",J1792="应税"),"是","否")</f>
        <v>否</v>
      </c>
      <c r="L1792" s="8">
        <f t="shared" si="191"/>
        <v>0</v>
      </c>
      <c r="M1792" s="8">
        <f t="shared" si="192"/>
        <v>0</v>
      </c>
      <c r="N1792" s="8">
        <f t="shared" si="193"/>
        <v>0</v>
      </c>
      <c r="O1792" s="8">
        <f t="shared" si="194"/>
        <v>0</v>
      </c>
      <c r="P1792" s="8">
        <f>IF(K1792&lt;&gt;"是",0,IF(税费设置!$B$6="是",E1792/(1+税费设置!$B$10),E1792))</f>
        <v>0</v>
      </c>
      <c r="Q1792" s="8">
        <f>IF(K1792&lt;&gt;"是",0,P1792*税费设置!$B$8)</f>
        <v>0</v>
      </c>
      <c r="R1792" s="8">
        <f>IF(K1792&lt;&gt;"是",0,P1792*税费设置!$B$9)</f>
        <v>0</v>
      </c>
      <c r="S1792" s="8">
        <f t="shared" si="195"/>
        <v>0</v>
      </c>
    </row>
    <row r="1793" spans="1:19" ht="13.9">
      <c r="A1793" s="6" t="str">
        <f>IF(总支出!A1793="","",总支出!A1793)</f>
        <v/>
      </c>
      <c r="B1793" s="7" t="str">
        <f>IF(总支出!B1793="","",总支出!B1793)</f>
        <v/>
      </c>
      <c r="C1793" s="6" t="str">
        <f t="shared" si="189"/>
        <v/>
      </c>
      <c r="D1793" s="6" t="str">
        <f>IF(总支出!C1793="","",总支出!C1793)</f>
        <v/>
      </c>
      <c r="E1793" s="8" t="str">
        <f>IF(总支出!D1793="","",总支出!D1793)</f>
        <v/>
      </c>
      <c r="F1793" s="6" t="str">
        <f>IF(总支出!E1793="","",总支出!E1793)</f>
        <v/>
      </c>
      <c r="G1793" s="6" t="str">
        <f>IF(总支出!H1793="","",总支出!H1793)</f>
        <v/>
      </c>
      <c r="H1793" s="6" t="str">
        <f>IF(总支出!I1793="","自动",总支出!I1793)</f>
        <v>自动</v>
      </c>
      <c r="I1793" s="6" t="str">
        <f>IF(F1793="","",IFERROR(VLOOKUP(F1793,税费设置!$A$15:$B$27,2,FALSE),"含税不明"))</f>
        <v/>
      </c>
      <c r="J1793" s="6" t="str">
        <f t="shared" si="190"/>
        <v/>
      </c>
      <c r="K1793" s="6" t="str">
        <f>IF(AND(税费设置!$B$5="是",G1793="个人支出",J1793="应税"),"是","否")</f>
        <v>否</v>
      </c>
      <c r="L1793" s="8">
        <f t="shared" si="191"/>
        <v>0</v>
      </c>
      <c r="M1793" s="8">
        <f t="shared" si="192"/>
        <v>0</v>
      </c>
      <c r="N1793" s="8">
        <f t="shared" si="193"/>
        <v>0</v>
      </c>
      <c r="O1793" s="8">
        <f t="shared" si="194"/>
        <v>0</v>
      </c>
      <c r="P1793" s="8">
        <f>IF(K1793&lt;&gt;"是",0,IF(税费设置!$B$6="是",E1793/(1+税费设置!$B$10),E1793))</f>
        <v>0</v>
      </c>
      <c r="Q1793" s="8">
        <f>IF(K1793&lt;&gt;"是",0,P1793*税费设置!$B$8)</f>
        <v>0</v>
      </c>
      <c r="R1793" s="8">
        <f>IF(K1793&lt;&gt;"是",0,P1793*税费设置!$B$9)</f>
        <v>0</v>
      </c>
      <c r="S1793" s="8">
        <f t="shared" si="195"/>
        <v>0</v>
      </c>
    </row>
    <row r="1794" spans="1:19" ht="13.9">
      <c r="A1794" s="6" t="str">
        <f>IF(总支出!A1794="","",总支出!A1794)</f>
        <v/>
      </c>
      <c r="B1794" s="7" t="str">
        <f>IF(总支出!B1794="","",总支出!B1794)</f>
        <v/>
      </c>
      <c r="C1794" s="6" t="str">
        <f t="shared" si="189"/>
        <v/>
      </c>
      <c r="D1794" s="6" t="str">
        <f>IF(总支出!C1794="","",总支出!C1794)</f>
        <v/>
      </c>
      <c r="E1794" s="8" t="str">
        <f>IF(总支出!D1794="","",总支出!D1794)</f>
        <v/>
      </c>
      <c r="F1794" s="6" t="str">
        <f>IF(总支出!E1794="","",总支出!E1794)</f>
        <v/>
      </c>
      <c r="G1794" s="6" t="str">
        <f>IF(总支出!H1794="","",总支出!H1794)</f>
        <v/>
      </c>
      <c r="H1794" s="6" t="str">
        <f>IF(总支出!I1794="","自动",总支出!I1794)</f>
        <v>自动</v>
      </c>
      <c r="I1794" s="6" t="str">
        <f>IF(F1794="","",IFERROR(VLOOKUP(F1794,税费设置!$A$15:$B$27,2,FALSE),"含税不明"))</f>
        <v/>
      </c>
      <c r="J1794" s="6" t="str">
        <f t="shared" si="190"/>
        <v/>
      </c>
      <c r="K1794" s="6" t="str">
        <f>IF(AND(税费设置!$B$5="是",G1794="个人支出",J1794="应税"),"是","否")</f>
        <v>否</v>
      </c>
      <c r="L1794" s="8">
        <f t="shared" si="191"/>
        <v>0</v>
      </c>
      <c r="M1794" s="8">
        <f t="shared" si="192"/>
        <v>0</v>
      </c>
      <c r="N1794" s="8">
        <f t="shared" si="193"/>
        <v>0</v>
      </c>
      <c r="O1794" s="8">
        <f t="shared" si="194"/>
        <v>0</v>
      </c>
      <c r="P1794" s="8">
        <f>IF(K1794&lt;&gt;"是",0,IF(税费设置!$B$6="是",E1794/(1+税费设置!$B$10),E1794))</f>
        <v>0</v>
      </c>
      <c r="Q1794" s="8">
        <f>IF(K1794&lt;&gt;"是",0,P1794*税费设置!$B$8)</f>
        <v>0</v>
      </c>
      <c r="R1794" s="8">
        <f>IF(K1794&lt;&gt;"是",0,P1794*税费设置!$B$9)</f>
        <v>0</v>
      </c>
      <c r="S1794" s="8">
        <f t="shared" si="195"/>
        <v>0</v>
      </c>
    </row>
    <row r="1795" spans="1:19" ht="13.9">
      <c r="A1795" s="6" t="str">
        <f>IF(总支出!A1795="","",总支出!A1795)</f>
        <v/>
      </c>
      <c r="B1795" s="7" t="str">
        <f>IF(总支出!B1795="","",总支出!B1795)</f>
        <v/>
      </c>
      <c r="C1795" s="6" t="str">
        <f t="shared" si="189"/>
        <v/>
      </c>
      <c r="D1795" s="6" t="str">
        <f>IF(总支出!C1795="","",总支出!C1795)</f>
        <v/>
      </c>
      <c r="E1795" s="8" t="str">
        <f>IF(总支出!D1795="","",总支出!D1795)</f>
        <v/>
      </c>
      <c r="F1795" s="6" t="str">
        <f>IF(总支出!E1795="","",总支出!E1795)</f>
        <v/>
      </c>
      <c r="G1795" s="6" t="str">
        <f>IF(总支出!H1795="","",总支出!H1795)</f>
        <v/>
      </c>
      <c r="H1795" s="6" t="str">
        <f>IF(总支出!I1795="","自动",总支出!I1795)</f>
        <v>自动</v>
      </c>
      <c r="I1795" s="6" t="str">
        <f>IF(F1795="","",IFERROR(VLOOKUP(F1795,税费设置!$A$15:$B$27,2,FALSE),"含税不明"))</f>
        <v/>
      </c>
      <c r="J1795" s="6" t="str">
        <f t="shared" si="190"/>
        <v/>
      </c>
      <c r="K1795" s="6" t="str">
        <f>IF(AND(税费设置!$B$5="是",G1795="个人支出",J1795="应税"),"是","否")</f>
        <v>否</v>
      </c>
      <c r="L1795" s="8">
        <f t="shared" si="191"/>
        <v>0</v>
      </c>
      <c r="M1795" s="8">
        <f t="shared" si="192"/>
        <v>0</v>
      </c>
      <c r="N1795" s="8">
        <f t="shared" si="193"/>
        <v>0</v>
      </c>
      <c r="O1795" s="8">
        <f t="shared" si="194"/>
        <v>0</v>
      </c>
      <c r="P1795" s="8">
        <f>IF(K1795&lt;&gt;"是",0,IF(税费设置!$B$6="是",E1795/(1+税费设置!$B$10),E1795))</f>
        <v>0</v>
      </c>
      <c r="Q1795" s="8">
        <f>IF(K1795&lt;&gt;"是",0,P1795*税费设置!$B$8)</f>
        <v>0</v>
      </c>
      <c r="R1795" s="8">
        <f>IF(K1795&lt;&gt;"是",0,P1795*税费设置!$B$9)</f>
        <v>0</v>
      </c>
      <c r="S1795" s="8">
        <f t="shared" si="195"/>
        <v>0</v>
      </c>
    </row>
    <row r="1796" spans="1:19" ht="13.9">
      <c r="A1796" s="6" t="str">
        <f>IF(总支出!A1796="","",总支出!A1796)</f>
        <v/>
      </c>
      <c r="B1796" s="7" t="str">
        <f>IF(总支出!B1796="","",总支出!B1796)</f>
        <v/>
      </c>
      <c r="C1796" s="6" t="str">
        <f t="shared" ref="C1796:C1859" si="196">IF(B1796="","",TEXT(B1796,"yyyy-mm"))</f>
        <v/>
      </c>
      <c r="D1796" s="6" t="str">
        <f>IF(总支出!C1796="","",总支出!C1796)</f>
        <v/>
      </c>
      <c r="E1796" s="8" t="str">
        <f>IF(总支出!D1796="","",总支出!D1796)</f>
        <v/>
      </c>
      <c r="F1796" s="6" t="str">
        <f>IF(总支出!E1796="","",总支出!E1796)</f>
        <v/>
      </c>
      <c r="G1796" s="6" t="str">
        <f>IF(总支出!H1796="","",总支出!H1796)</f>
        <v/>
      </c>
      <c r="H1796" s="6" t="str">
        <f>IF(总支出!I1796="","自动",总支出!I1796)</f>
        <v>自动</v>
      </c>
      <c r="I1796" s="6" t="str">
        <f>IF(F1796="","",IFERROR(VLOOKUP(F1796,税费设置!$A$15:$B$27,2,FALSE),"含税不明"))</f>
        <v/>
      </c>
      <c r="J1796" s="6" t="str">
        <f t="shared" ref="J1796:J1859" si="197">IF(D1796="","",IF(H1796="自动",I1796,H1796))</f>
        <v/>
      </c>
      <c r="K1796" s="6" t="str">
        <f>IF(AND(税费设置!$B$5="是",G1796="个人支出",J1796="应税"),"是","否")</f>
        <v>否</v>
      </c>
      <c r="L1796" s="8">
        <f t="shared" ref="L1796:L1859" si="198">IF(K1796="是",E1796,0)</f>
        <v>0</v>
      </c>
      <c r="M1796" s="8">
        <f t="shared" ref="M1796:M1859" si="199">IF(AND(G1796="个人支出",J1796="零税率"),E1796,0)</f>
        <v>0</v>
      </c>
      <c r="N1796" s="8">
        <f t="shared" ref="N1796:N1859" si="200">IF(AND(G1796="个人支出",J1796="免税"),E1796,0)</f>
        <v>0</v>
      </c>
      <c r="O1796" s="8">
        <f t="shared" ref="O1796:O1859" si="201">IF(AND(G1796="个人支出",OR(J1796="含税不明",J1796="不适用")),E1796,0)</f>
        <v>0</v>
      </c>
      <c r="P1796" s="8">
        <f>IF(K1796&lt;&gt;"是",0,IF(税费设置!$B$6="是",E1796/(1+税费设置!$B$10),E1796))</f>
        <v>0</v>
      </c>
      <c r="Q1796" s="8">
        <f>IF(K1796&lt;&gt;"是",0,P1796*税费设置!$B$8)</f>
        <v>0</v>
      </c>
      <c r="R1796" s="8">
        <f>IF(K1796&lt;&gt;"是",0,P1796*税费设置!$B$9)</f>
        <v>0</v>
      </c>
      <c r="S1796" s="8">
        <f t="shared" ref="S1796:S1859" si="202">Q1796+R1796</f>
        <v>0</v>
      </c>
    </row>
    <row r="1797" spans="1:19" ht="13.9">
      <c r="A1797" s="6" t="str">
        <f>IF(总支出!A1797="","",总支出!A1797)</f>
        <v/>
      </c>
      <c r="B1797" s="7" t="str">
        <f>IF(总支出!B1797="","",总支出!B1797)</f>
        <v/>
      </c>
      <c r="C1797" s="6" t="str">
        <f t="shared" si="196"/>
        <v/>
      </c>
      <c r="D1797" s="6" t="str">
        <f>IF(总支出!C1797="","",总支出!C1797)</f>
        <v/>
      </c>
      <c r="E1797" s="8" t="str">
        <f>IF(总支出!D1797="","",总支出!D1797)</f>
        <v/>
      </c>
      <c r="F1797" s="6" t="str">
        <f>IF(总支出!E1797="","",总支出!E1797)</f>
        <v/>
      </c>
      <c r="G1797" s="6" t="str">
        <f>IF(总支出!H1797="","",总支出!H1797)</f>
        <v/>
      </c>
      <c r="H1797" s="6" t="str">
        <f>IF(总支出!I1797="","自动",总支出!I1797)</f>
        <v>自动</v>
      </c>
      <c r="I1797" s="6" t="str">
        <f>IF(F1797="","",IFERROR(VLOOKUP(F1797,税费设置!$A$15:$B$27,2,FALSE),"含税不明"))</f>
        <v/>
      </c>
      <c r="J1797" s="6" t="str">
        <f t="shared" si="197"/>
        <v/>
      </c>
      <c r="K1797" s="6" t="str">
        <f>IF(AND(税费设置!$B$5="是",G1797="个人支出",J1797="应税"),"是","否")</f>
        <v>否</v>
      </c>
      <c r="L1797" s="8">
        <f t="shared" si="198"/>
        <v>0</v>
      </c>
      <c r="M1797" s="8">
        <f t="shared" si="199"/>
        <v>0</v>
      </c>
      <c r="N1797" s="8">
        <f t="shared" si="200"/>
        <v>0</v>
      </c>
      <c r="O1797" s="8">
        <f t="shared" si="201"/>
        <v>0</v>
      </c>
      <c r="P1797" s="8">
        <f>IF(K1797&lt;&gt;"是",0,IF(税费设置!$B$6="是",E1797/(1+税费设置!$B$10),E1797))</f>
        <v>0</v>
      </c>
      <c r="Q1797" s="8">
        <f>IF(K1797&lt;&gt;"是",0,P1797*税费设置!$B$8)</f>
        <v>0</v>
      </c>
      <c r="R1797" s="8">
        <f>IF(K1797&lt;&gt;"是",0,P1797*税费设置!$B$9)</f>
        <v>0</v>
      </c>
      <c r="S1797" s="8">
        <f t="shared" si="202"/>
        <v>0</v>
      </c>
    </row>
    <row r="1798" spans="1:19" ht="13.9">
      <c r="A1798" s="6" t="str">
        <f>IF(总支出!A1798="","",总支出!A1798)</f>
        <v/>
      </c>
      <c r="B1798" s="7" t="str">
        <f>IF(总支出!B1798="","",总支出!B1798)</f>
        <v/>
      </c>
      <c r="C1798" s="6" t="str">
        <f t="shared" si="196"/>
        <v/>
      </c>
      <c r="D1798" s="6" t="str">
        <f>IF(总支出!C1798="","",总支出!C1798)</f>
        <v/>
      </c>
      <c r="E1798" s="8" t="str">
        <f>IF(总支出!D1798="","",总支出!D1798)</f>
        <v/>
      </c>
      <c r="F1798" s="6" t="str">
        <f>IF(总支出!E1798="","",总支出!E1798)</f>
        <v/>
      </c>
      <c r="G1798" s="6" t="str">
        <f>IF(总支出!H1798="","",总支出!H1798)</f>
        <v/>
      </c>
      <c r="H1798" s="6" t="str">
        <f>IF(总支出!I1798="","自动",总支出!I1798)</f>
        <v>自动</v>
      </c>
      <c r="I1798" s="6" t="str">
        <f>IF(F1798="","",IFERROR(VLOOKUP(F1798,税费设置!$A$15:$B$27,2,FALSE),"含税不明"))</f>
        <v/>
      </c>
      <c r="J1798" s="6" t="str">
        <f t="shared" si="197"/>
        <v/>
      </c>
      <c r="K1798" s="6" t="str">
        <f>IF(AND(税费设置!$B$5="是",G1798="个人支出",J1798="应税"),"是","否")</f>
        <v>否</v>
      </c>
      <c r="L1798" s="8">
        <f t="shared" si="198"/>
        <v>0</v>
      </c>
      <c r="M1798" s="8">
        <f t="shared" si="199"/>
        <v>0</v>
      </c>
      <c r="N1798" s="8">
        <f t="shared" si="200"/>
        <v>0</v>
      </c>
      <c r="O1798" s="8">
        <f t="shared" si="201"/>
        <v>0</v>
      </c>
      <c r="P1798" s="8">
        <f>IF(K1798&lt;&gt;"是",0,IF(税费设置!$B$6="是",E1798/(1+税费设置!$B$10),E1798))</f>
        <v>0</v>
      </c>
      <c r="Q1798" s="8">
        <f>IF(K1798&lt;&gt;"是",0,P1798*税费设置!$B$8)</f>
        <v>0</v>
      </c>
      <c r="R1798" s="8">
        <f>IF(K1798&lt;&gt;"是",0,P1798*税费设置!$B$9)</f>
        <v>0</v>
      </c>
      <c r="S1798" s="8">
        <f t="shared" si="202"/>
        <v>0</v>
      </c>
    </row>
    <row r="1799" spans="1:19" ht="13.9">
      <c r="A1799" s="6" t="str">
        <f>IF(总支出!A1799="","",总支出!A1799)</f>
        <v/>
      </c>
      <c r="B1799" s="7" t="str">
        <f>IF(总支出!B1799="","",总支出!B1799)</f>
        <v/>
      </c>
      <c r="C1799" s="6" t="str">
        <f t="shared" si="196"/>
        <v/>
      </c>
      <c r="D1799" s="6" t="str">
        <f>IF(总支出!C1799="","",总支出!C1799)</f>
        <v/>
      </c>
      <c r="E1799" s="8" t="str">
        <f>IF(总支出!D1799="","",总支出!D1799)</f>
        <v/>
      </c>
      <c r="F1799" s="6" t="str">
        <f>IF(总支出!E1799="","",总支出!E1799)</f>
        <v/>
      </c>
      <c r="G1799" s="6" t="str">
        <f>IF(总支出!H1799="","",总支出!H1799)</f>
        <v/>
      </c>
      <c r="H1799" s="6" t="str">
        <f>IF(总支出!I1799="","自动",总支出!I1799)</f>
        <v>自动</v>
      </c>
      <c r="I1799" s="6" t="str">
        <f>IF(F1799="","",IFERROR(VLOOKUP(F1799,税费设置!$A$15:$B$27,2,FALSE),"含税不明"))</f>
        <v/>
      </c>
      <c r="J1799" s="6" t="str">
        <f t="shared" si="197"/>
        <v/>
      </c>
      <c r="K1799" s="6" t="str">
        <f>IF(AND(税费设置!$B$5="是",G1799="个人支出",J1799="应税"),"是","否")</f>
        <v>否</v>
      </c>
      <c r="L1799" s="8">
        <f t="shared" si="198"/>
        <v>0</v>
      </c>
      <c r="M1799" s="8">
        <f t="shared" si="199"/>
        <v>0</v>
      </c>
      <c r="N1799" s="8">
        <f t="shared" si="200"/>
        <v>0</v>
      </c>
      <c r="O1799" s="8">
        <f t="shared" si="201"/>
        <v>0</v>
      </c>
      <c r="P1799" s="8">
        <f>IF(K1799&lt;&gt;"是",0,IF(税费设置!$B$6="是",E1799/(1+税费设置!$B$10),E1799))</f>
        <v>0</v>
      </c>
      <c r="Q1799" s="8">
        <f>IF(K1799&lt;&gt;"是",0,P1799*税费设置!$B$8)</f>
        <v>0</v>
      </c>
      <c r="R1799" s="8">
        <f>IF(K1799&lt;&gt;"是",0,P1799*税费设置!$B$9)</f>
        <v>0</v>
      </c>
      <c r="S1799" s="8">
        <f t="shared" si="202"/>
        <v>0</v>
      </c>
    </row>
    <row r="1800" spans="1:19" ht="13.9">
      <c r="A1800" s="6" t="str">
        <f>IF(总支出!A1800="","",总支出!A1800)</f>
        <v/>
      </c>
      <c r="B1800" s="7" t="str">
        <f>IF(总支出!B1800="","",总支出!B1800)</f>
        <v/>
      </c>
      <c r="C1800" s="6" t="str">
        <f t="shared" si="196"/>
        <v/>
      </c>
      <c r="D1800" s="6" t="str">
        <f>IF(总支出!C1800="","",总支出!C1800)</f>
        <v/>
      </c>
      <c r="E1800" s="8" t="str">
        <f>IF(总支出!D1800="","",总支出!D1800)</f>
        <v/>
      </c>
      <c r="F1800" s="6" t="str">
        <f>IF(总支出!E1800="","",总支出!E1800)</f>
        <v/>
      </c>
      <c r="G1800" s="6" t="str">
        <f>IF(总支出!H1800="","",总支出!H1800)</f>
        <v/>
      </c>
      <c r="H1800" s="6" t="str">
        <f>IF(总支出!I1800="","自动",总支出!I1800)</f>
        <v>自动</v>
      </c>
      <c r="I1800" s="6" t="str">
        <f>IF(F1800="","",IFERROR(VLOOKUP(F1800,税费设置!$A$15:$B$27,2,FALSE),"含税不明"))</f>
        <v/>
      </c>
      <c r="J1800" s="6" t="str">
        <f t="shared" si="197"/>
        <v/>
      </c>
      <c r="K1800" s="6" t="str">
        <f>IF(AND(税费设置!$B$5="是",G1800="个人支出",J1800="应税"),"是","否")</f>
        <v>否</v>
      </c>
      <c r="L1800" s="8">
        <f t="shared" si="198"/>
        <v>0</v>
      </c>
      <c r="M1800" s="8">
        <f t="shared" si="199"/>
        <v>0</v>
      </c>
      <c r="N1800" s="8">
        <f t="shared" si="200"/>
        <v>0</v>
      </c>
      <c r="O1800" s="8">
        <f t="shared" si="201"/>
        <v>0</v>
      </c>
      <c r="P1800" s="8">
        <f>IF(K1800&lt;&gt;"是",0,IF(税费设置!$B$6="是",E1800/(1+税费设置!$B$10),E1800))</f>
        <v>0</v>
      </c>
      <c r="Q1800" s="8">
        <f>IF(K1800&lt;&gt;"是",0,P1800*税费设置!$B$8)</f>
        <v>0</v>
      </c>
      <c r="R1800" s="8">
        <f>IF(K1800&lt;&gt;"是",0,P1800*税费设置!$B$9)</f>
        <v>0</v>
      </c>
      <c r="S1800" s="8">
        <f t="shared" si="202"/>
        <v>0</v>
      </c>
    </row>
    <row r="1801" spans="1:19" ht="13.9">
      <c r="A1801" s="6" t="str">
        <f>IF(总支出!A1801="","",总支出!A1801)</f>
        <v/>
      </c>
      <c r="B1801" s="7" t="str">
        <f>IF(总支出!B1801="","",总支出!B1801)</f>
        <v/>
      </c>
      <c r="C1801" s="6" t="str">
        <f t="shared" si="196"/>
        <v/>
      </c>
      <c r="D1801" s="6" t="str">
        <f>IF(总支出!C1801="","",总支出!C1801)</f>
        <v/>
      </c>
      <c r="E1801" s="8" t="str">
        <f>IF(总支出!D1801="","",总支出!D1801)</f>
        <v/>
      </c>
      <c r="F1801" s="6" t="str">
        <f>IF(总支出!E1801="","",总支出!E1801)</f>
        <v/>
      </c>
      <c r="G1801" s="6" t="str">
        <f>IF(总支出!H1801="","",总支出!H1801)</f>
        <v/>
      </c>
      <c r="H1801" s="6" t="str">
        <f>IF(总支出!I1801="","自动",总支出!I1801)</f>
        <v>自动</v>
      </c>
      <c r="I1801" s="6" t="str">
        <f>IF(F1801="","",IFERROR(VLOOKUP(F1801,税费设置!$A$15:$B$27,2,FALSE),"含税不明"))</f>
        <v/>
      </c>
      <c r="J1801" s="6" t="str">
        <f t="shared" si="197"/>
        <v/>
      </c>
      <c r="K1801" s="6" t="str">
        <f>IF(AND(税费设置!$B$5="是",G1801="个人支出",J1801="应税"),"是","否")</f>
        <v>否</v>
      </c>
      <c r="L1801" s="8">
        <f t="shared" si="198"/>
        <v>0</v>
      </c>
      <c r="M1801" s="8">
        <f t="shared" si="199"/>
        <v>0</v>
      </c>
      <c r="N1801" s="8">
        <f t="shared" si="200"/>
        <v>0</v>
      </c>
      <c r="O1801" s="8">
        <f t="shared" si="201"/>
        <v>0</v>
      </c>
      <c r="P1801" s="8">
        <f>IF(K1801&lt;&gt;"是",0,IF(税费设置!$B$6="是",E1801/(1+税费设置!$B$10),E1801))</f>
        <v>0</v>
      </c>
      <c r="Q1801" s="8">
        <f>IF(K1801&lt;&gt;"是",0,P1801*税费设置!$B$8)</f>
        <v>0</v>
      </c>
      <c r="R1801" s="8">
        <f>IF(K1801&lt;&gt;"是",0,P1801*税费设置!$B$9)</f>
        <v>0</v>
      </c>
      <c r="S1801" s="8">
        <f t="shared" si="202"/>
        <v>0</v>
      </c>
    </row>
    <row r="1802" spans="1:19" ht="13.9">
      <c r="A1802" s="6" t="str">
        <f>IF(总支出!A1802="","",总支出!A1802)</f>
        <v/>
      </c>
      <c r="B1802" s="7" t="str">
        <f>IF(总支出!B1802="","",总支出!B1802)</f>
        <v/>
      </c>
      <c r="C1802" s="6" t="str">
        <f t="shared" si="196"/>
        <v/>
      </c>
      <c r="D1802" s="6" t="str">
        <f>IF(总支出!C1802="","",总支出!C1802)</f>
        <v/>
      </c>
      <c r="E1802" s="8" t="str">
        <f>IF(总支出!D1802="","",总支出!D1802)</f>
        <v/>
      </c>
      <c r="F1802" s="6" t="str">
        <f>IF(总支出!E1802="","",总支出!E1802)</f>
        <v/>
      </c>
      <c r="G1802" s="6" t="str">
        <f>IF(总支出!H1802="","",总支出!H1802)</f>
        <v/>
      </c>
      <c r="H1802" s="6" t="str">
        <f>IF(总支出!I1802="","自动",总支出!I1802)</f>
        <v>自动</v>
      </c>
      <c r="I1802" s="6" t="str">
        <f>IF(F1802="","",IFERROR(VLOOKUP(F1802,税费设置!$A$15:$B$27,2,FALSE),"含税不明"))</f>
        <v/>
      </c>
      <c r="J1802" s="6" t="str">
        <f t="shared" si="197"/>
        <v/>
      </c>
      <c r="K1802" s="6" t="str">
        <f>IF(AND(税费设置!$B$5="是",G1802="个人支出",J1802="应税"),"是","否")</f>
        <v>否</v>
      </c>
      <c r="L1802" s="8">
        <f t="shared" si="198"/>
        <v>0</v>
      </c>
      <c r="M1802" s="8">
        <f t="shared" si="199"/>
        <v>0</v>
      </c>
      <c r="N1802" s="8">
        <f t="shared" si="200"/>
        <v>0</v>
      </c>
      <c r="O1802" s="8">
        <f t="shared" si="201"/>
        <v>0</v>
      </c>
      <c r="P1802" s="8">
        <f>IF(K1802&lt;&gt;"是",0,IF(税费设置!$B$6="是",E1802/(1+税费设置!$B$10),E1802))</f>
        <v>0</v>
      </c>
      <c r="Q1802" s="8">
        <f>IF(K1802&lt;&gt;"是",0,P1802*税费设置!$B$8)</f>
        <v>0</v>
      </c>
      <c r="R1802" s="8">
        <f>IF(K1802&lt;&gt;"是",0,P1802*税费设置!$B$9)</f>
        <v>0</v>
      </c>
      <c r="S1802" s="8">
        <f t="shared" si="202"/>
        <v>0</v>
      </c>
    </row>
    <row r="1803" spans="1:19" ht="13.9">
      <c r="A1803" s="6" t="str">
        <f>IF(总支出!A1803="","",总支出!A1803)</f>
        <v/>
      </c>
      <c r="B1803" s="7" t="str">
        <f>IF(总支出!B1803="","",总支出!B1803)</f>
        <v/>
      </c>
      <c r="C1803" s="6" t="str">
        <f t="shared" si="196"/>
        <v/>
      </c>
      <c r="D1803" s="6" t="str">
        <f>IF(总支出!C1803="","",总支出!C1803)</f>
        <v/>
      </c>
      <c r="E1803" s="8" t="str">
        <f>IF(总支出!D1803="","",总支出!D1803)</f>
        <v/>
      </c>
      <c r="F1803" s="6" t="str">
        <f>IF(总支出!E1803="","",总支出!E1803)</f>
        <v/>
      </c>
      <c r="G1803" s="6" t="str">
        <f>IF(总支出!H1803="","",总支出!H1803)</f>
        <v/>
      </c>
      <c r="H1803" s="6" t="str">
        <f>IF(总支出!I1803="","自动",总支出!I1803)</f>
        <v>自动</v>
      </c>
      <c r="I1803" s="6" t="str">
        <f>IF(F1803="","",IFERROR(VLOOKUP(F1803,税费设置!$A$15:$B$27,2,FALSE),"含税不明"))</f>
        <v/>
      </c>
      <c r="J1803" s="6" t="str">
        <f t="shared" si="197"/>
        <v/>
      </c>
      <c r="K1803" s="6" t="str">
        <f>IF(AND(税费设置!$B$5="是",G1803="个人支出",J1803="应税"),"是","否")</f>
        <v>否</v>
      </c>
      <c r="L1803" s="8">
        <f t="shared" si="198"/>
        <v>0</v>
      </c>
      <c r="M1803" s="8">
        <f t="shared" si="199"/>
        <v>0</v>
      </c>
      <c r="N1803" s="8">
        <f t="shared" si="200"/>
        <v>0</v>
      </c>
      <c r="O1803" s="8">
        <f t="shared" si="201"/>
        <v>0</v>
      </c>
      <c r="P1803" s="8">
        <f>IF(K1803&lt;&gt;"是",0,IF(税费设置!$B$6="是",E1803/(1+税费设置!$B$10),E1803))</f>
        <v>0</v>
      </c>
      <c r="Q1803" s="8">
        <f>IF(K1803&lt;&gt;"是",0,P1803*税费设置!$B$8)</f>
        <v>0</v>
      </c>
      <c r="R1803" s="8">
        <f>IF(K1803&lt;&gt;"是",0,P1803*税费设置!$B$9)</f>
        <v>0</v>
      </c>
      <c r="S1803" s="8">
        <f t="shared" si="202"/>
        <v>0</v>
      </c>
    </row>
    <row r="1804" spans="1:19" ht="13.9">
      <c r="A1804" s="6" t="str">
        <f>IF(总支出!A1804="","",总支出!A1804)</f>
        <v/>
      </c>
      <c r="B1804" s="7" t="str">
        <f>IF(总支出!B1804="","",总支出!B1804)</f>
        <v/>
      </c>
      <c r="C1804" s="6" t="str">
        <f t="shared" si="196"/>
        <v/>
      </c>
      <c r="D1804" s="6" t="str">
        <f>IF(总支出!C1804="","",总支出!C1804)</f>
        <v/>
      </c>
      <c r="E1804" s="8" t="str">
        <f>IF(总支出!D1804="","",总支出!D1804)</f>
        <v/>
      </c>
      <c r="F1804" s="6" t="str">
        <f>IF(总支出!E1804="","",总支出!E1804)</f>
        <v/>
      </c>
      <c r="G1804" s="6" t="str">
        <f>IF(总支出!H1804="","",总支出!H1804)</f>
        <v/>
      </c>
      <c r="H1804" s="6" t="str">
        <f>IF(总支出!I1804="","自动",总支出!I1804)</f>
        <v>自动</v>
      </c>
      <c r="I1804" s="6" t="str">
        <f>IF(F1804="","",IFERROR(VLOOKUP(F1804,税费设置!$A$15:$B$27,2,FALSE),"含税不明"))</f>
        <v/>
      </c>
      <c r="J1804" s="6" t="str">
        <f t="shared" si="197"/>
        <v/>
      </c>
      <c r="K1804" s="6" t="str">
        <f>IF(AND(税费设置!$B$5="是",G1804="个人支出",J1804="应税"),"是","否")</f>
        <v>否</v>
      </c>
      <c r="L1804" s="8">
        <f t="shared" si="198"/>
        <v>0</v>
      </c>
      <c r="M1804" s="8">
        <f t="shared" si="199"/>
        <v>0</v>
      </c>
      <c r="N1804" s="8">
        <f t="shared" si="200"/>
        <v>0</v>
      </c>
      <c r="O1804" s="8">
        <f t="shared" si="201"/>
        <v>0</v>
      </c>
      <c r="P1804" s="8">
        <f>IF(K1804&lt;&gt;"是",0,IF(税费设置!$B$6="是",E1804/(1+税费设置!$B$10),E1804))</f>
        <v>0</v>
      </c>
      <c r="Q1804" s="8">
        <f>IF(K1804&lt;&gt;"是",0,P1804*税费设置!$B$8)</f>
        <v>0</v>
      </c>
      <c r="R1804" s="8">
        <f>IF(K1804&lt;&gt;"是",0,P1804*税费设置!$B$9)</f>
        <v>0</v>
      </c>
      <c r="S1804" s="8">
        <f t="shared" si="202"/>
        <v>0</v>
      </c>
    </row>
    <row r="1805" spans="1:19" ht="13.9">
      <c r="A1805" s="6" t="str">
        <f>IF(总支出!A1805="","",总支出!A1805)</f>
        <v/>
      </c>
      <c r="B1805" s="7" t="str">
        <f>IF(总支出!B1805="","",总支出!B1805)</f>
        <v/>
      </c>
      <c r="C1805" s="6" t="str">
        <f t="shared" si="196"/>
        <v/>
      </c>
      <c r="D1805" s="6" t="str">
        <f>IF(总支出!C1805="","",总支出!C1805)</f>
        <v/>
      </c>
      <c r="E1805" s="8" t="str">
        <f>IF(总支出!D1805="","",总支出!D1805)</f>
        <v/>
      </c>
      <c r="F1805" s="6" t="str">
        <f>IF(总支出!E1805="","",总支出!E1805)</f>
        <v/>
      </c>
      <c r="G1805" s="6" t="str">
        <f>IF(总支出!H1805="","",总支出!H1805)</f>
        <v/>
      </c>
      <c r="H1805" s="6" t="str">
        <f>IF(总支出!I1805="","自动",总支出!I1805)</f>
        <v>自动</v>
      </c>
      <c r="I1805" s="6" t="str">
        <f>IF(F1805="","",IFERROR(VLOOKUP(F1805,税费设置!$A$15:$B$27,2,FALSE),"含税不明"))</f>
        <v/>
      </c>
      <c r="J1805" s="6" t="str">
        <f t="shared" si="197"/>
        <v/>
      </c>
      <c r="K1805" s="6" t="str">
        <f>IF(AND(税费设置!$B$5="是",G1805="个人支出",J1805="应税"),"是","否")</f>
        <v>否</v>
      </c>
      <c r="L1805" s="8">
        <f t="shared" si="198"/>
        <v>0</v>
      </c>
      <c r="M1805" s="8">
        <f t="shared" si="199"/>
        <v>0</v>
      </c>
      <c r="N1805" s="8">
        <f t="shared" si="200"/>
        <v>0</v>
      </c>
      <c r="O1805" s="8">
        <f t="shared" si="201"/>
        <v>0</v>
      </c>
      <c r="P1805" s="8">
        <f>IF(K1805&lt;&gt;"是",0,IF(税费设置!$B$6="是",E1805/(1+税费设置!$B$10),E1805))</f>
        <v>0</v>
      </c>
      <c r="Q1805" s="8">
        <f>IF(K1805&lt;&gt;"是",0,P1805*税费设置!$B$8)</f>
        <v>0</v>
      </c>
      <c r="R1805" s="8">
        <f>IF(K1805&lt;&gt;"是",0,P1805*税费设置!$B$9)</f>
        <v>0</v>
      </c>
      <c r="S1805" s="8">
        <f t="shared" si="202"/>
        <v>0</v>
      </c>
    </row>
    <row r="1806" spans="1:19" ht="13.9">
      <c r="A1806" s="6" t="str">
        <f>IF(总支出!A1806="","",总支出!A1806)</f>
        <v/>
      </c>
      <c r="B1806" s="7" t="str">
        <f>IF(总支出!B1806="","",总支出!B1806)</f>
        <v/>
      </c>
      <c r="C1806" s="6" t="str">
        <f t="shared" si="196"/>
        <v/>
      </c>
      <c r="D1806" s="6" t="str">
        <f>IF(总支出!C1806="","",总支出!C1806)</f>
        <v/>
      </c>
      <c r="E1806" s="8" t="str">
        <f>IF(总支出!D1806="","",总支出!D1806)</f>
        <v/>
      </c>
      <c r="F1806" s="6" t="str">
        <f>IF(总支出!E1806="","",总支出!E1806)</f>
        <v/>
      </c>
      <c r="G1806" s="6" t="str">
        <f>IF(总支出!H1806="","",总支出!H1806)</f>
        <v/>
      </c>
      <c r="H1806" s="6" t="str">
        <f>IF(总支出!I1806="","自动",总支出!I1806)</f>
        <v>自动</v>
      </c>
      <c r="I1806" s="6" t="str">
        <f>IF(F1806="","",IFERROR(VLOOKUP(F1806,税费设置!$A$15:$B$27,2,FALSE),"含税不明"))</f>
        <v/>
      </c>
      <c r="J1806" s="6" t="str">
        <f t="shared" si="197"/>
        <v/>
      </c>
      <c r="K1806" s="6" t="str">
        <f>IF(AND(税费设置!$B$5="是",G1806="个人支出",J1806="应税"),"是","否")</f>
        <v>否</v>
      </c>
      <c r="L1806" s="8">
        <f t="shared" si="198"/>
        <v>0</v>
      </c>
      <c r="M1806" s="8">
        <f t="shared" si="199"/>
        <v>0</v>
      </c>
      <c r="N1806" s="8">
        <f t="shared" si="200"/>
        <v>0</v>
      </c>
      <c r="O1806" s="8">
        <f t="shared" si="201"/>
        <v>0</v>
      </c>
      <c r="P1806" s="8">
        <f>IF(K1806&lt;&gt;"是",0,IF(税费设置!$B$6="是",E1806/(1+税费设置!$B$10),E1806))</f>
        <v>0</v>
      </c>
      <c r="Q1806" s="8">
        <f>IF(K1806&lt;&gt;"是",0,P1806*税费设置!$B$8)</f>
        <v>0</v>
      </c>
      <c r="R1806" s="8">
        <f>IF(K1806&lt;&gt;"是",0,P1806*税费设置!$B$9)</f>
        <v>0</v>
      </c>
      <c r="S1806" s="8">
        <f t="shared" si="202"/>
        <v>0</v>
      </c>
    </row>
    <row r="1807" spans="1:19" ht="13.9">
      <c r="A1807" s="6" t="str">
        <f>IF(总支出!A1807="","",总支出!A1807)</f>
        <v/>
      </c>
      <c r="B1807" s="7" t="str">
        <f>IF(总支出!B1807="","",总支出!B1807)</f>
        <v/>
      </c>
      <c r="C1807" s="6" t="str">
        <f t="shared" si="196"/>
        <v/>
      </c>
      <c r="D1807" s="6" t="str">
        <f>IF(总支出!C1807="","",总支出!C1807)</f>
        <v/>
      </c>
      <c r="E1807" s="8" t="str">
        <f>IF(总支出!D1807="","",总支出!D1807)</f>
        <v/>
      </c>
      <c r="F1807" s="6" t="str">
        <f>IF(总支出!E1807="","",总支出!E1807)</f>
        <v/>
      </c>
      <c r="G1807" s="6" t="str">
        <f>IF(总支出!H1807="","",总支出!H1807)</f>
        <v/>
      </c>
      <c r="H1807" s="6" t="str">
        <f>IF(总支出!I1807="","自动",总支出!I1807)</f>
        <v>自动</v>
      </c>
      <c r="I1807" s="6" t="str">
        <f>IF(F1807="","",IFERROR(VLOOKUP(F1807,税费设置!$A$15:$B$27,2,FALSE),"含税不明"))</f>
        <v/>
      </c>
      <c r="J1807" s="6" t="str">
        <f t="shared" si="197"/>
        <v/>
      </c>
      <c r="K1807" s="6" t="str">
        <f>IF(AND(税费设置!$B$5="是",G1807="个人支出",J1807="应税"),"是","否")</f>
        <v>否</v>
      </c>
      <c r="L1807" s="8">
        <f t="shared" si="198"/>
        <v>0</v>
      </c>
      <c r="M1807" s="8">
        <f t="shared" si="199"/>
        <v>0</v>
      </c>
      <c r="N1807" s="8">
        <f t="shared" si="200"/>
        <v>0</v>
      </c>
      <c r="O1807" s="8">
        <f t="shared" si="201"/>
        <v>0</v>
      </c>
      <c r="P1807" s="8">
        <f>IF(K1807&lt;&gt;"是",0,IF(税费设置!$B$6="是",E1807/(1+税费设置!$B$10),E1807))</f>
        <v>0</v>
      </c>
      <c r="Q1807" s="8">
        <f>IF(K1807&lt;&gt;"是",0,P1807*税费设置!$B$8)</f>
        <v>0</v>
      </c>
      <c r="R1807" s="8">
        <f>IF(K1807&lt;&gt;"是",0,P1807*税费设置!$B$9)</f>
        <v>0</v>
      </c>
      <c r="S1807" s="8">
        <f t="shared" si="202"/>
        <v>0</v>
      </c>
    </row>
    <row r="1808" spans="1:19" ht="13.9">
      <c r="A1808" s="6" t="str">
        <f>IF(总支出!A1808="","",总支出!A1808)</f>
        <v/>
      </c>
      <c r="B1808" s="7" t="str">
        <f>IF(总支出!B1808="","",总支出!B1808)</f>
        <v/>
      </c>
      <c r="C1808" s="6" t="str">
        <f t="shared" si="196"/>
        <v/>
      </c>
      <c r="D1808" s="6" t="str">
        <f>IF(总支出!C1808="","",总支出!C1808)</f>
        <v/>
      </c>
      <c r="E1808" s="8" t="str">
        <f>IF(总支出!D1808="","",总支出!D1808)</f>
        <v/>
      </c>
      <c r="F1808" s="6" t="str">
        <f>IF(总支出!E1808="","",总支出!E1808)</f>
        <v/>
      </c>
      <c r="G1808" s="6" t="str">
        <f>IF(总支出!H1808="","",总支出!H1808)</f>
        <v/>
      </c>
      <c r="H1808" s="6" t="str">
        <f>IF(总支出!I1808="","自动",总支出!I1808)</f>
        <v>自动</v>
      </c>
      <c r="I1808" s="6" t="str">
        <f>IF(F1808="","",IFERROR(VLOOKUP(F1808,税费设置!$A$15:$B$27,2,FALSE),"含税不明"))</f>
        <v/>
      </c>
      <c r="J1808" s="6" t="str">
        <f t="shared" si="197"/>
        <v/>
      </c>
      <c r="K1808" s="6" t="str">
        <f>IF(AND(税费设置!$B$5="是",G1808="个人支出",J1808="应税"),"是","否")</f>
        <v>否</v>
      </c>
      <c r="L1808" s="8">
        <f t="shared" si="198"/>
        <v>0</v>
      </c>
      <c r="M1808" s="8">
        <f t="shared" si="199"/>
        <v>0</v>
      </c>
      <c r="N1808" s="8">
        <f t="shared" si="200"/>
        <v>0</v>
      </c>
      <c r="O1808" s="8">
        <f t="shared" si="201"/>
        <v>0</v>
      </c>
      <c r="P1808" s="8">
        <f>IF(K1808&lt;&gt;"是",0,IF(税费设置!$B$6="是",E1808/(1+税费设置!$B$10),E1808))</f>
        <v>0</v>
      </c>
      <c r="Q1808" s="8">
        <f>IF(K1808&lt;&gt;"是",0,P1808*税费设置!$B$8)</f>
        <v>0</v>
      </c>
      <c r="R1808" s="8">
        <f>IF(K1808&lt;&gt;"是",0,P1808*税费设置!$B$9)</f>
        <v>0</v>
      </c>
      <c r="S1808" s="8">
        <f t="shared" si="202"/>
        <v>0</v>
      </c>
    </row>
    <row r="1809" spans="1:19" ht="13.9">
      <c r="A1809" s="6" t="str">
        <f>IF(总支出!A1809="","",总支出!A1809)</f>
        <v/>
      </c>
      <c r="B1809" s="7" t="str">
        <f>IF(总支出!B1809="","",总支出!B1809)</f>
        <v/>
      </c>
      <c r="C1809" s="6" t="str">
        <f t="shared" si="196"/>
        <v/>
      </c>
      <c r="D1809" s="6" t="str">
        <f>IF(总支出!C1809="","",总支出!C1809)</f>
        <v/>
      </c>
      <c r="E1809" s="8" t="str">
        <f>IF(总支出!D1809="","",总支出!D1809)</f>
        <v/>
      </c>
      <c r="F1809" s="6" t="str">
        <f>IF(总支出!E1809="","",总支出!E1809)</f>
        <v/>
      </c>
      <c r="G1809" s="6" t="str">
        <f>IF(总支出!H1809="","",总支出!H1809)</f>
        <v/>
      </c>
      <c r="H1809" s="6" t="str">
        <f>IF(总支出!I1809="","自动",总支出!I1809)</f>
        <v>自动</v>
      </c>
      <c r="I1809" s="6" t="str">
        <f>IF(F1809="","",IFERROR(VLOOKUP(F1809,税费设置!$A$15:$B$27,2,FALSE),"含税不明"))</f>
        <v/>
      </c>
      <c r="J1809" s="6" t="str">
        <f t="shared" si="197"/>
        <v/>
      </c>
      <c r="K1809" s="6" t="str">
        <f>IF(AND(税费设置!$B$5="是",G1809="个人支出",J1809="应税"),"是","否")</f>
        <v>否</v>
      </c>
      <c r="L1809" s="8">
        <f t="shared" si="198"/>
        <v>0</v>
      </c>
      <c r="M1809" s="8">
        <f t="shared" si="199"/>
        <v>0</v>
      </c>
      <c r="N1809" s="8">
        <f t="shared" si="200"/>
        <v>0</v>
      </c>
      <c r="O1809" s="8">
        <f t="shared" si="201"/>
        <v>0</v>
      </c>
      <c r="P1809" s="8">
        <f>IF(K1809&lt;&gt;"是",0,IF(税费设置!$B$6="是",E1809/(1+税费设置!$B$10),E1809))</f>
        <v>0</v>
      </c>
      <c r="Q1809" s="8">
        <f>IF(K1809&lt;&gt;"是",0,P1809*税费设置!$B$8)</f>
        <v>0</v>
      </c>
      <c r="R1809" s="8">
        <f>IF(K1809&lt;&gt;"是",0,P1809*税费设置!$B$9)</f>
        <v>0</v>
      </c>
      <c r="S1809" s="8">
        <f t="shared" si="202"/>
        <v>0</v>
      </c>
    </row>
    <row r="1810" spans="1:19" ht="13.9">
      <c r="A1810" s="6" t="str">
        <f>IF(总支出!A1810="","",总支出!A1810)</f>
        <v/>
      </c>
      <c r="B1810" s="7" t="str">
        <f>IF(总支出!B1810="","",总支出!B1810)</f>
        <v/>
      </c>
      <c r="C1810" s="6" t="str">
        <f t="shared" si="196"/>
        <v/>
      </c>
      <c r="D1810" s="6" t="str">
        <f>IF(总支出!C1810="","",总支出!C1810)</f>
        <v/>
      </c>
      <c r="E1810" s="8" t="str">
        <f>IF(总支出!D1810="","",总支出!D1810)</f>
        <v/>
      </c>
      <c r="F1810" s="6" t="str">
        <f>IF(总支出!E1810="","",总支出!E1810)</f>
        <v/>
      </c>
      <c r="G1810" s="6" t="str">
        <f>IF(总支出!H1810="","",总支出!H1810)</f>
        <v/>
      </c>
      <c r="H1810" s="6" t="str">
        <f>IF(总支出!I1810="","自动",总支出!I1810)</f>
        <v>自动</v>
      </c>
      <c r="I1810" s="6" t="str">
        <f>IF(F1810="","",IFERROR(VLOOKUP(F1810,税费设置!$A$15:$B$27,2,FALSE),"含税不明"))</f>
        <v/>
      </c>
      <c r="J1810" s="6" t="str">
        <f t="shared" si="197"/>
        <v/>
      </c>
      <c r="K1810" s="6" t="str">
        <f>IF(AND(税费设置!$B$5="是",G1810="个人支出",J1810="应税"),"是","否")</f>
        <v>否</v>
      </c>
      <c r="L1810" s="8">
        <f t="shared" si="198"/>
        <v>0</v>
      </c>
      <c r="M1810" s="8">
        <f t="shared" si="199"/>
        <v>0</v>
      </c>
      <c r="N1810" s="8">
        <f t="shared" si="200"/>
        <v>0</v>
      </c>
      <c r="O1810" s="8">
        <f t="shared" si="201"/>
        <v>0</v>
      </c>
      <c r="P1810" s="8">
        <f>IF(K1810&lt;&gt;"是",0,IF(税费设置!$B$6="是",E1810/(1+税费设置!$B$10),E1810))</f>
        <v>0</v>
      </c>
      <c r="Q1810" s="8">
        <f>IF(K1810&lt;&gt;"是",0,P1810*税费设置!$B$8)</f>
        <v>0</v>
      </c>
      <c r="R1810" s="8">
        <f>IF(K1810&lt;&gt;"是",0,P1810*税费设置!$B$9)</f>
        <v>0</v>
      </c>
      <c r="S1810" s="8">
        <f t="shared" si="202"/>
        <v>0</v>
      </c>
    </row>
    <row r="1811" spans="1:19" ht="13.9">
      <c r="A1811" s="6" t="str">
        <f>IF(总支出!A1811="","",总支出!A1811)</f>
        <v/>
      </c>
      <c r="B1811" s="7" t="str">
        <f>IF(总支出!B1811="","",总支出!B1811)</f>
        <v/>
      </c>
      <c r="C1811" s="6" t="str">
        <f t="shared" si="196"/>
        <v/>
      </c>
      <c r="D1811" s="6" t="str">
        <f>IF(总支出!C1811="","",总支出!C1811)</f>
        <v/>
      </c>
      <c r="E1811" s="8" t="str">
        <f>IF(总支出!D1811="","",总支出!D1811)</f>
        <v/>
      </c>
      <c r="F1811" s="6" t="str">
        <f>IF(总支出!E1811="","",总支出!E1811)</f>
        <v/>
      </c>
      <c r="G1811" s="6" t="str">
        <f>IF(总支出!H1811="","",总支出!H1811)</f>
        <v/>
      </c>
      <c r="H1811" s="6" t="str">
        <f>IF(总支出!I1811="","自动",总支出!I1811)</f>
        <v>自动</v>
      </c>
      <c r="I1811" s="6" t="str">
        <f>IF(F1811="","",IFERROR(VLOOKUP(F1811,税费设置!$A$15:$B$27,2,FALSE),"含税不明"))</f>
        <v/>
      </c>
      <c r="J1811" s="6" t="str">
        <f t="shared" si="197"/>
        <v/>
      </c>
      <c r="K1811" s="6" t="str">
        <f>IF(AND(税费设置!$B$5="是",G1811="个人支出",J1811="应税"),"是","否")</f>
        <v>否</v>
      </c>
      <c r="L1811" s="8">
        <f t="shared" si="198"/>
        <v>0</v>
      </c>
      <c r="M1811" s="8">
        <f t="shared" si="199"/>
        <v>0</v>
      </c>
      <c r="N1811" s="8">
        <f t="shared" si="200"/>
        <v>0</v>
      </c>
      <c r="O1811" s="8">
        <f t="shared" si="201"/>
        <v>0</v>
      </c>
      <c r="P1811" s="8">
        <f>IF(K1811&lt;&gt;"是",0,IF(税费设置!$B$6="是",E1811/(1+税费设置!$B$10),E1811))</f>
        <v>0</v>
      </c>
      <c r="Q1811" s="8">
        <f>IF(K1811&lt;&gt;"是",0,P1811*税费设置!$B$8)</f>
        <v>0</v>
      </c>
      <c r="R1811" s="8">
        <f>IF(K1811&lt;&gt;"是",0,P1811*税费设置!$B$9)</f>
        <v>0</v>
      </c>
      <c r="S1811" s="8">
        <f t="shared" si="202"/>
        <v>0</v>
      </c>
    </row>
    <row r="1812" spans="1:19" ht="13.9">
      <c r="A1812" s="6" t="str">
        <f>IF(总支出!A1812="","",总支出!A1812)</f>
        <v/>
      </c>
      <c r="B1812" s="7" t="str">
        <f>IF(总支出!B1812="","",总支出!B1812)</f>
        <v/>
      </c>
      <c r="C1812" s="6" t="str">
        <f t="shared" si="196"/>
        <v/>
      </c>
      <c r="D1812" s="6" t="str">
        <f>IF(总支出!C1812="","",总支出!C1812)</f>
        <v/>
      </c>
      <c r="E1812" s="8" t="str">
        <f>IF(总支出!D1812="","",总支出!D1812)</f>
        <v/>
      </c>
      <c r="F1812" s="6" t="str">
        <f>IF(总支出!E1812="","",总支出!E1812)</f>
        <v/>
      </c>
      <c r="G1812" s="6" t="str">
        <f>IF(总支出!H1812="","",总支出!H1812)</f>
        <v/>
      </c>
      <c r="H1812" s="6" t="str">
        <f>IF(总支出!I1812="","自动",总支出!I1812)</f>
        <v>自动</v>
      </c>
      <c r="I1812" s="6" t="str">
        <f>IF(F1812="","",IFERROR(VLOOKUP(F1812,税费设置!$A$15:$B$27,2,FALSE),"含税不明"))</f>
        <v/>
      </c>
      <c r="J1812" s="6" t="str">
        <f t="shared" si="197"/>
        <v/>
      </c>
      <c r="K1812" s="6" t="str">
        <f>IF(AND(税费设置!$B$5="是",G1812="个人支出",J1812="应税"),"是","否")</f>
        <v>否</v>
      </c>
      <c r="L1812" s="8">
        <f t="shared" si="198"/>
        <v>0</v>
      </c>
      <c r="M1812" s="8">
        <f t="shared" si="199"/>
        <v>0</v>
      </c>
      <c r="N1812" s="8">
        <f t="shared" si="200"/>
        <v>0</v>
      </c>
      <c r="O1812" s="8">
        <f t="shared" si="201"/>
        <v>0</v>
      </c>
      <c r="P1812" s="8">
        <f>IF(K1812&lt;&gt;"是",0,IF(税费设置!$B$6="是",E1812/(1+税费设置!$B$10),E1812))</f>
        <v>0</v>
      </c>
      <c r="Q1812" s="8">
        <f>IF(K1812&lt;&gt;"是",0,P1812*税费设置!$B$8)</f>
        <v>0</v>
      </c>
      <c r="R1812" s="8">
        <f>IF(K1812&lt;&gt;"是",0,P1812*税费设置!$B$9)</f>
        <v>0</v>
      </c>
      <c r="S1812" s="8">
        <f t="shared" si="202"/>
        <v>0</v>
      </c>
    </row>
    <row r="1813" spans="1:19" ht="13.9">
      <c r="A1813" s="6" t="str">
        <f>IF(总支出!A1813="","",总支出!A1813)</f>
        <v/>
      </c>
      <c r="B1813" s="7" t="str">
        <f>IF(总支出!B1813="","",总支出!B1813)</f>
        <v/>
      </c>
      <c r="C1813" s="6" t="str">
        <f t="shared" si="196"/>
        <v/>
      </c>
      <c r="D1813" s="6" t="str">
        <f>IF(总支出!C1813="","",总支出!C1813)</f>
        <v/>
      </c>
      <c r="E1813" s="8" t="str">
        <f>IF(总支出!D1813="","",总支出!D1813)</f>
        <v/>
      </c>
      <c r="F1813" s="6" t="str">
        <f>IF(总支出!E1813="","",总支出!E1813)</f>
        <v/>
      </c>
      <c r="G1813" s="6" t="str">
        <f>IF(总支出!H1813="","",总支出!H1813)</f>
        <v/>
      </c>
      <c r="H1813" s="6" t="str">
        <f>IF(总支出!I1813="","自动",总支出!I1813)</f>
        <v>自动</v>
      </c>
      <c r="I1813" s="6" t="str">
        <f>IF(F1813="","",IFERROR(VLOOKUP(F1813,税费设置!$A$15:$B$27,2,FALSE),"含税不明"))</f>
        <v/>
      </c>
      <c r="J1813" s="6" t="str">
        <f t="shared" si="197"/>
        <v/>
      </c>
      <c r="K1813" s="6" t="str">
        <f>IF(AND(税费设置!$B$5="是",G1813="个人支出",J1813="应税"),"是","否")</f>
        <v>否</v>
      </c>
      <c r="L1813" s="8">
        <f t="shared" si="198"/>
        <v>0</v>
      </c>
      <c r="M1813" s="8">
        <f t="shared" si="199"/>
        <v>0</v>
      </c>
      <c r="N1813" s="8">
        <f t="shared" si="200"/>
        <v>0</v>
      </c>
      <c r="O1813" s="8">
        <f t="shared" si="201"/>
        <v>0</v>
      </c>
      <c r="P1813" s="8">
        <f>IF(K1813&lt;&gt;"是",0,IF(税费设置!$B$6="是",E1813/(1+税费设置!$B$10),E1813))</f>
        <v>0</v>
      </c>
      <c r="Q1813" s="8">
        <f>IF(K1813&lt;&gt;"是",0,P1813*税费设置!$B$8)</f>
        <v>0</v>
      </c>
      <c r="R1813" s="8">
        <f>IF(K1813&lt;&gt;"是",0,P1813*税费设置!$B$9)</f>
        <v>0</v>
      </c>
      <c r="S1813" s="8">
        <f t="shared" si="202"/>
        <v>0</v>
      </c>
    </row>
    <row r="1814" spans="1:19" ht="13.9">
      <c r="A1814" s="6" t="str">
        <f>IF(总支出!A1814="","",总支出!A1814)</f>
        <v/>
      </c>
      <c r="B1814" s="7" t="str">
        <f>IF(总支出!B1814="","",总支出!B1814)</f>
        <v/>
      </c>
      <c r="C1814" s="6" t="str">
        <f t="shared" si="196"/>
        <v/>
      </c>
      <c r="D1814" s="6" t="str">
        <f>IF(总支出!C1814="","",总支出!C1814)</f>
        <v/>
      </c>
      <c r="E1814" s="8" t="str">
        <f>IF(总支出!D1814="","",总支出!D1814)</f>
        <v/>
      </c>
      <c r="F1814" s="6" t="str">
        <f>IF(总支出!E1814="","",总支出!E1814)</f>
        <v/>
      </c>
      <c r="G1814" s="6" t="str">
        <f>IF(总支出!H1814="","",总支出!H1814)</f>
        <v/>
      </c>
      <c r="H1814" s="6" t="str">
        <f>IF(总支出!I1814="","自动",总支出!I1814)</f>
        <v>自动</v>
      </c>
      <c r="I1814" s="6" t="str">
        <f>IF(F1814="","",IFERROR(VLOOKUP(F1814,税费设置!$A$15:$B$27,2,FALSE),"含税不明"))</f>
        <v/>
      </c>
      <c r="J1814" s="6" t="str">
        <f t="shared" si="197"/>
        <v/>
      </c>
      <c r="K1814" s="6" t="str">
        <f>IF(AND(税费设置!$B$5="是",G1814="个人支出",J1814="应税"),"是","否")</f>
        <v>否</v>
      </c>
      <c r="L1814" s="8">
        <f t="shared" si="198"/>
        <v>0</v>
      </c>
      <c r="M1814" s="8">
        <f t="shared" si="199"/>
        <v>0</v>
      </c>
      <c r="N1814" s="8">
        <f t="shared" si="200"/>
        <v>0</v>
      </c>
      <c r="O1814" s="8">
        <f t="shared" si="201"/>
        <v>0</v>
      </c>
      <c r="P1814" s="8">
        <f>IF(K1814&lt;&gt;"是",0,IF(税费设置!$B$6="是",E1814/(1+税费设置!$B$10),E1814))</f>
        <v>0</v>
      </c>
      <c r="Q1814" s="8">
        <f>IF(K1814&lt;&gt;"是",0,P1814*税费设置!$B$8)</f>
        <v>0</v>
      </c>
      <c r="R1814" s="8">
        <f>IF(K1814&lt;&gt;"是",0,P1814*税费设置!$B$9)</f>
        <v>0</v>
      </c>
      <c r="S1814" s="8">
        <f t="shared" si="202"/>
        <v>0</v>
      </c>
    </row>
    <row r="1815" spans="1:19" ht="13.9">
      <c r="A1815" s="6" t="str">
        <f>IF(总支出!A1815="","",总支出!A1815)</f>
        <v/>
      </c>
      <c r="B1815" s="7" t="str">
        <f>IF(总支出!B1815="","",总支出!B1815)</f>
        <v/>
      </c>
      <c r="C1815" s="6" t="str">
        <f t="shared" si="196"/>
        <v/>
      </c>
      <c r="D1815" s="6" t="str">
        <f>IF(总支出!C1815="","",总支出!C1815)</f>
        <v/>
      </c>
      <c r="E1815" s="8" t="str">
        <f>IF(总支出!D1815="","",总支出!D1815)</f>
        <v/>
      </c>
      <c r="F1815" s="6" t="str">
        <f>IF(总支出!E1815="","",总支出!E1815)</f>
        <v/>
      </c>
      <c r="G1815" s="6" t="str">
        <f>IF(总支出!H1815="","",总支出!H1815)</f>
        <v/>
      </c>
      <c r="H1815" s="6" t="str">
        <f>IF(总支出!I1815="","自动",总支出!I1815)</f>
        <v>自动</v>
      </c>
      <c r="I1815" s="6" t="str">
        <f>IF(F1815="","",IFERROR(VLOOKUP(F1815,税费设置!$A$15:$B$27,2,FALSE),"含税不明"))</f>
        <v/>
      </c>
      <c r="J1815" s="6" t="str">
        <f t="shared" si="197"/>
        <v/>
      </c>
      <c r="K1815" s="6" t="str">
        <f>IF(AND(税费设置!$B$5="是",G1815="个人支出",J1815="应税"),"是","否")</f>
        <v>否</v>
      </c>
      <c r="L1815" s="8">
        <f t="shared" si="198"/>
        <v>0</v>
      </c>
      <c r="M1815" s="8">
        <f t="shared" si="199"/>
        <v>0</v>
      </c>
      <c r="N1815" s="8">
        <f t="shared" si="200"/>
        <v>0</v>
      </c>
      <c r="O1815" s="8">
        <f t="shared" si="201"/>
        <v>0</v>
      </c>
      <c r="P1815" s="8">
        <f>IF(K1815&lt;&gt;"是",0,IF(税费设置!$B$6="是",E1815/(1+税费设置!$B$10),E1815))</f>
        <v>0</v>
      </c>
      <c r="Q1815" s="8">
        <f>IF(K1815&lt;&gt;"是",0,P1815*税费设置!$B$8)</f>
        <v>0</v>
      </c>
      <c r="R1815" s="8">
        <f>IF(K1815&lt;&gt;"是",0,P1815*税费设置!$B$9)</f>
        <v>0</v>
      </c>
      <c r="S1815" s="8">
        <f t="shared" si="202"/>
        <v>0</v>
      </c>
    </row>
    <row r="1816" spans="1:19" ht="13.9">
      <c r="A1816" s="6" t="str">
        <f>IF(总支出!A1816="","",总支出!A1816)</f>
        <v/>
      </c>
      <c r="B1816" s="7" t="str">
        <f>IF(总支出!B1816="","",总支出!B1816)</f>
        <v/>
      </c>
      <c r="C1816" s="6" t="str">
        <f t="shared" si="196"/>
        <v/>
      </c>
      <c r="D1816" s="6" t="str">
        <f>IF(总支出!C1816="","",总支出!C1816)</f>
        <v/>
      </c>
      <c r="E1816" s="8" t="str">
        <f>IF(总支出!D1816="","",总支出!D1816)</f>
        <v/>
      </c>
      <c r="F1816" s="6" t="str">
        <f>IF(总支出!E1816="","",总支出!E1816)</f>
        <v/>
      </c>
      <c r="G1816" s="6" t="str">
        <f>IF(总支出!H1816="","",总支出!H1816)</f>
        <v/>
      </c>
      <c r="H1816" s="6" t="str">
        <f>IF(总支出!I1816="","自动",总支出!I1816)</f>
        <v>自动</v>
      </c>
      <c r="I1816" s="6" t="str">
        <f>IF(F1816="","",IFERROR(VLOOKUP(F1816,税费设置!$A$15:$B$27,2,FALSE),"含税不明"))</f>
        <v/>
      </c>
      <c r="J1816" s="6" t="str">
        <f t="shared" si="197"/>
        <v/>
      </c>
      <c r="K1816" s="6" t="str">
        <f>IF(AND(税费设置!$B$5="是",G1816="个人支出",J1816="应税"),"是","否")</f>
        <v>否</v>
      </c>
      <c r="L1816" s="8">
        <f t="shared" si="198"/>
        <v>0</v>
      </c>
      <c r="M1816" s="8">
        <f t="shared" si="199"/>
        <v>0</v>
      </c>
      <c r="N1816" s="8">
        <f t="shared" si="200"/>
        <v>0</v>
      </c>
      <c r="O1816" s="8">
        <f t="shared" si="201"/>
        <v>0</v>
      </c>
      <c r="P1816" s="8">
        <f>IF(K1816&lt;&gt;"是",0,IF(税费设置!$B$6="是",E1816/(1+税费设置!$B$10),E1816))</f>
        <v>0</v>
      </c>
      <c r="Q1816" s="8">
        <f>IF(K1816&lt;&gt;"是",0,P1816*税费设置!$B$8)</f>
        <v>0</v>
      </c>
      <c r="R1816" s="8">
        <f>IF(K1816&lt;&gt;"是",0,P1816*税费设置!$B$9)</f>
        <v>0</v>
      </c>
      <c r="S1816" s="8">
        <f t="shared" si="202"/>
        <v>0</v>
      </c>
    </row>
    <row r="1817" spans="1:19" ht="13.9">
      <c r="A1817" s="6" t="str">
        <f>IF(总支出!A1817="","",总支出!A1817)</f>
        <v/>
      </c>
      <c r="B1817" s="7" t="str">
        <f>IF(总支出!B1817="","",总支出!B1817)</f>
        <v/>
      </c>
      <c r="C1817" s="6" t="str">
        <f t="shared" si="196"/>
        <v/>
      </c>
      <c r="D1817" s="6" t="str">
        <f>IF(总支出!C1817="","",总支出!C1817)</f>
        <v/>
      </c>
      <c r="E1817" s="8" t="str">
        <f>IF(总支出!D1817="","",总支出!D1817)</f>
        <v/>
      </c>
      <c r="F1817" s="6" t="str">
        <f>IF(总支出!E1817="","",总支出!E1817)</f>
        <v/>
      </c>
      <c r="G1817" s="6" t="str">
        <f>IF(总支出!H1817="","",总支出!H1817)</f>
        <v/>
      </c>
      <c r="H1817" s="6" t="str">
        <f>IF(总支出!I1817="","自动",总支出!I1817)</f>
        <v>自动</v>
      </c>
      <c r="I1817" s="6" t="str">
        <f>IF(F1817="","",IFERROR(VLOOKUP(F1817,税费设置!$A$15:$B$27,2,FALSE),"含税不明"))</f>
        <v/>
      </c>
      <c r="J1817" s="6" t="str">
        <f t="shared" si="197"/>
        <v/>
      </c>
      <c r="K1817" s="6" t="str">
        <f>IF(AND(税费设置!$B$5="是",G1817="个人支出",J1817="应税"),"是","否")</f>
        <v>否</v>
      </c>
      <c r="L1817" s="8">
        <f t="shared" si="198"/>
        <v>0</v>
      </c>
      <c r="M1817" s="8">
        <f t="shared" si="199"/>
        <v>0</v>
      </c>
      <c r="N1817" s="8">
        <f t="shared" si="200"/>
        <v>0</v>
      </c>
      <c r="O1817" s="8">
        <f t="shared" si="201"/>
        <v>0</v>
      </c>
      <c r="P1817" s="8">
        <f>IF(K1817&lt;&gt;"是",0,IF(税费设置!$B$6="是",E1817/(1+税费设置!$B$10),E1817))</f>
        <v>0</v>
      </c>
      <c r="Q1817" s="8">
        <f>IF(K1817&lt;&gt;"是",0,P1817*税费设置!$B$8)</f>
        <v>0</v>
      </c>
      <c r="R1817" s="8">
        <f>IF(K1817&lt;&gt;"是",0,P1817*税费设置!$B$9)</f>
        <v>0</v>
      </c>
      <c r="S1817" s="8">
        <f t="shared" si="202"/>
        <v>0</v>
      </c>
    </row>
    <row r="1818" spans="1:19" ht="13.9">
      <c r="A1818" s="6" t="str">
        <f>IF(总支出!A1818="","",总支出!A1818)</f>
        <v/>
      </c>
      <c r="B1818" s="7" t="str">
        <f>IF(总支出!B1818="","",总支出!B1818)</f>
        <v/>
      </c>
      <c r="C1818" s="6" t="str">
        <f t="shared" si="196"/>
        <v/>
      </c>
      <c r="D1818" s="6" t="str">
        <f>IF(总支出!C1818="","",总支出!C1818)</f>
        <v/>
      </c>
      <c r="E1818" s="8" t="str">
        <f>IF(总支出!D1818="","",总支出!D1818)</f>
        <v/>
      </c>
      <c r="F1818" s="6" t="str">
        <f>IF(总支出!E1818="","",总支出!E1818)</f>
        <v/>
      </c>
      <c r="G1818" s="6" t="str">
        <f>IF(总支出!H1818="","",总支出!H1818)</f>
        <v/>
      </c>
      <c r="H1818" s="6" t="str">
        <f>IF(总支出!I1818="","自动",总支出!I1818)</f>
        <v>自动</v>
      </c>
      <c r="I1818" s="6" t="str">
        <f>IF(F1818="","",IFERROR(VLOOKUP(F1818,税费设置!$A$15:$B$27,2,FALSE),"含税不明"))</f>
        <v/>
      </c>
      <c r="J1818" s="6" t="str">
        <f t="shared" si="197"/>
        <v/>
      </c>
      <c r="K1818" s="6" t="str">
        <f>IF(AND(税费设置!$B$5="是",G1818="个人支出",J1818="应税"),"是","否")</f>
        <v>否</v>
      </c>
      <c r="L1818" s="8">
        <f t="shared" si="198"/>
        <v>0</v>
      </c>
      <c r="M1818" s="8">
        <f t="shared" si="199"/>
        <v>0</v>
      </c>
      <c r="N1818" s="8">
        <f t="shared" si="200"/>
        <v>0</v>
      </c>
      <c r="O1818" s="8">
        <f t="shared" si="201"/>
        <v>0</v>
      </c>
      <c r="P1818" s="8">
        <f>IF(K1818&lt;&gt;"是",0,IF(税费设置!$B$6="是",E1818/(1+税费设置!$B$10),E1818))</f>
        <v>0</v>
      </c>
      <c r="Q1818" s="8">
        <f>IF(K1818&lt;&gt;"是",0,P1818*税费设置!$B$8)</f>
        <v>0</v>
      </c>
      <c r="R1818" s="8">
        <f>IF(K1818&lt;&gt;"是",0,P1818*税费设置!$B$9)</f>
        <v>0</v>
      </c>
      <c r="S1818" s="8">
        <f t="shared" si="202"/>
        <v>0</v>
      </c>
    </row>
    <row r="1819" spans="1:19" ht="13.9">
      <c r="A1819" s="6" t="str">
        <f>IF(总支出!A1819="","",总支出!A1819)</f>
        <v/>
      </c>
      <c r="B1819" s="7" t="str">
        <f>IF(总支出!B1819="","",总支出!B1819)</f>
        <v/>
      </c>
      <c r="C1819" s="6" t="str">
        <f t="shared" si="196"/>
        <v/>
      </c>
      <c r="D1819" s="6" t="str">
        <f>IF(总支出!C1819="","",总支出!C1819)</f>
        <v/>
      </c>
      <c r="E1819" s="8" t="str">
        <f>IF(总支出!D1819="","",总支出!D1819)</f>
        <v/>
      </c>
      <c r="F1819" s="6" t="str">
        <f>IF(总支出!E1819="","",总支出!E1819)</f>
        <v/>
      </c>
      <c r="G1819" s="6" t="str">
        <f>IF(总支出!H1819="","",总支出!H1819)</f>
        <v/>
      </c>
      <c r="H1819" s="6" t="str">
        <f>IF(总支出!I1819="","自动",总支出!I1819)</f>
        <v>自动</v>
      </c>
      <c r="I1819" s="6" t="str">
        <f>IF(F1819="","",IFERROR(VLOOKUP(F1819,税费设置!$A$15:$B$27,2,FALSE),"含税不明"))</f>
        <v/>
      </c>
      <c r="J1819" s="6" t="str">
        <f t="shared" si="197"/>
        <v/>
      </c>
      <c r="K1819" s="6" t="str">
        <f>IF(AND(税费设置!$B$5="是",G1819="个人支出",J1819="应税"),"是","否")</f>
        <v>否</v>
      </c>
      <c r="L1819" s="8">
        <f t="shared" si="198"/>
        <v>0</v>
      </c>
      <c r="M1819" s="8">
        <f t="shared" si="199"/>
        <v>0</v>
      </c>
      <c r="N1819" s="8">
        <f t="shared" si="200"/>
        <v>0</v>
      </c>
      <c r="O1819" s="8">
        <f t="shared" si="201"/>
        <v>0</v>
      </c>
      <c r="P1819" s="8">
        <f>IF(K1819&lt;&gt;"是",0,IF(税费设置!$B$6="是",E1819/(1+税费设置!$B$10),E1819))</f>
        <v>0</v>
      </c>
      <c r="Q1819" s="8">
        <f>IF(K1819&lt;&gt;"是",0,P1819*税费设置!$B$8)</f>
        <v>0</v>
      </c>
      <c r="R1819" s="8">
        <f>IF(K1819&lt;&gt;"是",0,P1819*税费设置!$B$9)</f>
        <v>0</v>
      </c>
      <c r="S1819" s="8">
        <f t="shared" si="202"/>
        <v>0</v>
      </c>
    </row>
    <row r="1820" spans="1:19" ht="13.9">
      <c r="A1820" s="6" t="str">
        <f>IF(总支出!A1820="","",总支出!A1820)</f>
        <v/>
      </c>
      <c r="B1820" s="7" t="str">
        <f>IF(总支出!B1820="","",总支出!B1820)</f>
        <v/>
      </c>
      <c r="C1820" s="6" t="str">
        <f t="shared" si="196"/>
        <v/>
      </c>
      <c r="D1820" s="6" t="str">
        <f>IF(总支出!C1820="","",总支出!C1820)</f>
        <v/>
      </c>
      <c r="E1820" s="8" t="str">
        <f>IF(总支出!D1820="","",总支出!D1820)</f>
        <v/>
      </c>
      <c r="F1820" s="6" t="str">
        <f>IF(总支出!E1820="","",总支出!E1820)</f>
        <v/>
      </c>
      <c r="G1820" s="6" t="str">
        <f>IF(总支出!H1820="","",总支出!H1820)</f>
        <v/>
      </c>
      <c r="H1820" s="6" t="str">
        <f>IF(总支出!I1820="","自动",总支出!I1820)</f>
        <v>自动</v>
      </c>
      <c r="I1820" s="6" t="str">
        <f>IF(F1820="","",IFERROR(VLOOKUP(F1820,税费设置!$A$15:$B$27,2,FALSE),"含税不明"))</f>
        <v/>
      </c>
      <c r="J1820" s="6" t="str">
        <f t="shared" si="197"/>
        <v/>
      </c>
      <c r="K1820" s="6" t="str">
        <f>IF(AND(税费设置!$B$5="是",G1820="个人支出",J1820="应税"),"是","否")</f>
        <v>否</v>
      </c>
      <c r="L1820" s="8">
        <f t="shared" si="198"/>
        <v>0</v>
      </c>
      <c r="M1820" s="8">
        <f t="shared" si="199"/>
        <v>0</v>
      </c>
      <c r="N1820" s="8">
        <f t="shared" si="200"/>
        <v>0</v>
      </c>
      <c r="O1820" s="8">
        <f t="shared" si="201"/>
        <v>0</v>
      </c>
      <c r="P1820" s="8">
        <f>IF(K1820&lt;&gt;"是",0,IF(税费设置!$B$6="是",E1820/(1+税费设置!$B$10),E1820))</f>
        <v>0</v>
      </c>
      <c r="Q1820" s="8">
        <f>IF(K1820&lt;&gt;"是",0,P1820*税费设置!$B$8)</f>
        <v>0</v>
      </c>
      <c r="R1820" s="8">
        <f>IF(K1820&lt;&gt;"是",0,P1820*税费设置!$B$9)</f>
        <v>0</v>
      </c>
      <c r="S1820" s="8">
        <f t="shared" si="202"/>
        <v>0</v>
      </c>
    </row>
    <row r="1821" spans="1:19" ht="13.9">
      <c r="A1821" s="6" t="str">
        <f>IF(总支出!A1821="","",总支出!A1821)</f>
        <v/>
      </c>
      <c r="B1821" s="7" t="str">
        <f>IF(总支出!B1821="","",总支出!B1821)</f>
        <v/>
      </c>
      <c r="C1821" s="6" t="str">
        <f t="shared" si="196"/>
        <v/>
      </c>
      <c r="D1821" s="6" t="str">
        <f>IF(总支出!C1821="","",总支出!C1821)</f>
        <v/>
      </c>
      <c r="E1821" s="8" t="str">
        <f>IF(总支出!D1821="","",总支出!D1821)</f>
        <v/>
      </c>
      <c r="F1821" s="6" t="str">
        <f>IF(总支出!E1821="","",总支出!E1821)</f>
        <v/>
      </c>
      <c r="G1821" s="6" t="str">
        <f>IF(总支出!H1821="","",总支出!H1821)</f>
        <v/>
      </c>
      <c r="H1821" s="6" t="str">
        <f>IF(总支出!I1821="","自动",总支出!I1821)</f>
        <v>自动</v>
      </c>
      <c r="I1821" s="6" t="str">
        <f>IF(F1821="","",IFERROR(VLOOKUP(F1821,税费设置!$A$15:$B$27,2,FALSE),"含税不明"))</f>
        <v/>
      </c>
      <c r="J1821" s="6" t="str">
        <f t="shared" si="197"/>
        <v/>
      </c>
      <c r="K1821" s="6" t="str">
        <f>IF(AND(税费设置!$B$5="是",G1821="个人支出",J1821="应税"),"是","否")</f>
        <v>否</v>
      </c>
      <c r="L1821" s="8">
        <f t="shared" si="198"/>
        <v>0</v>
      </c>
      <c r="M1821" s="8">
        <f t="shared" si="199"/>
        <v>0</v>
      </c>
      <c r="N1821" s="8">
        <f t="shared" si="200"/>
        <v>0</v>
      </c>
      <c r="O1821" s="8">
        <f t="shared" si="201"/>
        <v>0</v>
      </c>
      <c r="P1821" s="8">
        <f>IF(K1821&lt;&gt;"是",0,IF(税费设置!$B$6="是",E1821/(1+税费设置!$B$10),E1821))</f>
        <v>0</v>
      </c>
      <c r="Q1821" s="8">
        <f>IF(K1821&lt;&gt;"是",0,P1821*税费设置!$B$8)</f>
        <v>0</v>
      </c>
      <c r="R1821" s="8">
        <f>IF(K1821&lt;&gt;"是",0,P1821*税费设置!$B$9)</f>
        <v>0</v>
      </c>
      <c r="S1821" s="8">
        <f t="shared" si="202"/>
        <v>0</v>
      </c>
    </row>
    <row r="1822" spans="1:19" ht="13.9">
      <c r="A1822" s="6" t="str">
        <f>IF(总支出!A1822="","",总支出!A1822)</f>
        <v/>
      </c>
      <c r="B1822" s="7" t="str">
        <f>IF(总支出!B1822="","",总支出!B1822)</f>
        <v/>
      </c>
      <c r="C1822" s="6" t="str">
        <f t="shared" si="196"/>
        <v/>
      </c>
      <c r="D1822" s="6" t="str">
        <f>IF(总支出!C1822="","",总支出!C1822)</f>
        <v/>
      </c>
      <c r="E1822" s="8" t="str">
        <f>IF(总支出!D1822="","",总支出!D1822)</f>
        <v/>
      </c>
      <c r="F1822" s="6" t="str">
        <f>IF(总支出!E1822="","",总支出!E1822)</f>
        <v/>
      </c>
      <c r="G1822" s="6" t="str">
        <f>IF(总支出!H1822="","",总支出!H1822)</f>
        <v/>
      </c>
      <c r="H1822" s="6" t="str">
        <f>IF(总支出!I1822="","自动",总支出!I1822)</f>
        <v>自动</v>
      </c>
      <c r="I1822" s="6" t="str">
        <f>IF(F1822="","",IFERROR(VLOOKUP(F1822,税费设置!$A$15:$B$27,2,FALSE),"含税不明"))</f>
        <v/>
      </c>
      <c r="J1822" s="6" t="str">
        <f t="shared" si="197"/>
        <v/>
      </c>
      <c r="K1822" s="6" t="str">
        <f>IF(AND(税费设置!$B$5="是",G1822="个人支出",J1822="应税"),"是","否")</f>
        <v>否</v>
      </c>
      <c r="L1822" s="8">
        <f t="shared" si="198"/>
        <v>0</v>
      </c>
      <c r="M1822" s="8">
        <f t="shared" si="199"/>
        <v>0</v>
      </c>
      <c r="N1822" s="8">
        <f t="shared" si="200"/>
        <v>0</v>
      </c>
      <c r="O1822" s="8">
        <f t="shared" si="201"/>
        <v>0</v>
      </c>
      <c r="P1822" s="8">
        <f>IF(K1822&lt;&gt;"是",0,IF(税费设置!$B$6="是",E1822/(1+税费设置!$B$10),E1822))</f>
        <v>0</v>
      </c>
      <c r="Q1822" s="8">
        <f>IF(K1822&lt;&gt;"是",0,P1822*税费设置!$B$8)</f>
        <v>0</v>
      </c>
      <c r="R1822" s="8">
        <f>IF(K1822&lt;&gt;"是",0,P1822*税费设置!$B$9)</f>
        <v>0</v>
      </c>
      <c r="S1822" s="8">
        <f t="shared" si="202"/>
        <v>0</v>
      </c>
    </row>
    <row r="1823" spans="1:19" ht="13.9">
      <c r="A1823" s="6" t="str">
        <f>IF(总支出!A1823="","",总支出!A1823)</f>
        <v/>
      </c>
      <c r="B1823" s="7" t="str">
        <f>IF(总支出!B1823="","",总支出!B1823)</f>
        <v/>
      </c>
      <c r="C1823" s="6" t="str">
        <f t="shared" si="196"/>
        <v/>
      </c>
      <c r="D1823" s="6" t="str">
        <f>IF(总支出!C1823="","",总支出!C1823)</f>
        <v/>
      </c>
      <c r="E1823" s="8" t="str">
        <f>IF(总支出!D1823="","",总支出!D1823)</f>
        <v/>
      </c>
      <c r="F1823" s="6" t="str">
        <f>IF(总支出!E1823="","",总支出!E1823)</f>
        <v/>
      </c>
      <c r="G1823" s="6" t="str">
        <f>IF(总支出!H1823="","",总支出!H1823)</f>
        <v/>
      </c>
      <c r="H1823" s="6" t="str">
        <f>IF(总支出!I1823="","自动",总支出!I1823)</f>
        <v>自动</v>
      </c>
      <c r="I1823" s="6" t="str">
        <f>IF(F1823="","",IFERROR(VLOOKUP(F1823,税费设置!$A$15:$B$27,2,FALSE),"含税不明"))</f>
        <v/>
      </c>
      <c r="J1823" s="6" t="str">
        <f t="shared" si="197"/>
        <v/>
      </c>
      <c r="K1823" s="6" t="str">
        <f>IF(AND(税费设置!$B$5="是",G1823="个人支出",J1823="应税"),"是","否")</f>
        <v>否</v>
      </c>
      <c r="L1823" s="8">
        <f t="shared" si="198"/>
        <v>0</v>
      </c>
      <c r="M1823" s="8">
        <f t="shared" si="199"/>
        <v>0</v>
      </c>
      <c r="N1823" s="8">
        <f t="shared" si="200"/>
        <v>0</v>
      </c>
      <c r="O1823" s="8">
        <f t="shared" si="201"/>
        <v>0</v>
      </c>
      <c r="P1823" s="8">
        <f>IF(K1823&lt;&gt;"是",0,IF(税费设置!$B$6="是",E1823/(1+税费设置!$B$10),E1823))</f>
        <v>0</v>
      </c>
      <c r="Q1823" s="8">
        <f>IF(K1823&lt;&gt;"是",0,P1823*税费设置!$B$8)</f>
        <v>0</v>
      </c>
      <c r="R1823" s="8">
        <f>IF(K1823&lt;&gt;"是",0,P1823*税费设置!$B$9)</f>
        <v>0</v>
      </c>
      <c r="S1823" s="8">
        <f t="shared" si="202"/>
        <v>0</v>
      </c>
    </row>
    <row r="1824" spans="1:19" ht="13.9">
      <c r="A1824" s="6" t="str">
        <f>IF(总支出!A1824="","",总支出!A1824)</f>
        <v/>
      </c>
      <c r="B1824" s="7" t="str">
        <f>IF(总支出!B1824="","",总支出!B1824)</f>
        <v/>
      </c>
      <c r="C1824" s="6" t="str">
        <f t="shared" si="196"/>
        <v/>
      </c>
      <c r="D1824" s="6" t="str">
        <f>IF(总支出!C1824="","",总支出!C1824)</f>
        <v/>
      </c>
      <c r="E1824" s="8" t="str">
        <f>IF(总支出!D1824="","",总支出!D1824)</f>
        <v/>
      </c>
      <c r="F1824" s="6" t="str">
        <f>IF(总支出!E1824="","",总支出!E1824)</f>
        <v/>
      </c>
      <c r="G1824" s="6" t="str">
        <f>IF(总支出!H1824="","",总支出!H1824)</f>
        <v/>
      </c>
      <c r="H1824" s="6" t="str">
        <f>IF(总支出!I1824="","自动",总支出!I1824)</f>
        <v>自动</v>
      </c>
      <c r="I1824" s="6" t="str">
        <f>IF(F1824="","",IFERROR(VLOOKUP(F1824,税费设置!$A$15:$B$27,2,FALSE),"含税不明"))</f>
        <v/>
      </c>
      <c r="J1824" s="6" t="str">
        <f t="shared" si="197"/>
        <v/>
      </c>
      <c r="K1824" s="6" t="str">
        <f>IF(AND(税费设置!$B$5="是",G1824="个人支出",J1824="应税"),"是","否")</f>
        <v>否</v>
      </c>
      <c r="L1824" s="8">
        <f t="shared" si="198"/>
        <v>0</v>
      </c>
      <c r="M1824" s="8">
        <f t="shared" si="199"/>
        <v>0</v>
      </c>
      <c r="N1824" s="8">
        <f t="shared" si="200"/>
        <v>0</v>
      </c>
      <c r="O1824" s="8">
        <f t="shared" si="201"/>
        <v>0</v>
      </c>
      <c r="P1824" s="8">
        <f>IF(K1824&lt;&gt;"是",0,IF(税费设置!$B$6="是",E1824/(1+税费设置!$B$10),E1824))</f>
        <v>0</v>
      </c>
      <c r="Q1824" s="8">
        <f>IF(K1824&lt;&gt;"是",0,P1824*税费设置!$B$8)</f>
        <v>0</v>
      </c>
      <c r="R1824" s="8">
        <f>IF(K1824&lt;&gt;"是",0,P1824*税费设置!$B$9)</f>
        <v>0</v>
      </c>
      <c r="S1824" s="8">
        <f t="shared" si="202"/>
        <v>0</v>
      </c>
    </row>
    <row r="1825" spans="1:19" ht="13.9">
      <c r="A1825" s="6" t="str">
        <f>IF(总支出!A1825="","",总支出!A1825)</f>
        <v/>
      </c>
      <c r="B1825" s="7" t="str">
        <f>IF(总支出!B1825="","",总支出!B1825)</f>
        <v/>
      </c>
      <c r="C1825" s="6" t="str">
        <f t="shared" si="196"/>
        <v/>
      </c>
      <c r="D1825" s="6" t="str">
        <f>IF(总支出!C1825="","",总支出!C1825)</f>
        <v/>
      </c>
      <c r="E1825" s="8" t="str">
        <f>IF(总支出!D1825="","",总支出!D1825)</f>
        <v/>
      </c>
      <c r="F1825" s="6" t="str">
        <f>IF(总支出!E1825="","",总支出!E1825)</f>
        <v/>
      </c>
      <c r="G1825" s="6" t="str">
        <f>IF(总支出!H1825="","",总支出!H1825)</f>
        <v/>
      </c>
      <c r="H1825" s="6" t="str">
        <f>IF(总支出!I1825="","自动",总支出!I1825)</f>
        <v>自动</v>
      </c>
      <c r="I1825" s="6" t="str">
        <f>IF(F1825="","",IFERROR(VLOOKUP(F1825,税费设置!$A$15:$B$27,2,FALSE),"含税不明"))</f>
        <v/>
      </c>
      <c r="J1825" s="6" t="str">
        <f t="shared" si="197"/>
        <v/>
      </c>
      <c r="K1825" s="6" t="str">
        <f>IF(AND(税费设置!$B$5="是",G1825="个人支出",J1825="应税"),"是","否")</f>
        <v>否</v>
      </c>
      <c r="L1825" s="8">
        <f t="shared" si="198"/>
        <v>0</v>
      </c>
      <c r="M1825" s="8">
        <f t="shared" si="199"/>
        <v>0</v>
      </c>
      <c r="N1825" s="8">
        <f t="shared" si="200"/>
        <v>0</v>
      </c>
      <c r="O1825" s="8">
        <f t="shared" si="201"/>
        <v>0</v>
      </c>
      <c r="P1825" s="8">
        <f>IF(K1825&lt;&gt;"是",0,IF(税费设置!$B$6="是",E1825/(1+税费设置!$B$10),E1825))</f>
        <v>0</v>
      </c>
      <c r="Q1825" s="8">
        <f>IF(K1825&lt;&gt;"是",0,P1825*税费设置!$B$8)</f>
        <v>0</v>
      </c>
      <c r="R1825" s="8">
        <f>IF(K1825&lt;&gt;"是",0,P1825*税费设置!$B$9)</f>
        <v>0</v>
      </c>
      <c r="S1825" s="8">
        <f t="shared" si="202"/>
        <v>0</v>
      </c>
    </row>
    <row r="1826" spans="1:19" ht="13.9">
      <c r="A1826" s="6" t="str">
        <f>IF(总支出!A1826="","",总支出!A1826)</f>
        <v/>
      </c>
      <c r="B1826" s="7" t="str">
        <f>IF(总支出!B1826="","",总支出!B1826)</f>
        <v/>
      </c>
      <c r="C1826" s="6" t="str">
        <f t="shared" si="196"/>
        <v/>
      </c>
      <c r="D1826" s="6" t="str">
        <f>IF(总支出!C1826="","",总支出!C1826)</f>
        <v/>
      </c>
      <c r="E1826" s="8" t="str">
        <f>IF(总支出!D1826="","",总支出!D1826)</f>
        <v/>
      </c>
      <c r="F1826" s="6" t="str">
        <f>IF(总支出!E1826="","",总支出!E1826)</f>
        <v/>
      </c>
      <c r="G1826" s="6" t="str">
        <f>IF(总支出!H1826="","",总支出!H1826)</f>
        <v/>
      </c>
      <c r="H1826" s="6" t="str">
        <f>IF(总支出!I1826="","自动",总支出!I1826)</f>
        <v>自动</v>
      </c>
      <c r="I1826" s="6" t="str">
        <f>IF(F1826="","",IFERROR(VLOOKUP(F1826,税费设置!$A$15:$B$27,2,FALSE),"含税不明"))</f>
        <v/>
      </c>
      <c r="J1826" s="6" t="str">
        <f t="shared" si="197"/>
        <v/>
      </c>
      <c r="K1826" s="6" t="str">
        <f>IF(AND(税费设置!$B$5="是",G1826="个人支出",J1826="应税"),"是","否")</f>
        <v>否</v>
      </c>
      <c r="L1826" s="8">
        <f t="shared" si="198"/>
        <v>0</v>
      </c>
      <c r="M1826" s="8">
        <f t="shared" si="199"/>
        <v>0</v>
      </c>
      <c r="N1826" s="8">
        <f t="shared" si="200"/>
        <v>0</v>
      </c>
      <c r="O1826" s="8">
        <f t="shared" si="201"/>
        <v>0</v>
      </c>
      <c r="P1826" s="8">
        <f>IF(K1826&lt;&gt;"是",0,IF(税费设置!$B$6="是",E1826/(1+税费设置!$B$10),E1826))</f>
        <v>0</v>
      </c>
      <c r="Q1826" s="8">
        <f>IF(K1826&lt;&gt;"是",0,P1826*税费设置!$B$8)</f>
        <v>0</v>
      </c>
      <c r="R1826" s="8">
        <f>IF(K1826&lt;&gt;"是",0,P1826*税费设置!$B$9)</f>
        <v>0</v>
      </c>
      <c r="S1826" s="8">
        <f t="shared" si="202"/>
        <v>0</v>
      </c>
    </row>
    <row r="1827" spans="1:19" ht="13.9">
      <c r="A1827" s="6" t="str">
        <f>IF(总支出!A1827="","",总支出!A1827)</f>
        <v/>
      </c>
      <c r="B1827" s="7" t="str">
        <f>IF(总支出!B1827="","",总支出!B1827)</f>
        <v/>
      </c>
      <c r="C1827" s="6" t="str">
        <f t="shared" si="196"/>
        <v/>
      </c>
      <c r="D1827" s="6" t="str">
        <f>IF(总支出!C1827="","",总支出!C1827)</f>
        <v/>
      </c>
      <c r="E1827" s="8" t="str">
        <f>IF(总支出!D1827="","",总支出!D1827)</f>
        <v/>
      </c>
      <c r="F1827" s="6" t="str">
        <f>IF(总支出!E1827="","",总支出!E1827)</f>
        <v/>
      </c>
      <c r="G1827" s="6" t="str">
        <f>IF(总支出!H1827="","",总支出!H1827)</f>
        <v/>
      </c>
      <c r="H1827" s="6" t="str">
        <f>IF(总支出!I1827="","自动",总支出!I1827)</f>
        <v>自动</v>
      </c>
      <c r="I1827" s="6" t="str">
        <f>IF(F1827="","",IFERROR(VLOOKUP(F1827,税费设置!$A$15:$B$27,2,FALSE),"含税不明"))</f>
        <v/>
      </c>
      <c r="J1827" s="6" t="str">
        <f t="shared" si="197"/>
        <v/>
      </c>
      <c r="K1827" s="6" t="str">
        <f>IF(AND(税费设置!$B$5="是",G1827="个人支出",J1827="应税"),"是","否")</f>
        <v>否</v>
      </c>
      <c r="L1827" s="8">
        <f t="shared" si="198"/>
        <v>0</v>
      </c>
      <c r="M1827" s="8">
        <f t="shared" si="199"/>
        <v>0</v>
      </c>
      <c r="N1827" s="8">
        <f t="shared" si="200"/>
        <v>0</v>
      </c>
      <c r="O1827" s="8">
        <f t="shared" si="201"/>
        <v>0</v>
      </c>
      <c r="P1827" s="8">
        <f>IF(K1827&lt;&gt;"是",0,IF(税费设置!$B$6="是",E1827/(1+税费设置!$B$10),E1827))</f>
        <v>0</v>
      </c>
      <c r="Q1827" s="8">
        <f>IF(K1827&lt;&gt;"是",0,P1827*税费设置!$B$8)</f>
        <v>0</v>
      </c>
      <c r="R1827" s="8">
        <f>IF(K1827&lt;&gt;"是",0,P1827*税费设置!$B$9)</f>
        <v>0</v>
      </c>
      <c r="S1827" s="8">
        <f t="shared" si="202"/>
        <v>0</v>
      </c>
    </row>
    <row r="1828" spans="1:19" ht="13.9">
      <c r="A1828" s="6" t="str">
        <f>IF(总支出!A1828="","",总支出!A1828)</f>
        <v/>
      </c>
      <c r="B1828" s="7" t="str">
        <f>IF(总支出!B1828="","",总支出!B1828)</f>
        <v/>
      </c>
      <c r="C1828" s="6" t="str">
        <f t="shared" si="196"/>
        <v/>
      </c>
      <c r="D1828" s="6" t="str">
        <f>IF(总支出!C1828="","",总支出!C1828)</f>
        <v/>
      </c>
      <c r="E1828" s="8" t="str">
        <f>IF(总支出!D1828="","",总支出!D1828)</f>
        <v/>
      </c>
      <c r="F1828" s="6" t="str">
        <f>IF(总支出!E1828="","",总支出!E1828)</f>
        <v/>
      </c>
      <c r="G1828" s="6" t="str">
        <f>IF(总支出!H1828="","",总支出!H1828)</f>
        <v/>
      </c>
      <c r="H1828" s="6" t="str">
        <f>IF(总支出!I1828="","自动",总支出!I1828)</f>
        <v>自动</v>
      </c>
      <c r="I1828" s="6" t="str">
        <f>IF(F1828="","",IFERROR(VLOOKUP(F1828,税费设置!$A$15:$B$27,2,FALSE),"含税不明"))</f>
        <v/>
      </c>
      <c r="J1828" s="6" t="str">
        <f t="shared" si="197"/>
        <v/>
      </c>
      <c r="K1828" s="6" t="str">
        <f>IF(AND(税费设置!$B$5="是",G1828="个人支出",J1828="应税"),"是","否")</f>
        <v>否</v>
      </c>
      <c r="L1828" s="8">
        <f t="shared" si="198"/>
        <v>0</v>
      </c>
      <c r="M1828" s="8">
        <f t="shared" si="199"/>
        <v>0</v>
      </c>
      <c r="N1828" s="8">
        <f t="shared" si="200"/>
        <v>0</v>
      </c>
      <c r="O1828" s="8">
        <f t="shared" si="201"/>
        <v>0</v>
      </c>
      <c r="P1828" s="8">
        <f>IF(K1828&lt;&gt;"是",0,IF(税费设置!$B$6="是",E1828/(1+税费设置!$B$10),E1828))</f>
        <v>0</v>
      </c>
      <c r="Q1828" s="8">
        <f>IF(K1828&lt;&gt;"是",0,P1828*税费设置!$B$8)</f>
        <v>0</v>
      </c>
      <c r="R1828" s="8">
        <f>IF(K1828&lt;&gt;"是",0,P1828*税费设置!$B$9)</f>
        <v>0</v>
      </c>
      <c r="S1828" s="8">
        <f t="shared" si="202"/>
        <v>0</v>
      </c>
    </row>
    <row r="1829" spans="1:19" ht="13.9">
      <c r="A1829" s="6" t="str">
        <f>IF(总支出!A1829="","",总支出!A1829)</f>
        <v/>
      </c>
      <c r="B1829" s="7" t="str">
        <f>IF(总支出!B1829="","",总支出!B1829)</f>
        <v/>
      </c>
      <c r="C1829" s="6" t="str">
        <f t="shared" si="196"/>
        <v/>
      </c>
      <c r="D1829" s="6" t="str">
        <f>IF(总支出!C1829="","",总支出!C1829)</f>
        <v/>
      </c>
      <c r="E1829" s="8" t="str">
        <f>IF(总支出!D1829="","",总支出!D1829)</f>
        <v/>
      </c>
      <c r="F1829" s="6" t="str">
        <f>IF(总支出!E1829="","",总支出!E1829)</f>
        <v/>
      </c>
      <c r="G1829" s="6" t="str">
        <f>IF(总支出!H1829="","",总支出!H1829)</f>
        <v/>
      </c>
      <c r="H1829" s="6" t="str">
        <f>IF(总支出!I1829="","自动",总支出!I1829)</f>
        <v>自动</v>
      </c>
      <c r="I1829" s="6" t="str">
        <f>IF(F1829="","",IFERROR(VLOOKUP(F1829,税费设置!$A$15:$B$27,2,FALSE),"含税不明"))</f>
        <v/>
      </c>
      <c r="J1829" s="6" t="str">
        <f t="shared" si="197"/>
        <v/>
      </c>
      <c r="K1829" s="6" t="str">
        <f>IF(AND(税费设置!$B$5="是",G1829="个人支出",J1829="应税"),"是","否")</f>
        <v>否</v>
      </c>
      <c r="L1829" s="8">
        <f t="shared" si="198"/>
        <v>0</v>
      </c>
      <c r="M1829" s="8">
        <f t="shared" si="199"/>
        <v>0</v>
      </c>
      <c r="N1829" s="8">
        <f t="shared" si="200"/>
        <v>0</v>
      </c>
      <c r="O1829" s="8">
        <f t="shared" si="201"/>
        <v>0</v>
      </c>
      <c r="P1829" s="8">
        <f>IF(K1829&lt;&gt;"是",0,IF(税费设置!$B$6="是",E1829/(1+税费设置!$B$10),E1829))</f>
        <v>0</v>
      </c>
      <c r="Q1829" s="8">
        <f>IF(K1829&lt;&gt;"是",0,P1829*税费设置!$B$8)</f>
        <v>0</v>
      </c>
      <c r="R1829" s="8">
        <f>IF(K1829&lt;&gt;"是",0,P1829*税费设置!$B$9)</f>
        <v>0</v>
      </c>
      <c r="S1829" s="8">
        <f t="shared" si="202"/>
        <v>0</v>
      </c>
    </row>
    <row r="1830" spans="1:19" ht="13.9">
      <c r="A1830" s="6" t="str">
        <f>IF(总支出!A1830="","",总支出!A1830)</f>
        <v/>
      </c>
      <c r="B1830" s="7" t="str">
        <f>IF(总支出!B1830="","",总支出!B1830)</f>
        <v/>
      </c>
      <c r="C1830" s="6" t="str">
        <f t="shared" si="196"/>
        <v/>
      </c>
      <c r="D1830" s="6" t="str">
        <f>IF(总支出!C1830="","",总支出!C1830)</f>
        <v/>
      </c>
      <c r="E1830" s="8" t="str">
        <f>IF(总支出!D1830="","",总支出!D1830)</f>
        <v/>
      </c>
      <c r="F1830" s="6" t="str">
        <f>IF(总支出!E1830="","",总支出!E1830)</f>
        <v/>
      </c>
      <c r="G1830" s="6" t="str">
        <f>IF(总支出!H1830="","",总支出!H1830)</f>
        <v/>
      </c>
      <c r="H1830" s="6" t="str">
        <f>IF(总支出!I1830="","自动",总支出!I1830)</f>
        <v>自动</v>
      </c>
      <c r="I1830" s="6" t="str">
        <f>IF(F1830="","",IFERROR(VLOOKUP(F1830,税费设置!$A$15:$B$27,2,FALSE),"含税不明"))</f>
        <v/>
      </c>
      <c r="J1830" s="6" t="str">
        <f t="shared" si="197"/>
        <v/>
      </c>
      <c r="K1830" s="6" t="str">
        <f>IF(AND(税费设置!$B$5="是",G1830="个人支出",J1830="应税"),"是","否")</f>
        <v>否</v>
      </c>
      <c r="L1830" s="8">
        <f t="shared" si="198"/>
        <v>0</v>
      </c>
      <c r="M1830" s="8">
        <f t="shared" si="199"/>
        <v>0</v>
      </c>
      <c r="N1830" s="8">
        <f t="shared" si="200"/>
        <v>0</v>
      </c>
      <c r="O1830" s="8">
        <f t="shared" si="201"/>
        <v>0</v>
      </c>
      <c r="P1830" s="8">
        <f>IF(K1830&lt;&gt;"是",0,IF(税费设置!$B$6="是",E1830/(1+税费设置!$B$10),E1830))</f>
        <v>0</v>
      </c>
      <c r="Q1830" s="8">
        <f>IF(K1830&lt;&gt;"是",0,P1830*税费设置!$B$8)</f>
        <v>0</v>
      </c>
      <c r="R1830" s="8">
        <f>IF(K1830&lt;&gt;"是",0,P1830*税费设置!$B$9)</f>
        <v>0</v>
      </c>
      <c r="S1830" s="8">
        <f t="shared" si="202"/>
        <v>0</v>
      </c>
    </row>
    <row r="1831" spans="1:19" ht="13.9">
      <c r="A1831" s="6" t="str">
        <f>IF(总支出!A1831="","",总支出!A1831)</f>
        <v/>
      </c>
      <c r="B1831" s="7" t="str">
        <f>IF(总支出!B1831="","",总支出!B1831)</f>
        <v/>
      </c>
      <c r="C1831" s="6" t="str">
        <f t="shared" si="196"/>
        <v/>
      </c>
      <c r="D1831" s="6" t="str">
        <f>IF(总支出!C1831="","",总支出!C1831)</f>
        <v/>
      </c>
      <c r="E1831" s="8" t="str">
        <f>IF(总支出!D1831="","",总支出!D1831)</f>
        <v/>
      </c>
      <c r="F1831" s="6" t="str">
        <f>IF(总支出!E1831="","",总支出!E1831)</f>
        <v/>
      </c>
      <c r="G1831" s="6" t="str">
        <f>IF(总支出!H1831="","",总支出!H1831)</f>
        <v/>
      </c>
      <c r="H1831" s="6" t="str">
        <f>IF(总支出!I1831="","自动",总支出!I1831)</f>
        <v>自动</v>
      </c>
      <c r="I1831" s="6" t="str">
        <f>IF(F1831="","",IFERROR(VLOOKUP(F1831,税费设置!$A$15:$B$27,2,FALSE),"含税不明"))</f>
        <v/>
      </c>
      <c r="J1831" s="6" t="str">
        <f t="shared" si="197"/>
        <v/>
      </c>
      <c r="K1831" s="6" t="str">
        <f>IF(AND(税费设置!$B$5="是",G1831="个人支出",J1831="应税"),"是","否")</f>
        <v>否</v>
      </c>
      <c r="L1831" s="8">
        <f t="shared" si="198"/>
        <v>0</v>
      </c>
      <c r="M1831" s="8">
        <f t="shared" si="199"/>
        <v>0</v>
      </c>
      <c r="N1831" s="8">
        <f t="shared" si="200"/>
        <v>0</v>
      </c>
      <c r="O1831" s="8">
        <f t="shared" si="201"/>
        <v>0</v>
      </c>
      <c r="P1831" s="8">
        <f>IF(K1831&lt;&gt;"是",0,IF(税费设置!$B$6="是",E1831/(1+税费设置!$B$10),E1831))</f>
        <v>0</v>
      </c>
      <c r="Q1831" s="8">
        <f>IF(K1831&lt;&gt;"是",0,P1831*税费设置!$B$8)</f>
        <v>0</v>
      </c>
      <c r="R1831" s="8">
        <f>IF(K1831&lt;&gt;"是",0,P1831*税费设置!$B$9)</f>
        <v>0</v>
      </c>
      <c r="S1831" s="8">
        <f t="shared" si="202"/>
        <v>0</v>
      </c>
    </row>
    <row r="1832" spans="1:19" ht="13.9">
      <c r="A1832" s="6" t="str">
        <f>IF(总支出!A1832="","",总支出!A1832)</f>
        <v/>
      </c>
      <c r="B1832" s="7" t="str">
        <f>IF(总支出!B1832="","",总支出!B1832)</f>
        <v/>
      </c>
      <c r="C1832" s="6" t="str">
        <f t="shared" si="196"/>
        <v/>
      </c>
      <c r="D1832" s="6" t="str">
        <f>IF(总支出!C1832="","",总支出!C1832)</f>
        <v/>
      </c>
      <c r="E1832" s="8" t="str">
        <f>IF(总支出!D1832="","",总支出!D1832)</f>
        <v/>
      </c>
      <c r="F1832" s="6" t="str">
        <f>IF(总支出!E1832="","",总支出!E1832)</f>
        <v/>
      </c>
      <c r="G1832" s="6" t="str">
        <f>IF(总支出!H1832="","",总支出!H1832)</f>
        <v/>
      </c>
      <c r="H1832" s="6" t="str">
        <f>IF(总支出!I1832="","自动",总支出!I1832)</f>
        <v>自动</v>
      </c>
      <c r="I1832" s="6" t="str">
        <f>IF(F1832="","",IFERROR(VLOOKUP(F1832,税费设置!$A$15:$B$27,2,FALSE),"含税不明"))</f>
        <v/>
      </c>
      <c r="J1832" s="6" t="str">
        <f t="shared" si="197"/>
        <v/>
      </c>
      <c r="K1832" s="6" t="str">
        <f>IF(AND(税费设置!$B$5="是",G1832="个人支出",J1832="应税"),"是","否")</f>
        <v>否</v>
      </c>
      <c r="L1832" s="8">
        <f t="shared" si="198"/>
        <v>0</v>
      </c>
      <c r="M1832" s="8">
        <f t="shared" si="199"/>
        <v>0</v>
      </c>
      <c r="N1832" s="8">
        <f t="shared" si="200"/>
        <v>0</v>
      </c>
      <c r="O1832" s="8">
        <f t="shared" si="201"/>
        <v>0</v>
      </c>
      <c r="P1832" s="8">
        <f>IF(K1832&lt;&gt;"是",0,IF(税费设置!$B$6="是",E1832/(1+税费设置!$B$10),E1832))</f>
        <v>0</v>
      </c>
      <c r="Q1832" s="8">
        <f>IF(K1832&lt;&gt;"是",0,P1832*税费设置!$B$8)</f>
        <v>0</v>
      </c>
      <c r="R1832" s="8">
        <f>IF(K1832&lt;&gt;"是",0,P1832*税费设置!$B$9)</f>
        <v>0</v>
      </c>
      <c r="S1832" s="8">
        <f t="shared" si="202"/>
        <v>0</v>
      </c>
    </row>
    <row r="1833" spans="1:19" ht="13.9">
      <c r="A1833" s="6" t="str">
        <f>IF(总支出!A1833="","",总支出!A1833)</f>
        <v/>
      </c>
      <c r="B1833" s="7" t="str">
        <f>IF(总支出!B1833="","",总支出!B1833)</f>
        <v/>
      </c>
      <c r="C1833" s="6" t="str">
        <f t="shared" si="196"/>
        <v/>
      </c>
      <c r="D1833" s="6" t="str">
        <f>IF(总支出!C1833="","",总支出!C1833)</f>
        <v/>
      </c>
      <c r="E1833" s="8" t="str">
        <f>IF(总支出!D1833="","",总支出!D1833)</f>
        <v/>
      </c>
      <c r="F1833" s="6" t="str">
        <f>IF(总支出!E1833="","",总支出!E1833)</f>
        <v/>
      </c>
      <c r="G1833" s="6" t="str">
        <f>IF(总支出!H1833="","",总支出!H1833)</f>
        <v/>
      </c>
      <c r="H1833" s="6" t="str">
        <f>IF(总支出!I1833="","自动",总支出!I1833)</f>
        <v>自动</v>
      </c>
      <c r="I1833" s="6" t="str">
        <f>IF(F1833="","",IFERROR(VLOOKUP(F1833,税费设置!$A$15:$B$27,2,FALSE),"含税不明"))</f>
        <v/>
      </c>
      <c r="J1833" s="6" t="str">
        <f t="shared" si="197"/>
        <v/>
      </c>
      <c r="K1833" s="6" t="str">
        <f>IF(AND(税费设置!$B$5="是",G1833="个人支出",J1833="应税"),"是","否")</f>
        <v>否</v>
      </c>
      <c r="L1833" s="8">
        <f t="shared" si="198"/>
        <v>0</v>
      </c>
      <c r="M1833" s="8">
        <f t="shared" si="199"/>
        <v>0</v>
      </c>
      <c r="N1833" s="8">
        <f t="shared" si="200"/>
        <v>0</v>
      </c>
      <c r="O1833" s="8">
        <f t="shared" si="201"/>
        <v>0</v>
      </c>
      <c r="P1833" s="8">
        <f>IF(K1833&lt;&gt;"是",0,IF(税费设置!$B$6="是",E1833/(1+税费设置!$B$10),E1833))</f>
        <v>0</v>
      </c>
      <c r="Q1833" s="8">
        <f>IF(K1833&lt;&gt;"是",0,P1833*税费设置!$B$8)</f>
        <v>0</v>
      </c>
      <c r="R1833" s="8">
        <f>IF(K1833&lt;&gt;"是",0,P1833*税费设置!$B$9)</f>
        <v>0</v>
      </c>
      <c r="S1833" s="8">
        <f t="shared" si="202"/>
        <v>0</v>
      </c>
    </row>
    <row r="1834" spans="1:19" ht="13.9">
      <c r="A1834" s="6" t="str">
        <f>IF(总支出!A1834="","",总支出!A1834)</f>
        <v/>
      </c>
      <c r="B1834" s="7" t="str">
        <f>IF(总支出!B1834="","",总支出!B1834)</f>
        <v/>
      </c>
      <c r="C1834" s="6" t="str">
        <f t="shared" si="196"/>
        <v/>
      </c>
      <c r="D1834" s="6" t="str">
        <f>IF(总支出!C1834="","",总支出!C1834)</f>
        <v/>
      </c>
      <c r="E1834" s="8" t="str">
        <f>IF(总支出!D1834="","",总支出!D1834)</f>
        <v/>
      </c>
      <c r="F1834" s="6" t="str">
        <f>IF(总支出!E1834="","",总支出!E1834)</f>
        <v/>
      </c>
      <c r="G1834" s="6" t="str">
        <f>IF(总支出!H1834="","",总支出!H1834)</f>
        <v/>
      </c>
      <c r="H1834" s="6" t="str">
        <f>IF(总支出!I1834="","自动",总支出!I1834)</f>
        <v>自动</v>
      </c>
      <c r="I1834" s="6" t="str">
        <f>IF(F1834="","",IFERROR(VLOOKUP(F1834,税费设置!$A$15:$B$27,2,FALSE),"含税不明"))</f>
        <v/>
      </c>
      <c r="J1834" s="6" t="str">
        <f t="shared" si="197"/>
        <v/>
      </c>
      <c r="K1834" s="6" t="str">
        <f>IF(AND(税费设置!$B$5="是",G1834="个人支出",J1834="应税"),"是","否")</f>
        <v>否</v>
      </c>
      <c r="L1834" s="8">
        <f t="shared" si="198"/>
        <v>0</v>
      </c>
      <c r="M1834" s="8">
        <f t="shared" si="199"/>
        <v>0</v>
      </c>
      <c r="N1834" s="8">
        <f t="shared" si="200"/>
        <v>0</v>
      </c>
      <c r="O1834" s="8">
        <f t="shared" si="201"/>
        <v>0</v>
      </c>
      <c r="P1834" s="8">
        <f>IF(K1834&lt;&gt;"是",0,IF(税费设置!$B$6="是",E1834/(1+税费设置!$B$10),E1834))</f>
        <v>0</v>
      </c>
      <c r="Q1834" s="8">
        <f>IF(K1834&lt;&gt;"是",0,P1834*税费设置!$B$8)</f>
        <v>0</v>
      </c>
      <c r="R1834" s="8">
        <f>IF(K1834&lt;&gt;"是",0,P1834*税费设置!$B$9)</f>
        <v>0</v>
      </c>
      <c r="S1834" s="8">
        <f t="shared" si="202"/>
        <v>0</v>
      </c>
    </row>
    <row r="1835" spans="1:19" ht="13.9">
      <c r="A1835" s="6" t="str">
        <f>IF(总支出!A1835="","",总支出!A1835)</f>
        <v/>
      </c>
      <c r="B1835" s="7" t="str">
        <f>IF(总支出!B1835="","",总支出!B1835)</f>
        <v/>
      </c>
      <c r="C1835" s="6" t="str">
        <f t="shared" si="196"/>
        <v/>
      </c>
      <c r="D1835" s="6" t="str">
        <f>IF(总支出!C1835="","",总支出!C1835)</f>
        <v/>
      </c>
      <c r="E1835" s="8" t="str">
        <f>IF(总支出!D1835="","",总支出!D1835)</f>
        <v/>
      </c>
      <c r="F1835" s="6" t="str">
        <f>IF(总支出!E1835="","",总支出!E1835)</f>
        <v/>
      </c>
      <c r="G1835" s="6" t="str">
        <f>IF(总支出!H1835="","",总支出!H1835)</f>
        <v/>
      </c>
      <c r="H1835" s="6" t="str">
        <f>IF(总支出!I1835="","自动",总支出!I1835)</f>
        <v>自动</v>
      </c>
      <c r="I1835" s="6" t="str">
        <f>IF(F1835="","",IFERROR(VLOOKUP(F1835,税费设置!$A$15:$B$27,2,FALSE),"含税不明"))</f>
        <v/>
      </c>
      <c r="J1835" s="6" t="str">
        <f t="shared" si="197"/>
        <v/>
      </c>
      <c r="K1835" s="6" t="str">
        <f>IF(AND(税费设置!$B$5="是",G1835="个人支出",J1835="应税"),"是","否")</f>
        <v>否</v>
      </c>
      <c r="L1835" s="8">
        <f t="shared" si="198"/>
        <v>0</v>
      </c>
      <c r="M1835" s="8">
        <f t="shared" si="199"/>
        <v>0</v>
      </c>
      <c r="N1835" s="8">
        <f t="shared" si="200"/>
        <v>0</v>
      </c>
      <c r="O1835" s="8">
        <f t="shared" si="201"/>
        <v>0</v>
      </c>
      <c r="P1835" s="8">
        <f>IF(K1835&lt;&gt;"是",0,IF(税费设置!$B$6="是",E1835/(1+税费设置!$B$10),E1835))</f>
        <v>0</v>
      </c>
      <c r="Q1835" s="8">
        <f>IF(K1835&lt;&gt;"是",0,P1835*税费设置!$B$8)</f>
        <v>0</v>
      </c>
      <c r="R1835" s="8">
        <f>IF(K1835&lt;&gt;"是",0,P1835*税费设置!$B$9)</f>
        <v>0</v>
      </c>
      <c r="S1835" s="8">
        <f t="shared" si="202"/>
        <v>0</v>
      </c>
    </row>
    <row r="1836" spans="1:19" ht="13.9">
      <c r="A1836" s="6" t="str">
        <f>IF(总支出!A1836="","",总支出!A1836)</f>
        <v/>
      </c>
      <c r="B1836" s="7" t="str">
        <f>IF(总支出!B1836="","",总支出!B1836)</f>
        <v/>
      </c>
      <c r="C1836" s="6" t="str">
        <f t="shared" si="196"/>
        <v/>
      </c>
      <c r="D1836" s="6" t="str">
        <f>IF(总支出!C1836="","",总支出!C1836)</f>
        <v/>
      </c>
      <c r="E1836" s="8" t="str">
        <f>IF(总支出!D1836="","",总支出!D1836)</f>
        <v/>
      </c>
      <c r="F1836" s="6" t="str">
        <f>IF(总支出!E1836="","",总支出!E1836)</f>
        <v/>
      </c>
      <c r="G1836" s="6" t="str">
        <f>IF(总支出!H1836="","",总支出!H1836)</f>
        <v/>
      </c>
      <c r="H1836" s="6" t="str">
        <f>IF(总支出!I1836="","自动",总支出!I1836)</f>
        <v>自动</v>
      </c>
      <c r="I1836" s="6" t="str">
        <f>IF(F1836="","",IFERROR(VLOOKUP(F1836,税费设置!$A$15:$B$27,2,FALSE),"含税不明"))</f>
        <v/>
      </c>
      <c r="J1836" s="6" t="str">
        <f t="shared" si="197"/>
        <v/>
      </c>
      <c r="K1836" s="6" t="str">
        <f>IF(AND(税费设置!$B$5="是",G1836="个人支出",J1836="应税"),"是","否")</f>
        <v>否</v>
      </c>
      <c r="L1836" s="8">
        <f t="shared" si="198"/>
        <v>0</v>
      </c>
      <c r="M1836" s="8">
        <f t="shared" si="199"/>
        <v>0</v>
      </c>
      <c r="N1836" s="8">
        <f t="shared" si="200"/>
        <v>0</v>
      </c>
      <c r="O1836" s="8">
        <f t="shared" si="201"/>
        <v>0</v>
      </c>
      <c r="P1836" s="8">
        <f>IF(K1836&lt;&gt;"是",0,IF(税费设置!$B$6="是",E1836/(1+税费设置!$B$10),E1836))</f>
        <v>0</v>
      </c>
      <c r="Q1836" s="8">
        <f>IF(K1836&lt;&gt;"是",0,P1836*税费设置!$B$8)</f>
        <v>0</v>
      </c>
      <c r="R1836" s="8">
        <f>IF(K1836&lt;&gt;"是",0,P1836*税费设置!$B$9)</f>
        <v>0</v>
      </c>
      <c r="S1836" s="8">
        <f t="shared" si="202"/>
        <v>0</v>
      </c>
    </row>
    <row r="1837" spans="1:19" ht="13.9">
      <c r="A1837" s="6" t="str">
        <f>IF(总支出!A1837="","",总支出!A1837)</f>
        <v/>
      </c>
      <c r="B1837" s="7" t="str">
        <f>IF(总支出!B1837="","",总支出!B1837)</f>
        <v/>
      </c>
      <c r="C1837" s="6" t="str">
        <f t="shared" si="196"/>
        <v/>
      </c>
      <c r="D1837" s="6" t="str">
        <f>IF(总支出!C1837="","",总支出!C1837)</f>
        <v/>
      </c>
      <c r="E1837" s="8" t="str">
        <f>IF(总支出!D1837="","",总支出!D1837)</f>
        <v/>
      </c>
      <c r="F1837" s="6" t="str">
        <f>IF(总支出!E1837="","",总支出!E1837)</f>
        <v/>
      </c>
      <c r="G1837" s="6" t="str">
        <f>IF(总支出!H1837="","",总支出!H1837)</f>
        <v/>
      </c>
      <c r="H1837" s="6" t="str">
        <f>IF(总支出!I1837="","自动",总支出!I1837)</f>
        <v>自动</v>
      </c>
      <c r="I1837" s="6" t="str">
        <f>IF(F1837="","",IFERROR(VLOOKUP(F1837,税费设置!$A$15:$B$27,2,FALSE),"含税不明"))</f>
        <v/>
      </c>
      <c r="J1837" s="6" t="str">
        <f t="shared" si="197"/>
        <v/>
      </c>
      <c r="K1837" s="6" t="str">
        <f>IF(AND(税费设置!$B$5="是",G1837="个人支出",J1837="应税"),"是","否")</f>
        <v>否</v>
      </c>
      <c r="L1837" s="8">
        <f t="shared" si="198"/>
        <v>0</v>
      </c>
      <c r="M1837" s="8">
        <f t="shared" si="199"/>
        <v>0</v>
      </c>
      <c r="N1837" s="8">
        <f t="shared" si="200"/>
        <v>0</v>
      </c>
      <c r="O1837" s="8">
        <f t="shared" si="201"/>
        <v>0</v>
      </c>
      <c r="P1837" s="8">
        <f>IF(K1837&lt;&gt;"是",0,IF(税费设置!$B$6="是",E1837/(1+税费设置!$B$10),E1837))</f>
        <v>0</v>
      </c>
      <c r="Q1837" s="8">
        <f>IF(K1837&lt;&gt;"是",0,P1837*税费设置!$B$8)</f>
        <v>0</v>
      </c>
      <c r="R1837" s="8">
        <f>IF(K1837&lt;&gt;"是",0,P1837*税费设置!$B$9)</f>
        <v>0</v>
      </c>
      <c r="S1837" s="8">
        <f t="shared" si="202"/>
        <v>0</v>
      </c>
    </row>
    <row r="1838" spans="1:19" ht="13.9">
      <c r="A1838" s="6" t="str">
        <f>IF(总支出!A1838="","",总支出!A1838)</f>
        <v/>
      </c>
      <c r="B1838" s="7" t="str">
        <f>IF(总支出!B1838="","",总支出!B1838)</f>
        <v/>
      </c>
      <c r="C1838" s="6" t="str">
        <f t="shared" si="196"/>
        <v/>
      </c>
      <c r="D1838" s="6" t="str">
        <f>IF(总支出!C1838="","",总支出!C1838)</f>
        <v/>
      </c>
      <c r="E1838" s="8" t="str">
        <f>IF(总支出!D1838="","",总支出!D1838)</f>
        <v/>
      </c>
      <c r="F1838" s="6" t="str">
        <f>IF(总支出!E1838="","",总支出!E1838)</f>
        <v/>
      </c>
      <c r="G1838" s="6" t="str">
        <f>IF(总支出!H1838="","",总支出!H1838)</f>
        <v/>
      </c>
      <c r="H1838" s="6" t="str">
        <f>IF(总支出!I1838="","自动",总支出!I1838)</f>
        <v>自动</v>
      </c>
      <c r="I1838" s="6" t="str">
        <f>IF(F1838="","",IFERROR(VLOOKUP(F1838,税费设置!$A$15:$B$27,2,FALSE),"含税不明"))</f>
        <v/>
      </c>
      <c r="J1838" s="6" t="str">
        <f t="shared" si="197"/>
        <v/>
      </c>
      <c r="K1838" s="6" t="str">
        <f>IF(AND(税费设置!$B$5="是",G1838="个人支出",J1838="应税"),"是","否")</f>
        <v>否</v>
      </c>
      <c r="L1838" s="8">
        <f t="shared" si="198"/>
        <v>0</v>
      </c>
      <c r="M1838" s="8">
        <f t="shared" si="199"/>
        <v>0</v>
      </c>
      <c r="N1838" s="8">
        <f t="shared" si="200"/>
        <v>0</v>
      </c>
      <c r="O1838" s="8">
        <f t="shared" si="201"/>
        <v>0</v>
      </c>
      <c r="P1838" s="8">
        <f>IF(K1838&lt;&gt;"是",0,IF(税费设置!$B$6="是",E1838/(1+税费设置!$B$10),E1838))</f>
        <v>0</v>
      </c>
      <c r="Q1838" s="8">
        <f>IF(K1838&lt;&gt;"是",0,P1838*税费设置!$B$8)</f>
        <v>0</v>
      </c>
      <c r="R1838" s="8">
        <f>IF(K1838&lt;&gt;"是",0,P1838*税费设置!$B$9)</f>
        <v>0</v>
      </c>
      <c r="S1838" s="8">
        <f t="shared" si="202"/>
        <v>0</v>
      </c>
    </row>
    <row r="1839" spans="1:19" ht="13.9">
      <c r="A1839" s="6" t="str">
        <f>IF(总支出!A1839="","",总支出!A1839)</f>
        <v/>
      </c>
      <c r="B1839" s="7" t="str">
        <f>IF(总支出!B1839="","",总支出!B1839)</f>
        <v/>
      </c>
      <c r="C1839" s="6" t="str">
        <f t="shared" si="196"/>
        <v/>
      </c>
      <c r="D1839" s="6" t="str">
        <f>IF(总支出!C1839="","",总支出!C1839)</f>
        <v/>
      </c>
      <c r="E1839" s="8" t="str">
        <f>IF(总支出!D1839="","",总支出!D1839)</f>
        <v/>
      </c>
      <c r="F1839" s="6" t="str">
        <f>IF(总支出!E1839="","",总支出!E1839)</f>
        <v/>
      </c>
      <c r="G1839" s="6" t="str">
        <f>IF(总支出!H1839="","",总支出!H1839)</f>
        <v/>
      </c>
      <c r="H1839" s="6" t="str">
        <f>IF(总支出!I1839="","自动",总支出!I1839)</f>
        <v>自动</v>
      </c>
      <c r="I1839" s="6" t="str">
        <f>IF(F1839="","",IFERROR(VLOOKUP(F1839,税费设置!$A$15:$B$27,2,FALSE),"含税不明"))</f>
        <v/>
      </c>
      <c r="J1839" s="6" t="str">
        <f t="shared" si="197"/>
        <v/>
      </c>
      <c r="K1839" s="6" t="str">
        <f>IF(AND(税费设置!$B$5="是",G1839="个人支出",J1839="应税"),"是","否")</f>
        <v>否</v>
      </c>
      <c r="L1839" s="8">
        <f t="shared" si="198"/>
        <v>0</v>
      </c>
      <c r="M1839" s="8">
        <f t="shared" si="199"/>
        <v>0</v>
      </c>
      <c r="N1839" s="8">
        <f t="shared" si="200"/>
        <v>0</v>
      </c>
      <c r="O1839" s="8">
        <f t="shared" si="201"/>
        <v>0</v>
      </c>
      <c r="P1839" s="8">
        <f>IF(K1839&lt;&gt;"是",0,IF(税费设置!$B$6="是",E1839/(1+税费设置!$B$10),E1839))</f>
        <v>0</v>
      </c>
      <c r="Q1839" s="8">
        <f>IF(K1839&lt;&gt;"是",0,P1839*税费设置!$B$8)</f>
        <v>0</v>
      </c>
      <c r="R1839" s="8">
        <f>IF(K1839&lt;&gt;"是",0,P1839*税费设置!$B$9)</f>
        <v>0</v>
      </c>
      <c r="S1839" s="8">
        <f t="shared" si="202"/>
        <v>0</v>
      </c>
    </row>
    <row r="1840" spans="1:19" ht="13.9">
      <c r="A1840" s="6" t="str">
        <f>IF(总支出!A1840="","",总支出!A1840)</f>
        <v/>
      </c>
      <c r="B1840" s="7" t="str">
        <f>IF(总支出!B1840="","",总支出!B1840)</f>
        <v/>
      </c>
      <c r="C1840" s="6" t="str">
        <f t="shared" si="196"/>
        <v/>
      </c>
      <c r="D1840" s="6" t="str">
        <f>IF(总支出!C1840="","",总支出!C1840)</f>
        <v/>
      </c>
      <c r="E1840" s="8" t="str">
        <f>IF(总支出!D1840="","",总支出!D1840)</f>
        <v/>
      </c>
      <c r="F1840" s="6" t="str">
        <f>IF(总支出!E1840="","",总支出!E1840)</f>
        <v/>
      </c>
      <c r="G1840" s="6" t="str">
        <f>IF(总支出!H1840="","",总支出!H1840)</f>
        <v/>
      </c>
      <c r="H1840" s="6" t="str">
        <f>IF(总支出!I1840="","自动",总支出!I1840)</f>
        <v>自动</v>
      </c>
      <c r="I1840" s="6" t="str">
        <f>IF(F1840="","",IFERROR(VLOOKUP(F1840,税费设置!$A$15:$B$27,2,FALSE),"含税不明"))</f>
        <v/>
      </c>
      <c r="J1840" s="6" t="str">
        <f t="shared" si="197"/>
        <v/>
      </c>
      <c r="K1840" s="6" t="str">
        <f>IF(AND(税费设置!$B$5="是",G1840="个人支出",J1840="应税"),"是","否")</f>
        <v>否</v>
      </c>
      <c r="L1840" s="8">
        <f t="shared" si="198"/>
        <v>0</v>
      </c>
      <c r="M1840" s="8">
        <f t="shared" si="199"/>
        <v>0</v>
      </c>
      <c r="N1840" s="8">
        <f t="shared" si="200"/>
        <v>0</v>
      </c>
      <c r="O1840" s="8">
        <f t="shared" si="201"/>
        <v>0</v>
      </c>
      <c r="P1840" s="8">
        <f>IF(K1840&lt;&gt;"是",0,IF(税费设置!$B$6="是",E1840/(1+税费设置!$B$10),E1840))</f>
        <v>0</v>
      </c>
      <c r="Q1840" s="8">
        <f>IF(K1840&lt;&gt;"是",0,P1840*税费设置!$B$8)</f>
        <v>0</v>
      </c>
      <c r="R1840" s="8">
        <f>IF(K1840&lt;&gt;"是",0,P1840*税费设置!$B$9)</f>
        <v>0</v>
      </c>
      <c r="S1840" s="8">
        <f t="shared" si="202"/>
        <v>0</v>
      </c>
    </row>
    <row r="1841" spans="1:19" ht="13.9">
      <c r="A1841" s="6" t="str">
        <f>IF(总支出!A1841="","",总支出!A1841)</f>
        <v/>
      </c>
      <c r="B1841" s="7" t="str">
        <f>IF(总支出!B1841="","",总支出!B1841)</f>
        <v/>
      </c>
      <c r="C1841" s="6" t="str">
        <f t="shared" si="196"/>
        <v/>
      </c>
      <c r="D1841" s="6" t="str">
        <f>IF(总支出!C1841="","",总支出!C1841)</f>
        <v/>
      </c>
      <c r="E1841" s="8" t="str">
        <f>IF(总支出!D1841="","",总支出!D1841)</f>
        <v/>
      </c>
      <c r="F1841" s="6" t="str">
        <f>IF(总支出!E1841="","",总支出!E1841)</f>
        <v/>
      </c>
      <c r="G1841" s="6" t="str">
        <f>IF(总支出!H1841="","",总支出!H1841)</f>
        <v/>
      </c>
      <c r="H1841" s="6" t="str">
        <f>IF(总支出!I1841="","自动",总支出!I1841)</f>
        <v>自动</v>
      </c>
      <c r="I1841" s="6" t="str">
        <f>IF(F1841="","",IFERROR(VLOOKUP(F1841,税费设置!$A$15:$B$27,2,FALSE),"含税不明"))</f>
        <v/>
      </c>
      <c r="J1841" s="6" t="str">
        <f t="shared" si="197"/>
        <v/>
      </c>
      <c r="K1841" s="6" t="str">
        <f>IF(AND(税费设置!$B$5="是",G1841="个人支出",J1841="应税"),"是","否")</f>
        <v>否</v>
      </c>
      <c r="L1841" s="8">
        <f t="shared" si="198"/>
        <v>0</v>
      </c>
      <c r="M1841" s="8">
        <f t="shared" si="199"/>
        <v>0</v>
      </c>
      <c r="N1841" s="8">
        <f t="shared" si="200"/>
        <v>0</v>
      </c>
      <c r="O1841" s="8">
        <f t="shared" si="201"/>
        <v>0</v>
      </c>
      <c r="P1841" s="8">
        <f>IF(K1841&lt;&gt;"是",0,IF(税费设置!$B$6="是",E1841/(1+税费设置!$B$10),E1841))</f>
        <v>0</v>
      </c>
      <c r="Q1841" s="8">
        <f>IF(K1841&lt;&gt;"是",0,P1841*税费设置!$B$8)</f>
        <v>0</v>
      </c>
      <c r="R1841" s="8">
        <f>IF(K1841&lt;&gt;"是",0,P1841*税费设置!$B$9)</f>
        <v>0</v>
      </c>
      <c r="S1841" s="8">
        <f t="shared" si="202"/>
        <v>0</v>
      </c>
    </row>
    <row r="1842" spans="1:19" ht="13.9">
      <c r="A1842" s="6" t="str">
        <f>IF(总支出!A1842="","",总支出!A1842)</f>
        <v/>
      </c>
      <c r="B1842" s="7" t="str">
        <f>IF(总支出!B1842="","",总支出!B1842)</f>
        <v/>
      </c>
      <c r="C1842" s="6" t="str">
        <f t="shared" si="196"/>
        <v/>
      </c>
      <c r="D1842" s="6" t="str">
        <f>IF(总支出!C1842="","",总支出!C1842)</f>
        <v/>
      </c>
      <c r="E1842" s="8" t="str">
        <f>IF(总支出!D1842="","",总支出!D1842)</f>
        <v/>
      </c>
      <c r="F1842" s="6" t="str">
        <f>IF(总支出!E1842="","",总支出!E1842)</f>
        <v/>
      </c>
      <c r="G1842" s="6" t="str">
        <f>IF(总支出!H1842="","",总支出!H1842)</f>
        <v/>
      </c>
      <c r="H1842" s="6" t="str">
        <f>IF(总支出!I1842="","自动",总支出!I1842)</f>
        <v>自动</v>
      </c>
      <c r="I1842" s="6" t="str">
        <f>IF(F1842="","",IFERROR(VLOOKUP(F1842,税费设置!$A$15:$B$27,2,FALSE),"含税不明"))</f>
        <v/>
      </c>
      <c r="J1842" s="6" t="str">
        <f t="shared" si="197"/>
        <v/>
      </c>
      <c r="K1842" s="6" t="str">
        <f>IF(AND(税费设置!$B$5="是",G1842="个人支出",J1842="应税"),"是","否")</f>
        <v>否</v>
      </c>
      <c r="L1842" s="8">
        <f t="shared" si="198"/>
        <v>0</v>
      </c>
      <c r="M1842" s="8">
        <f t="shared" si="199"/>
        <v>0</v>
      </c>
      <c r="N1842" s="8">
        <f t="shared" si="200"/>
        <v>0</v>
      </c>
      <c r="O1842" s="8">
        <f t="shared" si="201"/>
        <v>0</v>
      </c>
      <c r="P1842" s="8">
        <f>IF(K1842&lt;&gt;"是",0,IF(税费设置!$B$6="是",E1842/(1+税费设置!$B$10),E1842))</f>
        <v>0</v>
      </c>
      <c r="Q1842" s="8">
        <f>IF(K1842&lt;&gt;"是",0,P1842*税费设置!$B$8)</f>
        <v>0</v>
      </c>
      <c r="R1842" s="8">
        <f>IF(K1842&lt;&gt;"是",0,P1842*税费设置!$B$9)</f>
        <v>0</v>
      </c>
      <c r="S1842" s="8">
        <f t="shared" si="202"/>
        <v>0</v>
      </c>
    </row>
    <row r="1843" spans="1:19" ht="13.9">
      <c r="A1843" s="6" t="str">
        <f>IF(总支出!A1843="","",总支出!A1843)</f>
        <v/>
      </c>
      <c r="B1843" s="7" t="str">
        <f>IF(总支出!B1843="","",总支出!B1843)</f>
        <v/>
      </c>
      <c r="C1843" s="6" t="str">
        <f t="shared" si="196"/>
        <v/>
      </c>
      <c r="D1843" s="6" t="str">
        <f>IF(总支出!C1843="","",总支出!C1843)</f>
        <v/>
      </c>
      <c r="E1843" s="8" t="str">
        <f>IF(总支出!D1843="","",总支出!D1843)</f>
        <v/>
      </c>
      <c r="F1843" s="6" t="str">
        <f>IF(总支出!E1843="","",总支出!E1843)</f>
        <v/>
      </c>
      <c r="G1843" s="6" t="str">
        <f>IF(总支出!H1843="","",总支出!H1843)</f>
        <v/>
      </c>
      <c r="H1843" s="6" t="str">
        <f>IF(总支出!I1843="","自动",总支出!I1843)</f>
        <v>自动</v>
      </c>
      <c r="I1843" s="6" t="str">
        <f>IF(F1843="","",IFERROR(VLOOKUP(F1843,税费设置!$A$15:$B$27,2,FALSE),"含税不明"))</f>
        <v/>
      </c>
      <c r="J1843" s="6" t="str">
        <f t="shared" si="197"/>
        <v/>
      </c>
      <c r="K1843" s="6" t="str">
        <f>IF(AND(税费设置!$B$5="是",G1843="个人支出",J1843="应税"),"是","否")</f>
        <v>否</v>
      </c>
      <c r="L1843" s="8">
        <f t="shared" si="198"/>
        <v>0</v>
      </c>
      <c r="M1843" s="8">
        <f t="shared" si="199"/>
        <v>0</v>
      </c>
      <c r="N1843" s="8">
        <f t="shared" si="200"/>
        <v>0</v>
      </c>
      <c r="O1843" s="8">
        <f t="shared" si="201"/>
        <v>0</v>
      </c>
      <c r="P1843" s="8">
        <f>IF(K1843&lt;&gt;"是",0,IF(税费设置!$B$6="是",E1843/(1+税费设置!$B$10),E1843))</f>
        <v>0</v>
      </c>
      <c r="Q1843" s="8">
        <f>IF(K1843&lt;&gt;"是",0,P1843*税费设置!$B$8)</f>
        <v>0</v>
      </c>
      <c r="R1843" s="8">
        <f>IF(K1843&lt;&gt;"是",0,P1843*税费设置!$B$9)</f>
        <v>0</v>
      </c>
      <c r="S1843" s="8">
        <f t="shared" si="202"/>
        <v>0</v>
      </c>
    </row>
    <row r="1844" spans="1:19" ht="13.9">
      <c r="A1844" s="6" t="str">
        <f>IF(总支出!A1844="","",总支出!A1844)</f>
        <v/>
      </c>
      <c r="B1844" s="7" t="str">
        <f>IF(总支出!B1844="","",总支出!B1844)</f>
        <v/>
      </c>
      <c r="C1844" s="6" t="str">
        <f t="shared" si="196"/>
        <v/>
      </c>
      <c r="D1844" s="6" t="str">
        <f>IF(总支出!C1844="","",总支出!C1844)</f>
        <v/>
      </c>
      <c r="E1844" s="8" t="str">
        <f>IF(总支出!D1844="","",总支出!D1844)</f>
        <v/>
      </c>
      <c r="F1844" s="6" t="str">
        <f>IF(总支出!E1844="","",总支出!E1844)</f>
        <v/>
      </c>
      <c r="G1844" s="6" t="str">
        <f>IF(总支出!H1844="","",总支出!H1844)</f>
        <v/>
      </c>
      <c r="H1844" s="6" t="str">
        <f>IF(总支出!I1844="","自动",总支出!I1844)</f>
        <v>自动</v>
      </c>
      <c r="I1844" s="6" t="str">
        <f>IF(F1844="","",IFERROR(VLOOKUP(F1844,税费设置!$A$15:$B$27,2,FALSE),"含税不明"))</f>
        <v/>
      </c>
      <c r="J1844" s="6" t="str">
        <f t="shared" si="197"/>
        <v/>
      </c>
      <c r="K1844" s="6" t="str">
        <f>IF(AND(税费设置!$B$5="是",G1844="个人支出",J1844="应税"),"是","否")</f>
        <v>否</v>
      </c>
      <c r="L1844" s="8">
        <f t="shared" si="198"/>
        <v>0</v>
      </c>
      <c r="M1844" s="8">
        <f t="shared" si="199"/>
        <v>0</v>
      </c>
      <c r="N1844" s="8">
        <f t="shared" si="200"/>
        <v>0</v>
      </c>
      <c r="O1844" s="8">
        <f t="shared" si="201"/>
        <v>0</v>
      </c>
      <c r="P1844" s="8">
        <f>IF(K1844&lt;&gt;"是",0,IF(税费设置!$B$6="是",E1844/(1+税费设置!$B$10),E1844))</f>
        <v>0</v>
      </c>
      <c r="Q1844" s="8">
        <f>IF(K1844&lt;&gt;"是",0,P1844*税费设置!$B$8)</f>
        <v>0</v>
      </c>
      <c r="R1844" s="8">
        <f>IF(K1844&lt;&gt;"是",0,P1844*税费设置!$B$9)</f>
        <v>0</v>
      </c>
      <c r="S1844" s="8">
        <f t="shared" si="202"/>
        <v>0</v>
      </c>
    </row>
    <row r="1845" spans="1:19" ht="13.9">
      <c r="A1845" s="6" t="str">
        <f>IF(总支出!A1845="","",总支出!A1845)</f>
        <v/>
      </c>
      <c r="B1845" s="7" t="str">
        <f>IF(总支出!B1845="","",总支出!B1845)</f>
        <v/>
      </c>
      <c r="C1845" s="6" t="str">
        <f t="shared" si="196"/>
        <v/>
      </c>
      <c r="D1845" s="6" t="str">
        <f>IF(总支出!C1845="","",总支出!C1845)</f>
        <v/>
      </c>
      <c r="E1845" s="8" t="str">
        <f>IF(总支出!D1845="","",总支出!D1845)</f>
        <v/>
      </c>
      <c r="F1845" s="6" t="str">
        <f>IF(总支出!E1845="","",总支出!E1845)</f>
        <v/>
      </c>
      <c r="G1845" s="6" t="str">
        <f>IF(总支出!H1845="","",总支出!H1845)</f>
        <v/>
      </c>
      <c r="H1845" s="6" t="str">
        <f>IF(总支出!I1845="","自动",总支出!I1845)</f>
        <v>自动</v>
      </c>
      <c r="I1845" s="6" t="str">
        <f>IF(F1845="","",IFERROR(VLOOKUP(F1845,税费设置!$A$15:$B$27,2,FALSE),"含税不明"))</f>
        <v/>
      </c>
      <c r="J1845" s="6" t="str">
        <f t="shared" si="197"/>
        <v/>
      </c>
      <c r="K1845" s="6" t="str">
        <f>IF(AND(税费设置!$B$5="是",G1845="个人支出",J1845="应税"),"是","否")</f>
        <v>否</v>
      </c>
      <c r="L1845" s="8">
        <f t="shared" si="198"/>
        <v>0</v>
      </c>
      <c r="M1845" s="8">
        <f t="shared" si="199"/>
        <v>0</v>
      </c>
      <c r="N1845" s="8">
        <f t="shared" si="200"/>
        <v>0</v>
      </c>
      <c r="O1845" s="8">
        <f t="shared" si="201"/>
        <v>0</v>
      </c>
      <c r="P1845" s="8">
        <f>IF(K1845&lt;&gt;"是",0,IF(税费设置!$B$6="是",E1845/(1+税费设置!$B$10),E1845))</f>
        <v>0</v>
      </c>
      <c r="Q1845" s="8">
        <f>IF(K1845&lt;&gt;"是",0,P1845*税费设置!$B$8)</f>
        <v>0</v>
      </c>
      <c r="R1845" s="8">
        <f>IF(K1845&lt;&gt;"是",0,P1845*税费设置!$B$9)</f>
        <v>0</v>
      </c>
      <c r="S1845" s="8">
        <f t="shared" si="202"/>
        <v>0</v>
      </c>
    </row>
    <row r="1846" spans="1:19" ht="13.9">
      <c r="A1846" s="6" t="str">
        <f>IF(总支出!A1846="","",总支出!A1846)</f>
        <v/>
      </c>
      <c r="B1846" s="7" t="str">
        <f>IF(总支出!B1846="","",总支出!B1846)</f>
        <v/>
      </c>
      <c r="C1846" s="6" t="str">
        <f t="shared" si="196"/>
        <v/>
      </c>
      <c r="D1846" s="6" t="str">
        <f>IF(总支出!C1846="","",总支出!C1846)</f>
        <v/>
      </c>
      <c r="E1846" s="8" t="str">
        <f>IF(总支出!D1846="","",总支出!D1846)</f>
        <v/>
      </c>
      <c r="F1846" s="6" t="str">
        <f>IF(总支出!E1846="","",总支出!E1846)</f>
        <v/>
      </c>
      <c r="G1846" s="6" t="str">
        <f>IF(总支出!H1846="","",总支出!H1846)</f>
        <v/>
      </c>
      <c r="H1846" s="6" t="str">
        <f>IF(总支出!I1846="","自动",总支出!I1846)</f>
        <v>自动</v>
      </c>
      <c r="I1846" s="6" t="str">
        <f>IF(F1846="","",IFERROR(VLOOKUP(F1846,税费设置!$A$15:$B$27,2,FALSE),"含税不明"))</f>
        <v/>
      </c>
      <c r="J1846" s="6" t="str">
        <f t="shared" si="197"/>
        <v/>
      </c>
      <c r="K1846" s="6" t="str">
        <f>IF(AND(税费设置!$B$5="是",G1846="个人支出",J1846="应税"),"是","否")</f>
        <v>否</v>
      </c>
      <c r="L1846" s="8">
        <f t="shared" si="198"/>
        <v>0</v>
      </c>
      <c r="M1846" s="8">
        <f t="shared" si="199"/>
        <v>0</v>
      </c>
      <c r="N1846" s="8">
        <f t="shared" si="200"/>
        <v>0</v>
      </c>
      <c r="O1846" s="8">
        <f t="shared" si="201"/>
        <v>0</v>
      </c>
      <c r="P1846" s="8">
        <f>IF(K1846&lt;&gt;"是",0,IF(税费设置!$B$6="是",E1846/(1+税费设置!$B$10),E1846))</f>
        <v>0</v>
      </c>
      <c r="Q1846" s="8">
        <f>IF(K1846&lt;&gt;"是",0,P1846*税费设置!$B$8)</f>
        <v>0</v>
      </c>
      <c r="R1846" s="8">
        <f>IF(K1846&lt;&gt;"是",0,P1846*税费设置!$B$9)</f>
        <v>0</v>
      </c>
      <c r="S1846" s="8">
        <f t="shared" si="202"/>
        <v>0</v>
      </c>
    </row>
    <row r="1847" spans="1:19" ht="13.9">
      <c r="A1847" s="6" t="str">
        <f>IF(总支出!A1847="","",总支出!A1847)</f>
        <v/>
      </c>
      <c r="B1847" s="7" t="str">
        <f>IF(总支出!B1847="","",总支出!B1847)</f>
        <v/>
      </c>
      <c r="C1847" s="6" t="str">
        <f t="shared" si="196"/>
        <v/>
      </c>
      <c r="D1847" s="6" t="str">
        <f>IF(总支出!C1847="","",总支出!C1847)</f>
        <v/>
      </c>
      <c r="E1847" s="8" t="str">
        <f>IF(总支出!D1847="","",总支出!D1847)</f>
        <v/>
      </c>
      <c r="F1847" s="6" t="str">
        <f>IF(总支出!E1847="","",总支出!E1847)</f>
        <v/>
      </c>
      <c r="G1847" s="6" t="str">
        <f>IF(总支出!H1847="","",总支出!H1847)</f>
        <v/>
      </c>
      <c r="H1847" s="6" t="str">
        <f>IF(总支出!I1847="","自动",总支出!I1847)</f>
        <v>自动</v>
      </c>
      <c r="I1847" s="6" t="str">
        <f>IF(F1847="","",IFERROR(VLOOKUP(F1847,税费设置!$A$15:$B$27,2,FALSE),"含税不明"))</f>
        <v/>
      </c>
      <c r="J1847" s="6" t="str">
        <f t="shared" si="197"/>
        <v/>
      </c>
      <c r="K1847" s="6" t="str">
        <f>IF(AND(税费设置!$B$5="是",G1847="个人支出",J1847="应税"),"是","否")</f>
        <v>否</v>
      </c>
      <c r="L1847" s="8">
        <f t="shared" si="198"/>
        <v>0</v>
      </c>
      <c r="M1847" s="8">
        <f t="shared" si="199"/>
        <v>0</v>
      </c>
      <c r="N1847" s="8">
        <f t="shared" si="200"/>
        <v>0</v>
      </c>
      <c r="O1847" s="8">
        <f t="shared" si="201"/>
        <v>0</v>
      </c>
      <c r="P1847" s="8">
        <f>IF(K1847&lt;&gt;"是",0,IF(税费设置!$B$6="是",E1847/(1+税费设置!$B$10),E1847))</f>
        <v>0</v>
      </c>
      <c r="Q1847" s="8">
        <f>IF(K1847&lt;&gt;"是",0,P1847*税费设置!$B$8)</f>
        <v>0</v>
      </c>
      <c r="R1847" s="8">
        <f>IF(K1847&lt;&gt;"是",0,P1847*税费设置!$B$9)</f>
        <v>0</v>
      </c>
      <c r="S1847" s="8">
        <f t="shared" si="202"/>
        <v>0</v>
      </c>
    </row>
    <row r="1848" spans="1:19" ht="13.9">
      <c r="A1848" s="6" t="str">
        <f>IF(总支出!A1848="","",总支出!A1848)</f>
        <v/>
      </c>
      <c r="B1848" s="7" t="str">
        <f>IF(总支出!B1848="","",总支出!B1848)</f>
        <v/>
      </c>
      <c r="C1848" s="6" t="str">
        <f t="shared" si="196"/>
        <v/>
      </c>
      <c r="D1848" s="6" t="str">
        <f>IF(总支出!C1848="","",总支出!C1848)</f>
        <v/>
      </c>
      <c r="E1848" s="8" t="str">
        <f>IF(总支出!D1848="","",总支出!D1848)</f>
        <v/>
      </c>
      <c r="F1848" s="6" t="str">
        <f>IF(总支出!E1848="","",总支出!E1848)</f>
        <v/>
      </c>
      <c r="G1848" s="6" t="str">
        <f>IF(总支出!H1848="","",总支出!H1848)</f>
        <v/>
      </c>
      <c r="H1848" s="6" t="str">
        <f>IF(总支出!I1848="","自动",总支出!I1848)</f>
        <v>自动</v>
      </c>
      <c r="I1848" s="6" t="str">
        <f>IF(F1848="","",IFERROR(VLOOKUP(F1848,税费设置!$A$15:$B$27,2,FALSE),"含税不明"))</f>
        <v/>
      </c>
      <c r="J1848" s="6" t="str">
        <f t="shared" si="197"/>
        <v/>
      </c>
      <c r="K1848" s="6" t="str">
        <f>IF(AND(税费设置!$B$5="是",G1848="个人支出",J1848="应税"),"是","否")</f>
        <v>否</v>
      </c>
      <c r="L1848" s="8">
        <f t="shared" si="198"/>
        <v>0</v>
      </c>
      <c r="M1848" s="8">
        <f t="shared" si="199"/>
        <v>0</v>
      </c>
      <c r="N1848" s="8">
        <f t="shared" si="200"/>
        <v>0</v>
      </c>
      <c r="O1848" s="8">
        <f t="shared" si="201"/>
        <v>0</v>
      </c>
      <c r="P1848" s="8">
        <f>IF(K1848&lt;&gt;"是",0,IF(税费设置!$B$6="是",E1848/(1+税费设置!$B$10),E1848))</f>
        <v>0</v>
      </c>
      <c r="Q1848" s="8">
        <f>IF(K1848&lt;&gt;"是",0,P1848*税费设置!$B$8)</f>
        <v>0</v>
      </c>
      <c r="R1848" s="8">
        <f>IF(K1848&lt;&gt;"是",0,P1848*税费设置!$B$9)</f>
        <v>0</v>
      </c>
      <c r="S1848" s="8">
        <f t="shared" si="202"/>
        <v>0</v>
      </c>
    </row>
    <row r="1849" spans="1:19" ht="13.9">
      <c r="A1849" s="6" t="str">
        <f>IF(总支出!A1849="","",总支出!A1849)</f>
        <v/>
      </c>
      <c r="B1849" s="7" t="str">
        <f>IF(总支出!B1849="","",总支出!B1849)</f>
        <v/>
      </c>
      <c r="C1849" s="6" t="str">
        <f t="shared" si="196"/>
        <v/>
      </c>
      <c r="D1849" s="6" t="str">
        <f>IF(总支出!C1849="","",总支出!C1849)</f>
        <v/>
      </c>
      <c r="E1849" s="8" t="str">
        <f>IF(总支出!D1849="","",总支出!D1849)</f>
        <v/>
      </c>
      <c r="F1849" s="6" t="str">
        <f>IF(总支出!E1849="","",总支出!E1849)</f>
        <v/>
      </c>
      <c r="G1849" s="6" t="str">
        <f>IF(总支出!H1849="","",总支出!H1849)</f>
        <v/>
      </c>
      <c r="H1849" s="6" t="str">
        <f>IF(总支出!I1849="","自动",总支出!I1849)</f>
        <v>自动</v>
      </c>
      <c r="I1849" s="6" t="str">
        <f>IF(F1849="","",IFERROR(VLOOKUP(F1849,税费设置!$A$15:$B$27,2,FALSE),"含税不明"))</f>
        <v/>
      </c>
      <c r="J1849" s="6" t="str">
        <f t="shared" si="197"/>
        <v/>
      </c>
      <c r="K1849" s="6" t="str">
        <f>IF(AND(税费设置!$B$5="是",G1849="个人支出",J1849="应税"),"是","否")</f>
        <v>否</v>
      </c>
      <c r="L1849" s="8">
        <f t="shared" si="198"/>
        <v>0</v>
      </c>
      <c r="M1849" s="8">
        <f t="shared" si="199"/>
        <v>0</v>
      </c>
      <c r="N1849" s="8">
        <f t="shared" si="200"/>
        <v>0</v>
      </c>
      <c r="O1849" s="8">
        <f t="shared" si="201"/>
        <v>0</v>
      </c>
      <c r="P1849" s="8">
        <f>IF(K1849&lt;&gt;"是",0,IF(税费设置!$B$6="是",E1849/(1+税费设置!$B$10),E1849))</f>
        <v>0</v>
      </c>
      <c r="Q1849" s="8">
        <f>IF(K1849&lt;&gt;"是",0,P1849*税费设置!$B$8)</f>
        <v>0</v>
      </c>
      <c r="R1849" s="8">
        <f>IF(K1849&lt;&gt;"是",0,P1849*税费设置!$B$9)</f>
        <v>0</v>
      </c>
      <c r="S1849" s="8">
        <f t="shared" si="202"/>
        <v>0</v>
      </c>
    </row>
    <row r="1850" spans="1:19" ht="13.9">
      <c r="A1850" s="6" t="str">
        <f>IF(总支出!A1850="","",总支出!A1850)</f>
        <v/>
      </c>
      <c r="B1850" s="7" t="str">
        <f>IF(总支出!B1850="","",总支出!B1850)</f>
        <v/>
      </c>
      <c r="C1850" s="6" t="str">
        <f t="shared" si="196"/>
        <v/>
      </c>
      <c r="D1850" s="6" t="str">
        <f>IF(总支出!C1850="","",总支出!C1850)</f>
        <v/>
      </c>
      <c r="E1850" s="8" t="str">
        <f>IF(总支出!D1850="","",总支出!D1850)</f>
        <v/>
      </c>
      <c r="F1850" s="6" t="str">
        <f>IF(总支出!E1850="","",总支出!E1850)</f>
        <v/>
      </c>
      <c r="G1850" s="6" t="str">
        <f>IF(总支出!H1850="","",总支出!H1850)</f>
        <v/>
      </c>
      <c r="H1850" s="6" t="str">
        <f>IF(总支出!I1850="","自动",总支出!I1850)</f>
        <v>自动</v>
      </c>
      <c r="I1850" s="6" t="str">
        <f>IF(F1850="","",IFERROR(VLOOKUP(F1850,税费设置!$A$15:$B$27,2,FALSE),"含税不明"))</f>
        <v/>
      </c>
      <c r="J1850" s="6" t="str">
        <f t="shared" si="197"/>
        <v/>
      </c>
      <c r="K1850" s="6" t="str">
        <f>IF(AND(税费设置!$B$5="是",G1850="个人支出",J1850="应税"),"是","否")</f>
        <v>否</v>
      </c>
      <c r="L1850" s="8">
        <f t="shared" si="198"/>
        <v>0</v>
      </c>
      <c r="M1850" s="8">
        <f t="shared" si="199"/>
        <v>0</v>
      </c>
      <c r="N1850" s="8">
        <f t="shared" si="200"/>
        <v>0</v>
      </c>
      <c r="O1850" s="8">
        <f t="shared" si="201"/>
        <v>0</v>
      </c>
      <c r="P1850" s="8">
        <f>IF(K1850&lt;&gt;"是",0,IF(税费设置!$B$6="是",E1850/(1+税费设置!$B$10),E1850))</f>
        <v>0</v>
      </c>
      <c r="Q1850" s="8">
        <f>IF(K1850&lt;&gt;"是",0,P1850*税费设置!$B$8)</f>
        <v>0</v>
      </c>
      <c r="R1850" s="8">
        <f>IF(K1850&lt;&gt;"是",0,P1850*税费设置!$B$9)</f>
        <v>0</v>
      </c>
      <c r="S1850" s="8">
        <f t="shared" si="202"/>
        <v>0</v>
      </c>
    </row>
    <row r="1851" spans="1:19" ht="13.9">
      <c r="A1851" s="6" t="str">
        <f>IF(总支出!A1851="","",总支出!A1851)</f>
        <v/>
      </c>
      <c r="B1851" s="7" t="str">
        <f>IF(总支出!B1851="","",总支出!B1851)</f>
        <v/>
      </c>
      <c r="C1851" s="6" t="str">
        <f t="shared" si="196"/>
        <v/>
      </c>
      <c r="D1851" s="6" t="str">
        <f>IF(总支出!C1851="","",总支出!C1851)</f>
        <v/>
      </c>
      <c r="E1851" s="8" t="str">
        <f>IF(总支出!D1851="","",总支出!D1851)</f>
        <v/>
      </c>
      <c r="F1851" s="6" t="str">
        <f>IF(总支出!E1851="","",总支出!E1851)</f>
        <v/>
      </c>
      <c r="G1851" s="6" t="str">
        <f>IF(总支出!H1851="","",总支出!H1851)</f>
        <v/>
      </c>
      <c r="H1851" s="6" t="str">
        <f>IF(总支出!I1851="","自动",总支出!I1851)</f>
        <v>自动</v>
      </c>
      <c r="I1851" s="6" t="str">
        <f>IF(F1851="","",IFERROR(VLOOKUP(F1851,税费设置!$A$15:$B$27,2,FALSE),"含税不明"))</f>
        <v/>
      </c>
      <c r="J1851" s="6" t="str">
        <f t="shared" si="197"/>
        <v/>
      </c>
      <c r="K1851" s="6" t="str">
        <f>IF(AND(税费设置!$B$5="是",G1851="个人支出",J1851="应税"),"是","否")</f>
        <v>否</v>
      </c>
      <c r="L1851" s="8">
        <f t="shared" si="198"/>
        <v>0</v>
      </c>
      <c r="M1851" s="8">
        <f t="shared" si="199"/>
        <v>0</v>
      </c>
      <c r="N1851" s="8">
        <f t="shared" si="200"/>
        <v>0</v>
      </c>
      <c r="O1851" s="8">
        <f t="shared" si="201"/>
        <v>0</v>
      </c>
      <c r="P1851" s="8">
        <f>IF(K1851&lt;&gt;"是",0,IF(税费设置!$B$6="是",E1851/(1+税费设置!$B$10),E1851))</f>
        <v>0</v>
      </c>
      <c r="Q1851" s="8">
        <f>IF(K1851&lt;&gt;"是",0,P1851*税费设置!$B$8)</f>
        <v>0</v>
      </c>
      <c r="R1851" s="8">
        <f>IF(K1851&lt;&gt;"是",0,P1851*税费设置!$B$9)</f>
        <v>0</v>
      </c>
      <c r="S1851" s="8">
        <f t="shared" si="202"/>
        <v>0</v>
      </c>
    </row>
    <row r="1852" spans="1:19" ht="13.9">
      <c r="A1852" s="6" t="str">
        <f>IF(总支出!A1852="","",总支出!A1852)</f>
        <v/>
      </c>
      <c r="B1852" s="7" t="str">
        <f>IF(总支出!B1852="","",总支出!B1852)</f>
        <v/>
      </c>
      <c r="C1852" s="6" t="str">
        <f t="shared" si="196"/>
        <v/>
      </c>
      <c r="D1852" s="6" t="str">
        <f>IF(总支出!C1852="","",总支出!C1852)</f>
        <v/>
      </c>
      <c r="E1852" s="8" t="str">
        <f>IF(总支出!D1852="","",总支出!D1852)</f>
        <v/>
      </c>
      <c r="F1852" s="6" t="str">
        <f>IF(总支出!E1852="","",总支出!E1852)</f>
        <v/>
      </c>
      <c r="G1852" s="6" t="str">
        <f>IF(总支出!H1852="","",总支出!H1852)</f>
        <v/>
      </c>
      <c r="H1852" s="6" t="str">
        <f>IF(总支出!I1852="","自动",总支出!I1852)</f>
        <v>自动</v>
      </c>
      <c r="I1852" s="6" t="str">
        <f>IF(F1852="","",IFERROR(VLOOKUP(F1852,税费设置!$A$15:$B$27,2,FALSE),"含税不明"))</f>
        <v/>
      </c>
      <c r="J1852" s="6" t="str">
        <f t="shared" si="197"/>
        <v/>
      </c>
      <c r="K1852" s="6" t="str">
        <f>IF(AND(税费设置!$B$5="是",G1852="个人支出",J1852="应税"),"是","否")</f>
        <v>否</v>
      </c>
      <c r="L1852" s="8">
        <f t="shared" si="198"/>
        <v>0</v>
      </c>
      <c r="M1852" s="8">
        <f t="shared" si="199"/>
        <v>0</v>
      </c>
      <c r="N1852" s="8">
        <f t="shared" si="200"/>
        <v>0</v>
      </c>
      <c r="O1852" s="8">
        <f t="shared" si="201"/>
        <v>0</v>
      </c>
      <c r="P1852" s="8">
        <f>IF(K1852&lt;&gt;"是",0,IF(税费设置!$B$6="是",E1852/(1+税费设置!$B$10),E1852))</f>
        <v>0</v>
      </c>
      <c r="Q1852" s="8">
        <f>IF(K1852&lt;&gt;"是",0,P1852*税费设置!$B$8)</f>
        <v>0</v>
      </c>
      <c r="R1852" s="8">
        <f>IF(K1852&lt;&gt;"是",0,P1852*税费设置!$B$9)</f>
        <v>0</v>
      </c>
      <c r="S1852" s="8">
        <f t="shared" si="202"/>
        <v>0</v>
      </c>
    </row>
    <row r="1853" spans="1:19" ht="13.9">
      <c r="A1853" s="6" t="str">
        <f>IF(总支出!A1853="","",总支出!A1853)</f>
        <v/>
      </c>
      <c r="B1853" s="7" t="str">
        <f>IF(总支出!B1853="","",总支出!B1853)</f>
        <v/>
      </c>
      <c r="C1853" s="6" t="str">
        <f t="shared" si="196"/>
        <v/>
      </c>
      <c r="D1853" s="6" t="str">
        <f>IF(总支出!C1853="","",总支出!C1853)</f>
        <v/>
      </c>
      <c r="E1853" s="8" t="str">
        <f>IF(总支出!D1853="","",总支出!D1853)</f>
        <v/>
      </c>
      <c r="F1853" s="6" t="str">
        <f>IF(总支出!E1853="","",总支出!E1853)</f>
        <v/>
      </c>
      <c r="G1853" s="6" t="str">
        <f>IF(总支出!H1853="","",总支出!H1853)</f>
        <v/>
      </c>
      <c r="H1853" s="6" t="str">
        <f>IF(总支出!I1853="","自动",总支出!I1853)</f>
        <v>自动</v>
      </c>
      <c r="I1853" s="6" t="str">
        <f>IF(F1853="","",IFERROR(VLOOKUP(F1853,税费设置!$A$15:$B$27,2,FALSE),"含税不明"))</f>
        <v/>
      </c>
      <c r="J1853" s="6" t="str">
        <f t="shared" si="197"/>
        <v/>
      </c>
      <c r="K1853" s="6" t="str">
        <f>IF(AND(税费设置!$B$5="是",G1853="个人支出",J1853="应税"),"是","否")</f>
        <v>否</v>
      </c>
      <c r="L1853" s="8">
        <f t="shared" si="198"/>
        <v>0</v>
      </c>
      <c r="M1853" s="8">
        <f t="shared" si="199"/>
        <v>0</v>
      </c>
      <c r="N1853" s="8">
        <f t="shared" si="200"/>
        <v>0</v>
      </c>
      <c r="O1853" s="8">
        <f t="shared" si="201"/>
        <v>0</v>
      </c>
      <c r="P1853" s="8">
        <f>IF(K1853&lt;&gt;"是",0,IF(税费设置!$B$6="是",E1853/(1+税费设置!$B$10),E1853))</f>
        <v>0</v>
      </c>
      <c r="Q1853" s="8">
        <f>IF(K1853&lt;&gt;"是",0,P1853*税费设置!$B$8)</f>
        <v>0</v>
      </c>
      <c r="R1853" s="8">
        <f>IF(K1853&lt;&gt;"是",0,P1853*税费设置!$B$9)</f>
        <v>0</v>
      </c>
      <c r="S1853" s="8">
        <f t="shared" si="202"/>
        <v>0</v>
      </c>
    </row>
    <row r="1854" spans="1:19" ht="13.9">
      <c r="A1854" s="6" t="str">
        <f>IF(总支出!A1854="","",总支出!A1854)</f>
        <v/>
      </c>
      <c r="B1854" s="7" t="str">
        <f>IF(总支出!B1854="","",总支出!B1854)</f>
        <v/>
      </c>
      <c r="C1854" s="6" t="str">
        <f t="shared" si="196"/>
        <v/>
      </c>
      <c r="D1854" s="6" t="str">
        <f>IF(总支出!C1854="","",总支出!C1854)</f>
        <v/>
      </c>
      <c r="E1854" s="8" t="str">
        <f>IF(总支出!D1854="","",总支出!D1854)</f>
        <v/>
      </c>
      <c r="F1854" s="6" t="str">
        <f>IF(总支出!E1854="","",总支出!E1854)</f>
        <v/>
      </c>
      <c r="G1854" s="6" t="str">
        <f>IF(总支出!H1854="","",总支出!H1854)</f>
        <v/>
      </c>
      <c r="H1854" s="6" t="str">
        <f>IF(总支出!I1854="","自动",总支出!I1854)</f>
        <v>自动</v>
      </c>
      <c r="I1854" s="6" t="str">
        <f>IF(F1854="","",IFERROR(VLOOKUP(F1854,税费设置!$A$15:$B$27,2,FALSE),"含税不明"))</f>
        <v/>
      </c>
      <c r="J1854" s="6" t="str">
        <f t="shared" si="197"/>
        <v/>
      </c>
      <c r="K1854" s="6" t="str">
        <f>IF(AND(税费设置!$B$5="是",G1854="个人支出",J1854="应税"),"是","否")</f>
        <v>否</v>
      </c>
      <c r="L1854" s="8">
        <f t="shared" si="198"/>
        <v>0</v>
      </c>
      <c r="M1854" s="8">
        <f t="shared" si="199"/>
        <v>0</v>
      </c>
      <c r="N1854" s="8">
        <f t="shared" si="200"/>
        <v>0</v>
      </c>
      <c r="O1854" s="8">
        <f t="shared" si="201"/>
        <v>0</v>
      </c>
      <c r="P1854" s="8">
        <f>IF(K1854&lt;&gt;"是",0,IF(税费设置!$B$6="是",E1854/(1+税费设置!$B$10),E1854))</f>
        <v>0</v>
      </c>
      <c r="Q1854" s="8">
        <f>IF(K1854&lt;&gt;"是",0,P1854*税费设置!$B$8)</f>
        <v>0</v>
      </c>
      <c r="R1854" s="8">
        <f>IF(K1854&lt;&gt;"是",0,P1854*税费设置!$B$9)</f>
        <v>0</v>
      </c>
      <c r="S1854" s="8">
        <f t="shared" si="202"/>
        <v>0</v>
      </c>
    </row>
    <row r="1855" spans="1:19" ht="13.9">
      <c r="A1855" s="6" t="str">
        <f>IF(总支出!A1855="","",总支出!A1855)</f>
        <v/>
      </c>
      <c r="B1855" s="7" t="str">
        <f>IF(总支出!B1855="","",总支出!B1855)</f>
        <v/>
      </c>
      <c r="C1855" s="6" t="str">
        <f t="shared" si="196"/>
        <v/>
      </c>
      <c r="D1855" s="6" t="str">
        <f>IF(总支出!C1855="","",总支出!C1855)</f>
        <v/>
      </c>
      <c r="E1855" s="8" t="str">
        <f>IF(总支出!D1855="","",总支出!D1855)</f>
        <v/>
      </c>
      <c r="F1855" s="6" t="str">
        <f>IF(总支出!E1855="","",总支出!E1855)</f>
        <v/>
      </c>
      <c r="G1855" s="6" t="str">
        <f>IF(总支出!H1855="","",总支出!H1855)</f>
        <v/>
      </c>
      <c r="H1855" s="6" t="str">
        <f>IF(总支出!I1855="","自动",总支出!I1855)</f>
        <v>自动</v>
      </c>
      <c r="I1855" s="6" t="str">
        <f>IF(F1855="","",IFERROR(VLOOKUP(F1855,税费设置!$A$15:$B$27,2,FALSE),"含税不明"))</f>
        <v/>
      </c>
      <c r="J1855" s="6" t="str">
        <f t="shared" si="197"/>
        <v/>
      </c>
      <c r="K1855" s="6" t="str">
        <f>IF(AND(税费设置!$B$5="是",G1855="个人支出",J1855="应税"),"是","否")</f>
        <v>否</v>
      </c>
      <c r="L1855" s="8">
        <f t="shared" si="198"/>
        <v>0</v>
      </c>
      <c r="M1855" s="8">
        <f t="shared" si="199"/>
        <v>0</v>
      </c>
      <c r="N1855" s="8">
        <f t="shared" si="200"/>
        <v>0</v>
      </c>
      <c r="O1855" s="8">
        <f t="shared" si="201"/>
        <v>0</v>
      </c>
      <c r="P1855" s="8">
        <f>IF(K1855&lt;&gt;"是",0,IF(税费设置!$B$6="是",E1855/(1+税费设置!$B$10),E1855))</f>
        <v>0</v>
      </c>
      <c r="Q1855" s="8">
        <f>IF(K1855&lt;&gt;"是",0,P1855*税费设置!$B$8)</f>
        <v>0</v>
      </c>
      <c r="R1855" s="8">
        <f>IF(K1855&lt;&gt;"是",0,P1855*税费设置!$B$9)</f>
        <v>0</v>
      </c>
      <c r="S1855" s="8">
        <f t="shared" si="202"/>
        <v>0</v>
      </c>
    </row>
    <row r="1856" spans="1:19" ht="13.9">
      <c r="A1856" s="6" t="str">
        <f>IF(总支出!A1856="","",总支出!A1856)</f>
        <v/>
      </c>
      <c r="B1856" s="7" t="str">
        <f>IF(总支出!B1856="","",总支出!B1856)</f>
        <v/>
      </c>
      <c r="C1856" s="6" t="str">
        <f t="shared" si="196"/>
        <v/>
      </c>
      <c r="D1856" s="6" t="str">
        <f>IF(总支出!C1856="","",总支出!C1856)</f>
        <v/>
      </c>
      <c r="E1856" s="8" t="str">
        <f>IF(总支出!D1856="","",总支出!D1856)</f>
        <v/>
      </c>
      <c r="F1856" s="6" t="str">
        <f>IF(总支出!E1856="","",总支出!E1856)</f>
        <v/>
      </c>
      <c r="G1856" s="6" t="str">
        <f>IF(总支出!H1856="","",总支出!H1856)</f>
        <v/>
      </c>
      <c r="H1856" s="6" t="str">
        <f>IF(总支出!I1856="","自动",总支出!I1856)</f>
        <v>自动</v>
      </c>
      <c r="I1856" s="6" t="str">
        <f>IF(F1856="","",IFERROR(VLOOKUP(F1856,税费设置!$A$15:$B$27,2,FALSE),"含税不明"))</f>
        <v/>
      </c>
      <c r="J1856" s="6" t="str">
        <f t="shared" si="197"/>
        <v/>
      </c>
      <c r="K1856" s="6" t="str">
        <f>IF(AND(税费设置!$B$5="是",G1856="个人支出",J1856="应税"),"是","否")</f>
        <v>否</v>
      </c>
      <c r="L1856" s="8">
        <f t="shared" si="198"/>
        <v>0</v>
      </c>
      <c r="M1856" s="8">
        <f t="shared" si="199"/>
        <v>0</v>
      </c>
      <c r="N1856" s="8">
        <f t="shared" si="200"/>
        <v>0</v>
      </c>
      <c r="O1856" s="8">
        <f t="shared" si="201"/>
        <v>0</v>
      </c>
      <c r="P1856" s="8">
        <f>IF(K1856&lt;&gt;"是",0,IF(税费设置!$B$6="是",E1856/(1+税费设置!$B$10),E1856))</f>
        <v>0</v>
      </c>
      <c r="Q1856" s="8">
        <f>IF(K1856&lt;&gt;"是",0,P1856*税费设置!$B$8)</f>
        <v>0</v>
      </c>
      <c r="R1856" s="8">
        <f>IF(K1856&lt;&gt;"是",0,P1856*税费设置!$B$9)</f>
        <v>0</v>
      </c>
      <c r="S1856" s="8">
        <f t="shared" si="202"/>
        <v>0</v>
      </c>
    </row>
    <row r="1857" spans="1:19" ht="13.9">
      <c r="A1857" s="6" t="str">
        <f>IF(总支出!A1857="","",总支出!A1857)</f>
        <v/>
      </c>
      <c r="B1857" s="7" t="str">
        <f>IF(总支出!B1857="","",总支出!B1857)</f>
        <v/>
      </c>
      <c r="C1857" s="6" t="str">
        <f t="shared" si="196"/>
        <v/>
      </c>
      <c r="D1857" s="6" t="str">
        <f>IF(总支出!C1857="","",总支出!C1857)</f>
        <v/>
      </c>
      <c r="E1857" s="8" t="str">
        <f>IF(总支出!D1857="","",总支出!D1857)</f>
        <v/>
      </c>
      <c r="F1857" s="6" t="str">
        <f>IF(总支出!E1857="","",总支出!E1857)</f>
        <v/>
      </c>
      <c r="G1857" s="6" t="str">
        <f>IF(总支出!H1857="","",总支出!H1857)</f>
        <v/>
      </c>
      <c r="H1857" s="6" t="str">
        <f>IF(总支出!I1857="","自动",总支出!I1857)</f>
        <v>自动</v>
      </c>
      <c r="I1857" s="6" t="str">
        <f>IF(F1857="","",IFERROR(VLOOKUP(F1857,税费设置!$A$15:$B$27,2,FALSE),"含税不明"))</f>
        <v/>
      </c>
      <c r="J1857" s="6" t="str">
        <f t="shared" si="197"/>
        <v/>
      </c>
      <c r="K1857" s="6" t="str">
        <f>IF(AND(税费设置!$B$5="是",G1857="个人支出",J1857="应税"),"是","否")</f>
        <v>否</v>
      </c>
      <c r="L1857" s="8">
        <f t="shared" si="198"/>
        <v>0</v>
      </c>
      <c r="M1857" s="8">
        <f t="shared" si="199"/>
        <v>0</v>
      </c>
      <c r="N1857" s="8">
        <f t="shared" si="200"/>
        <v>0</v>
      </c>
      <c r="O1857" s="8">
        <f t="shared" si="201"/>
        <v>0</v>
      </c>
      <c r="P1857" s="8">
        <f>IF(K1857&lt;&gt;"是",0,IF(税费设置!$B$6="是",E1857/(1+税费设置!$B$10),E1857))</f>
        <v>0</v>
      </c>
      <c r="Q1857" s="8">
        <f>IF(K1857&lt;&gt;"是",0,P1857*税费设置!$B$8)</f>
        <v>0</v>
      </c>
      <c r="R1857" s="8">
        <f>IF(K1857&lt;&gt;"是",0,P1857*税费设置!$B$9)</f>
        <v>0</v>
      </c>
      <c r="S1857" s="8">
        <f t="shared" si="202"/>
        <v>0</v>
      </c>
    </row>
    <row r="1858" spans="1:19" ht="13.9">
      <c r="A1858" s="6" t="str">
        <f>IF(总支出!A1858="","",总支出!A1858)</f>
        <v/>
      </c>
      <c r="B1858" s="7" t="str">
        <f>IF(总支出!B1858="","",总支出!B1858)</f>
        <v/>
      </c>
      <c r="C1858" s="6" t="str">
        <f t="shared" si="196"/>
        <v/>
      </c>
      <c r="D1858" s="6" t="str">
        <f>IF(总支出!C1858="","",总支出!C1858)</f>
        <v/>
      </c>
      <c r="E1858" s="8" t="str">
        <f>IF(总支出!D1858="","",总支出!D1858)</f>
        <v/>
      </c>
      <c r="F1858" s="6" t="str">
        <f>IF(总支出!E1858="","",总支出!E1858)</f>
        <v/>
      </c>
      <c r="G1858" s="6" t="str">
        <f>IF(总支出!H1858="","",总支出!H1858)</f>
        <v/>
      </c>
      <c r="H1858" s="6" t="str">
        <f>IF(总支出!I1858="","自动",总支出!I1858)</f>
        <v>自动</v>
      </c>
      <c r="I1858" s="6" t="str">
        <f>IF(F1858="","",IFERROR(VLOOKUP(F1858,税费设置!$A$15:$B$27,2,FALSE),"含税不明"))</f>
        <v/>
      </c>
      <c r="J1858" s="6" t="str">
        <f t="shared" si="197"/>
        <v/>
      </c>
      <c r="K1858" s="6" t="str">
        <f>IF(AND(税费设置!$B$5="是",G1858="个人支出",J1858="应税"),"是","否")</f>
        <v>否</v>
      </c>
      <c r="L1858" s="8">
        <f t="shared" si="198"/>
        <v>0</v>
      </c>
      <c r="M1858" s="8">
        <f t="shared" si="199"/>
        <v>0</v>
      </c>
      <c r="N1858" s="8">
        <f t="shared" si="200"/>
        <v>0</v>
      </c>
      <c r="O1858" s="8">
        <f t="shared" si="201"/>
        <v>0</v>
      </c>
      <c r="P1858" s="8">
        <f>IF(K1858&lt;&gt;"是",0,IF(税费设置!$B$6="是",E1858/(1+税费设置!$B$10),E1858))</f>
        <v>0</v>
      </c>
      <c r="Q1858" s="8">
        <f>IF(K1858&lt;&gt;"是",0,P1858*税费设置!$B$8)</f>
        <v>0</v>
      </c>
      <c r="R1858" s="8">
        <f>IF(K1858&lt;&gt;"是",0,P1858*税费设置!$B$9)</f>
        <v>0</v>
      </c>
      <c r="S1858" s="8">
        <f t="shared" si="202"/>
        <v>0</v>
      </c>
    </row>
    <row r="1859" spans="1:19" ht="13.9">
      <c r="A1859" s="6" t="str">
        <f>IF(总支出!A1859="","",总支出!A1859)</f>
        <v/>
      </c>
      <c r="B1859" s="7" t="str">
        <f>IF(总支出!B1859="","",总支出!B1859)</f>
        <v/>
      </c>
      <c r="C1859" s="6" t="str">
        <f t="shared" si="196"/>
        <v/>
      </c>
      <c r="D1859" s="6" t="str">
        <f>IF(总支出!C1859="","",总支出!C1859)</f>
        <v/>
      </c>
      <c r="E1859" s="8" t="str">
        <f>IF(总支出!D1859="","",总支出!D1859)</f>
        <v/>
      </c>
      <c r="F1859" s="6" t="str">
        <f>IF(总支出!E1859="","",总支出!E1859)</f>
        <v/>
      </c>
      <c r="G1859" s="6" t="str">
        <f>IF(总支出!H1859="","",总支出!H1859)</f>
        <v/>
      </c>
      <c r="H1859" s="6" t="str">
        <f>IF(总支出!I1859="","自动",总支出!I1859)</f>
        <v>自动</v>
      </c>
      <c r="I1859" s="6" t="str">
        <f>IF(F1859="","",IFERROR(VLOOKUP(F1859,税费设置!$A$15:$B$27,2,FALSE),"含税不明"))</f>
        <v/>
      </c>
      <c r="J1859" s="6" t="str">
        <f t="shared" si="197"/>
        <v/>
      </c>
      <c r="K1859" s="6" t="str">
        <f>IF(AND(税费设置!$B$5="是",G1859="个人支出",J1859="应税"),"是","否")</f>
        <v>否</v>
      </c>
      <c r="L1859" s="8">
        <f t="shared" si="198"/>
        <v>0</v>
      </c>
      <c r="M1859" s="8">
        <f t="shared" si="199"/>
        <v>0</v>
      </c>
      <c r="N1859" s="8">
        <f t="shared" si="200"/>
        <v>0</v>
      </c>
      <c r="O1859" s="8">
        <f t="shared" si="201"/>
        <v>0</v>
      </c>
      <c r="P1859" s="8">
        <f>IF(K1859&lt;&gt;"是",0,IF(税费设置!$B$6="是",E1859/(1+税费设置!$B$10),E1859))</f>
        <v>0</v>
      </c>
      <c r="Q1859" s="8">
        <f>IF(K1859&lt;&gt;"是",0,P1859*税费设置!$B$8)</f>
        <v>0</v>
      </c>
      <c r="R1859" s="8">
        <f>IF(K1859&lt;&gt;"是",0,P1859*税费设置!$B$9)</f>
        <v>0</v>
      </c>
      <c r="S1859" s="8">
        <f t="shared" si="202"/>
        <v>0</v>
      </c>
    </row>
    <row r="1860" spans="1:19" ht="13.9">
      <c r="A1860" s="6" t="str">
        <f>IF(总支出!A1860="","",总支出!A1860)</f>
        <v/>
      </c>
      <c r="B1860" s="7" t="str">
        <f>IF(总支出!B1860="","",总支出!B1860)</f>
        <v/>
      </c>
      <c r="C1860" s="6" t="str">
        <f t="shared" ref="C1860:C1923" si="203">IF(B1860="","",TEXT(B1860,"yyyy-mm"))</f>
        <v/>
      </c>
      <c r="D1860" s="6" t="str">
        <f>IF(总支出!C1860="","",总支出!C1860)</f>
        <v/>
      </c>
      <c r="E1860" s="8" t="str">
        <f>IF(总支出!D1860="","",总支出!D1860)</f>
        <v/>
      </c>
      <c r="F1860" s="6" t="str">
        <f>IF(总支出!E1860="","",总支出!E1860)</f>
        <v/>
      </c>
      <c r="G1860" s="6" t="str">
        <f>IF(总支出!H1860="","",总支出!H1860)</f>
        <v/>
      </c>
      <c r="H1860" s="6" t="str">
        <f>IF(总支出!I1860="","自动",总支出!I1860)</f>
        <v>自动</v>
      </c>
      <c r="I1860" s="6" t="str">
        <f>IF(F1860="","",IFERROR(VLOOKUP(F1860,税费设置!$A$15:$B$27,2,FALSE),"含税不明"))</f>
        <v/>
      </c>
      <c r="J1860" s="6" t="str">
        <f t="shared" ref="J1860:J1923" si="204">IF(D1860="","",IF(H1860="自动",I1860,H1860))</f>
        <v/>
      </c>
      <c r="K1860" s="6" t="str">
        <f>IF(AND(税费设置!$B$5="是",G1860="个人支出",J1860="应税"),"是","否")</f>
        <v>否</v>
      </c>
      <c r="L1860" s="8">
        <f t="shared" ref="L1860:L1923" si="205">IF(K1860="是",E1860,0)</f>
        <v>0</v>
      </c>
      <c r="M1860" s="8">
        <f t="shared" ref="M1860:M1923" si="206">IF(AND(G1860="个人支出",J1860="零税率"),E1860,0)</f>
        <v>0</v>
      </c>
      <c r="N1860" s="8">
        <f t="shared" ref="N1860:N1923" si="207">IF(AND(G1860="个人支出",J1860="免税"),E1860,0)</f>
        <v>0</v>
      </c>
      <c r="O1860" s="8">
        <f t="shared" ref="O1860:O1923" si="208">IF(AND(G1860="个人支出",OR(J1860="含税不明",J1860="不适用")),E1860,0)</f>
        <v>0</v>
      </c>
      <c r="P1860" s="8">
        <f>IF(K1860&lt;&gt;"是",0,IF(税费设置!$B$6="是",E1860/(1+税费设置!$B$10),E1860))</f>
        <v>0</v>
      </c>
      <c r="Q1860" s="8">
        <f>IF(K1860&lt;&gt;"是",0,P1860*税费设置!$B$8)</f>
        <v>0</v>
      </c>
      <c r="R1860" s="8">
        <f>IF(K1860&lt;&gt;"是",0,P1860*税费设置!$B$9)</f>
        <v>0</v>
      </c>
      <c r="S1860" s="8">
        <f t="shared" ref="S1860:S1923" si="209">Q1860+R1860</f>
        <v>0</v>
      </c>
    </row>
    <row r="1861" spans="1:19" ht="13.9">
      <c r="A1861" s="6" t="str">
        <f>IF(总支出!A1861="","",总支出!A1861)</f>
        <v/>
      </c>
      <c r="B1861" s="7" t="str">
        <f>IF(总支出!B1861="","",总支出!B1861)</f>
        <v/>
      </c>
      <c r="C1861" s="6" t="str">
        <f t="shared" si="203"/>
        <v/>
      </c>
      <c r="D1861" s="6" t="str">
        <f>IF(总支出!C1861="","",总支出!C1861)</f>
        <v/>
      </c>
      <c r="E1861" s="8" t="str">
        <f>IF(总支出!D1861="","",总支出!D1861)</f>
        <v/>
      </c>
      <c r="F1861" s="6" t="str">
        <f>IF(总支出!E1861="","",总支出!E1861)</f>
        <v/>
      </c>
      <c r="G1861" s="6" t="str">
        <f>IF(总支出!H1861="","",总支出!H1861)</f>
        <v/>
      </c>
      <c r="H1861" s="6" t="str">
        <f>IF(总支出!I1861="","自动",总支出!I1861)</f>
        <v>自动</v>
      </c>
      <c r="I1861" s="6" t="str">
        <f>IF(F1861="","",IFERROR(VLOOKUP(F1861,税费设置!$A$15:$B$27,2,FALSE),"含税不明"))</f>
        <v/>
      </c>
      <c r="J1861" s="6" t="str">
        <f t="shared" si="204"/>
        <v/>
      </c>
      <c r="K1861" s="6" t="str">
        <f>IF(AND(税费设置!$B$5="是",G1861="个人支出",J1861="应税"),"是","否")</f>
        <v>否</v>
      </c>
      <c r="L1861" s="8">
        <f t="shared" si="205"/>
        <v>0</v>
      </c>
      <c r="M1861" s="8">
        <f t="shared" si="206"/>
        <v>0</v>
      </c>
      <c r="N1861" s="8">
        <f t="shared" si="207"/>
        <v>0</v>
      </c>
      <c r="O1861" s="8">
        <f t="shared" si="208"/>
        <v>0</v>
      </c>
      <c r="P1861" s="8">
        <f>IF(K1861&lt;&gt;"是",0,IF(税费设置!$B$6="是",E1861/(1+税费设置!$B$10),E1861))</f>
        <v>0</v>
      </c>
      <c r="Q1861" s="8">
        <f>IF(K1861&lt;&gt;"是",0,P1861*税费设置!$B$8)</f>
        <v>0</v>
      </c>
      <c r="R1861" s="8">
        <f>IF(K1861&lt;&gt;"是",0,P1861*税费设置!$B$9)</f>
        <v>0</v>
      </c>
      <c r="S1861" s="8">
        <f t="shared" si="209"/>
        <v>0</v>
      </c>
    </row>
    <row r="1862" spans="1:19" ht="13.9">
      <c r="A1862" s="6" t="str">
        <f>IF(总支出!A1862="","",总支出!A1862)</f>
        <v/>
      </c>
      <c r="B1862" s="7" t="str">
        <f>IF(总支出!B1862="","",总支出!B1862)</f>
        <v/>
      </c>
      <c r="C1862" s="6" t="str">
        <f t="shared" si="203"/>
        <v/>
      </c>
      <c r="D1862" s="6" t="str">
        <f>IF(总支出!C1862="","",总支出!C1862)</f>
        <v/>
      </c>
      <c r="E1862" s="8" t="str">
        <f>IF(总支出!D1862="","",总支出!D1862)</f>
        <v/>
      </c>
      <c r="F1862" s="6" t="str">
        <f>IF(总支出!E1862="","",总支出!E1862)</f>
        <v/>
      </c>
      <c r="G1862" s="6" t="str">
        <f>IF(总支出!H1862="","",总支出!H1862)</f>
        <v/>
      </c>
      <c r="H1862" s="6" t="str">
        <f>IF(总支出!I1862="","自动",总支出!I1862)</f>
        <v>自动</v>
      </c>
      <c r="I1862" s="6" t="str">
        <f>IF(F1862="","",IFERROR(VLOOKUP(F1862,税费设置!$A$15:$B$27,2,FALSE),"含税不明"))</f>
        <v/>
      </c>
      <c r="J1862" s="6" t="str">
        <f t="shared" si="204"/>
        <v/>
      </c>
      <c r="K1862" s="6" t="str">
        <f>IF(AND(税费设置!$B$5="是",G1862="个人支出",J1862="应税"),"是","否")</f>
        <v>否</v>
      </c>
      <c r="L1862" s="8">
        <f t="shared" si="205"/>
        <v>0</v>
      </c>
      <c r="M1862" s="8">
        <f t="shared" si="206"/>
        <v>0</v>
      </c>
      <c r="N1862" s="8">
        <f t="shared" si="207"/>
        <v>0</v>
      </c>
      <c r="O1862" s="8">
        <f t="shared" si="208"/>
        <v>0</v>
      </c>
      <c r="P1862" s="8">
        <f>IF(K1862&lt;&gt;"是",0,IF(税费设置!$B$6="是",E1862/(1+税费设置!$B$10),E1862))</f>
        <v>0</v>
      </c>
      <c r="Q1862" s="8">
        <f>IF(K1862&lt;&gt;"是",0,P1862*税费设置!$B$8)</f>
        <v>0</v>
      </c>
      <c r="R1862" s="8">
        <f>IF(K1862&lt;&gt;"是",0,P1862*税费设置!$B$9)</f>
        <v>0</v>
      </c>
      <c r="S1862" s="8">
        <f t="shared" si="209"/>
        <v>0</v>
      </c>
    </row>
    <row r="1863" spans="1:19" ht="13.9">
      <c r="A1863" s="6" t="str">
        <f>IF(总支出!A1863="","",总支出!A1863)</f>
        <v/>
      </c>
      <c r="B1863" s="7" t="str">
        <f>IF(总支出!B1863="","",总支出!B1863)</f>
        <v/>
      </c>
      <c r="C1863" s="6" t="str">
        <f t="shared" si="203"/>
        <v/>
      </c>
      <c r="D1863" s="6" t="str">
        <f>IF(总支出!C1863="","",总支出!C1863)</f>
        <v/>
      </c>
      <c r="E1863" s="8" t="str">
        <f>IF(总支出!D1863="","",总支出!D1863)</f>
        <v/>
      </c>
      <c r="F1863" s="6" t="str">
        <f>IF(总支出!E1863="","",总支出!E1863)</f>
        <v/>
      </c>
      <c r="G1863" s="6" t="str">
        <f>IF(总支出!H1863="","",总支出!H1863)</f>
        <v/>
      </c>
      <c r="H1863" s="6" t="str">
        <f>IF(总支出!I1863="","自动",总支出!I1863)</f>
        <v>自动</v>
      </c>
      <c r="I1863" s="6" t="str">
        <f>IF(F1863="","",IFERROR(VLOOKUP(F1863,税费设置!$A$15:$B$27,2,FALSE),"含税不明"))</f>
        <v/>
      </c>
      <c r="J1863" s="6" t="str">
        <f t="shared" si="204"/>
        <v/>
      </c>
      <c r="K1863" s="6" t="str">
        <f>IF(AND(税费设置!$B$5="是",G1863="个人支出",J1863="应税"),"是","否")</f>
        <v>否</v>
      </c>
      <c r="L1863" s="8">
        <f t="shared" si="205"/>
        <v>0</v>
      </c>
      <c r="M1863" s="8">
        <f t="shared" si="206"/>
        <v>0</v>
      </c>
      <c r="N1863" s="8">
        <f t="shared" si="207"/>
        <v>0</v>
      </c>
      <c r="O1863" s="8">
        <f t="shared" si="208"/>
        <v>0</v>
      </c>
      <c r="P1863" s="8">
        <f>IF(K1863&lt;&gt;"是",0,IF(税费设置!$B$6="是",E1863/(1+税费设置!$B$10),E1863))</f>
        <v>0</v>
      </c>
      <c r="Q1863" s="8">
        <f>IF(K1863&lt;&gt;"是",0,P1863*税费设置!$B$8)</f>
        <v>0</v>
      </c>
      <c r="R1863" s="8">
        <f>IF(K1863&lt;&gt;"是",0,P1863*税费设置!$B$9)</f>
        <v>0</v>
      </c>
      <c r="S1863" s="8">
        <f t="shared" si="209"/>
        <v>0</v>
      </c>
    </row>
    <row r="1864" spans="1:19" ht="13.9">
      <c r="A1864" s="6" t="str">
        <f>IF(总支出!A1864="","",总支出!A1864)</f>
        <v/>
      </c>
      <c r="B1864" s="7" t="str">
        <f>IF(总支出!B1864="","",总支出!B1864)</f>
        <v/>
      </c>
      <c r="C1864" s="6" t="str">
        <f t="shared" si="203"/>
        <v/>
      </c>
      <c r="D1864" s="6" t="str">
        <f>IF(总支出!C1864="","",总支出!C1864)</f>
        <v/>
      </c>
      <c r="E1864" s="8" t="str">
        <f>IF(总支出!D1864="","",总支出!D1864)</f>
        <v/>
      </c>
      <c r="F1864" s="6" t="str">
        <f>IF(总支出!E1864="","",总支出!E1864)</f>
        <v/>
      </c>
      <c r="G1864" s="6" t="str">
        <f>IF(总支出!H1864="","",总支出!H1864)</f>
        <v/>
      </c>
      <c r="H1864" s="6" t="str">
        <f>IF(总支出!I1864="","自动",总支出!I1864)</f>
        <v>自动</v>
      </c>
      <c r="I1864" s="6" t="str">
        <f>IF(F1864="","",IFERROR(VLOOKUP(F1864,税费设置!$A$15:$B$27,2,FALSE),"含税不明"))</f>
        <v/>
      </c>
      <c r="J1864" s="6" t="str">
        <f t="shared" si="204"/>
        <v/>
      </c>
      <c r="K1864" s="6" t="str">
        <f>IF(AND(税费设置!$B$5="是",G1864="个人支出",J1864="应税"),"是","否")</f>
        <v>否</v>
      </c>
      <c r="L1864" s="8">
        <f t="shared" si="205"/>
        <v>0</v>
      </c>
      <c r="M1864" s="8">
        <f t="shared" si="206"/>
        <v>0</v>
      </c>
      <c r="N1864" s="8">
        <f t="shared" si="207"/>
        <v>0</v>
      </c>
      <c r="O1864" s="8">
        <f t="shared" si="208"/>
        <v>0</v>
      </c>
      <c r="P1864" s="8">
        <f>IF(K1864&lt;&gt;"是",0,IF(税费设置!$B$6="是",E1864/(1+税费设置!$B$10),E1864))</f>
        <v>0</v>
      </c>
      <c r="Q1864" s="8">
        <f>IF(K1864&lt;&gt;"是",0,P1864*税费设置!$B$8)</f>
        <v>0</v>
      </c>
      <c r="R1864" s="8">
        <f>IF(K1864&lt;&gt;"是",0,P1864*税费设置!$B$9)</f>
        <v>0</v>
      </c>
      <c r="S1864" s="8">
        <f t="shared" si="209"/>
        <v>0</v>
      </c>
    </row>
    <row r="1865" spans="1:19" ht="13.9">
      <c r="A1865" s="6" t="str">
        <f>IF(总支出!A1865="","",总支出!A1865)</f>
        <v/>
      </c>
      <c r="B1865" s="7" t="str">
        <f>IF(总支出!B1865="","",总支出!B1865)</f>
        <v/>
      </c>
      <c r="C1865" s="6" t="str">
        <f t="shared" si="203"/>
        <v/>
      </c>
      <c r="D1865" s="6" t="str">
        <f>IF(总支出!C1865="","",总支出!C1865)</f>
        <v/>
      </c>
      <c r="E1865" s="8" t="str">
        <f>IF(总支出!D1865="","",总支出!D1865)</f>
        <v/>
      </c>
      <c r="F1865" s="6" t="str">
        <f>IF(总支出!E1865="","",总支出!E1865)</f>
        <v/>
      </c>
      <c r="G1865" s="6" t="str">
        <f>IF(总支出!H1865="","",总支出!H1865)</f>
        <v/>
      </c>
      <c r="H1865" s="6" t="str">
        <f>IF(总支出!I1865="","自动",总支出!I1865)</f>
        <v>自动</v>
      </c>
      <c r="I1865" s="6" t="str">
        <f>IF(F1865="","",IFERROR(VLOOKUP(F1865,税费设置!$A$15:$B$27,2,FALSE),"含税不明"))</f>
        <v/>
      </c>
      <c r="J1865" s="6" t="str">
        <f t="shared" si="204"/>
        <v/>
      </c>
      <c r="K1865" s="6" t="str">
        <f>IF(AND(税费设置!$B$5="是",G1865="个人支出",J1865="应税"),"是","否")</f>
        <v>否</v>
      </c>
      <c r="L1865" s="8">
        <f t="shared" si="205"/>
        <v>0</v>
      </c>
      <c r="M1865" s="8">
        <f t="shared" si="206"/>
        <v>0</v>
      </c>
      <c r="N1865" s="8">
        <f t="shared" si="207"/>
        <v>0</v>
      </c>
      <c r="O1865" s="8">
        <f t="shared" si="208"/>
        <v>0</v>
      </c>
      <c r="P1865" s="8">
        <f>IF(K1865&lt;&gt;"是",0,IF(税费设置!$B$6="是",E1865/(1+税费设置!$B$10),E1865))</f>
        <v>0</v>
      </c>
      <c r="Q1865" s="8">
        <f>IF(K1865&lt;&gt;"是",0,P1865*税费设置!$B$8)</f>
        <v>0</v>
      </c>
      <c r="R1865" s="8">
        <f>IF(K1865&lt;&gt;"是",0,P1865*税费设置!$B$9)</f>
        <v>0</v>
      </c>
      <c r="S1865" s="8">
        <f t="shared" si="209"/>
        <v>0</v>
      </c>
    </row>
    <row r="1866" spans="1:19" ht="13.9">
      <c r="A1866" s="6" t="str">
        <f>IF(总支出!A1866="","",总支出!A1866)</f>
        <v/>
      </c>
      <c r="B1866" s="7" t="str">
        <f>IF(总支出!B1866="","",总支出!B1866)</f>
        <v/>
      </c>
      <c r="C1866" s="6" t="str">
        <f t="shared" si="203"/>
        <v/>
      </c>
      <c r="D1866" s="6" t="str">
        <f>IF(总支出!C1866="","",总支出!C1866)</f>
        <v/>
      </c>
      <c r="E1866" s="8" t="str">
        <f>IF(总支出!D1866="","",总支出!D1866)</f>
        <v/>
      </c>
      <c r="F1866" s="6" t="str">
        <f>IF(总支出!E1866="","",总支出!E1866)</f>
        <v/>
      </c>
      <c r="G1866" s="6" t="str">
        <f>IF(总支出!H1866="","",总支出!H1866)</f>
        <v/>
      </c>
      <c r="H1866" s="6" t="str">
        <f>IF(总支出!I1866="","自动",总支出!I1866)</f>
        <v>自动</v>
      </c>
      <c r="I1866" s="6" t="str">
        <f>IF(F1866="","",IFERROR(VLOOKUP(F1866,税费设置!$A$15:$B$27,2,FALSE),"含税不明"))</f>
        <v/>
      </c>
      <c r="J1866" s="6" t="str">
        <f t="shared" si="204"/>
        <v/>
      </c>
      <c r="K1866" s="6" t="str">
        <f>IF(AND(税费设置!$B$5="是",G1866="个人支出",J1866="应税"),"是","否")</f>
        <v>否</v>
      </c>
      <c r="L1866" s="8">
        <f t="shared" si="205"/>
        <v>0</v>
      </c>
      <c r="M1866" s="8">
        <f t="shared" si="206"/>
        <v>0</v>
      </c>
      <c r="N1866" s="8">
        <f t="shared" si="207"/>
        <v>0</v>
      </c>
      <c r="O1866" s="8">
        <f t="shared" si="208"/>
        <v>0</v>
      </c>
      <c r="P1866" s="8">
        <f>IF(K1866&lt;&gt;"是",0,IF(税费设置!$B$6="是",E1866/(1+税费设置!$B$10),E1866))</f>
        <v>0</v>
      </c>
      <c r="Q1866" s="8">
        <f>IF(K1866&lt;&gt;"是",0,P1866*税费设置!$B$8)</f>
        <v>0</v>
      </c>
      <c r="R1866" s="8">
        <f>IF(K1866&lt;&gt;"是",0,P1866*税费设置!$B$9)</f>
        <v>0</v>
      </c>
      <c r="S1866" s="8">
        <f t="shared" si="209"/>
        <v>0</v>
      </c>
    </row>
    <row r="1867" spans="1:19" ht="13.9">
      <c r="A1867" s="6" t="str">
        <f>IF(总支出!A1867="","",总支出!A1867)</f>
        <v/>
      </c>
      <c r="B1867" s="7" t="str">
        <f>IF(总支出!B1867="","",总支出!B1867)</f>
        <v/>
      </c>
      <c r="C1867" s="6" t="str">
        <f t="shared" si="203"/>
        <v/>
      </c>
      <c r="D1867" s="6" t="str">
        <f>IF(总支出!C1867="","",总支出!C1867)</f>
        <v/>
      </c>
      <c r="E1867" s="8" t="str">
        <f>IF(总支出!D1867="","",总支出!D1867)</f>
        <v/>
      </c>
      <c r="F1867" s="6" t="str">
        <f>IF(总支出!E1867="","",总支出!E1867)</f>
        <v/>
      </c>
      <c r="G1867" s="6" t="str">
        <f>IF(总支出!H1867="","",总支出!H1867)</f>
        <v/>
      </c>
      <c r="H1867" s="6" t="str">
        <f>IF(总支出!I1867="","自动",总支出!I1867)</f>
        <v>自动</v>
      </c>
      <c r="I1867" s="6" t="str">
        <f>IF(F1867="","",IFERROR(VLOOKUP(F1867,税费设置!$A$15:$B$27,2,FALSE),"含税不明"))</f>
        <v/>
      </c>
      <c r="J1867" s="6" t="str">
        <f t="shared" si="204"/>
        <v/>
      </c>
      <c r="K1867" s="6" t="str">
        <f>IF(AND(税费设置!$B$5="是",G1867="个人支出",J1867="应税"),"是","否")</f>
        <v>否</v>
      </c>
      <c r="L1867" s="8">
        <f t="shared" si="205"/>
        <v>0</v>
      </c>
      <c r="M1867" s="8">
        <f t="shared" si="206"/>
        <v>0</v>
      </c>
      <c r="N1867" s="8">
        <f t="shared" si="207"/>
        <v>0</v>
      </c>
      <c r="O1867" s="8">
        <f t="shared" si="208"/>
        <v>0</v>
      </c>
      <c r="P1867" s="8">
        <f>IF(K1867&lt;&gt;"是",0,IF(税费设置!$B$6="是",E1867/(1+税费设置!$B$10),E1867))</f>
        <v>0</v>
      </c>
      <c r="Q1867" s="8">
        <f>IF(K1867&lt;&gt;"是",0,P1867*税费设置!$B$8)</f>
        <v>0</v>
      </c>
      <c r="R1867" s="8">
        <f>IF(K1867&lt;&gt;"是",0,P1867*税费设置!$B$9)</f>
        <v>0</v>
      </c>
      <c r="S1867" s="8">
        <f t="shared" si="209"/>
        <v>0</v>
      </c>
    </row>
    <row r="1868" spans="1:19" ht="13.9">
      <c r="A1868" s="6" t="str">
        <f>IF(总支出!A1868="","",总支出!A1868)</f>
        <v/>
      </c>
      <c r="B1868" s="7" t="str">
        <f>IF(总支出!B1868="","",总支出!B1868)</f>
        <v/>
      </c>
      <c r="C1868" s="6" t="str">
        <f t="shared" si="203"/>
        <v/>
      </c>
      <c r="D1868" s="6" t="str">
        <f>IF(总支出!C1868="","",总支出!C1868)</f>
        <v/>
      </c>
      <c r="E1868" s="8" t="str">
        <f>IF(总支出!D1868="","",总支出!D1868)</f>
        <v/>
      </c>
      <c r="F1868" s="6" t="str">
        <f>IF(总支出!E1868="","",总支出!E1868)</f>
        <v/>
      </c>
      <c r="G1868" s="6" t="str">
        <f>IF(总支出!H1868="","",总支出!H1868)</f>
        <v/>
      </c>
      <c r="H1868" s="6" t="str">
        <f>IF(总支出!I1868="","自动",总支出!I1868)</f>
        <v>自动</v>
      </c>
      <c r="I1868" s="6" t="str">
        <f>IF(F1868="","",IFERROR(VLOOKUP(F1868,税费设置!$A$15:$B$27,2,FALSE),"含税不明"))</f>
        <v/>
      </c>
      <c r="J1868" s="6" t="str">
        <f t="shared" si="204"/>
        <v/>
      </c>
      <c r="K1868" s="6" t="str">
        <f>IF(AND(税费设置!$B$5="是",G1868="个人支出",J1868="应税"),"是","否")</f>
        <v>否</v>
      </c>
      <c r="L1868" s="8">
        <f t="shared" si="205"/>
        <v>0</v>
      </c>
      <c r="M1868" s="8">
        <f t="shared" si="206"/>
        <v>0</v>
      </c>
      <c r="N1868" s="8">
        <f t="shared" si="207"/>
        <v>0</v>
      </c>
      <c r="O1868" s="8">
        <f t="shared" si="208"/>
        <v>0</v>
      </c>
      <c r="P1868" s="8">
        <f>IF(K1868&lt;&gt;"是",0,IF(税费设置!$B$6="是",E1868/(1+税费设置!$B$10),E1868))</f>
        <v>0</v>
      </c>
      <c r="Q1868" s="8">
        <f>IF(K1868&lt;&gt;"是",0,P1868*税费设置!$B$8)</f>
        <v>0</v>
      </c>
      <c r="R1868" s="8">
        <f>IF(K1868&lt;&gt;"是",0,P1868*税费设置!$B$9)</f>
        <v>0</v>
      </c>
      <c r="S1868" s="8">
        <f t="shared" si="209"/>
        <v>0</v>
      </c>
    </row>
    <row r="1869" spans="1:19" ht="13.9">
      <c r="A1869" s="6" t="str">
        <f>IF(总支出!A1869="","",总支出!A1869)</f>
        <v/>
      </c>
      <c r="B1869" s="7" t="str">
        <f>IF(总支出!B1869="","",总支出!B1869)</f>
        <v/>
      </c>
      <c r="C1869" s="6" t="str">
        <f t="shared" si="203"/>
        <v/>
      </c>
      <c r="D1869" s="6" t="str">
        <f>IF(总支出!C1869="","",总支出!C1869)</f>
        <v/>
      </c>
      <c r="E1869" s="8" t="str">
        <f>IF(总支出!D1869="","",总支出!D1869)</f>
        <v/>
      </c>
      <c r="F1869" s="6" t="str">
        <f>IF(总支出!E1869="","",总支出!E1869)</f>
        <v/>
      </c>
      <c r="G1869" s="6" t="str">
        <f>IF(总支出!H1869="","",总支出!H1869)</f>
        <v/>
      </c>
      <c r="H1869" s="6" t="str">
        <f>IF(总支出!I1869="","自动",总支出!I1869)</f>
        <v>自动</v>
      </c>
      <c r="I1869" s="6" t="str">
        <f>IF(F1869="","",IFERROR(VLOOKUP(F1869,税费设置!$A$15:$B$27,2,FALSE),"含税不明"))</f>
        <v/>
      </c>
      <c r="J1869" s="6" t="str">
        <f t="shared" si="204"/>
        <v/>
      </c>
      <c r="K1869" s="6" t="str">
        <f>IF(AND(税费设置!$B$5="是",G1869="个人支出",J1869="应税"),"是","否")</f>
        <v>否</v>
      </c>
      <c r="L1869" s="8">
        <f t="shared" si="205"/>
        <v>0</v>
      </c>
      <c r="M1869" s="8">
        <f t="shared" si="206"/>
        <v>0</v>
      </c>
      <c r="N1869" s="8">
        <f t="shared" si="207"/>
        <v>0</v>
      </c>
      <c r="O1869" s="8">
        <f t="shared" si="208"/>
        <v>0</v>
      </c>
      <c r="P1869" s="8">
        <f>IF(K1869&lt;&gt;"是",0,IF(税费设置!$B$6="是",E1869/(1+税费设置!$B$10),E1869))</f>
        <v>0</v>
      </c>
      <c r="Q1869" s="8">
        <f>IF(K1869&lt;&gt;"是",0,P1869*税费设置!$B$8)</f>
        <v>0</v>
      </c>
      <c r="R1869" s="8">
        <f>IF(K1869&lt;&gt;"是",0,P1869*税费设置!$B$9)</f>
        <v>0</v>
      </c>
      <c r="S1869" s="8">
        <f t="shared" si="209"/>
        <v>0</v>
      </c>
    </row>
    <row r="1870" spans="1:19" ht="13.9">
      <c r="A1870" s="6" t="str">
        <f>IF(总支出!A1870="","",总支出!A1870)</f>
        <v/>
      </c>
      <c r="B1870" s="7" t="str">
        <f>IF(总支出!B1870="","",总支出!B1870)</f>
        <v/>
      </c>
      <c r="C1870" s="6" t="str">
        <f t="shared" si="203"/>
        <v/>
      </c>
      <c r="D1870" s="6" t="str">
        <f>IF(总支出!C1870="","",总支出!C1870)</f>
        <v/>
      </c>
      <c r="E1870" s="8" t="str">
        <f>IF(总支出!D1870="","",总支出!D1870)</f>
        <v/>
      </c>
      <c r="F1870" s="6" t="str">
        <f>IF(总支出!E1870="","",总支出!E1870)</f>
        <v/>
      </c>
      <c r="G1870" s="6" t="str">
        <f>IF(总支出!H1870="","",总支出!H1870)</f>
        <v/>
      </c>
      <c r="H1870" s="6" t="str">
        <f>IF(总支出!I1870="","自动",总支出!I1870)</f>
        <v>自动</v>
      </c>
      <c r="I1870" s="6" t="str">
        <f>IF(F1870="","",IFERROR(VLOOKUP(F1870,税费设置!$A$15:$B$27,2,FALSE),"含税不明"))</f>
        <v/>
      </c>
      <c r="J1870" s="6" t="str">
        <f t="shared" si="204"/>
        <v/>
      </c>
      <c r="K1870" s="6" t="str">
        <f>IF(AND(税费设置!$B$5="是",G1870="个人支出",J1870="应税"),"是","否")</f>
        <v>否</v>
      </c>
      <c r="L1870" s="8">
        <f t="shared" si="205"/>
        <v>0</v>
      </c>
      <c r="M1870" s="8">
        <f t="shared" si="206"/>
        <v>0</v>
      </c>
      <c r="N1870" s="8">
        <f t="shared" si="207"/>
        <v>0</v>
      </c>
      <c r="O1870" s="8">
        <f t="shared" si="208"/>
        <v>0</v>
      </c>
      <c r="P1870" s="8">
        <f>IF(K1870&lt;&gt;"是",0,IF(税费设置!$B$6="是",E1870/(1+税费设置!$B$10),E1870))</f>
        <v>0</v>
      </c>
      <c r="Q1870" s="8">
        <f>IF(K1870&lt;&gt;"是",0,P1870*税费设置!$B$8)</f>
        <v>0</v>
      </c>
      <c r="R1870" s="8">
        <f>IF(K1870&lt;&gt;"是",0,P1870*税费设置!$B$9)</f>
        <v>0</v>
      </c>
      <c r="S1870" s="8">
        <f t="shared" si="209"/>
        <v>0</v>
      </c>
    </row>
    <row r="1871" spans="1:19" ht="13.9">
      <c r="A1871" s="6" t="str">
        <f>IF(总支出!A1871="","",总支出!A1871)</f>
        <v/>
      </c>
      <c r="B1871" s="7" t="str">
        <f>IF(总支出!B1871="","",总支出!B1871)</f>
        <v/>
      </c>
      <c r="C1871" s="6" t="str">
        <f t="shared" si="203"/>
        <v/>
      </c>
      <c r="D1871" s="6" t="str">
        <f>IF(总支出!C1871="","",总支出!C1871)</f>
        <v/>
      </c>
      <c r="E1871" s="8" t="str">
        <f>IF(总支出!D1871="","",总支出!D1871)</f>
        <v/>
      </c>
      <c r="F1871" s="6" t="str">
        <f>IF(总支出!E1871="","",总支出!E1871)</f>
        <v/>
      </c>
      <c r="G1871" s="6" t="str">
        <f>IF(总支出!H1871="","",总支出!H1871)</f>
        <v/>
      </c>
      <c r="H1871" s="6" t="str">
        <f>IF(总支出!I1871="","自动",总支出!I1871)</f>
        <v>自动</v>
      </c>
      <c r="I1871" s="6" t="str">
        <f>IF(F1871="","",IFERROR(VLOOKUP(F1871,税费设置!$A$15:$B$27,2,FALSE),"含税不明"))</f>
        <v/>
      </c>
      <c r="J1871" s="6" t="str">
        <f t="shared" si="204"/>
        <v/>
      </c>
      <c r="K1871" s="6" t="str">
        <f>IF(AND(税费设置!$B$5="是",G1871="个人支出",J1871="应税"),"是","否")</f>
        <v>否</v>
      </c>
      <c r="L1871" s="8">
        <f t="shared" si="205"/>
        <v>0</v>
      </c>
      <c r="M1871" s="8">
        <f t="shared" si="206"/>
        <v>0</v>
      </c>
      <c r="N1871" s="8">
        <f t="shared" si="207"/>
        <v>0</v>
      </c>
      <c r="O1871" s="8">
        <f t="shared" si="208"/>
        <v>0</v>
      </c>
      <c r="P1871" s="8">
        <f>IF(K1871&lt;&gt;"是",0,IF(税费设置!$B$6="是",E1871/(1+税费设置!$B$10),E1871))</f>
        <v>0</v>
      </c>
      <c r="Q1871" s="8">
        <f>IF(K1871&lt;&gt;"是",0,P1871*税费设置!$B$8)</f>
        <v>0</v>
      </c>
      <c r="R1871" s="8">
        <f>IF(K1871&lt;&gt;"是",0,P1871*税费设置!$B$9)</f>
        <v>0</v>
      </c>
      <c r="S1871" s="8">
        <f t="shared" si="209"/>
        <v>0</v>
      </c>
    </row>
    <row r="1872" spans="1:19" ht="13.9">
      <c r="A1872" s="6" t="str">
        <f>IF(总支出!A1872="","",总支出!A1872)</f>
        <v/>
      </c>
      <c r="B1872" s="7" t="str">
        <f>IF(总支出!B1872="","",总支出!B1872)</f>
        <v/>
      </c>
      <c r="C1872" s="6" t="str">
        <f t="shared" si="203"/>
        <v/>
      </c>
      <c r="D1872" s="6" t="str">
        <f>IF(总支出!C1872="","",总支出!C1872)</f>
        <v/>
      </c>
      <c r="E1872" s="8" t="str">
        <f>IF(总支出!D1872="","",总支出!D1872)</f>
        <v/>
      </c>
      <c r="F1872" s="6" t="str">
        <f>IF(总支出!E1872="","",总支出!E1872)</f>
        <v/>
      </c>
      <c r="G1872" s="6" t="str">
        <f>IF(总支出!H1872="","",总支出!H1872)</f>
        <v/>
      </c>
      <c r="H1872" s="6" t="str">
        <f>IF(总支出!I1872="","自动",总支出!I1872)</f>
        <v>自动</v>
      </c>
      <c r="I1872" s="6" t="str">
        <f>IF(F1872="","",IFERROR(VLOOKUP(F1872,税费设置!$A$15:$B$27,2,FALSE),"含税不明"))</f>
        <v/>
      </c>
      <c r="J1872" s="6" t="str">
        <f t="shared" si="204"/>
        <v/>
      </c>
      <c r="K1872" s="6" t="str">
        <f>IF(AND(税费设置!$B$5="是",G1872="个人支出",J1872="应税"),"是","否")</f>
        <v>否</v>
      </c>
      <c r="L1872" s="8">
        <f t="shared" si="205"/>
        <v>0</v>
      </c>
      <c r="M1872" s="8">
        <f t="shared" si="206"/>
        <v>0</v>
      </c>
      <c r="N1872" s="8">
        <f t="shared" si="207"/>
        <v>0</v>
      </c>
      <c r="O1872" s="8">
        <f t="shared" si="208"/>
        <v>0</v>
      </c>
      <c r="P1872" s="8">
        <f>IF(K1872&lt;&gt;"是",0,IF(税费设置!$B$6="是",E1872/(1+税费设置!$B$10),E1872))</f>
        <v>0</v>
      </c>
      <c r="Q1872" s="8">
        <f>IF(K1872&lt;&gt;"是",0,P1872*税费设置!$B$8)</f>
        <v>0</v>
      </c>
      <c r="R1872" s="8">
        <f>IF(K1872&lt;&gt;"是",0,P1872*税费设置!$B$9)</f>
        <v>0</v>
      </c>
      <c r="S1872" s="8">
        <f t="shared" si="209"/>
        <v>0</v>
      </c>
    </row>
    <row r="1873" spans="1:19" ht="13.9">
      <c r="A1873" s="6" t="str">
        <f>IF(总支出!A1873="","",总支出!A1873)</f>
        <v/>
      </c>
      <c r="B1873" s="7" t="str">
        <f>IF(总支出!B1873="","",总支出!B1873)</f>
        <v/>
      </c>
      <c r="C1873" s="6" t="str">
        <f t="shared" si="203"/>
        <v/>
      </c>
      <c r="D1873" s="6" t="str">
        <f>IF(总支出!C1873="","",总支出!C1873)</f>
        <v/>
      </c>
      <c r="E1873" s="8" t="str">
        <f>IF(总支出!D1873="","",总支出!D1873)</f>
        <v/>
      </c>
      <c r="F1873" s="6" t="str">
        <f>IF(总支出!E1873="","",总支出!E1873)</f>
        <v/>
      </c>
      <c r="G1873" s="6" t="str">
        <f>IF(总支出!H1873="","",总支出!H1873)</f>
        <v/>
      </c>
      <c r="H1873" s="6" t="str">
        <f>IF(总支出!I1873="","自动",总支出!I1873)</f>
        <v>自动</v>
      </c>
      <c r="I1873" s="6" t="str">
        <f>IF(F1873="","",IFERROR(VLOOKUP(F1873,税费设置!$A$15:$B$27,2,FALSE),"含税不明"))</f>
        <v/>
      </c>
      <c r="J1873" s="6" t="str">
        <f t="shared" si="204"/>
        <v/>
      </c>
      <c r="K1873" s="6" t="str">
        <f>IF(AND(税费设置!$B$5="是",G1873="个人支出",J1873="应税"),"是","否")</f>
        <v>否</v>
      </c>
      <c r="L1873" s="8">
        <f t="shared" si="205"/>
        <v>0</v>
      </c>
      <c r="M1873" s="8">
        <f t="shared" si="206"/>
        <v>0</v>
      </c>
      <c r="N1873" s="8">
        <f t="shared" si="207"/>
        <v>0</v>
      </c>
      <c r="O1873" s="8">
        <f t="shared" si="208"/>
        <v>0</v>
      </c>
      <c r="P1873" s="8">
        <f>IF(K1873&lt;&gt;"是",0,IF(税费设置!$B$6="是",E1873/(1+税费设置!$B$10),E1873))</f>
        <v>0</v>
      </c>
      <c r="Q1873" s="8">
        <f>IF(K1873&lt;&gt;"是",0,P1873*税费设置!$B$8)</f>
        <v>0</v>
      </c>
      <c r="R1873" s="8">
        <f>IF(K1873&lt;&gt;"是",0,P1873*税费设置!$B$9)</f>
        <v>0</v>
      </c>
      <c r="S1873" s="8">
        <f t="shared" si="209"/>
        <v>0</v>
      </c>
    </row>
    <row r="1874" spans="1:19" ht="13.9">
      <c r="A1874" s="6" t="str">
        <f>IF(总支出!A1874="","",总支出!A1874)</f>
        <v/>
      </c>
      <c r="B1874" s="7" t="str">
        <f>IF(总支出!B1874="","",总支出!B1874)</f>
        <v/>
      </c>
      <c r="C1874" s="6" t="str">
        <f t="shared" si="203"/>
        <v/>
      </c>
      <c r="D1874" s="6" t="str">
        <f>IF(总支出!C1874="","",总支出!C1874)</f>
        <v/>
      </c>
      <c r="E1874" s="8" t="str">
        <f>IF(总支出!D1874="","",总支出!D1874)</f>
        <v/>
      </c>
      <c r="F1874" s="6" t="str">
        <f>IF(总支出!E1874="","",总支出!E1874)</f>
        <v/>
      </c>
      <c r="G1874" s="6" t="str">
        <f>IF(总支出!H1874="","",总支出!H1874)</f>
        <v/>
      </c>
      <c r="H1874" s="6" t="str">
        <f>IF(总支出!I1874="","自动",总支出!I1874)</f>
        <v>自动</v>
      </c>
      <c r="I1874" s="6" t="str">
        <f>IF(F1874="","",IFERROR(VLOOKUP(F1874,税费设置!$A$15:$B$27,2,FALSE),"含税不明"))</f>
        <v/>
      </c>
      <c r="J1874" s="6" t="str">
        <f t="shared" si="204"/>
        <v/>
      </c>
      <c r="K1874" s="6" t="str">
        <f>IF(AND(税费设置!$B$5="是",G1874="个人支出",J1874="应税"),"是","否")</f>
        <v>否</v>
      </c>
      <c r="L1874" s="8">
        <f t="shared" si="205"/>
        <v>0</v>
      </c>
      <c r="M1874" s="8">
        <f t="shared" si="206"/>
        <v>0</v>
      </c>
      <c r="N1874" s="8">
        <f t="shared" si="207"/>
        <v>0</v>
      </c>
      <c r="O1874" s="8">
        <f t="shared" si="208"/>
        <v>0</v>
      </c>
      <c r="P1874" s="8">
        <f>IF(K1874&lt;&gt;"是",0,IF(税费设置!$B$6="是",E1874/(1+税费设置!$B$10),E1874))</f>
        <v>0</v>
      </c>
      <c r="Q1874" s="8">
        <f>IF(K1874&lt;&gt;"是",0,P1874*税费设置!$B$8)</f>
        <v>0</v>
      </c>
      <c r="R1874" s="8">
        <f>IF(K1874&lt;&gt;"是",0,P1874*税费设置!$B$9)</f>
        <v>0</v>
      </c>
      <c r="S1874" s="8">
        <f t="shared" si="209"/>
        <v>0</v>
      </c>
    </row>
    <row r="1875" spans="1:19" ht="13.9">
      <c r="A1875" s="6" t="str">
        <f>IF(总支出!A1875="","",总支出!A1875)</f>
        <v/>
      </c>
      <c r="B1875" s="7" t="str">
        <f>IF(总支出!B1875="","",总支出!B1875)</f>
        <v/>
      </c>
      <c r="C1875" s="6" t="str">
        <f t="shared" si="203"/>
        <v/>
      </c>
      <c r="D1875" s="6" t="str">
        <f>IF(总支出!C1875="","",总支出!C1875)</f>
        <v/>
      </c>
      <c r="E1875" s="8" t="str">
        <f>IF(总支出!D1875="","",总支出!D1875)</f>
        <v/>
      </c>
      <c r="F1875" s="6" t="str">
        <f>IF(总支出!E1875="","",总支出!E1875)</f>
        <v/>
      </c>
      <c r="G1875" s="6" t="str">
        <f>IF(总支出!H1875="","",总支出!H1875)</f>
        <v/>
      </c>
      <c r="H1875" s="6" t="str">
        <f>IF(总支出!I1875="","自动",总支出!I1875)</f>
        <v>自动</v>
      </c>
      <c r="I1875" s="6" t="str">
        <f>IF(F1875="","",IFERROR(VLOOKUP(F1875,税费设置!$A$15:$B$27,2,FALSE),"含税不明"))</f>
        <v/>
      </c>
      <c r="J1875" s="6" t="str">
        <f t="shared" si="204"/>
        <v/>
      </c>
      <c r="K1875" s="6" t="str">
        <f>IF(AND(税费设置!$B$5="是",G1875="个人支出",J1875="应税"),"是","否")</f>
        <v>否</v>
      </c>
      <c r="L1875" s="8">
        <f t="shared" si="205"/>
        <v>0</v>
      </c>
      <c r="M1875" s="8">
        <f t="shared" si="206"/>
        <v>0</v>
      </c>
      <c r="N1875" s="8">
        <f t="shared" si="207"/>
        <v>0</v>
      </c>
      <c r="O1875" s="8">
        <f t="shared" si="208"/>
        <v>0</v>
      </c>
      <c r="P1875" s="8">
        <f>IF(K1875&lt;&gt;"是",0,IF(税费设置!$B$6="是",E1875/(1+税费设置!$B$10),E1875))</f>
        <v>0</v>
      </c>
      <c r="Q1875" s="8">
        <f>IF(K1875&lt;&gt;"是",0,P1875*税费设置!$B$8)</f>
        <v>0</v>
      </c>
      <c r="R1875" s="8">
        <f>IF(K1875&lt;&gt;"是",0,P1875*税费设置!$B$9)</f>
        <v>0</v>
      </c>
      <c r="S1875" s="8">
        <f t="shared" si="209"/>
        <v>0</v>
      </c>
    </row>
    <row r="1876" spans="1:19" ht="13.9">
      <c r="A1876" s="6" t="str">
        <f>IF(总支出!A1876="","",总支出!A1876)</f>
        <v/>
      </c>
      <c r="B1876" s="7" t="str">
        <f>IF(总支出!B1876="","",总支出!B1876)</f>
        <v/>
      </c>
      <c r="C1876" s="6" t="str">
        <f t="shared" si="203"/>
        <v/>
      </c>
      <c r="D1876" s="6" t="str">
        <f>IF(总支出!C1876="","",总支出!C1876)</f>
        <v/>
      </c>
      <c r="E1876" s="8" t="str">
        <f>IF(总支出!D1876="","",总支出!D1876)</f>
        <v/>
      </c>
      <c r="F1876" s="6" t="str">
        <f>IF(总支出!E1876="","",总支出!E1876)</f>
        <v/>
      </c>
      <c r="G1876" s="6" t="str">
        <f>IF(总支出!H1876="","",总支出!H1876)</f>
        <v/>
      </c>
      <c r="H1876" s="6" t="str">
        <f>IF(总支出!I1876="","自动",总支出!I1876)</f>
        <v>自动</v>
      </c>
      <c r="I1876" s="6" t="str">
        <f>IF(F1876="","",IFERROR(VLOOKUP(F1876,税费设置!$A$15:$B$27,2,FALSE),"含税不明"))</f>
        <v/>
      </c>
      <c r="J1876" s="6" t="str">
        <f t="shared" si="204"/>
        <v/>
      </c>
      <c r="K1876" s="6" t="str">
        <f>IF(AND(税费设置!$B$5="是",G1876="个人支出",J1876="应税"),"是","否")</f>
        <v>否</v>
      </c>
      <c r="L1876" s="8">
        <f t="shared" si="205"/>
        <v>0</v>
      </c>
      <c r="M1876" s="8">
        <f t="shared" si="206"/>
        <v>0</v>
      </c>
      <c r="N1876" s="8">
        <f t="shared" si="207"/>
        <v>0</v>
      </c>
      <c r="O1876" s="8">
        <f t="shared" si="208"/>
        <v>0</v>
      </c>
      <c r="P1876" s="8">
        <f>IF(K1876&lt;&gt;"是",0,IF(税费设置!$B$6="是",E1876/(1+税费设置!$B$10),E1876))</f>
        <v>0</v>
      </c>
      <c r="Q1876" s="8">
        <f>IF(K1876&lt;&gt;"是",0,P1876*税费设置!$B$8)</f>
        <v>0</v>
      </c>
      <c r="R1876" s="8">
        <f>IF(K1876&lt;&gt;"是",0,P1876*税费设置!$B$9)</f>
        <v>0</v>
      </c>
      <c r="S1876" s="8">
        <f t="shared" si="209"/>
        <v>0</v>
      </c>
    </row>
    <row r="1877" spans="1:19" ht="13.9">
      <c r="A1877" s="6" t="str">
        <f>IF(总支出!A1877="","",总支出!A1877)</f>
        <v/>
      </c>
      <c r="B1877" s="7" t="str">
        <f>IF(总支出!B1877="","",总支出!B1877)</f>
        <v/>
      </c>
      <c r="C1877" s="6" t="str">
        <f t="shared" si="203"/>
        <v/>
      </c>
      <c r="D1877" s="6" t="str">
        <f>IF(总支出!C1877="","",总支出!C1877)</f>
        <v/>
      </c>
      <c r="E1877" s="8" t="str">
        <f>IF(总支出!D1877="","",总支出!D1877)</f>
        <v/>
      </c>
      <c r="F1877" s="6" t="str">
        <f>IF(总支出!E1877="","",总支出!E1877)</f>
        <v/>
      </c>
      <c r="G1877" s="6" t="str">
        <f>IF(总支出!H1877="","",总支出!H1877)</f>
        <v/>
      </c>
      <c r="H1877" s="6" t="str">
        <f>IF(总支出!I1877="","自动",总支出!I1877)</f>
        <v>自动</v>
      </c>
      <c r="I1877" s="6" t="str">
        <f>IF(F1877="","",IFERROR(VLOOKUP(F1877,税费设置!$A$15:$B$27,2,FALSE),"含税不明"))</f>
        <v/>
      </c>
      <c r="J1877" s="6" t="str">
        <f t="shared" si="204"/>
        <v/>
      </c>
      <c r="K1877" s="6" t="str">
        <f>IF(AND(税费设置!$B$5="是",G1877="个人支出",J1877="应税"),"是","否")</f>
        <v>否</v>
      </c>
      <c r="L1877" s="8">
        <f t="shared" si="205"/>
        <v>0</v>
      </c>
      <c r="M1877" s="8">
        <f t="shared" si="206"/>
        <v>0</v>
      </c>
      <c r="N1877" s="8">
        <f t="shared" si="207"/>
        <v>0</v>
      </c>
      <c r="O1877" s="8">
        <f t="shared" si="208"/>
        <v>0</v>
      </c>
      <c r="P1877" s="8">
        <f>IF(K1877&lt;&gt;"是",0,IF(税费设置!$B$6="是",E1877/(1+税费设置!$B$10),E1877))</f>
        <v>0</v>
      </c>
      <c r="Q1877" s="8">
        <f>IF(K1877&lt;&gt;"是",0,P1877*税费设置!$B$8)</f>
        <v>0</v>
      </c>
      <c r="R1877" s="8">
        <f>IF(K1877&lt;&gt;"是",0,P1877*税费设置!$B$9)</f>
        <v>0</v>
      </c>
      <c r="S1877" s="8">
        <f t="shared" si="209"/>
        <v>0</v>
      </c>
    </row>
    <row r="1878" spans="1:19" ht="13.9">
      <c r="A1878" s="6" t="str">
        <f>IF(总支出!A1878="","",总支出!A1878)</f>
        <v/>
      </c>
      <c r="B1878" s="7" t="str">
        <f>IF(总支出!B1878="","",总支出!B1878)</f>
        <v/>
      </c>
      <c r="C1878" s="6" t="str">
        <f t="shared" si="203"/>
        <v/>
      </c>
      <c r="D1878" s="6" t="str">
        <f>IF(总支出!C1878="","",总支出!C1878)</f>
        <v/>
      </c>
      <c r="E1878" s="8" t="str">
        <f>IF(总支出!D1878="","",总支出!D1878)</f>
        <v/>
      </c>
      <c r="F1878" s="6" t="str">
        <f>IF(总支出!E1878="","",总支出!E1878)</f>
        <v/>
      </c>
      <c r="G1878" s="6" t="str">
        <f>IF(总支出!H1878="","",总支出!H1878)</f>
        <v/>
      </c>
      <c r="H1878" s="6" t="str">
        <f>IF(总支出!I1878="","自动",总支出!I1878)</f>
        <v>自动</v>
      </c>
      <c r="I1878" s="6" t="str">
        <f>IF(F1878="","",IFERROR(VLOOKUP(F1878,税费设置!$A$15:$B$27,2,FALSE),"含税不明"))</f>
        <v/>
      </c>
      <c r="J1878" s="6" t="str">
        <f t="shared" si="204"/>
        <v/>
      </c>
      <c r="K1878" s="6" t="str">
        <f>IF(AND(税费设置!$B$5="是",G1878="个人支出",J1878="应税"),"是","否")</f>
        <v>否</v>
      </c>
      <c r="L1878" s="8">
        <f t="shared" si="205"/>
        <v>0</v>
      </c>
      <c r="M1878" s="8">
        <f t="shared" si="206"/>
        <v>0</v>
      </c>
      <c r="N1878" s="8">
        <f t="shared" si="207"/>
        <v>0</v>
      </c>
      <c r="O1878" s="8">
        <f t="shared" si="208"/>
        <v>0</v>
      </c>
      <c r="P1878" s="8">
        <f>IF(K1878&lt;&gt;"是",0,IF(税费设置!$B$6="是",E1878/(1+税费设置!$B$10),E1878))</f>
        <v>0</v>
      </c>
      <c r="Q1878" s="8">
        <f>IF(K1878&lt;&gt;"是",0,P1878*税费设置!$B$8)</f>
        <v>0</v>
      </c>
      <c r="R1878" s="8">
        <f>IF(K1878&lt;&gt;"是",0,P1878*税费设置!$B$9)</f>
        <v>0</v>
      </c>
      <c r="S1878" s="8">
        <f t="shared" si="209"/>
        <v>0</v>
      </c>
    </row>
    <row r="1879" spans="1:19" ht="13.9">
      <c r="A1879" s="6" t="str">
        <f>IF(总支出!A1879="","",总支出!A1879)</f>
        <v/>
      </c>
      <c r="B1879" s="7" t="str">
        <f>IF(总支出!B1879="","",总支出!B1879)</f>
        <v/>
      </c>
      <c r="C1879" s="6" t="str">
        <f t="shared" si="203"/>
        <v/>
      </c>
      <c r="D1879" s="6" t="str">
        <f>IF(总支出!C1879="","",总支出!C1879)</f>
        <v/>
      </c>
      <c r="E1879" s="8" t="str">
        <f>IF(总支出!D1879="","",总支出!D1879)</f>
        <v/>
      </c>
      <c r="F1879" s="6" t="str">
        <f>IF(总支出!E1879="","",总支出!E1879)</f>
        <v/>
      </c>
      <c r="G1879" s="6" t="str">
        <f>IF(总支出!H1879="","",总支出!H1879)</f>
        <v/>
      </c>
      <c r="H1879" s="6" t="str">
        <f>IF(总支出!I1879="","自动",总支出!I1879)</f>
        <v>自动</v>
      </c>
      <c r="I1879" s="6" t="str">
        <f>IF(F1879="","",IFERROR(VLOOKUP(F1879,税费设置!$A$15:$B$27,2,FALSE),"含税不明"))</f>
        <v/>
      </c>
      <c r="J1879" s="6" t="str">
        <f t="shared" si="204"/>
        <v/>
      </c>
      <c r="K1879" s="6" t="str">
        <f>IF(AND(税费设置!$B$5="是",G1879="个人支出",J1879="应税"),"是","否")</f>
        <v>否</v>
      </c>
      <c r="L1879" s="8">
        <f t="shared" si="205"/>
        <v>0</v>
      </c>
      <c r="M1879" s="8">
        <f t="shared" si="206"/>
        <v>0</v>
      </c>
      <c r="N1879" s="8">
        <f t="shared" si="207"/>
        <v>0</v>
      </c>
      <c r="O1879" s="8">
        <f t="shared" si="208"/>
        <v>0</v>
      </c>
      <c r="P1879" s="8">
        <f>IF(K1879&lt;&gt;"是",0,IF(税费设置!$B$6="是",E1879/(1+税费设置!$B$10),E1879))</f>
        <v>0</v>
      </c>
      <c r="Q1879" s="8">
        <f>IF(K1879&lt;&gt;"是",0,P1879*税费设置!$B$8)</f>
        <v>0</v>
      </c>
      <c r="R1879" s="8">
        <f>IF(K1879&lt;&gt;"是",0,P1879*税费设置!$B$9)</f>
        <v>0</v>
      </c>
      <c r="S1879" s="8">
        <f t="shared" si="209"/>
        <v>0</v>
      </c>
    </row>
    <row r="1880" spans="1:19" ht="13.9">
      <c r="A1880" s="6" t="str">
        <f>IF(总支出!A1880="","",总支出!A1880)</f>
        <v/>
      </c>
      <c r="B1880" s="7" t="str">
        <f>IF(总支出!B1880="","",总支出!B1880)</f>
        <v/>
      </c>
      <c r="C1880" s="6" t="str">
        <f t="shared" si="203"/>
        <v/>
      </c>
      <c r="D1880" s="6" t="str">
        <f>IF(总支出!C1880="","",总支出!C1880)</f>
        <v/>
      </c>
      <c r="E1880" s="8" t="str">
        <f>IF(总支出!D1880="","",总支出!D1880)</f>
        <v/>
      </c>
      <c r="F1880" s="6" t="str">
        <f>IF(总支出!E1880="","",总支出!E1880)</f>
        <v/>
      </c>
      <c r="G1880" s="6" t="str">
        <f>IF(总支出!H1880="","",总支出!H1880)</f>
        <v/>
      </c>
      <c r="H1880" s="6" t="str">
        <f>IF(总支出!I1880="","自动",总支出!I1880)</f>
        <v>自动</v>
      </c>
      <c r="I1880" s="6" t="str">
        <f>IF(F1880="","",IFERROR(VLOOKUP(F1880,税费设置!$A$15:$B$27,2,FALSE),"含税不明"))</f>
        <v/>
      </c>
      <c r="J1880" s="6" t="str">
        <f t="shared" si="204"/>
        <v/>
      </c>
      <c r="K1880" s="6" t="str">
        <f>IF(AND(税费设置!$B$5="是",G1880="个人支出",J1880="应税"),"是","否")</f>
        <v>否</v>
      </c>
      <c r="L1880" s="8">
        <f t="shared" si="205"/>
        <v>0</v>
      </c>
      <c r="M1880" s="8">
        <f t="shared" si="206"/>
        <v>0</v>
      </c>
      <c r="N1880" s="8">
        <f t="shared" si="207"/>
        <v>0</v>
      </c>
      <c r="O1880" s="8">
        <f t="shared" si="208"/>
        <v>0</v>
      </c>
      <c r="P1880" s="8">
        <f>IF(K1880&lt;&gt;"是",0,IF(税费设置!$B$6="是",E1880/(1+税费设置!$B$10),E1880))</f>
        <v>0</v>
      </c>
      <c r="Q1880" s="8">
        <f>IF(K1880&lt;&gt;"是",0,P1880*税费设置!$B$8)</f>
        <v>0</v>
      </c>
      <c r="R1880" s="8">
        <f>IF(K1880&lt;&gt;"是",0,P1880*税费设置!$B$9)</f>
        <v>0</v>
      </c>
      <c r="S1880" s="8">
        <f t="shared" si="209"/>
        <v>0</v>
      </c>
    </row>
    <row r="1881" spans="1:19" ht="13.9">
      <c r="A1881" s="6" t="str">
        <f>IF(总支出!A1881="","",总支出!A1881)</f>
        <v/>
      </c>
      <c r="B1881" s="7" t="str">
        <f>IF(总支出!B1881="","",总支出!B1881)</f>
        <v/>
      </c>
      <c r="C1881" s="6" t="str">
        <f t="shared" si="203"/>
        <v/>
      </c>
      <c r="D1881" s="6" t="str">
        <f>IF(总支出!C1881="","",总支出!C1881)</f>
        <v/>
      </c>
      <c r="E1881" s="8" t="str">
        <f>IF(总支出!D1881="","",总支出!D1881)</f>
        <v/>
      </c>
      <c r="F1881" s="6" t="str">
        <f>IF(总支出!E1881="","",总支出!E1881)</f>
        <v/>
      </c>
      <c r="G1881" s="6" t="str">
        <f>IF(总支出!H1881="","",总支出!H1881)</f>
        <v/>
      </c>
      <c r="H1881" s="6" t="str">
        <f>IF(总支出!I1881="","自动",总支出!I1881)</f>
        <v>自动</v>
      </c>
      <c r="I1881" s="6" t="str">
        <f>IF(F1881="","",IFERROR(VLOOKUP(F1881,税费设置!$A$15:$B$27,2,FALSE),"含税不明"))</f>
        <v/>
      </c>
      <c r="J1881" s="6" t="str">
        <f t="shared" si="204"/>
        <v/>
      </c>
      <c r="K1881" s="6" t="str">
        <f>IF(AND(税费设置!$B$5="是",G1881="个人支出",J1881="应税"),"是","否")</f>
        <v>否</v>
      </c>
      <c r="L1881" s="8">
        <f t="shared" si="205"/>
        <v>0</v>
      </c>
      <c r="M1881" s="8">
        <f t="shared" si="206"/>
        <v>0</v>
      </c>
      <c r="N1881" s="8">
        <f t="shared" si="207"/>
        <v>0</v>
      </c>
      <c r="O1881" s="8">
        <f t="shared" si="208"/>
        <v>0</v>
      </c>
      <c r="P1881" s="8">
        <f>IF(K1881&lt;&gt;"是",0,IF(税费设置!$B$6="是",E1881/(1+税费设置!$B$10),E1881))</f>
        <v>0</v>
      </c>
      <c r="Q1881" s="8">
        <f>IF(K1881&lt;&gt;"是",0,P1881*税费设置!$B$8)</f>
        <v>0</v>
      </c>
      <c r="R1881" s="8">
        <f>IF(K1881&lt;&gt;"是",0,P1881*税费设置!$B$9)</f>
        <v>0</v>
      </c>
      <c r="S1881" s="8">
        <f t="shared" si="209"/>
        <v>0</v>
      </c>
    </row>
    <row r="1882" spans="1:19" ht="13.9">
      <c r="A1882" s="6" t="str">
        <f>IF(总支出!A1882="","",总支出!A1882)</f>
        <v/>
      </c>
      <c r="B1882" s="7" t="str">
        <f>IF(总支出!B1882="","",总支出!B1882)</f>
        <v/>
      </c>
      <c r="C1882" s="6" t="str">
        <f t="shared" si="203"/>
        <v/>
      </c>
      <c r="D1882" s="6" t="str">
        <f>IF(总支出!C1882="","",总支出!C1882)</f>
        <v/>
      </c>
      <c r="E1882" s="8" t="str">
        <f>IF(总支出!D1882="","",总支出!D1882)</f>
        <v/>
      </c>
      <c r="F1882" s="6" t="str">
        <f>IF(总支出!E1882="","",总支出!E1882)</f>
        <v/>
      </c>
      <c r="G1882" s="6" t="str">
        <f>IF(总支出!H1882="","",总支出!H1882)</f>
        <v/>
      </c>
      <c r="H1882" s="6" t="str">
        <f>IF(总支出!I1882="","自动",总支出!I1882)</f>
        <v>自动</v>
      </c>
      <c r="I1882" s="6" t="str">
        <f>IF(F1882="","",IFERROR(VLOOKUP(F1882,税费设置!$A$15:$B$27,2,FALSE),"含税不明"))</f>
        <v/>
      </c>
      <c r="J1882" s="6" t="str">
        <f t="shared" si="204"/>
        <v/>
      </c>
      <c r="K1882" s="6" t="str">
        <f>IF(AND(税费设置!$B$5="是",G1882="个人支出",J1882="应税"),"是","否")</f>
        <v>否</v>
      </c>
      <c r="L1882" s="8">
        <f t="shared" si="205"/>
        <v>0</v>
      </c>
      <c r="M1882" s="8">
        <f t="shared" si="206"/>
        <v>0</v>
      </c>
      <c r="N1882" s="8">
        <f t="shared" si="207"/>
        <v>0</v>
      </c>
      <c r="O1882" s="8">
        <f t="shared" si="208"/>
        <v>0</v>
      </c>
      <c r="P1882" s="8">
        <f>IF(K1882&lt;&gt;"是",0,IF(税费设置!$B$6="是",E1882/(1+税费设置!$B$10),E1882))</f>
        <v>0</v>
      </c>
      <c r="Q1882" s="8">
        <f>IF(K1882&lt;&gt;"是",0,P1882*税费设置!$B$8)</f>
        <v>0</v>
      </c>
      <c r="R1882" s="8">
        <f>IF(K1882&lt;&gt;"是",0,P1882*税费设置!$B$9)</f>
        <v>0</v>
      </c>
      <c r="S1882" s="8">
        <f t="shared" si="209"/>
        <v>0</v>
      </c>
    </row>
    <row r="1883" spans="1:19" ht="13.9">
      <c r="A1883" s="6" t="str">
        <f>IF(总支出!A1883="","",总支出!A1883)</f>
        <v/>
      </c>
      <c r="B1883" s="7" t="str">
        <f>IF(总支出!B1883="","",总支出!B1883)</f>
        <v/>
      </c>
      <c r="C1883" s="6" t="str">
        <f t="shared" si="203"/>
        <v/>
      </c>
      <c r="D1883" s="6" t="str">
        <f>IF(总支出!C1883="","",总支出!C1883)</f>
        <v/>
      </c>
      <c r="E1883" s="8" t="str">
        <f>IF(总支出!D1883="","",总支出!D1883)</f>
        <v/>
      </c>
      <c r="F1883" s="6" t="str">
        <f>IF(总支出!E1883="","",总支出!E1883)</f>
        <v/>
      </c>
      <c r="G1883" s="6" t="str">
        <f>IF(总支出!H1883="","",总支出!H1883)</f>
        <v/>
      </c>
      <c r="H1883" s="6" t="str">
        <f>IF(总支出!I1883="","自动",总支出!I1883)</f>
        <v>自动</v>
      </c>
      <c r="I1883" s="6" t="str">
        <f>IF(F1883="","",IFERROR(VLOOKUP(F1883,税费设置!$A$15:$B$27,2,FALSE),"含税不明"))</f>
        <v/>
      </c>
      <c r="J1883" s="6" t="str">
        <f t="shared" si="204"/>
        <v/>
      </c>
      <c r="K1883" s="6" t="str">
        <f>IF(AND(税费设置!$B$5="是",G1883="个人支出",J1883="应税"),"是","否")</f>
        <v>否</v>
      </c>
      <c r="L1883" s="8">
        <f t="shared" si="205"/>
        <v>0</v>
      </c>
      <c r="M1883" s="8">
        <f t="shared" si="206"/>
        <v>0</v>
      </c>
      <c r="N1883" s="8">
        <f t="shared" si="207"/>
        <v>0</v>
      </c>
      <c r="O1883" s="8">
        <f t="shared" si="208"/>
        <v>0</v>
      </c>
      <c r="P1883" s="8">
        <f>IF(K1883&lt;&gt;"是",0,IF(税费设置!$B$6="是",E1883/(1+税费设置!$B$10),E1883))</f>
        <v>0</v>
      </c>
      <c r="Q1883" s="8">
        <f>IF(K1883&lt;&gt;"是",0,P1883*税费设置!$B$8)</f>
        <v>0</v>
      </c>
      <c r="R1883" s="8">
        <f>IF(K1883&lt;&gt;"是",0,P1883*税费设置!$B$9)</f>
        <v>0</v>
      </c>
      <c r="S1883" s="8">
        <f t="shared" si="209"/>
        <v>0</v>
      </c>
    </row>
    <row r="1884" spans="1:19" ht="13.9">
      <c r="A1884" s="6" t="str">
        <f>IF(总支出!A1884="","",总支出!A1884)</f>
        <v/>
      </c>
      <c r="B1884" s="7" t="str">
        <f>IF(总支出!B1884="","",总支出!B1884)</f>
        <v/>
      </c>
      <c r="C1884" s="6" t="str">
        <f t="shared" si="203"/>
        <v/>
      </c>
      <c r="D1884" s="6" t="str">
        <f>IF(总支出!C1884="","",总支出!C1884)</f>
        <v/>
      </c>
      <c r="E1884" s="8" t="str">
        <f>IF(总支出!D1884="","",总支出!D1884)</f>
        <v/>
      </c>
      <c r="F1884" s="6" t="str">
        <f>IF(总支出!E1884="","",总支出!E1884)</f>
        <v/>
      </c>
      <c r="G1884" s="6" t="str">
        <f>IF(总支出!H1884="","",总支出!H1884)</f>
        <v/>
      </c>
      <c r="H1884" s="6" t="str">
        <f>IF(总支出!I1884="","自动",总支出!I1884)</f>
        <v>自动</v>
      </c>
      <c r="I1884" s="6" t="str">
        <f>IF(F1884="","",IFERROR(VLOOKUP(F1884,税费设置!$A$15:$B$27,2,FALSE),"含税不明"))</f>
        <v/>
      </c>
      <c r="J1884" s="6" t="str">
        <f t="shared" si="204"/>
        <v/>
      </c>
      <c r="K1884" s="6" t="str">
        <f>IF(AND(税费设置!$B$5="是",G1884="个人支出",J1884="应税"),"是","否")</f>
        <v>否</v>
      </c>
      <c r="L1884" s="8">
        <f t="shared" si="205"/>
        <v>0</v>
      </c>
      <c r="M1884" s="8">
        <f t="shared" si="206"/>
        <v>0</v>
      </c>
      <c r="N1884" s="8">
        <f t="shared" si="207"/>
        <v>0</v>
      </c>
      <c r="O1884" s="8">
        <f t="shared" si="208"/>
        <v>0</v>
      </c>
      <c r="P1884" s="8">
        <f>IF(K1884&lt;&gt;"是",0,IF(税费设置!$B$6="是",E1884/(1+税费设置!$B$10),E1884))</f>
        <v>0</v>
      </c>
      <c r="Q1884" s="8">
        <f>IF(K1884&lt;&gt;"是",0,P1884*税费设置!$B$8)</f>
        <v>0</v>
      </c>
      <c r="R1884" s="8">
        <f>IF(K1884&lt;&gt;"是",0,P1884*税费设置!$B$9)</f>
        <v>0</v>
      </c>
      <c r="S1884" s="8">
        <f t="shared" si="209"/>
        <v>0</v>
      </c>
    </row>
    <row r="1885" spans="1:19" ht="13.9">
      <c r="A1885" s="6" t="str">
        <f>IF(总支出!A1885="","",总支出!A1885)</f>
        <v/>
      </c>
      <c r="B1885" s="7" t="str">
        <f>IF(总支出!B1885="","",总支出!B1885)</f>
        <v/>
      </c>
      <c r="C1885" s="6" t="str">
        <f t="shared" si="203"/>
        <v/>
      </c>
      <c r="D1885" s="6" t="str">
        <f>IF(总支出!C1885="","",总支出!C1885)</f>
        <v/>
      </c>
      <c r="E1885" s="8" t="str">
        <f>IF(总支出!D1885="","",总支出!D1885)</f>
        <v/>
      </c>
      <c r="F1885" s="6" t="str">
        <f>IF(总支出!E1885="","",总支出!E1885)</f>
        <v/>
      </c>
      <c r="G1885" s="6" t="str">
        <f>IF(总支出!H1885="","",总支出!H1885)</f>
        <v/>
      </c>
      <c r="H1885" s="6" t="str">
        <f>IF(总支出!I1885="","自动",总支出!I1885)</f>
        <v>自动</v>
      </c>
      <c r="I1885" s="6" t="str">
        <f>IF(F1885="","",IFERROR(VLOOKUP(F1885,税费设置!$A$15:$B$27,2,FALSE),"含税不明"))</f>
        <v/>
      </c>
      <c r="J1885" s="6" t="str">
        <f t="shared" si="204"/>
        <v/>
      </c>
      <c r="K1885" s="6" t="str">
        <f>IF(AND(税费设置!$B$5="是",G1885="个人支出",J1885="应税"),"是","否")</f>
        <v>否</v>
      </c>
      <c r="L1885" s="8">
        <f t="shared" si="205"/>
        <v>0</v>
      </c>
      <c r="M1885" s="8">
        <f t="shared" si="206"/>
        <v>0</v>
      </c>
      <c r="N1885" s="8">
        <f t="shared" si="207"/>
        <v>0</v>
      </c>
      <c r="O1885" s="8">
        <f t="shared" si="208"/>
        <v>0</v>
      </c>
      <c r="P1885" s="8">
        <f>IF(K1885&lt;&gt;"是",0,IF(税费设置!$B$6="是",E1885/(1+税费设置!$B$10),E1885))</f>
        <v>0</v>
      </c>
      <c r="Q1885" s="8">
        <f>IF(K1885&lt;&gt;"是",0,P1885*税费设置!$B$8)</f>
        <v>0</v>
      </c>
      <c r="R1885" s="8">
        <f>IF(K1885&lt;&gt;"是",0,P1885*税费设置!$B$9)</f>
        <v>0</v>
      </c>
      <c r="S1885" s="8">
        <f t="shared" si="209"/>
        <v>0</v>
      </c>
    </row>
    <row r="1886" spans="1:19" ht="13.9">
      <c r="A1886" s="6" t="str">
        <f>IF(总支出!A1886="","",总支出!A1886)</f>
        <v/>
      </c>
      <c r="B1886" s="7" t="str">
        <f>IF(总支出!B1886="","",总支出!B1886)</f>
        <v/>
      </c>
      <c r="C1886" s="6" t="str">
        <f t="shared" si="203"/>
        <v/>
      </c>
      <c r="D1886" s="6" t="str">
        <f>IF(总支出!C1886="","",总支出!C1886)</f>
        <v/>
      </c>
      <c r="E1886" s="8" t="str">
        <f>IF(总支出!D1886="","",总支出!D1886)</f>
        <v/>
      </c>
      <c r="F1886" s="6" t="str">
        <f>IF(总支出!E1886="","",总支出!E1886)</f>
        <v/>
      </c>
      <c r="G1886" s="6" t="str">
        <f>IF(总支出!H1886="","",总支出!H1886)</f>
        <v/>
      </c>
      <c r="H1886" s="6" t="str">
        <f>IF(总支出!I1886="","自动",总支出!I1886)</f>
        <v>自动</v>
      </c>
      <c r="I1886" s="6" t="str">
        <f>IF(F1886="","",IFERROR(VLOOKUP(F1886,税费设置!$A$15:$B$27,2,FALSE),"含税不明"))</f>
        <v/>
      </c>
      <c r="J1886" s="6" t="str">
        <f t="shared" si="204"/>
        <v/>
      </c>
      <c r="K1886" s="6" t="str">
        <f>IF(AND(税费设置!$B$5="是",G1886="个人支出",J1886="应税"),"是","否")</f>
        <v>否</v>
      </c>
      <c r="L1886" s="8">
        <f t="shared" si="205"/>
        <v>0</v>
      </c>
      <c r="M1886" s="8">
        <f t="shared" si="206"/>
        <v>0</v>
      </c>
      <c r="N1886" s="8">
        <f t="shared" si="207"/>
        <v>0</v>
      </c>
      <c r="O1886" s="8">
        <f t="shared" si="208"/>
        <v>0</v>
      </c>
      <c r="P1886" s="8">
        <f>IF(K1886&lt;&gt;"是",0,IF(税费设置!$B$6="是",E1886/(1+税费设置!$B$10),E1886))</f>
        <v>0</v>
      </c>
      <c r="Q1886" s="8">
        <f>IF(K1886&lt;&gt;"是",0,P1886*税费设置!$B$8)</f>
        <v>0</v>
      </c>
      <c r="R1886" s="8">
        <f>IF(K1886&lt;&gt;"是",0,P1886*税费设置!$B$9)</f>
        <v>0</v>
      </c>
      <c r="S1886" s="8">
        <f t="shared" si="209"/>
        <v>0</v>
      </c>
    </row>
    <row r="1887" spans="1:19" ht="13.9">
      <c r="A1887" s="6" t="str">
        <f>IF(总支出!A1887="","",总支出!A1887)</f>
        <v/>
      </c>
      <c r="B1887" s="7" t="str">
        <f>IF(总支出!B1887="","",总支出!B1887)</f>
        <v/>
      </c>
      <c r="C1887" s="6" t="str">
        <f t="shared" si="203"/>
        <v/>
      </c>
      <c r="D1887" s="6" t="str">
        <f>IF(总支出!C1887="","",总支出!C1887)</f>
        <v/>
      </c>
      <c r="E1887" s="8" t="str">
        <f>IF(总支出!D1887="","",总支出!D1887)</f>
        <v/>
      </c>
      <c r="F1887" s="6" t="str">
        <f>IF(总支出!E1887="","",总支出!E1887)</f>
        <v/>
      </c>
      <c r="G1887" s="6" t="str">
        <f>IF(总支出!H1887="","",总支出!H1887)</f>
        <v/>
      </c>
      <c r="H1887" s="6" t="str">
        <f>IF(总支出!I1887="","自动",总支出!I1887)</f>
        <v>自动</v>
      </c>
      <c r="I1887" s="6" t="str">
        <f>IF(F1887="","",IFERROR(VLOOKUP(F1887,税费设置!$A$15:$B$27,2,FALSE),"含税不明"))</f>
        <v/>
      </c>
      <c r="J1887" s="6" t="str">
        <f t="shared" si="204"/>
        <v/>
      </c>
      <c r="K1887" s="6" t="str">
        <f>IF(AND(税费设置!$B$5="是",G1887="个人支出",J1887="应税"),"是","否")</f>
        <v>否</v>
      </c>
      <c r="L1887" s="8">
        <f t="shared" si="205"/>
        <v>0</v>
      </c>
      <c r="M1887" s="8">
        <f t="shared" si="206"/>
        <v>0</v>
      </c>
      <c r="N1887" s="8">
        <f t="shared" si="207"/>
        <v>0</v>
      </c>
      <c r="O1887" s="8">
        <f t="shared" si="208"/>
        <v>0</v>
      </c>
      <c r="P1887" s="8">
        <f>IF(K1887&lt;&gt;"是",0,IF(税费设置!$B$6="是",E1887/(1+税费设置!$B$10),E1887))</f>
        <v>0</v>
      </c>
      <c r="Q1887" s="8">
        <f>IF(K1887&lt;&gt;"是",0,P1887*税费设置!$B$8)</f>
        <v>0</v>
      </c>
      <c r="R1887" s="8">
        <f>IF(K1887&lt;&gt;"是",0,P1887*税费设置!$B$9)</f>
        <v>0</v>
      </c>
      <c r="S1887" s="8">
        <f t="shared" si="209"/>
        <v>0</v>
      </c>
    </row>
    <row r="1888" spans="1:19" ht="13.9">
      <c r="A1888" s="6" t="str">
        <f>IF(总支出!A1888="","",总支出!A1888)</f>
        <v/>
      </c>
      <c r="B1888" s="7" t="str">
        <f>IF(总支出!B1888="","",总支出!B1888)</f>
        <v/>
      </c>
      <c r="C1888" s="6" t="str">
        <f t="shared" si="203"/>
        <v/>
      </c>
      <c r="D1888" s="6" t="str">
        <f>IF(总支出!C1888="","",总支出!C1888)</f>
        <v/>
      </c>
      <c r="E1888" s="8" t="str">
        <f>IF(总支出!D1888="","",总支出!D1888)</f>
        <v/>
      </c>
      <c r="F1888" s="6" t="str">
        <f>IF(总支出!E1888="","",总支出!E1888)</f>
        <v/>
      </c>
      <c r="G1888" s="6" t="str">
        <f>IF(总支出!H1888="","",总支出!H1888)</f>
        <v/>
      </c>
      <c r="H1888" s="6" t="str">
        <f>IF(总支出!I1888="","自动",总支出!I1888)</f>
        <v>自动</v>
      </c>
      <c r="I1888" s="6" t="str">
        <f>IF(F1888="","",IFERROR(VLOOKUP(F1888,税费设置!$A$15:$B$27,2,FALSE),"含税不明"))</f>
        <v/>
      </c>
      <c r="J1888" s="6" t="str">
        <f t="shared" si="204"/>
        <v/>
      </c>
      <c r="K1888" s="6" t="str">
        <f>IF(AND(税费设置!$B$5="是",G1888="个人支出",J1888="应税"),"是","否")</f>
        <v>否</v>
      </c>
      <c r="L1888" s="8">
        <f t="shared" si="205"/>
        <v>0</v>
      </c>
      <c r="M1888" s="8">
        <f t="shared" si="206"/>
        <v>0</v>
      </c>
      <c r="N1888" s="8">
        <f t="shared" si="207"/>
        <v>0</v>
      </c>
      <c r="O1888" s="8">
        <f t="shared" si="208"/>
        <v>0</v>
      </c>
      <c r="P1888" s="8">
        <f>IF(K1888&lt;&gt;"是",0,IF(税费设置!$B$6="是",E1888/(1+税费设置!$B$10),E1888))</f>
        <v>0</v>
      </c>
      <c r="Q1888" s="8">
        <f>IF(K1888&lt;&gt;"是",0,P1888*税费设置!$B$8)</f>
        <v>0</v>
      </c>
      <c r="R1888" s="8">
        <f>IF(K1888&lt;&gt;"是",0,P1888*税费设置!$B$9)</f>
        <v>0</v>
      </c>
      <c r="S1888" s="8">
        <f t="shared" si="209"/>
        <v>0</v>
      </c>
    </row>
    <row r="1889" spans="1:19" ht="13.9">
      <c r="A1889" s="6" t="str">
        <f>IF(总支出!A1889="","",总支出!A1889)</f>
        <v/>
      </c>
      <c r="B1889" s="7" t="str">
        <f>IF(总支出!B1889="","",总支出!B1889)</f>
        <v/>
      </c>
      <c r="C1889" s="6" t="str">
        <f t="shared" si="203"/>
        <v/>
      </c>
      <c r="D1889" s="6" t="str">
        <f>IF(总支出!C1889="","",总支出!C1889)</f>
        <v/>
      </c>
      <c r="E1889" s="8" t="str">
        <f>IF(总支出!D1889="","",总支出!D1889)</f>
        <v/>
      </c>
      <c r="F1889" s="6" t="str">
        <f>IF(总支出!E1889="","",总支出!E1889)</f>
        <v/>
      </c>
      <c r="G1889" s="6" t="str">
        <f>IF(总支出!H1889="","",总支出!H1889)</f>
        <v/>
      </c>
      <c r="H1889" s="6" t="str">
        <f>IF(总支出!I1889="","自动",总支出!I1889)</f>
        <v>自动</v>
      </c>
      <c r="I1889" s="6" t="str">
        <f>IF(F1889="","",IFERROR(VLOOKUP(F1889,税费设置!$A$15:$B$27,2,FALSE),"含税不明"))</f>
        <v/>
      </c>
      <c r="J1889" s="6" t="str">
        <f t="shared" si="204"/>
        <v/>
      </c>
      <c r="K1889" s="6" t="str">
        <f>IF(AND(税费设置!$B$5="是",G1889="个人支出",J1889="应税"),"是","否")</f>
        <v>否</v>
      </c>
      <c r="L1889" s="8">
        <f t="shared" si="205"/>
        <v>0</v>
      </c>
      <c r="M1889" s="8">
        <f t="shared" si="206"/>
        <v>0</v>
      </c>
      <c r="N1889" s="8">
        <f t="shared" si="207"/>
        <v>0</v>
      </c>
      <c r="O1889" s="8">
        <f t="shared" si="208"/>
        <v>0</v>
      </c>
      <c r="P1889" s="8">
        <f>IF(K1889&lt;&gt;"是",0,IF(税费设置!$B$6="是",E1889/(1+税费设置!$B$10),E1889))</f>
        <v>0</v>
      </c>
      <c r="Q1889" s="8">
        <f>IF(K1889&lt;&gt;"是",0,P1889*税费设置!$B$8)</f>
        <v>0</v>
      </c>
      <c r="R1889" s="8">
        <f>IF(K1889&lt;&gt;"是",0,P1889*税费设置!$B$9)</f>
        <v>0</v>
      </c>
      <c r="S1889" s="8">
        <f t="shared" si="209"/>
        <v>0</v>
      </c>
    </row>
    <row r="1890" spans="1:19" ht="13.9">
      <c r="A1890" s="6" t="str">
        <f>IF(总支出!A1890="","",总支出!A1890)</f>
        <v/>
      </c>
      <c r="B1890" s="7" t="str">
        <f>IF(总支出!B1890="","",总支出!B1890)</f>
        <v/>
      </c>
      <c r="C1890" s="6" t="str">
        <f t="shared" si="203"/>
        <v/>
      </c>
      <c r="D1890" s="6" t="str">
        <f>IF(总支出!C1890="","",总支出!C1890)</f>
        <v/>
      </c>
      <c r="E1890" s="8" t="str">
        <f>IF(总支出!D1890="","",总支出!D1890)</f>
        <v/>
      </c>
      <c r="F1890" s="6" t="str">
        <f>IF(总支出!E1890="","",总支出!E1890)</f>
        <v/>
      </c>
      <c r="G1890" s="6" t="str">
        <f>IF(总支出!H1890="","",总支出!H1890)</f>
        <v/>
      </c>
      <c r="H1890" s="6" t="str">
        <f>IF(总支出!I1890="","自动",总支出!I1890)</f>
        <v>自动</v>
      </c>
      <c r="I1890" s="6" t="str">
        <f>IF(F1890="","",IFERROR(VLOOKUP(F1890,税费设置!$A$15:$B$27,2,FALSE),"含税不明"))</f>
        <v/>
      </c>
      <c r="J1890" s="6" t="str">
        <f t="shared" si="204"/>
        <v/>
      </c>
      <c r="K1890" s="6" t="str">
        <f>IF(AND(税费设置!$B$5="是",G1890="个人支出",J1890="应税"),"是","否")</f>
        <v>否</v>
      </c>
      <c r="L1890" s="8">
        <f t="shared" si="205"/>
        <v>0</v>
      </c>
      <c r="M1890" s="8">
        <f t="shared" si="206"/>
        <v>0</v>
      </c>
      <c r="N1890" s="8">
        <f t="shared" si="207"/>
        <v>0</v>
      </c>
      <c r="O1890" s="8">
        <f t="shared" si="208"/>
        <v>0</v>
      </c>
      <c r="P1890" s="8">
        <f>IF(K1890&lt;&gt;"是",0,IF(税费设置!$B$6="是",E1890/(1+税费设置!$B$10),E1890))</f>
        <v>0</v>
      </c>
      <c r="Q1890" s="8">
        <f>IF(K1890&lt;&gt;"是",0,P1890*税费设置!$B$8)</f>
        <v>0</v>
      </c>
      <c r="R1890" s="8">
        <f>IF(K1890&lt;&gt;"是",0,P1890*税费设置!$B$9)</f>
        <v>0</v>
      </c>
      <c r="S1890" s="8">
        <f t="shared" si="209"/>
        <v>0</v>
      </c>
    </row>
    <row r="1891" spans="1:19" ht="13.9">
      <c r="A1891" s="6" t="str">
        <f>IF(总支出!A1891="","",总支出!A1891)</f>
        <v/>
      </c>
      <c r="B1891" s="7" t="str">
        <f>IF(总支出!B1891="","",总支出!B1891)</f>
        <v/>
      </c>
      <c r="C1891" s="6" t="str">
        <f t="shared" si="203"/>
        <v/>
      </c>
      <c r="D1891" s="6" t="str">
        <f>IF(总支出!C1891="","",总支出!C1891)</f>
        <v/>
      </c>
      <c r="E1891" s="8" t="str">
        <f>IF(总支出!D1891="","",总支出!D1891)</f>
        <v/>
      </c>
      <c r="F1891" s="6" t="str">
        <f>IF(总支出!E1891="","",总支出!E1891)</f>
        <v/>
      </c>
      <c r="G1891" s="6" t="str">
        <f>IF(总支出!H1891="","",总支出!H1891)</f>
        <v/>
      </c>
      <c r="H1891" s="6" t="str">
        <f>IF(总支出!I1891="","自动",总支出!I1891)</f>
        <v>自动</v>
      </c>
      <c r="I1891" s="6" t="str">
        <f>IF(F1891="","",IFERROR(VLOOKUP(F1891,税费设置!$A$15:$B$27,2,FALSE),"含税不明"))</f>
        <v/>
      </c>
      <c r="J1891" s="6" t="str">
        <f t="shared" si="204"/>
        <v/>
      </c>
      <c r="K1891" s="6" t="str">
        <f>IF(AND(税费设置!$B$5="是",G1891="个人支出",J1891="应税"),"是","否")</f>
        <v>否</v>
      </c>
      <c r="L1891" s="8">
        <f t="shared" si="205"/>
        <v>0</v>
      </c>
      <c r="M1891" s="8">
        <f t="shared" si="206"/>
        <v>0</v>
      </c>
      <c r="N1891" s="8">
        <f t="shared" si="207"/>
        <v>0</v>
      </c>
      <c r="O1891" s="8">
        <f t="shared" si="208"/>
        <v>0</v>
      </c>
      <c r="P1891" s="8">
        <f>IF(K1891&lt;&gt;"是",0,IF(税费设置!$B$6="是",E1891/(1+税费设置!$B$10),E1891))</f>
        <v>0</v>
      </c>
      <c r="Q1891" s="8">
        <f>IF(K1891&lt;&gt;"是",0,P1891*税费设置!$B$8)</f>
        <v>0</v>
      </c>
      <c r="R1891" s="8">
        <f>IF(K1891&lt;&gt;"是",0,P1891*税费设置!$B$9)</f>
        <v>0</v>
      </c>
      <c r="S1891" s="8">
        <f t="shared" si="209"/>
        <v>0</v>
      </c>
    </row>
    <row r="1892" spans="1:19" ht="13.9">
      <c r="A1892" s="6" t="str">
        <f>IF(总支出!A1892="","",总支出!A1892)</f>
        <v/>
      </c>
      <c r="B1892" s="7" t="str">
        <f>IF(总支出!B1892="","",总支出!B1892)</f>
        <v/>
      </c>
      <c r="C1892" s="6" t="str">
        <f t="shared" si="203"/>
        <v/>
      </c>
      <c r="D1892" s="6" t="str">
        <f>IF(总支出!C1892="","",总支出!C1892)</f>
        <v/>
      </c>
      <c r="E1892" s="8" t="str">
        <f>IF(总支出!D1892="","",总支出!D1892)</f>
        <v/>
      </c>
      <c r="F1892" s="6" t="str">
        <f>IF(总支出!E1892="","",总支出!E1892)</f>
        <v/>
      </c>
      <c r="G1892" s="6" t="str">
        <f>IF(总支出!H1892="","",总支出!H1892)</f>
        <v/>
      </c>
      <c r="H1892" s="6" t="str">
        <f>IF(总支出!I1892="","自动",总支出!I1892)</f>
        <v>自动</v>
      </c>
      <c r="I1892" s="6" t="str">
        <f>IF(F1892="","",IFERROR(VLOOKUP(F1892,税费设置!$A$15:$B$27,2,FALSE),"含税不明"))</f>
        <v/>
      </c>
      <c r="J1892" s="6" t="str">
        <f t="shared" si="204"/>
        <v/>
      </c>
      <c r="K1892" s="6" t="str">
        <f>IF(AND(税费设置!$B$5="是",G1892="个人支出",J1892="应税"),"是","否")</f>
        <v>否</v>
      </c>
      <c r="L1892" s="8">
        <f t="shared" si="205"/>
        <v>0</v>
      </c>
      <c r="M1892" s="8">
        <f t="shared" si="206"/>
        <v>0</v>
      </c>
      <c r="N1892" s="8">
        <f t="shared" si="207"/>
        <v>0</v>
      </c>
      <c r="O1892" s="8">
        <f t="shared" si="208"/>
        <v>0</v>
      </c>
      <c r="P1892" s="8">
        <f>IF(K1892&lt;&gt;"是",0,IF(税费设置!$B$6="是",E1892/(1+税费设置!$B$10),E1892))</f>
        <v>0</v>
      </c>
      <c r="Q1892" s="8">
        <f>IF(K1892&lt;&gt;"是",0,P1892*税费设置!$B$8)</f>
        <v>0</v>
      </c>
      <c r="R1892" s="8">
        <f>IF(K1892&lt;&gt;"是",0,P1892*税费设置!$B$9)</f>
        <v>0</v>
      </c>
      <c r="S1892" s="8">
        <f t="shared" si="209"/>
        <v>0</v>
      </c>
    </row>
    <row r="1893" spans="1:19" ht="13.9">
      <c r="A1893" s="6" t="str">
        <f>IF(总支出!A1893="","",总支出!A1893)</f>
        <v/>
      </c>
      <c r="B1893" s="7" t="str">
        <f>IF(总支出!B1893="","",总支出!B1893)</f>
        <v/>
      </c>
      <c r="C1893" s="6" t="str">
        <f t="shared" si="203"/>
        <v/>
      </c>
      <c r="D1893" s="6" t="str">
        <f>IF(总支出!C1893="","",总支出!C1893)</f>
        <v/>
      </c>
      <c r="E1893" s="8" t="str">
        <f>IF(总支出!D1893="","",总支出!D1893)</f>
        <v/>
      </c>
      <c r="F1893" s="6" t="str">
        <f>IF(总支出!E1893="","",总支出!E1893)</f>
        <v/>
      </c>
      <c r="G1893" s="6" t="str">
        <f>IF(总支出!H1893="","",总支出!H1893)</f>
        <v/>
      </c>
      <c r="H1893" s="6" t="str">
        <f>IF(总支出!I1893="","自动",总支出!I1893)</f>
        <v>自动</v>
      </c>
      <c r="I1893" s="6" t="str">
        <f>IF(F1893="","",IFERROR(VLOOKUP(F1893,税费设置!$A$15:$B$27,2,FALSE),"含税不明"))</f>
        <v/>
      </c>
      <c r="J1893" s="6" t="str">
        <f t="shared" si="204"/>
        <v/>
      </c>
      <c r="K1893" s="6" t="str">
        <f>IF(AND(税费设置!$B$5="是",G1893="个人支出",J1893="应税"),"是","否")</f>
        <v>否</v>
      </c>
      <c r="L1893" s="8">
        <f t="shared" si="205"/>
        <v>0</v>
      </c>
      <c r="M1893" s="8">
        <f t="shared" si="206"/>
        <v>0</v>
      </c>
      <c r="N1893" s="8">
        <f t="shared" si="207"/>
        <v>0</v>
      </c>
      <c r="O1893" s="8">
        <f t="shared" si="208"/>
        <v>0</v>
      </c>
      <c r="P1893" s="8">
        <f>IF(K1893&lt;&gt;"是",0,IF(税费设置!$B$6="是",E1893/(1+税费设置!$B$10),E1893))</f>
        <v>0</v>
      </c>
      <c r="Q1893" s="8">
        <f>IF(K1893&lt;&gt;"是",0,P1893*税费设置!$B$8)</f>
        <v>0</v>
      </c>
      <c r="R1893" s="8">
        <f>IF(K1893&lt;&gt;"是",0,P1893*税费设置!$B$9)</f>
        <v>0</v>
      </c>
      <c r="S1893" s="8">
        <f t="shared" si="209"/>
        <v>0</v>
      </c>
    </row>
    <row r="1894" spans="1:19" ht="13.9">
      <c r="A1894" s="6" t="str">
        <f>IF(总支出!A1894="","",总支出!A1894)</f>
        <v/>
      </c>
      <c r="B1894" s="7" t="str">
        <f>IF(总支出!B1894="","",总支出!B1894)</f>
        <v/>
      </c>
      <c r="C1894" s="6" t="str">
        <f t="shared" si="203"/>
        <v/>
      </c>
      <c r="D1894" s="6" t="str">
        <f>IF(总支出!C1894="","",总支出!C1894)</f>
        <v/>
      </c>
      <c r="E1894" s="8" t="str">
        <f>IF(总支出!D1894="","",总支出!D1894)</f>
        <v/>
      </c>
      <c r="F1894" s="6" t="str">
        <f>IF(总支出!E1894="","",总支出!E1894)</f>
        <v/>
      </c>
      <c r="G1894" s="6" t="str">
        <f>IF(总支出!H1894="","",总支出!H1894)</f>
        <v/>
      </c>
      <c r="H1894" s="6" t="str">
        <f>IF(总支出!I1894="","自动",总支出!I1894)</f>
        <v>自动</v>
      </c>
      <c r="I1894" s="6" t="str">
        <f>IF(F1894="","",IFERROR(VLOOKUP(F1894,税费设置!$A$15:$B$27,2,FALSE),"含税不明"))</f>
        <v/>
      </c>
      <c r="J1894" s="6" t="str">
        <f t="shared" si="204"/>
        <v/>
      </c>
      <c r="K1894" s="6" t="str">
        <f>IF(AND(税费设置!$B$5="是",G1894="个人支出",J1894="应税"),"是","否")</f>
        <v>否</v>
      </c>
      <c r="L1894" s="8">
        <f t="shared" si="205"/>
        <v>0</v>
      </c>
      <c r="M1894" s="8">
        <f t="shared" si="206"/>
        <v>0</v>
      </c>
      <c r="N1894" s="8">
        <f t="shared" si="207"/>
        <v>0</v>
      </c>
      <c r="O1894" s="8">
        <f t="shared" si="208"/>
        <v>0</v>
      </c>
      <c r="P1894" s="8">
        <f>IF(K1894&lt;&gt;"是",0,IF(税费设置!$B$6="是",E1894/(1+税费设置!$B$10),E1894))</f>
        <v>0</v>
      </c>
      <c r="Q1894" s="8">
        <f>IF(K1894&lt;&gt;"是",0,P1894*税费设置!$B$8)</f>
        <v>0</v>
      </c>
      <c r="R1894" s="8">
        <f>IF(K1894&lt;&gt;"是",0,P1894*税费设置!$B$9)</f>
        <v>0</v>
      </c>
      <c r="S1894" s="8">
        <f t="shared" si="209"/>
        <v>0</v>
      </c>
    </row>
    <row r="1895" spans="1:19" ht="13.9">
      <c r="A1895" s="6" t="str">
        <f>IF(总支出!A1895="","",总支出!A1895)</f>
        <v/>
      </c>
      <c r="B1895" s="7" t="str">
        <f>IF(总支出!B1895="","",总支出!B1895)</f>
        <v/>
      </c>
      <c r="C1895" s="6" t="str">
        <f t="shared" si="203"/>
        <v/>
      </c>
      <c r="D1895" s="6" t="str">
        <f>IF(总支出!C1895="","",总支出!C1895)</f>
        <v/>
      </c>
      <c r="E1895" s="8" t="str">
        <f>IF(总支出!D1895="","",总支出!D1895)</f>
        <v/>
      </c>
      <c r="F1895" s="6" t="str">
        <f>IF(总支出!E1895="","",总支出!E1895)</f>
        <v/>
      </c>
      <c r="G1895" s="6" t="str">
        <f>IF(总支出!H1895="","",总支出!H1895)</f>
        <v/>
      </c>
      <c r="H1895" s="6" t="str">
        <f>IF(总支出!I1895="","自动",总支出!I1895)</f>
        <v>自动</v>
      </c>
      <c r="I1895" s="6" t="str">
        <f>IF(F1895="","",IFERROR(VLOOKUP(F1895,税费设置!$A$15:$B$27,2,FALSE),"含税不明"))</f>
        <v/>
      </c>
      <c r="J1895" s="6" t="str">
        <f t="shared" si="204"/>
        <v/>
      </c>
      <c r="K1895" s="6" t="str">
        <f>IF(AND(税费设置!$B$5="是",G1895="个人支出",J1895="应税"),"是","否")</f>
        <v>否</v>
      </c>
      <c r="L1895" s="8">
        <f t="shared" si="205"/>
        <v>0</v>
      </c>
      <c r="M1895" s="8">
        <f t="shared" si="206"/>
        <v>0</v>
      </c>
      <c r="N1895" s="8">
        <f t="shared" si="207"/>
        <v>0</v>
      </c>
      <c r="O1895" s="8">
        <f t="shared" si="208"/>
        <v>0</v>
      </c>
      <c r="P1895" s="8">
        <f>IF(K1895&lt;&gt;"是",0,IF(税费设置!$B$6="是",E1895/(1+税费设置!$B$10),E1895))</f>
        <v>0</v>
      </c>
      <c r="Q1895" s="8">
        <f>IF(K1895&lt;&gt;"是",0,P1895*税费设置!$B$8)</f>
        <v>0</v>
      </c>
      <c r="R1895" s="8">
        <f>IF(K1895&lt;&gt;"是",0,P1895*税费设置!$B$9)</f>
        <v>0</v>
      </c>
      <c r="S1895" s="8">
        <f t="shared" si="209"/>
        <v>0</v>
      </c>
    </row>
    <row r="1896" spans="1:19" ht="13.9">
      <c r="A1896" s="6" t="str">
        <f>IF(总支出!A1896="","",总支出!A1896)</f>
        <v/>
      </c>
      <c r="B1896" s="7" t="str">
        <f>IF(总支出!B1896="","",总支出!B1896)</f>
        <v/>
      </c>
      <c r="C1896" s="6" t="str">
        <f t="shared" si="203"/>
        <v/>
      </c>
      <c r="D1896" s="6" t="str">
        <f>IF(总支出!C1896="","",总支出!C1896)</f>
        <v/>
      </c>
      <c r="E1896" s="8" t="str">
        <f>IF(总支出!D1896="","",总支出!D1896)</f>
        <v/>
      </c>
      <c r="F1896" s="6" t="str">
        <f>IF(总支出!E1896="","",总支出!E1896)</f>
        <v/>
      </c>
      <c r="G1896" s="6" t="str">
        <f>IF(总支出!H1896="","",总支出!H1896)</f>
        <v/>
      </c>
      <c r="H1896" s="6" t="str">
        <f>IF(总支出!I1896="","自动",总支出!I1896)</f>
        <v>自动</v>
      </c>
      <c r="I1896" s="6" t="str">
        <f>IF(F1896="","",IFERROR(VLOOKUP(F1896,税费设置!$A$15:$B$27,2,FALSE),"含税不明"))</f>
        <v/>
      </c>
      <c r="J1896" s="6" t="str">
        <f t="shared" si="204"/>
        <v/>
      </c>
      <c r="K1896" s="6" t="str">
        <f>IF(AND(税费设置!$B$5="是",G1896="个人支出",J1896="应税"),"是","否")</f>
        <v>否</v>
      </c>
      <c r="L1896" s="8">
        <f t="shared" si="205"/>
        <v>0</v>
      </c>
      <c r="M1896" s="8">
        <f t="shared" si="206"/>
        <v>0</v>
      </c>
      <c r="N1896" s="8">
        <f t="shared" si="207"/>
        <v>0</v>
      </c>
      <c r="O1896" s="8">
        <f t="shared" si="208"/>
        <v>0</v>
      </c>
      <c r="P1896" s="8">
        <f>IF(K1896&lt;&gt;"是",0,IF(税费设置!$B$6="是",E1896/(1+税费设置!$B$10),E1896))</f>
        <v>0</v>
      </c>
      <c r="Q1896" s="8">
        <f>IF(K1896&lt;&gt;"是",0,P1896*税费设置!$B$8)</f>
        <v>0</v>
      </c>
      <c r="R1896" s="8">
        <f>IF(K1896&lt;&gt;"是",0,P1896*税费设置!$B$9)</f>
        <v>0</v>
      </c>
      <c r="S1896" s="8">
        <f t="shared" si="209"/>
        <v>0</v>
      </c>
    </row>
    <row r="1897" spans="1:19" ht="13.9">
      <c r="A1897" s="6" t="str">
        <f>IF(总支出!A1897="","",总支出!A1897)</f>
        <v/>
      </c>
      <c r="B1897" s="7" t="str">
        <f>IF(总支出!B1897="","",总支出!B1897)</f>
        <v/>
      </c>
      <c r="C1897" s="6" t="str">
        <f t="shared" si="203"/>
        <v/>
      </c>
      <c r="D1897" s="6" t="str">
        <f>IF(总支出!C1897="","",总支出!C1897)</f>
        <v/>
      </c>
      <c r="E1897" s="8" t="str">
        <f>IF(总支出!D1897="","",总支出!D1897)</f>
        <v/>
      </c>
      <c r="F1897" s="6" t="str">
        <f>IF(总支出!E1897="","",总支出!E1897)</f>
        <v/>
      </c>
      <c r="G1897" s="6" t="str">
        <f>IF(总支出!H1897="","",总支出!H1897)</f>
        <v/>
      </c>
      <c r="H1897" s="6" t="str">
        <f>IF(总支出!I1897="","自动",总支出!I1897)</f>
        <v>自动</v>
      </c>
      <c r="I1897" s="6" t="str">
        <f>IF(F1897="","",IFERROR(VLOOKUP(F1897,税费设置!$A$15:$B$27,2,FALSE),"含税不明"))</f>
        <v/>
      </c>
      <c r="J1897" s="6" t="str">
        <f t="shared" si="204"/>
        <v/>
      </c>
      <c r="K1897" s="6" t="str">
        <f>IF(AND(税费设置!$B$5="是",G1897="个人支出",J1897="应税"),"是","否")</f>
        <v>否</v>
      </c>
      <c r="L1897" s="8">
        <f t="shared" si="205"/>
        <v>0</v>
      </c>
      <c r="M1897" s="8">
        <f t="shared" si="206"/>
        <v>0</v>
      </c>
      <c r="N1897" s="8">
        <f t="shared" si="207"/>
        <v>0</v>
      </c>
      <c r="O1897" s="8">
        <f t="shared" si="208"/>
        <v>0</v>
      </c>
      <c r="P1897" s="8">
        <f>IF(K1897&lt;&gt;"是",0,IF(税费设置!$B$6="是",E1897/(1+税费设置!$B$10),E1897))</f>
        <v>0</v>
      </c>
      <c r="Q1897" s="8">
        <f>IF(K1897&lt;&gt;"是",0,P1897*税费设置!$B$8)</f>
        <v>0</v>
      </c>
      <c r="R1897" s="8">
        <f>IF(K1897&lt;&gt;"是",0,P1897*税费设置!$B$9)</f>
        <v>0</v>
      </c>
      <c r="S1897" s="8">
        <f t="shared" si="209"/>
        <v>0</v>
      </c>
    </row>
    <row r="1898" spans="1:19" ht="13.9">
      <c r="A1898" s="6" t="str">
        <f>IF(总支出!A1898="","",总支出!A1898)</f>
        <v/>
      </c>
      <c r="B1898" s="7" t="str">
        <f>IF(总支出!B1898="","",总支出!B1898)</f>
        <v/>
      </c>
      <c r="C1898" s="6" t="str">
        <f t="shared" si="203"/>
        <v/>
      </c>
      <c r="D1898" s="6" t="str">
        <f>IF(总支出!C1898="","",总支出!C1898)</f>
        <v/>
      </c>
      <c r="E1898" s="8" t="str">
        <f>IF(总支出!D1898="","",总支出!D1898)</f>
        <v/>
      </c>
      <c r="F1898" s="6" t="str">
        <f>IF(总支出!E1898="","",总支出!E1898)</f>
        <v/>
      </c>
      <c r="G1898" s="6" t="str">
        <f>IF(总支出!H1898="","",总支出!H1898)</f>
        <v/>
      </c>
      <c r="H1898" s="6" t="str">
        <f>IF(总支出!I1898="","自动",总支出!I1898)</f>
        <v>自动</v>
      </c>
      <c r="I1898" s="6" t="str">
        <f>IF(F1898="","",IFERROR(VLOOKUP(F1898,税费设置!$A$15:$B$27,2,FALSE),"含税不明"))</f>
        <v/>
      </c>
      <c r="J1898" s="6" t="str">
        <f t="shared" si="204"/>
        <v/>
      </c>
      <c r="K1898" s="6" t="str">
        <f>IF(AND(税费设置!$B$5="是",G1898="个人支出",J1898="应税"),"是","否")</f>
        <v>否</v>
      </c>
      <c r="L1898" s="8">
        <f t="shared" si="205"/>
        <v>0</v>
      </c>
      <c r="M1898" s="8">
        <f t="shared" si="206"/>
        <v>0</v>
      </c>
      <c r="N1898" s="8">
        <f t="shared" si="207"/>
        <v>0</v>
      </c>
      <c r="O1898" s="8">
        <f t="shared" si="208"/>
        <v>0</v>
      </c>
      <c r="P1898" s="8">
        <f>IF(K1898&lt;&gt;"是",0,IF(税费设置!$B$6="是",E1898/(1+税费设置!$B$10),E1898))</f>
        <v>0</v>
      </c>
      <c r="Q1898" s="8">
        <f>IF(K1898&lt;&gt;"是",0,P1898*税费设置!$B$8)</f>
        <v>0</v>
      </c>
      <c r="R1898" s="8">
        <f>IF(K1898&lt;&gt;"是",0,P1898*税费设置!$B$9)</f>
        <v>0</v>
      </c>
      <c r="S1898" s="8">
        <f t="shared" si="209"/>
        <v>0</v>
      </c>
    </row>
    <row r="1899" spans="1:19" ht="13.9">
      <c r="A1899" s="6" t="str">
        <f>IF(总支出!A1899="","",总支出!A1899)</f>
        <v/>
      </c>
      <c r="B1899" s="7" t="str">
        <f>IF(总支出!B1899="","",总支出!B1899)</f>
        <v/>
      </c>
      <c r="C1899" s="6" t="str">
        <f t="shared" si="203"/>
        <v/>
      </c>
      <c r="D1899" s="6" t="str">
        <f>IF(总支出!C1899="","",总支出!C1899)</f>
        <v/>
      </c>
      <c r="E1899" s="8" t="str">
        <f>IF(总支出!D1899="","",总支出!D1899)</f>
        <v/>
      </c>
      <c r="F1899" s="6" t="str">
        <f>IF(总支出!E1899="","",总支出!E1899)</f>
        <v/>
      </c>
      <c r="G1899" s="6" t="str">
        <f>IF(总支出!H1899="","",总支出!H1899)</f>
        <v/>
      </c>
      <c r="H1899" s="6" t="str">
        <f>IF(总支出!I1899="","自动",总支出!I1899)</f>
        <v>自动</v>
      </c>
      <c r="I1899" s="6" t="str">
        <f>IF(F1899="","",IFERROR(VLOOKUP(F1899,税费设置!$A$15:$B$27,2,FALSE),"含税不明"))</f>
        <v/>
      </c>
      <c r="J1899" s="6" t="str">
        <f t="shared" si="204"/>
        <v/>
      </c>
      <c r="K1899" s="6" t="str">
        <f>IF(AND(税费设置!$B$5="是",G1899="个人支出",J1899="应税"),"是","否")</f>
        <v>否</v>
      </c>
      <c r="L1899" s="8">
        <f t="shared" si="205"/>
        <v>0</v>
      </c>
      <c r="M1899" s="8">
        <f t="shared" si="206"/>
        <v>0</v>
      </c>
      <c r="N1899" s="8">
        <f t="shared" si="207"/>
        <v>0</v>
      </c>
      <c r="O1899" s="8">
        <f t="shared" si="208"/>
        <v>0</v>
      </c>
      <c r="P1899" s="8">
        <f>IF(K1899&lt;&gt;"是",0,IF(税费设置!$B$6="是",E1899/(1+税费设置!$B$10),E1899))</f>
        <v>0</v>
      </c>
      <c r="Q1899" s="8">
        <f>IF(K1899&lt;&gt;"是",0,P1899*税费设置!$B$8)</f>
        <v>0</v>
      </c>
      <c r="R1899" s="8">
        <f>IF(K1899&lt;&gt;"是",0,P1899*税费设置!$B$9)</f>
        <v>0</v>
      </c>
      <c r="S1899" s="8">
        <f t="shared" si="209"/>
        <v>0</v>
      </c>
    </row>
    <row r="1900" spans="1:19" ht="13.9">
      <c r="A1900" s="6" t="str">
        <f>IF(总支出!A1900="","",总支出!A1900)</f>
        <v/>
      </c>
      <c r="B1900" s="7" t="str">
        <f>IF(总支出!B1900="","",总支出!B1900)</f>
        <v/>
      </c>
      <c r="C1900" s="6" t="str">
        <f t="shared" si="203"/>
        <v/>
      </c>
      <c r="D1900" s="6" t="str">
        <f>IF(总支出!C1900="","",总支出!C1900)</f>
        <v/>
      </c>
      <c r="E1900" s="8" t="str">
        <f>IF(总支出!D1900="","",总支出!D1900)</f>
        <v/>
      </c>
      <c r="F1900" s="6" t="str">
        <f>IF(总支出!E1900="","",总支出!E1900)</f>
        <v/>
      </c>
      <c r="G1900" s="6" t="str">
        <f>IF(总支出!H1900="","",总支出!H1900)</f>
        <v/>
      </c>
      <c r="H1900" s="6" t="str">
        <f>IF(总支出!I1900="","自动",总支出!I1900)</f>
        <v>自动</v>
      </c>
      <c r="I1900" s="6" t="str">
        <f>IF(F1900="","",IFERROR(VLOOKUP(F1900,税费设置!$A$15:$B$27,2,FALSE),"含税不明"))</f>
        <v/>
      </c>
      <c r="J1900" s="6" t="str">
        <f t="shared" si="204"/>
        <v/>
      </c>
      <c r="K1900" s="6" t="str">
        <f>IF(AND(税费设置!$B$5="是",G1900="个人支出",J1900="应税"),"是","否")</f>
        <v>否</v>
      </c>
      <c r="L1900" s="8">
        <f t="shared" si="205"/>
        <v>0</v>
      </c>
      <c r="M1900" s="8">
        <f t="shared" si="206"/>
        <v>0</v>
      </c>
      <c r="N1900" s="8">
        <f t="shared" si="207"/>
        <v>0</v>
      </c>
      <c r="O1900" s="8">
        <f t="shared" si="208"/>
        <v>0</v>
      </c>
      <c r="P1900" s="8">
        <f>IF(K1900&lt;&gt;"是",0,IF(税费设置!$B$6="是",E1900/(1+税费设置!$B$10),E1900))</f>
        <v>0</v>
      </c>
      <c r="Q1900" s="8">
        <f>IF(K1900&lt;&gt;"是",0,P1900*税费设置!$B$8)</f>
        <v>0</v>
      </c>
      <c r="R1900" s="8">
        <f>IF(K1900&lt;&gt;"是",0,P1900*税费设置!$B$9)</f>
        <v>0</v>
      </c>
      <c r="S1900" s="8">
        <f t="shared" si="209"/>
        <v>0</v>
      </c>
    </row>
    <row r="1901" spans="1:19" ht="13.9">
      <c r="A1901" s="6" t="str">
        <f>IF(总支出!A1901="","",总支出!A1901)</f>
        <v/>
      </c>
      <c r="B1901" s="7" t="str">
        <f>IF(总支出!B1901="","",总支出!B1901)</f>
        <v/>
      </c>
      <c r="C1901" s="6" t="str">
        <f t="shared" si="203"/>
        <v/>
      </c>
      <c r="D1901" s="6" t="str">
        <f>IF(总支出!C1901="","",总支出!C1901)</f>
        <v/>
      </c>
      <c r="E1901" s="8" t="str">
        <f>IF(总支出!D1901="","",总支出!D1901)</f>
        <v/>
      </c>
      <c r="F1901" s="6" t="str">
        <f>IF(总支出!E1901="","",总支出!E1901)</f>
        <v/>
      </c>
      <c r="G1901" s="6" t="str">
        <f>IF(总支出!H1901="","",总支出!H1901)</f>
        <v/>
      </c>
      <c r="H1901" s="6" t="str">
        <f>IF(总支出!I1901="","自动",总支出!I1901)</f>
        <v>自动</v>
      </c>
      <c r="I1901" s="6" t="str">
        <f>IF(F1901="","",IFERROR(VLOOKUP(F1901,税费设置!$A$15:$B$27,2,FALSE),"含税不明"))</f>
        <v/>
      </c>
      <c r="J1901" s="6" t="str">
        <f t="shared" si="204"/>
        <v/>
      </c>
      <c r="K1901" s="6" t="str">
        <f>IF(AND(税费设置!$B$5="是",G1901="个人支出",J1901="应税"),"是","否")</f>
        <v>否</v>
      </c>
      <c r="L1901" s="8">
        <f t="shared" si="205"/>
        <v>0</v>
      </c>
      <c r="M1901" s="8">
        <f t="shared" si="206"/>
        <v>0</v>
      </c>
      <c r="N1901" s="8">
        <f t="shared" si="207"/>
        <v>0</v>
      </c>
      <c r="O1901" s="8">
        <f t="shared" si="208"/>
        <v>0</v>
      </c>
      <c r="P1901" s="8">
        <f>IF(K1901&lt;&gt;"是",0,IF(税费设置!$B$6="是",E1901/(1+税费设置!$B$10),E1901))</f>
        <v>0</v>
      </c>
      <c r="Q1901" s="8">
        <f>IF(K1901&lt;&gt;"是",0,P1901*税费设置!$B$8)</f>
        <v>0</v>
      </c>
      <c r="R1901" s="8">
        <f>IF(K1901&lt;&gt;"是",0,P1901*税费设置!$B$9)</f>
        <v>0</v>
      </c>
      <c r="S1901" s="8">
        <f t="shared" si="209"/>
        <v>0</v>
      </c>
    </row>
    <row r="1902" spans="1:19" ht="13.9">
      <c r="A1902" s="6" t="str">
        <f>IF(总支出!A1902="","",总支出!A1902)</f>
        <v/>
      </c>
      <c r="B1902" s="7" t="str">
        <f>IF(总支出!B1902="","",总支出!B1902)</f>
        <v/>
      </c>
      <c r="C1902" s="6" t="str">
        <f t="shared" si="203"/>
        <v/>
      </c>
      <c r="D1902" s="6" t="str">
        <f>IF(总支出!C1902="","",总支出!C1902)</f>
        <v/>
      </c>
      <c r="E1902" s="8" t="str">
        <f>IF(总支出!D1902="","",总支出!D1902)</f>
        <v/>
      </c>
      <c r="F1902" s="6" t="str">
        <f>IF(总支出!E1902="","",总支出!E1902)</f>
        <v/>
      </c>
      <c r="G1902" s="6" t="str">
        <f>IF(总支出!H1902="","",总支出!H1902)</f>
        <v/>
      </c>
      <c r="H1902" s="6" t="str">
        <f>IF(总支出!I1902="","自动",总支出!I1902)</f>
        <v>自动</v>
      </c>
      <c r="I1902" s="6" t="str">
        <f>IF(F1902="","",IFERROR(VLOOKUP(F1902,税费设置!$A$15:$B$27,2,FALSE),"含税不明"))</f>
        <v/>
      </c>
      <c r="J1902" s="6" t="str">
        <f t="shared" si="204"/>
        <v/>
      </c>
      <c r="K1902" s="6" t="str">
        <f>IF(AND(税费设置!$B$5="是",G1902="个人支出",J1902="应税"),"是","否")</f>
        <v>否</v>
      </c>
      <c r="L1902" s="8">
        <f t="shared" si="205"/>
        <v>0</v>
      </c>
      <c r="M1902" s="8">
        <f t="shared" si="206"/>
        <v>0</v>
      </c>
      <c r="N1902" s="8">
        <f t="shared" si="207"/>
        <v>0</v>
      </c>
      <c r="O1902" s="8">
        <f t="shared" si="208"/>
        <v>0</v>
      </c>
      <c r="P1902" s="8">
        <f>IF(K1902&lt;&gt;"是",0,IF(税费设置!$B$6="是",E1902/(1+税费设置!$B$10),E1902))</f>
        <v>0</v>
      </c>
      <c r="Q1902" s="8">
        <f>IF(K1902&lt;&gt;"是",0,P1902*税费设置!$B$8)</f>
        <v>0</v>
      </c>
      <c r="R1902" s="8">
        <f>IF(K1902&lt;&gt;"是",0,P1902*税费设置!$B$9)</f>
        <v>0</v>
      </c>
      <c r="S1902" s="8">
        <f t="shared" si="209"/>
        <v>0</v>
      </c>
    </row>
    <row r="1903" spans="1:19" ht="13.9">
      <c r="A1903" s="6" t="str">
        <f>IF(总支出!A1903="","",总支出!A1903)</f>
        <v/>
      </c>
      <c r="B1903" s="7" t="str">
        <f>IF(总支出!B1903="","",总支出!B1903)</f>
        <v/>
      </c>
      <c r="C1903" s="6" t="str">
        <f t="shared" si="203"/>
        <v/>
      </c>
      <c r="D1903" s="6" t="str">
        <f>IF(总支出!C1903="","",总支出!C1903)</f>
        <v/>
      </c>
      <c r="E1903" s="8" t="str">
        <f>IF(总支出!D1903="","",总支出!D1903)</f>
        <v/>
      </c>
      <c r="F1903" s="6" t="str">
        <f>IF(总支出!E1903="","",总支出!E1903)</f>
        <v/>
      </c>
      <c r="G1903" s="6" t="str">
        <f>IF(总支出!H1903="","",总支出!H1903)</f>
        <v/>
      </c>
      <c r="H1903" s="6" t="str">
        <f>IF(总支出!I1903="","自动",总支出!I1903)</f>
        <v>自动</v>
      </c>
      <c r="I1903" s="6" t="str">
        <f>IF(F1903="","",IFERROR(VLOOKUP(F1903,税费设置!$A$15:$B$27,2,FALSE),"含税不明"))</f>
        <v/>
      </c>
      <c r="J1903" s="6" t="str">
        <f t="shared" si="204"/>
        <v/>
      </c>
      <c r="K1903" s="6" t="str">
        <f>IF(AND(税费设置!$B$5="是",G1903="个人支出",J1903="应税"),"是","否")</f>
        <v>否</v>
      </c>
      <c r="L1903" s="8">
        <f t="shared" si="205"/>
        <v>0</v>
      </c>
      <c r="M1903" s="8">
        <f t="shared" si="206"/>
        <v>0</v>
      </c>
      <c r="N1903" s="8">
        <f t="shared" si="207"/>
        <v>0</v>
      </c>
      <c r="O1903" s="8">
        <f t="shared" si="208"/>
        <v>0</v>
      </c>
      <c r="P1903" s="8">
        <f>IF(K1903&lt;&gt;"是",0,IF(税费设置!$B$6="是",E1903/(1+税费设置!$B$10),E1903))</f>
        <v>0</v>
      </c>
      <c r="Q1903" s="8">
        <f>IF(K1903&lt;&gt;"是",0,P1903*税费设置!$B$8)</f>
        <v>0</v>
      </c>
      <c r="R1903" s="8">
        <f>IF(K1903&lt;&gt;"是",0,P1903*税费设置!$B$9)</f>
        <v>0</v>
      </c>
      <c r="S1903" s="8">
        <f t="shared" si="209"/>
        <v>0</v>
      </c>
    </row>
    <row r="1904" spans="1:19" ht="13.9">
      <c r="A1904" s="6" t="str">
        <f>IF(总支出!A1904="","",总支出!A1904)</f>
        <v/>
      </c>
      <c r="B1904" s="7" t="str">
        <f>IF(总支出!B1904="","",总支出!B1904)</f>
        <v/>
      </c>
      <c r="C1904" s="6" t="str">
        <f t="shared" si="203"/>
        <v/>
      </c>
      <c r="D1904" s="6" t="str">
        <f>IF(总支出!C1904="","",总支出!C1904)</f>
        <v/>
      </c>
      <c r="E1904" s="8" t="str">
        <f>IF(总支出!D1904="","",总支出!D1904)</f>
        <v/>
      </c>
      <c r="F1904" s="6" t="str">
        <f>IF(总支出!E1904="","",总支出!E1904)</f>
        <v/>
      </c>
      <c r="G1904" s="6" t="str">
        <f>IF(总支出!H1904="","",总支出!H1904)</f>
        <v/>
      </c>
      <c r="H1904" s="6" t="str">
        <f>IF(总支出!I1904="","自动",总支出!I1904)</f>
        <v>自动</v>
      </c>
      <c r="I1904" s="6" t="str">
        <f>IF(F1904="","",IFERROR(VLOOKUP(F1904,税费设置!$A$15:$B$27,2,FALSE),"含税不明"))</f>
        <v/>
      </c>
      <c r="J1904" s="6" t="str">
        <f t="shared" si="204"/>
        <v/>
      </c>
      <c r="K1904" s="6" t="str">
        <f>IF(AND(税费设置!$B$5="是",G1904="个人支出",J1904="应税"),"是","否")</f>
        <v>否</v>
      </c>
      <c r="L1904" s="8">
        <f t="shared" si="205"/>
        <v>0</v>
      </c>
      <c r="M1904" s="8">
        <f t="shared" si="206"/>
        <v>0</v>
      </c>
      <c r="N1904" s="8">
        <f t="shared" si="207"/>
        <v>0</v>
      </c>
      <c r="O1904" s="8">
        <f t="shared" si="208"/>
        <v>0</v>
      </c>
      <c r="P1904" s="8">
        <f>IF(K1904&lt;&gt;"是",0,IF(税费设置!$B$6="是",E1904/(1+税费设置!$B$10),E1904))</f>
        <v>0</v>
      </c>
      <c r="Q1904" s="8">
        <f>IF(K1904&lt;&gt;"是",0,P1904*税费设置!$B$8)</f>
        <v>0</v>
      </c>
      <c r="R1904" s="8">
        <f>IF(K1904&lt;&gt;"是",0,P1904*税费设置!$B$9)</f>
        <v>0</v>
      </c>
      <c r="S1904" s="8">
        <f t="shared" si="209"/>
        <v>0</v>
      </c>
    </row>
    <row r="1905" spans="1:19" ht="13.9">
      <c r="A1905" s="6" t="str">
        <f>IF(总支出!A1905="","",总支出!A1905)</f>
        <v/>
      </c>
      <c r="B1905" s="7" t="str">
        <f>IF(总支出!B1905="","",总支出!B1905)</f>
        <v/>
      </c>
      <c r="C1905" s="6" t="str">
        <f t="shared" si="203"/>
        <v/>
      </c>
      <c r="D1905" s="6" t="str">
        <f>IF(总支出!C1905="","",总支出!C1905)</f>
        <v/>
      </c>
      <c r="E1905" s="8" t="str">
        <f>IF(总支出!D1905="","",总支出!D1905)</f>
        <v/>
      </c>
      <c r="F1905" s="6" t="str">
        <f>IF(总支出!E1905="","",总支出!E1905)</f>
        <v/>
      </c>
      <c r="G1905" s="6" t="str">
        <f>IF(总支出!H1905="","",总支出!H1905)</f>
        <v/>
      </c>
      <c r="H1905" s="6" t="str">
        <f>IF(总支出!I1905="","自动",总支出!I1905)</f>
        <v>自动</v>
      </c>
      <c r="I1905" s="6" t="str">
        <f>IF(F1905="","",IFERROR(VLOOKUP(F1905,税费设置!$A$15:$B$27,2,FALSE),"含税不明"))</f>
        <v/>
      </c>
      <c r="J1905" s="6" t="str">
        <f t="shared" si="204"/>
        <v/>
      </c>
      <c r="K1905" s="6" t="str">
        <f>IF(AND(税费设置!$B$5="是",G1905="个人支出",J1905="应税"),"是","否")</f>
        <v>否</v>
      </c>
      <c r="L1905" s="8">
        <f t="shared" si="205"/>
        <v>0</v>
      </c>
      <c r="M1905" s="8">
        <f t="shared" si="206"/>
        <v>0</v>
      </c>
      <c r="N1905" s="8">
        <f t="shared" si="207"/>
        <v>0</v>
      </c>
      <c r="O1905" s="8">
        <f t="shared" si="208"/>
        <v>0</v>
      </c>
      <c r="P1905" s="8">
        <f>IF(K1905&lt;&gt;"是",0,IF(税费设置!$B$6="是",E1905/(1+税费设置!$B$10),E1905))</f>
        <v>0</v>
      </c>
      <c r="Q1905" s="8">
        <f>IF(K1905&lt;&gt;"是",0,P1905*税费设置!$B$8)</f>
        <v>0</v>
      </c>
      <c r="R1905" s="8">
        <f>IF(K1905&lt;&gt;"是",0,P1905*税费设置!$B$9)</f>
        <v>0</v>
      </c>
      <c r="S1905" s="8">
        <f t="shared" si="209"/>
        <v>0</v>
      </c>
    </row>
    <row r="1906" spans="1:19" ht="13.9">
      <c r="A1906" s="6" t="str">
        <f>IF(总支出!A1906="","",总支出!A1906)</f>
        <v/>
      </c>
      <c r="B1906" s="7" t="str">
        <f>IF(总支出!B1906="","",总支出!B1906)</f>
        <v/>
      </c>
      <c r="C1906" s="6" t="str">
        <f t="shared" si="203"/>
        <v/>
      </c>
      <c r="D1906" s="6" t="str">
        <f>IF(总支出!C1906="","",总支出!C1906)</f>
        <v/>
      </c>
      <c r="E1906" s="8" t="str">
        <f>IF(总支出!D1906="","",总支出!D1906)</f>
        <v/>
      </c>
      <c r="F1906" s="6" t="str">
        <f>IF(总支出!E1906="","",总支出!E1906)</f>
        <v/>
      </c>
      <c r="G1906" s="6" t="str">
        <f>IF(总支出!H1906="","",总支出!H1906)</f>
        <v/>
      </c>
      <c r="H1906" s="6" t="str">
        <f>IF(总支出!I1906="","自动",总支出!I1906)</f>
        <v>自动</v>
      </c>
      <c r="I1906" s="6" t="str">
        <f>IF(F1906="","",IFERROR(VLOOKUP(F1906,税费设置!$A$15:$B$27,2,FALSE),"含税不明"))</f>
        <v/>
      </c>
      <c r="J1906" s="6" t="str">
        <f t="shared" si="204"/>
        <v/>
      </c>
      <c r="K1906" s="6" t="str">
        <f>IF(AND(税费设置!$B$5="是",G1906="个人支出",J1906="应税"),"是","否")</f>
        <v>否</v>
      </c>
      <c r="L1906" s="8">
        <f t="shared" si="205"/>
        <v>0</v>
      </c>
      <c r="M1906" s="8">
        <f t="shared" si="206"/>
        <v>0</v>
      </c>
      <c r="N1906" s="8">
        <f t="shared" si="207"/>
        <v>0</v>
      </c>
      <c r="O1906" s="8">
        <f t="shared" si="208"/>
        <v>0</v>
      </c>
      <c r="P1906" s="8">
        <f>IF(K1906&lt;&gt;"是",0,IF(税费设置!$B$6="是",E1906/(1+税费设置!$B$10),E1906))</f>
        <v>0</v>
      </c>
      <c r="Q1906" s="8">
        <f>IF(K1906&lt;&gt;"是",0,P1906*税费设置!$B$8)</f>
        <v>0</v>
      </c>
      <c r="R1906" s="8">
        <f>IF(K1906&lt;&gt;"是",0,P1906*税费设置!$B$9)</f>
        <v>0</v>
      </c>
      <c r="S1906" s="8">
        <f t="shared" si="209"/>
        <v>0</v>
      </c>
    </row>
    <row r="1907" spans="1:19" ht="13.9">
      <c r="A1907" s="6" t="str">
        <f>IF(总支出!A1907="","",总支出!A1907)</f>
        <v/>
      </c>
      <c r="B1907" s="7" t="str">
        <f>IF(总支出!B1907="","",总支出!B1907)</f>
        <v/>
      </c>
      <c r="C1907" s="6" t="str">
        <f t="shared" si="203"/>
        <v/>
      </c>
      <c r="D1907" s="6" t="str">
        <f>IF(总支出!C1907="","",总支出!C1907)</f>
        <v/>
      </c>
      <c r="E1907" s="8" t="str">
        <f>IF(总支出!D1907="","",总支出!D1907)</f>
        <v/>
      </c>
      <c r="F1907" s="6" t="str">
        <f>IF(总支出!E1907="","",总支出!E1907)</f>
        <v/>
      </c>
      <c r="G1907" s="6" t="str">
        <f>IF(总支出!H1907="","",总支出!H1907)</f>
        <v/>
      </c>
      <c r="H1907" s="6" t="str">
        <f>IF(总支出!I1907="","自动",总支出!I1907)</f>
        <v>自动</v>
      </c>
      <c r="I1907" s="6" t="str">
        <f>IF(F1907="","",IFERROR(VLOOKUP(F1907,税费设置!$A$15:$B$27,2,FALSE),"含税不明"))</f>
        <v/>
      </c>
      <c r="J1907" s="6" t="str">
        <f t="shared" si="204"/>
        <v/>
      </c>
      <c r="K1907" s="6" t="str">
        <f>IF(AND(税费设置!$B$5="是",G1907="个人支出",J1907="应税"),"是","否")</f>
        <v>否</v>
      </c>
      <c r="L1907" s="8">
        <f t="shared" si="205"/>
        <v>0</v>
      </c>
      <c r="M1907" s="8">
        <f t="shared" si="206"/>
        <v>0</v>
      </c>
      <c r="N1907" s="8">
        <f t="shared" si="207"/>
        <v>0</v>
      </c>
      <c r="O1907" s="8">
        <f t="shared" si="208"/>
        <v>0</v>
      </c>
      <c r="P1907" s="8">
        <f>IF(K1907&lt;&gt;"是",0,IF(税费设置!$B$6="是",E1907/(1+税费设置!$B$10),E1907))</f>
        <v>0</v>
      </c>
      <c r="Q1907" s="8">
        <f>IF(K1907&lt;&gt;"是",0,P1907*税费设置!$B$8)</f>
        <v>0</v>
      </c>
      <c r="R1907" s="8">
        <f>IF(K1907&lt;&gt;"是",0,P1907*税费设置!$B$9)</f>
        <v>0</v>
      </c>
      <c r="S1907" s="8">
        <f t="shared" si="209"/>
        <v>0</v>
      </c>
    </row>
    <row r="1908" spans="1:19" ht="13.9">
      <c r="A1908" s="6" t="str">
        <f>IF(总支出!A1908="","",总支出!A1908)</f>
        <v/>
      </c>
      <c r="B1908" s="7" t="str">
        <f>IF(总支出!B1908="","",总支出!B1908)</f>
        <v/>
      </c>
      <c r="C1908" s="6" t="str">
        <f t="shared" si="203"/>
        <v/>
      </c>
      <c r="D1908" s="6" t="str">
        <f>IF(总支出!C1908="","",总支出!C1908)</f>
        <v/>
      </c>
      <c r="E1908" s="8" t="str">
        <f>IF(总支出!D1908="","",总支出!D1908)</f>
        <v/>
      </c>
      <c r="F1908" s="6" t="str">
        <f>IF(总支出!E1908="","",总支出!E1908)</f>
        <v/>
      </c>
      <c r="G1908" s="6" t="str">
        <f>IF(总支出!H1908="","",总支出!H1908)</f>
        <v/>
      </c>
      <c r="H1908" s="6" t="str">
        <f>IF(总支出!I1908="","自动",总支出!I1908)</f>
        <v>自动</v>
      </c>
      <c r="I1908" s="6" t="str">
        <f>IF(F1908="","",IFERROR(VLOOKUP(F1908,税费设置!$A$15:$B$27,2,FALSE),"含税不明"))</f>
        <v/>
      </c>
      <c r="J1908" s="6" t="str">
        <f t="shared" si="204"/>
        <v/>
      </c>
      <c r="K1908" s="6" t="str">
        <f>IF(AND(税费设置!$B$5="是",G1908="个人支出",J1908="应税"),"是","否")</f>
        <v>否</v>
      </c>
      <c r="L1908" s="8">
        <f t="shared" si="205"/>
        <v>0</v>
      </c>
      <c r="M1908" s="8">
        <f t="shared" si="206"/>
        <v>0</v>
      </c>
      <c r="N1908" s="8">
        <f t="shared" si="207"/>
        <v>0</v>
      </c>
      <c r="O1908" s="8">
        <f t="shared" si="208"/>
        <v>0</v>
      </c>
      <c r="P1908" s="8">
        <f>IF(K1908&lt;&gt;"是",0,IF(税费设置!$B$6="是",E1908/(1+税费设置!$B$10),E1908))</f>
        <v>0</v>
      </c>
      <c r="Q1908" s="8">
        <f>IF(K1908&lt;&gt;"是",0,P1908*税费设置!$B$8)</f>
        <v>0</v>
      </c>
      <c r="R1908" s="8">
        <f>IF(K1908&lt;&gt;"是",0,P1908*税费设置!$B$9)</f>
        <v>0</v>
      </c>
      <c r="S1908" s="8">
        <f t="shared" si="209"/>
        <v>0</v>
      </c>
    </row>
    <row r="1909" spans="1:19" ht="13.9">
      <c r="A1909" s="6" t="str">
        <f>IF(总支出!A1909="","",总支出!A1909)</f>
        <v/>
      </c>
      <c r="B1909" s="7" t="str">
        <f>IF(总支出!B1909="","",总支出!B1909)</f>
        <v/>
      </c>
      <c r="C1909" s="6" t="str">
        <f t="shared" si="203"/>
        <v/>
      </c>
      <c r="D1909" s="6" t="str">
        <f>IF(总支出!C1909="","",总支出!C1909)</f>
        <v/>
      </c>
      <c r="E1909" s="8" t="str">
        <f>IF(总支出!D1909="","",总支出!D1909)</f>
        <v/>
      </c>
      <c r="F1909" s="6" t="str">
        <f>IF(总支出!E1909="","",总支出!E1909)</f>
        <v/>
      </c>
      <c r="G1909" s="6" t="str">
        <f>IF(总支出!H1909="","",总支出!H1909)</f>
        <v/>
      </c>
      <c r="H1909" s="6" t="str">
        <f>IF(总支出!I1909="","自动",总支出!I1909)</f>
        <v>自动</v>
      </c>
      <c r="I1909" s="6" t="str">
        <f>IF(F1909="","",IFERROR(VLOOKUP(F1909,税费设置!$A$15:$B$27,2,FALSE),"含税不明"))</f>
        <v/>
      </c>
      <c r="J1909" s="6" t="str">
        <f t="shared" si="204"/>
        <v/>
      </c>
      <c r="K1909" s="6" t="str">
        <f>IF(AND(税费设置!$B$5="是",G1909="个人支出",J1909="应税"),"是","否")</f>
        <v>否</v>
      </c>
      <c r="L1909" s="8">
        <f t="shared" si="205"/>
        <v>0</v>
      </c>
      <c r="M1909" s="8">
        <f t="shared" si="206"/>
        <v>0</v>
      </c>
      <c r="N1909" s="8">
        <f t="shared" si="207"/>
        <v>0</v>
      </c>
      <c r="O1909" s="8">
        <f t="shared" si="208"/>
        <v>0</v>
      </c>
      <c r="P1909" s="8">
        <f>IF(K1909&lt;&gt;"是",0,IF(税费设置!$B$6="是",E1909/(1+税费设置!$B$10),E1909))</f>
        <v>0</v>
      </c>
      <c r="Q1909" s="8">
        <f>IF(K1909&lt;&gt;"是",0,P1909*税费设置!$B$8)</f>
        <v>0</v>
      </c>
      <c r="R1909" s="8">
        <f>IF(K1909&lt;&gt;"是",0,P1909*税费设置!$B$9)</f>
        <v>0</v>
      </c>
      <c r="S1909" s="8">
        <f t="shared" si="209"/>
        <v>0</v>
      </c>
    </row>
    <row r="1910" spans="1:19" ht="13.9">
      <c r="A1910" s="6" t="str">
        <f>IF(总支出!A1910="","",总支出!A1910)</f>
        <v/>
      </c>
      <c r="B1910" s="7" t="str">
        <f>IF(总支出!B1910="","",总支出!B1910)</f>
        <v/>
      </c>
      <c r="C1910" s="6" t="str">
        <f t="shared" si="203"/>
        <v/>
      </c>
      <c r="D1910" s="6" t="str">
        <f>IF(总支出!C1910="","",总支出!C1910)</f>
        <v/>
      </c>
      <c r="E1910" s="8" t="str">
        <f>IF(总支出!D1910="","",总支出!D1910)</f>
        <v/>
      </c>
      <c r="F1910" s="6" t="str">
        <f>IF(总支出!E1910="","",总支出!E1910)</f>
        <v/>
      </c>
      <c r="G1910" s="6" t="str">
        <f>IF(总支出!H1910="","",总支出!H1910)</f>
        <v/>
      </c>
      <c r="H1910" s="6" t="str">
        <f>IF(总支出!I1910="","自动",总支出!I1910)</f>
        <v>自动</v>
      </c>
      <c r="I1910" s="6" t="str">
        <f>IF(F1910="","",IFERROR(VLOOKUP(F1910,税费设置!$A$15:$B$27,2,FALSE),"含税不明"))</f>
        <v/>
      </c>
      <c r="J1910" s="6" t="str">
        <f t="shared" si="204"/>
        <v/>
      </c>
      <c r="K1910" s="6" t="str">
        <f>IF(AND(税费设置!$B$5="是",G1910="个人支出",J1910="应税"),"是","否")</f>
        <v>否</v>
      </c>
      <c r="L1910" s="8">
        <f t="shared" si="205"/>
        <v>0</v>
      </c>
      <c r="M1910" s="8">
        <f t="shared" si="206"/>
        <v>0</v>
      </c>
      <c r="N1910" s="8">
        <f t="shared" si="207"/>
        <v>0</v>
      </c>
      <c r="O1910" s="8">
        <f t="shared" si="208"/>
        <v>0</v>
      </c>
      <c r="P1910" s="8">
        <f>IF(K1910&lt;&gt;"是",0,IF(税费设置!$B$6="是",E1910/(1+税费设置!$B$10),E1910))</f>
        <v>0</v>
      </c>
      <c r="Q1910" s="8">
        <f>IF(K1910&lt;&gt;"是",0,P1910*税费设置!$B$8)</f>
        <v>0</v>
      </c>
      <c r="R1910" s="8">
        <f>IF(K1910&lt;&gt;"是",0,P1910*税费设置!$B$9)</f>
        <v>0</v>
      </c>
      <c r="S1910" s="8">
        <f t="shared" si="209"/>
        <v>0</v>
      </c>
    </row>
    <row r="1911" spans="1:19" ht="13.9">
      <c r="A1911" s="6" t="str">
        <f>IF(总支出!A1911="","",总支出!A1911)</f>
        <v/>
      </c>
      <c r="B1911" s="7" t="str">
        <f>IF(总支出!B1911="","",总支出!B1911)</f>
        <v/>
      </c>
      <c r="C1911" s="6" t="str">
        <f t="shared" si="203"/>
        <v/>
      </c>
      <c r="D1911" s="6" t="str">
        <f>IF(总支出!C1911="","",总支出!C1911)</f>
        <v/>
      </c>
      <c r="E1911" s="8" t="str">
        <f>IF(总支出!D1911="","",总支出!D1911)</f>
        <v/>
      </c>
      <c r="F1911" s="6" t="str">
        <f>IF(总支出!E1911="","",总支出!E1911)</f>
        <v/>
      </c>
      <c r="G1911" s="6" t="str">
        <f>IF(总支出!H1911="","",总支出!H1911)</f>
        <v/>
      </c>
      <c r="H1911" s="6" t="str">
        <f>IF(总支出!I1911="","自动",总支出!I1911)</f>
        <v>自动</v>
      </c>
      <c r="I1911" s="6" t="str">
        <f>IF(F1911="","",IFERROR(VLOOKUP(F1911,税费设置!$A$15:$B$27,2,FALSE),"含税不明"))</f>
        <v/>
      </c>
      <c r="J1911" s="6" t="str">
        <f t="shared" si="204"/>
        <v/>
      </c>
      <c r="K1911" s="6" t="str">
        <f>IF(AND(税费设置!$B$5="是",G1911="个人支出",J1911="应税"),"是","否")</f>
        <v>否</v>
      </c>
      <c r="L1911" s="8">
        <f t="shared" si="205"/>
        <v>0</v>
      </c>
      <c r="M1911" s="8">
        <f t="shared" si="206"/>
        <v>0</v>
      </c>
      <c r="N1911" s="8">
        <f t="shared" si="207"/>
        <v>0</v>
      </c>
      <c r="O1911" s="8">
        <f t="shared" si="208"/>
        <v>0</v>
      </c>
      <c r="P1911" s="8">
        <f>IF(K1911&lt;&gt;"是",0,IF(税费设置!$B$6="是",E1911/(1+税费设置!$B$10),E1911))</f>
        <v>0</v>
      </c>
      <c r="Q1911" s="8">
        <f>IF(K1911&lt;&gt;"是",0,P1911*税费设置!$B$8)</f>
        <v>0</v>
      </c>
      <c r="R1911" s="8">
        <f>IF(K1911&lt;&gt;"是",0,P1911*税费设置!$B$9)</f>
        <v>0</v>
      </c>
      <c r="S1911" s="8">
        <f t="shared" si="209"/>
        <v>0</v>
      </c>
    </row>
    <row r="1912" spans="1:19" ht="13.9">
      <c r="A1912" s="6" t="str">
        <f>IF(总支出!A1912="","",总支出!A1912)</f>
        <v/>
      </c>
      <c r="B1912" s="7" t="str">
        <f>IF(总支出!B1912="","",总支出!B1912)</f>
        <v/>
      </c>
      <c r="C1912" s="6" t="str">
        <f t="shared" si="203"/>
        <v/>
      </c>
      <c r="D1912" s="6" t="str">
        <f>IF(总支出!C1912="","",总支出!C1912)</f>
        <v/>
      </c>
      <c r="E1912" s="8" t="str">
        <f>IF(总支出!D1912="","",总支出!D1912)</f>
        <v/>
      </c>
      <c r="F1912" s="6" t="str">
        <f>IF(总支出!E1912="","",总支出!E1912)</f>
        <v/>
      </c>
      <c r="G1912" s="6" t="str">
        <f>IF(总支出!H1912="","",总支出!H1912)</f>
        <v/>
      </c>
      <c r="H1912" s="6" t="str">
        <f>IF(总支出!I1912="","自动",总支出!I1912)</f>
        <v>自动</v>
      </c>
      <c r="I1912" s="6" t="str">
        <f>IF(F1912="","",IFERROR(VLOOKUP(F1912,税费设置!$A$15:$B$27,2,FALSE),"含税不明"))</f>
        <v/>
      </c>
      <c r="J1912" s="6" t="str">
        <f t="shared" si="204"/>
        <v/>
      </c>
      <c r="K1912" s="6" t="str">
        <f>IF(AND(税费设置!$B$5="是",G1912="个人支出",J1912="应税"),"是","否")</f>
        <v>否</v>
      </c>
      <c r="L1912" s="8">
        <f t="shared" si="205"/>
        <v>0</v>
      </c>
      <c r="M1912" s="8">
        <f t="shared" si="206"/>
        <v>0</v>
      </c>
      <c r="N1912" s="8">
        <f t="shared" si="207"/>
        <v>0</v>
      </c>
      <c r="O1912" s="8">
        <f t="shared" si="208"/>
        <v>0</v>
      </c>
      <c r="P1912" s="8">
        <f>IF(K1912&lt;&gt;"是",0,IF(税费设置!$B$6="是",E1912/(1+税费设置!$B$10),E1912))</f>
        <v>0</v>
      </c>
      <c r="Q1912" s="8">
        <f>IF(K1912&lt;&gt;"是",0,P1912*税费设置!$B$8)</f>
        <v>0</v>
      </c>
      <c r="R1912" s="8">
        <f>IF(K1912&lt;&gt;"是",0,P1912*税费设置!$B$9)</f>
        <v>0</v>
      </c>
      <c r="S1912" s="8">
        <f t="shared" si="209"/>
        <v>0</v>
      </c>
    </row>
    <row r="1913" spans="1:19" ht="13.9">
      <c r="A1913" s="6" t="str">
        <f>IF(总支出!A1913="","",总支出!A1913)</f>
        <v/>
      </c>
      <c r="B1913" s="7" t="str">
        <f>IF(总支出!B1913="","",总支出!B1913)</f>
        <v/>
      </c>
      <c r="C1913" s="6" t="str">
        <f t="shared" si="203"/>
        <v/>
      </c>
      <c r="D1913" s="6" t="str">
        <f>IF(总支出!C1913="","",总支出!C1913)</f>
        <v/>
      </c>
      <c r="E1913" s="8" t="str">
        <f>IF(总支出!D1913="","",总支出!D1913)</f>
        <v/>
      </c>
      <c r="F1913" s="6" t="str">
        <f>IF(总支出!E1913="","",总支出!E1913)</f>
        <v/>
      </c>
      <c r="G1913" s="6" t="str">
        <f>IF(总支出!H1913="","",总支出!H1913)</f>
        <v/>
      </c>
      <c r="H1913" s="6" t="str">
        <f>IF(总支出!I1913="","自动",总支出!I1913)</f>
        <v>自动</v>
      </c>
      <c r="I1913" s="6" t="str">
        <f>IF(F1913="","",IFERROR(VLOOKUP(F1913,税费设置!$A$15:$B$27,2,FALSE),"含税不明"))</f>
        <v/>
      </c>
      <c r="J1913" s="6" t="str">
        <f t="shared" si="204"/>
        <v/>
      </c>
      <c r="K1913" s="6" t="str">
        <f>IF(AND(税费设置!$B$5="是",G1913="个人支出",J1913="应税"),"是","否")</f>
        <v>否</v>
      </c>
      <c r="L1913" s="8">
        <f t="shared" si="205"/>
        <v>0</v>
      </c>
      <c r="M1913" s="8">
        <f t="shared" si="206"/>
        <v>0</v>
      </c>
      <c r="N1913" s="8">
        <f t="shared" si="207"/>
        <v>0</v>
      </c>
      <c r="O1913" s="8">
        <f t="shared" si="208"/>
        <v>0</v>
      </c>
      <c r="P1913" s="8">
        <f>IF(K1913&lt;&gt;"是",0,IF(税费设置!$B$6="是",E1913/(1+税费设置!$B$10),E1913))</f>
        <v>0</v>
      </c>
      <c r="Q1913" s="8">
        <f>IF(K1913&lt;&gt;"是",0,P1913*税费设置!$B$8)</f>
        <v>0</v>
      </c>
      <c r="R1913" s="8">
        <f>IF(K1913&lt;&gt;"是",0,P1913*税费设置!$B$9)</f>
        <v>0</v>
      </c>
      <c r="S1913" s="8">
        <f t="shared" si="209"/>
        <v>0</v>
      </c>
    </row>
    <row r="1914" spans="1:19" ht="13.9">
      <c r="A1914" s="6" t="str">
        <f>IF(总支出!A1914="","",总支出!A1914)</f>
        <v/>
      </c>
      <c r="B1914" s="7" t="str">
        <f>IF(总支出!B1914="","",总支出!B1914)</f>
        <v/>
      </c>
      <c r="C1914" s="6" t="str">
        <f t="shared" si="203"/>
        <v/>
      </c>
      <c r="D1914" s="6" t="str">
        <f>IF(总支出!C1914="","",总支出!C1914)</f>
        <v/>
      </c>
      <c r="E1914" s="8" t="str">
        <f>IF(总支出!D1914="","",总支出!D1914)</f>
        <v/>
      </c>
      <c r="F1914" s="6" t="str">
        <f>IF(总支出!E1914="","",总支出!E1914)</f>
        <v/>
      </c>
      <c r="G1914" s="6" t="str">
        <f>IF(总支出!H1914="","",总支出!H1914)</f>
        <v/>
      </c>
      <c r="H1914" s="6" t="str">
        <f>IF(总支出!I1914="","自动",总支出!I1914)</f>
        <v>自动</v>
      </c>
      <c r="I1914" s="6" t="str">
        <f>IF(F1914="","",IFERROR(VLOOKUP(F1914,税费设置!$A$15:$B$27,2,FALSE),"含税不明"))</f>
        <v/>
      </c>
      <c r="J1914" s="6" t="str">
        <f t="shared" si="204"/>
        <v/>
      </c>
      <c r="K1914" s="6" t="str">
        <f>IF(AND(税费设置!$B$5="是",G1914="个人支出",J1914="应税"),"是","否")</f>
        <v>否</v>
      </c>
      <c r="L1914" s="8">
        <f t="shared" si="205"/>
        <v>0</v>
      </c>
      <c r="M1914" s="8">
        <f t="shared" si="206"/>
        <v>0</v>
      </c>
      <c r="N1914" s="8">
        <f t="shared" si="207"/>
        <v>0</v>
      </c>
      <c r="O1914" s="8">
        <f t="shared" si="208"/>
        <v>0</v>
      </c>
      <c r="P1914" s="8">
        <f>IF(K1914&lt;&gt;"是",0,IF(税费设置!$B$6="是",E1914/(1+税费设置!$B$10),E1914))</f>
        <v>0</v>
      </c>
      <c r="Q1914" s="8">
        <f>IF(K1914&lt;&gt;"是",0,P1914*税费设置!$B$8)</f>
        <v>0</v>
      </c>
      <c r="R1914" s="8">
        <f>IF(K1914&lt;&gt;"是",0,P1914*税费设置!$B$9)</f>
        <v>0</v>
      </c>
      <c r="S1914" s="8">
        <f t="shared" si="209"/>
        <v>0</v>
      </c>
    </row>
    <row r="1915" spans="1:19" ht="13.9">
      <c r="A1915" s="6" t="str">
        <f>IF(总支出!A1915="","",总支出!A1915)</f>
        <v/>
      </c>
      <c r="B1915" s="7" t="str">
        <f>IF(总支出!B1915="","",总支出!B1915)</f>
        <v/>
      </c>
      <c r="C1915" s="6" t="str">
        <f t="shared" si="203"/>
        <v/>
      </c>
      <c r="D1915" s="6" t="str">
        <f>IF(总支出!C1915="","",总支出!C1915)</f>
        <v/>
      </c>
      <c r="E1915" s="8" t="str">
        <f>IF(总支出!D1915="","",总支出!D1915)</f>
        <v/>
      </c>
      <c r="F1915" s="6" t="str">
        <f>IF(总支出!E1915="","",总支出!E1915)</f>
        <v/>
      </c>
      <c r="G1915" s="6" t="str">
        <f>IF(总支出!H1915="","",总支出!H1915)</f>
        <v/>
      </c>
      <c r="H1915" s="6" t="str">
        <f>IF(总支出!I1915="","自动",总支出!I1915)</f>
        <v>自动</v>
      </c>
      <c r="I1915" s="6" t="str">
        <f>IF(F1915="","",IFERROR(VLOOKUP(F1915,税费设置!$A$15:$B$27,2,FALSE),"含税不明"))</f>
        <v/>
      </c>
      <c r="J1915" s="6" t="str">
        <f t="shared" si="204"/>
        <v/>
      </c>
      <c r="K1915" s="6" t="str">
        <f>IF(AND(税费设置!$B$5="是",G1915="个人支出",J1915="应税"),"是","否")</f>
        <v>否</v>
      </c>
      <c r="L1915" s="8">
        <f t="shared" si="205"/>
        <v>0</v>
      </c>
      <c r="M1915" s="8">
        <f t="shared" si="206"/>
        <v>0</v>
      </c>
      <c r="N1915" s="8">
        <f t="shared" si="207"/>
        <v>0</v>
      </c>
      <c r="O1915" s="8">
        <f t="shared" si="208"/>
        <v>0</v>
      </c>
      <c r="P1915" s="8">
        <f>IF(K1915&lt;&gt;"是",0,IF(税费设置!$B$6="是",E1915/(1+税费设置!$B$10),E1915))</f>
        <v>0</v>
      </c>
      <c r="Q1915" s="8">
        <f>IF(K1915&lt;&gt;"是",0,P1915*税费设置!$B$8)</f>
        <v>0</v>
      </c>
      <c r="R1915" s="8">
        <f>IF(K1915&lt;&gt;"是",0,P1915*税费设置!$B$9)</f>
        <v>0</v>
      </c>
      <c r="S1915" s="8">
        <f t="shared" si="209"/>
        <v>0</v>
      </c>
    </row>
    <row r="1916" spans="1:19" ht="13.9">
      <c r="A1916" s="6" t="str">
        <f>IF(总支出!A1916="","",总支出!A1916)</f>
        <v/>
      </c>
      <c r="B1916" s="7" t="str">
        <f>IF(总支出!B1916="","",总支出!B1916)</f>
        <v/>
      </c>
      <c r="C1916" s="6" t="str">
        <f t="shared" si="203"/>
        <v/>
      </c>
      <c r="D1916" s="6" t="str">
        <f>IF(总支出!C1916="","",总支出!C1916)</f>
        <v/>
      </c>
      <c r="E1916" s="8" t="str">
        <f>IF(总支出!D1916="","",总支出!D1916)</f>
        <v/>
      </c>
      <c r="F1916" s="6" t="str">
        <f>IF(总支出!E1916="","",总支出!E1916)</f>
        <v/>
      </c>
      <c r="G1916" s="6" t="str">
        <f>IF(总支出!H1916="","",总支出!H1916)</f>
        <v/>
      </c>
      <c r="H1916" s="6" t="str">
        <f>IF(总支出!I1916="","自动",总支出!I1916)</f>
        <v>自动</v>
      </c>
      <c r="I1916" s="6" t="str">
        <f>IF(F1916="","",IFERROR(VLOOKUP(F1916,税费设置!$A$15:$B$27,2,FALSE),"含税不明"))</f>
        <v/>
      </c>
      <c r="J1916" s="6" t="str">
        <f t="shared" si="204"/>
        <v/>
      </c>
      <c r="K1916" s="6" t="str">
        <f>IF(AND(税费设置!$B$5="是",G1916="个人支出",J1916="应税"),"是","否")</f>
        <v>否</v>
      </c>
      <c r="L1916" s="8">
        <f t="shared" si="205"/>
        <v>0</v>
      </c>
      <c r="M1916" s="8">
        <f t="shared" si="206"/>
        <v>0</v>
      </c>
      <c r="N1916" s="8">
        <f t="shared" si="207"/>
        <v>0</v>
      </c>
      <c r="O1916" s="8">
        <f t="shared" si="208"/>
        <v>0</v>
      </c>
      <c r="P1916" s="8">
        <f>IF(K1916&lt;&gt;"是",0,IF(税费设置!$B$6="是",E1916/(1+税费设置!$B$10),E1916))</f>
        <v>0</v>
      </c>
      <c r="Q1916" s="8">
        <f>IF(K1916&lt;&gt;"是",0,P1916*税费设置!$B$8)</f>
        <v>0</v>
      </c>
      <c r="R1916" s="8">
        <f>IF(K1916&lt;&gt;"是",0,P1916*税费设置!$B$9)</f>
        <v>0</v>
      </c>
      <c r="S1916" s="8">
        <f t="shared" si="209"/>
        <v>0</v>
      </c>
    </row>
    <row r="1917" spans="1:19" ht="13.9">
      <c r="A1917" s="6" t="str">
        <f>IF(总支出!A1917="","",总支出!A1917)</f>
        <v/>
      </c>
      <c r="B1917" s="7" t="str">
        <f>IF(总支出!B1917="","",总支出!B1917)</f>
        <v/>
      </c>
      <c r="C1917" s="6" t="str">
        <f t="shared" si="203"/>
        <v/>
      </c>
      <c r="D1917" s="6" t="str">
        <f>IF(总支出!C1917="","",总支出!C1917)</f>
        <v/>
      </c>
      <c r="E1917" s="8" t="str">
        <f>IF(总支出!D1917="","",总支出!D1917)</f>
        <v/>
      </c>
      <c r="F1917" s="6" t="str">
        <f>IF(总支出!E1917="","",总支出!E1917)</f>
        <v/>
      </c>
      <c r="G1917" s="6" t="str">
        <f>IF(总支出!H1917="","",总支出!H1917)</f>
        <v/>
      </c>
      <c r="H1917" s="6" t="str">
        <f>IF(总支出!I1917="","自动",总支出!I1917)</f>
        <v>自动</v>
      </c>
      <c r="I1917" s="6" t="str">
        <f>IF(F1917="","",IFERROR(VLOOKUP(F1917,税费设置!$A$15:$B$27,2,FALSE),"含税不明"))</f>
        <v/>
      </c>
      <c r="J1917" s="6" t="str">
        <f t="shared" si="204"/>
        <v/>
      </c>
      <c r="K1917" s="6" t="str">
        <f>IF(AND(税费设置!$B$5="是",G1917="个人支出",J1917="应税"),"是","否")</f>
        <v>否</v>
      </c>
      <c r="L1917" s="8">
        <f t="shared" si="205"/>
        <v>0</v>
      </c>
      <c r="M1917" s="8">
        <f t="shared" si="206"/>
        <v>0</v>
      </c>
      <c r="N1917" s="8">
        <f t="shared" si="207"/>
        <v>0</v>
      </c>
      <c r="O1917" s="8">
        <f t="shared" si="208"/>
        <v>0</v>
      </c>
      <c r="P1917" s="8">
        <f>IF(K1917&lt;&gt;"是",0,IF(税费设置!$B$6="是",E1917/(1+税费设置!$B$10),E1917))</f>
        <v>0</v>
      </c>
      <c r="Q1917" s="8">
        <f>IF(K1917&lt;&gt;"是",0,P1917*税费设置!$B$8)</f>
        <v>0</v>
      </c>
      <c r="R1917" s="8">
        <f>IF(K1917&lt;&gt;"是",0,P1917*税费设置!$B$9)</f>
        <v>0</v>
      </c>
      <c r="S1917" s="8">
        <f t="shared" si="209"/>
        <v>0</v>
      </c>
    </row>
    <row r="1918" spans="1:19" ht="13.9">
      <c r="A1918" s="6" t="str">
        <f>IF(总支出!A1918="","",总支出!A1918)</f>
        <v/>
      </c>
      <c r="B1918" s="7" t="str">
        <f>IF(总支出!B1918="","",总支出!B1918)</f>
        <v/>
      </c>
      <c r="C1918" s="6" t="str">
        <f t="shared" si="203"/>
        <v/>
      </c>
      <c r="D1918" s="6" t="str">
        <f>IF(总支出!C1918="","",总支出!C1918)</f>
        <v/>
      </c>
      <c r="E1918" s="8" t="str">
        <f>IF(总支出!D1918="","",总支出!D1918)</f>
        <v/>
      </c>
      <c r="F1918" s="6" t="str">
        <f>IF(总支出!E1918="","",总支出!E1918)</f>
        <v/>
      </c>
      <c r="G1918" s="6" t="str">
        <f>IF(总支出!H1918="","",总支出!H1918)</f>
        <v/>
      </c>
      <c r="H1918" s="6" t="str">
        <f>IF(总支出!I1918="","自动",总支出!I1918)</f>
        <v>自动</v>
      </c>
      <c r="I1918" s="6" t="str">
        <f>IF(F1918="","",IFERROR(VLOOKUP(F1918,税费设置!$A$15:$B$27,2,FALSE),"含税不明"))</f>
        <v/>
      </c>
      <c r="J1918" s="6" t="str">
        <f t="shared" si="204"/>
        <v/>
      </c>
      <c r="K1918" s="6" t="str">
        <f>IF(AND(税费设置!$B$5="是",G1918="个人支出",J1918="应税"),"是","否")</f>
        <v>否</v>
      </c>
      <c r="L1918" s="8">
        <f t="shared" si="205"/>
        <v>0</v>
      </c>
      <c r="M1918" s="8">
        <f t="shared" si="206"/>
        <v>0</v>
      </c>
      <c r="N1918" s="8">
        <f t="shared" si="207"/>
        <v>0</v>
      </c>
      <c r="O1918" s="8">
        <f t="shared" si="208"/>
        <v>0</v>
      </c>
      <c r="P1918" s="8">
        <f>IF(K1918&lt;&gt;"是",0,IF(税费设置!$B$6="是",E1918/(1+税费设置!$B$10),E1918))</f>
        <v>0</v>
      </c>
      <c r="Q1918" s="8">
        <f>IF(K1918&lt;&gt;"是",0,P1918*税费设置!$B$8)</f>
        <v>0</v>
      </c>
      <c r="R1918" s="8">
        <f>IF(K1918&lt;&gt;"是",0,P1918*税费设置!$B$9)</f>
        <v>0</v>
      </c>
      <c r="S1918" s="8">
        <f t="shared" si="209"/>
        <v>0</v>
      </c>
    </row>
    <row r="1919" spans="1:19" ht="13.9">
      <c r="A1919" s="6" t="str">
        <f>IF(总支出!A1919="","",总支出!A1919)</f>
        <v/>
      </c>
      <c r="B1919" s="7" t="str">
        <f>IF(总支出!B1919="","",总支出!B1919)</f>
        <v/>
      </c>
      <c r="C1919" s="6" t="str">
        <f t="shared" si="203"/>
        <v/>
      </c>
      <c r="D1919" s="6" t="str">
        <f>IF(总支出!C1919="","",总支出!C1919)</f>
        <v/>
      </c>
      <c r="E1919" s="8" t="str">
        <f>IF(总支出!D1919="","",总支出!D1919)</f>
        <v/>
      </c>
      <c r="F1919" s="6" t="str">
        <f>IF(总支出!E1919="","",总支出!E1919)</f>
        <v/>
      </c>
      <c r="G1919" s="6" t="str">
        <f>IF(总支出!H1919="","",总支出!H1919)</f>
        <v/>
      </c>
      <c r="H1919" s="6" t="str">
        <f>IF(总支出!I1919="","自动",总支出!I1919)</f>
        <v>自动</v>
      </c>
      <c r="I1919" s="6" t="str">
        <f>IF(F1919="","",IFERROR(VLOOKUP(F1919,税费设置!$A$15:$B$27,2,FALSE),"含税不明"))</f>
        <v/>
      </c>
      <c r="J1919" s="6" t="str">
        <f t="shared" si="204"/>
        <v/>
      </c>
      <c r="K1919" s="6" t="str">
        <f>IF(AND(税费设置!$B$5="是",G1919="个人支出",J1919="应税"),"是","否")</f>
        <v>否</v>
      </c>
      <c r="L1919" s="8">
        <f t="shared" si="205"/>
        <v>0</v>
      </c>
      <c r="M1919" s="8">
        <f t="shared" si="206"/>
        <v>0</v>
      </c>
      <c r="N1919" s="8">
        <f t="shared" si="207"/>
        <v>0</v>
      </c>
      <c r="O1919" s="8">
        <f t="shared" si="208"/>
        <v>0</v>
      </c>
      <c r="P1919" s="8">
        <f>IF(K1919&lt;&gt;"是",0,IF(税费设置!$B$6="是",E1919/(1+税费设置!$B$10),E1919))</f>
        <v>0</v>
      </c>
      <c r="Q1919" s="8">
        <f>IF(K1919&lt;&gt;"是",0,P1919*税费设置!$B$8)</f>
        <v>0</v>
      </c>
      <c r="R1919" s="8">
        <f>IF(K1919&lt;&gt;"是",0,P1919*税费设置!$B$9)</f>
        <v>0</v>
      </c>
      <c r="S1919" s="8">
        <f t="shared" si="209"/>
        <v>0</v>
      </c>
    </row>
    <row r="1920" spans="1:19" ht="13.9">
      <c r="A1920" s="6" t="str">
        <f>IF(总支出!A1920="","",总支出!A1920)</f>
        <v/>
      </c>
      <c r="B1920" s="7" t="str">
        <f>IF(总支出!B1920="","",总支出!B1920)</f>
        <v/>
      </c>
      <c r="C1920" s="6" t="str">
        <f t="shared" si="203"/>
        <v/>
      </c>
      <c r="D1920" s="6" t="str">
        <f>IF(总支出!C1920="","",总支出!C1920)</f>
        <v/>
      </c>
      <c r="E1920" s="8" t="str">
        <f>IF(总支出!D1920="","",总支出!D1920)</f>
        <v/>
      </c>
      <c r="F1920" s="6" t="str">
        <f>IF(总支出!E1920="","",总支出!E1920)</f>
        <v/>
      </c>
      <c r="G1920" s="6" t="str">
        <f>IF(总支出!H1920="","",总支出!H1920)</f>
        <v/>
      </c>
      <c r="H1920" s="6" t="str">
        <f>IF(总支出!I1920="","自动",总支出!I1920)</f>
        <v>自动</v>
      </c>
      <c r="I1920" s="6" t="str">
        <f>IF(F1920="","",IFERROR(VLOOKUP(F1920,税费设置!$A$15:$B$27,2,FALSE),"含税不明"))</f>
        <v/>
      </c>
      <c r="J1920" s="6" t="str">
        <f t="shared" si="204"/>
        <v/>
      </c>
      <c r="K1920" s="6" t="str">
        <f>IF(AND(税费设置!$B$5="是",G1920="个人支出",J1920="应税"),"是","否")</f>
        <v>否</v>
      </c>
      <c r="L1920" s="8">
        <f t="shared" si="205"/>
        <v>0</v>
      </c>
      <c r="M1920" s="8">
        <f t="shared" si="206"/>
        <v>0</v>
      </c>
      <c r="N1920" s="8">
        <f t="shared" si="207"/>
        <v>0</v>
      </c>
      <c r="O1920" s="8">
        <f t="shared" si="208"/>
        <v>0</v>
      </c>
      <c r="P1920" s="8">
        <f>IF(K1920&lt;&gt;"是",0,IF(税费设置!$B$6="是",E1920/(1+税费设置!$B$10),E1920))</f>
        <v>0</v>
      </c>
      <c r="Q1920" s="8">
        <f>IF(K1920&lt;&gt;"是",0,P1920*税费设置!$B$8)</f>
        <v>0</v>
      </c>
      <c r="R1920" s="8">
        <f>IF(K1920&lt;&gt;"是",0,P1920*税费设置!$B$9)</f>
        <v>0</v>
      </c>
      <c r="S1920" s="8">
        <f t="shared" si="209"/>
        <v>0</v>
      </c>
    </row>
    <row r="1921" spans="1:19" ht="13.9">
      <c r="A1921" s="6" t="str">
        <f>IF(总支出!A1921="","",总支出!A1921)</f>
        <v/>
      </c>
      <c r="B1921" s="7" t="str">
        <f>IF(总支出!B1921="","",总支出!B1921)</f>
        <v/>
      </c>
      <c r="C1921" s="6" t="str">
        <f t="shared" si="203"/>
        <v/>
      </c>
      <c r="D1921" s="6" t="str">
        <f>IF(总支出!C1921="","",总支出!C1921)</f>
        <v/>
      </c>
      <c r="E1921" s="8" t="str">
        <f>IF(总支出!D1921="","",总支出!D1921)</f>
        <v/>
      </c>
      <c r="F1921" s="6" t="str">
        <f>IF(总支出!E1921="","",总支出!E1921)</f>
        <v/>
      </c>
      <c r="G1921" s="6" t="str">
        <f>IF(总支出!H1921="","",总支出!H1921)</f>
        <v/>
      </c>
      <c r="H1921" s="6" t="str">
        <f>IF(总支出!I1921="","自动",总支出!I1921)</f>
        <v>自动</v>
      </c>
      <c r="I1921" s="6" t="str">
        <f>IF(F1921="","",IFERROR(VLOOKUP(F1921,税费设置!$A$15:$B$27,2,FALSE),"含税不明"))</f>
        <v/>
      </c>
      <c r="J1921" s="6" t="str">
        <f t="shared" si="204"/>
        <v/>
      </c>
      <c r="K1921" s="6" t="str">
        <f>IF(AND(税费设置!$B$5="是",G1921="个人支出",J1921="应税"),"是","否")</f>
        <v>否</v>
      </c>
      <c r="L1921" s="8">
        <f t="shared" si="205"/>
        <v>0</v>
      </c>
      <c r="M1921" s="8">
        <f t="shared" si="206"/>
        <v>0</v>
      </c>
      <c r="N1921" s="8">
        <f t="shared" si="207"/>
        <v>0</v>
      </c>
      <c r="O1921" s="8">
        <f t="shared" si="208"/>
        <v>0</v>
      </c>
      <c r="P1921" s="8">
        <f>IF(K1921&lt;&gt;"是",0,IF(税费设置!$B$6="是",E1921/(1+税费设置!$B$10),E1921))</f>
        <v>0</v>
      </c>
      <c r="Q1921" s="8">
        <f>IF(K1921&lt;&gt;"是",0,P1921*税费设置!$B$8)</f>
        <v>0</v>
      </c>
      <c r="R1921" s="8">
        <f>IF(K1921&lt;&gt;"是",0,P1921*税费设置!$B$9)</f>
        <v>0</v>
      </c>
      <c r="S1921" s="8">
        <f t="shared" si="209"/>
        <v>0</v>
      </c>
    </row>
    <row r="1922" spans="1:19" ht="13.9">
      <c r="A1922" s="6" t="str">
        <f>IF(总支出!A1922="","",总支出!A1922)</f>
        <v/>
      </c>
      <c r="B1922" s="7" t="str">
        <f>IF(总支出!B1922="","",总支出!B1922)</f>
        <v/>
      </c>
      <c r="C1922" s="6" t="str">
        <f t="shared" si="203"/>
        <v/>
      </c>
      <c r="D1922" s="6" t="str">
        <f>IF(总支出!C1922="","",总支出!C1922)</f>
        <v/>
      </c>
      <c r="E1922" s="8" t="str">
        <f>IF(总支出!D1922="","",总支出!D1922)</f>
        <v/>
      </c>
      <c r="F1922" s="6" t="str">
        <f>IF(总支出!E1922="","",总支出!E1922)</f>
        <v/>
      </c>
      <c r="G1922" s="6" t="str">
        <f>IF(总支出!H1922="","",总支出!H1922)</f>
        <v/>
      </c>
      <c r="H1922" s="6" t="str">
        <f>IF(总支出!I1922="","自动",总支出!I1922)</f>
        <v>自动</v>
      </c>
      <c r="I1922" s="6" t="str">
        <f>IF(F1922="","",IFERROR(VLOOKUP(F1922,税费设置!$A$15:$B$27,2,FALSE),"含税不明"))</f>
        <v/>
      </c>
      <c r="J1922" s="6" t="str">
        <f t="shared" si="204"/>
        <v/>
      </c>
      <c r="K1922" s="6" t="str">
        <f>IF(AND(税费设置!$B$5="是",G1922="个人支出",J1922="应税"),"是","否")</f>
        <v>否</v>
      </c>
      <c r="L1922" s="8">
        <f t="shared" si="205"/>
        <v>0</v>
      </c>
      <c r="M1922" s="8">
        <f t="shared" si="206"/>
        <v>0</v>
      </c>
      <c r="N1922" s="8">
        <f t="shared" si="207"/>
        <v>0</v>
      </c>
      <c r="O1922" s="8">
        <f t="shared" si="208"/>
        <v>0</v>
      </c>
      <c r="P1922" s="8">
        <f>IF(K1922&lt;&gt;"是",0,IF(税费设置!$B$6="是",E1922/(1+税费设置!$B$10),E1922))</f>
        <v>0</v>
      </c>
      <c r="Q1922" s="8">
        <f>IF(K1922&lt;&gt;"是",0,P1922*税费设置!$B$8)</f>
        <v>0</v>
      </c>
      <c r="R1922" s="8">
        <f>IF(K1922&lt;&gt;"是",0,P1922*税费设置!$B$9)</f>
        <v>0</v>
      </c>
      <c r="S1922" s="8">
        <f t="shared" si="209"/>
        <v>0</v>
      </c>
    </row>
    <row r="1923" spans="1:19" ht="13.9">
      <c r="A1923" s="6" t="str">
        <f>IF(总支出!A1923="","",总支出!A1923)</f>
        <v/>
      </c>
      <c r="B1923" s="7" t="str">
        <f>IF(总支出!B1923="","",总支出!B1923)</f>
        <v/>
      </c>
      <c r="C1923" s="6" t="str">
        <f t="shared" si="203"/>
        <v/>
      </c>
      <c r="D1923" s="6" t="str">
        <f>IF(总支出!C1923="","",总支出!C1923)</f>
        <v/>
      </c>
      <c r="E1923" s="8" t="str">
        <f>IF(总支出!D1923="","",总支出!D1923)</f>
        <v/>
      </c>
      <c r="F1923" s="6" t="str">
        <f>IF(总支出!E1923="","",总支出!E1923)</f>
        <v/>
      </c>
      <c r="G1923" s="6" t="str">
        <f>IF(总支出!H1923="","",总支出!H1923)</f>
        <v/>
      </c>
      <c r="H1923" s="6" t="str">
        <f>IF(总支出!I1923="","自动",总支出!I1923)</f>
        <v>自动</v>
      </c>
      <c r="I1923" s="6" t="str">
        <f>IF(F1923="","",IFERROR(VLOOKUP(F1923,税费设置!$A$15:$B$27,2,FALSE),"含税不明"))</f>
        <v/>
      </c>
      <c r="J1923" s="6" t="str">
        <f t="shared" si="204"/>
        <v/>
      </c>
      <c r="K1923" s="6" t="str">
        <f>IF(AND(税费设置!$B$5="是",G1923="个人支出",J1923="应税"),"是","否")</f>
        <v>否</v>
      </c>
      <c r="L1923" s="8">
        <f t="shared" si="205"/>
        <v>0</v>
      </c>
      <c r="M1923" s="8">
        <f t="shared" si="206"/>
        <v>0</v>
      </c>
      <c r="N1923" s="8">
        <f t="shared" si="207"/>
        <v>0</v>
      </c>
      <c r="O1923" s="8">
        <f t="shared" si="208"/>
        <v>0</v>
      </c>
      <c r="P1923" s="8">
        <f>IF(K1923&lt;&gt;"是",0,IF(税费设置!$B$6="是",E1923/(1+税费设置!$B$10),E1923))</f>
        <v>0</v>
      </c>
      <c r="Q1923" s="8">
        <f>IF(K1923&lt;&gt;"是",0,P1923*税费设置!$B$8)</f>
        <v>0</v>
      </c>
      <c r="R1923" s="8">
        <f>IF(K1923&lt;&gt;"是",0,P1923*税费设置!$B$9)</f>
        <v>0</v>
      </c>
      <c r="S1923" s="8">
        <f t="shared" si="209"/>
        <v>0</v>
      </c>
    </row>
    <row r="1924" spans="1:19" ht="13.9">
      <c r="A1924" s="6" t="str">
        <f>IF(总支出!A1924="","",总支出!A1924)</f>
        <v/>
      </c>
      <c r="B1924" s="7" t="str">
        <f>IF(总支出!B1924="","",总支出!B1924)</f>
        <v/>
      </c>
      <c r="C1924" s="6" t="str">
        <f t="shared" ref="C1924:C1987" si="210">IF(B1924="","",TEXT(B1924,"yyyy-mm"))</f>
        <v/>
      </c>
      <c r="D1924" s="6" t="str">
        <f>IF(总支出!C1924="","",总支出!C1924)</f>
        <v/>
      </c>
      <c r="E1924" s="8" t="str">
        <f>IF(总支出!D1924="","",总支出!D1924)</f>
        <v/>
      </c>
      <c r="F1924" s="6" t="str">
        <f>IF(总支出!E1924="","",总支出!E1924)</f>
        <v/>
      </c>
      <c r="G1924" s="6" t="str">
        <f>IF(总支出!H1924="","",总支出!H1924)</f>
        <v/>
      </c>
      <c r="H1924" s="6" t="str">
        <f>IF(总支出!I1924="","自动",总支出!I1924)</f>
        <v>自动</v>
      </c>
      <c r="I1924" s="6" t="str">
        <f>IF(F1924="","",IFERROR(VLOOKUP(F1924,税费设置!$A$15:$B$27,2,FALSE),"含税不明"))</f>
        <v/>
      </c>
      <c r="J1924" s="6" t="str">
        <f t="shared" ref="J1924:J1987" si="211">IF(D1924="","",IF(H1924="自动",I1924,H1924))</f>
        <v/>
      </c>
      <c r="K1924" s="6" t="str">
        <f>IF(AND(税费设置!$B$5="是",G1924="个人支出",J1924="应税"),"是","否")</f>
        <v>否</v>
      </c>
      <c r="L1924" s="8">
        <f t="shared" ref="L1924:L1987" si="212">IF(K1924="是",E1924,0)</f>
        <v>0</v>
      </c>
      <c r="M1924" s="8">
        <f t="shared" ref="M1924:M1987" si="213">IF(AND(G1924="个人支出",J1924="零税率"),E1924,0)</f>
        <v>0</v>
      </c>
      <c r="N1924" s="8">
        <f t="shared" ref="N1924:N1987" si="214">IF(AND(G1924="个人支出",J1924="免税"),E1924,0)</f>
        <v>0</v>
      </c>
      <c r="O1924" s="8">
        <f t="shared" ref="O1924:O1987" si="215">IF(AND(G1924="个人支出",OR(J1924="含税不明",J1924="不适用")),E1924,0)</f>
        <v>0</v>
      </c>
      <c r="P1924" s="8">
        <f>IF(K1924&lt;&gt;"是",0,IF(税费设置!$B$6="是",E1924/(1+税费设置!$B$10),E1924))</f>
        <v>0</v>
      </c>
      <c r="Q1924" s="8">
        <f>IF(K1924&lt;&gt;"是",0,P1924*税费设置!$B$8)</f>
        <v>0</v>
      </c>
      <c r="R1924" s="8">
        <f>IF(K1924&lt;&gt;"是",0,P1924*税费设置!$B$9)</f>
        <v>0</v>
      </c>
      <c r="S1924" s="8">
        <f t="shared" ref="S1924:S1987" si="216">Q1924+R1924</f>
        <v>0</v>
      </c>
    </row>
    <row r="1925" spans="1:19" ht="13.9">
      <c r="A1925" s="6" t="str">
        <f>IF(总支出!A1925="","",总支出!A1925)</f>
        <v/>
      </c>
      <c r="B1925" s="7" t="str">
        <f>IF(总支出!B1925="","",总支出!B1925)</f>
        <v/>
      </c>
      <c r="C1925" s="6" t="str">
        <f t="shared" si="210"/>
        <v/>
      </c>
      <c r="D1925" s="6" t="str">
        <f>IF(总支出!C1925="","",总支出!C1925)</f>
        <v/>
      </c>
      <c r="E1925" s="8" t="str">
        <f>IF(总支出!D1925="","",总支出!D1925)</f>
        <v/>
      </c>
      <c r="F1925" s="6" t="str">
        <f>IF(总支出!E1925="","",总支出!E1925)</f>
        <v/>
      </c>
      <c r="G1925" s="6" t="str">
        <f>IF(总支出!H1925="","",总支出!H1925)</f>
        <v/>
      </c>
      <c r="H1925" s="6" t="str">
        <f>IF(总支出!I1925="","自动",总支出!I1925)</f>
        <v>自动</v>
      </c>
      <c r="I1925" s="6" t="str">
        <f>IF(F1925="","",IFERROR(VLOOKUP(F1925,税费设置!$A$15:$B$27,2,FALSE),"含税不明"))</f>
        <v/>
      </c>
      <c r="J1925" s="6" t="str">
        <f t="shared" si="211"/>
        <v/>
      </c>
      <c r="K1925" s="6" t="str">
        <f>IF(AND(税费设置!$B$5="是",G1925="个人支出",J1925="应税"),"是","否")</f>
        <v>否</v>
      </c>
      <c r="L1925" s="8">
        <f t="shared" si="212"/>
        <v>0</v>
      </c>
      <c r="M1925" s="8">
        <f t="shared" si="213"/>
        <v>0</v>
      </c>
      <c r="N1925" s="8">
        <f t="shared" si="214"/>
        <v>0</v>
      </c>
      <c r="O1925" s="8">
        <f t="shared" si="215"/>
        <v>0</v>
      </c>
      <c r="P1925" s="8">
        <f>IF(K1925&lt;&gt;"是",0,IF(税费设置!$B$6="是",E1925/(1+税费设置!$B$10),E1925))</f>
        <v>0</v>
      </c>
      <c r="Q1925" s="8">
        <f>IF(K1925&lt;&gt;"是",0,P1925*税费设置!$B$8)</f>
        <v>0</v>
      </c>
      <c r="R1925" s="8">
        <f>IF(K1925&lt;&gt;"是",0,P1925*税费设置!$B$9)</f>
        <v>0</v>
      </c>
      <c r="S1925" s="8">
        <f t="shared" si="216"/>
        <v>0</v>
      </c>
    </row>
    <row r="1926" spans="1:19" ht="13.9">
      <c r="A1926" s="6" t="str">
        <f>IF(总支出!A1926="","",总支出!A1926)</f>
        <v/>
      </c>
      <c r="B1926" s="7" t="str">
        <f>IF(总支出!B1926="","",总支出!B1926)</f>
        <v/>
      </c>
      <c r="C1926" s="6" t="str">
        <f t="shared" si="210"/>
        <v/>
      </c>
      <c r="D1926" s="6" t="str">
        <f>IF(总支出!C1926="","",总支出!C1926)</f>
        <v/>
      </c>
      <c r="E1926" s="8" t="str">
        <f>IF(总支出!D1926="","",总支出!D1926)</f>
        <v/>
      </c>
      <c r="F1926" s="6" t="str">
        <f>IF(总支出!E1926="","",总支出!E1926)</f>
        <v/>
      </c>
      <c r="G1926" s="6" t="str">
        <f>IF(总支出!H1926="","",总支出!H1926)</f>
        <v/>
      </c>
      <c r="H1926" s="6" t="str">
        <f>IF(总支出!I1926="","自动",总支出!I1926)</f>
        <v>自动</v>
      </c>
      <c r="I1926" s="6" t="str">
        <f>IF(F1926="","",IFERROR(VLOOKUP(F1926,税费设置!$A$15:$B$27,2,FALSE),"含税不明"))</f>
        <v/>
      </c>
      <c r="J1926" s="6" t="str">
        <f t="shared" si="211"/>
        <v/>
      </c>
      <c r="K1926" s="6" t="str">
        <f>IF(AND(税费设置!$B$5="是",G1926="个人支出",J1926="应税"),"是","否")</f>
        <v>否</v>
      </c>
      <c r="L1926" s="8">
        <f t="shared" si="212"/>
        <v>0</v>
      </c>
      <c r="M1926" s="8">
        <f t="shared" si="213"/>
        <v>0</v>
      </c>
      <c r="N1926" s="8">
        <f t="shared" si="214"/>
        <v>0</v>
      </c>
      <c r="O1926" s="8">
        <f t="shared" si="215"/>
        <v>0</v>
      </c>
      <c r="P1926" s="8">
        <f>IF(K1926&lt;&gt;"是",0,IF(税费设置!$B$6="是",E1926/(1+税费设置!$B$10),E1926))</f>
        <v>0</v>
      </c>
      <c r="Q1926" s="8">
        <f>IF(K1926&lt;&gt;"是",0,P1926*税费设置!$B$8)</f>
        <v>0</v>
      </c>
      <c r="R1926" s="8">
        <f>IF(K1926&lt;&gt;"是",0,P1926*税费设置!$B$9)</f>
        <v>0</v>
      </c>
      <c r="S1926" s="8">
        <f t="shared" si="216"/>
        <v>0</v>
      </c>
    </row>
    <row r="1927" spans="1:19" ht="13.9">
      <c r="A1927" s="6" t="str">
        <f>IF(总支出!A1927="","",总支出!A1927)</f>
        <v/>
      </c>
      <c r="B1927" s="7" t="str">
        <f>IF(总支出!B1927="","",总支出!B1927)</f>
        <v/>
      </c>
      <c r="C1927" s="6" t="str">
        <f t="shared" si="210"/>
        <v/>
      </c>
      <c r="D1927" s="6" t="str">
        <f>IF(总支出!C1927="","",总支出!C1927)</f>
        <v/>
      </c>
      <c r="E1927" s="8" t="str">
        <f>IF(总支出!D1927="","",总支出!D1927)</f>
        <v/>
      </c>
      <c r="F1927" s="6" t="str">
        <f>IF(总支出!E1927="","",总支出!E1927)</f>
        <v/>
      </c>
      <c r="G1927" s="6" t="str">
        <f>IF(总支出!H1927="","",总支出!H1927)</f>
        <v/>
      </c>
      <c r="H1927" s="6" t="str">
        <f>IF(总支出!I1927="","自动",总支出!I1927)</f>
        <v>自动</v>
      </c>
      <c r="I1927" s="6" t="str">
        <f>IF(F1927="","",IFERROR(VLOOKUP(F1927,税费设置!$A$15:$B$27,2,FALSE),"含税不明"))</f>
        <v/>
      </c>
      <c r="J1927" s="6" t="str">
        <f t="shared" si="211"/>
        <v/>
      </c>
      <c r="K1927" s="6" t="str">
        <f>IF(AND(税费设置!$B$5="是",G1927="个人支出",J1927="应税"),"是","否")</f>
        <v>否</v>
      </c>
      <c r="L1927" s="8">
        <f t="shared" si="212"/>
        <v>0</v>
      </c>
      <c r="M1927" s="8">
        <f t="shared" si="213"/>
        <v>0</v>
      </c>
      <c r="N1927" s="8">
        <f t="shared" si="214"/>
        <v>0</v>
      </c>
      <c r="O1927" s="8">
        <f t="shared" si="215"/>
        <v>0</v>
      </c>
      <c r="P1927" s="8">
        <f>IF(K1927&lt;&gt;"是",0,IF(税费设置!$B$6="是",E1927/(1+税费设置!$B$10),E1927))</f>
        <v>0</v>
      </c>
      <c r="Q1927" s="8">
        <f>IF(K1927&lt;&gt;"是",0,P1927*税费设置!$B$8)</f>
        <v>0</v>
      </c>
      <c r="R1927" s="8">
        <f>IF(K1927&lt;&gt;"是",0,P1927*税费设置!$B$9)</f>
        <v>0</v>
      </c>
      <c r="S1927" s="8">
        <f t="shared" si="216"/>
        <v>0</v>
      </c>
    </row>
    <row r="1928" spans="1:19" ht="13.9">
      <c r="A1928" s="6" t="str">
        <f>IF(总支出!A1928="","",总支出!A1928)</f>
        <v/>
      </c>
      <c r="B1928" s="7" t="str">
        <f>IF(总支出!B1928="","",总支出!B1928)</f>
        <v/>
      </c>
      <c r="C1928" s="6" t="str">
        <f t="shared" si="210"/>
        <v/>
      </c>
      <c r="D1928" s="6" t="str">
        <f>IF(总支出!C1928="","",总支出!C1928)</f>
        <v/>
      </c>
      <c r="E1928" s="8" t="str">
        <f>IF(总支出!D1928="","",总支出!D1928)</f>
        <v/>
      </c>
      <c r="F1928" s="6" t="str">
        <f>IF(总支出!E1928="","",总支出!E1928)</f>
        <v/>
      </c>
      <c r="G1928" s="6" t="str">
        <f>IF(总支出!H1928="","",总支出!H1928)</f>
        <v/>
      </c>
      <c r="H1928" s="6" t="str">
        <f>IF(总支出!I1928="","自动",总支出!I1928)</f>
        <v>自动</v>
      </c>
      <c r="I1928" s="6" t="str">
        <f>IF(F1928="","",IFERROR(VLOOKUP(F1928,税费设置!$A$15:$B$27,2,FALSE),"含税不明"))</f>
        <v/>
      </c>
      <c r="J1928" s="6" t="str">
        <f t="shared" si="211"/>
        <v/>
      </c>
      <c r="K1928" s="6" t="str">
        <f>IF(AND(税费设置!$B$5="是",G1928="个人支出",J1928="应税"),"是","否")</f>
        <v>否</v>
      </c>
      <c r="L1928" s="8">
        <f t="shared" si="212"/>
        <v>0</v>
      </c>
      <c r="M1928" s="8">
        <f t="shared" si="213"/>
        <v>0</v>
      </c>
      <c r="N1928" s="8">
        <f t="shared" si="214"/>
        <v>0</v>
      </c>
      <c r="O1928" s="8">
        <f t="shared" si="215"/>
        <v>0</v>
      </c>
      <c r="P1928" s="8">
        <f>IF(K1928&lt;&gt;"是",0,IF(税费设置!$B$6="是",E1928/(1+税费设置!$B$10),E1928))</f>
        <v>0</v>
      </c>
      <c r="Q1928" s="8">
        <f>IF(K1928&lt;&gt;"是",0,P1928*税费设置!$B$8)</f>
        <v>0</v>
      </c>
      <c r="R1928" s="8">
        <f>IF(K1928&lt;&gt;"是",0,P1928*税费设置!$B$9)</f>
        <v>0</v>
      </c>
      <c r="S1928" s="8">
        <f t="shared" si="216"/>
        <v>0</v>
      </c>
    </row>
    <row r="1929" spans="1:19" ht="13.9">
      <c r="A1929" s="6" t="str">
        <f>IF(总支出!A1929="","",总支出!A1929)</f>
        <v/>
      </c>
      <c r="B1929" s="7" t="str">
        <f>IF(总支出!B1929="","",总支出!B1929)</f>
        <v/>
      </c>
      <c r="C1929" s="6" t="str">
        <f t="shared" si="210"/>
        <v/>
      </c>
      <c r="D1929" s="6" t="str">
        <f>IF(总支出!C1929="","",总支出!C1929)</f>
        <v/>
      </c>
      <c r="E1929" s="8" t="str">
        <f>IF(总支出!D1929="","",总支出!D1929)</f>
        <v/>
      </c>
      <c r="F1929" s="6" t="str">
        <f>IF(总支出!E1929="","",总支出!E1929)</f>
        <v/>
      </c>
      <c r="G1929" s="6" t="str">
        <f>IF(总支出!H1929="","",总支出!H1929)</f>
        <v/>
      </c>
      <c r="H1929" s="6" t="str">
        <f>IF(总支出!I1929="","自动",总支出!I1929)</f>
        <v>自动</v>
      </c>
      <c r="I1929" s="6" t="str">
        <f>IF(F1929="","",IFERROR(VLOOKUP(F1929,税费设置!$A$15:$B$27,2,FALSE),"含税不明"))</f>
        <v/>
      </c>
      <c r="J1929" s="6" t="str">
        <f t="shared" si="211"/>
        <v/>
      </c>
      <c r="K1929" s="6" t="str">
        <f>IF(AND(税费设置!$B$5="是",G1929="个人支出",J1929="应税"),"是","否")</f>
        <v>否</v>
      </c>
      <c r="L1929" s="8">
        <f t="shared" si="212"/>
        <v>0</v>
      </c>
      <c r="M1929" s="8">
        <f t="shared" si="213"/>
        <v>0</v>
      </c>
      <c r="N1929" s="8">
        <f t="shared" si="214"/>
        <v>0</v>
      </c>
      <c r="O1929" s="8">
        <f t="shared" si="215"/>
        <v>0</v>
      </c>
      <c r="P1929" s="8">
        <f>IF(K1929&lt;&gt;"是",0,IF(税费设置!$B$6="是",E1929/(1+税费设置!$B$10),E1929))</f>
        <v>0</v>
      </c>
      <c r="Q1929" s="8">
        <f>IF(K1929&lt;&gt;"是",0,P1929*税费设置!$B$8)</f>
        <v>0</v>
      </c>
      <c r="R1929" s="8">
        <f>IF(K1929&lt;&gt;"是",0,P1929*税费设置!$B$9)</f>
        <v>0</v>
      </c>
      <c r="S1929" s="8">
        <f t="shared" si="216"/>
        <v>0</v>
      </c>
    </row>
    <row r="1930" spans="1:19" ht="13.9">
      <c r="A1930" s="6" t="str">
        <f>IF(总支出!A1930="","",总支出!A1930)</f>
        <v/>
      </c>
      <c r="B1930" s="7" t="str">
        <f>IF(总支出!B1930="","",总支出!B1930)</f>
        <v/>
      </c>
      <c r="C1930" s="6" t="str">
        <f t="shared" si="210"/>
        <v/>
      </c>
      <c r="D1930" s="6" t="str">
        <f>IF(总支出!C1930="","",总支出!C1930)</f>
        <v/>
      </c>
      <c r="E1930" s="8" t="str">
        <f>IF(总支出!D1930="","",总支出!D1930)</f>
        <v/>
      </c>
      <c r="F1930" s="6" t="str">
        <f>IF(总支出!E1930="","",总支出!E1930)</f>
        <v/>
      </c>
      <c r="G1930" s="6" t="str">
        <f>IF(总支出!H1930="","",总支出!H1930)</f>
        <v/>
      </c>
      <c r="H1930" s="6" t="str">
        <f>IF(总支出!I1930="","自动",总支出!I1930)</f>
        <v>自动</v>
      </c>
      <c r="I1930" s="6" t="str">
        <f>IF(F1930="","",IFERROR(VLOOKUP(F1930,税费设置!$A$15:$B$27,2,FALSE),"含税不明"))</f>
        <v/>
      </c>
      <c r="J1930" s="6" t="str">
        <f t="shared" si="211"/>
        <v/>
      </c>
      <c r="K1930" s="6" t="str">
        <f>IF(AND(税费设置!$B$5="是",G1930="个人支出",J1930="应税"),"是","否")</f>
        <v>否</v>
      </c>
      <c r="L1930" s="8">
        <f t="shared" si="212"/>
        <v>0</v>
      </c>
      <c r="M1930" s="8">
        <f t="shared" si="213"/>
        <v>0</v>
      </c>
      <c r="N1930" s="8">
        <f t="shared" si="214"/>
        <v>0</v>
      </c>
      <c r="O1930" s="8">
        <f t="shared" si="215"/>
        <v>0</v>
      </c>
      <c r="P1930" s="8">
        <f>IF(K1930&lt;&gt;"是",0,IF(税费设置!$B$6="是",E1930/(1+税费设置!$B$10),E1930))</f>
        <v>0</v>
      </c>
      <c r="Q1930" s="8">
        <f>IF(K1930&lt;&gt;"是",0,P1930*税费设置!$B$8)</f>
        <v>0</v>
      </c>
      <c r="R1930" s="8">
        <f>IF(K1930&lt;&gt;"是",0,P1930*税费设置!$B$9)</f>
        <v>0</v>
      </c>
      <c r="S1930" s="8">
        <f t="shared" si="216"/>
        <v>0</v>
      </c>
    </row>
    <row r="1931" spans="1:19" ht="13.9">
      <c r="A1931" s="6" t="str">
        <f>IF(总支出!A1931="","",总支出!A1931)</f>
        <v/>
      </c>
      <c r="B1931" s="7" t="str">
        <f>IF(总支出!B1931="","",总支出!B1931)</f>
        <v/>
      </c>
      <c r="C1931" s="6" t="str">
        <f t="shared" si="210"/>
        <v/>
      </c>
      <c r="D1931" s="6" t="str">
        <f>IF(总支出!C1931="","",总支出!C1931)</f>
        <v/>
      </c>
      <c r="E1931" s="8" t="str">
        <f>IF(总支出!D1931="","",总支出!D1931)</f>
        <v/>
      </c>
      <c r="F1931" s="6" t="str">
        <f>IF(总支出!E1931="","",总支出!E1931)</f>
        <v/>
      </c>
      <c r="G1931" s="6" t="str">
        <f>IF(总支出!H1931="","",总支出!H1931)</f>
        <v/>
      </c>
      <c r="H1931" s="6" t="str">
        <f>IF(总支出!I1931="","自动",总支出!I1931)</f>
        <v>自动</v>
      </c>
      <c r="I1931" s="6" t="str">
        <f>IF(F1931="","",IFERROR(VLOOKUP(F1931,税费设置!$A$15:$B$27,2,FALSE),"含税不明"))</f>
        <v/>
      </c>
      <c r="J1931" s="6" t="str">
        <f t="shared" si="211"/>
        <v/>
      </c>
      <c r="K1931" s="6" t="str">
        <f>IF(AND(税费设置!$B$5="是",G1931="个人支出",J1931="应税"),"是","否")</f>
        <v>否</v>
      </c>
      <c r="L1931" s="8">
        <f t="shared" si="212"/>
        <v>0</v>
      </c>
      <c r="M1931" s="8">
        <f t="shared" si="213"/>
        <v>0</v>
      </c>
      <c r="N1931" s="8">
        <f t="shared" si="214"/>
        <v>0</v>
      </c>
      <c r="O1931" s="8">
        <f t="shared" si="215"/>
        <v>0</v>
      </c>
      <c r="P1931" s="8">
        <f>IF(K1931&lt;&gt;"是",0,IF(税费设置!$B$6="是",E1931/(1+税费设置!$B$10),E1931))</f>
        <v>0</v>
      </c>
      <c r="Q1931" s="8">
        <f>IF(K1931&lt;&gt;"是",0,P1931*税费设置!$B$8)</f>
        <v>0</v>
      </c>
      <c r="R1931" s="8">
        <f>IF(K1931&lt;&gt;"是",0,P1931*税费设置!$B$9)</f>
        <v>0</v>
      </c>
      <c r="S1931" s="8">
        <f t="shared" si="216"/>
        <v>0</v>
      </c>
    </row>
    <row r="1932" spans="1:19" ht="13.9">
      <c r="A1932" s="6" t="str">
        <f>IF(总支出!A1932="","",总支出!A1932)</f>
        <v/>
      </c>
      <c r="B1932" s="7" t="str">
        <f>IF(总支出!B1932="","",总支出!B1932)</f>
        <v/>
      </c>
      <c r="C1932" s="6" t="str">
        <f t="shared" si="210"/>
        <v/>
      </c>
      <c r="D1932" s="6" t="str">
        <f>IF(总支出!C1932="","",总支出!C1932)</f>
        <v/>
      </c>
      <c r="E1932" s="8" t="str">
        <f>IF(总支出!D1932="","",总支出!D1932)</f>
        <v/>
      </c>
      <c r="F1932" s="6" t="str">
        <f>IF(总支出!E1932="","",总支出!E1932)</f>
        <v/>
      </c>
      <c r="G1932" s="6" t="str">
        <f>IF(总支出!H1932="","",总支出!H1932)</f>
        <v/>
      </c>
      <c r="H1932" s="6" t="str">
        <f>IF(总支出!I1932="","自动",总支出!I1932)</f>
        <v>自动</v>
      </c>
      <c r="I1932" s="6" t="str">
        <f>IF(F1932="","",IFERROR(VLOOKUP(F1932,税费设置!$A$15:$B$27,2,FALSE),"含税不明"))</f>
        <v/>
      </c>
      <c r="J1932" s="6" t="str">
        <f t="shared" si="211"/>
        <v/>
      </c>
      <c r="K1932" s="6" t="str">
        <f>IF(AND(税费设置!$B$5="是",G1932="个人支出",J1932="应税"),"是","否")</f>
        <v>否</v>
      </c>
      <c r="L1932" s="8">
        <f t="shared" si="212"/>
        <v>0</v>
      </c>
      <c r="M1932" s="8">
        <f t="shared" si="213"/>
        <v>0</v>
      </c>
      <c r="N1932" s="8">
        <f t="shared" si="214"/>
        <v>0</v>
      </c>
      <c r="O1932" s="8">
        <f t="shared" si="215"/>
        <v>0</v>
      </c>
      <c r="P1932" s="8">
        <f>IF(K1932&lt;&gt;"是",0,IF(税费设置!$B$6="是",E1932/(1+税费设置!$B$10),E1932))</f>
        <v>0</v>
      </c>
      <c r="Q1932" s="8">
        <f>IF(K1932&lt;&gt;"是",0,P1932*税费设置!$B$8)</f>
        <v>0</v>
      </c>
      <c r="R1932" s="8">
        <f>IF(K1932&lt;&gt;"是",0,P1932*税费设置!$B$9)</f>
        <v>0</v>
      </c>
      <c r="S1932" s="8">
        <f t="shared" si="216"/>
        <v>0</v>
      </c>
    </row>
    <row r="1933" spans="1:19" ht="13.9">
      <c r="A1933" s="6" t="str">
        <f>IF(总支出!A1933="","",总支出!A1933)</f>
        <v/>
      </c>
      <c r="B1933" s="7" t="str">
        <f>IF(总支出!B1933="","",总支出!B1933)</f>
        <v/>
      </c>
      <c r="C1933" s="6" t="str">
        <f t="shared" si="210"/>
        <v/>
      </c>
      <c r="D1933" s="6" t="str">
        <f>IF(总支出!C1933="","",总支出!C1933)</f>
        <v/>
      </c>
      <c r="E1933" s="8" t="str">
        <f>IF(总支出!D1933="","",总支出!D1933)</f>
        <v/>
      </c>
      <c r="F1933" s="6" t="str">
        <f>IF(总支出!E1933="","",总支出!E1933)</f>
        <v/>
      </c>
      <c r="G1933" s="6" t="str">
        <f>IF(总支出!H1933="","",总支出!H1933)</f>
        <v/>
      </c>
      <c r="H1933" s="6" t="str">
        <f>IF(总支出!I1933="","自动",总支出!I1933)</f>
        <v>自动</v>
      </c>
      <c r="I1933" s="6" t="str">
        <f>IF(F1933="","",IFERROR(VLOOKUP(F1933,税费设置!$A$15:$B$27,2,FALSE),"含税不明"))</f>
        <v/>
      </c>
      <c r="J1933" s="6" t="str">
        <f t="shared" si="211"/>
        <v/>
      </c>
      <c r="K1933" s="6" t="str">
        <f>IF(AND(税费设置!$B$5="是",G1933="个人支出",J1933="应税"),"是","否")</f>
        <v>否</v>
      </c>
      <c r="L1933" s="8">
        <f t="shared" si="212"/>
        <v>0</v>
      </c>
      <c r="M1933" s="8">
        <f t="shared" si="213"/>
        <v>0</v>
      </c>
      <c r="N1933" s="8">
        <f t="shared" si="214"/>
        <v>0</v>
      </c>
      <c r="O1933" s="8">
        <f t="shared" si="215"/>
        <v>0</v>
      </c>
      <c r="P1933" s="8">
        <f>IF(K1933&lt;&gt;"是",0,IF(税费设置!$B$6="是",E1933/(1+税费设置!$B$10),E1933))</f>
        <v>0</v>
      </c>
      <c r="Q1933" s="8">
        <f>IF(K1933&lt;&gt;"是",0,P1933*税费设置!$B$8)</f>
        <v>0</v>
      </c>
      <c r="R1933" s="8">
        <f>IF(K1933&lt;&gt;"是",0,P1933*税费设置!$B$9)</f>
        <v>0</v>
      </c>
      <c r="S1933" s="8">
        <f t="shared" si="216"/>
        <v>0</v>
      </c>
    </row>
    <row r="1934" spans="1:19" ht="13.9">
      <c r="A1934" s="6" t="str">
        <f>IF(总支出!A1934="","",总支出!A1934)</f>
        <v/>
      </c>
      <c r="B1934" s="7" t="str">
        <f>IF(总支出!B1934="","",总支出!B1934)</f>
        <v/>
      </c>
      <c r="C1934" s="6" t="str">
        <f t="shared" si="210"/>
        <v/>
      </c>
      <c r="D1934" s="6" t="str">
        <f>IF(总支出!C1934="","",总支出!C1934)</f>
        <v/>
      </c>
      <c r="E1934" s="8" t="str">
        <f>IF(总支出!D1934="","",总支出!D1934)</f>
        <v/>
      </c>
      <c r="F1934" s="6" t="str">
        <f>IF(总支出!E1934="","",总支出!E1934)</f>
        <v/>
      </c>
      <c r="G1934" s="6" t="str">
        <f>IF(总支出!H1934="","",总支出!H1934)</f>
        <v/>
      </c>
      <c r="H1934" s="6" t="str">
        <f>IF(总支出!I1934="","自动",总支出!I1934)</f>
        <v>自动</v>
      </c>
      <c r="I1934" s="6" t="str">
        <f>IF(F1934="","",IFERROR(VLOOKUP(F1934,税费设置!$A$15:$B$27,2,FALSE),"含税不明"))</f>
        <v/>
      </c>
      <c r="J1934" s="6" t="str">
        <f t="shared" si="211"/>
        <v/>
      </c>
      <c r="K1934" s="6" t="str">
        <f>IF(AND(税费设置!$B$5="是",G1934="个人支出",J1934="应税"),"是","否")</f>
        <v>否</v>
      </c>
      <c r="L1934" s="8">
        <f t="shared" si="212"/>
        <v>0</v>
      </c>
      <c r="M1934" s="8">
        <f t="shared" si="213"/>
        <v>0</v>
      </c>
      <c r="N1934" s="8">
        <f t="shared" si="214"/>
        <v>0</v>
      </c>
      <c r="O1934" s="8">
        <f t="shared" si="215"/>
        <v>0</v>
      </c>
      <c r="P1934" s="8">
        <f>IF(K1934&lt;&gt;"是",0,IF(税费设置!$B$6="是",E1934/(1+税费设置!$B$10),E1934))</f>
        <v>0</v>
      </c>
      <c r="Q1934" s="8">
        <f>IF(K1934&lt;&gt;"是",0,P1934*税费设置!$B$8)</f>
        <v>0</v>
      </c>
      <c r="R1934" s="8">
        <f>IF(K1934&lt;&gt;"是",0,P1934*税费设置!$B$9)</f>
        <v>0</v>
      </c>
      <c r="S1934" s="8">
        <f t="shared" si="216"/>
        <v>0</v>
      </c>
    </row>
    <row r="1935" spans="1:19" ht="13.9">
      <c r="A1935" s="6" t="str">
        <f>IF(总支出!A1935="","",总支出!A1935)</f>
        <v/>
      </c>
      <c r="B1935" s="7" t="str">
        <f>IF(总支出!B1935="","",总支出!B1935)</f>
        <v/>
      </c>
      <c r="C1935" s="6" t="str">
        <f t="shared" si="210"/>
        <v/>
      </c>
      <c r="D1935" s="6" t="str">
        <f>IF(总支出!C1935="","",总支出!C1935)</f>
        <v/>
      </c>
      <c r="E1935" s="8" t="str">
        <f>IF(总支出!D1935="","",总支出!D1935)</f>
        <v/>
      </c>
      <c r="F1935" s="6" t="str">
        <f>IF(总支出!E1935="","",总支出!E1935)</f>
        <v/>
      </c>
      <c r="G1935" s="6" t="str">
        <f>IF(总支出!H1935="","",总支出!H1935)</f>
        <v/>
      </c>
      <c r="H1935" s="6" t="str">
        <f>IF(总支出!I1935="","自动",总支出!I1935)</f>
        <v>自动</v>
      </c>
      <c r="I1935" s="6" t="str">
        <f>IF(F1935="","",IFERROR(VLOOKUP(F1935,税费设置!$A$15:$B$27,2,FALSE),"含税不明"))</f>
        <v/>
      </c>
      <c r="J1935" s="6" t="str">
        <f t="shared" si="211"/>
        <v/>
      </c>
      <c r="K1935" s="6" t="str">
        <f>IF(AND(税费设置!$B$5="是",G1935="个人支出",J1935="应税"),"是","否")</f>
        <v>否</v>
      </c>
      <c r="L1935" s="8">
        <f t="shared" si="212"/>
        <v>0</v>
      </c>
      <c r="M1935" s="8">
        <f t="shared" si="213"/>
        <v>0</v>
      </c>
      <c r="N1935" s="8">
        <f t="shared" si="214"/>
        <v>0</v>
      </c>
      <c r="O1935" s="8">
        <f t="shared" si="215"/>
        <v>0</v>
      </c>
      <c r="P1935" s="8">
        <f>IF(K1935&lt;&gt;"是",0,IF(税费设置!$B$6="是",E1935/(1+税费设置!$B$10),E1935))</f>
        <v>0</v>
      </c>
      <c r="Q1935" s="8">
        <f>IF(K1935&lt;&gt;"是",0,P1935*税费设置!$B$8)</f>
        <v>0</v>
      </c>
      <c r="R1935" s="8">
        <f>IF(K1935&lt;&gt;"是",0,P1935*税费设置!$B$9)</f>
        <v>0</v>
      </c>
      <c r="S1935" s="8">
        <f t="shared" si="216"/>
        <v>0</v>
      </c>
    </row>
    <row r="1936" spans="1:19" ht="13.9">
      <c r="A1936" s="6" t="str">
        <f>IF(总支出!A1936="","",总支出!A1936)</f>
        <v/>
      </c>
      <c r="B1936" s="7" t="str">
        <f>IF(总支出!B1936="","",总支出!B1936)</f>
        <v/>
      </c>
      <c r="C1936" s="6" t="str">
        <f t="shared" si="210"/>
        <v/>
      </c>
      <c r="D1936" s="6" t="str">
        <f>IF(总支出!C1936="","",总支出!C1936)</f>
        <v/>
      </c>
      <c r="E1936" s="8" t="str">
        <f>IF(总支出!D1936="","",总支出!D1936)</f>
        <v/>
      </c>
      <c r="F1936" s="6" t="str">
        <f>IF(总支出!E1936="","",总支出!E1936)</f>
        <v/>
      </c>
      <c r="G1936" s="6" t="str">
        <f>IF(总支出!H1936="","",总支出!H1936)</f>
        <v/>
      </c>
      <c r="H1936" s="6" t="str">
        <f>IF(总支出!I1936="","自动",总支出!I1936)</f>
        <v>自动</v>
      </c>
      <c r="I1936" s="6" t="str">
        <f>IF(F1936="","",IFERROR(VLOOKUP(F1936,税费设置!$A$15:$B$27,2,FALSE),"含税不明"))</f>
        <v/>
      </c>
      <c r="J1936" s="6" t="str">
        <f t="shared" si="211"/>
        <v/>
      </c>
      <c r="K1936" s="6" t="str">
        <f>IF(AND(税费设置!$B$5="是",G1936="个人支出",J1936="应税"),"是","否")</f>
        <v>否</v>
      </c>
      <c r="L1936" s="8">
        <f t="shared" si="212"/>
        <v>0</v>
      </c>
      <c r="M1936" s="8">
        <f t="shared" si="213"/>
        <v>0</v>
      </c>
      <c r="N1936" s="8">
        <f t="shared" si="214"/>
        <v>0</v>
      </c>
      <c r="O1936" s="8">
        <f t="shared" si="215"/>
        <v>0</v>
      </c>
      <c r="P1936" s="8">
        <f>IF(K1936&lt;&gt;"是",0,IF(税费设置!$B$6="是",E1936/(1+税费设置!$B$10),E1936))</f>
        <v>0</v>
      </c>
      <c r="Q1936" s="8">
        <f>IF(K1936&lt;&gt;"是",0,P1936*税费设置!$B$8)</f>
        <v>0</v>
      </c>
      <c r="R1936" s="8">
        <f>IF(K1936&lt;&gt;"是",0,P1936*税费设置!$B$9)</f>
        <v>0</v>
      </c>
      <c r="S1936" s="8">
        <f t="shared" si="216"/>
        <v>0</v>
      </c>
    </row>
    <row r="1937" spans="1:19" ht="13.9">
      <c r="A1937" s="6" t="str">
        <f>IF(总支出!A1937="","",总支出!A1937)</f>
        <v/>
      </c>
      <c r="B1937" s="7" t="str">
        <f>IF(总支出!B1937="","",总支出!B1937)</f>
        <v/>
      </c>
      <c r="C1937" s="6" t="str">
        <f t="shared" si="210"/>
        <v/>
      </c>
      <c r="D1937" s="6" t="str">
        <f>IF(总支出!C1937="","",总支出!C1937)</f>
        <v/>
      </c>
      <c r="E1937" s="8" t="str">
        <f>IF(总支出!D1937="","",总支出!D1937)</f>
        <v/>
      </c>
      <c r="F1937" s="6" t="str">
        <f>IF(总支出!E1937="","",总支出!E1937)</f>
        <v/>
      </c>
      <c r="G1937" s="6" t="str">
        <f>IF(总支出!H1937="","",总支出!H1937)</f>
        <v/>
      </c>
      <c r="H1937" s="6" t="str">
        <f>IF(总支出!I1937="","自动",总支出!I1937)</f>
        <v>自动</v>
      </c>
      <c r="I1937" s="6" t="str">
        <f>IF(F1937="","",IFERROR(VLOOKUP(F1937,税费设置!$A$15:$B$27,2,FALSE),"含税不明"))</f>
        <v/>
      </c>
      <c r="J1937" s="6" t="str">
        <f t="shared" si="211"/>
        <v/>
      </c>
      <c r="K1937" s="6" t="str">
        <f>IF(AND(税费设置!$B$5="是",G1937="个人支出",J1937="应税"),"是","否")</f>
        <v>否</v>
      </c>
      <c r="L1937" s="8">
        <f t="shared" si="212"/>
        <v>0</v>
      </c>
      <c r="M1937" s="8">
        <f t="shared" si="213"/>
        <v>0</v>
      </c>
      <c r="N1937" s="8">
        <f t="shared" si="214"/>
        <v>0</v>
      </c>
      <c r="O1937" s="8">
        <f t="shared" si="215"/>
        <v>0</v>
      </c>
      <c r="P1937" s="8">
        <f>IF(K1937&lt;&gt;"是",0,IF(税费设置!$B$6="是",E1937/(1+税费设置!$B$10),E1937))</f>
        <v>0</v>
      </c>
      <c r="Q1937" s="8">
        <f>IF(K1937&lt;&gt;"是",0,P1937*税费设置!$B$8)</f>
        <v>0</v>
      </c>
      <c r="R1937" s="8">
        <f>IF(K1937&lt;&gt;"是",0,P1937*税费设置!$B$9)</f>
        <v>0</v>
      </c>
      <c r="S1937" s="8">
        <f t="shared" si="216"/>
        <v>0</v>
      </c>
    </row>
    <row r="1938" spans="1:19" ht="13.9">
      <c r="A1938" s="6" t="str">
        <f>IF(总支出!A1938="","",总支出!A1938)</f>
        <v/>
      </c>
      <c r="B1938" s="7" t="str">
        <f>IF(总支出!B1938="","",总支出!B1938)</f>
        <v/>
      </c>
      <c r="C1938" s="6" t="str">
        <f t="shared" si="210"/>
        <v/>
      </c>
      <c r="D1938" s="6" t="str">
        <f>IF(总支出!C1938="","",总支出!C1938)</f>
        <v/>
      </c>
      <c r="E1938" s="8" t="str">
        <f>IF(总支出!D1938="","",总支出!D1938)</f>
        <v/>
      </c>
      <c r="F1938" s="6" t="str">
        <f>IF(总支出!E1938="","",总支出!E1938)</f>
        <v/>
      </c>
      <c r="G1938" s="6" t="str">
        <f>IF(总支出!H1938="","",总支出!H1938)</f>
        <v/>
      </c>
      <c r="H1938" s="6" t="str">
        <f>IF(总支出!I1938="","自动",总支出!I1938)</f>
        <v>自动</v>
      </c>
      <c r="I1938" s="6" t="str">
        <f>IF(F1938="","",IFERROR(VLOOKUP(F1938,税费设置!$A$15:$B$27,2,FALSE),"含税不明"))</f>
        <v/>
      </c>
      <c r="J1938" s="6" t="str">
        <f t="shared" si="211"/>
        <v/>
      </c>
      <c r="K1938" s="6" t="str">
        <f>IF(AND(税费设置!$B$5="是",G1938="个人支出",J1938="应税"),"是","否")</f>
        <v>否</v>
      </c>
      <c r="L1938" s="8">
        <f t="shared" si="212"/>
        <v>0</v>
      </c>
      <c r="M1938" s="8">
        <f t="shared" si="213"/>
        <v>0</v>
      </c>
      <c r="N1938" s="8">
        <f t="shared" si="214"/>
        <v>0</v>
      </c>
      <c r="O1938" s="8">
        <f t="shared" si="215"/>
        <v>0</v>
      </c>
      <c r="P1938" s="8">
        <f>IF(K1938&lt;&gt;"是",0,IF(税费设置!$B$6="是",E1938/(1+税费设置!$B$10),E1938))</f>
        <v>0</v>
      </c>
      <c r="Q1938" s="8">
        <f>IF(K1938&lt;&gt;"是",0,P1938*税费设置!$B$8)</f>
        <v>0</v>
      </c>
      <c r="R1938" s="8">
        <f>IF(K1938&lt;&gt;"是",0,P1938*税费设置!$B$9)</f>
        <v>0</v>
      </c>
      <c r="S1938" s="8">
        <f t="shared" si="216"/>
        <v>0</v>
      </c>
    </row>
    <row r="1939" spans="1:19" ht="13.9">
      <c r="A1939" s="6" t="str">
        <f>IF(总支出!A1939="","",总支出!A1939)</f>
        <v/>
      </c>
      <c r="B1939" s="7" t="str">
        <f>IF(总支出!B1939="","",总支出!B1939)</f>
        <v/>
      </c>
      <c r="C1939" s="6" t="str">
        <f t="shared" si="210"/>
        <v/>
      </c>
      <c r="D1939" s="6" t="str">
        <f>IF(总支出!C1939="","",总支出!C1939)</f>
        <v/>
      </c>
      <c r="E1939" s="8" t="str">
        <f>IF(总支出!D1939="","",总支出!D1939)</f>
        <v/>
      </c>
      <c r="F1939" s="6" t="str">
        <f>IF(总支出!E1939="","",总支出!E1939)</f>
        <v/>
      </c>
      <c r="G1939" s="6" t="str">
        <f>IF(总支出!H1939="","",总支出!H1939)</f>
        <v/>
      </c>
      <c r="H1939" s="6" t="str">
        <f>IF(总支出!I1939="","自动",总支出!I1939)</f>
        <v>自动</v>
      </c>
      <c r="I1939" s="6" t="str">
        <f>IF(F1939="","",IFERROR(VLOOKUP(F1939,税费设置!$A$15:$B$27,2,FALSE),"含税不明"))</f>
        <v/>
      </c>
      <c r="J1939" s="6" t="str">
        <f t="shared" si="211"/>
        <v/>
      </c>
      <c r="K1939" s="6" t="str">
        <f>IF(AND(税费设置!$B$5="是",G1939="个人支出",J1939="应税"),"是","否")</f>
        <v>否</v>
      </c>
      <c r="L1939" s="8">
        <f t="shared" si="212"/>
        <v>0</v>
      </c>
      <c r="M1939" s="8">
        <f t="shared" si="213"/>
        <v>0</v>
      </c>
      <c r="N1939" s="8">
        <f t="shared" si="214"/>
        <v>0</v>
      </c>
      <c r="O1939" s="8">
        <f t="shared" si="215"/>
        <v>0</v>
      </c>
      <c r="P1939" s="8">
        <f>IF(K1939&lt;&gt;"是",0,IF(税费设置!$B$6="是",E1939/(1+税费设置!$B$10),E1939))</f>
        <v>0</v>
      </c>
      <c r="Q1939" s="8">
        <f>IF(K1939&lt;&gt;"是",0,P1939*税费设置!$B$8)</f>
        <v>0</v>
      </c>
      <c r="R1939" s="8">
        <f>IF(K1939&lt;&gt;"是",0,P1939*税费设置!$B$9)</f>
        <v>0</v>
      </c>
      <c r="S1939" s="8">
        <f t="shared" si="216"/>
        <v>0</v>
      </c>
    </row>
    <row r="1940" spans="1:19" ht="13.9">
      <c r="A1940" s="6" t="str">
        <f>IF(总支出!A1940="","",总支出!A1940)</f>
        <v/>
      </c>
      <c r="B1940" s="7" t="str">
        <f>IF(总支出!B1940="","",总支出!B1940)</f>
        <v/>
      </c>
      <c r="C1940" s="6" t="str">
        <f t="shared" si="210"/>
        <v/>
      </c>
      <c r="D1940" s="6" t="str">
        <f>IF(总支出!C1940="","",总支出!C1940)</f>
        <v/>
      </c>
      <c r="E1940" s="8" t="str">
        <f>IF(总支出!D1940="","",总支出!D1940)</f>
        <v/>
      </c>
      <c r="F1940" s="6" t="str">
        <f>IF(总支出!E1940="","",总支出!E1940)</f>
        <v/>
      </c>
      <c r="G1940" s="6" t="str">
        <f>IF(总支出!H1940="","",总支出!H1940)</f>
        <v/>
      </c>
      <c r="H1940" s="6" t="str">
        <f>IF(总支出!I1940="","自动",总支出!I1940)</f>
        <v>自动</v>
      </c>
      <c r="I1940" s="6" t="str">
        <f>IF(F1940="","",IFERROR(VLOOKUP(F1940,税费设置!$A$15:$B$27,2,FALSE),"含税不明"))</f>
        <v/>
      </c>
      <c r="J1940" s="6" t="str">
        <f t="shared" si="211"/>
        <v/>
      </c>
      <c r="K1940" s="6" t="str">
        <f>IF(AND(税费设置!$B$5="是",G1940="个人支出",J1940="应税"),"是","否")</f>
        <v>否</v>
      </c>
      <c r="L1940" s="8">
        <f t="shared" si="212"/>
        <v>0</v>
      </c>
      <c r="M1940" s="8">
        <f t="shared" si="213"/>
        <v>0</v>
      </c>
      <c r="N1940" s="8">
        <f t="shared" si="214"/>
        <v>0</v>
      </c>
      <c r="O1940" s="8">
        <f t="shared" si="215"/>
        <v>0</v>
      </c>
      <c r="P1940" s="8">
        <f>IF(K1940&lt;&gt;"是",0,IF(税费设置!$B$6="是",E1940/(1+税费设置!$B$10),E1940))</f>
        <v>0</v>
      </c>
      <c r="Q1940" s="8">
        <f>IF(K1940&lt;&gt;"是",0,P1940*税费设置!$B$8)</f>
        <v>0</v>
      </c>
      <c r="R1940" s="8">
        <f>IF(K1940&lt;&gt;"是",0,P1940*税费设置!$B$9)</f>
        <v>0</v>
      </c>
      <c r="S1940" s="8">
        <f t="shared" si="216"/>
        <v>0</v>
      </c>
    </row>
    <row r="1941" spans="1:19" ht="13.9">
      <c r="A1941" s="6" t="str">
        <f>IF(总支出!A1941="","",总支出!A1941)</f>
        <v/>
      </c>
      <c r="B1941" s="7" t="str">
        <f>IF(总支出!B1941="","",总支出!B1941)</f>
        <v/>
      </c>
      <c r="C1941" s="6" t="str">
        <f t="shared" si="210"/>
        <v/>
      </c>
      <c r="D1941" s="6" t="str">
        <f>IF(总支出!C1941="","",总支出!C1941)</f>
        <v/>
      </c>
      <c r="E1941" s="8" t="str">
        <f>IF(总支出!D1941="","",总支出!D1941)</f>
        <v/>
      </c>
      <c r="F1941" s="6" t="str">
        <f>IF(总支出!E1941="","",总支出!E1941)</f>
        <v/>
      </c>
      <c r="G1941" s="6" t="str">
        <f>IF(总支出!H1941="","",总支出!H1941)</f>
        <v/>
      </c>
      <c r="H1941" s="6" t="str">
        <f>IF(总支出!I1941="","自动",总支出!I1941)</f>
        <v>自动</v>
      </c>
      <c r="I1941" s="6" t="str">
        <f>IF(F1941="","",IFERROR(VLOOKUP(F1941,税费设置!$A$15:$B$27,2,FALSE),"含税不明"))</f>
        <v/>
      </c>
      <c r="J1941" s="6" t="str">
        <f t="shared" si="211"/>
        <v/>
      </c>
      <c r="K1941" s="6" t="str">
        <f>IF(AND(税费设置!$B$5="是",G1941="个人支出",J1941="应税"),"是","否")</f>
        <v>否</v>
      </c>
      <c r="L1941" s="8">
        <f t="shared" si="212"/>
        <v>0</v>
      </c>
      <c r="M1941" s="8">
        <f t="shared" si="213"/>
        <v>0</v>
      </c>
      <c r="N1941" s="8">
        <f t="shared" si="214"/>
        <v>0</v>
      </c>
      <c r="O1941" s="8">
        <f t="shared" si="215"/>
        <v>0</v>
      </c>
      <c r="P1941" s="8">
        <f>IF(K1941&lt;&gt;"是",0,IF(税费设置!$B$6="是",E1941/(1+税费设置!$B$10),E1941))</f>
        <v>0</v>
      </c>
      <c r="Q1941" s="8">
        <f>IF(K1941&lt;&gt;"是",0,P1941*税费设置!$B$8)</f>
        <v>0</v>
      </c>
      <c r="R1941" s="8">
        <f>IF(K1941&lt;&gt;"是",0,P1941*税费设置!$B$9)</f>
        <v>0</v>
      </c>
      <c r="S1941" s="8">
        <f t="shared" si="216"/>
        <v>0</v>
      </c>
    </row>
    <row r="1942" spans="1:19" ht="13.9">
      <c r="A1942" s="6" t="str">
        <f>IF(总支出!A1942="","",总支出!A1942)</f>
        <v/>
      </c>
      <c r="B1942" s="7" t="str">
        <f>IF(总支出!B1942="","",总支出!B1942)</f>
        <v/>
      </c>
      <c r="C1942" s="6" t="str">
        <f t="shared" si="210"/>
        <v/>
      </c>
      <c r="D1942" s="6" t="str">
        <f>IF(总支出!C1942="","",总支出!C1942)</f>
        <v/>
      </c>
      <c r="E1942" s="8" t="str">
        <f>IF(总支出!D1942="","",总支出!D1942)</f>
        <v/>
      </c>
      <c r="F1942" s="6" t="str">
        <f>IF(总支出!E1942="","",总支出!E1942)</f>
        <v/>
      </c>
      <c r="G1942" s="6" t="str">
        <f>IF(总支出!H1942="","",总支出!H1942)</f>
        <v/>
      </c>
      <c r="H1942" s="6" t="str">
        <f>IF(总支出!I1942="","自动",总支出!I1942)</f>
        <v>自动</v>
      </c>
      <c r="I1942" s="6" t="str">
        <f>IF(F1942="","",IFERROR(VLOOKUP(F1942,税费设置!$A$15:$B$27,2,FALSE),"含税不明"))</f>
        <v/>
      </c>
      <c r="J1942" s="6" t="str">
        <f t="shared" si="211"/>
        <v/>
      </c>
      <c r="K1942" s="6" t="str">
        <f>IF(AND(税费设置!$B$5="是",G1942="个人支出",J1942="应税"),"是","否")</f>
        <v>否</v>
      </c>
      <c r="L1942" s="8">
        <f t="shared" si="212"/>
        <v>0</v>
      </c>
      <c r="M1942" s="8">
        <f t="shared" si="213"/>
        <v>0</v>
      </c>
      <c r="N1942" s="8">
        <f t="shared" si="214"/>
        <v>0</v>
      </c>
      <c r="O1942" s="8">
        <f t="shared" si="215"/>
        <v>0</v>
      </c>
      <c r="P1942" s="8">
        <f>IF(K1942&lt;&gt;"是",0,IF(税费设置!$B$6="是",E1942/(1+税费设置!$B$10),E1942))</f>
        <v>0</v>
      </c>
      <c r="Q1942" s="8">
        <f>IF(K1942&lt;&gt;"是",0,P1942*税费设置!$B$8)</f>
        <v>0</v>
      </c>
      <c r="R1942" s="8">
        <f>IF(K1942&lt;&gt;"是",0,P1942*税费设置!$B$9)</f>
        <v>0</v>
      </c>
      <c r="S1942" s="8">
        <f t="shared" si="216"/>
        <v>0</v>
      </c>
    </row>
    <row r="1943" spans="1:19" ht="13.9">
      <c r="A1943" s="6" t="str">
        <f>IF(总支出!A1943="","",总支出!A1943)</f>
        <v/>
      </c>
      <c r="B1943" s="7" t="str">
        <f>IF(总支出!B1943="","",总支出!B1943)</f>
        <v/>
      </c>
      <c r="C1943" s="6" t="str">
        <f t="shared" si="210"/>
        <v/>
      </c>
      <c r="D1943" s="6" t="str">
        <f>IF(总支出!C1943="","",总支出!C1943)</f>
        <v/>
      </c>
      <c r="E1943" s="8" t="str">
        <f>IF(总支出!D1943="","",总支出!D1943)</f>
        <v/>
      </c>
      <c r="F1943" s="6" t="str">
        <f>IF(总支出!E1943="","",总支出!E1943)</f>
        <v/>
      </c>
      <c r="G1943" s="6" t="str">
        <f>IF(总支出!H1943="","",总支出!H1943)</f>
        <v/>
      </c>
      <c r="H1943" s="6" t="str">
        <f>IF(总支出!I1943="","自动",总支出!I1943)</f>
        <v>自动</v>
      </c>
      <c r="I1943" s="6" t="str">
        <f>IF(F1943="","",IFERROR(VLOOKUP(F1943,税费设置!$A$15:$B$27,2,FALSE),"含税不明"))</f>
        <v/>
      </c>
      <c r="J1943" s="6" t="str">
        <f t="shared" si="211"/>
        <v/>
      </c>
      <c r="K1943" s="6" t="str">
        <f>IF(AND(税费设置!$B$5="是",G1943="个人支出",J1943="应税"),"是","否")</f>
        <v>否</v>
      </c>
      <c r="L1943" s="8">
        <f t="shared" si="212"/>
        <v>0</v>
      </c>
      <c r="M1943" s="8">
        <f t="shared" si="213"/>
        <v>0</v>
      </c>
      <c r="N1943" s="8">
        <f t="shared" si="214"/>
        <v>0</v>
      </c>
      <c r="O1943" s="8">
        <f t="shared" si="215"/>
        <v>0</v>
      </c>
      <c r="P1943" s="8">
        <f>IF(K1943&lt;&gt;"是",0,IF(税费设置!$B$6="是",E1943/(1+税费设置!$B$10),E1943))</f>
        <v>0</v>
      </c>
      <c r="Q1943" s="8">
        <f>IF(K1943&lt;&gt;"是",0,P1943*税费设置!$B$8)</f>
        <v>0</v>
      </c>
      <c r="R1943" s="8">
        <f>IF(K1943&lt;&gt;"是",0,P1943*税费设置!$B$9)</f>
        <v>0</v>
      </c>
      <c r="S1943" s="8">
        <f t="shared" si="216"/>
        <v>0</v>
      </c>
    </row>
    <row r="1944" spans="1:19" ht="13.9">
      <c r="A1944" s="6" t="str">
        <f>IF(总支出!A1944="","",总支出!A1944)</f>
        <v/>
      </c>
      <c r="B1944" s="7" t="str">
        <f>IF(总支出!B1944="","",总支出!B1944)</f>
        <v/>
      </c>
      <c r="C1944" s="6" t="str">
        <f t="shared" si="210"/>
        <v/>
      </c>
      <c r="D1944" s="6" t="str">
        <f>IF(总支出!C1944="","",总支出!C1944)</f>
        <v/>
      </c>
      <c r="E1944" s="8" t="str">
        <f>IF(总支出!D1944="","",总支出!D1944)</f>
        <v/>
      </c>
      <c r="F1944" s="6" t="str">
        <f>IF(总支出!E1944="","",总支出!E1944)</f>
        <v/>
      </c>
      <c r="G1944" s="6" t="str">
        <f>IF(总支出!H1944="","",总支出!H1944)</f>
        <v/>
      </c>
      <c r="H1944" s="6" t="str">
        <f>IF(总支出!I1944="","自动",总支出!I1944)</f>
        <v>自动</v>
      </c>
      <c r="I1944" s="6" t="str">
        <f>IF(F1944="","",IFERROR(VLOOKUP(F1944,税费设置!$A$15:$B$27,2,FALSE),"含税不明"))</f>
        <v/>
      </c>
      <c r="J1944" s="6" t="str">
        <f t="shared" si="211"/>
        <v/>
      </c>
      <c r="K1944" s="6" t="str">
        <f>IF(AND(税费设置!$B$5="是",G1944="个人支出",J1944="应税"),"是","否")</f>
        <v>否</v>
      </c>
      <c r="L1944" s="8">
        <f t="shared" si="212"/>
        <v>0</v>
      </c>
      <c r="M1944" s="8">
        <f t="shared" si="213"/>
        <v>0</v>
      </c>
      <c r="N1944" s="8">
        <f t="shared" si="214"/>
        <v>0</v>
      </c>
      <c r="O1944" s="8">
        <f t="shared" si="215"/>
        <v>0</v>
      </c>
      <c r="P1944" s="8">
        <f>IF(K1944&lt;&gt;"是",0,IF(税费设置!$B$6="是",E1944/(1+税费设置!$B$10),E1944))</f>
        <v>0</v>
      </c>
      <c r="Q1944" s="8">
        <f>IF(K1944&lt;&gt;"是",0,P1944*税费设置!$B$8)</f>
        <v>0</v>
      </c>
      <c r="R1944" s="8">
        <f>IF(K1944&lt;&gt;"是",0,P1944*税费设置!$B$9)</f>
        <v>0</v>
      </c>
      <c r="S1944" s="8">
        <f t="shared" si="216"/>
        <v>0</v>
      </c>
    </row>
    <row r="1945" spans="1:19" ht="13.9">
      <c r="A1945" s="6" t="str">
        <f>IF(总支出!A1945="","",总支出!A1945)</f>
        <v/>
      </c>
      <c r="B1945" s="7" t="str">
        <f>IF(总支出!B1945="","",总支出!B1945)</f>
        <v/>
      </c>
      <c r="C1945" s="6" t="str">
        <f t="shared" si="210"/>
        <v/>
      </c>
      <c r="D1945" s="6" t="str">
        <f>IF(总支出!C1945="","",总支出!C1945)</f>
        <v/>
      </c>
      <c r="E1945" s="8" t="str">
        <f>IF(总支出!D1945="","",总支出!D1945)</f>
        <v/>
      </c>
      <c r="F1945" s="6" t="str">
        <f>IF(总支出!E1945="","",总支出!E1945)</f>
        <v/>
      </c>
      <c r="G1945" s="6" t="str">
        <f>IF(总支出!H1945="","",总支出!H1945)</f>
        <v/>
      </c>
      <c r="H1945" s="6" t="str">
        <f>IF(总支出!I1945="","自动",总支出!I1945)</f>
        <v>自动</v>
      </c>
      <c r="I1945" s="6" t="str">
        <f>IF(F1945="","",IFERROR(VLOOKUP(F1945,税费设置!$A$15:$B$27,2,FALSE),"含税不明"))</f>
        <v/>
      </c>
      <c r="J1945" s="6" t="str">
        <f t="shared" si="211"/>
        <v/>
      </c>
      <c r="K1945" s="6" t="str">
        <f>IF(AND(税费设置!$B$5="是",G1945="个人支出",J1945="应税"),"是","否")</f>
        <v>否</v>
      </c>
      <c r="L1945" s="8">
        <f t="shared" si="212"/>
        <v>0</v>
      </c>
      <c r="M1945" s="8">
        <f t="shared" si="213"/>
        <v>0</v>
      </c>
      <c r="N1945" s="8">
        <f t="shared" si="214"/>
        <v>0</v>
      </c>
      <c r="O1945" s="8">
        <f t="shared" si="215"/>
        <v>0</v>
      </c>
      <c r="P1945" s="8">
        <f>IF(K1945&lt;&gt;"是",0,IF(税费设置!$B$6="是",E1945/(1+税费设置!$B$10),E1945))</f>
        <v>0</v>
      </c>
      <c r="Q1945" s="8">
        <f>IF(K1945&lt;&gt;"是",0,P1945*税费设置!$B$8)</f>
        <v>0</v>
      </c>
      <c r="R1945" s="8">
        <f>IF(K1945&lt;&gt;"是",0,P1945*税费设置!$B$9)</f>
        <v>0</v>
      </c>
      <c r="S1945" s="8">
        <f t="shared" si="216"/>
        <v>0</v>
      </c>
    </row>
    <row r="1946" spans="1:19" ht="13.9">
      <c r="A1946" s="6" t="str">
        <f>IF(总支出!A1946="","",总支出!A1946)</f>
        <v/>
      </c>
      <c r="B1946" s="7" t="str">
        <f>IF(总支出!B1946="","",总支出!B1946)</f>
        <v/>
      </c>
      <c r="C1946" s="6" t="str">
        <f t="shared" si="210"/>
        <v/>
      </c>
      <c r="D1946" s="6" t="str">
        <f>IF(总支出!C1946="","",总支出!C1946)</f>
        <v/>
      </c>
      <c r="E1946" s="8" t="str">
        <f>IF(总支出!D1946="","",总支出!D1946)</f>
        <v/>
      </c>
      <c r="F1946" s="6" t="str">
        <f>IF(总支出!E1946="","",总支出!E1946)</f>
        <v/>
      </c>
      <c r="G1946" s="6" t="str">
        <f>IF(总支出!H1946="","",总支出!H1946)</f>
        <v/>
      </c>
      <c r="H1946" s="6" t="str">
        <f>IF(总支出!I1946="","自动",总支出!I1946)</f>
        <v>自动</v>
      </c>
      <c r="I1946" s="6" t="str">
        <f>IF(F1946="","",IFERROR(VLOOKUP(F1946,税费设置!$A$15:$B$27,2,FALSE),"含税不明"))</f>
        <v/>
      </c>
      <c r="J1946" s="6" t="str">
        <f t="shared" si="211"/>
        <v/>
      </c>
      <c r="K1946" s="6" t="str">
        <f>IF(AND(税费设置!$B$5="是",G1946="个人支出",J1946="应税"),"是","否")</f>
        <v>否</v>
      </c>
      <c r="L1946" s="8">
        <f t="shared" si="212"/>
        <v>0</v>
      </c>
      <c r="M1946" s="8">
        <f t="shared" si="213"/>
        <v>0</v>
      </c>
      <c r="N1946" s="8">
        <f t="shared" si="214"/>
        <v>0</v>
      </c>
      <c r="O1946" s="8">
        <f t="shared" si="215"/>
        <v>0</v>
      </c>
      <c r="P1946" s="8">
        <f>IF(K1946&lt;&gt;"是",0,IF(税费设置!$B$6="是",E1946/(1+税费设置!$B$10),E1946))</f>
        <v>0</v>
      </c>
      <c r="Q1946" s="8">
        <f>IF(K1946&lt;&gt;"是",0,P1946*税费设置!$B$8)</f>
        <v>0</v>
      </c>
      <c r="R1946" s="8">
        <f>IF(K1946&lt;&gt;"是",0,P1946*税费设置!$B$9)</f>
        <v>0</v>
      </c>
      <c r="S1946" s="8">
        <f t="shared" si="216"/>
        <v>0</v>
      </c>
    </row>
    <row r="1947" spans="1:19" ht="13.9">
      <c r="A1947" s="6" t="str">
        <f>IF(总支出!A1947="","",总支出!A1947)</f>
        <v/>
      </c>
      <c r="B1947" s="7" t="str">
        <f>IF(总支出!B1947="","",总支出!B1947)</f>
        <v/>
      </c>
      <c r="C1947" s="6" t="str">
        <f t="shared" si="210"/>
        <v/>
      </c>
      <c r="D1947" s="6" t="str">
        <f>IF(总支出!C1947="","",总支出!C1947)</f>
        <v/>
      </c>
      <c r="E1947" s="8" t="str">
        <f>IF(总支出!D1947="","",总支出!D1947)</f>
        <v/>
      </c>
      <c r="F1947" s="6" t="str">
        <f>IF(总支出!E1947="","",总支出!E1947)</f>
        <v/>
      </c>
      <c r="G1947" s="6" t="str">
        <f>IF(总支出!H1947="","",总支出!H1947)</f>
        <v/>
      </c>
      <c r="H1947" s="6" t="str">
        <f>IF(总支出!I1947="","自动",总支出!I1947)</f>
        <v>自动</v>
      </c>
      <c r="I1947" s="6" t="str">
        <f>IF(F1947="","",IFERROR(VLOOKUP(F1947,税费设置!$A$15:$B$27,2,FALSE),"含税不明"))</f>
        <v/>
      </c>
      <c r="J1947" s="6" t="str">
        <f t="shared" si="211"/>
        <v/>
      </c>
      <c r="K1947" s="6" t="str">
        <f>IF(AND(税费设置!$B$5="是",G1947="个人支出",J1947="应税"),"是","否")</f>
        <v>否</v>
      </c>
      <c r="L1947" s="8">
        <f t="shared" si="212"/>
        <v>0</v>
      </c>
      <c r="M1947" s="8">
        <f t="shared" si="213"/>
        <v>0</v>
      </c>
      <c r="N1947" s="8">
        <f t="shared" si="214"/>
        <v>0</v>
      </c>
      <c r="O1947" s="8">
        <f t="shared" si="215"/>
        <v>0</v>
      </c>
      <c r="P1947" s="8">
        <f>IF(K1947&lt;&gt;"是",0,IF(税费设置!$B$6="是",E1947/(1+税费设置!$B$10),E1947))</f>
        <v>0</v>
      </c>
      <c r="Q1947" s="8">
        <f>IF(K1947&lt;&gt;"是",0,P1947*税费设置!$B$8)</f>
        <v>0</v>
      </c>
      <c r="R1947" s="8">
        <f>IF(K1947&lt;&gt;"是",0,P1947*税费设置!$B$9)</f>
        <v>0</v>
      </c>
      <c r="S1947" s="8">
        <f t="shared" si="216"/>
        <v>0</v>
      </c>
    </row>
    <row r="1948" spans="1:19" ht="13.9">
      <c r="A1948" s="6" t="str">
        <f>IF(总支出!A1948="","",总支出!A1948)</f>
        <v/>
      </c>
      <c r="B1948" s="7" t="str">
        <f>IF(总支出!B1948="","",总支出!B1948)</f>
        <v/>
      </c>
      <c r="C1948" s="6" t="str">
        <f t="shared" si="210"/>
        <v/>
      </c>
      <c r="D1948" s="6" t="str">
        <f>IF(总支出!C1948="","",总支出!C1948)</f>
        <v/>
      </c>
      <c r="E1948" s="8" t="str">
        <f>IF(总支出!D1948="","",总支出!D1948)</f>
        <v/>
      </c>
      <c r="F1948" s="6" t="str">
        <f>IF(总支出!E1948="","",总支出!E1948)</f>
        <v/>
      </c>
      <c r="G1948" s="6" t="str">
        <f>IF(总支出!H1948="","",总支出!H1948)</f>
        <v/>
      </c>
      <c r="H1948" s="6" t="str">
        <f>IF(总支出!I1948="","自动",总支出!I1948)</f>
        <v>自动</v>
      </c>
      <c r="I1948" s="6" t="str">
        <f>IF(F1948="","",IFERROR(VLOOKUP(F1948,税费设置!$A$15:$B$27,2,FALSE),"含税不明"))</f>
        <v/>
      </c>
      <c r="J1948" s="6" t="str">
        <f t="shared" si="211"/>
        <v/>
      </c>
      <c r="K1948" s="6" t="str">
        <f>IF(AND(税费设置!$B$5="是",G1948="个人支出",J1948="应税"),"是","否")</f>
        <v>否</v>
      </c>
      <c r="L1948" s="8">
        <f t="shared" si="212"/>
        <v>0</v>
      </c>
      <c r="M1948" s="8">
        <f t="shared" si="213"/>
        <v>0</v>
      </c>
      <c r="N1948" s="8">
        <f t="shared" si="214"/>
        <v>0</v>
      </c>
      <c r="O1948" s="8">
        <f t="shared" si="215"/>
        <v>0</v>
      </c>
      <c r="P1948" s="8">
        <f>IF(K1948&lt;&gt;"是",0,IF(税费设置!$B$6="是",E1948/(1+税费设置!$B$10),E1948))</f>
        <v>0</v>
      </c>
      <c r="Q1948" s="8">
        <f>IF(K1948&lt;&gt;"是",0,P1948*税费设置!$B$8)</f>
        <v>0</v>
      </c>
      <c r="R1948" s="8">
        <f>IF(K1948&lt;&gt;"是",0,P1948*税费设置!$B$9)</f>
        <v>0</v>
      </c>
      <c r="S1948" s="8">
        <f t="shared" si="216"/>
        <v>0</v>
      </c>
    </row>
    <row r="1949" spans="1:19" ht="13.9">
      <c r="A1949" s="6" t="str">
        <f>IF(总支出!A1949="","",总支出!A1949)</f>
        <v/>
      </c>
      <c r="B1949" s="7" t="str">
        <f>IF(总支出!B1949="","",总支出!B1949)</f>
        <v/>
      </c>
      <c r="C1949" s="6" t="str">
        <f t="shared" si="210"/>
        <v/>
      </c>
      <c r="D1949" s="6" t="str">
        <f>IF(总支出!C1949="","",总支出!C1949)</f>
        <v/>
      </c>
      <c r="E1949" s="8" t="str">
        <f>IF(总支出!D1949="","",总支出!D1949)</f>
        <v/>
      </c>
      <c r="F1949" s="6" t="str">
        <f>IF(总支出!E1949="","",总支出!E1949)</f>
        <v/>
      </c>
      <c r="G1949" s="6" t="str">
        <f>IF(总支出!H1949="","",总支出!H1949)</f>
        <v/>
      </c>
      <c r="H1949" s="6" t="str">
        <f>IF(总支出!I1949="","自动",总支出!I1949)</f>
        <v>自动</v>
      </c>
      <c r="I1949" s="6" t="str">
        <f>IF(F1949="","",IFERROR(VLOOKUP(F1949,税费设置!$A$15:$B$27,2,FALSE),"含税不明"))</f>
        <v/>
      </c>
      <c r="J1949" s="6" t="str">
        <f t="shared" si="211"/>
        <v/>
      </c>
      <c r="K1949" s="6" t="str">
        <f>IF(AND(税费设置!$B$5="是",G1949="个人支出",J1949="应税"),"是","否")</f>
        <v>否</v>
      </c>
      <c r="L1949" s="8">
        <f t="shared" si="212"/>
        <v>0</v>
      </c>
      <c r="M1949" s="8">
        <f t="shared" si="213"/>
        <v>0</v>
      </c>
      <c r="N1949" s="8">
        <f t="shared" si="214"/>
        <v>0</v>
      </c>
      <c r="O1949" s="8">
        <f t="shared" si="215"/>
        <v>0</v>
      </c>
      <c r="P1949" s="8">
        <f>IF(K1949&lt;&gt;"是",0,IF(税费设置!$B$6="是",E1949/(1+税费设置!$B$10),E1949))</f>
        <v>0</v>
      </c>
      <c r="Q1949" s="8">
        <f>IF(K1949&lt;&gt;"是",0,P1949*税费设置!$B$8)</f>
        <v>0</v>
      </c>
      <c r="R1949" s="8">
        <f>IF(K1949&lt;&gt;"是",0,P1949*税费设置!$B$9)</f>
        <v>0</v>
      </c>
      <c r="S1949" s="8">
        <f t="shared" si="216"/>
        <v>0</v>
      </c>
    </row>
    <row r="1950" spans="1:19" ht="13.9">
      <c r="A1950" s="6" t="str">
        <f>IF(总支出!A1950="","",总支出!A1950)</f>
        <v/>
      </c>
      <c r="B1950" s="7" t="str">
        <f>IF(总支出!B1950="","",总支出!B1950)</f>
        <v/>
      </c>
      <c r="C1950" s="6" t="str">
        <f t="shared" si="210"/>
        <v/>
      </c>
      <c r="D1950" s="6" t="str">
        <f>IF(总支出!C1950="","",总支出!C1950)</f>
        <v/>
      </c>
      <c r="E1950" s="8" t="str">
        <f>IF(总支出!D1950="","",总支出!D1950)</f>
        <v/>
      </c>
      <c r="F1950" s="6" t="str">
        <f>IF(总支出!E1950="","",总支出!E1950)</f>
        <v/>
      </c>
      <c r="G1950" s="6" t="str">
        <f>IF(总支出!H1950="","",总支出!H1950)</f>
        <v/>
      </c>
      <c r="H1950" s="6" t="str">
        <f>IF(总支出!I1950="","自动",总支出!I1950)</f>
        <v>自动</v>
      </c>
      <c r="I1950" s="6" t="str">
        <f>IF(F1950="","",IFERROR(VLOOKUP(F1950,税费设置!$A$15:$B$27,2,FALSE),"含税不明"))</f>
        <v/>
      </c>
      <c r="J1950" s="6" t="str">
        <f t="shared" si="211"/>
        <v/>
      </c>
      <c r="K1950" s="6" t="str">
        <f>IF(AND(税费设置!$B$5="是",G1950="个人支出",J1950="应税"),"是","否")</f>
        <v>否</v>
      </c>
      <c r="L1950" s="8">
        <f t="shared" si="212"/>
        <v>0</v>
      </c>
      <c r="M1950" s="8">
        <f t="shared" si="213"/>
        <v>0</v>
      </c>
      <c r="N1950" s="8">
        <f t="shared" si="214"/>
        <v>0</v>
      </c>
      <c r="O1950" s="8">
        <f t="shared" si="215"/>
        <v>0</v>
      </c>
      <c r="P1950" s="8">
        <f>IF(K1950&lt;&gt;"是",0,IF(税费设置!$B$6="是",E1950/(1+税费设置!$B$10),E1950))</f>
        <v>0</v>
      </c>
      <c r="Q1950" s="8">
        <f>IF(K1950&lt;&gt;"是",0,P1950*税费设置!$B$8)</f>
        <v>0</v>
      </c>
      <c r="R1950" s="8">
        <f>IF(K1950&lt;&gt;"是",0,P1950*税费设置!$B$9)</f>
        <v>0</v>
      </c>
      <c r="S1950" s="8">
        <f t="shared" si="216"/>
        <v>0</v>
      </c>
    </row>
    <row r="1951" spans="1:19" ht="13.9">
      <c r="A1951" s="6" t="str">
        <f>IF(总支出!A1951="","",总支出!A1951)</f>
        <v/>
      </c>
      <c r="B1951" s="7" t="str">
        <f>IF(总支出!B1951="","",总支出!B1951)</f>
        <v/>
      </c>
      <c r="C1951" s="6" t="str">
        <f t="shared" si="210"/>
        <v/>
      </c>
      <c r="D1951" s="6" t="str">
        <f>IF(总支出!C1951="","",总支出!C1951)</f>
        <v/>
      </c>
      <c r="E1951" s="8" t="str">
        <f>IF(总支出!D1951="","",总支出!D1951)</f>
        <v/>
      </c>
      <c r="F1951" s="6" t="str">
        <f>IF(总支出!E1951="","",总支出!E1951)</f>
        <v/>
      </c>
      <c r="G1951" s="6" t="str">
        <f>IF(总支出!H1951="","",总支出!H1951)</f>
        <v/>
      </c>
      <c r="H1951" s="6" t="str">
        <f>IF(总支出!I1951="","自动",总支出!I1951)</f>
        <v>自动</v>
      </c>
      <c r="I1951" s="6" t="str">
        <f>IF(F1951="","",IFERROR(VLOOKUP(F1951,税费设置!$A$15:$B$27,2,FALSE),"含税不明"))</f>
        <v/>
      </c>
      <c r="J1951" s="6" t="str">
        <f t="shared" si="211"/>
        <v/>
      </c>
      <c r="K1951" s="6" t="str">
        <f>IF(AND(税费设置!$B$5="是",G1951="个人支出",J1951="应税"),"是","否")</f>
        <v>否</v>
      </c>
      <c r="L1951" s="8">
        <f t="shared" si="212"/>
        <v>0</v>
      </c>
      <c r="M1951" s="8">
        <f t="shared" si="213"/>
        <v>0</v>
      </c>
      <c r="N1951" s="8">
        <f t="shared" si="214"/>
        <v>0</v>
      </c>
      <c r="O1951" s="8">
        <f t="shared" si="215"/>
        <v>0</v>
      </c>
      <c r="P1951" s="8">
        <f>IF(K1951&lt;&gt;"是",0,IF(税费设置!$B$6="是",E1951/(1+税费设置!$B$10),E1951))</f>
        <v>0</v>
      </c>
      <c r="Q1951" s="8">
        <f>IF(K1951&lt;&gt;"是",0,P1951*税费设置!$B$8)</f>
        <v>0</v>
      </c>
      <c r="R1951" s="8">
        <f>IF(K1951&lt;&gt;"是",0,P1951*税费设置!$B$9)</f>
        <v>0</v>
      </c>
      <c r="S1951" s="8">
        <f t="shared" si="216"/>
        <v>0</v>
      </c>
    </row>
    <row r="1952" spans="1:19" ht="13.9">
      <c r="A1952" s="6" t="str">
        <f>IF(总支出!A1952="","",总支出!A1952)</f>
        <v/>
      </c>
      <c r="B1952" s="7" t="str">
        <f>IF(总支出!B1952="","",总支出!B1952)</f>
        <v/>
      </c>
      <c r="C1952" s="6" t="str">
        <f t="shared" si="210"/>
        <v/>
      </c>
      <c r="D1952" s="6" t="str">
        <f>IF(总支出!C1952="","",总支出!C1952)</f>
        <v/>
      </c>
      <c r="E1952" s="8" t="str">
        <f>IF(总支出!D1952="","",总支出!D1952)</f>
        <v/>
      </c>
      <c r="F1952" s="6" t="str">
        <f>IF(总支出!E1952="","",总支出!E1952)</f>
        <v/>
      </c>
      <c r="G1952" s="6" t="str">
        <f>IF(总支出!H1952="","",总支出!H1952)</f>
        <v/>
      </c>
      <c r="H1952" s="6" t="str">
        <f>IF(总支出!I1952="","自动",总支出!I1952)</f>
        <v>自动</v>
      </c>
      <c r="I1952" s="6" t="str">
        <f>IF(F1952="","",IFERROR(VLOOKUP(F1952,税费设置!$A$15:$B$27,2,FALSE),"含税不明"))</f>
        <v/>
      </c>
      <c r="J1952" s="6" t="str">
        <f t="shared" si="211"/>
        <v/>
      </c>
      <c r="K1952" s="6" t="str">
        <f>IF(AND(税费设置!$B$5="是",G1952="个人支出",J1952="应税"),"是","否")</f>
        <v>否</v>
      </c>
      <c r="L1952" s="8">
        <f t="shared" si="212"/>
        <v>0</v>
      </c>
      <c r="M1952" s="8">
        <f t="shared" si="213"/>
        <v>0</v>
      </c>
      <c r="N1952" s="8">
        <f t="shared" si="214"/>
        <v>0</v>
      </c>
      <c r="O1952" s="8">
        <f t="shared" si="215"/>
        <v>0</v>
      </c>
      <c r="P1952" s="8">
        <f>IF(K1952&lt;&gt;"是",0,IF(税费设置!$B$6="是",E1952/(1+税费设置!$B$10),E1952))</f>
        <v>0</v>
      </c>
      <c r="Q1952" s="8">
        <f>IF(K1952&lt;&gt;"是",0,P1952*税费设置!$B$8)</f>
        <v>0</v>
      </c>
      <c r="R1952" s="8">
        <f>IF(K1952&lt;&gt;"是",0,P1952*税费设置!$B$9)</f>
        <v>0</v>
      </c>
      <c r="S1952" s="8">
        <f t="shared" si="216"/>
        <v>0</v>
      </c>
    </row>
    <row r="1953" spans="1:19" ht="13.9">
      <c r="A1953" s="6" t="str">
        <f>IF(总支出!A1953="","",总支出!A1953)</f>
        <v/>
      </c>
      <c r="B1953" s="7" t="str">
        <f>IF(总支出!B1953="","",总支出!B1953)</f>
        <v/>
      </c>
      <c r="C1953" s="6" t="str">
        <f t="shared" si="210"/>
        <v/>
      </c>
      <c r="D1953" s="6" t="str">
        <f>IF(总支出!C1953="","",总支出!C1953)</f>
        <v/>
      </c>
      <c r="E1953" s="8" t="str">
        <f>IF(总支出!D1953="","",总支出!D1953)</f>
        <v/>
      </c>
      <c r="F1953" s="6" t="str">
        <f>IF(总支出!E1953="","",总支出!E1953)</f>
        <v/>
      </c>
      <c r="G1953" s="6" t="str">
        <f>IF(总支出!H1953="","",总支出!H1953)</f>
        <v/>
      </c>
      <c r="H1953" s="6" t="str">
        <f>IF(总支出!I1953="","自动",总支出!I1953)</f>
        <v>自动</v>
      </c>
      <c r="I1953" s="6" t="str">
        <f>IF(F1953="","",IFERROR(VLOOKUP(F1953,税费设置!$A$15:$B$27,2,FALSE),"含税不明"))</f>
        <v/>
      </c>
      <c r="J1953" s="6" t="str">
        <f t="shared" si="211"/>
        <v/>
      </c>
      <c r="K1953" s="6" t="str">
        <f>IF(AND(税费设置!$B$5="是",G1953="个人支出",J1953="应税"),"是","否")</f>
        <v>否</v>
      </c>
      <c r="L1953" s="8">
        <f t="shared" si="212"/>
        <v>0</v>
      </c>
      <c r="M1953" s="8">
        <f t="shared" si="213"/>
        <v>0</v>
      </c>
      <c r="N1953" s="8">
        <f t="shared" si="214"/>
        <v>0</v>
      </c>
      <c r="O1953" s="8">
        <f t="shared" si="215"/>
        <v>0</v>
      </c>
      <c r="P1953" s="8">
        <f>IF(K1953&lt;&gt;"是",0,IF(税费设置!$B$6="是",E1953/(1+税费设置!$B$10),E1953))</f>
        <v>0</v>
      </c>
      <c r="Q1953" s="8">
        <f>IF(K1953&lt;&gt;"是",0,P1953*税费设置!$B$8)</f>
        <v>0</v>
      </c>
      <c r="R1953" s="8">
        <f>IF(K1953&lt;&gt;"是",0,P1953*税费设置!$B$9)</f>
        <v>0</v>
      </c>
      <c r="S1953" s="8">
        <f t="shared" si="216"/>
        <v>0</v>
      </c>
    </row>
    <row r="1954" spans="1:19" ht="13.9">
      <c r="A1954" s="6" t="str">
        <f>IF(总支出!A1954="","",总支出!A1954)</f>
        <v/>
      </c>
      <c r="B1954" s="7" t="str">
        <f>IF(总支出!B1954="","",总支出!B1954)</f>
        <v/>
      </c>
      <c r="C1954" s="6" t="str">
        <f t="shared" si="210"/>
        <v/>
      </c>
      <c r="D1954" s="6" t="str">
        <f>IF(总支出!C1954="","",总支出!C1954)</f>
        <v/>
      </c>
      <c r="E1954" s="8" t="str">
        <f>IF(总支出!D1954="","",总支出!D1954)</f>
        <v/>
      </c>
      <c r="F1954" s="6" t="str">
        <f>IF(总支出!E1954="","",总支出!E1954)</f>
        <v/>
      </c>
      <c r="G1954" s="6" t="str">
        <f>IF(总支出!H1954="","",总支出!H1954)</f>
        <v/>
      </c>
      <c r="H1954" s="6" t="str">
        <f>IF(总支出!I1954="","自动",总支出!I1954)</f>
        <v>自动</v>
      </c>
      <c r="I1954" s="6" t="str">
        <f>IF(F1954="","",IFERROR(VLOOKUP(F1954,税费设置!$A$15:$B$27,2,FALSE),"含税不明"))</f>
        <v/>
      </c>
      <c r="J1954" s="6" t="str">
        <f t="shared" si="211"/>
        <v/>
      </c>
      <c r="K1954" s="6" t="str">
        <f>IF(AND(税费设置!$B$5="是",G1954="个人支出",J1954="应税"),"是","否")</f>
        <v>否</v>
      </c>
      <c r="L1954" s="8">
        <f t="shared" si="212"/>
        <v>0</v>
      </c>
      <c r="M1954" s="8">
        <f t="shared" si="213"/>
        <v>0</v>
      </c>
      <c r="N1954" s="8">
        <f t="shared" si="214"/>
        <v>0</v>
      </c>
      <c r="O1954" s="8">
        <f t="shared" si="215"/>
        <v>0</v>
      </c>
      <c r="P1954" s="8">
        <f>IF(K1954&lt;&gt;"是",0,IF(税费设置!$B$6="是",E1954/(1+税费设置!$B$10),E1954))</f>
        <v>0</v>
      </c>
      <c r="Q1954" s="8">
        <f>IF(K1954&lt;&gt;"是",0,P1954*税费设置!$B$8)</f>
        <v>0</v>
      </c>
      <c r="R1954" s="8">
        <f>IF(K1954&lt;&gt;"是",0,P1954*税费设置!$B$9)</f>
        <v>0</v>
      </c>
      <c r="S1954" s="8">
        <f t="shared" si="216"/>
        <v>0</v>
      </c>
    </row>
    <row r="1955" spans="1:19" ht="13.9">
      <c r="A1955" s="6" t="str">
        <f>IF(总支出!A1955="","",总支出!A1955)</f>
        <v/>
      </c>
      <c r="B1955" s="7" t="str">
        <f>IF(总支出!B1955="","",总支出!B1955)</f>
        <v/>
      </c>
      <c r="C1955" s="6" t="str">
        <f t="shared" si="210"/>
        <v/>
      </c>
      <c r="D1955" s="6" t="str">
        <f>IF(总支出!C1955="","",总支出!C1955)</f>
        <v/>
      </c>
      <c r="E1955" s="8" t="str">
        <f>IF(总支出!D1955="","",总支出!D1955)</f>
        <v/>
      </c>
      <c r="F1955" s="6" t="str">
        <f>IF(总支出!E1955="","",总支出!E1955)</f>
        <v/>
      </c>
      <c r="G1955" s="6" t="str">
        <f>IF(总支出!H1955="","",总支出!H1955)</f>
        <v/>
      </c>
      <c r="H1955" s="6" t="str">
        <f>IF(总支出!I1955="","自动",总支出!I1955)</f>
        <v>自动</v>
      </c>
      <c r="I1955" s="6" t="str">
        <f>IF(F1955="","",IFERROR(VLOOKUP(F1955,税费设置!$A$15:$B$27,2,FALSE),"含税不明"))</f>
        <v/>
      </c>
      <c r="J1955" s="6" t="str">
        <f t="shared" si="211"/>
        <v/>
      </c>
      <c r="K1955" s="6" t="str">
        <f>IF(AND(税费设置!$B$5="是",G1955="个人支出",J1955="应税"),"是","否")</f>
        <v>否</v>
      </c>
      <c r="L1955" s="8">
        <f t="shared" si="212"/>
        <v>0</v>
      </c>
      <c r="M1955" s="8">
        <f t="shared" si="213"/>
        <v>0</v>
      </c>
      <c r="N1955" s="8">
        <f t="shared" si="214"/>
        <v>0</v>
      </c>
      <c r="O1955" s="8">
        <f t="shared" si="215"/>
        <v>0</v>
      </c>
      <c r="P1955" s="8">
        <f>IF(K1955&lt;&gt;"是",0,IF(税费设置!$B$6="是",E1955/(1+税费设置!$B$10),E1955))</f>
        <v>0</v>
      </c>
      <c r="Q1955" s="8">
        <f>IF(K1955&lt;&gt;"是",0,P1955*税费设置!$B$8)</f>
        <v>0</v>
      </c>
      <c r="R1955" s="8">
        <f>IF(K1955&lt;&gt;"是",0,P1955*税费设置!$B$9)</f>
        <v>0</v>
      </c>
      <c r="S1955" s="8">
        <f t="shared" si="216"/>
        <v>0</v>
      </c>
    </row>
    <row r="1956" spans="1:19" ht="13.9">
      <c r="A1956" s="6" t="str">
        <f>IF(总支出!A1956="","",总支出!A1956)</f>
        <v/>
      </c>
      <c r="B1956" s="7" t="str">
        <f>IF(总支出!B1956="","",总支出!B1956)</f>
        <v/>
      </c>
      <c r="C1956" s="6" t="str">
        <f t="shared" si="210"/>
        <v/>
      </c>
      <c r="D1956" s="6" t="str">
        <f>IF(总支出!C1956="","",总支出!C1956)</f>
        <v/>
      </c>
      <c r="E1956" s="8" t="str">
        <f>IF(总支出!D1956="","",总支出!D1956)</f>
        <v/>
      </c>
      <c r="F1956" s="6" t="str">
        <f>IF(总支出!E1956="","",总支出!E1956)</f>
        <v/>
      </c>
      <c r="G1956" s="6" t="str">
        <f>IF(总支出!H1956="","",总支出!H1956)</f>
        <v/>
      </c>
      <c r="H1956" s="6" t="str">
        <f>IF(总支出!I1956="","自动",总支出!I1956)</f>
        <v>自动</v>
      </c>
      <c r="I1956" s="6" t="str">
        <f>IF(F1956="","",IFERROR(VLOOKUP(F1956,税费设置!$A$15:$B$27,2,FALSE),"含税不明"))</f>
        <v/>
      </c>
      <c r="J1956" s="6" t="str">
        <f t="shared" si="211"/>
        <v/>
      </c>
      <c r="K1956" s="6" t="str">
        <f>IF(AND(税费设置!$B$5="是",G1956="个人支出",J1956="应税"),"是","否")</f>
        <v>否</v>
      </c>
      <c r="L1956" s="8">
        <f t="shared" si="212"/>
        <v>0</v>
      </c>
      <c r="M1956" s="8">
        <f t="shared" si="213"/>
        <v>0</v>
      </c>
      <c r="N1956" s="8">
        <f t="shared" si="214"/>
        <v>0</v>
      </c>
      <c r="O1956" s="8">
        <f t="shared" si="215"/>
        <v>0</v>
      </c>
      <c r="P1956" s="8">
        <f>IF(K1956&lt;&gt;"是",0,IF(税费设置!$B$6="是",E1956/(1+税费设置!$B$10),E1956))</f>
        <v>0</v>
      </c>
      <c r="Q1956" s="8">
        <f>IF(K1956&lt;&gt;"是",0,P1956*税费设置!$B$8)</f>
        <v>0</v>
      </c>
      <c r="R1956" s="8">
        <f>IF(K1956&lt;&gt;"是",0,P1956*税费设置!$B$9)</f>
        <v>0</v>
      </c>
      <c r="S1956" s="8">
        <f t="shared" si="216"/>
        <v>0</v>
      </c>
    </row>
    <row r="1957" spans="1:19" ht="13.9">
      <c r="A1957" s="6" t="str">
        <f>IF(总支出!A1957="","",总支出!A1957)</f>
        <v/>
      </c>
      <c r="B1957" s="7" t="str">
        <f>IF(总支出!B1957="","",总支出!B1957)</f>
        <v/>
      </c>
      <c r="C1957" s="6" t="str">
        <f t="shared" si="210"/>
        <v/>
      </c>
      <c r="D1957" s="6" t="str">
        <f>IF(总支出!C1957="","",总支出!C1957)</f>
        <v/>
      </c>
      <c r="E1957" s="8" t="str">
        <f>IF(总支出!D1957="","",总支出!D1957)</f>
        <v/>
      </c>
      <c r="F1957" s="6" t="str">
        <f>IF(总支出!E1957="","",总支出!E1957)</f>
        <v/>
      </c>
      <c r="G1957" s="6" t="str">
        <f>IF(总支出!H1957="","",总支出!H1957)</f>
        <v/>
      </c>
      <c r="H1957" s="6" t="str">
        <f>IF(总支出!I1957="","自动",总支出!I1957)</f>
        <v>自动</v>
      </c>
      <c r="I1957" s="6" t="str">
        <f>IF(F1957="","",IFERROR(VLOOKUP(F1957,税费设置!$A$15:$B$27,2,FALSE),"含税不明"))</f>
        <v/>
      </c>
      <c r="J1957" s="6" t="str">
        <f t="shared" si="211"/>
        <v/>
      </c>
      <c r="K1957" s="6" t="str">
        <f>IF(AND(税费设置!$B$5="是",G1957="个人支出",J1957="应税"),"是","否")</f>
        <v>否</v>
      </c>
      <c r="L1957" s="8">
        <f t="shared" si="212"/>
        <v>0</v>
      </c>
      <c r="M1957" s="8">
        <f t="shared" si="213"/>
        <v>0</v>
      </c>
      <c r="N1957" s="8">
        <f t="shared" si="214"/>
        <v>0</v>
      </c>
      <c r="O1957" s="8">
        <f t="shared" si="215"/>
        <v>0</v>
      </c>
      <c r="P1957" s="8">
        <f>IF(K1957&lt;&gt;"是",0,IF(税费设置!$B$6="是",E1957/(1+税费设置!$B$10),E1957))</f>
        <v>0</v>
      </c>
      <c r="Q1957" s="8">
        <f>IF(K1957&lt;&gt;"是",0,P1957*税费设置!$B$8)</f>
        <v>0</v>
      </c>
      <c r="R1957" s="8">
        <f>IF(K1957&lt;&gt;"是",0,P1957*税费设置!$B$9)</f>
        <v>0</v>
      </c>
      <c r="S1957" s="8">
        <f t="shared" si="216"/>
        <v>0</v>
      </c>
    </row>
    <row r="1958" spans="1:19" ht="13.9">
      <c r="A1958" s="6" t="str">
        <f>IF(总支出!A1958="","",总支出!A1958)</f>
        <v/>
      </c>
      <c r="B1958" s="7" t="str">
        <f>IF(总支出!B1958="","",总支出!B1958)</f>
        <v/>
      </c>
      <c r="C1958" s="6" t="str">
        <f t="shared" si="210"/>
        <v/>
      </c>
      <c r="D1958" s="6" t="str">
        <f>IF(总支出!C1958="","",总支出!C1958)</f>
        <v/>
      </c>
      <c r="E1958" s="8" t="str">
        <f>IF(总支出!D1958="","",总支出!D1958)</f>
        <v/>
      </c>
      <c r="F1958" s="6" t="str">
        <f>IF(总支出!E1958="","",总支出!E1958)</f>
        <v/>
      </c>
      <c r="G1958" s="6" t="str">
        <f>IF(总支出!H1958="","",总支出!H1958)</f>
        <v/>
      </c>
      <c r="H1958" s="6" t="str">
        <f>IF(总支出!I1958="","自动",总支出!I1958)</f>
        <v>自动</v>
      </c>
      <c r="I1958" s="6" t="str">
        <f>IF(F1958="","",IFERROR(VLOOKUP(F1958,税费设置!$A$15:$B$27,2,FALSE),"含税不明"))</f>
        <v/>
      </c>
      <c r="J1958" s="6" t="str">
        <f t="shared" si="211"/>
        <v/>
      </c>
      <c r="K1958" s="6" t="str">
        <f>IF(AND(税费设置!$B$5="是",G1958="个人支出",J1958="应税"),"是","否")</f>
        <v>否</v>
      </c>
      <c r="L1958" s="8">
        <f t="shared" si="212"/>
        <v>0</v>
      </c>
      <c r="M1958" s="8">
        <f t="shared" si="213"/>
        <v>0</v>
      </c>
      <c r="N1958" s="8">
        <f t="shared" si="214"/>
        <v>0</v>
      </c>
      <c r="O1958" s="8">
        <f t="shared" si="215"/>
        <v>0</v>
      </c>
      <c r="P1958" s="8">
        <f>IF(K1958&lt;&gt;"是",0,IF(税费设置!$B$6="是",E1958/(1+税费设置!$B$10),E1958))</f>
        <v>0</v>
      </c>
      <c r="Q1958" s="8">
        <f>IF(K1958&lt;&gt;"是",0,P1958*税费设置!$B$8)</f>
        <v>0</v>
      </c>
      <c r="R1958" s="8">
        <f>IF(K1958&lt;&gt;"是",0,P1958*税费设置!$B$9)</f>
        <v>0</v>
      </c>
      <c r="S1958" s="8">
        <f t="shared" si="216"/>
        <v>0</v>
      </c>
    </row>
    <row r="1959" spans="1:19" ht="13.9">
      <c r="A1959" s="6" t="str">
        <f>IF(总支出!A1959="","",总支出!A1959)</f>
        <v/>
      </c>
      <c r="B1959" s="7" t="str">
        <f>IF(总支出!B1959="","",总支出!B1959)</f>
        <v/>
      </c>
      <c r="C1959" s="6" t="str">
        <f t="shared" si="210"/>
        <v/>
      </c>
      <c r="D1959" s="6" t="str">
        <f>IF(总支出!C1959="","",总支出!C1959)</f>
        <v/>
      </c>
      <c r="E1959" s="8" t="str">
        <f>IF(总支出!D1959="","",总支出!D1959)</f>
        <v/>
      </c>
      <c r="F1959" s="6" t="str">
        <f>IF(总支出!E1959="","",总支出!E1959)</f>
        <v/>
      </c>
      <c r="G1959" s="6" t="str">
        <f>IF(总支出!H1959="","",总支出!H1959)</f>
        <v/>
      </c>
      <c r="H1959" s="6" t="str">
        <f>IF(总支出!I1959="","自动",总支出!I1959)</f>
        <v>自动</v>
      </c>
      <c r="I1959" s="6" t="str">
        <f>IF(F1959="","",IFERROR(VLOOKUP(F1959,税费设置!$A$15:$B$27,2,FALSE),"含税不明"))</f>
        <v/>
      </c>
      <c r="J1959" s="6" t="str">
        <f t="shared" si="211"/>
        <v/>
      </c>
      <c r="K1959" s="6" t="str">
        <f>IF(AND(税费设置!$B$5="是",G1959="个人支出",J1959="应税"),"是","否")</f>
        <v>否</v>
      </c>
      <c r="L1959" s="8">
        <f t="shared" si="212"/>
        <v>0</v>
      </c>
      <c r="M1959" s="8">
        <f t="shared" si="213"/>
        <v>0</v>
      </c>
      <c r="N1959" s="8">
        <f t="shared" si="214"/>
        <v>0</v>
      </c>
      <c r="O1959" s="8">
        <f t="shared" si="215"/>
        <v>0</v>
      </c>
      <c r="P1959" s="8">
        <f>IF(K1959&lt;&gt;"是",0,IF(税费设置!$B$6="是",E1959/(1+税费设置!$B$10),E1959))</f>
        <v>0</v>
      </c>
      <c r="Q1959" s="8">
        <f>IF(K1959&lt;&gt;"是",0,P1959*税费设置!$B$8)</f>
        <v>0</v>
      </c>
      <c r="R1959" s="8">
        <f>IF(K1959&lt;&gt;"是",0,P1959*税费设置!$B$9)</f>
        <v>0</v>
      </c>
      <c r="S1959" s="8">
        <f t="shared" si="216"/>
        <v>0</v>
      </c>
    </row>
    <row r="1960" spans="1:19" ht="13.9">
      <c r="A1960" s="6" t="str">
        <f>IF(总支出!A1960="","",总支出!A1960)</f>
        <v/>
      </c>
      <c r="B1960" s="7" t="str">
        <f>IF(总支出!B1960="","",总支出!B1960)</f>
        <v/>
      </c>
      <c r="C1960" s="6" t="str">
        <f t="shared" si="210"/>
        <v/>
      </c>
      <c r="D1960" s="6" t="str">
        <f>IF(总支出!C1960="","",总支出!C1960)</f>
        <v/>
      </c>
      <c r="E1960" s="8" t="str">
        <f>IF(总支出!D1960="","",总支出!D1960)</f>
        <v/>
      </c>
      <c r="F1960" s="6" t="str">
        <f>IF(总支出!E1960="","",总支出!E1960)</f>
        <v/>
      </c>
      <c r="G1960" s="6" t="str">
        <f>IF(总支出!H1960="","",总支出!H1960)</f>
        <v/>
      </c>
      <c r="H1960" s="6" t="str">
        <f>IF(总支出!I1960="","自动",总支出!I1960)</f>
        <v>自动</v>
      </c>
      <c r="I1960" s="6" t="str">
        <f>IF(F1960="","",IFERROR(VLOOKUP(F1960,税费设置!$A$15:$B$27,2,FALSE),"含税不明"))</f>
        <v/>
      </c>
      <c r="J1960" s="6" t="str">
        <f t="shared" si="211"/>
        <v/>
      </c>
      <c r="K1960" s="6" t="str">
        <f>IF(AND(税费设置!$B$5="是",G1960="个人支出",J1960="应税"),"是","否")</f>
        <v>否</v>
      </c>
      <c r="L1960" s="8">
        <f t="shared" si="212"/>
        <v>0</v>
      </c>
      <c r="M1960" s="8">
        <f t="shared" si="213"/>
        <v>0</v>
      </c>
      <c r="N1960" s="8">
        <f t="shared" si="214"/>
        <v>0</v>
      </c>
      <c r="O1960" s="8">
        <f t="shared" si="215"/>
        <v>0</v>
      </c>
      <c r="P1960" s="8">
        <f>IF(K1960&lt;&gt;"是",0,IF(税费设置!$B$6="是",E1960/(1+税费设置!$B$10),E1960))</f>
        <v>0</v>
      </c>
      <c r="Q1960" s="8">
        <f>IF(K1960&lt;&gt;"是",0,P1960*税费设置!$B$8)</f>
        <v>0</v>
      </c>
      <c r="R1960" s="8">
        <f>IF(K1960&lt;&gt;"是",0,P1960*税费设置!$B$9)</f>
        <v>0</v>
      </c>
      <c r="S1960" s="8">
        <f t="shared" si="216"/>
        <v>0</v>
      </c>
    </row>
    <row r="1961" spans="1:19" ht="13.9">
      <c r="A1961" s="6" t="str">
        <f>IF(总支出!A1961="","",总支出!A1961)</f>
        <v/>
      </c>
      <c r="B1961" s="7" t="str">
        <f>IF(总支出!B1961="","",总支出!B1961)</f>
        <v/>
      </c>
      <c r="C1961" s="6" t="str">
        <f t="shared" si="210"/>
        <v/>
      </c>
      <c r="D1961" s="6" t="str">
        <f>IF(总支出!C1961="","",总支出!C1961)</f>
        <v/>
      </c>
      <c r="E1961" s="8" t="str">
        <f>IF(总支出!D1961="","",总支出!D1961)</f>
        <v/>
      </c>
      <c r="F1961" s="6" t="str">
        <f>IF(总支出!E1961="","",总支出!E1961)</f>
        <v/>
      </c>
      <c r="G1961" s="6" t="str">
        <f>IF(总支出!H1961="","",总支出!H1961)</f>
        <v/>
      </c>
      <c r="H1961" s="6" t="str">
        <f>IF(总支出!I1961="","自动",总支出!I1961)</f>
        <v>自动</v>
      </c>
      <c r="I1961" s="6" t="str">
        <f>IF(F1961="","",IFERROR(VLOOKUP(F1961,税费设置!$A$15:$B$27,2,FALSE),"含税不明"))</f>
        <v/>
      </c>
      <c r="J1961" s="6" t="str">
        <f t="shared" si="211"/>
        <v/>
      </c>
      <c r="K1961" s="6" t="str">
        <f>IF(AND(税费设置!$B$5="是",G1961="个人支出",J1961="应税"),"是","否")</f>
        <v>否</v>
      </c>
      <c r="L1961" s="8">
        <f t="shared" si="212"/>
        <v>0</v>
      </c>
      <c r="M1961" s="8">
        <f t="shared" si="213"/>
        <v>0</v>
      </c>
      <c r="N1961" s="8">
        <f t="shared" si="214"/>
        <v>0</v>
      </c>
      <c r="O1961" s="8">
        <f t="shared" si="215"/>
        <v>0</v>
      </c>
      <c r="P1961" s="8">
        <f>IF(K1961&lt;&gt;"是",0,IF(税费设置!$B$6="是",E1961/(1+税费设置!$B$10),E1961))</f>
        <v>0</v>
      </c>
      <c r="Q1961" s="8">
        <f>IF(K1961&lt;&gt;"是",0,P1961*税费设置!$B$8)</f>
        <v>0</v>
      </c>
      <c r="R1961" s="8">
        <f>IF(K1961&lt;&gt;"是",0,P1961*税费设置!$B$9)</f>
        <v>0</v>
      </c>
      <c r="S1961" s="8">
        <f t="shared" si="216"/>
        <v>0</v>
      </c>
    </row>
    <row r="1962" spans="1:19" ht="13.9">
      <c r="A1962" s="6" t="str">
        <f>IF(总支出!A1962="","",总支出!A1962)</f>
        <v/>
      </c>
      <c r="B1962" s="7" t="str">
        <f>IF(总支出!B1962="","",总支出!B1962)</f>
        <v/>
      </c>
      <c r="C1962" s="6" t="str">
        <f t="shared" si="210"/>
        <v/>
      </c>
      <c r="D1962" s="6" t="str">
        <f>IF(总支出!C1962="","",总支出!C1962)</f>
        <v/>
      </c>
      <c r="E1962" s="8" t="str">
        <f>IF(总支出!D1962="","",总支出!D1962)</f>
        <v/>
      </c>
      <c r="F1962" s="6" t="str">
        <f>IF(总支出!E1962="","",总支出!E1962)</f>
        <v/>
      </c>
      <c r="G1962" s="6" t="str">
        <f>IF(总支出!H1962="","",总支出!H1962)</f>
        <v/>
      </c>
      <c r="H1962" s="6" t="str">
        <f>IF(总支出!I1962="","自动",总支出!I1962)</f>
        <v>自动</v>
      </c>
      <c r="I1962" s="6" t="str">
        <f>IF(F1962="","",IFERROR(VLOOKUP(F1962,税费设置!$A$15:$B$27,2,FALSE),"含税不明"))</f>
        <v/>
      </c>
      <c r="J1962" s="6" t="str">
        <f t="shared" si="211"/>
        <v/>
      </c>
      <c r="K1962" s="6" t="str">
        <f>IF(AND(税费设置!$B$5="是",G1962="个人支出",J1962="应税"),"是","否")</f>
        <v>否</v>
      </c>
      <c r="L1962" s="8">
        <f t="shared" si="212"/>
        <v>0</v>
      </c>
      <c r="M1962" s="8">
        <f t="shared" si="213"/>
        <v>0</v>
      </c>
      <c r="N1962" s="8">
        <f t="shared" si="214"/>
        <v>0</v>
      </c>
      <c r="O1962" s="8">
        <f t="shared" si="215"/>
        <v>0</v>
      </c>
      <c r="P1962" s="8">
        <f>IF(K1962&lt;&gt;"是",0,IF(税费设置!$B$6="是",E1962/(1+税费设置!$B$10),E1962))</f>
        <v>0</v>
      </c>
      <c r="Q1962" s="8">
        <f>IF(K1962&lt;&gt;"是",0,P1962*税费设置!$B$8)</f>
        <v>0</v>
      </c>
      <c r="R1962" s="8">
        <f>IF(K1962&lt;&gt;"是",0,P1962*税费设置!$B$9)</f>
        <v>0</v>
      </c>
      <c r="S1962" s="8">
        <f t="shared" si="216"/>
        <v>0</v>
      </c>
    </row>
    <row r="1963" spans="1:19" ht="13.9">
      <c r="A1963" s="6" t="str">
        <f>IF(总支出!A1963="","",总支出!A1963)</f>
        <v/>
      </c>
      <c r="B1963" s="7" t="str">
        <f>IF(总支出!B1963="","",总支出!B1963)</f>
        <v/>
      </c>
      <c r="C1963" s="6" t="str">
        <f t="shared" si="210"/>
        <v/>
      </c>
      <c r="D1963" s="6" t="str">
        <f>IF(总支出!C1963="","",总支出!C1963)</f>
        <v/>
      </c>
      <c r="E1963" s="8" t="str">
        <f>IF(总支出!D1963="","",总支出!D1963)</f>
        <v/>
      </c>
      <c r="F1963" s="6" t="str">
        <f>IF(总支出!E1963="","",总支出!E1963)</f>
        <v/>
      </c>
      <c r="G1963" s="6" t="str">
        <f>IF(总支出!H1963="","",总支出!H1963)</f>
        <v/>
      </c>
      <c r="H1963" s="6" t="str">
        <f>IF(总支出!I1963="","自动",总支出!I1963)</f>
        <v>自动</v>
      </c>
      <c r="I1963" s="6" t="str">
        <f>IF(F1963="","",IFERROR(VLOOKUP(F1963,税费设置!$A$15:$B$27,2,FALSE),"含税不明"))</f>
        <v/>
      </c>
      <c r="J1963" s="6" t="str">
        <f t="shared" si="211"/>
        <v/>
      </c>
      <c r="K1963" s="6" t="str">
        <f>IF(AND(税费设置!$B$5="是",G1963="个人支出",J1963="应税"),"是","否")</f>
        <v>否</v>
      </c>
      <c r="L1963" s="8">
        <f t="shared" si="212"/>
        <v>0</v>
      </c>
      <c r="M1963" s="8">
        <f t="shared" si="213"/>
        <v>0</v>
      </c>
      <c r="N1963" s="8">
        <f t="shared" si="214"/>
        <v>0</v>
      </c>
      <c r="O1963" s="8">
        <f t="shared" si="215"/>
        <v>0</v>
      </c>
      <c r="P1963" s="8">
        <f>IF(K1963&lt;&gt;"是",0,IF(税费设置!$B$6="是",E1963/(1+税费设置!$B$10),E1963))</f>
        <v>0</v>
      </c>
      <c r="Q1963" s="8">
        <f>IF(K1963&lt;&gt;"是",0,P1963*税费设置!$B$8)</f>
        <v>0</v>
      </c>
      <c r="R1963" s="8">
        <f>IF(K1963&lt;&gt;"是",0,P1963*税费设置!$B$9)</f>
        <v>0</v>
      </c>
      <c r="S1963" s="8">
        <f t="shared" si="216"/>
        <v>0</v>
      </c>
    </row>
    <row r="1964" spans="1:19" ht="13.9">
      <c r="A1964" s="6" t="str">
        <f>IF(总支出!A1964="","",总支出!A1964)</f>
        <v/>
      </c>
      <c r="B1964" s="7" t="str">
        <f>IF(总支出!B1964="","",总支出!B1964)</f>
        <v/>
      </c>
      <c r="C1964" s="6" t="str">
        <f t="shared" si="210"/>
        <v/>
      </c>
      <c r="D1964" s="6" t="str">
        <f>IF(总支出!C1964="","",总支出!C1964)</f>
        <v/>
      </c>
      <c r="E1964" s="8" t="str">
        <f>IF(总支出!D1964="","",总支出!D1964)</f>
        <v/>
      </c>
      <c r="F1964" s="6" t="str">
        <f>IF(总支出!E1964="","",总支出!E1964)</f>
        <v/>
      </c>
      <c r="G1964" s="6" t="str">
        <f>IF(总支出!H1964="","",总支出!H1964)</f>
        <v/>
      </c>
      <c r="H1964" s="6" t="str">
        <f>IF(总支出!I1964="","自动",总支出!I1964)</f>
        <v>自动</v>
      </c>
      <c r="I1964" s="6" t="str">
        <f>IF(F1964="","",IFERROR(VLOOKUP(F1964,税费设置!$A$15:$B$27,2,FALSE),"含税不明"))</f>
        <v/>
      </c>
      <c r="J1964" s="6" t="str">
        <f t="shared" si="211"/>
        <v/>
      </c>
      <c r="K1964" s="6" t="str">
        <f>IF(AND(税费设置!$B$5="是",G1964="个人支出",J1964="应税"),"是","否")</f>
        <v>否</v>
      </c>
      <c r="L1964" s="8">
        <f t="shared" si="212"/>
        <v>0</v>
      </c>
      <c r="M1964" s="8">
        <f t="shared" si="213"/>
        <v>0</v>
      </c>
      <c r="N1964" s="8">
        <f t="shared" si="214"/>
        <v>0</v>
      </c>
      <c r="O1964" s="8">
        <f t="shared" si="215"/>
        <v>0</v>
      </c>
      <c r="P1964" s="8">
        <f>IF(K1964&lt;&gt;"是",0,IF(税费设置!$B$6="是",E1964/(1+税费设置!$B$10),E1964))</f>
        <v>0</v>
      </c>
      <c r="Q1964" s="8">
        <f>IF(K1964&lt;&gt;"是",0,P1964*税费设置!$B$8)</f>
        <v>0</v>
      </c>
      <c r="R1964" s="8">
        <f>IF(K1964&lt;&gt;"是",0,P1964*税费设置!$B$9)</f>
        <v>0</v>
      </c>
      <c r="S1964" s="8">
        <f t="shared" si="216"/>
        <v>0</v>
      </c>
    </row>
    <row r="1965" spans="1:19" ht="13.9">
      <c r="A1965" s="6" t="str">
        <f>IF(总支出!A1965="","",总支出!A1965)</f>
        <v/>
      </c>
      <c r="B1965" s="7" t="str">
        <f>IF(总支出!B1965="","",总支出!B1965)</f>
        <v/>
      </c>
      <c r="C1965" s="6" t="str">
        <f t="shared" si="210"/>
        <v/>
      </c>
      <c r="D1965" s="6" t="str">
        <f>IF(总支出!C1965="","",总支出!C1965)</f>
        <v/>
      </c>
      <c r="E1965" s="8" t="str">
        <f>IF(总支出!D1965="","",总支出!D1965)</f>
        <v/>
      </c>
      <c r="F1965" s="6" t="str">
        <f>IF(总支出!E1965="","",总支出!E1965)</f>
        <v/>
      </c>
      <c r="G1965" s="6" t="str">
        <f>IF(总支出!H1965="","",总支出!H1965)</f>
        <v/>
      </c>
      <c r="H1965" s="6" t="str">
        <f>IF(总支出!I1965="","自动",总支出!I1965)</f>
        <v>自动</v>
      </c>
      <c r="I1965" s="6" t="str">
        <f>IF(F1965="","",IFERROR(VLOOKUP(F1965,税费设置!$A$15:$B$27,2,FALSE),"含税不明"))</f>
        <v/>
      </c>
      <c r="J1965" s="6" t="str">
        <f t="shared" si="211"/>
        <v/>
      </c>
      <c r="K1965" s="6" t="str">
        <f>IF(AND(税费设置!$B$5="是",G1965="个人支出",J1965="应税"),"是","否")</f>
        <v>否</v>
      </c>
      <c r="L1965" s="8">
        <f t="shared" si="212"/>
        <v>0</v>
      </c>
      <c r="M1965" s="8">
        <f t="shared" si="213"/>
        <v>0</v>
      </c>
      <c r="N1965" s="8">
        <f t="shared" si="214"/>
        <v>0</v>
      </c>
      <c r="O1965" s="8">
        <f t="shared" si="215"/>
        <v>0</v>
      </c>
      <c r="P1965" s="8">
        <f>IF(K1965&lt;&gt;"是",0,IF(税费设置!$B$6="是",E1965/(1+税费设置!$B$10),E1965))</f>
        <v>0</v>
      </c>
      <c r="Q1965" s="8">
        <f>IF(K1965&lt;&gt;"是",0,P1965*税费设置!$B$8)</f>
        <v>0</v>
      </c>
      <c r="R1965" s="8">
        <f>IF(K1965&lt;&gt;"是",0,P1965*税费设置!$B$9)</f>
        <v>0</v>
      </c>
      <c r="S1965" s="8">
        <f t="shared" si="216"/>
        <v>0</v>
      </c>
    </row>
    <row r="1966" spans="1:19" ht="13.9">
      <c r="A1966" s="6" t="str">
        <f>IF(总支出!A1966="","",总支出!A1966)</f>
        <v/>
      </c>
      <c r="B1966" s="7" t="str">
        <f>IF(总支出!B1966="","",总支出!B1966)</f>
        <v/>
      </c>
      <c r="C1966" s="6" t="str">
        <f t="shared" si="210"/>
        <v/>
      </c>
      <c r="D1966" s="6" t="str">
        <f>IF(总支出!C1966="","",总支出!C1966)</f>
        <v/>
      </c>
      <c r="E1966" s="8" t="str">
        <f>IF(总支出!D1966="","",总支出!D1966)</f>
        <v/>
      </c>
      <c r="F1966" s="6" t="str">
        <f>IF(总支出!E1966="","",总支出!E1966)</f>
        <v/>
      </c>
      <c r="G1966" s="6" t="str">
        <f>IF(总支出!H1966="","",总支出!H1966)</f>
        <v/>
      </c>
      <c r="H1966" s="6" t="str">
        <f>IF(总支出!I1966="","自动",总支出!I1966)</f>
        <v>自动</v>
      </c>
      <c r="I1966" s="6" t="str">
        <f>IF(F1966="","",IFERROR(VLOOKUP(F1966,税费设置!$A$15:$B$27,2,FALSE),"含税不明"))</f>
        <v/>
      </c>
      <c r="J1966" s="6" t="str">
        <f t="shared" si="211"/>
        <v/>
      </c>
      <c r="K1966" s="6" t="str">
        <f>IF(AND(税费设置!$B$5="是",G1966="个人支出",J1966="应税"),"是","否")</f>
        <v>否</v>
      </c>
      <c r="L1966" s="8">
        <f t="shared" si="212"/>
        <v>0</v>
      </c>
      <c r="M1966" s="8">
        <f t="shared" si="213"/>
        <v>0</v>
      </c>
      <c r="N1966" s="8">
        <f t="shared" si="214"/>
        <v>0</v>
      </c>
      <c r="O1966" s="8">
        <f t="shared" si="215"/>
        <v>0</v>
      </c>
      <c r="P1966" s="8">
        <f>IF(K1966&lt;&gt;"是",0,IF(税费设置!$B$6="是",E1966/(1+税费设置!$B$10),E1966))</f>
        <v>0</v>
      </c>
      <c r="Q1966" s="8">
        <f>IF(K1966&lt;&gt;"是",0,P1966*税费设置!$B$8)</f>
        <v>0</v>
      </c>
      <c r="R1966" s="8">
        <f>IF(K1966&lt;&gt;"是",0,P1966*税费设置!$B$9)</f>
        <v>0</v>
      </c>
      <c r="S1966" s="8">
        <f t="shared" si="216"/>
        <v>0</v>
      </c>
    </row>
    <row r="1967" spans="1:19" ht="13.9">
      <c r="A1967" s="6" t="str">
        <f>IF(总支出!A1967="","",总支出!A1967)</f>
        <v/>
      </c>
      <c r="B1967" s="7" t="str">
        <f>IF(总支出!B1967="","",总支出!B1967)</f>
        <v/>
      </c>
      <c r="C1967" s="6" t="str">
        <f t="shared" si="210"/>
        <v/>
      </c>
      <c r="D1967" s="6" t="str">
        <f>IF(总支出!C1967="","",总支出!C1967)</f>
        <v/>
      </c>
      <c r="E1967" s="8" t="str">
        <f>IF(总支出!D1967="","",总支出!D1967)</f>
        <v/>
      </c>
      <c r="F1967" s="6" t="str">
        <f>IF(总支出!E1967="","",总支出!E1967)</f>
        <v/>
      </c>
      <c r="G1967" s="6" t="str">
        <f>IF(总支出!H1967="","",总支出!H1967)</f>
        <v/>
      </c>
      <c r="H1967" s="6" t="str">
        <f>IF(总支出!I1967="","自动",总支出!I1967)</f>
        <v>自动</v>
      </c>
      <c r="I1967" s="6" t="str">
        <f>IF(F1967="","",IFERROR(VLOOKUP(F1967,税费设置!$A$15:$B$27,2,FALSE),"含税不明"))</f>
        <v/>
      </c>
      <c r="J1967" s="6" t="str">
        <f t="shared" si="211"/>
        <v/>
      </c>
      <c r="K1967" s="6" t="str">
        <f>IF(AND(税费设置!$B$5="是",G1967="个人支出",J1967="应税"),"是","否")</f>
        <v>否</v>
      </c>
      <c r="L1967" s="8">
        <f t="shared" si="212"/>
        <v>0</v>
      </c>
      <c r="M1967" s="8">
        <f t="shared" si="213"/>
        <v>0</v>
      </c>
      <c r="N1967" s="8">
        <f t="shared" si="214"/>
        <v>0</v>
      </c>
      <c r="O1967" s="8">
        <f t="shared" si="215"/>
        <v>0</v>
      </c>
      <c r="P1967" s="8">
        <f>IF(K1967&lt;&gt;"是",0,IF(税费设置!$B$6="是",E1967/(1+税费设置!$B$10),E1967))</f>
        <v>0</v>
      </c>
      <c r="Q1967" s="8">
        <f>IF(K1967&lt;&gt;"是",0,P1967*税费设置!$B$8)</f>
        <v>0</v>
      </c>
      <c r="R1967" s="8">
        <f>IF(K1967&lt;&gt;"是",0,P1967*税费设置!$B$9)</f>
        <v>0</v>
      </c>
      <c r="S1967" s="8">
        <f t="shared" si="216"/>
        <v>0</v>
      </c>
    </row>
    <row r="1968" spans="1:19" ht="13.9">
      <c r="A1968" s="6" t="str">
        <f>IF(总支出!A1968="","",总支出!A1968)</f>
        <v/>
      </c>
      <c r="B1968" s="7" t="str">
        <f>IF(总支出!B1968="","",总支出!B1968)</f>
        <v/>
      </c>
      <c r="C1968" s="6" t="str">
        <f t="shared" si="210"/>
        <v/>
      </c>
      <c r="D1968" s="6" t="str">
        <f>IF(总支出!C1968="","",总支出!C1968)</f>
        <v/>
      </c>
      <c r="E1968" s="8" t="str">
        <f>IF(总支出!D1968="","",总支出!D1968)</f>
        <v/>
      </c>
      <c r="F1968" s="6" t="str">
        <f>IF(总支出!E1968="","",总支出!E1968)</f>
        <v/>
      </c>
      <c r="G1968" s="6" t="str">
        <f>IF(总支出!H1968="","",总支出!H1968)</f>
        <v/>
      </c>
      <c r="H1968" s="6" t="str">
        <f>IF(总支出!I1968="","自动",总支出!I1968)</f>
        <v>自动</v>
      </c>
      <c r="I1968" s="6" t="str">
        <f>IF(F1968="","",IFERROR(VLOOKUP(F1968,税费设置!$A$15:$B$27,2,FALSE),"含税不明"))</f>
        <v/>
      </c>
      <c r="J1968" s="6" t="str">
        <f t="shared" si="211"/>
        <v/>
      </c>
      <c r="K1968" s="6" t="str">
        <f>IF(AND(税费设置!$B$5="是",G1968="个人支出",J1968="应税"),"是","否")</f>
        <v>否</v>
      </c>
      <c r="L1968" s="8">
        <f t="shared" si="212"/>
        <v>0</v>
      </c>
      <c r="M1968" s="8">
        <f t="shared" si="213"/>
        <v>0</v>
      </c>
      <c r="N1968" s="8">
        <f t="shared" si="214"/>
        <v>0</v>
      </c>
      <c r="O1968" s="8">
        <f t="shared" si="215"/>
        <v>0</v>
      </c>
      <c r="P1968" s="8">
        <f>IF(K1968&lt;&gt;"是",0,IF(税费设置!$B$6="是",E1968/(1+税费设置!$B$10),E1968))</f>
        <v>0</v>
      </c>
      <c r="Q1968" s="8">
        <f>IF(K1968&lt;&gt;"是",0,P1968*税费设置!$B$8)</f>
        <v>0</v>
      </c>
      <c r="R1968" s="8">
        <f>IF(K1968&lt;&gt;"是",0,P1968*税费设置!$B$9)</f>
        <v>0</v>
      </c>
      <c r="S1968" s="8">
        <f t="shared" si="216"/>
        <v>0</v>
      </c>
    </row>
    <row r="1969" spans="1:19" ht="13.9">
      <c r="A1969" s="6" t="str">
        <f>IF(总支出!A1969="","",总支出!A1969)</f>
        <v/>
      </c>
      <c r="B1969" s="7" t="str">
        <f>IF(总支出!B1969="","",总支出!B1969)</f>
        <v/>
      </c>
      <c r="C1969" s="6" t="str">
        <f t="shared" si="210"/>
        <v/>
      </c>
      <c r="D1969" s="6" t="str">
        <f>IF(总支出!C1969="","",总支出!C1969)</f>
        <v/>
      </c>
      <c r="E1969" s="8" t="str">
        <f>IF(总支出!D1969="","",总支出!D1969)</f>
        <v/>
      </c>
      <c r="F1969" s="6" t="str">
        <f>IF(总支出!E1969="","",总支出!E1969)</f>
        <v/>
      </c>
      <c r="G1969" s="6" t="str">
        <f>IF(总支出!H1969="","",总支出!H1969)</f>
        <v/>
      </c>
      <c r="H1969" s="6" t="str">
        <f>IF(总支出!I1969="","自动",总支出!I1969)</f>
        <v>自动</v>
      </c>
      <c r="I1969" s="6" t="str">
        <f>IF(F1969="","",IFERROR(VLOOKUP(F1969,税费设置!$A$15:$B$27,2,FALSE),"含税不明"))</f>
        <v/>
      </c>
      <c r="J1969" s="6" t="str">
        <f t="shared" si="211"/>
        <v/>
      </c>
      <c r="K1969" s="6" t="str">
        <f>IF(AND(税费设置!$B$5="是",G1969="个人支出",J1969="应税"),"是","否")</f>
        <v>否</v>
      </c>
      <c r="L1969" s="8">
        <f t="shared" si="212"/>
        <v>0</v>
      </c>
      <c r="M1969" s="8">
        <f t="shared" si="213"/>
        <v>0</v>
      </c>
      <c r="N1969" s="8">
        <f t="shared" si="214"/>
        <v>0</v>
      </c>
      <c r="O1969" s="8">
        <f t="shared" si="215"/>
        <v>0</v>
      </c>
      <c r="P1969" s="8">
        <f>IF(K1969&lt;&gt;"是",0,IF(税费设置!$B$6="是",E1969/(1+税费设置!$B$10),E1969))</f>
        <v>0</v>
      </c>
      <c r="Q1969" s="8">
        <f>IF(K1969&lt;&gt;"是",0,P1969*税费设置!$B$8)</f>
        <v>0</v>
      </c>
      <c r="R1969" s="8">
        <f>IF(K1969&lt;&gt;"是",0,P1969*税费设置!$B$9)</f>
        <v>0</v>
      </c>
      <c r="S1969" s="8">
        <f t="shared" si="216"/>
        <v>0</v>
      </c>
    </row>
    <row r="1970" spans="1:19" ht="13.9">
      <c r="A1970" s="6" t="str">
        <f>IF(总支出!A1970="","",总支出!A1970)</f>
        <v/>
      </c>
      <c r="B1970" s="7" t="str">
        <f>IF(总支出!B1970="","",总支出!B1970)</f>
        <v/>
      </c>
      <c r="C1970" s="6" t="str">
        <f t="shared" si="210"/>
        <v/>
      </c>
      <c r="D1970" s="6" t="str">
        <f>IF(总支出!C1970="","",总支出!C1970)</f>
        <v/>
      </c>
      <c r="E1970" s="8" t="str">
        <f>IF(总支出!D1970="","",总支出!D1970)</f>
        <v/>
      </c>
      <c r="F1970" s="6" t="str">
        <f>IF(总支出!E1970="","",总支出!E1970)</f>
        <v/>
      </c>
      <c r="G1970" s="6" t="str">
        <f>IF(总支出!H1970="","",总支出!H1970)</f>
        <v/>
      </c>
      <c r="H1970" s="6" t="str">
        <f>IF(总支出!I1970="","自动",总支出!I1970)</f>
        <v>自动</v>
      </c>
      <c r="I1970" s="6" t="str">
        <f>IF(F1970="","",IFERROR(VLOOKUP(F1970,税费设置!$A$15:$B$27,2,FALSE),"含税不明"))</f>
        <v/>
      </c>
      <c r="J1970" s="6" t="str">
        <f t="shared" si="211"/>
        <v/>
      </c>
      <c r="K1970" s="6" t="str">
        <f>IF(AND(税费设置!$B$5="是",G1970="个人支出",J1970="应税"),"是","否")</f>
        <v>否</v>
      </c>
      <c r="L1970" s="8">
        <f t="shared" si="212"/>
        <v>0</v>
      </c>
      <c r="M1970" s="8">
        <f t="shared" si="213"/>
        <v>0</v>
      </c>
      <c r="N1970" s="8">
        <f t="shared" si="214"/>
        <v>0</v>
      </c>
      <c r="O1970" s="8">
        <f t="shared" si="215"/>
        <v>0</v>
      </c>
      <c r="P1970" s="8">
        <f>IF(K1970&lt;&gt;"是",0,IF(税费设置!$B$6="是",E1970/(1+税费设置!$B$10),E1970))</f>
        <v>0</v>
      </c>
      <c r="Q1970" s="8">
        <f>IF(K1970&lt;&gt;"是",0,P1970*税费设置!$B$8)</f>
        <v>0</v>
      </c>
      <c r="R1970" s="8">
        <f>IF(K1970&lt;&gt;"是",0,P1970*税费设置!$B$9)</f>
        <v>0</v>
      </c>
      <c r="S1970" s="8">
        <f t="shared" si="216"/>
        <v>0</v>
      </c>
    </row>
    <row r="1971" spans="1:19" ht="13.9">
      <c r="A1971" s="6" t="str">
        <f>IF(总支出!A1971="","",总支出!A1971)</f>
        <v/>
      </c>
      <c r="B1971" s="7" t="str">
        <f>IF(总支出!B1971="","",总支出!B1971)</f>
        <v/>
      </c>
      <c r="C1971" s="6" t="str">
        <f t="shared" si="210"/>
        <v/>
      </c>
      <c r="D1971" s="6" t="str">
        <f>IF(总支出!C1971="","",总支出!C1971)</f>
        <v/>
      </c>
      <c r="E1971" s="8" t="str">
        <f>IF(总支出!D1971="","",总支出!D1971)</f>
        <v/>
      </c>
      <c r="F1971" s="6" t="str">
        <f>IF(总支出!E1971="","",总支出!E1971)</f>
        <v/>
      </c>
      <c r="G1971" s="6" t="str">
        <f>IF(总支出!H1971="","",总支出!H1971)</f>
        <v/>
      </c>
      <c r="H1971" s="6" t="str">
        <f>IF(总支出!I1971="","自动",总支出!I1971)</f>
        <v>自动</v>
      </c>
      <c r="I1971" s="6" t="str">
        <f>IF(F1971="","",IFERROR(VLOOKUP(F1971,税费设置!$A$15:$B$27,2,FALSE),"含税不明"))</f>
        <v/>
      </c>
      <c r="J1971" s="6" t="str">
        <f t="shared" si="211"/>
        <v/>
      </c>
      <c r="K1971" s="6" t="str">
        <f>IF(AND(税费设置!$B$5="是",G1971="个人支出",J1971="应税"),"是","否")</f>
        <v>否</v>
      </c>
      <c r="L1971" s="8">
        <f t="shared" si="212"/>
        <v>0</v>
      </c>
      <c r="M1971" s="8">
        <f t="shared" si="213"/>
        <v>0</v>
      </c>
      <c r="N1971" s="8">
        <f t="shared" si="214"/>
        <v>0</v>
      </c>
      <c r="O1971" s="8">
        <f t="shared" si="215"/>
        <v>0</v>
      </c>
      <c r="P1971" s="8">
        <f>IF(K1971&lt;&gt;"是",0,IF(税费设置!$B$6="是",E1971/(1+税费设置!$B$10),E1971))</f>
        <v>0</v>
      </c>
      <c r="Q1971" s="8">
        <f>IF(K1971&lt;&gt;"是",0,P1971*税费设置!$B$8)</f>
        <v>0</v>
      </c>
      <c r="R1971" s="8">
        <f>IF(K1971&lt;&gt;"是",0,P1971*税费设置!$B$9)</f>
        <v>0</v>
      </c>
      <c r="S1971" s="8">
        <f t="shared" si="216"/>
        <v>0</v>
      </c>
    </row>
    <row r="1972" spans="1:19" ht="13.9">
      <c r="A1972" s="6" t="str">
        <f>IF(总支出!A1972="","",总支出!A1972)</f>
        <v/>
      </c>
      <c r="B1972" s="7" t="str">
        <f>IF(总支出!B1972="","",总支出!B1972)</f>
        <v/>
      </c>
      <c r="C1972" s="6" t="str">
        <f t="shared" si="210"/>
        <v/>
      </c>
      <c r="D1972" s="6" t="str">
        <f>IF(总支出!C1972="","",总支出!C1972)</f>
        <v/>
      </c>
      <c r="E1972" s="8" t="str">
        <f>IF(总支出!D1972="","",总支出!D1972)</f>
        <v/>
      </c>
      <c r="F1972" s="6" t="str">
        <f>IF(总支出!E1972="","",总支出!E1972)</f>
        <v/>
      </c>
      <c r="G1972" s="6" t="str">
        <f>IF(总支出!H1972="","",总支出!H1972)</f>
        <v/>
      </c>
      <c r="H1972" s="6" t="str">
        <f>IF(总支出!I1972="","自动",总支出!I1972)</f>
        <v>自动</v>
      </c>
      <c r="I1972" s="6" t="str">
        <f>IF(F1972="","",IFERROR(VLOOKUP(F1972,税费设置!$A$15:$B$27,2,FALSE),"含税不明"))</f>
        <v/>
      </c>
      <c r="J1972" s="6" t="str">
        <f t="shared" si="211"/>
        <v/>
      </c>
      <c r="K1972" s="6" t="str">
        <f>IF(AND(税费设置!$B$5="是",G1972="个人支出",J1972="应税"),"是","否")</f>
        <v>否</v>
      </c>
      <c r="L1972" s="8">
        <f t="shared" si="212"/>
        <v>0</v>
      </c>
      <c r="M1972" s="8">
        <f t="shared" si="213"/>
        <v>0</v>
      </c>
      <c r="N1972" s="8">
        <f t="shared" si="214"/>
        <v>0</v>
      </c>
      <c r="O1972" s="8">
        <f t="shared" si="215"/>
        <v>0</v>
      </c>
      <c r="P1972" s="8">
        <f>IF(K1972&lt;&gt;"是",0,IF(税费设置!$B$6="是",E1972/(1+税费设置!$B$10),E1972))</f>
        <v>0</v>
      </c>
      <c r="Q1972" s="8">
        <f>IF(K1972&lt;&gt;"是",0,P1972*税费设置!$B$8)</f>
        <v>0</v>
      </c>
      <c r="R1972" s="8">
        <f>IF(K1972&lt;&gt;"是",0,P1972*税费设置!$B$9)</f>
        <v>0</v>
      </c>
      <c r="S1972" s="8">
        <f t="shared" si="216"/>
        <v>0</v>
      </c>
    </row>
    <row r="1973" spans="1:19" ht="13.9">
      <c r="A1973" s="6" t="str">
        <f>IF(总支出!A1973="","",总支出!A1973)</f>
        <v/>
      </c>
      <c r="B1973" s="7" t="str">
        <f>IF(总支出!B1973="","",总支出!B1973)</f>
        <v/>
      </c>
      <c r="C1973" s="6" t="str">
        <f t="shared" si="210"/>
        <v/>
      </c>
      <c r="D1973" s="6" t="str">
        <f>IF(总支出!C1973="","",总支出!C1973)</f>
        <v/>
      </c>
      <c r="E1973" s="8" t="str">
        <f>IF(总支出!D1973="","",总支出!D1973)</f>
        <v/>
      </c>
      <c r="F1973" s="6" t="str">
        <f>IF(总支出!E1973="","",总支出!E1973)</f>
        <v/>
      </c>
      <c r="G1973" s="6" t="str">
        <f>IF(总支出!H1973="","",总支出!H1973)</f>
        <v/>
      </c>
      <c r="H1973" s="6" t="str">
        <f>IF(总支出!I1973="","自动",总支出!I1973)</f>
        <v>自动</v>
      </c>
      <c r="I1973" s="6" t="str">
        <f>IF(F1973="","",IFERROR(VLOOKUP(F1973,税费设置!$A$15:$B$27,2,FALSE),"含税不明"))</f>
        <v/>
      </c>
      <c r="J1973" s="6" t="str">
        <f t="shared" si="211"/>
        <v/>
      </c>
      <c r="K1973" s="6" t="str">
        <f>IF(AND(税费设置!$B$5="是",G1973="个人支出",J1973="应税"),"是","否")</f>
        <v>否</v>
      </c>
      <c r="L1973" s="8">
        <f t="shared" si="212"/>
        <v>0</v>
      </c>
      <c r="M1973" s="8">
        <f t="shared" si="213"/>
        <v>0</v>
      </c>
      <c r="N1973" s="8">
        <f t="shared" si="214"/>
        <v>0</v>
      </c>
      <c r="O1973" s="8">
        <f t="shared" si="215"/>
        <v>0</v>
      </c>
      <c r="P1973" s="8">
        <f>IF(K1973&lt;&gt;"是",0,IF(税费设置!$B$6="是",E1973/(1+税费设置!$B$10),E1973))</f>
        <v>0</v>
      </c>
      <c r="Q1973" s="8">
        <f>IF(K1973&lt;&gt;"是",0,P1973*税费设置!$B$8)</f>
        <v>0</v>
      </c>
      <c r="R1973" s="8">
        <f>IF(K1973&lt;&gt;"是",0,P1973*税费设置!$B$9)</f>
        <v>0</v>
      </c>
      <c r="S1973" s="8">
        <f t="shared" si="216"/>
        <v>0</v>
      </c>
    </row>
    <row r="1974" spans="1:19" ht="13.9">
      <c r="A1974" s="6" t="str">
        <f>IF(总支出!A1974="","",总支出!A1974)</f>
        <v/>
      </c>
      <c r="B1974" s="7" t="str">
        <f>IF(总支出!B1974="","",总支出!B1974)</f>
        <v/>
      </c>
      <c r="C1974" s="6" t="str">
        <f t="shared" si="210"/>
        <v/>
      </c>
      <c r="D1974" s="6" t="str">
        <f>IF(总支出!C1974="","",总支出!C1974)</f>
        <v/>
      </c>
      <c r="E1974" s="8" t="str">
        <f>IF(总支出!D1974="","",总支出!D1974)</f>
        <v/>
      </c>
      <c r="F1974" s="6" t="str">
        <f>IF(总支出!E1974="","",总支出!E1974)</f>
        <v/>
      </c>
      <c r="G1974" s="6" t="str">
        <f>IF(总支出!H1974="","",总支出!H1974)</f>
        <v/>
      </c>
      <c r="H1974" s="6" t="str">
        <f>IF(总支出!I1974="","自动",总支出!I1974)</f>
        <v>自动</v>
      </c>
      <c r="I1974" s="6" t="str">
        <f>IF(F1974="","",IFERROR(VLOOKUP(F1974,税费设置!$A$15:$B$27,2,FALSE),"含税不明"))</f>
        <v/>
      </c>
      <c r="J1974" s="6" t="str">
        <f t="shared" si="211"/>
        <v/>
      </c>
      <c r="K1974" s="6" t="str">
        <f>IF(AND(税费设置!$B$5="是",G1974="个人支出",J1974="应税"),"是","否")</f>
        <v>否</v>
      </c>
      <c r="L1974" s="8">
        <f t="shared" si="212"/>
        <v>0</v>
      </c>
      <c r="M1974" s="8">
        <f t="shared" si="213"/>
        <v>0</v>
      </c>
      <c r="N1974" s="8">
        <f t="shared" si="214"/>
        <v>0</v>
      </c>
      <c r="O1974" s="8">
        <f t="shared" si="215"/>
        <v>0</v>
      </c>
      <c r="P1974" s="8">
        <f>IF(K1974&lt;&gt;"是",0,IF(税费设置!$B$6="是",E1974/(1+税费设置!$B$10),E1974))</f>
        <v>0</v>
      </c>
      <c r="Q1974" s="8">
        <f>IF(K1974&lt;&gt;"是",0,P1974*税费设置!$B$8)</f>
        <v>0</v>
      </c>
      <c r="R1974" s="8">
        <f>IF(K1974&lt;&gt;"是",0,P1974*税费设置!$B$9)</f>
        <v>0</v>
      </c>
      <c r="S1974" s="8">
        <f t="shared" si="216"/>
        <v>0</v>
      </c>
    </row>
    <row r="1975" spans="1:19" ht="13.9">
      <c r="A1975" s="6" t="str">
        <f>IF(总支出!A1975="","",总支出!A1975)</f>
        <v/>
      </c>
      <c r="B1975" s="7" t="str">
        <f>IF(总支出!B1975="","",总支出!B1975)</f>
        <v/>
      </c>
      <c r="C1975" s="6" t="str">
        <f t="shared" si="210"/>
        <v/>
      </c>
      <c r="D1975" s="6" t="str">
        <f>IF(总支出!C1975="","",总支出!C1975)</f>
        <v/>
      </c>
      <c r="E1975" s="8" t="str">
        <f>IF(总支出!D1975="","",总支出!D1975)</f>
        <v/>
      </c>
      <c r="F1975" s="6" t="str">
        <f>IF(总支出!E1975="","",总支出!E1975)</f>
        <v/>
      </c>
      <c r="G1975" s="6" t="str">
        <f>IF(总支出!H1975="","",总支出!H1975)</f>
        <v/>
      </c>
      <c r="H1975" s="6" t="str">
        <f>IF(总支出!I1975="","自动",总支出!I1975)</f>
        <v>自动</v>
      </c>
      <c r="I1975" s="6" t="str">
        <f>IF(F1975="","",IFERROR(VLOOKUP(F1975,税费设置!$A$15:$B$27,2,FALSE),"含税不明"))</f>
        <v/>
      </c>
      <c r="J1975" s="6" t="str">
        <f t="shared" si="211"/>
        <v/>
      </c>
      <c r="K1975" s="6" t="str">
        <f>IF(AND(税费设置!$B$5="是",G1975="个人支出",J1975="应税"),"是","否")</f>
        <v>否</v>
      </c>
      <c r="L1975" s="8">
        <f t="shared" si="212"/>
        <v>0</v>
      </c>
      <c r="M1975" s="8">
        <f t="shared" si="213"/>
        <v>0</v>
      </c>
      <c r="N1975" s="8">
        <f t="shared" si="214"/>
        <v>0</v>
      </c>
      <c r="O1975" s="8">
        <f t="shared" si="215"/>
        <v>0</v>
      </c>
      <c r="P1975" s="8">
        <f>IF(K1975&lt;&gt;"是",0,IF(税费设置!$B$6="是",E1975/(1+税费设置!$B$10),E1975))</f>
        <v>0</v>
      </c>
      <c r="Q1975" s="8">
        <f>IF(K1975&lt;&gt;"是",0,P1975*税费设置!$B$8)</f>
        <v>0</v>
      </c>
      <c r="R1975" s="8">
        <f>IF(K1975&lt;&gt;"是",0,P1975*税费设置!$B$9)</f>
        <v>0</v>
      </c>
      <c r="S1975" s="8">
        <f t="shared" si="216"/>
        <v>0</v>
      </c>
    </row>
    <row r="1976" spans="1:19" ht="13.9">
      <c r="A1976" s="6" t="str">
        <f>IF(总支出!A1976="","",总支出!A1976)</f>
        <v/>
      </c>
      <c r="B1976" s="7" t="str">
        <f>IF(总支出!B1976="","",总支出!B1976)</f>
        <v/>
      </c>
      <c r="C1976" s="6" t="str">
        <f t="shared" si="210"/>
        <v/>
      </c>
      <c r="D1976" s="6" t="str">
        <f>IF(总支出!C1976="","",总支出!C1976)</f>
        <v/>
      </c>
      <c r="E1976" s="8" t="str">
        <f>IF(总支出!D1976="","",总支出!D1976)</f>
        <v/>
      </c>
      <c r="F1976" s="6" t="str">
        <f>IF(总支出!E1976="","",总支出!E1976)</f>
        <v/>
      </c>
      <c r="G1976" s="6" t="str">
        <f>IF(总支出!H1976="","",总支出!H1976)</f>
        <v/>
      </c>
      <c r="H1976" s="6" t="str">
        <f>IF(总支出!I1976="","自动",总支出!I1976)</f>
        <v>自动</v>
      </c>
      <c r="I1976" s="6" t="str">
        <f>IF(F1976="","",IFERROR(VLOOKUP(F1976,税费设置!$A$15:$B$27,2,FALSE),"含税不明"))</f>
        <v/>
      </c>
      <c r="J1976" s="6" t="str">
        <f t="shared" si="211"/>
        <v/>
      </c>
      <c r="K1976" s="6" t="str">
        <f>IF(AND(税费设置!$B$5="是",G1976="个人支出",J1976="应税"),"是","否")</f>
        <v>否</v>
      </c>
      <c r="L1976" s="8">
        <f t="shared" si="212"/>
        <v>0</v>
      </c>
      <c r="M1976" s="8">
        <f t="shared" si="213"/>
        <v>0</v>
      </c>
      <c r="N1976" s="8">
        <f t="shared" si="214"/>
        <v>0</v>
      </c>
      <c r="O1976" s="8">
        <f t="shared" si="215"/>
        <v>0</v>
      </c>
      <c r="P1976" s="8">
        <f>IF(K1976&lt;&gt;"是",0,IF(税费设置!$B$6="是",E1976/(1+税费设置!$B$10),E1976))</f>
        <v>0</v>
      </c>
      <c r="Q1976" s="8">
        <f>IF(K1976&lt;&gt;"是",0,P1976*税费设置!$B$8)</f>
        <v>0</v>
      </c>
      <c r="R1976" s="8">
        <f>IF(K1976&lt;&gt;"是",0,P1976*税费设置!$B$9)</f>
        <v>0</v>
      </c>
      <c r="S1976" s="8">
        <f t="shared" si="216"/>
        <v>0</v>
      </c>
    </row>
    <row r="1977" spans="1:19" ht="13.9">
      <c r="A1977" s="6" t="str">
        <f>IF(总支出!A1977="","",总支出!A1977)</f>
        <v/>
      </c>
      <c r="B1977" s="7" t="str">
        <f>IF(总支出!B1977="","",总支出!B1977)</f>
        <v/>
      </c>
      <c r="C1977" s="6" t="str">
        <f t="shared" si="210"/>
        <v/>
      </c>
      <c r="D1977" s="6" t="str">
        <f>IF(总支出!C1977="","",总支出!C1977)</f>
        <v/>
      </c>
      <c r="E1977" s="8" t="str">
        <f>IF(总支出!D1977="","",总支出!D1977)</f>
        <v/>
      </c>
      <c r="F1977" s="6" t="str">
        <f>IF(总支出!E1977="","",总支出!E1977)</f>
        <v/>
      </c>
      <c r="G1977" s="6" t="str">
        <f>IF(总支出!H1977="","",总支出!H1977)</f>
        <v/>
      </c>
      <c r="H1977" s="6" t="str">
        <f>IF(总支出!I1977="","自动",总支出!I1977)</f>
        <v>自动</v>
      </c>
      <c r="I1977" s="6" t="str">
        <f>IF(F1977="","",IFERROR(VLOOKUP(F1977,税费设置!$A$15:$B$27,2,FALSE),"含税不明"))</f>
        <v/>
      </c>
      <c r="J1977" s="6" t="str">
        <f t="shared" si="211"/>
        <v/>
      </c>
      <c r="K1977" s="6" t="str">
        <f>IF(AND(税费设置!$B$5="是",G1977="个人支出",J1977="应税"),"是","否")</f>
        <v>否</v>
      </c>
      <c r="L1977" s="8">
        <f t="shared" si="212"/>
        <v>0</v>
      </c>
      <c r="M1977" s="8">
        <f t="shared" si="213"/>
        <v>0</v>
      </c>
      <c r="N1977" s="8">
        <f t="shared" si="214"/>
        <v>0</v>
      </c>
      <c r="O1977" s="8">
        <f t="shared" si="215"/>
        <v>0</v>
      </c>
      <c r="P1977" s="8">
        <f>IF(K1977&lt;&gt;"是",0,IF(税费设置!$B$6="是",E1977/(1+税费设置!$B$10),E1977))</f>
        <v>0</v>
      </c>
      <c r="Q1977" s="8">
        <f>IF(K1977&lt;&gt;"是",0,P1977*税费设置!$B$8)</f>
        <v>0</v>
      </c>
      <c r="R1977" s="8">
        <f>IF(K1977&lt;&gt;"是",0,P1977*税费设置!$B$9)</f>
        <v>0</v>
      </c>
      <c r="S1977" s="8">
        <f t="shared" si="216"/>
        <v>0</v>
      </c>
    </row>
    <row r="1978" spans="1:19" ht="13.9">
      <c r="A1978" s="6" t="str">
        <f>IF(总支出!A1978="","",总支出!A1978)</f>
        <v/>
      </c>
      <c r="B1978" s="7" t="str">
        <f>IF(总支出!B1978="","",总支出!B1978)</f>
        <v/>
      </c>
      <c r="C1978" s="6" t="str">
        <f t="shared" si="210"/>
        <v/>
      </c>
      <c r="D1978" s="6" t="str">
        <f>IF(总支出!C1978="","",总支出!C1978)</f>
        <v/>
      </c>
      <c r="E1978" s="8" t="str">
        <f>IF(总支出!D1978="","",总支出!D1978)</f>
        <v/>
      </c>
      <c r="F1978" s="6" t="str">
        <f>IF(总支出!E1978="","",总支出!E1978)</f>
        <v/>
      </c>
      <c r="G1978" s="6" t="str">
        <f>IF(总支出!H1978="","",总支出!H1978)</f>
        <v/>
      </c>
      <c r="H1978" s="6" t="str">
        <f>IF(总支出!I1978="","自动",总支出!I1978)</f>
        <v>自动</v>
      </c>
      <c r="I1978" s="6" t="str">
        <f>IF(F1978="","",IFERROR(VLOOKUP(F1978,税费设置!$A$15:$B$27,2,FALSE),"含税不明"))</f>
        <v/>
      </c>
      <c r="J1978" s="6" t="str">
        <f t="shared" si="211"/>
        <v/>
      </c>
      <c r="K1978" s="6" t="str">
        <f>IF(AND(税费设置!$B$5="是",G1978="个人支出",J1978="应税"),"是","否")</f>
        <v>否</v>
      </c>
      <c r="L1978" s="8">
        <f t="shared" si="212"/>
        <v>0</v>
      </c>
      <c r="M1978" s="8">
        <f t="shared" si="213"/>
        <v>0</v>
      </c>
      <c r="N1978" s="8">
        <f t="shared" si="214"/>
        <v>0</v>
      </c>
      <c r="O1978" s="8">
        <f t="shared" si="215"/>
        <v>0</v>
      </c>
      <c r="P1978" s="8">
        <f>IF(K1978&lt;&gt;"是",0,IF(税费设置!$B$6="是",E1978/(1+税费设置!$B$10),E1978))</f>
        <v>0</v>
      </c>
      <c r="Q1978" s="8">
        <f>IF(K1978&lt;&gt;"是",0,P1978*税费设置!$B$8)</f>
        <v>0</v>
      </c>
      <c r="R1978" s="8">
        <f>IF(K1978&lt;&gt;"是",0,P1978*税费设置!$B$9)</f>
        <v>0</v>
      </c>
      <c r="S1978" s="8">
        <f t="shared" si="216"/>
        <v>0</v>
      </c>
    </row>
    <row r="1979" spans="1:19" ht="13.9">
      <c r="A1979" s="6" t="str">
        <f>IF(总支出!A1979="","",总支出!A1979)</f>
        <v/>
      </c>
      <c r="B1979" s="7" t="str">
        <f>IF(总支出!B1979="","",总支出!B1979)</f>
        <v/>
      </c>
      <c r="C1979" s="6" t="str">
        <f t="shared" si="210"/>
        <v/>
      </c>
      <c r="D1979" s="6" t="str">
        <f>IF(总支出!C1979="","",总支出!C1979)</f>
        <v/>
      </c>
      <c r="E1979" s="8" t="str">
        <f>IF(总支出!D1979="","",总支出!D1979)</f>
        <v/>
      </c>
      <c r="F1979" s="6" t="str">
        <f>IF(总支出!E1979="","",总支出!E1979)</f>
        <v/>
      </c>
      <c r="G1979" s="6" t="str">
        <f>IF(总支出!H1979="","",总支出!H1979)</f>
        <v/>
      </c>
      <c r="H1979" s="6" t="str">
        <f>IF(总支出!I1979="","自动",总支出!I1979)</f>
        <v>自动</v>
      </c>
      <c r="I1979" s="6" t="str">
        <f>IF(F1979="","",IFERROR(VLOOKUP(F1979,税费设置!$A$15:$B$27,2,FALSE),"含税不明"))</f>
        <v/>
      </c>
      <c r="J1979" s="6" t="str">
        <f t="shared" si="211"/>
        <v/>
      </c>
      <c r="K1979" s="6" t="str">
        <f>IF(AND(税费设置!$B$5="是",G1979="个人支出",J1979="应税"),"是","否")</f>
        <v>否</v>
      </c>
      <c r="L1979" s="8">
        <f t="shared" si="212"/>
        <v>0</v>
      </c>
      <c r="M1979" s="8">
        <f t="shared" si="213"/>
        <v>0</v>
      </c>
      <c r="N1979" s="8">
        <f t="shared" si="214"/>
        <v>0</v>
      </c>
      <c r="O1979" s="8">
        <f t="shared" si="215"/>
        <v>0</v>
      </c>
      <c r="P1979" s="8">
        <f>IF(K1979&lt;&gt;"是",0,IF(税费设置!$B$6="是",E1979/(1+税费设置!$B$10),E1979))</f>
        <v>0</v>
      </c>
      <c r="Q1979" s="8">
        <f>IF(K1979&lt;&gt;"是",0,P1979*税费设置!$B$8)</f>
        <v>0</v>
      </c>
      <c r="R1979" s="8">
        <f>IF(K1979&lt;&gt;"是",0,P1979*税费设置!$B$9)</f>
        <v>0</v>
      </c>
      <c r="S1979" s="8">
        <f t="shared" si="216"/>
        <v>0</v>
      </c>
    </row>
    <row r="1980" spans="1:19" ht="13.9">
      <c r="A1980" s="6" t="str">
        <f>IF(总支出!A1980="","",总支出!A1980)</f>
        <v/>
      </c>
      <c r="B1980" s="7" t="str">
        <f>IF(总支出!B1980="","",总支出!B1980)</f>
        <v/>
      </c>
      <c r="C1980" s="6" t="str">
        <f t="shared" si="210"/>
        <v/>
      </c>
      <c r="D1980" s="6" t="str">
        <f>IF(总支出!C1980="","",总支出!C1980)</f>
        <v/>
      </c>
      <c r="E1980" s="8" t="str">
        <f>IF(总支出!D1980="","",总支出!D1980)</f>
        <v/>
      </c>
      <c r="F1980" s="6" t="str">
        <f>IF(总支出!E1980="","",总支出!E1980)</f>
        <v/>
      </c>
      <c r="G1980" s="6" t="str">
        <f>IF(总支出!H1980="","",总支出!H1980)</f>
        <v/>
      </c>
      <c r="H1980" s="6" t="str">
        <f>IF(总支出!I1980="","自动",总支出!I1980)</f>
        <v>自动</v>
      </c>
      <c r="I1980" s="6" t="str">
        <f>IF(F1980="","",IFERROR(VLOOKUP(F1980,税费设置!$A$15:$B$27,2,FALSE),"含税不明"))</f>
        <v/>
      </c>
      <c r="J1980" s="6" t="str">
        <f t="shared" si="211"/>
        <v/>
      </c>
      <c r="K1980" s="6" t="str">
        <f>IF(AND(税费设置!$B$5="是",G1980="个人支出",J1980="应税"),"是","否")</f>
        <v>否</v>
      </c>
      <c r="L1980" s="8">
        <f t="shared" si="212"/>
        <v>0</v>
      </c>
      <c r="M1980" s="8">
        <f t="shared" si="213"/>
        <v>0</v>
      </c>
      <c r="N1980" s="8">
        <f t="shared" si="214"/>
        <v>0</v>
      </c>
      <c r="O1980" s="8">
        <f t="shared" si="215"/>
        <v>0</v>
      </c>
      <c r="P1980" s="8">
        <f>IF(K1980&lt;&gt;"是",0,IF(税费设置!$B$6="是",E1980/(1+税费设置!$B$10),E1980))</f>
        <v>0</v>
      </c>
      <c r="Q1980" s="8">
        <f>IF(K1980&lt;&gt;"是",0,P1980*税费设置!$B$8)</f>
        <v>0</v>
      </c>
      <c r="R1980" s="8">
        <f>IF(K1980&lt;&gt;"是",0,P1980*税费设置!$B$9)</f>
        <v>0</v>
      </c>
      <c r="S1980" s="8">
        <f t="shared" si="216"/>
        <v>0</v>
      </c>
    </row>
    <row r="1981" spans="1:19" ht="13.9">
      <c r="A1981" s="6" t="str">
        <f>IF(总支出!A1981="","",总支出!A1981)</f>
        <v/>
      </c>
      <c r="B1981" s="7" t="str">
        <f>IF(总支出!B1981="","",总支出!B1981)</f>
        <v/>
      </c>
      <c r="C1981" s="6" t="str">
        <f t="shared" si="210"/>
        <v/>
      </c>
      <c r="D1981" s="6" t="str">
        <f>IF(总支出!C1981="","",总支出!C1981)</f>
        <v/>
      </c>
      <c r="E1981" s="8" t="str">
        <f>IF(总支出!D1981="","",总支出!D1981)</f>
        <v/>
      </c>
      <c r="F1981" s="6" t="str">
        <f>IF(总支出!E1981="","",总支出!E1981)</f>
        <v/>
      </c>
      <c r="G1981" s="6" t="str">
        <f>IF(总支出!H1981="","",总支出!H1981)</f>
        <v/>
      </c>
      <c r="H1981" s="6" t="str">
        <f>IF(总支出!I1981="","自动",总支出!I1981)</f>
        <v>自动</v>
      </c>
      <c r="I1981" s="6" t="str">
        <f>IF(F1981="","",IFERROR(VLOOKUP(F1981,税费设置!$A$15:$B$27,2,FALSE),"含税不明"))</f>
        <v/>
      </c>
      <c r="J1981" s="6" t="str">
        <f t="shared" si="211"/>
        <v/>
      </c>
      <c r="K1981" s="6" t="str">
        <f>IF(AND(税费设置!$B$5="是",G1981="个人支出",J1981="应税"),"是","否")</f>
        <v>否</v>
      </c>
      <c r="L1981" s="8">
        <f t="shared" si="212"/>
        <v>0</v>
      </c>
      <c r="M1981" s="8">
        <f t="shared" si="213"/>
        <v>0</v>
      </c>
      <c r="N1981" s="8">
        <f t="shared" si="214"/>
        <v>0</v>
      </c>
      <c r="O1981" s="8">
        <f t="shared" si="215"/>
        <v>0</v>
      </c>
      <c r="P1981" s="8">
        <f>IF(K1981&lt;&gt;"是",0,IF(税费设置!$B$6="是",E1981/(1+税费设置!$B$10),E1981))</f>
        <v>0</v>
      </c>
      <c r="Q1981" s="8">
        <f>IF(K1981&lt;&gt;"是",0,P1981*税费设置!$B$8)</f>
        <v>0</v>
      </c>
      <c r="R1981" s="8">
        <f>IF(K1981&lt;&gt;"是",0,P1981*税费设置!$B$9)</f>
        <v>0</v>
      </c>
      <c r="S1981" s="8">
        <f t="shared" si="216"/>
        <v>0</v>
      </c>
    </row>
    <row r="1982" spans="1:19" ht="13.9">
      <c r="A1982" s="6" t="str">
        <f>IF(总支出!A1982="","",总支出!A1982)</f>
        <v/>
      </c>
      <c r="B1982" s="7" t="str">
        <f>IF(总支出!B1982="","",总支出!B1982)</f>
        <v/>
      </c>
      <c r="C1982" s="6" t="str">
        <f t="shared" si="210"/>
        <v/>
      </c>
      <c r="D1982" s="6" t="str">
        <f>IF(总支出!C1982="","",总支出!C1982)</f>
        <v/>
      </c>
      <c r="E1982" s="8" t="str">
        <f>IF(总支出!D1982="","",总支出!D1982)</f>
        <v/>
      </c>
      <c r="F1982" s="6" t="str">
        <f>IF(总支出!E1982="","",总支出!E1982)</f>
        <v/>
      </c>
      <c r="G1982" s="6" t="str">
        <f>IF(总支出!H1982="","",总支出!H1982)</f>
        <v/>
      </c>
      <c r="H1982" s="6" t="str">
        <f>IF(总支出!I1982="","自动",总支出!I1982)</f>
        <v>自动</v>
      </c>
      <c r="I1982" s="6" t="str">
        <f>IF(F1982="","",IFERROR(VLOOKUP(F1982,税费设置!$A$15:$B$27,2,FALSE),"含税不明"))</f>
        <v/>
      </c>
      <c r="J1982" s="6" t="str">
        <f t="shared" si="211"/>
        <v/>
      </c>
      <c r="K1982" s="6" t="str">
        <f>IF(AND(税费设置!$B$5="是",G1982="个人支出",J1982="应税"),"是","否")</f>
        <v>否</v>
      </c>
      <c r="L1982" s="8">
        <f t="shared" si="212"/>
        <v>0</v>
      </c>
      <c r="M1982" s="8">
        <f t="shared" si="213"/>
        <v>0</v>
      </c>
      <c r="N1982" s="8">
        <f t="shared" si="214"/>
        <v>0</v>
      </c>
      <c r="O1982" s="8">
        <f t="shared" si="215"/>
        <v>0</v>
      </c>
      <c r="P1982" s="8">
        <f>IF(K1982&lt;&gt;"是",0,IF(税费设置!$B$6="是",E1982/(1+税费设置!$B$10),E1982))</f>
        <v>0</v>
      </c>
      <c r="Q1982" s="8">
        <f>IF(K1982&lt;&gt;"是",0,P1982*税费设置!$B$8)</f>
        <v>0</v>
      </c>
      <c r="R1982" s="8">
        <f>IF(K1982&lt;&gt;"是",0,P1982*税费设置!$B$9)</f>
        <v>0</v>
      </c>
      <c r="S1982" s="8">
        <f t="shared" si="216"/>
        <v>0</v>
      </c>
    </row>
    <row r="1983" spans="1:19" ht="13.9">
      <c r="A1983" s="6" t="str">
        <f>IF(总支出!A1983="","",总支出!A1983)</f>
        <v/>
      </c>
      <c r="B1983" s="7" t="str">
        <f>IF(总支出!B1983="","",总支出!B1983)</f>
        <v/>
      </c>
      <c r="C1983" s="6" t="str">
        <f t="shared" si="210"/>
        <v/>
      </c>
      <c r="D1983" s="6" t="str">
        <f>IF(总支出!C1983="","",总支出!C1983)</f>
        <v/>
      </c>
      <c r="E1983" s="8" t="str">
        <f>IF(总支出!D1983="","",总支出!D1983)</f>
        <v/>
      </c>
      <c r="F1983" s="6" t="str">
        <f>IF(总支出!E1983="","",总支出!E1983)</f>
        <v/>
      </c>
      <c r="G1983" s="6" t="str">
        <f>IF(总支出!H1983="","",总支出!H1983)</f>
        <v/>
      </c>
      <c r="H1983" s="6" t="str">
        <f>IF(总支出!I1983="","自动",总支出!I1983)</f>
        <v>自动</v>
      </c>
      <c r="I1983" s="6" t="str">
        <f>IF(F1983="","",IFERROR(VLOOKUP(F1983,税费设置!$A$15:$B$27,2,FALSE),"含税不明"))</f>
        <v/>
      </c>
      <c r="J1983" s="6" t="str">
        <f t="shared" si="211"/>
        <v/>
      </c>
      <c r="K1983" s="6" t="str">
        <f>IF(AND(税费设置!$B$5="是",G1983="个人支出",J1983="应税"),"是","否")</f>
        <v>否</v>
      </c>
      <c r="L1983" s="8">
        <f t="shared" si="212"/>
        <v>0</v>
      </c>
      <c r="M1983" s="8">
        <f t="shared" si="213"/>
        <v>0</v>
      </c>
      <c r="N1983" s="8">
        <f t="shared" si="214"/>
        <v>0</v>
      </c>
      <c r="O1983" s="8">
        <f t="shared" si="215"/>
        <v>0</v>
      </c>
      <c r="P1983" s="8">
        <f>IF(K1983&lt;&gt;"是",0,IF(税费设置!$B$6="是",E1983/(1+税费设置!$B$10),E1983))</f>
        <v>0</v>
      </c>
      <c r="Q1983" s="8">
        <f>IF(K1983&lt;&gt;"是",0,P1983*税费设置!$B$8)</f>
        <v>0</v>
      </c>
      <c r="R1983" s="8">
        <f>IF(K1983&lt;&gt;"是",0,P1983*税费设置!$B$9)</f>
        <v>0</v>
      </c>
      <c r="S1983" s="8">
        <f t="shared" si="216"/>
        <v>0</v>
      </c>
    </row>
    <row r="1984" spans="1:19" ht="13.9">
      <c r="A1984" s="6" t="str">
        <f>IF(总支出!A1984="","",总支出!A1984)</f>
        <v/>
      </c>
      <c r="B1984" s="7" t="str">
        <f>IF(总支出!B1984="","",总支出!B1984)</f>
        <v/>
      </c>
      <c r="C1984" s="6" t="str">
        <f t="shared" si="210"/>
        <v/>
      </c>
      <c r="D1984" s="6" t="str">
        <f>IF(总支出!C1984="","",总支出!C1984)</f>
        <v/>
      </c>
      <c r="E1984" s="8" t="str">
        <f>IF(总支出!D1984="","",总支出!D1984)</f>
        <v/>
      </c>
      <c r="F1984" s="6" t="str">
        <f>IF(总支出!E1984="","",总支出!E1984)</f>
        <v/>
      </c>
      <c r="G1984" s="6" t="str">
        <f>IF(总支出!H1984="","",总支出!H1984)</f>
        <v/>
      </c>
      <c r="H1984" s="6" t="str">
        <f>IF(总支出!I1984="","自动",总支出!I1984)</f>
        <v>自动</v>
      </c>
      <c r="I1984" s="6" t="str">
        <f>IF(F1984="","",IFERROR(VLOOKUP(F1984,税费设置!$A$15:$B$27,2,FALSE),"含税不明"))</f>
        <v/>
      </c>
      <c r="J1984" s="6" t="str">
        <f t="shared" si="211"/>
        <v/>
      </c>
      <c r="K1984" s="6" t="str">
        <f>IF(AND(税费设置!$B$5="是",G1984="个人支出",J1984="应税"),"是","否")</f>
        <v>否</v>
      </c>
      <c r="L1984" s="8">
        <f t="shared" si="212"/>
        <v>0</v>
      </c>
      <c r="M1984" s="8">
        <f t="shared" si="213"/>
        <v>0</v>
      </c>
      <c r="N1984" s="8">
        <f t="shared" si="214"/>
        <v>0</v>
      </c>
      <c r="O1984" s="8">
        <f t="shared" si="215"/>
        <v>0</v>
      </c>
      <c r="P1984" s="8">
        <f>IF(K1984&lt;&gt;"是",0,IF(税费设置!$B$6="是",E1984/(1+税费设置!$B$10),E1984))</f>
        <v>0</v>
      </c>
      <c r="Q1984" s="8">
        <f>IF(K1984&lt;&gt;"是",0,P1984*税费设置!$B$8)</f>
        <v>0</v>
      </c>
      <c r="R1984" s="8">
        <f>IF(K1984&lt;&gt;"是",0,P1984*税费设置!$B$9)</f>
        <v>0</v>
      </c>
      <c r="S1984" s="8">
        <f t="shared" si="216"/>
        <v>0</v>
      </c>
    </row>
    <row r="1985" spans="1:19" ht="13.9">
      <c r="A1985" s="6" t="str">
        <f>IF(总支出!A1985="","",总支出!A1985)</f>
        <v/>
      </c>
      <c r="B1985" s="7" t="str">
        <f>IF(总支出!B1985="","",总支出!B1985)</f>
        <v/>
      </c>
      <c r="C1985" s="6" t="str">
        <f t="shared" si="210"/>
        <v/>
      </c>
      <c r="D1985" s="6" t="str">
        <f>IF(总支出!C1985="","",总支出!C1985)</f>
        <v/>
      </c>
      <c r="E1985" s="8" t="str">
        <f>IF(总支出!D1985="","",总支出!D1985)</f>
        <v/>
      </c>
      <c r="F1985" s="6" t="str">
        <f>IF(总支出!E1985="","",总支出!E1985)</f>
        <v/>
      </c>
      <c r="G1985" s="6" t="str">
        <f>IF(总支出!H1985="","",总支出!H1985)</f>
        <v/>
      </c>
      <c r="H1985" s="6" t="str">
        <f>IF(总支出!I1985="","自动",总支出!I1985)</f>
        <v>自动</v>
      </c>
      <c r="I1985" s="6" t="str">
        <f>IF(F1985="","",IFERROR(VLOOKUP(F1985,税费设置!$A$15:$B$27,2,FALSE),"含税不明"))</f>
        <v/>
      </c>
      <c r="J1985" s="6" t="str">
        <f t="shared" si="211"/>
        <v/>
      </c>
      <c r="K1985" s="6" t="str">
        <f>IF(AND(税费设置!$B$5="是",G1985="个人支出",J1985="应税"),"是","否")</f>
        <v>否</v>
      </c>
      <c r="L1985" s="8">
        <f t="shared" si="212"/>
        <v>0</v>
      </c>
      <c r="M1985" s="8">
        <f t="shared" si="213"/>
        <v>0</v>
      </c>
      <c r="N1985" s="8">
        <f t="shared" si="214"/>
        <v>0</v>
      </c>
      <c r="O1985" s="8">
        <f t="shared" si="215"/>
        <v>0</v>
      </c>
      <c r="P1985" s="8">
        <f>IF(K1985&lt;&gt;"是",0,IF(税费设置!$B$6="是",E1985/(1+税费设置!$B$10),E1985))</f>
        <v>0</v>
      </c>
      <c r="Q1985" s="8">
        <f>IF(K1985&lt;&gt;"是",0,P1985*税费设置!$B$8)</f>
        <v>0</v>
      </c>
      <c r="R1985" s="8">
        <f>IF(K1985&lt;&gt;"是",0,P1985*税费设置!$B$9)</f>
        <v>0</v>
      </c>
      <c r="S1985" s="8">
        <f t="shared" si="216"/>
        <v>0</v>
      </c>
    </row>
    <row r="1986" spans="1:19" ht="13.9">
      <c r="A1986" s="6" t="str">
        <f>IF(总支出!A1986="","",总支出!A1986)</f>
        <v/>
      </c>
      <c r="B1986" s="7" t="str">
        <f>IF(总支出!B1986="","",总支出!B1986)</f>
        <v/>
      </c>
      <c r="C1986" s="6" t="str">
        <f t="shared" si="210"/>
        <v/>
      </c>
      <c r="D1986" s="6" t="str">
        <f>IF(总支出!C1986="","",总支出!C1986)</f>
        <v/>
      </c>
      <c r="E1986" s="8" t="str">
        <f>IF(总支出!D1986="","",总支出!D1986)</f>
        <v/>
      </c>
      <c r="F1986" s="6" t="str">
        <f>IF(总支出!E1986="","",总支出!E1986)</f>
        <v/>
      </c>
      <c r="G1986" s="6" t="str">
        <f>IF(总支出!H1986="","",总支出!H1986)</f>
        <v/>
      </c>
      <c r="H1986" s="6" t="str">
        <f>IF(总支出!I1986="","自动",总支出!I1986)</f>
        <v>自动</v>
      </c>
      <c r="I1986" s="6" t="str">
        <f>IF(F1986="","",IFERROR(VLOOKUP(F1986,税费设置!$A$15:$B$27,2,FALSE),"含税不明"))</f>
        <v/>
      </c>
      <c r="J1986" s="6" t="str">
        <f t="shared" si="211"/>
        <v/>
      </c>
      <c r="K1986" s="6" t="str">
        <f>IF(AND(税费设置!$B$5="是",G1986="个人支出",J1986="应税"),"是","否")</f>
        <v>否</v>
      </c>
      <c r="L1986" s="8">
        <f t="shared" si="212"/>
        <v>0</v>
      </c>
      <c r="M1986" s="8">
        <f t="shared" si="213"/>
        <v>0</v>
      </c>
      <c r="N1986" s="8">
        <f t="shared" si="214"/>
        <v>0</v>
      </c>
      <c r="O1986" s="8">
        <f t="shared" si="215"/>
        <v>0</v>
      </c>
      <c r="P1986" s="8">
        <f>IF(K1986&lt;&gt;"是",0,IF(税费设置!$B$6="是",E1986/(1+税费设置!$B$10),E1986))</f>
        <v>0</v>
      </c>
      <c r="Q1986" s="8">
        <f>IF(K1986&lt;&gt;"是",0,P1986*税费设置!$B$8)</f>
        <v>0</v>
      </c>
      <c r="R1986" s="8">
        <f>IF(K1986&lt;&gt;"是",0,P1986*税费设置!$B$9)</f>
        <v>0</v>
      </c>
      <c r="S1986" s="8">
        <f t="shared" si="216"/>
        <v>0</v>
      </c>
    </row>
    <row r="1987" spans="1:19" ht="13.9">
      <c r="A1987" s="6" t="str">
        <f>IF(总支出!A1987="","",总支出!A1987)</f>
        <v/>
      </c>
      <c r="B1987" s="7" t="str">
        <f>IF(总支出!B1987="","",总支出!B1987)</f>
        <v/>
      </c>
      <c r="C1987" s="6" t="str">
        <f t="shared" si="210"/>
        <v/>
      </c>
      <c r="D1987" s="6" t="str">
        <f>IF(总支出!C1987="","",总支出!C1987)</f>
        <v/>
      </c>
      <c r="E1987" s="8" t="str">
        <f>IF(总支出!D1987="","",总支出!D1987)</f>
        <v/>
      </c>
      <c r="F1987" s="6" t="str">
        <f>IF(总支出!E1987="","",总支出!E1987)</f>
        <v/>
      </c>
      <c r="G1987" s="6" t="str">
        <f>IF(总支出!H1987="","",总支出!H1987)</f>
        <v/>
      </c>
      <c r="H1987" s="6" t="str">
        <f>IF(总支出!I1987="","自动",总支出!I1987)</f>
        <v>自动</v>
      </c>
      <c r="I1987" s="6" t="str">
        <f>IF(F1987="","",IFERROR(VLOOKUP(F1987,税费设置!$A$15:$B$27,2,FALSE),"含税不明"))</f>
        <v/>
      </c>
      <c r="J1987" s="6" t="str">
        <f t="shared" si="211"/>
        <v/>
      </c>
      <c r="K1987" s="6" t="str">
        <f>IF(AND(税费设置!$B$5="是",G1987="个人支出",J1987="应税"),"是","否")</f>
        <v>否</v>
      </c>
      <c r="L1987" s="8">
        <f t="shared" si="212"/>
        <v>0</v>
      </c>
      <c r="M1987" s="8">
        <f t="shared" si="213"/>
        <v>0</v>
      </c>
      <c r="N1987" s="8">
        <f t="shared" si="214"/>
        <v>0</v>
      </c>
      <c r="O1987" s="8">
        <f t="shared" si="215"/>
        <v>0</v>
      </c>
      <c r="P1987" s="8">
        <f>IF(K1987&lt;&gt;"是",0,IF(税费设置!$B$6="是",E1987/(1+税费设置!$B$10),E1987))</f>
        <v>0</v>
      </c>
      <c r="Q1987" s="8">
        <f>IF(K1987&lt;&gt;"是",0,P1987*税费设置!$B$8)</f>
        <v>0</v>
      </c>
      <c r="R1987" s="8">
        <f>IF(K1987&lt;&gt;"是",0,P1987*税费设置!$B$9)</f>
        <v>0</v>
      </c>
      <c r="S1987" s="8">
        <f t="shared" si="216"/>
        <v>0</v>
      </c>
    </row>
    <row r="1988" spans="1:19" ht="13.9">
      <c r="A1988" s="6" t="str">
        <f>IF(总支出!A1988="","",总支出!A1988)</f>
        <v/>
      </c>
      <c r="B1988" s="7" t="str">
        <f>IF(总支出!B1988="","",总支出!B1988)</f>
        <v/>
      </c>
      <c r="C1988" s="6" t="str">
        <f t="shared" ref="C1988:C2051" si="217">IF(B1988="","",TEXT(B1988,"yyyy-mm"))</f>
        <v/>
      </c>
      <c r="D1988" s="6" t="str">
        <f>IF(总支出!C1988="","",总支出!C1988)</f>
        <v/>
      </c>
      <c r="E1988" s="8" t="str">
        <f>IF(总支出!D1988="","",总支出!D1988)</f>
        <v/>
      </c>
      <c r="F1988" s="6" t="str">
        <f>IF(总支出!E1988="","",总支出!E1988)</f>
        <v/>
      </c>
      <c r="G1988" s="6" t="str">
        <f>IF(总支出!H1988="","",总支出!H1988)</f>
        <v/>
      </c>
      <c r="H1988" s="6" t="str">
        <f>IF(总支出!I1988="","自动",总支出!I1988)</f>
        <v>自动</v>
      </c>
      <c r="I1988" s="6" t="str">
        <f>IF(F1988="","",IFERROR(VLOOKUP(F1988,税费设置!$A$15:$B$27,2,FALSE),"含税不明"))</f>
        <v/>
      </c>
      <c r="J1988" s="6" t="str">
        <f t="shared" ref="J1988:J2051" si="218">IF(D1988="","",IF(H1988="自动",I1988,H1988))</f>
        <v/>
      </c>
      <c r="K1988" s="6" t="str">
        <f>IF(AND(税费设置!$B$5="是",G1988="个人支出",J1988="应税"),"是","否")</f>
        <v>否</v>
      </c>
      <c r="L1988" s="8">
        <f t="shared" ref="L1988:L2051" si="219">IF(K1988="是",E1988,0)</f>
        <v>0</v>
      </c>
      <c r="M1988" s="8">
        <f t="shared" ref="M1988:M2051" si="220">IF(AND(G1988="个人支出",J1988="零税率"),E1988,0)</f>
        <v>0</v>
      </c>
      <c r="N1988" s="8">
        <f t="shared" ref="N1988:N2051" si="221">IF(AND(G1988="个人支出",J1988="免税"),E1988,0)</f>
        <v>0</v>
      </c>
      <c r="O1988" s="8">
        <f t="shared" ref="O1988:O2051" si="222">IF(AND(G1988="个人支出",OR(J1988="含税不明",J1988="不适用")),E1988,0)</f>
        <v>0</v>
      </c>
      <c r="P1988" s="8">
        <f>IF(K1988&lt;&gt;"是",0,IF(税费设置!$B$6="是",E1988/(1+税费设置!$B$10),E1988))</f>
        <v>0</v>
      </c>
      <c r="Q1988" s="8">
        <f>IF(K1988&lt;&gt;"是",0,P1988*税费设置!$B$8)</f>
        <v>0</v>
      </c>
      <c r="R1988" s="8">
        <f>IF(K1988&lt;&gt;"是",0,P1988*税费设置!$B$9)</f>
        <v>0</v>
      </c>
      <c r="S1988" s="8">
        <f t="shared" ref="S1988:S2051" si="223">Q1988+R1988</f>
        <v>0</v>
      </c>
    </row>
    <row r="1989" spans="1:19" ht="13.9">
      <c r="A1989" s="6" t="str">
        <f>IF(总支出!A1989="","",总支出!A1989)</f>
        <v/>
      </c>
      <c r="B1989" s="7" t="str">
        <f>IF(总支出!B1989="","",总支出!B1989)</f>
        <v/>
      </c>
      <c r="C1989" s="6" t="str">
        <f t="shared" si="217"/>
        <v/>
      </c>
      <c r="D1989" s="6" t="str">
        <f>IF(总支出!C1989="","",总支出!C1989)</f>
        <v/>
      </c>
      <c r="E1989" s="8" t="str">
        <f>IF(总支出!D1989="","",总支出!D1989)</f>
        <v/>
      </c>
      <c r="F1989" s="6" t="str">
        <f>IF(总支出!E1989="","",总支出!E1989)</f>
        <v/>
      </c>
      <c r="G1989" s="6" t="str">
        <f>IF(总支出!H1989="","",总支出!H1989)</f>
        <v/>
      </c>
      <c r="H1989" s="6" t="str">
        <f>IF(总支出!I1989="","自动",总支出!I1989)</f>
        <v>自动</v>
      </c>
      <c r="I1989" s="6" t="str">
        <f>IF(F1989="","",IFERROR(VLOOKUP(F1989,税费设置!$A$15:$B$27,2,FALSE),"含税不明"))</f>
        <v/>
      </c>
      <c r="J1989" s="6" t="str">
        <f t="shared" si="218"/>
        <v/>
      </c>
      <c r="K1989" s="6" t="str">
        <f>IF(AND(税费设置!$B$5="是",G1989="个人支出",J1989="应税"),"是","否")</f>
        <v>否</v>
      </c>
      <c r="L1989" s="8">
        <f t="shared" si="219"/>
        <v>0</v>
      </c>
      <c r="M1989" s="8">
        <f t="shared" si="220"/>
        <v>0</v>
      </c>
      <c r="N1989" s="8">
        <f t="shared" si="221"/>
        <v>0</v>
      </c>
      <c r="O1989" s="8">
        <f t="shared" si="222"/>
        <v>0</v>
      </c>
      <c r="P1989" s="8">
        <f>IF(K1989&lt;&gt;"是",0,IF(税费设置!$B$6="是",E1989/(1+税费设置!$B$10),E1989))</f>
        <v>0</v>
      </c>
      <c r="Q1989" s="8">
        <f>IF(K1989&lt;&gt;"是",0,P1989*税费设置!$B$8)</f>
        <v>0</v>
      </c>
      <c r="R1989" s="8">
        <f>IF(K1989&lt;&gt;"是",0,P1989*税费设置!$B$9)</f>
        <v>0</v>
      </c>
      <c r="S1989" s="8">
        <f t="shared" si="223"/>
        <v>0</v>
      </c>
    </row>
    <row r="1990" spans="1:19" ht="13.9">
      <c r="A1990" s="6" t="str">
        <f>IF(总支出!A1990="","",总支出!A1990)</f>
        <v/>
      </c>
      <c r="B1990" s="7" t="str">
        <f>IF(总支出!B1990="","",总支出!B1990)</f>
        <v/>
      </c>
      <c r="C1990" s="6" t="str">
        <f t="shared" si="217"/>
        <v/>
      </c>
      <c r="D1990" s="6" t="str">
        <f>IF(总支出!C1990="","",总支出!C1990)</f>
        <v/>
      </c>
      <c r="E1990" s="8" t="str">
        <f>IF(总支出!D1990="","",总支出!D1990)</f>
        <v/>
      </c>
      <c r="F1990" s="6" t="str">
        <f>IF(总支出!E1990="","",总支出!E1990)</f>
        <v/>
      </c>
      <c r="G1990" s="6" t="str">
        <f>IF(总支出!H1990="","",总支出!H1990)</f>
        <v/>
      </c>
      <c r="H1990" s="6" t="str">
        <f>IF(总支出!I1990="","自动",总支出!I1990)</f>
        <v>自动</v>
      </c>
      <c r="I1990" s="6" t="str">
        <f>IF(F1990="","",IFERROR(VLOOKUP(F1990,税费设置!$A$15:$B$27,2,FALSE),"含税不明"))</f>
        <v/>
      </c>
      <c r="J1990" s="6" t="str">
        <f t="shared" si="218"/>
        <v/>
      </c>
      <c r="K1990" s="6" t="str">
        <f>IF(AND(税费设置!$B$5="是",G1990="个人支出",J1990="应税"),"是","否")</f>
        <v>否</v>
      </c>
      <c r="L1990" s="8">
        <f t="shared" si="219"/>
        <v>0</v>
      </c>
      <c r="M1990" s="8">
        <f t="shared" si="220"/>
        <v>0</v>
      </c>
      <c r="N1990" s="8">
        <f t="shared" si="221"/>
        <v>0</v>
      </c>
      <c r="O1990" s="8">
        <f t="shared" si="222"/>
        <v>0</v>
      </c>
      <c r="P1990" s="8">
        <f>IF(K1990&lt;&gt;"是",0,IF(税费设置!$B$6="是",E1990/(1+税费设置!$B$10),E1990))</f>
        <v>0</v>
      </c>
      <c r="Q1990" s="8">
        <f>IF(K1990&lt;&gt;"是",0,P1990*税费设置!$B$8)</f>
        <v>0</v>
      </c>
      <c r="R1990" s="8">
        <f>IF(K1990&lt;&gt;"是",0,P1990*税费设置!$B$9)</f>
        <v>0</v>
      </c>
      <c r="S1990" s="8">
        <f t="shared" si="223"/>
        <v>0</v>
      </c>
    </row>
    <row r="1991" spans="1:19" ht="13.9">
      <c r="A1991" s="6" t="str">
        <f>IF(总支出!A1991="","",总支出!A1991)</f>
        <v/>
      </c>
      <c r="B1991" s="7" t="str">
        <f>IF(总支出!B1991="","",总支出!B1991)</f>
        <v/>
      </c>
      <c r="C1991" s="6" t="str">
        <f t="shared" si="217"/>
        <v/>
      </c>
      <c r="D1991" s="6" t="str">
        <f>IF(总支出!C1991="","",总支出!C1991)</f>
        <v/>
      </c>
      <c r="E1991" s="8" t="str">
        <f>IF(总支出!D1991="","",总支出!D1991)</f>
        <v/>
      </c>
      <c r="F1991" s="6" t="str">
        <f>IF(总支出!E1991="","",总支出!E1991)</f>
        <v/>
      </c>
      <c r="G1991" s="6" t="str">
        <f>IF(总支出!H1991="","",总支出!H1991)</f>
        <v/>
      </c>
      <c r="H1991" s="6" t="str">
        <f>IF(总支出!I1991="","自动",总支出!I1991)</f>
        <v>自动</v>
      </c>
      <c r="I1991" s="6" t="str">
        <f>IF(F1991="","",IFERROR(VLOOKUP(F1991,税费设置!$A$15:$B$27,2,FALSE),"含税不明"))</f>
        <v/>
      </c>
      <c r="J1991" s="6" t="str">
        <f t="shared" si="218"/>
        <v/>
      </c>
      <c r="K1991" s="6" t="str">
        <f>IF(AND(税费设置!$B$5="是",G1991="个人支出",J1991="应税"),"是","否")</f>
        <v>否</v>
      </c>
      <c r="L1991" s="8">
        <f t="shared" si="219"/>
        <v>0</v>
      </c>
      <c r="M1991" s="8">
        <f t="shared" si="220"/>
        <v>0</v>
      </c>
      <c r="N1991" s="8">
        <f t="shared" si="221"/>
        <v>0</v>
      </c>
      <c r="O1991" s="8">
        <f t="shared" si="222"/>
        <v>0</v>
      </c>
      <c r="P1991" s="8">
        <f>IF(K1991&lt;&gt;"是",0,IF(税费设置!$B$6="是",E1991/(1+税费设置!$B$10),E1991))</f>
        <v>0</v>
      </c>
      <c r="Q1991" s="8">
        <f>IF(K1991&lt;&gt;"是",0,P1991*税费设置!$B$8)</f>
        <v>0</v>
      </c>
      <c r="R1991" s="8">
        <f>IF(K1991&lt;&gt;"是",0,P1991*税费设置!$B$9)</f>
        <v>0</v>
      </c>
      <c r="S1991" s="8">
        <f t="shared" si="223"/>
        <v>0</v>
      </c>
    </row>
    <row r="1992" spans="1:19" ht="13.9">
      <c r="A1992" s="6" t="str">
        <f>IF(总支出!A1992="","",总支出!A1992)</f>
        <v/>
      </c>
      <c r="B1992" s="7" t="str">
        <f>IF(总支出!B1992="","",总支出!B1992)</f>
        <v/>
      </c>
      <c r="C1992" s="6" t="str">
        <f t="shared" si="217"/>
        <v/>
      </c>
      <c r="D1992" s="6" t="str">
        <f>IF(总支出!C1992="","",总支出!C1992)</f>
        <v/>
      </c>
      <c r="E1992" s="8" t="str">
        <f>IF(总支出!D1992="","",总支出!D1992)</f>
        <v/>
      </c>
      <c r="F1992" s="6" t="str">
        <f>IF(总支出!E1992="","",总支出!E1992)</f>
        <v/>
      </c>
      <c r="G1992" s="6" t="str">
        <f>IF(总支出!H1992="","",总支出!H1992)</f>
        <v/>
      </c>
      <c r="H1992" s="6" t="str">
        <f>IF(总支出!I1992="","自动",总支出!I1992)</f>
        <v>自动</v>
      </c>
      <c r="I1992" s="6" t="str">
        <f>IF(F1992="","",IFERROR(VLOOKUP(F1992,税费设置!$A$15:$B$27,2,FALSE),"含税不明"))</f>
        <v/>
      </c>
      <c r="J1992" s="6" t="str">
        <f t="shared" si="218"/>
        <v/>
      </c>
      <c r="K1992" s="6" t="str">
        <f>IF(AND(税费设置!$B$5="是",G1992="个人支出",J1992="应税"),"是","否")</f>
        <v>否</v>
      </c>
      <c r="L1992" s="8">
        <f t="shared" si="219"/>
        <v>0</v>
      </c>
      <c r="M1992" s="8">
        <f t="shared" si="220"/>
        <v>0</v>
      </c>
      <c r="N1992" s="8">
        <f t="shared" si="221"/>
        <v>0</v>
      </c>
      <c r="O1992" s="8">
        <f t="shared" si="222"/>
        <v>0</v>
      </c>
      <c r="P1992" s="8">
        <f>IF(K1992&lt;&gt;"是",0,IF(税费设置!$B$6="是",E1992/(1+税费设置!$B$10),E1992))</f>
        <v>0</v>
      </c>
      <c r="Q1992" s="8">
        <f>IF(K1992&lt;&gt;"是",0,P1992*税费设置!$B$8)</f>
        <v>0</v>
      </c>
      <c r="R1992" s="8">
        <f>IF(K1992&lt;&gt;"是",0,P1992*税费设置!$B$9)</f>
        <v>0</v>
      </c>
      <c r="S1992" s="8">
        <f t="shared" si="223"/>
        <v>0</v>
      </c>
    </row>
    <row r="1993" spans="1:19" ht="13.9">
      <c r="A1993" s="6" t="str">
        <f>IF(总支出!A1993="","",总支出!A1993)</f>
        <v/>
      </c>
      <c r="B1993" s="7" t="str">
        <f>IF(总支出!B1993="","",总支出!B1993)</f>
        <v/>
      </c>
      <c r="C1993" s="6" t="str">
        <f t="shared" si="217"/>
        <v/>
      </c>
      <c r="D1993" s="6" t="str">
        <f>IF(总支出!C1993="","",总支出!C1993)</f>
        <v/>
      </c>
      <c r="E1993" s="8" t="str">
        <f>IF(总支出!D1993="","",总支出!D1993)</f>
        <v/>
      </c>
      <c r="F1993" s="6" t="str">
        <f>IF(总支出!E1993="","",总支出!E1993)</f>
        <v/>
      </c>
      <c r="G1993" s="6" t="str">
        <f>IF(总支出!H1993="","",总支出!H1993)</f>
        <v/>
      </c>
      <c r="H1993" s="6" t="str">
        <f>IF(总支出!I1993="","自动",总支出!I1993)</f>
        <v>自动</v>
      </c>
      <c r="I1993" s="6" t="str">
        <f>IF(F1993="","",IFERROR(VLOOKUP(F1993,税费设置!$A$15:$B$27,2,FALSE),"含税不明"))</f>
        <v/>
      </c>
      <c r="J1993" s="6" t="str">
        <f t="shared" si="218"/>
        <v/>
      </c>
      <c r="K1993" s="6" t="str">
        <f>IF(AND(税费设置!$B$5="是",G1993="个人支出",J1993="应税"),"是","否")</f>
        <v>否</v>
      </c>
      <c r="L1993" s="8">
        <f t="shared" si="219"/>
        <v>0</v>
      </c>
      <c r="M1993" s="8">
        <f t="shared" si="220"/>
        <v>0</v>
      </c>
      <c r="N1993" s="8">
        <f t="shared" si="221"/>
        <v>0</v>
      </c>
      <c r="O1993" s="8">
        <f t="shared" si="222"/>
        <v>0</v>
      </c>
      <c r="P1993" s="8">
        <f>IF(K1993&lt;&gt;"是",0,IF(税费设置!$B$6="是",E1993/(1+税费设置!$B$10),E1993))</f>
        <v>0</v>
      </c>
      <c r="Q1993" s="8">
        <f>IF(K1993&lt;&gt;"是",0,P1993*税费设置!$B$8)</f>
        <v>0</v>
      </c>
      <c r="R1993" s="8">
        <f>IF(K1993&lt;&gt;"是",0,P1993*税费设置!$B$9)</f>
        <v>0</v>
      </c>
      <c r="S1993" s="8">
        <f t="shared" si="223"/>
        <v>0</v>
      </c>
    </row>
    <row r="1994" spans="1:19" ht="13.9">
      <c r="A1994" s="6" t="str">
        <f>IF(总支出!A1994="","",总支出!A1994)</f>
        <v/>
      </c>
      <c r="B1994" s="7" t="str">
        <f>IF(总支出!B1994="","",总支出!B1994)</f>
        <v/>
      </c>
      <c r="C1994" s="6" t="str">
        <f t="shared" si="217"/>
        <v/>
      </c>
      <c r="D1994" s="6" t="str">
        <f>IF(总支出!C1994="","",总支出!C1994)</f>
        <v/>
      </c>
      <c r="E1994" s="8" t="str">
        <f>IF(总支出!D1994="","",总支出!D1994)</f>
        <v/>
      </c>
      <c r="F1994" s="6" t="str">
        <f>IF(总支出!E1994="","",总支出!E1994)</f>
        <v/>
      </c>
      <c r="G1994" s="6" t="str">
        <f>IF(总支出!H1994="","",总支出!H1994)</f>
        <v/>
      </c>
      <c r="H1994" s="6" t="str">
        <f>IF(总支出!I1994="","自动",总支出!I1994)</f>
        <v>自动</v>
      </c>
      <c r="I1994" s="6" t="str">
        <f>IF(F1994="","",IFERROR(VLOOKUP(F1994,税费设置!$A$15:$B$27,2,FALSE),"含税不明"))</f>
        <v/>
      </c>
      <c r="J1994" s="6" t="str">
        <f t="shared" si="218"/>
        <v/>
      </c>
      <c r="K1994" s="6" t="str">
        <f>IF(AND(税费设置!$B$5="是",G1994="个人支出",J1994="应税"),"是","否")</f>
        <v>否</v>
      </c>
      <c r="L1994" s="8">
        <f t="shared" si="219"/>
        <v>0</v>
      </c>
      <c r="M1994" s="8">
        <f t="shared" si="220"/>
        <v>0</v>
      </c>
      <c r="N1994" s="8">
        <f t="shared" si="221"/>
        <v>0</v>
      </c>
      <c r="O1994" s="8">
        <f t="shared" si="222"/>
        <v>0</v>
      </c>
      <c r="P1994" s="8">
        <f>IF(K1994&lt;&gt;"是",0,IF(税费设置!$B$6="是",E1994/(1+税费设置!$B$10),E1994))</f>
        <v>0</v>
      </c>
      <c r="Q1994" s="8">
        <f>IF(K1994&lt;&gt;"是",0,P1994*税费设置!$B$8)</f>
        <v>0</v>
      </c>
      <c r="R1994" s="8">
        <f>IF(K1994&lt;&gt;"是",0,P1994*税费设置!$B$9)</f>
        <v>0</v>
      </c>
      <c r="S1994" s="8">
        <f t="shared" si="223"/>
        <v>0</v>
      </c>
    </row>
    <row r="1995" spans="1:19" ht="13.9">
      <c r="A1995" s="6" t="str">
        <f>IF(总支出!A1995="","",总支出!A1995)</f>
        <v/>
      </c>
      <c r="B1995" s="7" t="str">
        <f>IF(总支出!B1995="","",总支出!B1995)</f>
        <v/>
      </c>
      <c r="C1995" s="6" t="str">
        <f t="shared" si="217"/>
        <v/>
      </c>
      <c r="D1995" s="6" t="str">
        <f>IF(总支出!C1995="","",总支出!C1995)</f>
        <v/>
      </c>
      <c r="E1995" s="8" t="str">
        <f>IF(总支出!D1995="","",总支出!D1995)</f>
        <v/>
      </c>
      <c r="F1995" s="6" t="str">
        <f>IF(总支出!E1995="","",总支出!E1995)</f>
        <v/>
      </c>
      <c r="G1995" s="6" t="str">
        <f>IF(总支出!H1995="","",总支出!H1995)</f>
        <v/>
      </c>
      <c r="H1995" s="6" t="str">
        <f>IF(总支出!I1995="","自动",总支出!I1995)</f>
        <v>自动</v>
      </c>
      <c r="I1995" s="6" t="str">
        <f>IF(F1995="","",IFERROR(VLOOKUP(F1995,税费设置!$A$15:$B$27,2,FALSE),"含税不明"))</f>
        <v/>
      </c>
      <c r="J1995" s="6" t="str">
        <f t="shared" si="218"/>
        <v/>
      </c>
      <c r="K1995" s="6" t="str">
        <f>IF(AND(税费设置!$B$5="是",G1995="个人支出",J1995="应税"),"是","否")</f>
        <v>否</v>
      </c>
      <c r="L1995" s="8">
        <f t="shared" si="219"/>
        <v>0</v>
      </c>
      <c r="M1995" s="8">
        <f t="shared" si="220"/>
        <v>0</v>
      </c>
      <c r="N1995" s="8">
        <f t="shared" si="221"/>
        <v>0</v>
      </c>
      <c r="O1995" s="8">
        <f t="shared" si="222"/>
        <v>0</v>
      </c>
      <c r="P1995" s="8">
        <f>IF(K1995&lt;&gt;"是",0,IF(税费设置!$B$6="是",E1995/(1+税费设置!$B$10),E1995))</f>
        <v>0</v>
      </c>
      <c r="Q1995" s="8">
        <f>IF(K1995&lt;&gt;"是",0,P1995*税费设置!$B$8)</f>
        <v>0</v>
      </c>
      <c r="R1995" s="8">
        <f>IF(K1995&lt;&gt;"是",0,P1995*税费设置!$B$9)</f>
        <v>0</v>
      </c>
      <c r="S1995" s="8">
        <f t="shared" si="223"/>
        <v>0</v>
      </c>
    </row>
    <row r="1996" spans="1:19" ht="13.9">
      <c r="A1996" s="6" t="str">
        <f>IF(总支出!A1996="","",总支出!A1996)</f>
        <v/>
      </c>
      <c r="B1996" s="7" t="str">
        <f>IF(总支出!B1996="","",总支出!B1996)</f>
        <v/>
      </c>
      <c r="C1996" s="6" t="str">
        <f t="shared" si="217"/>
        <v/>
      </c>
      <c r="D1996" s="6" t="str">
        <f>IF(总支出!C1996="","",总支出!C1996)</f>
        <v/>
      </c>
      <c r="E1996" s="8" t="str">
        <f>IF(总支出!D1996="","",总支出!D1996)</f>
        <v/>
      </c>
      <c r="F1996" s="6" t="str">
        <f>IF(总支出!E1996="","",总支出!E1996)</f>
        <v/>
      </c>
      <c r="G1996" s="6" t="str">
        <f>IF(总支出!H1996="","",总支出!H1996)</f>
        <v/>
      </c>
      <c r="H1996" s="6" t="str">
        <f>IF(总支出!I1996="","自动",总支出!I1996)</f>
        <v>自动</v>
      </c>
      <c r="I1996" s="6" t="str">
        <f>IF(F1996="","",IFERROR(VLOOKUP(F1996,税费设置!$A$15:$B$27,2,FALSE),"含税不明"))</f>
        <v/>
      </c>
      <c r="J1996" s="6" t="str">
        <f t="shared" si="218"/>
        <v/>
      </c>
      <c r="K1996" s="6" t="str">
        <f>IF(AND(税费设置!$B$5="是",G1996="个人支出",J1996="应税"),"是","否")</f>
        <v>否</v>
      </c>
      <c r="L1996" s="8">
        <f t="shared" si="219"/>
        <v>0</v>
      </c>
      <c r="M1996" s="8">
        <f t="shared" si="220"/>
        <v>0</v>
      </c>
      <c r="N1996" s="8">
        <f t="shared" si="221"/>
        <v>0</v>
      </c>
      <c r="O1996" s="8">
        <f t="shared" si="222"/>
        <v>0</v>
      </c>
      <c r="P1996" s="8">
        <f>IF(K1996&lt;&gt;"是",0,IF(税费设置!$B$6="是",E1996/(1+税费设置!$B$10),E1996))</f>
        <v>0</v>
      </c>
      <c r="Q1996" s="8">
        <f>IF(K1996&lt;&gt;"是",0,P1996*税费设置!$B$8)</f>
        <v>0</v>
      </c>
      <c r="R1996" s="8">
        <f>IF(K1996&lt;&gt;"是",0,P1996*税费设置!$B$9)</f>
        <v>0</v>
      </c>
      <c r="S1996" s="8">
        <f t="shared" si="223"/>
        <v>0</v>
      </c>
    </row>
    <row r="1997" spans="1:19" ht="13.9">
      <c r="A1997" s="6" t="str">
        <f>IF(总支出!A1997="","",总支出!A1997)</f>
        <v/>
      </c>
      <c r="B1997" s="7" t="str">
        <f>IF(总支出!B1997="","",总支出!B1997)</f>
        <v/>
      </c>
      <c r="C1997" s="6" t="str">
        <f t="shared" si="217"/>
        <v/>
      </c>
      <c r="D1997" s="6" t="str">
        <f>IF(总支出!C1997="","",总支出!C1997)</f>
        <v/>
      </c>
      <c r="E1997" s="8" t="str">
        <f>IF(总支出!D1997="","",总支出!D1997)</f>
        <v/>
      </c>
      <c r="F1997" s="6" t="str">
        <f>IF(总支出!E1997="","",总支出!E1997)</f>
        <v/>
      </c>
      <c r="G1997" s="6" t="str">
        <f>IF(总支出!H1997="","",总支出!H1997)</f>
        <v/>
      </c>
      <c r="H1997" s="6" t="str">
        <f>IF(总支出!I1997="","自动",总支出!I1997)</f>
        <v>自动</v>
      </c>
      <c r="I1997" s="6" t="str">
        <f>IF(F1997="","",IFERROR(VLOOKUP(F1997,税费设置!$A$15:$B$27,2,FALSE),"含税不明"))</f>
        <v/>
      </c>
      <c r="J1997" s="6" t="str">
        <f t="shared" si="218"/>
        <v/>
      </c>
      <c r="K1997" s="6" t="str">
        <f>IF(AND(税费设置!$B$5="是",G1997="个人支出",J1997="应税"),"是","否")</f>
        <v>否</v>
      </c>
      <c r="L1997" s="8">
        <f t="shared" si="219"/>
        <v>0</v>
      </c>
      <c r="M1997" s="8">
        <f t="shared" si="220"/>
        <v>0</v>
      </c>
      <c r="N1997" s="8">
        <f t="shared" si="221"/>
        <v>0</v>
      </c>
      <c r="O1997" s="8">
        <f t="shared" si="222"/>
        <v>0</v>
      </c>
      <c r="P1997" s="8">
        <f>IF(K1997&lt;&gt;"是",0,IF(税费设置!$B$6="是",E1997/(1+税费设置!$B$10),E1997))</f>
        <v>0</v>
      </c>
      <c r="Q1997" s="8">
        <f>IF(K1997&lt;&gt;"是",0,P1997*税费设置!$B$8)</f>
        <v>0</v>
      </c>
      <c r="R1997" s="8">
        <f>IF(K1997&lt;&gt;"是",0,P1997*税费设置!$B$9)</f>
        <v>0</v>
      </c>
      <c r="S1997" s="8">
        <f t="shared" si="223"/>
        <v>0</v>
      </c>
    </row>
    <row r="1998" spans="1:19" ht="13.9">
      <c r="A1998" s="6" t="str">
        <f>IF(总支出!A1998="","",总支出!A1998)</f>
        <v/>
      </c>
      <c r="B1998" s="7" t="str">
        <f>IF(总支出!B1998="","",总支出!B1998)</f>
        <v/>
      </c>
      <c r="C1998" s="6" t="str">
        <f t="shared" si="217"/>
        <v/>
      </c>
      <c r="D1998" s="6" t="str">
        <f>IF(总支出!C1998="","",总支出!C1998)</f>
        <v/>
      </c>
      <c r="E1998" s="8" t="str">
        <f>IF(总支出!D1998="","",总支出!D1998)</f>
        <v/>
      </c>
      <c r="F1998" s="6" t="str">
        <f>IF(总支出!E1998="","",总支出!E1998)</f>
        <v/>
      </c>
      <c r="G1998" s="6" t="str">
        <f>IF(总支出!H1998="","",总支出!H1998)</f>
        <v/>
      </c>
      <c r="H1998" s="6" t="str">
        <f>IF(总支出!I1998="","自动",总支出!I1998)</f>
        <v>自动</v>
      </c>
      <c r="I1998" s="6" t="str">
        <f>IF(F1998="","",IFERROR(VLOOKUP(F1998,税费设置!$A$15:$B$27,2,FALSE),"含税不明"))</f>
        <v/>
      </c>
      <c r="J1998" s="6" t="str">
        <f t="shared" si="218"/>
        <v/>
      </c>
      <c r="K1998" s="6" t="str">
        <f>IF(AND(税费设置!$B$5="是",G1998="个人支出",J1998="应税"),"是","否")</f>
        <v>否</v>
      </c>
      <c r="L1998" s="8">
        <f t="shared" si="219"/>
        <v>0</v>
      </c>
      <c r="M1998" s="8">
        <f t="shared" si="220"/>
        <v>0</v>
      </c>
      <c r="N1998" s="8">
        <f t="shared" si="221"/>
        <v>0</v>
      </c>
      <c r="O1998" s="8">
        <f t="shared" si="222"/>
        <v>0</v>
      </c>
      <c r="P1998" s="8">
        <f>IF(K1998&lt;&gt;"是",0,IF(税费设置!$B$6="是",E1998/(1+税费设置!$B$10),E1998))</f>
        <v>0</v>
      </c>
      <c r="Q1998" s="8">
        <f>IF(K1998&lt;&gt;"是",0,P1998*税费设置!$B$8)</f>
        <v>0</v>
      </c>
      <c r="R1998" s="8">
        <f>IF(K1998&lt;&gt;"是",0,P1998*税费设置!$B$9)</f>
        <v>0</v>
      </c>
      <c r="S1998" s="8">
        <f t="shared" si="223"/>
        <v>0</v>
      </c>
    </row>
    <row r="1999" spans="1:19" ht="13.9">
      <c r="A1999" s="6" t="str">
        <f>IF(总支出!A1999="","",总支出!A1999)</f>
        <v/>
      </c>
      <c r="B1999" s="7" t="str">
        <f>IF(总支出!B1999="","",总支出!B1999)</f>
        <v/>
      </c>
      <c r="C1999" s="6" t="str">
        <f t="shared" si="217"/>
        <v/>
      </c>
      <c r="D1999" s="6" t="str">
        <f>IF(总支出!C1999="","",总支出!C1999)</f>
        <v/>
      </c>
      <c r="E1999" s="8" t="str">
        <f>IF(总支出!D1999="","",总支出!D1999)</f>
        <v/>
      </c>
      <c r="F1999" s="6" t="str">
        <f>IF(总支出!E1999="","",总支出!E1999)</f>
        <v/>
      </c>
      <c r="G1999" s="6" t="str">
        <f>IF(总支出!H1999="","",总支出!H1999)</f>
        <v/>
      </c>
      <c r="H1999" s="6" t="str">
        <f>IF(总支出!I1999="","自动",总支出!I1999)</f>
        <v>自动</v>
      </c>
      <c r="I1999" s="6" t="str">
        <f>IF(F1999="","",IFERROR(VLOOKUP(F1999,税费设置!$A$15:$B$27,2,FALSE),"含税不明"))</f>
        <v/>
      </c>
      <c r="J1999" s="6" t="str">
        <f t="shared" si="218"/>
        <v/>
      </c>
      <c r="K1999" s="6" t="str">
        <f>IF(AND(税费设置!$B$5="是",G1999="个人支出",J1999="应税"),"是","否")</f>
        <v>否</v>
      </c>
      <c r="L1999" s="8">
        <f t="shared" si="219"/>
        <v>0</v>
      </c>
      <c r="M1999" s="8">
        <f t="shared" si="220"/>
        <v>0</v>
      </c>
      <c r="N1999" s="8">
        <f t="shared" si="221"/>
        <v>0</v>
      </c>
      <c r="O1999" s="8">
        <f t="shared" si="222"/>
        <v>0</v>
      </c>
      <c r="P1999" s="8">
        <f>IF(K1999&lt;&gt;"是",0,IF(税费设置!$B$6="是",E1999/(1+税费设置!$B$10),E1999))</f>
        <v>0</v>
      </c>
      <c r="Q1999" s="8">
        <f>IF(K1999&lt;&gt;"是",0,P1999*税费设置!$B$8)</f>
        <v>0</v>
      </c>
      <c r="R1999" s="8">
        <f>IF(K1999&lt;&gt;"是",0,P1999*税费设置!$B$9)</f>
        <v>0</v>
      </c>
      <c r="S1999" s="8">
        <f t="shared" si="223"/>
        <v>0</v>
      </c>
    </row>
    <row r="2000" spans="1:19" ht="13.9">
      <c r="A2000" s="6" t="str">
        <f>IF(总支出!A2000="","",总支出!A2000)</f>
        <v/>
      </c>
      <c r="B2000" s="7" t="str">
        <f>IF(总支出!B2000="","",总支出!B2000)</f>
        <v/>
      </c>
      <c r="C2000" s="6" t="str">
        <f t="shared" si="217"/>
        <v/>
      </c>
      <c r="D2000" s="6" t="str">
        <f>IF(总支出!C2000="","",总支出!C2000)</f>
        <v/>
      </c>
      <c r="E2000" s="8" t="str">
        <f>IF(总支出!D2000="","",总支出!D2000)</f>
        <v/>
      </c>
      <c r="F2000" s="6" t="str">
        <f>IF(总支出!E2000="","",总支出!E2000)</f>
        <v/>
      </c>
      <c r="G2000" s="6" t="str">
        <f>IF(总支出!H2000="","",总支出!H2000)</f>
        <v/>
      </c>
      <c r="H2000" s="6" t="str">
        <f>IF(总支出!I2000="","自动",总支出!I2000)</f>
        <v>自动</v>
      </c>
      <c r="I2000" s="6" t="str">
        <f>IF(F2000="","",IFERROR(VLOOKUP(F2000,税费设置!$A$15:$B$27,2,FALSE),"含税不明"))</f>
        <v/>
      </c>
      <c r="J2000" s="6" t="str">
        <f t="shared" si="218"/>
        <v/>
      </c>
      <c r="K2000" s="6" t="str">
        <f>IF(AND(税费设置!$B$5="是",G2000="个人支出",J2000="应税"),"是","否")</f>
        <v>否</v>
      </c>
      <c r="L2000" s="8">
        <f t="shared" si="219"/>
        <v>0</v>
      </c>
      <c r="M2000" s="8">
        <f t="shared" si="220"/>
        <v>0</v>
      </c>
      <c r="N2000" s="8">
        <f t="shared" si="221"/>
        <v>0</v>
      </c>
      <c r="O2000" s="8">
        <f t="shared" si="222"/>
        <v>0</v>
      </c>
      <c r="P2000" s="8">
        <f>IF(K2000&lt;&gt;"是",0,IF(税费设置!$B$6="是",E2000/(1+税费设置!$B$10),E2000))</f>
        <v>0</v>
      </c>
      <c r="Q2000" s="8">
        <f>IF(K2000&lt;&gt;"是",0,P2000*税费设置!$B$8)</f>
        <v>0</v>
      </c>
      <c r="R2000" s="8">
        <f>IF(K2000&lt;&gt;"是",0,P2000*税费设置!$B$9)</f>
        <v>0</v>
      </c>
      <c r="S2000" s="8">
        <f t="shared" si="223"/>
        <v>0</v>
      </c>
    </row>
    <row r="2001" spans="1:19" ht="13.9">
      <c r="A2001" s="6" t="str">
        <f>IF(总支出!A2001="","",总支出!A2001)</f>
        <v/>
      </c>
      <c r="B2001" s="7" t="str">
        <f>IF(总支出!B2001="","",总支出!B2001)</f>
        <v/>
      </c>
      <c r="C2001" s="6" t="str">
        <f t="shared" si="217"/>
        <v/>
      </c>
      <c r="D2001" s="6" t="str">
        <f>IF(总支出!C2001="","",总支出!C2001)</f>
        <v/>
      </c>
      <c r="E2001" s="8" t="str">
        <f>IF(总支出!D2001="","",总支出!D2001)</f>
        <v/>
      </c>
      <c r="F2001" s="6" t="str">
        <f>IF(总支出!E2001="","",总支出!E2001)</f>
        <v/>
      </c>
      <c r="G2001" s="6" t="str">
        <f>IF(总支出!H2001="","",总支出!H2001)</f>
        <v/>
      </c>
      <c r="H2001" s="6" t="str">
        <f>IF(总支出!I2001="","自动",总支出!I2001)</f>
        <v>自动</v>
      </c>
      <c r="I2001" s="6" t="str">
        <f>IF(F2001="","",IFERROR(VLOOKUP(F2001,税费设置!$A$15:$B$27,2,FALSE),"含税不明"))</f>
        <v/>
      </c>
      <c r="J2001" s="6" t="str">
        <f t="shared" si="218"/>
        <v/>
      </c>
      <c r="K2001" s="6" t="str">
        <f>IF(AND(税费设置!$B$5="是",G2001="个人支出",J2001="应税"),"是","否")</f>
        <v>否</v>
      </c>
      <c r="L2001" s="8">
        <f t="shared" si="219"/>
        <v>0</v>
      </c>
      <c r="M2001" s="8">
        <f t="shared" si="220"/>
        <v>0</v>
      </c>
      <c r="N2001" s="8">
        <f t="shared" si="221"/>
        <v>0</v>
      </c>
      <c r="O2001" s="8">
        <f t="shared" si="222"/>
        <v>0</v>
      </c>
      <c r="P2001" s="8">
        <f>IF(K2001&lt;&gt;"是",0,IF(税费设置!$B$6="是",E2001/(1+税费设置!$B$10),E2001))</f>
        <v>0</v>
      </c>
      <c r="Q2001" s="8">
        <f>IF(K2001&lt;&gt;"是",0,P2001*税费设置!$B$8)</f>
        <v>0</v>
      </c>
      <c r="R2001" s="8">
        <f>IF(K2001&lt;&gt;"是",0,P2001*税费设置!$B$9)</f>
        <v>0</v>
      </c>
      <c r="S2001" s="8">
        <f t="shared" si="223"/>
        <v>0</v>
      </c>
    </row>
    <row r="2002" spans="1:19" ht="13.9">
      <c r="A2002" s="6" t="str">
        <f>IF(总支出!A2002="","",总支出!A2002)</f>
        <v/>
      </c>
      <c r="B2002" s="7" t="str">
        <f>IF(总支出!B2002="","",总支出!B2002)</f>
        <v/>
      </c>
      <c r="C2002" s="6" t="str">
        <f t="shared" si="217"/>
        <v/>
      </c>
      <c r="D2002" s="6" t="str">
        <f>IF(总支出!C2002="","",总支出!C2002)</f>
        <v/>
      </c>
      <c r="E2002" s="8" t="str">
        <f>IF(总支出!D2002="","",总支出!D2002)</f>
        <v/>
      </c>
      <c r="F2002" s="6" t="str">
        <f>IF(总支出!E2002="","",总支出!E2002)</f>
        <v/>
      </c>
      <c r="G2002" s="6" t="str">
        <f>IF(总支出!H2002="","",总支出!H2002)</f>
        <v/>
      </c>
      <c r="H2002" s="6" t="str">
        <f>IF(总支出!I2002="","自动",总支出!I2002)</f>
        <v>自动</v>
      </c>
      <c r="I2002" s="6" t="str">
        <f>IF(F2002="","",IFERROR(VLOOKUP(F2002,税费设置!$A$15:$B$27,2,FALSE),"含税不明"))</f>
        <v/>
      </c>
      <c r="J2002" s="6" t="str">
        <f t="shared" si="218"/>
        <v/>
      </c>
      <c r="K2002" s="6" t="str">
        <f>IF(AND(税费设置!$B$5="是",G2002="个人支出",J2002="应税"),"是","否")</f>
        <v>否</v>
      </c>
      <c r="L2002" s="8">
        <f t="shared" si="219"/>
        <v>0</v>
      </c>
      <c r="M2002" s="8">
        <f t="shared" si="220"/>
        <v>0</v>
      </c>
      <c r="N2002" s="8">
        <f t="shared" si="221"/>
        <v>0</v>
      </c>
      <c r="O2002" s="8">
        <f t="shared" si="222"/>
        <v>0</v>
      </c>
      <c r="P2002" s="8">
        <f>IF(K2002&lt;&gt;"是",0,IF(税费设置!$B$6="是",E2002/(1+税费设置!$B$10),E2002))</f>
        <v>0</v>
      </c>
      <c r="Q2002" s="8">
        <f>IF(K2002&lt;&gt;"是",0,P2002*税费设置!$B$8)</f>
        <v>0</v>
      </c>
      <c r="R2002" s="8">
        <f>IF(K2002&lt;&gt;"是",0,P2002*税费设置!$B$9)</f>
        <v>0</v>
      </c>
      <c r="S2002" s="8">
        <f t="shared" si="223"/>
        <v>0</v>
      </c>
    </row>
    <row r="2003" spans="1:19" ht="13.9">
      <c r="A2003" s="6" t="str">
        <f>IF(总支出!A2003="","",总支出!A2003)</f>
        <v/>
      </c>
      <c r="B2003" s="7" t="str">
        <f>IF(总支出!B2003="","",总支出!B2003)</f>
        <v/>
      </c>
      <c r="C2003" s="6" t="str">
        <f t="shared" si="217"/>
        <v/>
      </c>
      <c r="D2003" s="6" t="str">
        <f>IF(总支出!C2003="","",总支出!C2003)</f>
        <v/>
      </c>
      <c r="E2003" s="8" t="str">
        <f>IF(总支出!D2003="","",总支出!D2003)</f>
        <v/>
      </c>
      <c r="F2003" s="6" t="str">
        <f>IF(总支出!E2003="","",总支出!E2003)</f>
        <v/>
      </c>
      <c r="G2003" s="6" t="str">
        <f>IF(总支出!H2003="","",总支出!H2003)</f>
        <v/>
      </c>
      <c r="H2003" s="6" t="str">
        <f>IF(总支出!I2003="","自动",总支出!I2003)</f>
        <v>自动</v>
      </c>
      <c r="I2003" s="6" t="str">
        <f>IF(F2003="","",IFERROR(VLOOKUP(F2003,税费设置!$A$15:$B$27,2,FALSE),"含税不明"))</f>
        <v/>
      </c>
      <c r="J2003" s="6" t="str">
        <f t="shared" si="218"/>
        <v/>
      </c>
      <c r="K2003" s="6" t="str">
        <f>IF(AND(税费设置!$B$5="是",G2003="个人支出",J2003="应税"),"是","否")</f>
        <v>否</v>
      </c>
      <c r="L2003" s="8">
        <f t="shared" si="219"/>
        <v>0</v>
      </c>
      <c r="M2003" s="8">
        <f t="shared" si="220"/>
        <v>0</v>
      </c>
      <c r="N2003" s="8">
        <f t="shared" si="221"/>
        <v>0</v>
      </c>
      <c r="O2003" s="8">
        <f t="shared" si="222"/>
        <v>0</v>
      </c>
      <c r="P2003" s="8">
        <f>IF(K2003&lt;&gt;"是",0,IF(税费设置!$B$6="是",E2003/(1+税费设置!$B$10),E2003))</f>
        <v>0</v>
      </c>
      <c r="Q2003" s="8">
        <f>IF(K2003&lt;&gt;"是",0,P2003*税费设置!$B$8)</f>
        <v>0</v>
      </c>
      <c r="R2003" s="8">
        <f>IF(K2003&lt;&gt;"是",0,P2003*税费设置!$B$9)</f>
        <v>0</v>
      </c>
      <c r="S2003" s="8">
        <f t="shared" si="223"/>
        <v>0</v>
      </c>
    </row>
    <row r="2004" spans="1:19" ht="13.9">
      <c r="A2004" s="6" t="str">
        <f>IF(总支出!A2004="","",总支出!A2004)</f>
        <v/>
      </c>
      <c r="B2004" s="7" t="str">
        <f>IF(总支出!B2004="","",总支出!B2004)</f>
        <v/>
      </c>
      <c r="C2004" s="6" t="str">
        <f t="shared" si="217"/>
        <v/>
      </c>
      <c r="D2004" s="6" t="str">
        <f>IF(总支出!C2004="","",总支出!C2004)</f>
        <v/>
      </c>
      <c r="E2004" s="8" t="str">
        <f>IF(总支出!D2004="","",总支出!D2004)</f>
        <v/>
      </c>
      <c r="F2004" s="6" t="str">
        <f>IF(总支出!E2004="","",总支出!E2004)</f>
        <v/>
      </c>
      <c r="G2004" s="6" t="str">
        <f>IF(总支出!H2004="","",总支出!H2004)</f>
        <v/>
      </c>
      <c r="H2004" s="6" t="str">
        <f>IF(总支出!I2004="","自动",总支出!I2004)</f>
        <v>自动</v>
      </c>
      <c r="I2004" s="6" t="str">
        <f>IF(F2004="","",IFERROR(VLOOKUP(F2004,税费设置!$A$15:$B$27,2,FALSE),"含税不明"))</f>
        <v/>
      </c>
      <c r="J2004" s="6" t="str">
        <f t="shared" si="218"/>
        <v/>
      </c>
      <c r="K2004" s="6" t="str">
        <f>IF(AND(税费设置!$B$5="是",G2004="个人支出",J2004="应税"),"是","否")</f>
        <v>否</v>
      </c>
      <c r="L2004" s="8">
        <f t="shared" si="219"/>
        <v>0</v>
      </c>
      <c r="M2004" s="8">
        <f t="shared" si="220"/>
        <v>0</v>
      </c>
      <c r="N2004" s="8">
        <f t="shared" si="221"/>
        <v>0</v>
      </c>
      <c r="O2004" s="8">
        <f t="shared" si="222"/>
        <v>0</v>
      </c>
      <c r="P2004" s="8">
        <f>IF(K2004&lt;&gt;"是",0,IF(税费设置!$B$6="是",E2004/(1+税费设置!$B$10),E2004))</f>
        <v>0</v>
      </c>
      <c r="Q2004" s="8">
        <f>IF(K2004&lt;&gt;"是",0,P2004*税费设置!$B$8)</f>
        <v>0</v>
      </c>
      <c r="R2004" s="8">
        <f>IF(K2004&lt;&gt;"是",0,P2004*税费设置!$B$9)</f>
        <v>0</v>
      </c>
      <c r="S2004" s="8">
        <f t="shared" si="223"/>
        <v>0</v>
      </c>
    </row>
    <row r="2005" spans="1:19" ht="13.9">
      <c r="A2005" s="6" t="str">
        <f>IF(总支出!A2005="","",总支出!A2005)</f>
        <v/>
      </c>
      <c r="B2005" s="7" t="str">
        <f>IF(总支出!B2005="","",总支出!B2005)</f>
        <v/>
      </c>
      <c r="C2005" s="6" t="str">
        <f t="shared" si="217"/>
        <v/>
      </c>
      <c r="D2005" s="6" t="str">
        <f>IF(总支出!C2005="","",总支出!C2005)</f>
        <v/>
      </c>
      <c r="E2005" s="8" t="str">
        <f>IF(总支出!D2005="","",总支出!D2005)</f>
        <v/>
      </c>
      <c r="F2005" s="6" t="str">
        <f>IF(总支出!E2005="","",总支出!E2005)</f>
        <v/>
      </c>
      <c r="G2005" s="6" t="str">
        <f>IF(总支出!H2005="","",总支出!H2005)</f>
        <v/>
      </c>
      <c r="H2005" s="6" t="str">
        <f>IF(总支出!I2005="","自动",总支出!I2005)</f>
        <v>自动</v>
      </c>
      <c r="I2005" s="6" t="str">
        <f>IF(F2005="","",IFERROR(VLOOKUP(F2005,税费设置!$A$15:$B$27,2,FALSE),"含税不明"))</f>
        <v/>
      </c>
      <c r="J2005" s="6" t="str">
        <f t="shared" si="218"/>
        <v/>
      </c>
      <c r="K2005" s="6" t="str">
        <f>IF(AND(税费设置!$B$5="是",G2005="个人支出",J2005="应税"),"是","否")</f>
        <v>否</v>
      </c>
      <c r="L2005" s="8">
        <f t="shared" si="219"/>
        <v>0</v>
      </c>
      <c r="M2005" s="8">
        <f t="shared" si="220"/>
        <v>0</v>
      </c>
      <c r="N2005" s="8">
        <f t="shared" si="221"/>
        <v>0</v>
      </c>
      <c r="O2005" s="8">
        <f t="shared" si="222"/>
        <v>0</v>
      </c>
      <c r="P2005" s="8">
        <f>IF(K2005&lt;&gt;"是",0,IF(税费设置!$B$6="是",E2005/(1+税费设置!$B$10),E2005))</f>
        <v>0</v>
      </c>
      <c r="Q2005" s="8">
        <f>IF(K2005&lt;&gt;"是",0,P2005*税费设置!$B$8)</f>
        <v>0</v>
      </c>
      <c r="R2005" s="8">
        <f>IF(K2005&lt;&gt;"是",0,P2005*税费设置!$B$9)</f>
        <v>0</v>
      </c>
      <c r="S2005" s="8">
        <f t="shared" si="223"/>
        <v>0</v>
      </c>
    </row>
    <row r="2006" spans="1:19" ht="13.9">
      <c r="A2006" s="6" t="str">
        <f>IF(总支出!A2006="","",总支出!A2006)</f>
        <v/>
      </c>
      <c r="B2006" s="7" t="str">
        <f>IF(总支出!B2006="","",总支出!B2006)</f>
        <v/>
      </c>
      <c r="C2006" s="6" t="str">
        <f t="shared" si="217"/>
        <v/>
      </c>
      <c r="D2006" s="6" t="str">
        <f>IF(总支出!C2006="","",总支出!C2006)</f>
        <v/>
      </c>
      <c r="E2006" s="8" t="str">
        <f>IF(总支出!D2006="","",总支出!D2006)</f>
        <v/>
      </c>
      <c r="F2006" s="6" t="str">
        <f>IF(总支出!E2006="","",总支出!E2006)</f>
        <v/>
      </c>
      <c r="G2006" s="6" t="str">
        <f>IF(总支出!H2006="","",总支出!H2006)</f>
        <v/>
      </c>
      <c r="H2006" s="6" t="str">
        <f>IF(总支出!I2006="","自动",总支出!I2006)</f>
        <v>自动</v>
      </c>
      <c r="I2006" s="6" t="str">
        <f>IF(F2006="","",IFERROR(VLOOKUP(F2006,税费设置!$A$15:$B$27,2,FALSE),"含税不明"))</f>
        <v/>
      </c>
      <c r="J2006" s="6" t="str">
        <f t="shared" si="218"/>
        <v/>
      </c>
      <c r="K2006" s="6" t="str">
        <f>IF(AND(税费设置!$B$5="是",G2006="个人支出",J2006="应税"),"是","否")</f>
        <v>否</v>
      </c>
      <c r="L2006" s="8">
        <f t="shared" si="219"/>
        <v>0</v>
      </c>
      <c r="M2006" s="8">
        <f t="shared" si="220"/>
        <v>0</v>
      </c>
      <c r="N2006" s="8">
        <f t="shared" si="221"/>
        <v>0</v>
      </c>
      <c r="O2006" s="8">
        <f t="shared" si="222"/>
        <v>0</v>
      </c>
      <c r="P2006" s="8">
        <f>IF(K2006&lt;&gt;"是",0,IF(税费设置!$B$6="是",E2006/(1+税费设置!$B$10),E2006))</f>
        <v>0</v>
      </c>
      <c r="Q2006" s="8">
        <f>IF(K2006&lt;&gt;"是",0,P2006*税费设置!$B$8)</f>
        <v>0</v>
      </c>
      <c r="R2006" s="8">
        <f>IF(K2006&lt;&gt;"是",0,P2006*税费设置!$B$9)</f>
        <v>0</v>
      </c>
      <c r="S2006" s="8">
        <f t="shared" si="223"/>
        <v>0</v>
      </c>
    </row>
    <row r="2007" spans="1:19" ht="13.9">
      <c r="A2007" s="6" t="str">
        <f>IF(总支出!A2007="","",总支出!A2007)</f>
        <v/>
      </c>
      <c r="B2007" s="7" t="str">
        <f>IF(总支出!B2007="","",总支出!B2007)</f>
        <v/>
      </c>
      <c r="C2007" s="6" t="str">
        <f t="shared" si="217"/>
        <v/>
      </c>
      <c r="D2007" s="6" t="str">
        <f>IF(总支出!C2007="","",总支出!C2007)</f>
        <v/>
      </c>
      <c r="E2007" s="8" t="str">
        <f>IF(总支出!D2007="","",总支出!D2007)</f>
        <v/>
      </c>
      <c r="F2007" s="6" t="str">
        <f>IF(总支出!E2007="","",总支出!E2007)</f>
        <v/>
      </c>
      <c r="G2007" s="6" t="str">
        <f>IF(总支出!H2007="","",总支出!H2007)</f>
        <v/>
      </c>
      <c r="H2007" s="6" t="str">
        <f>IF(总支出!I2007="","自动",总支出!I2007)</f>
        <v>自动</v>
      </c>
      <c r="I2007" s="6" t="str">
        <f>IF(F2007="","",IFERROR(VLOOKUP(F2007,税费设置!$A$15:$B$27,2,FALSE),"含税不明"))</f>
        <v/>
      </c>
      <c r="J2007" s="6" t="str">
        <f t="shared" si="218"/>
        <v/>
      </c>
      <c r="K2007" s="6" t="str">
        <f>IF(AND(税费设置!$B$5="是",G2007="个人支出",J2007="应税"),"是","否")</f>
        <v>否</v>
      </c>
      <c r="L2007" s="8">
        <f t="shared" si="219"/>
        <v>0</v>
      </c>
      <c r="M2007" s="8">
        <f t="shared" si="220"/>
        <v>0</v>
      </c>
      <c r="N2007" s="8">
        <f t="shared" si="221"/>
        <v>0</v>
      </c>
      <c r="O2007" s="8">
        <f t="shared" si="222"/>
        <v>0</v>
      </c>
      <c r="P2007" s="8">
        <f>IF(K2007&lt;&gt;"是",0,IF(税费设置!$B$6="是",E2007/(1+税费设置!$B$10),E2007))</f>
        <v>0</v>
      </c>
      <c r="Q2007" s="8">
        <f>IF(K2007&lt;&gt;"是",0,P2007*税费设置!$B$8)</f>
        <v>0</v>
      </c>
      <c r="R2007" s="8">
        <f>IF(K2007&lt;&gt;"是",0,P2007*税费设置!$B$9)</f>
        <v>0</v>
      </c>
      <c r="S2007" s="8">
        <f t="shared" si="223"/>
        <v>0</v>
      </c>
    </row>
    <row r="2008" spans="1:19" ht="13.9">
      <c r="A2008" s="6" t="str">
        <f>IF(总支出!A2008="","",总支出!A2008)</f>
        <v/>
      </c>
      <c r="B2008" s="7" t="str">
        <f>IF(总支出!B2008="","",总支出!B2008)</f>
        <v/>
      </c>
      <c r="C2008" s="6" t="str">
        <f t="shared" si="217"/>
        <v/>
      </c>
      <c r="D2008" s="6" t="str">
        <f>IF(总支出!C2008="","",总支出!C2008)</f>
        <v/>
      </c>
      <c r="E2008" s="8" t="str">
        <f>IF(总支出!D2008="","",总支出!D2008)</f>
        <v/>
      </c>
      <c r="F2008" s="6" t="str">
        <f>IF(总支出!E2008="","",总支出!E2008)</f>
        <v/>
      </c>
      <c r="G2008" s="6" t="str">
        <f>IF(总支出!H2008="","",总支出!H2008)</f>
        <v/>
      </c>
      <c r="H2008" s="6" t="str">
        <f>IF(总支出!I2008="","自动",总支出!I2008)</f>
        <v>自动</v>
      </c>
      <c r="I2008" s="6" t="str">
        <f>IF(F2008="","",IFERROR(VLOOKUP(F2008,税费设置!$A$15:$B$27,2,FALSE),"含税不明"))</f>
        <v/>
      </c>
      <c r="J2008" s="6" t="str">
        <f t="shared" si="218"/>
        <v/>
      </c>
      <c r="K2008" s="6" t="str">
        <f>IF(AND(税费设置!$B$5="是",G2008="个人支出",J2008="应税"),"是","否")</f>
        <v>否</v>
      </c>
      <c r="L2008" s="8">
        <f t="shared" si="219"/>
        <v>0</v>
      </c>
      <c r="M2008" s="8">
        <f t="shared" si="220"/>
        <v>0</v>
      </c>
      <c r="N2008" s="8">
        <f t="shared" si="221"/>
        <v>0</v>
      </c>
      <c r="O2008" s="8">
        <f t="shared" si="222"/>
        <v>0</v>
      </c>
      <c r="P2008" s="8">
        <f>IF(K2008&lt;&gt;"是",0,IF(税费设置!$B$6="是",E2008/(1+税费设置!$B$10),E2008))</f>
        <v>0</v>
      </c>
      <c r="Q2008" s="8">
        <f>IF(K2008&lt;&gt;"是",0,P2008*税费设置!$B$8)</f>
        <v>0</v>
      </c>
      <c r="R2008" s="8">
        <f>IF(K2008&lt;&gt;"是",0,P2008*税费设置!$B$9)</f>
        <v>0</v>
      </c>
      <c r="S2008" s="8">
        <f t="shared" si="223"/>
        <v>0</v>
      </c>
    </row>
    <row r="2009" spans="1:19" ht="13.9">
      <c r="A2009" s="6" t="str">
        <f>IF(总支出!A2009="","",总支出!A2009)</f>
        <v/>
      </c>
      <c r="B2009" s="7" t="str">
        <f>IF(总支出!B2009="","",总支出!B2009)</f>
        <v/>
      </c>
      <c r="C2009" s="6" t="str">
        <f t="shared" si="217"/>
        <v/>
      </c>
      <c r="D2009" s="6" t="str">
        <f>IF(总支出!C2009="","",总支出!C2009)</f>
        <v/>
      </c>
      <c r="E2009" s="8" t="str">
        <f>IF(总支出!D2009="","",总支出!D2009)</f>
        <v/>
      </c>
      <c r="F2009" s="6" t="str">
        <f>IF(总支出!E2009="","",总支出!E2009)</f>
        <v/>
      </c>
      <c r="G2009" s="6" t="str">
        <f>IF(总支出!H2009="","",总支出!H2009)</f>
        <v/>
      </c>
      <c r="H2009" s="6" t="str">
        <f>IF(总支出!I2009="","自动",总支出!I2009)</f>
        <v>自动</v>
      </c>
      <c r="I2009" s="6" t="str">
        <f>IF(F2009="","",IFERROR(VLOOKUP(F2009,税费设置!$A$15:$B$27,2,FALSE),"含税不明"))</f>
        <v/>
      </c>
      <c r="J2009" s="6" t="str">
        <f t="shared" si="218"/>
        <v/>
      </c>
      <c r="K2009" s="6" t="str">
        <f>IF(AND(税费设置!$B$5="是",G2009="个人支出",J2009="应税"),"是","否")</f>
        <v>否</v>
      </c>
      <c r="L2009" s="8">
        <f t="shared" si="219"/>
        <v>0</v>
      </c>
      <c r="M2009" s="8">
        <f t="shared" si="220"/>
        <v>0</v>
      </c>
      <c r="N2009" s="8">
        <f t="shared" si="221"/>
        <v>0</v>
      </c>
      <c r="O2009" s="8">
        <f t="shared" si="222"/>
        <v>0</v>
      </c>
      <c r="P2009" s="8">
        <f>IF(K2009&lt;&gt;"是",0,IF(税费设置!$B$6="是",E2009/(1+税费设置!$B$10),E2009))</f>
        <v>0</v>
      </c>
      <c r="Q2009" s="8">
        <f>IF(K2009&lt;&gt;"是",0,P2009*税费设置!$B$8)</f>
        <v>0</v>
      </c>
      <c r="R2009" s="8">
        <f>IF(K2009&lt;&gt;"是",0,P2009*税费设置!$B$9)</f>
        <v>0</v>
      </c>
      <c r="S2009" s="8">
        <f t="shared" si="223"/>
        <v>0</v>
      </c>
    </row>
    <row r="2010" spans="1:19" ht="13.9">
      <c r="A2010" s="6" t="str">
        <f>IF(总支出!A2010="","",总支出!A2010)</f>
        <v/>
      </c>
      <c r="B2010" s="7" t="str">
        <f>IF(总支出!B2010="","",总支出!B2010)</f>
        <v/>
      </c>
      <c r="C2010" s="6" t="str">
        <f t="shared" si="217"/>
        <v/>
      </c>
      <c r="D2010" s="6" t="str">
        <f>IF(总支出!C2010="","",总支出!C2010)</f>
        <v/>
      </c>
      <c r="E2010" s="8" t="str">
        <f>IF(总支出!D2010="","",总支出!D2010)</f>
        <v/>
      </c>
      <c r="F2010" s="6" t="str">
        <f>IF(总支出!E2010="","",总支出!E2010)</f>
        <v/>
      </c>
      <c r="G2010" s="6" t="str">
        <f>IF(总支出!H2010="","",总支出!H2010)</f>
        <v/>
      </c>
      <c r="H2010" s="6" t="str">
        <f>IF(总支出!I2010="","自动",总支出!I2010)</f>
        <v>自动</v>
      </c>
      <c r="I2010" s="6" t="str">
        <f>IF(F2010="","",IFERROR(VLOOKUP(F2010,税费设置!$A$15:$B$27,2,FALSE),"含税不明"))</f>
        <v/>
      </c>
      <c r="J2010" s="6" t="str">
        <f t="shared" si="218"/>
        <v/>
      </c>
      <c r="K2010" s="6" t="str">
        <f>IF(AND(税费设置!$B$5="是",G2010="个人支出",J2010="应税"),"是","否")</f>
        <v>否</v>
      </c>
      <c r="L2010" s="8">
        <f t="shared" si="219"/>
        <v>0</v>
      </c>
      <c r="M2010" s="8">
        <f t="shared" si="220"/>
        <v>0</v>
      </c>
      <c r="N2010" s="8">
        <f t="shared" si="221"/>
        <v>0</v>
      </c>
      <c r="O2010" s="8">
        <f t="shared" si="222"/>
        <v>0</v>
      </c>
      <c r="P2010" s="8">
        <f>IF(K2010&lt;&gt;"是",0,IF(税费设置!$B$6="是",E2010/(1+税费设置!$B$10),E2010))</f>
        <v>0</v>
      </c>
      <c r="Q2010" s="8">
        <f>IF(K2010&lt;&gt;"是",0,P2010*税费设置!$B$8)</f>
        <v>0</v>
      </c>
      <c r="R2010" s="8">
        <f>IF(K2010&lt;&gt;"是",0,P2010*税费设置!$B$9)</f>
        <v>0</v>
      </c>
      <c r="S2010" s="8">
        <f t="shared" si="223"/>
        <v>0</v>
      </c>
    </row>
    <row r="2011" spans="1:19" ht="13.9">
      <c r="A2011" s="6" t="str">
        <f>IF(总支出!A2011="","",总支出!A2011)</f>
        <v/>
      </c>
      <c r="B2011" s="7" t="str">
        <f>IF(总支出!B2011="","",总支出!B2011)</f>
        <v/>
      </c>
      <c r="C2011" s="6" t="str">
        <f t="shared" si="217"/>
        <v/>
      </c>
      <c r="D2011" s="6" t="str">
        <f>IF(总支出!C2011="","",总支出!C2011)</f>
        <v/>
      </c>
      <c r="E2011" s="8" t="str">
        <f>IF(总支出!D2011="","",总支出!D2011)</f>
        <v/>
      </c>
      <c r="F2011" s="6" t="str">
        <f>IF(总支出!E2011="","",总支出!E2011)</f>
        <v/>
      </c>
      <c r="G2011" s="6" t="str">
        <f>IF(总支出!H2011="","",总支出!H2011)</f>
        <v/>
      </c>
      <c r="H2011" s="6" t="str">
        <f>IF(总支出!I2011="","自动",总支出!I2011)</f>
        <v>自动</v>
      </c>
      <c r="I2011" s="6" t="str">
        <f>IF(F2011="","",IFERROR(VLOOKUP(F2011,税费设置!$A$15:$B$27,2,FALSE),"含税不明"))</f>
        <v/>
      </c>
      <c r="J2011" s="6" t="str">
        <f t="shared" si="218"/>
        <v/>
      </c>
      <c r="K2011" s="6" t="str">
        <f>IF(AND(税费设置!$B$5="是",G2011="个人支出",J2011="应税"),"是","否")</f>
        <v>否</v>
      </c>
      <c r="L2011" s="8">
        <f t="shared" si="219"/>
        <v>0</v>
      </c>
      <c r="M2011" s="8">
        <f t="shared" si="220"/>
        <v>0</v>
      </c>
      <c r="N2011" s="8">
        <f t="shared" si="221"/>
        <v>0</v>
      </c>
      <c r="O2011" s="8">
        <f t="shared" si="222"/>
        <v>0</v>
      </c>
      <c r="P2011" s="8">
        <f>IF(K2011&lt;&gt;"是",0,IF(税费设置!$B$6="是",E2011/(1+税费设置!$B$10),E2011))</f>
        <v>0</v>
      </c>
      <c r="Q2011" s="8">
        <f>IF(K2011&lt;&gt;"是",0,P2011*税费设置!$B$8)</f>
        <v>0</v>
      </c>
      <c r="R2011" s="8">
        <f>IF(K2011&lt;&gt;"是",0,P2011*税费设置!$B$9)</f>
        <v>0</v>
      </c>
      <c r="S2011" s="8">
        <f t="shared" si="223"/>
        <v>0</v>
      </c>
    </row>
    <row r="2012" spans="1:19" ht="13.9">
      <c r="A2012" s="6" t="str">
        <f>IF(总支出!A2012="","",总支出!A2012)</f>
        <v/>
      </c>
      <c r="B2012" s="7" t="str">
        <f>IF(总支出!B2012="","",总支出!B2012)</f>
        <v/>
      </c>
      <c r="C2012" s="6" t="str">
        <f t="shared" si="217"/>
        <v/>
      </c>
      <c r="D2012" s="6" t="str">
        <f>IF(总支出!C2012="","",总支出!C2012)</f>
        <v/>
      </c>
      <c r="E2012" s="8" t="str">
        <f>IF(总支出!D2012="","",总支出!D2012)</f>
        <v/>
      </c>
      <c r="F2012" s="6" t="str">
        <f>IF(总支出!E2012="","",总支出!E2012)</f>
        <v/>
      </c>
      <c r="G2012" s="6" t="str">
        <f>IF(总支出!H2012="","",总支出!H2012)</f>
        <v/>
      </c>
      <c r="H2012" s="6" t="str">
        <f>IF(总支出!I2012="","自动",总支出!I2012)</f>
        <v>自动</v>
      </c>
      <c r="I2012" s="6" t="str">
        <f>IF(F2012="","",IFERROR(VLOOKUP(F2012,税费设置!$A$15:$B$27,2,FALSE),"含税不明"))</f>
        <v/>
      </c>
      <c r="J2012" s="6" t="str">
        <f t="shared" si="218"/>
        <v/>
      </c>
      <c r="K2012" s="6" t="str">
        <f>IF(AND(税费设置!$B$5="是",G2012="个人支出",J2012="应税"),"是","否")</f>
        <v>否</v>
      </c>
      <c r="L2012" s="8">
        <f t="shared" si="219"/>
        <v>0</v>
      </c>
      <c r="M2012" s="8">
        <f t="shared" si="220"/>
        <v>0</v>
      </c>
      <c r="N2012" s="8">
        <f t="shared" si="221"/>
        <v>0</v>
      </c>
      <c r="O2012" s="8">
        <f t="shared" si="222"/>
        <v>0</v>
      </c>
      <c r="P2012" s="8">
        <f>IF(K2012&lt;&gt;"是",0,IF(税费设置!$B$6="是",E2012/(1+税费设置!$B$10),E2012))</f>
        <v>0</v>
      </c>
      <c r="Q2012" s="8">
        <f>IF(K2012&lt;&gt;"是",0,P2012*税费设置!$B$8)</f>
        <v>0</v>
      </c>
      <c r="R2012" s="8">
        <f>IF(K2012&lt;&gt;"是",0,P2012*税费设置!$B$9)</f>
        <v>0</v>
      </c>
      <c r="S2012" s="8">
        <f t="shared" si="223"/>
        <v>0</v>
      </c>
    </row>
    <row r="2013" spans="1:19" ht="13.9">
      <c r="A2013" s="6" t="str">
        <f>IF(总支出!A2013="","",总支出!A2013)</f>
        <v/>
      </c>
      <c r="B2013" s="7" t="str">
        <f>IF(总支出!B2013="","",总支出!B2013)</f>
        <v/>
      </c>
      <c r="C2013" s="6" t="str">
        <f t="shared" si="217"/>
        <v/>
      </c>
      <c r="D2013" s="6" t="str">
        <f>IF(总支出!C2013="","",总支出!C2013)</f>
        <v/>
      </c>
      <c r="E2013" s="8" t="str">
        <f>IF(总支出!D2013="","",总支出!D2013)</f>
        <v/>
      </c>
      <c r="F2013" s="6" t="str">
        <f>IF(总支出!E2013="","",总支出!E2013)</f>
        <v/>
      </c>
      <c r="G2013" s="6" t="str">
        <f>IF(总支出!H2013="","",总支出!H2013)</f>
        <v/>
      </c>
      <c r="H2013" s="6" t="str">
        <f>IF(总支出!I2013="","自动",总支出!I2013)</f>
        <v>自动</v>
      </c>
      <c r="I2013" s="6" t="str">
        <f>IF(F2013="","",IFERROR(VLOOKUP(F2013,税费设置!$A$15:$B$27,2,FALSE),"含税不明"))</f>
        <v/>
      </c>
      <c r="J2013" s="6" t="str">
        <f t="shared" si="218"/>
        <v/>
      </c>
      <c r="K2013" s="6" t="str">
        <f>IF(AND(税费设置!$B$5="是",G2013="个人支出",J2013="应税"),"是","否")</f>
        <v>否</v>
      </c>
      <c r="L2013" s="8">
        <f t="shared" si="219"/>
        <v>0</v>
      </c>
      <c r="M2013" s="8">
        <f t="shared" si="220"/>
        <v>0</v>
      </c>
      <c r="N2013" s="8">
        <f t="shared" si="221"/>
        <v>0</v>
      </c>
      <c r="O2013" s="8">
        <f t="shared" si="222"/>
        <v>0</v>
      </c>
      <c r="P2013" s="8">
        <f>IF(K2013&lt;&gt;"是",0,IF(税费设置!$B$6="是",E2013/(1+税费设置!$B$10),E2013))</f>
        <v>0</v>
      </c>
      <c r="Q2013" s="8">
        <f>IF(K2013&lt;&gt;"是",0,P2013*税费设置!$B$8)</f>
        <v>0</v>
      </c>
      <c r="R2013" s="8">
        <f>IF(K2013&lt;&gt;"是",0,P2013*税费设置!$B$9)</f>
        <v>0</v>
      </c>
      <c r="S2013" s="8">
        <f t="shared" si="223"/>
        <v>0</v>
      </c>
    </row>
    <row r="2014" spans="1:19" ht="13.9">
      <c r="A2014" s="6" t="str">
        <f>IF(总支出!A2014="","",总支出!A2014)</f>
        <v/>
      </c>
      <c r="B2014" s="7" t="str">
        <f>IF(总支出!B2014="","",总支出!B2014)</f>
        <v/>
      </c>
      <c r="C2014" s="6" t="str">
        <f t="shared" si="217"/>
        <v/>
      </c>
      <c r="D2014" s="6" t="str">
        <f>IF(总支出!C2014="","",总支出!C2014)</f>
        <v/>
      </c>
      <c r="E2014" s="8" t="str">
        <f>IF(总支出!D2014="","",总支出!D2014)</f>
        <v/>
      </c>
      <c r="F2014" s="6" t="str">
        <f>IF(总支出!E2014="","",总支出!E2014)</f>
        <v/>
      </c>
      <c r="G2014" s="6" t="str">
        <f>IF(总支出!H2014="","",总支出!H2014)</f>
        <v/>
      </c>
      <c r="H2014" s="6" t="str">
        <f>IF(总支出!I2014="","自动",总支出!I2014)</f>
        <v>自动</v>
      </c>
      <c r="I2014" s="6" t="str">
        <f>IF(F2014="","",IFERROR(VLOOKUP(F2014,税费设置!$A$15:$B$27,2,FALSE),"含税不明"))</f>
        <v/>
      </c>
      <c r="J2014" s="6" t="str">
        <f t="shared" si="218"/>
        <v/>
      </c>
      <c r="K2014" s="6" t="str">
        <f>IF(AND(税费设置!$B$5="是",G2014="个人支出",J2014="应税"),"是","否")</f>
        <v>否</v>
      </c>
      <c r="L2014" s="8">
        <f t="shared" si="219"/>
        <v>0</v>
      </c>
      <c r="M2014" s="8">
        <f t="shared" si="220"/>
        <v>0</v>
      </c>
      <c r="N2014" s="8">
        <f t="shared" si="221"/>
        <v>0</v>
      </c>
      <c r="O2014" s="8">
        <f t="shared" si="222"/>
        <v>0</v>
      </c>
      <c r="P2014" s="8">
        <f>IF(K2014&lt;&gt;"是",0,IF(税费设置!$B$6="是",E2014/(1+税费设置!$B$10),E2014))</f>
        <v>0</v>
      </c>
      <c r="Q2014" s="8">
        <f>IF(K2014&lt;&gt;"是",0,P2014*税费设置!$B$8)</f>
        <v>0</v>
      </c>
      <c r="R2014" s="8">
        <f>IF(K2014&lt;&gt;"是",0,P2014*税费设置!$B$9)</f>
        <v>0</v>
      </c>
      <c r="S2014" s="8">
        <f t="shared" si="223"/>
        <v>0</v>
      </c>
    </row>
    <row r="2015" spans="1:19" ht="13.9">
      <c r="A2015" s="6" t="str">
        <f>IF(总支出!A2015="","",总支出!A2015)</f>
        <v/>
      </c>
      <c r="B2015" s="7" t="str">
        <f>IF(总支出!B2015="","",总支出!B2015)</f>
        <v/>
      </c>
      <c r="C2015" s="6" t="str">
        <f t="shared" si="217"/>
        <v/>
      </c>
      <c r="D2015" s="6" t="str">
        <f>IF(总支出!C2015="","",总支出!C2015)</f>
        <v/>
      </c>
      <c r="E2015" s="8" t="str">
        <f>IF(总支出!D2015="","",总支出!D2015)</f>
        <v/>
      </c>
      <c r="F2015" s="6" t="str">
        <f>IF(总支出!E2015="","",总支出!E2015)</f>
        <v/>
      </c>
      <c r="G2015" s="6" t="str">
        <f>IF(总支出!H2015="","",总支出!H2015)</f>
        <v/>
      </c>
      <c r="H2015" s="6" t="str">
        <f>IF(总支出!I2015="","自动",总支出!I2015)</f>
        <v>自动</v>
      </c>
      <c r="I2015" s="6" t="str">
        <f>IF(F2015="","",IFERROR(VLOOKUP(F2015,税费设置!$A$15:$B$27,2,FALSE),"含税不明"))</f>
        <v/>
      </c>
      <c r="J2015" s="6" t="str">
        <f t="shared" si="218"/>
        <v/>
      </c>
      <c r="K2015" s="6" t="str">
        <f>IF(AND(税费设置!$B$5="是",G2015="个人支出",J2015="应税"),"是","否")</f>
        <v>否</v>
      </c>
      <c r="L2015" s="8">
        <f t="shared" si="219"/>
        <v>0</v>
      </c>
      <c r="M2015" s="8">
        <f t="shared" si="220"/>
        <v>0</v>
      </c>
      <c r="N2015" s="8">
        <f t="shared" si="221"/>
        <v>0</v>
      </c>
      <c r="O2015" s="8">
        <f t="shared" si="222"/>
        <v>0</v>
      </c>
      <c r="P2015" s="8">
        <f>IF(K2015&lt;&gt;"是",0,IF(税费设置!$B$6="是",E2015/(1+税费设置!$B$10),E2015))</f>
        <v>0</v>
      </c>
      <c r="Q2015" s="8">
        <f>IF(K2015&lt;&gt;"是",0,P2015*税费设置!$B$8)</f>
        <v>0</v>
      </c>
      <c r="R2015" s="8">
        <f>IF(K2015&lt;&gt;"是",0,P2015*税费设置!$B$9)</f>
        <v>0</v>
      </c>
      <c r="S2015" s="8">
        <f t="shared" si="223"/>
        <v>0</v>
      </c>
    </row>
    <row r="2016" spans="1:19" ht="13.9">
      <c r="A2016" s="6" t="str">
        <f>IF(总支出!A2016="","",总支出!A2016)</f>
        <v/>
      </c>
      <c r="B2016" s="7" t="str">
        <f>IF(总支出!B2016="","",总支出!B2016)</f>
        <v/>
      </c>
      <c r="C2016" s="6" t="str">
        <f t="shared" si="217"/>
        <v/>
      </c>
      <c r="D2016" s="6" t="str">
        <f>IF(总支出!C2016="","",总支出!C2016)</f>
        <v/>
      </c>
      <c r="E2016" s="8" t="str">
        <f>IF(总支出!D2016="","",总支出!D2016)</f>
        <v/>
      </c>
      <c r="F2016" s="6" t="str">
        <f>IF(总支出!E2016="","",总支出!E2016)</f>
        <v/>
      </c>
      <c r="G2016" s="6" t="str">
        <f>IF(总支出!H2016="","",总支出!H2016)</f>
        <v/>
      </c>
      <c r="H2016" s="6" t="str">
        <f>IF(总支出!I2016="","自动",总支出!I2016)</f>
        <v>自动</v>
      </c>
      <c r="I2016" s="6" t="str">
        <f>IF(F2016="","",IFERROR(VLOOKUP(F2016,税费设置!$A$15:$B$27,2,FALSE),"含税不明"))</f>
        <v/>
      </c>
      <c r="J2016" s="6" t="str">
        <f t="shared" si="218"/>
        <v/>
      </c>
      <c r="K2016" s="6" t="str">
        <f>IF(AND(税费设置!$B$5="是",G2016="个人支出",J2016="应税"),"是","否")</f>
        <v>否</v>
      </c>
      <c r="L2016" s="8">
        <f t="shared" si="219"/>
        <v>0</v>
      </c>
      <c r="M2016" s="8">
        <f t="shared" si="220"/>
        <v>0</v>
      </c>
      <c r="N2016" s="8">
        <f t="shared" si="221"/>
        <v>0</v>
      </c>
      <c r="O2016" s="8">
        <f t="shared" si="222"/>
        <v>0</v>
      </c>
      <c r="P2016" s="8">
        <f>IF(K2016&lt;&gt;"是",0,IF(税费设置!$B$6="是",E2016/(1+税费设置!$B$10),E2016))</f>
        <v>0</v>
      </c>
      <c r="Q2016" s="8">
        <f>IF(K2016&lt;&gt;"是",0,P2016*税费设置!$B$8)</f>
        <v>0</v>
      </c>
      <c r="R2016" s="8">
        <f>IF(K2016&lt;&gt;"是",0,P2016*税费设置!$B$9)</f>
        <v>0</v>
      </c>
      <c r="S2016" s="8">
        <f t="shared" si="223"/>
        <v>0</v>
      </c>
    </row>
    <row r="2017" spans="1:19" ht="13.9">
      <c r="A2017" s="6" t="str">
        <f>IF(总支出!A2017="","",总支出!A2017)</f>
        <v/>
      </c>
      <c r="B2017" s="7" t="str">
        <f>IF(总支出!B2017="","",总支出!B2017)</f>
        <v/>
      </c>
      <c r="C2017" s="6" t="str">
        <f t="shared" si="217"/>
        <v/>
      </c>
      <c r="D2017" s="6" t="str">
        <f>IF(总支出!C2017="","",总支出!C2017)</f>
        <v/>
      </c>
      <c r="E2017" s="8" t="str">
        <f>IF(总支出!D2017="","",总支出!D2017)</f>
        <v/>
      </c>
      <c r="F2017" s="6" t="str">
        <f>IF(总支出!E2017="","",总支出!E2017)</f>
        <v/>
      </c>
      <c r="G2017" s="6" t="str">
        <f>IF(总支出!H2017="","",总支出!H2017)</f>
        <v/>
      </c>
      <c r="H2017" s="6" t="str">
        <f>IF(总支出!I2017="","自动",总支出!I2017)</f>
        <v>自动</v>
      </c>
      <c r="I2017" s="6" t="str">
        <f>IF(F2017="","",IFERROR(VLOOKUP(F2017,税费设置!$A$15:$B$27,2,FALSE),"含税不明"))</f>
        <v/>
      </c>
      <c r="J2017" s="6" t="str">
        <f t="shared" si="218"/>
        <v/>
      </c>
      <c r="K2017" s="6" t="str">
        <f>IF(AND(税费设置!$B$5="是",G2017="个人支出",J2017="应税"),"是","否")</f>
        <v>否</v>
      </c>
      <c r="L2017" s="8">
        <f t="shared" si="219"/>
        <v>0</v>
      </c>
      <c r="M2017" s="8">
        <f t="shared" si="220"/>
        <v>0</v>
      </c>
      <c r="N2017" s="8">
        <f t="shared" si="221"/>
        <v>0</v>
      </c>
      <c r="O2017" s="8">
        <f t="shared" si="222"/>
        <v>0</v>
      </c>
      <c r="P2017" s="8">
        <f>IF(K2017&lt;&gt;"是",0,IF(税费设置!$B$6="是",E2017/(1+税费设置!$B$10),E2017))</f>
        <v>0</v>
      </c>
      <c r="Q2017" s="8">
        <f>IF(K2017&lt;&gt;"是",0,P2017*税费设置!$B$8)</f>
        <v>0</v>
      </c>
      <c r="R2017" s="8">
        <f>IF(K2017&lt;&gt;"是",0,P2017*税费设置!$B$9)</f>
        <v>0</v>
      </c>
      <c r="S2017" s="8">
        <f t="shared" si="223"/>
        <v>0</v>
      </c>
    </row>
    <row r="2018" spans="1:19" ht="13.9">
      <c r="A2018" s="6" t="str">
        <f>IF(总支出!A2018="","",总支出!A2018)</f>
        <v/>
      </c>
      <c r="B2018" s="7" t="str">
        <f>IF(总支出!B2018="","",总支出!B2018)</f>
        <v/>
      </c>
      <c r="C2018" s="6" t="str">
        <f t="shared" si="217"/>
        <v/>
      </c>
      <c r="D2018" s="6" t="str">
        <f>IF(总支出!C2018="","",总支出!C2018)</f>
        <v/>
      </c>
      <c r="E2018" s="8" t="str">
        <f>IF(总支出!D2018="","",总支出!D2018)</f>
        <v/>
      </c>
      <c r="F2018" s="6" t="str">
        <f>IF(总支出!E2018="","",总支出!E2018)</f>
        <v/>
      </c>
      <c r="G2018" s="6" t="str">
        <f>IF(总支出!H2018="","",总支出!H2018)</f>
        <v/>
      </c>
      <c r="H2018" s="6" t="str">
        <f>IF(总支出!I2018="","自动",总支出!I2018)</f>
        <v>自动</v>
      </c>
      <c r="I2018" s="6" t="str">
        <f>IF(F2018="","",IFERROR(VLOOKUP(F2018,税费设置!$A$15:$B$27,2,FALSE),"含税不明"))</f>
        <v/>
      </c>
      <c r="J2018" s="6" t="str">
        <f t="shared" si="218"/>
        <v/>
      </c>
      <c r="K2018" s="6" t="str">
        <f>IF(AND(税费设置!$B$5="是",G2018="个人支出",J2018="应税"),"是","否")</f>
        <v>否</v>
      </c>
      <c r="L2018" s="8">
        <f t="shared" si="219"/>
        <v>0</v>
      </c>
      <c r="M2018" s="8">
        <f t="shared" si="220"/>
        <v>0</v>
      </c>
      <c r="N2018" s="8">
        <f t="shared" si="221"/>
        <v>0</v>
      </c>
      <c r="O2018" s="8">
        <f t="shared" si="222"/>
        <v>0</v>
      </c>
      <c r="P2018" s="8">
        <f>IF(K2018&lt;&gt;"是",0,IF(税费设置!$B$6="是",E2018/(1+税费设置!$B$10),E2018))</f>
        <v>0</v>
      </c>
      <c r="Q2018" s="8">
        <f>IF(K2018&lt;&gt;"是",0,P2018*税费设置!$B$8)</f>
        <v>0</v>
      </c>
      <c r="R2018" s="8">
        <f>IF(K2018&lt;&gt;"是",0,P2018*税费设置!$B$9)</f>
        <v>0</v>
      </c>
      <c r="S2018" s="8">
        <f t="shared" si="223"/>
        <v>0</v>
      </c>
    </row>
    <row r="2019" spans="1:19" ht="13.9">
      <c r="A2019" s="6" t="str">
        <f>IF(总支出!A2019="","",总支出!A2019)</f>
        <v/>
      </c>
      <c r="B2019" s="7" t="str">
        <f>IF(总支出!B2019="","",总支出!B2019)</f>
        <v/>
      </c>
      <c r="C2019" s="6" t="str">
        <f t="shared" si="217"/>
        <v/>
      </c>
      <c r="D2019" s="6" t="str">
        <f>IF(总支出!C2019="","",总支出!C2019)</f>
        <v/>
      </c>
      <c r="E2019" s="8" t="str">
        <f>IF(总支出!D2019="","",总支出!D2019)</f>
        <v/>
      </c>
      <c r="F2019" s="6" t="str">
        <f>IF(总支出!E2019="","",总支出!E2019)</f>
        <v/>
      </c>
      <c r="G2019" s="6" t="str">
        <f>IF(总支出!H2019="","",总支出!H2019)</f>
        <v/>
      </c>
      <c r="H2019" s="6" t="str">
        <f>IF(总支出!I2019="","自动",总支出!I2019)</f>
        <v>自动</v>
      </c>
      <c r="I2019" s="6" t="str">
        <f>IF(F2019="","",IFERROR(VLOOKUP(F2019,税费设置!$A$15:$B$27,2,FALSE),"含税不明"))</f>
        <v/>
      </c>
      <c r="J2019" s="6" t="str">
        <f t="shared" si="218"/>
        <v/>
      </c>
      <c r="K2019" s="6" t="str">
        <f>IF(AND(税费设置!$B$5="是",G2019="个人支出",J2019="应税"),"是","否")</f>
        <v>否</v>
      </c>
      <c r="L2019" s="8">
        <f t="shared" si="219"/>
        <v>0</v>
      </c>
      <c r="M2019" s="8">
        <f t="shared" si="220"/>
        <v>0</v>
      </c>
      <c r="N2019" s="8">
        <f t="shared" si="221"/>
        <v>0</v>
      </c>
      <c r="O2019" s="8">
        <f t="shared" si="222"/>
        <v>0</v>
      </c>
      <c r="P2019" s="8">
        <f>IF(K2019&lt;&gt;"是",0,IF(税费设置!$B$6="是",E2019/(1+税费设置!$B$10),E2019))</f>
        <v>0</v>
      </c>
      <c r="Q2019" s="8">
        <f>IF(K2019&lt;&gt;"是",0,P2019*税费设置!$B$8)</f>
        <v>0</v>
      </c>
      <c r="R2019" s="8">
        <f>IF(K2019&lt;&gt;"是",0,P2019*税费设置!$B$9)</f>
        <v>0</v>
      </c>
      <c r="S2019" s="8">
        <f t="shared" si="223"/>
        <v>0</v>
      </c>
    </row>
    <row r="2020" spans="1:19" ht="13.9">
      <c r="A2020" s="6" t="str">
        <f>IF(总支出!A2020="","",总支出!A2020)</f>
        <v/>
      </c>
      <c r="B2020" s="7" t="str">
        <f>IF(总支出!B2020="","",总支出!B2020)</f>
        <v/>
      </c>
      <c r="C2020" s="6" t="str">
        <f t="shared" si="217"/>
        <v/>
      </c>
      <c r="D2020" s="6" t="str">
        <f>IF(总支出!C2020="","",总支出!C2020)</f>
        <v/>
      </c>
      <c r="E2020" s="8" t="str">
        <f>IF(总支出!D2020="","",总支出!D2020)</f>
        <v/>
      </c>
      <c r="F2020" s="6" t="str">
        <f>IF(总支出!E2020="","",总支出!E2020)</f>
        <v/>
      </c>
      <c r="G2020" s="6" t="str">
        <f>IF(总支出!H2020="","",总支出!H2020)</f>
        <v/>
      </c>
      <c r="H2020" s="6" t="str">
        <f>IF(总支出!I2020="","自动",总支出!I2020)</f>
        <v>自动</v>
      </c>
      <c r="I2020" s="6" t="str">
        <f>IF(F2020="","",IFERROR(VLOOKUP(F2020,税费设置!$A$15:$B$27,2,FALSE),"含税不明"))</f>
        <v/>
      </c>
      <c r="J2020" s="6" t="str">
        <f t="shared" si="218"/>
        <v/>
      </c>
      <c r="K2020" s="6" t="str">
        <f>IF(AND(税费设置!$B$5="是",G2020="个人支出",J2020="应税"),"是","否")</f>
        <v>否</v>
      </c>
      <c r="L2020" s="8">
        <f t="shared" si="219"/>
        <v>0</v>
      </c>
      <c r="M2020" s="8">
        <f t="shared" si="220"/>
        <v>0</v>
      </c>
      <c r="N2020" s="8">
        <f t="shared" si="221"/>
        <v>0</v>
      </c>
      <c r="O2020" s="8">
        <f t="shared" si="222"/>
        <v>0</v>
      </c>
      <c r="P2020" s="8">
        <f>IF(K2020&lt;&gt;"是",0,IF(税费设置!$B$6="是",E2020/(1+税费设置!$B$10),E2020))</f>
        <v>0</v>
      </c>
      <c r="Q2020" s="8">
        <f>IF(K2020&lt;&gt;"是",0,P2020*税费设置!$B$8)</f>
        <v>0</v>
      </c>
      <c r="R2020" s="8">
        <f>IF(K2020&lt;&gt;"是",0,P2020*税费设置!$B$9)</f>
        <v>0</v>
      </c>
      <c r="S2020" s="8">
        <f t="shared" si="223"/>
        <v>0</v>
      </c>
    </row>
    <row r="2021" spans="1:19" ht="13.9">
      <c r="A2021" s="6" t="str">
        <f>IF(总支出!A2021="","",总支出!A2021)</f>
        <v/>
      </c>
      <c r="B2021" s="7" t="str">
        <f>IF(总支出!B2021="","",总支出!B2021)</f>
        <v/>
      </c>
      <c r="C2021" s="6" t="str">
        <f t="shared" si="217"/>
        <v/>
      </c>
      <c r="D2021" s="6" t="str">
        <f>IF(总支出!C2021="","",总支出!C2021)</f>
        <v/>
      </c>
      <c r="E2021" s="8" t="str">
        <f>IF(总支出!D2021="","",总支出!D2021)</f>
        <v/>
      </c>
      <c r="F2021" s="6" t="str">
        <f>IF(总支出!E2021="","",总支出!E2021)</f>
        <v/>
      </c>
      <c r="G2021" s="6" t="str">
        <f>IF(总支出!H2021="","",总支出!H2021)</f>
        <v/>
      </c>
      <c r="H2021" s="6" t="str">
        <f>IF(总支出!I2021="","自动",总支出!I2021)</f>
        <v>自动</v>
      </c>
      <c r="I2021" s="6" t="str">
        <f>IF(F2021="","",IFERROR(VLOOKUP(F2021,税费设置!$A$15:$B$27,2,FALSE),"含税不明"))</f>
        <v/>
      </c>
      <c r="J2021" s="6" t="str">
        <f t="shared" si="218"/>
        <v/>
      </c>
      <c r="K2021" s="6" t="str">
        <f>IF(AND(税费设置!$B$5="是",G2021="个人支出",J2021="应税"),"是","否")</f>
        <v>否</v>
      </c>
      <c r="L2021" s="8">
        <f t="shared" si="219"/>
        <v>0</v>
      </c>
      <c r="M2021" s="8">
        <f t="shared" si="220"/>
        <v>0</v>
      </c>
      <c r="N2021" s="8">
        <f t="shared" si="221"/>
        <v>0</v>
      </c>
      <c r="O2021" s="8">
        <f t="shared" si="222"/>
        <v>0</v>
      </c>
      <c r="P2021" s="8">
        <f>IF(K2021&lt;&gt;"是",0,IF(税费设置!$B$6="是",E2021/(1+税费设置!$B$10),E2021))</f>
        <v>0</v>
      </c>
      <c r="Q2021" s="8">
        <f>IF(K2021&lt;&gt;"是",0,P2021*税费设置!$B$8)</f>
        <v>0</v>
      </c>
      <c r="R2021" s="8">
        <f>IF(K2021&lt;&gt;"是",0,P2021*税费设置!$B$9)</f>
        <v>0</v>
      </c>
      <c r="S2021" s="8">
        <f t="shared" si="223"/>
        <v>0</v>
      </c>
    </row>
    <row r="2022" spans="1:19" ht="13.9">
      <c r="A2022" s="6" t="str">
        <f>IF(总支出!A2022="","",总支出!A2022)</f>
        <v/>
      </c>
      <c r="B2022" s="7" t="str">
        <f>IF(总支出!B2022="","",总支出!B2022)</f>
        <v/>
      </c>
      <c r="C2022" s="6" t="str">
        <f t="shared" si="217"/>
        <v/>
      </c>
      <c r="D2022" s="6" t="str">
        <f>IF(总支出!C2022="","",总支出!C2022)</f>
        <v/>
      </c>
      <c r="E2022" s="8" t="str">
        <f>IF(总支出!D2022="","",总支出!D2022)</f>
        <v/>
      </c>
      <c r="F2022" s="6" t="str">
        <f>IF(总支出!E2022="","",总支出!E2022)</f>
        <v/>
      </c>
      <c r="G2022" s="6" t="str">
        <f>IF(总支出!H2022="","",总支出!H2022)</f>
        <v/>
      </c>
      <c r="H2022" s="6" t="str">
        <f>IF(总支出!I2022="","自动",总支出!I2022)</f>
        <v>自动</v>
      </c>
      <c r="I2022" s="6" t="str">
        <f>IF(F2022="","",IFERROR(VLOOKUP(F2022,税费设置!$A$15:$B$27,2,FALSE),"含税不明"))</f>
        <v/>
      </c>
      <c r="J2022" s="6" t="str">
        <f t="shared" si="218"/>
        <v/>
      </c>
      <c r="K2022" s="6" t="str">
        <f>IF(AND(税费设置!$B$5="是",G2022="个人支出",J2022="应税"),"是","否")</f>
        <v>否</v>
      </c>
      <c r="L2022" s="8">
        <f t="shared" si="219"/>
        <v>0</v>
      </c>
      <c r="M2022" s="8">
        <f t="shared" si="220"/>
        <v>0</v>
      </c>
      <c r="N2022" s="8">
        <f t="shared" si="221"/>
        <v>0</v>
      </c>
      <c r="O2022" s="8">
        <f t="shared" si="222"/>
        <v>0</v>
      </c>
      <c r="P2022" s="8">
        <f>IF(K2022&lt;&gt;"是",0,IF(税费设置!$B$6="是",E2022/(1+税费设置!$B$10),E2022))</f>
        <v>0</v>
      </c>
      <c r="Q2022" s="8">
        <f>IF(K2022&lt;&gt;"是",0,P2022*税费设置!$B$8)</f>
        <v>0</v>
      </c>
      <c r="R2022" s="8">
        <f>IF(K2022&lt;&gt;"是",0,P2022*税费设置!$B$9)</f>
        <v>0</v>
      </c>
      <c r="S2022" s="8">
        <f t="shared" si="223"/>
        <v>0</v>
      </c>
    </row>
    <row r="2023" spans="1:19" ht="13.9">
      <c r="A2023" s="6" t="str">
        <f>IF(总支出!A2023="","",总支出!A2023)</f>
        <v/>
      </c>
      <c r="B2023" s="7" t="str">
        <f>IF(总支出!B2023="","",总支出!B2023)</f>
        <v/>
      </c>
      <c r="C2023" s="6" t="str">
        <f t="shared" si="217"/>
        <v/>
      </c>
      <c r="D2023" s="6" t="str">
        <f>IF(总支出!C2023="","",总支出!C2023)</f>
        <v/>
      </c>
      <c r="E2023" s="8" t="str">
        <f>IF(总支出!D2023="","",总支出!D2023)</f>
        <v/>
      </c>
      <c r="F2023" s="6" t="str">
        <f>IF(总支出!E2023="","",总支出!E2023)</f>
        <v/>
      </c>
      <c r="G2023" s="6" t="str">
        <f>IF(总支出!H2023="","",总支出!H2023)</f>
        <v/>
      </c>
      <c r="H2023" s="6" t="str">
        <f>IF(总支出!I2023="","自动",总支出!I2023)</f>
        <v>自动</v>
      </c>
      <c r="I2023" s="6" t="str">
        <f>IF(F2023="","",IFERROR(VLOOKUP(F2023,税费设置!$A$15:$B$27,2,FALSE),"含税不明"))</f>
        <v/>
      </c>
      <c r="J2023" s="6" t="str">
        <f t="shared" si="218"/>
        <v/>
      </c>
      <c r="K2023" s="6" t="str">
        <f>IF(AND(税费设置!$B$5="是",G2023="个人支出",J2023="应税"),"是","否")</f>
        <v>否</v>
      </c>
      <c r="L2023" s="8">
        <f t="shared" si="219"/>
        <v>0</v>
      </c>
      <c r="M2023" s="8">
        <f t="shared" si="220"/>
        <v>0</v>
      </c>
      <c r="N2023" s="8">
        <f t="shared" si="221"/>
        <v>0</v>
      </c>
      <c r="O2023" s="8">
        <f t="shared" si="222"/>
        <v>0</v>
      </c>
      <c r="P2023" s="8">
        <f>IF(K2023&lt;&gt;"是",0,IF(税费设置!$B$6="是",E2023/(1+税费设置!$B$10),E2023))</f>
        <v>0</v>
      </c>
      <c r="Q2023" s="8">
        <f>IF(K2023&lt;&gt;"是",0,P2023*税费设置!$B$8)</f>
        <v>0</v>
      </c>
      <c r="R2023" s="8">
        <f>IF(K2023&lt;&gt;"是",0,P2023*税费设置!$B$9)</f>
        <v>0</v>
      </c>
      <c r="S2023" s="8">
        <f t="shared" si="223"/>
        <v>0</v>
      </c>
    </row>
    <row r="2024" spans="1:19" ht="13.9">
      <c r="A2024" s="6" t="str">
        <f>IF(总支出!A2024="","",总支出!A2024)</f>
        <v/>
      </c>
      <c r="B2024" s="7" t="str">
        <f>IF(总支出!B2024="","",总支出!B2024)</f>
        <v/>
      </c>
      <c r="C2024" s="6" t="str">
        <f t="shared" si="217"/>
        <v/>
      </c>
      <c r="D2024" s="6" t="str">
        <f>IF(总支出!C2024="","",总支出!C2024)</f>
        <v/>
      </c>
      <c r="E2024" s="8" t="str">
        <f>IF(总支出!D2024="","",总支出!D2024)</f>
        <v/>
      </c>
      <c r="F2024" s="6" t="str">
        <f>IF(总支出!E2024="","",总支出!E2024)</f>
        <v/>
      </c>
      <c r="G2024" s="6" t="str">
        <f>IF(总支出!H2024="","",总支出!H2024)</f>
        <v/>
      </c>
      <c r="H2024" s="6" t="str">
        <f>IF(总支出!I2024="","自动",总支出!I2024)</f>
        <v>自动</v>
      </c>
      <c r="I2024" s="6" t="str">
        <f>IF(F2024="","",IFERROR(VLOOKUP(F2024,税费设置!$A$15:$B$27,2,FALSE),"含税不明"))</f>
        <v/>
      </c>
      <c r="J2024" s="6" t="str">
        <f t="shared" si="218"/>
        <v/>
      </c>
      <c r="K2024" s="6" t="str">
        <f>IF(AND(税费设置!$B$5="是",G2024="个人支出",J2024="应税"),"是","否")</f>
        <v>否</v>
      </c>
      <c r="L2024" s="8">
        <f t="shared" si="219"/>
        <v>0</v>
      </c>
      <c r="M2024" s="8">
        <f t="shared" si="220"/>
        <v>0</v>
      </c>
      <c r="N2024" s="8">
        <f t="shared" si="221"/>
        <v>0</v>
      </c>
      <c r="O2024" s="8">
        <f t="shared" si="222"/>
        <v>0</v>
      </c>
      <c r="P2024" s="8">
        <f>IF(K2024&lt;&gt;"是",0,IF(税费设置!$B$6="是",E2024/(1+税费设置!$B$10),E2024))</f>
        <v>0</v>
      </c>
      <c r="Q2024" s="8">
        <f>IF(K2024&lt;&gt;"是",0,P2024*税费设置!$B$8)</f>
        <v>0</v>
      </c>
      <c r="R2024" s="8">
        <f>IF(K2024&lt;&gt;"是",0,P2024*税费设置!$B$9)</f>
        <v>0</v>
      </c>
      <c r="S2024" s="8">
        <f t="shared" si="223"/>
        <v>0</v>
      </c>
    </row>
    <row r="2025" spans="1:19" ht="13.9">
      <c r="A2025" s="6" t="str">
        <f>IF(总支出!A2025="","",总支出!A2025)</f>
        <v/>
      </c>
      <c r="B2025" s="7" t="str">
        <f>IF(总支出!B2025="","",总支出!B2025)</f>
        <v/>
      </c>
      <c r="C2025" s="6" t="str">
        <f t="shared" si="217"/>
        <v/>
      </c>
      <c r="D2025" s="6" t="str">
        <f>IF(总支出!C2025="","",总支出!C2025)</f>
        <v/>
      </c>
      <c r="E2025" s="8" t="str">
        <f>IF(总支出!D2025="","",总支出!D2025)</f>
        <v/>
      </c>
      <c r="F2025" s="6" t="str">
        <f>IF(总支出!E2025="","",总支出!E2025)</f>
        <v/>
      </c>
      <c r="G2025" s="6" t="str">
        <f>IF(总支出!H2025="","",总支出!H2025)</f>
        <v/>
      </c>
      <c r="H2025" s="6" t="str">
        <f>IF(总支出!I2025="","自动",总支出!I2025)</f>
        <v>自动</v>
      </c>
      <c r="I2025" s="6" t="str">
        <f>IF(F2025="","",IFERROR(VLOOKUP(F2025,税费设置!$A$15:$B$27,2,FALSE),"含税不明"))</f>
        <v/>
      </c>
      <c r="J2025" s="6" t="str">
        <f t="shared" si="218"/>
        <v/>
      </c>
      <c r="K2025" s="6" t="str">
        <f>IF(AND(税费设置!$B$5="是",G2025="个人支出",J2025="应税"),"是","否")</f>
        <v>否</v>
      </c>
      <c r="L2025" s="8">
        <f t="shared" si="219"/>
        <v>0</v>
      </c>
      <c r="M2025" s="8">
        <f t="shared" si="220"/>
        <v>0</v>
      </c>
      <c r="N2025" s="8">
        <f t="shared" si="221"/>
        <v>0</v>
      </c>
      <c r="O2025" s="8">
        <f t="shared" si="222"/>
        <v>0</v>
      </c>
      <c r="P2025" s="8">
        <f>IF(K2025&lt;&gt;"是",0,IF(税费设置!$B$6="是",E2025/(1+税费设置!$B$10),E2025))</f>
        <v>0</v>
      </c>
      <c r="Q2025" s="8">
        <f>IF(K2025&lt;&gt;"是",0,P2025*税费设置!$B$8)</f>
        <v>0</v>
      </c>
      <c r="R2025" s="8">
        <f>IF(K2025&lt;&gt;"是",0,P2025*税费设置!$B$9)</f>
        <v>0</v>
      </c>
      <c r="S2025" s="8">
        <f t="shared" si="223"/>
        <v>0</v>
      </c>
    </row>
    <row r="2026" spans="1:19" ht="13.9">
      <c r="A2026" s="6" t="str">
        <f>IF(总支出!A2026="","",总支出!A2026)</f>
        <v/>
      </c>
      <c r="B2026" s="7" t="str">
        <f>IF(总支出!B2026="","",总支出!B2026)</f>
        <v/>
      </c>
      <c r="C2026" s="6" t="str">
        <f t="shared" si="217"/>
        <v/>
      </c>
      <c r="D2026" s="6" t="str">
        <f>IF(总支出!C2026="","",总支出!C2026)</f>
        <v/>
      </c>
      <c r="E2026" s="8" t="str">
        <f>IF(总支出!D2026="","",总支出!D2026)</f>
        <v/>
      </c>
      <c r="F2026" s="6" t="str">
        <f>IF(总支出!E2026="","",总支出!E2026)</f>
        <v/>
      </c>
      <c r="G2026" s="6" t="str">
        <f>IF(总支出!H2026="","",总支出!H2026)</f>
        <v/>
      </c>
      <c r="H2026" s="6" t="str">
        <f>IF(总支出!I2026="","自动",总支出!I2026)</f>
        <v>自动</v>
      </c>
      <c r="I2026" s="6" t="str">
        <f>IF(F2026="","",IFERROR(VLOOKUP(F2026,税费设置!$A$15:$B$27,2,FALSE),"含税不明"))</f>
        <v/>
      </c>
      <c r="J2026" s="6" t="str">
        <f t="shared" si="218"/>
        <v/>
      </c>
      <c r="K2026" s="6" t="str">
        <f>IF(AND(税费设置!$B$5="是",G2026="个人支出",J2026="应税"),"是","否")</f>
        <v>否</v>
      </c>
      <c r="L2026" s="8">
        <f t="shared" si="219"/>
        <v>0</v>
      </c>
      <c r="M2026" s="8">
        <f t="shared" si="220"/>
        <v>0</v>
      </c>
      <c r="N2026" s="8">
        <f t="shared" si="221"/>
        <v>0</v>
      </c>
      <c r="O2026" s="8">
        <f t="shared" si="222"/>
        <v>0</v>
      </c>
      <c r="P2026" s="8">
        <f>IF(K2026&lt;&gt;"是",0,IF(税费设置!$B$6="是",E2026/(1+税费设置!$B$10),E2026))</f>
        <v>0</v>
      </c>
      <c r="Q2026" s="8">
        <f>IF(K2026&lt;&gt;"是",0,P2026*税费设置!$B$8)</f>
        <v>0</v>
      </c>
      <c r="R2026" s="8">
        <f>IF(K2026&lt;&gt;"是",0,P2026*税费设置!$B$9)</f>
        <v>0</v>
      </c>
      <c r="S2026" s="8">
        <f t="shared" si="223"/>
        <v>0</v>
      </c>
    </row>
    <row r="2027" spans="1:19" ht="13.9">
      <c r="A2027" s="6" t="str">
        <f>IF(总支出!A2027="","",总支出!A2027)</f>
        <v/>
      </c>
      <c r="B2027" s="7" t="str">
        <f>IF(总支出!B2027="","",总支出!B2027)</f>
        <v/>
      </c>
      <c r="C2027" s="6" t="str">
        <f t="shared" si="217"/>
        <v/>
      </c>
      <c r="D2027" s="6" t="str">
        <f>IF(总支出!C2027="","",总支出!C2027)</f>
        <v/>
      </c>
      <c r="E2027" s="8" t="str">
        <f>IF(总支出!D2027="","",总支出!D2027)</f>
        <v/>
      </c>
      <c r="F2027" s="6" t="str">
        <f>IF(总支出!E2027="","",总支出!E2027)</f>
        <v/>
      </c>
      <c r="G2027" s="6" t="str">
        <f>IF(总支出!H2027="","",总支出!H2027)</f>
        <v/>
      </c>
      <c r="H2027" s="6" t="str">
        <f>IF(总支出!I2027="","自动",总支出!I2027)</f>
        <v>自动</v>
      </c>
      <c r="I2027" s="6" t="str">
        <f>IF(F2027="","",IFERROR(VLOOKUP(F2027,税费设置!$A$15:$B$27,2,FALSE),"含税不明"))</f>
        <v/>
      </c>
      <c r="J2027" s="6" t="str">
        <f t="shared" si="218"/>
        <v/>
      </c>
      <c r="K2027" s="6" t="str">
        <f>IF(AND(税费设置!$B$5="是",G2027="个人支出",J2027="应税"),"是","否")</f>
        <v>否</v>
      </c>
      <c r="L2027" s="8">
        <f t="shared" si="219"/>
        <v>0</v>
      </c>
      <c r="M2027" s="8">
        <f t="shared" si="220"/>
        <v>0</v>
      </c>
      <c r="N2027" s="8">
        <f t="shared" si="221"/>
        <v>0</v>
      </c>
      <c r="O2027" s="8">
        <f t="shared" si="222"/>
        <v>0</v>
      </c>
      <c r="P2027" s="8">
        <f>IF(K2027&lt;&gt;"是",0,IF(税费设置!$B$6="是",E2027/(1+税费设置!$B$10),E2027))</f>
        <v>0</v>
      </c>
      <c r="Q2027" s="8">
        <f>IF(K2027&lt;&gt;"是",0,P2027*税费设置!$B$8)</f>
        <v>0</v>
      </c>
      <c r="R2027" s="8">
        <f>IF(K2027&lt;&gt;"是",0,P2027*税费设置!$B$9)</f>
        <v>0</v>
      </c>
      <c r="S2027" s="8">
        <f t="shared" si="223"/>
        <v>0</v>
      </c>
    </row>
    <row r="2028" spans="1:19" ht="13.9">
      <c r="A2028" s="6" t="str">
        <f>IF(总支出!A2028="","",总支出!A2028)</f>
        <v/>
      </c>
      <c r="B2028" s="7" t="str">
        <f>IF(总支出!B2028="","",总支出!B2028)</f>
        <v/>
      </c>
      <c r="C2028" s="6" t="str">
        <f t="shared" si="217"/>
        <v/>
      </c>
      <c r="D2028" s="6" t="str">
        <f>IF(总支出!C2028="","",总支出!C2028)</f>
        <v/>
      </c>
      <c r="E2028" s="8" t="str">
        <f>IF(总支出!D2028="","",总支出!D2028)</f>
        <v/>
      </c>
      <c r="F2028" s="6" t="str">
        <f>IF(总支出!E2028="","",总支出!E2028)</f>
        <v/>
      </c>
      <c r="G2028" s="6" t="str">
        <f>IF(总支出!H2028="","",总支出!H2028)</f>
        <v/>
      </c>
      <c r="H2028" s="6" t="str">
        <f>IF(总支出!I2028="","自动",总支出!I2028)</f>
        <v>自动</v>
      </c>
      <c r="I2028" s="6" t="str">
        <f>IF(F2028="","",IFERROR(VLOOKUP(F2028,税费设置!$A$15:$B$27,2,FALSE),"含税不明"))</f>
        <v/>
      </c>
      <c r="J2028" s="6" t="str">
        <f t="shared" si="218"/>
        <v/>
      </c>
      <c r="K2028" s="6" t="str">
        <f>IF(AND(税费设置!$B$5="是",G2028="个人支出",J2028="应税"),"是","否")</f>
        <v>否</v>
      </c>
      <c r="L2028" s="8">
        <f t="shared" si="219"/>
        <v>0</v>
      </c>
      <c r="M2028" s="8">
        <f t="shared" si="220"/>
        <v>0</v>
      </c>
      <c r="N2028" s="8">
        <f t="shared" si="221"/>
        <v>0</v>
      </c>
      <c r="O2028" s="8">
        <f t="shared" si="222"/>
        <v>0</v>
      </c>
      <c r="P2028" s="8">
        <f>IF(K2028&lt;&gt;"是",0,IF(税费设置!$B$6="是",E2028/(1+税费设置!$B$10),E2028))</f>
        <v>0</v>
      </c>
      <c r="Q2028" s="8">
        <f>IF(K2028&lt;&gt;"是",0,P2028*税费设置!$B$8)</f>
        <v>0</v>
      </c>
      <c r="R2028" s="8">
        <f>IF(K2028&lt;&gt;"是",0,P2028*税费设置!$B$9)</f>
        <v>0</v>
      </c>
      <c r="S2028" s="8">
        <f t="shared" si="223"/>
        <v>0</v>
      </c>
    </row>
    <row r="2029" spans="1:19" ht="13.9">
      <c r="A2029" s="6" t="str">
        <f>IF(总支出!A2029="","",总支出!A2029)</f>
        <v/>
      </c>
      <c r="B2029" s="7" t="str">
        <f>IF(总支出!B2029="","",总支出!B2029)</f>
        <v/>
      </c>
      <c r="C2029" s="6" t="str">
        <f t="shared" si="217"/>
        <v/>
      </c>
      <c r="D2029" s="6" t="str">
        <f>IF(总支出!C2029="","",总支出!C2029)</f>
        <v/>
      </c>
      <c r="E2029" s="8" t="str">
        <f>IF(总支出!D2029="","",总支出!D2029)</f>
        <v/>
      </c>
      <c r="F2029" s="6" t="str">
        <f>IF(总支出!E2029="","",总支出!E2029)</f>
        <v/>
      </c>
      <c r="G2029" s="6" t="str">
        <f>IF(总支出!H2029="","",总支出!H2029)</f>
        <v/>
      </c>
      <c r="H2029" s="6" t="str">
        <f>IF(总支出!I2029="","自动",总支出!I2029)</f>
        <v>自动</v>
      </c>
      <c r="I2029" s="6" t="str">
        <f>IF(F2029="","",IFERROR(VLOOKUP(F2029,税费设置!$A$15:$B$27,2,FALSE),"含税不明"))</f>
        <v/>
      </c>
      <c r="J2029" s="6" t="str">
        <f t="shared" si="218"/>
        <v/>
      </c>
      <c r="K2029" s="6" t="str">
        <f>IF(AND(税费设置!$B$5="是",G2029="个人支出",J2029="应税"),"是","否")</f>
        <v>否</v>
      </c>
      <c r="L2029" s="8">
        <f t="shared" si="219"/>
        <v>0</v>
      </c>
      <c r="M2029" s="8">
        <f t="shared" si="220"/>
        <v>0</v>
      </c>
      <c r="N2029" s="8">
        <f t="shared" si="221"/>
        <v>0</v>
      </c>
      <c r="O2029" s="8">
        <f t="shared" si="222"/>
        <v>0</v>
      </c>
      <c r="P2029" s="8">
        <f>IF(K2029&lt;&gt;"是",0,IF(税费设置!$B$6="是",E2029/(1+税费设置!$B$10),E2029))</f>
        <v>0</v>
      </c>
      <c r="Q2029" s="8">
        <f>IF(K2029&lt;&gt;"是",0,P2029*税费设置!$B$8)</f>
        <v>0</v>
      </c>
      <c r="R2029" s="8">
        <f>IF(K2029&lt;&gt;"是",0,P2029*税费设置!$B$9)</f>
        <v>0</v>
      </c>
      <c r="S2029" s="8">
        <f t="shared" si="223"/>
        <v>0</v>
      </c>
    </row>
    <row r="2030" spans="1:19" ht="13.9">
      <c r="A2030" s="6" t="str">
        <f>IF(总支出!A2030="","",总支出!A2030)</f>
        <v/>
      </c>
      <c r="B2030" s="7" t="str">
        <f>IF(总支出!B2030="","",总支出!B2030)</f>
        <v/>
      </c>
      <c r="C2030" s="6" t="str">
        <f t="shared" si="217"/>
        <v/>
      </c>
      <c r="D2030" s="6" t="str">
        <f>IF(总支出!C2030="","",总支出!C2030)</f>
        <v/>
      </c>
      <c r="E2030" s="8" t="str">
        <f>IF(总支出!D2030="","",总支出!D2030)</f>
        <v/>
      </c>
      <c r="F2030" s="6" t="str">
        <f>IF(总支出!E2030="","",总支出!E2030)</f>
        <v/>
      </c>
      <c r="G2030" s="6" t="str">
        <f>IF(总支出!H2030="","",总支出!H2030)</f>
        <v/>
      </c>
      <c r="H2030" s="6" t="str">
        <f>IF(总支出!I2030="","自动",总支出!I2030)</f>
        <v>自动</v>
      </c>
      <c r="I2030" s="6" t="str">
        <f>IF(F2030="","",IFERROR(VLOOKUP(F2030,税费设置!$A$15:$B$27,2,FALSE),"含税不明"))</f>
        <v/>
      </c>
      <c r="J2030" s="6" t="str">
        <f t="shared" si="218"/>
        <v/>
      </c>
      <c r="K2030" s="6" t="str">
        <f>IF(AND(税费设置!$B$5="是",G2030="个人支出",J2030="应税"),"是","否")</f>
        <v>否</v>
      </c>
      <c r="L2030" s="8">
        <f t="shared" si="219"/>
        <v>0</v>
      </c>
      <c r="M2030" s="8">
        <f t="shared" si="220"/>
        <v>0</v>
      </c>
      <c r="N2030" s="8">
        <f t="shared" si="221"/>
        <v>0</v>
      </c>
      <c r="O2030" s="8">
        <f t="shared" si="222"/>
        <v>0</v>
      </c>
      <c r="P2030" s="8">
        <f>IF(K2030&lt;&gt;"是",0,IF(税费设置!$B$6="是",E2030/(1+税费设置!$B$10),E2030))</f>
        <v>0</v>
      </c>
      <c r="Q2030" s="8">
        <f>IF(K2030&lt;&gt;"是",0,P2030*税费设置!$B$8)</f>
        <v>0</v>
      </c>
      <c r="R2030" s="8">
        <f>IF(K2030&lt;&gt;"是",0,P2030*税费设置!$B$9)</f>
        <v>0</v>
      </c>
      <c r="S2030" s="8">
        <f t="shared" si="223"/>
        <v>0</v>
      </c>
    </row>
    <row r="2031" spans="1:19" ht="13.9">
      <c r="A2031" s="6" t="str">
        <f>IF(总支出!A2031="","",总支出!A2031)</f>
        <v/>
      </c>
      <c r="B2031" s="7" t="str">
        <f>IF(总支出!B2031="","",总支出!B2031)</f>
        <v/>
      </c>
      <c r="C2031" s="6" t="str">
        <f t="shared" si="217"/>
        <v/>
      </c>
      <c r="D2031" s="6" t="str">
        <f>IF(总支出!C2031="","",总支出!C2031)</f>
        <v/>
      </c>
      <c r="E2031" s="8" t="str">
        <f>IF(总支出!D2031="","",总支出!D2031)</f>
        <v/>
      </c>
      <c r="F2031" s="6" t="str">
        <f>IF(总支出!E2031="","",总支出!E2031)</f>
        <v/>
      </c>
      <c r="G2031" s="6" t="str">
        <f>IF(总支出!H2031="","",总支出!H2031)</f>
        <v/>
      </c>
      <c r="H2031" s="6" t="str">
        <f>IF(总支出!I2031="","自动",总支出!I2031)</f>
        <v>自动</v>
      </c>
      <c r="I2031" s="6" t="str">
        <f>IF(F2031="","",IFERROR(VLOOKUP(F2031,税费设置!$A$15:$B$27,2,FALSE),"含税不明"))</f>
        <v/>
      </c>
      <c r="J2031" s="6" t="str">
        <f t="shared" si="218"/>
        <v/>
      </c>
      <c r="K2031" s="6" t="str">
        <f>IF(AND(税费设置!$B$5="是",G2031="个人支出",J2031="应税"),"是","否")</f>
        <v>否</v>
      </c>
      <c r="L2031" s="8">
        <f t="shared" si="219"/>
        <v>0</v>
      </c>
      <c r="M2031" s="8">
        <f t="shared" si="220"/>
        <v>0</v>
      </c>
      <c r="N2031" s="8">
        <f t="shared" si="221"/>
        <v>0</v>
      </c>
      <c r="O2031" s="8">
        <f t="shared" si="222"/>
        <v>0</v>
      </c>
      <c r="P2031" s="8">
        <f>IF(K2031&lt;&gt;"是",0,IF(税费设置!$B$6="是",E2031/(1+税费设置!$B$10),E2031))</f>
        <v>0</v>
      </c>
      <c r="Q2031" s="8">
        <f>IF(K2031&lt;&gt;"是",0,P2031*税费设置!$B$8)</f>
        <v>0</v>
      </c>
      <c r="R2031" s="8">
        <f>IF(K2031&lt;&gt;"是",0,P2031*税费设置!$B$9)</f>
        <v>0</v>
      </c>
      <c r="S2031" s="8">
        <f t="shared" si="223"/>
        <v>0</v>
      </c>
    </row>
    <row r="2032" spans="1:19" ht="13.9">
      <c r="A2032" s="6" t="str">
        <f>IF(总支出!A2032="","",总支出!A2032)</f>
        <v/>
      </c>
      <c r="B2032" s="7" t="str">
        <f>IF(总支出!B2032="","",总支出!B2032)</f>
        <v/>
      </c>
      <c r="C2032" s="6" t="str">
        <f t="shared" si="217"/>
        <v/>
      </c>
      <c r="D2032" s="6" t="str">
        <f>IF(总支出!C2032="","",总支出!C2032)</f>
        <v/>
      </c>
      <c r="E2032" s="8" t="str">
        <f>IF(总支出!D2032="","",总支出!D2032)</f>
        <v/>
      </c>
      <c r="F2032" s="6" t="str">
        <f>IF(总支出!E2032="","",总支出!E2032)</f>
        <v/>
      </c>
      <c r="G2032" s="6" t="str">
        <f>IF(总支出!H2032="","",总支出!H2032)</f>
        <v/>
      </c>
      <c r="H2032" s="6" t="str">
        <f>IF(总支出!I2032="","自动",总支出!I2032)</f>
        <v>自动</v>
      </c>
      <c r="I2032" s="6" t="str">
        <f>IF(F2032="","",IFERROR(VLOOKUP(F2032,税费设置!$A$15:$B$27,2,FALSE),"含税不明"))</f>
        <v/>
      </c>
      <c r="J2032" s="6" t="str">
        <f t="shared" si="218"/>
        <v/>
      </c>
      <c r="K2032" s="6" t="str">
        <f>IF(AND(税费设置!$B$5="是",G2032="个人支出",J2032="应税"),"是","否")</f>
        <v>否</v>
      </c>
      <c r="L2032" s="8">
        <f t="shared" si="219"/>
        <v>0</v>
      </c>
      <c r="M2032" s="8">
        <f t="shared" si="220"/>
        <v>0</v>
      </c>
      <c r="N2032" s="8">
        <f t="shared" si="221"/>
        <v>0</v>
      </c>
      <c r="O2032" s="8">
        <f t="shared" si="222"/>
        <v>0</v>
      </c>
      <c r="P2032" s="8">
        <f>IF(K2032&lt;&gt;"是",0,IF(税费设置!$B$6="是",E2032/(1+税费设置!$B$10),E2032))</f>
        <v>0</v>
      </c>
      <c r="Q2032" s="8">
        <f>IF(K2032&lt;&gt;"是",0,P2032*税费设置!$B$8)</f>
        <v>0</v>
      </c>
      <c r="R2032" s="8">
        <f>IF(K2032&lt;&gt;"是",0,P2032*税费设置!$B$9)</f>
        <v>0</v>
      </c>
      <c r="S2032" s="8">
        <f t="shared" si="223"/>
        <v>0</v>
      </c>
    </row>
    <row r="2033" spans="1:19" ht="13.9">
      <c r="A2033" s="6" t="str">
        <f>IF(总支出!A2033="","",总支出!A2033)</f>
        <v/>
      </c>
      <c r="B2033" s="7" t="str">
        <f>IF(总支出!B2033="","",总支出!B2033)</f>
        <v/>
      </c>
      <c r="C2033" s="6" t="str">
        <f t="shared" si="217"/>
        <v/>
      </c>
      <c r="D2033" s="6" t="str">
        <f>IF(总支出!C2033="","",总支出!C2033)</f>
        <v/>
      </c>
      <c r="E2033" s="8" t="str">
        <f>IF(总支出!D2033="","",总支出!D2033)</f>
        <v/>
      </c>
      <c r="F2033" s="6" t="str">
        <f>IF(总支出!E2033="","",总支出!E2033)</f>
        <v/>
      </c>
      <c r="G2033" s="6" t="str">
        <f>IF(总支出!H2033="","",总支出!H2033)</f>
        <v/>
      </c>
      <c r="H2033" s="6" t="str">
        <f>IF(总支出!I2033="","自动",总支出!I2033)</f>
        <v>自动</v>
      </c>
      <c r="I2033" s="6" t="str">
        <f>IF(F2033="","",IFERROR(VLOOKUP(F2033,税费设置!$A$15:$B$27,2,FALSE),"含税不明"))</f>
        <v/>
      </c>
      <c r="J2033" s="6" t="str">
        <f t="shared" si="218"/>
        <v/>
      </c>
      <c r="K2033" s="6" t="str">
        <f>IF(AND(税费设置!$B$5="是",G2033="个人支出",J2033="应税"),"是","否")</f>
        <v>否</v>
      </c>
      <c r="L2033" s="8">
        <f t="shared" si="219"/>
        <v>0</v>
      </c>
      <c r="M2033" s="8">
        <f t="shared" si="220"/>
        <v>0</v>
      </c>
      <c r="N2033" s="8">
        <f t="shared" si="221"/>
        <v>0</v>
      </c>
      <c r="O2033" s="8">
        <f t="shared" si="222"/>
        <v>0</v>
      </c>
      <c r="P2033" s="8">
        <f>IF(K2033&lt;&gt;"是",0,IF(税费设置!$B$6="是",E2033/(1+税费设置!$B$10),E2033))</f>
        <v>0</v>
      </c>
      <c r="Q2033" s="8">
        <f>IF(K2033&lt;&gt;"是",0,P2033*税费设置!$B$8)</f>
        <v>0</v>
      </c>
      <c r="R2033" s="8">
        <f>IF(K2033&lt;&gt;"是",0,P2033*税费设置!$B$9)</f>
        <v>0</v>
      </c>
      <c r="S2033" s="8">
        <f t="shared" si="223"/>
        <v>0</v>
      </c>
    </row>
    <row r="2034" spans="1:19" ht="13.9">
      <c r="A2034" s="6" t="str">
        <f>IF(总支出!A2034="","",总支出!A2034)</f>
        <v/>
      </c>
      <c r="B2034" s="7" t="str">
        <f>IF(总支出!B2034="","",总支出!B2034)</f>
        <v/>
      </c>
      <c r="C2034" s="6" t="str">
        <f t="shared" si="217"/>
        <v/>
      </c>
      <c r="D2034" s="6" t="str">
        <f>IF(总支出!C2034="","",总支出!C2034)</f>
        <v/>
      </c>
      <c r="E2034" s="8" t="str">
        <f>IF(总支出!D2034="","",总支出!D2034)</f>
        <v/>
      </c>
      <c r="F2034" s="6" t="str">
        <f>IF(总支出!E2034="","",总支出!E2034)</f>
        <v/>
      </c>
      <c r="G2034" s="6" t="str">
        <f>IF(总支出!H2034="","",总支出!H2034)</f>
        <v/>
      </c>
      <c r="H2034" s="6" t="str">
        <f>IF(总支出!I2034="","自动",总支出!I2034)</f>
        <v>自动</v>
      </c>
      <c r="I2034" s="6" t="str">
        <f>IF(F2034="","",IFERROR(VLOOKUP(F2034,税费设置!$A$15:$B$27,2,FALSE),"含税不明"))</f>
        <v/>
      </c>
      <c r="J2034" s="6" t="str">
        <f t="shared" si="218"/>
        <v/>
      </c>
      <c r="K2034" s="6" t="str">
        <f>IF(AND(税费设置!$B$5="是",G2034="个人支出",J2034="应税"),"是","否")</f>
        <v>否</v>
      </c>
      <c r="L2034" s="8">
        <f t="shared" si="219"/>
        <v>0</v>
      </c>
      <c r="M2034" s="8">
        <f t="shared" si="220"/>
        <v>0</v>
      </c>
      <c r="N2034" s="8">
        <f t="shared" si="221"/>
        <v>0</v>
      </c>
      <c r="O2034" s="8">
        <f t="shared" si="222"/>
        <v>0</v>
      </c>
      <c r="P2034" s="8">
        <f>IF(K2034&lt;&gt;"是",0,IF(税费设置!$B$6="是",E2034/(1+税费设置!$B$10),E2034))</f>
        <v>0</v>
      </c>
      <c r="Q2034" s="8">
        <f>IF(K2034&lt;&gt;"是",0,P2034*税费设置!$B$8)</f>
        <v>0</v>
      </c>
      <c r="R2034" s="8">
        <f>IF(K2034&lt;&gt;"是",0,P2034*税费设置!$B$9)</f>
        <v>0</v>
      </c>
      <c r="S2034" s="8">
        <f t="shared" si="223"/>
        <v>0</v>
      </c>
    </row>
    <row r="2035" spans="1:19" ht="13.9">
      <c r="A2035" s="6" t="str">
        <f>IF(总支出!A2035="","",总支出!A2035)</f>
        <v/>
      </c>
      <c r="B2035" s="7" t="str">
        <f>IF(总支出!B2035="","",总支出!B2035)</f>
        <v/>
      </c>
      <c r="C2035" s="6" t="str">
        <f t="shared" si="217"/>
        <v/>
      </c>
      <c r="D2035" s="6" t="str">
        <f>IF(总支出!C2035="","",总支出!C2035)</f>
        <v/>
      </c>
      <c r="E2035" s="8" t="str">
        <f>IF(总支出!D2035="","",总支出!D2035)</f>
        <v/>
      </c>
      <c r="F2035" s="6" t="str">
        <f>IF(总支出!E2035="","",总支出!E2035)</f>
        <v/>
      </c>
      <c r="G2035" s="6" t="str">
        <f>IF(总支出!H2035="","",总支出!H2035)</f>
        <v/>
      </c>
      <c r="H2035" s="6" t="str">
        <f>IF(总支出!I2035="","自动",总支出!I2035)</f>
        <v>自动</v>
      </c>
      <c r="I2035" s="6" t="str">
        <f>IF(F2035="","",IFERROR(VLOOKUP(F2035,税费设置!$A$15:$B$27,2,FALSE),"含税不明"))</f>
        <v/>
      </c>
      <c r="J2035" s="6" t="str">
        <f t="shared" si="218"/>
        <v/>
      </c>
      <c r="K2035" s="6" t="str">
        <f>IF(AND(税费设置!$B$5="是",G2035="个人支出",J2035="应税"),"是","否")</f>
        <v>否</v>
      </c>
      <c r="L2035" s="8">
        <f t="shared" si="219"/>
        <v>0</v>
      </c>
      <c r="M2035" s="8">
        <f t="shared" si="220"/>
        <v>0</v>
      </c>
      <c r="N2035" s="8">
        <f t="shared" si="221"/>
        <v>0</v>
      </c>
      <c r="O2035" s="8">
        <f t="shared" si="222"/>
        <v>0</v>
      </c>
      <c r="P2035" s="8">
        <f>IF(K2035&lt;&gt;"是",0,IF(税费设置!$B$6="是",E2035/(1+税费设置!$B$10),E2035))</f>
        <v>0</v>
      </c>
      <c r="Q2035" s="8">
        <f>IF(K2035&lt;&gt;"是",0,P2035*税费设置!$B$8)</f>
        <v>0</v>
      </c>
      <c r="R2035" s="8">
        <f>IF(K2035&lt;&gt;"是",0,P2035*税费设置!$B$9)</f>
        <v>0</v>
      </c>
      <c r="S2035" s="8">
        <f t="shared" si="223"/>
        <v>0</v>
      </c>
    </row>
    <row r="2036" spans="1:19" ht="13.9">
      <c r="A2036" s="6" t="str">
        <f>IF(总支出!A2036="","",总支出!A2036)</f>
        <v/>
      </c>
      <c r="B2036" s="7" t="str">
        <f>IF(总支出!B2036="","",总支出!B2036)</f>
        <v/>
      </c>
      <c r="C2036" s="6" t="str">
        <f t="shared" si="217"/>
        <v/>
      </c>
      <c r="D2036" s="6" t="str">
        <f>IF(总支出!C2036="","",总支出!C2036)</f>
        <v/>
      </c>
      <c r="E2036" s="8" t="str">
        <f>IF(总支出!D2036="","",总支出!D2036)</f>
        <v/>
      </c>
      <c r="F2036" s="6" t="str">
        <f>IF(总支出!E2036="","",总支出!E2036)</f>
        <v/>
      </c>
      <c r="G2036" s="6" t="str">
        <f>IF(总支出!H2036="","",总支出!H2036)</f>
        <v/>
      </c>
      <c r="H2036" s="6" t="str">
        <f>IF(总支出!I2036="","自动",总支出!I2036)</f>
        <v>自动</v>
      </c>
      <c r="I2036" s="6" t="str">
        <f>IF(F2036="","",IFERROR(VLOOKUP(F2036,税费设置!$A$15:$B$27,2,FALSE),"含税不明"))</f>
        <v/>
      </c>
      <c r="J2036" s="6" t="str">
        <f t="shared" si="218"/>
        <v/>
      </c>
      <c r="K2036" s="6" t="str">
        <f>IF(AND(税费设置!$B$5="是",G2036="个人支出",J2036="应税"),"是","否")</f>
        <v>否</v>
      </c>
      <c r="L2036" s="8">
        <f t="shared" si="219"/>
        <v>0</v>
      </c>
      <c r="M2036" s="8">
        <f t="shared" si="220"/>
        <v>0</v>
      </c>
      <c r="N2036" s="8">
        <f t="shared" si="221"/>
        <v>0</v>
      </c>
      <c r="O2036" s="8">
        <f t="shared" si="222"/>
        <v>0</v>
      </c>
      <c r="P2036" s="8">
        <f>IF(K2036&lt;&gt;"是",0,IF(税费设置!$B$6="是",E2036/(1+税费设置!$B$10),E2036))</f>
        <v>0</v>
      </c>
      <c r="Q2036" s="8">
        <f>IF(K2036&lt;&gt;"是",0,P2036*税费设置!$B$8)</f>
        <v>0</v>
      </c>
      <c r="R2036" s="8">
        <f>IF(K2036&lt;&gt;"是",0,P2036*税费设置!$B$9)</f>
        <v>0</v>
      </c>
      <c r="S2036" s="8">
        <f t="shared" si="223"/>
        <v>0</v>
      </c>
    </row>
    <row r="2037" spans="1:19" ht="13.9">
      <c r="A2037" s="6" t="str">
        <f>IF(总支出!A2037="","",总支出!A2037)</f>
        <v/>
      </c>
      <c r="B2037" s="7" t="str">
        <f>IF(总支出!B2037="","",总支出!B2037)</f>
        <v/>
      </c>
      <c r="C2037" s="6" t="str">
        <f t="shared" si="217"/>
        <v/>
      </c>
      <c r="D2037" s="6" t="str">
        <f>IF(总支出!C2037="","",总支出!C2037)</f>
        <v/>
      </c>
      <c r="E2037" s="8" t="str">
        <f>IF(总支出!D2037="","",总支出!D2037)</f>
        <v/>
      </c>
      <c r="F2037" s="6" t="str">
        <f>IF(总支出!E2037="","",总支出!E2037)</f>
        <v/>
      </c>
      <c r="G2037" s="6" t="str">
        <f>IF(总支出!H2037="","",总支出!H2037)</f>
        <v/>
      </c>
      <c r="H2037" s="6" t="str">
        <f>IF(总支出!I2037="","自动",总支出!I2037)</f>
        <v>自动</v>
      </c>
      <c r="I2037" s="6" t="str">
        <f>IF(F2037="","",IFERROR(VLOOKUP(F2037,税费设置!$A$15:$B$27,2,FALSE),"含税不明"))</f>
        <v/>
      </c>
      <c r="J2037" s="6" t="str">
        <f t="shared" si="218"/>
        <v/>
      </c>
      <c r="K2037" s="6" t="str">
        <f>IF(AND(税费设置!$B$5="是",G2037="个人支出",J2037="应税"),"是","否")</f>
        <v>否</v>
      </c>
      <c r="L2037" s="8">
        <f t="shared" si="219"/>
        <v>0</v>
      </c>
      <c r="M2037" s="8">
        <f t="shared" si="220"/>
        <v>0</v>
      </c>
      <c r="N2037" s="8">
        <f t="shared" si="221"/>
        <v>0</v>
      </c>
      <c r="O2037" s="8">
        <f t="shared" si="222"/>
        <v>0</v>
      </c>
      <c r="P2037" s="8">
        <f>IF(K2037&lt;&gt;"是",0,IF(税费设置!$B$6="是",E2037/(1+税费设置!$B$10),E2037))</f>
        <v>0</v>
      </c>
      <c r="Q2037" s="8">
        <f>IF(K2037&lt;&gt;"是",0,P2037*税费设置!$B$8)</f>
        <v>0</v>
      </c>
      <c r="R2037" s="8">
        <f>IF(K2037&lt;&gt;"是",0,P2037*税费设置!$B$9)</f>
        <v>0</v>
      </c>
      <c r="S2037" s="8">
        <f t="shared" si="223"/>
        <v>0</v>
      </c>
    </row>
    <row r="2038" spans="1:19" ht="13.9">
      <c r="A2038" s="6" t="str">
        <f>IF(总支出!A2038="","",总支出!A2038)</f>
        <v/>
      </c>
      <c r="B2038" s="7" t="str">
        <f>IF(总支出!B2038="","",总支出!B2038)</f>
        <v/>
      </c>
      <c r="C2038" s="6" t="str">
        <f t="shared" si="217"/>
        <v/>
      </c>
      <c r="D2038" s="6" t="str">
        <f>IF(总支出!C2038="","",总支出!C2038)</f>
        <v/>
      </c>
      <c r="E2038" s="8" t="str">
        <f>IF(总支出!D2038="","",总支出!D2038)</f>
        <v/>
      </c>
      <c r="F2038" s="6" t="str">
        <f>IF(总支出!E2038="","",总支出!E2038)</f>
        <v/>
      </c>
      <c r="G2038" s="6" t="str">
        <f>IF(总支出!H2038="","",总支出!H2038)</f>
        <v/>
      </c>
      <c r="H2038" s="6" t="str">
        <f>IF(总支出!I2038="","自动",总支出!I2038)</f>
        <v>自动</v>
      </c>
      <c r="I2038" s="6" t="str">
        <f>IF(F2038="","",IFERROR(VLOOKUP(F2038,税费设置!$A$15:$B$27,2,FALSE),"含税不明"))</f>
        <v/>
      </c>
      <c r="J2038" s="6" t="str">
        <f t="shared" si="218"/>
        <v/>
      </c>
      <c r="K2038" s="6" t="str">
        <f>IF(AND(税费设置!$B$5="是",G2038="个人支出",J2038="应税"),"是","否")</f>
        <v>否</v>
      </c>
      <c r="L2038" s="8">
        <f t="shared" si="219"/>
        <v>0</v>
      </c>
      <c r="M2038" s="8">
        <f t="shared" si="220"/>
        <v>0</v>
      </c>
      <c r="N2038" s="8">
        <f t="shared" si="221"/>
        <v>0</v>
      </c>
      <c r="O2038" s="8">
        <f t="shared" si="222"/>
        <v>0</v>
      </c>
      <c r="P2038" s="8">
        <f>IF(K2038&lt;&gt;"是",0,IF(税费设置!$B$6="是",E2038/(1+税费设置!$B$10),E2038))</f>
        <v>0</v>
      </c>
      <c r="Q2038" s="8">
        <f>IF(K2038&lt;&gt;"是",0,P2038*税费设置!$B$8)</f>
        <v>0</v>
      </c>
      <c r="R2038" s="8">
        <f>IF(K2038&lt;&gt;"是",0,P2038*税费设置!$B$9)</f>
        <v>0</v>
      </c>
      <c r="S2038" s="8">
        <f t="shared" si="223"/>
        <v>0</v>
      </c>
    </row>
    <row r="2039" spans="1:19" ht="13.9">
      <c r="A2039" s="6" t="str">
        <f>IF(总支出!A2039="","",总支出!A2039)</f>
        <v/>
      </c>
      <c r="B2039" s="7" t="str">
        <f>IF(总支出!B2039="","",总支出!B2039)</f>
        <v/>
      </c>
      <c r="C2039" s="6" t="str">
        <f t="shared" si="217"/>
        <v/>
      </c>
      <c r="D2039" s="6" t="str">
        <f>IF(总支出!C2039="","",总支出!C2039)</f>
        <v/>
      </c>
      <c r="E2039" s="8" t="str">
        <f>IF(总支出!D2039="","",总支出!D2039)</f>
        <v/>
      </c>
      <c r="F2039" s="6" t="str">
        <f>IF(总支出!E2039="","",总支出!E2039)</f>
        <v/>
      </c>
      <c r="G2039" s="6" t="str">
        <f>IF(总支出!H2039="","",总支出!H2039)</f>
        <v/>
      </c>
      <c r="H2039" s="6" t="str">
        <f>IF(总支出!I2039="","自动",总支出!I2039)</f>
        <v>自动</v>
      </c>
      <c r="I2039" s="6" t="str">
        <f>IF(F2039="","",IFERROR(VLOOKUP(F2039,税费设置!$A$15:$B$27,2,FALSE),"含税不明"))</f>
        <v/>
      </c>
      <c r="J2039" s="6" t="str">
        <f t="shared" si="218"/>
        <v/>
      </c>
      <c r="K2039" s="6" t="str">
        <f>IF(AND(税费设置!$B$5="是",G2039="个人支出",J2039="应税"),"是","否")</f>
        <v>否</v>
      </c>
      <c r="L2039" s="8">
        <f t="shared" si="219"/>
        <v>0</v>
      </c>
      <c r="M2039" s="8">
        <f t="shared" si="220"/>
        <v>0</v>
      </c>
      <c r="N2039" s="8">
        <f t="shared" si="221"/>
        <v>0</v>
      </c>
      <c r="O2039" s="8">
        <f t="shared" si="222"/>
        <v>0</v>
      </c>
      <c r="P2039" s="8">
        <f>IF(K2039&lt;&gt;"是",0,IF(税费设置!$B$6="是",E2039/(1+税费设置!$B$10),E2039))</f>
        <v>0</v>
      </c>
      <c r="Q2039" s="8">
        <f>IF(K2039&lt;&gt;"是",0,P2039*税费设置!$B$8)</f>
        <v>0</v>
      </c>
      <c r="R2039" s="8">
        <f>IF(K2039&lt;&gt;"是",0,P2039*税费设置!$B$9)</f>
        <v>0</v>
      </c>
      <c r="S2039" s="8">
        <f t="shared" si="223"/>
        <v>0</v>
      </c>
    </row>
    <row r="2040" spans="1:19" ht="13.9">
      <c r="A2040" s="6" t="str">
        <f>IF(总支出!A2040="","",总支出!A2040)</f>
        <v/>
      </c>
      <c r="B2040" s="7" t="str">
        <f>IF(总支出!B2040="","",总支出!B2040)</f>
        <v/>
      </c>
      <c r="C2040" s="6" t="str">
        <f t="shared" si="217"/>
        <v/>
      </c>
      <c r="D2040" s="6" t="str">
        <f>IF(总支出!C2040="","",总支出!C2040)</f>
        <v/>
      </c>
      <c r="E2040" s="8" t="str">
        <f>IF(总支出!D2040="","",总支出!D2040)</f>
        <v/>
      </c>
      <c r="F2040" s="6" t="str">
        <f>IF(总支出!E2040="","",总支出!E2040)</f>
        <v/>
      </c>
      <c r="G2040" s="6" t="str">
        <f>IF(总支出!H2040="","",总支出!H2040)</f>
        <v/>
      </c>
      <c r="H2040" s="6" t="str">
        <f>IF(总支出!I2040="","自动",总支出!I2040)</f>
        <v>自动</v>
      </c>
      <c r="I2040" s="6" t="str">
        <f>IF(F2040="","",IFERROR(VLOOKUP(F2040,税费设置!$A$15:$B$27,2,FALSE),"含税不明"))</f>
        <v/>
      </c>
      <c r="J2040" s="6" t="str">
        <f t="shared" si="218"/>
        <v/>
      </c>
      <c r="K2040" s="6" t="str">
        <f>IF(AND(税费设置!$B$5="是",G2040="个人支出",J2040="应税"),"是","否")</f>
        <v>否</v>
      </c>
      <c r="L2040" s="8">
        <f t="shared" si="219"/>
        <v>0</v>
      </c>
      <c r="M2040" s="8">
        <f t="shared" si="220"/>
        <v>0</v>
      </c>
      <c r="N2040" s="8">
        <f t="shared" si="221"/>
        <v>0</v>
      </c>
      <c r="O2040" s="8">
        <f t="shared" si="222"/>
        <v>0</v>
      </c>
      <c r="P2040" s="8">
        <f>IF(K2040&lt;&gt;"是",0,IF(税费设置!$B$6="是",E2040/(1+税费设置!$B$10),E2040))</f>
        <v>0</v>
      </c>
      <c r="Q2040" s="8">
        <f>IF(K2040&lt;&gt;"是",0,P2040*税费设置!$B$8)</f>
        <v>0</v>
      </c>
      <c r="R2040" s="8">
        <f>IF(K2040&lt;&gt;"是",0,P2040*税费设置!$B$9)</f>
        <v>0</v>
      </c>
      <c r="S2040" s="8">
        <f t="shared" si="223"/>
        <v>0</v>
      </c>
    </row>
    <row r="2041" spans="1:19" ht="13.9">
      <c r="A2041" s="6" t="str">
        <f>IF(总支出!A2041="","",总支出!A2041)</f>
        <v/>
      </c>
      <c r="B2041" s="7" t="str">
        <f>IF(总支出!B2041="","",总支出!B2041)</f>
        <v/>
      </c>
      <c r="C2041" s="6" t="str">
        <f t="shared" si="217"/>
        <v/>
      </c>
      <c r="D2041" s="6" t="str">
        <f>IF(总支出!C2041="","",总支出!C2041)</f>
        <v/>
      </c>
      <c r="E2041" s="8" t="str">
        <f>IF(总支出!D2041="","",总支出!D2041)</f>
        <v/>
      </c>
      <c r="F2041" s="6" t="str">
        <f>IF(总支出!E2041="","",总支出!E2041)</f>
        <v/>
      </c>
      <c r="G2041" s="6" t="str">
        <f>IF(总支出!H2041="","",总支出!H2041)</f>
        <v/>
      </c>
      <c r="H2041" s="6" t="str">
        <f>IF(总支出!I2041="","自动",总支出!I2041)</f>
        <v>自动</v>
      </c>
      <c r="I2041" s="6" t="str">
        <f>IF(F2041="","",IFERROR(VLOOKUP(F2041,税费设置!$A$15:$B$27,2,FALSE),"含税不明"))</f>
        <v/>
      </c>
      <c r="J2041" s="6" t="str">
        <f t="shared" si="218"/>
        <v/>
      </c>
      <c r="K2041" s="6" t="str">
        <f>IF(AND(税费设置!$B$5="是",G2041="个人支出",J2041="应税"),"是","否")</f>
        <v>否</v>
      </c>
      <c r="L2041" s="8">
        <f t="shared" si="219"/>
        <v>0</v>
      </c>
      <c r="M2041" s="8">
        <f t="shared" si="220"/>
        <v>0</v>
      </c>
      <c r="N2041" s="8">
        <f t="shared" si="221"/>
        <v>0</v>
      </c>
      <c r="O2041" s="8">
        <f t="shared" si="222"/>
        <v>0</v>
      </c>
      <c r="P2041" s="8">
        <f>IF(K2041&lt;&gt;"是",0,IF(税费设置!$B$6="是",E2041/(1+税费设置!$B$10),E2041))</f>
        <v>0</v>
      </c>
      <c r="Q2041" s="8">
        <f>IF(K2041&lt;&gt;"是",0,P2041*税费设置!$B$8)</f>
        <v>0</v>
      </c>
      <c r="R2041" s="8">
        <f>IF(K2041&lt;&gt;"是",0,P2041*税费设置!$B$9)</f>
        <v>0</v>
      </c>
      <c r="S2041" s="8">
        <f t="shared" si="223"/>
        <v>0</v>
      </c>
    </row>
    <row r="2042" spans="1:19" ht="13.9">
      <c r="A2042" s="6" t="str">
        <f>IF(总支出!A2042="","",总支出!A2042)</f>
        <v/>
      </c>
      <c r="B2042" s="7" t="str">
        <f>IF(总支出!B2042="","",总支出!B2042)</f>
        <v/>
      </c>
      <c r="C2042" s="6" t="str">
        <f t="shared" si="217"/>
        <v/>
      </c>
      <c r="D2042" s="6" t="str">
        <f>IF(总支出!C2042="","",总支出!C2042)</f>
        <v/>
      </c>
      <c r="E2042" s="8" t="str">
        <f>IF(总支出!D2042="","",总支出!D2042)</f>
        <v/>
      </c>
      <c r="F2042" s="6" t="str">
        <f>IF(总支出!E2042="","",总支出!E2042)</f>
        <v/>
      </c>
      <c r="G2042" s="6" t="str">
        <f>IF(总支出!H2042="","",总支出!H2042)</f>
        <v/>
      </c>
      <c r="H2042" s="6" t="str">
        <f>IF(总支出!I2042="","自动",总支出!I2042)</f>
        <v>自动</v>
      </c>
      <c r="I2042" s="6" t="str">
        <f>IF(F2042="","",IFERROR(VLOOKUP(F2042,税费设置!$A$15:$B$27,2,FALSE),"含税不明"))</f>
        <v/>
      </c>
      <c r="J2042" s="6" t="str">
        <f t="shared" si="218"/>
        <v/>
      </c>
      <c r="K2042" s="6" t="str">
        <f>IF(AND(税费设置!$B$5="是",G2042="个人支出",J2042="应税"),"是","否")</f>
        <v>否</v>
      </c>
      <c r="L2042" s="8">
        <f t="shared" si="219"/>
        <v>0</v>
      </c>
      <c r="M2042" s="8">
        <f t="shared" si="220"/>
        <v>0</v>
      </c>
      <c r="N2042" s="8">
        <f t="shared" si="221"/>
        <v>0</v>
      </c>
      <c r="O2042" s="8">
        <f t="shared" si="222"/>
        <v>0</v>
      </c>
      <c r="P2042" s="8">
        <f>IF(K2042&lt;&gt;"是",0,IF(税费设置!$B$6="是",E2042/(1+税费设置!$B$10),E2042))</f>
        <v>0</v>
      </c>
      <c r="Q2042" s="8">
        <f>IF(K2042&lt;&gt;"是",0,P2042*税费设置!$B$8)</f>
        <v>0</v>
      </c>
      <c r="R2042" s="8">
        <f>IF(K2042&lt;&gt;"是",0,P2042*税费设置!$B$9)</f>
        <v>0</v>
      </c>
      <c r="S2042" s="8">
        <f t="shared" si="223"/>
        <v>0</v>
      </c>
    </row>
    <row r="2043" spans="1:19" ht="13.9">
      <c r="A2043" s="6" t="str">
        <f>IF(总支出!A2043="","",总支出!A2043)</f>
        <v/>
      </c>
      <c r="B2043" s="7" t="str">
        <f>IF(总支出!B2043="","",总支出!B2043)</f>
        <v/>
      </c>
      <c r="C2043" s="6" t="str">
        <f t="shared" si="217"/>
        <v/>
      </c>
      <c r="D2043" s="6" t="str">
        <f>IF(总支出!C2043="","",总支出!C2043)</f>
        <v/>
      </c>
      <c r="E2043" s="8" t="str">
        <f>IF(总支出!D2043="","",总支出!D2043)</f>
        <v/>
      </c>
      <c r="F2043" s="6" t="str">
        <f>IF(总支出!E2043="","",总支出!E2043)</f>
        <v/>
      </c>
      <c r="G2043" s="6" t="str">
        <f>IF(总支出!H2043="","",总支出!H2043)</f>
        <v/>
      </c>
      <c r="H2043" s="6" t="str">
        <f>IF(总支出!I2043="","自动",总支出!I2043)</f>
        <v>自动</v>
      </c>
      <c r="I2043" s="6" t="str">
        <f>IF(F2043="","",IFERROR(VLOOKUP(F2043,税费设置!$A$15:$B$27,2,FALSE),"含税不明"))</f>
        <v/>
      </c>
      <c r="J2043" s="6" t="str">
        <f t="shared" si="218"/>
        <v/>
      </c>
      <c r="K2043" s="6" t="str">
        <f>IF(AND(税费设置!$B$5="是",G2043="个人支出",J2043="应税"),"是","否")</f>
        <v>否</v>
      </c>
      <c r="L2043" s="8">
        <f t="shared" si="219"/>
        <v>0</v>
      </c>
      <c r="M2043" s="8">
        <f t="shared" si="220"/>
        <v>0</v>
      </c>
      <c r="N2043" s="8">
        <f t="shared" si="221"/>
        <v>0</v>
      </c>
      <c r="O2043" s="8">
        <f t="shared" si="222"/>
        <v>0</v>
      </c>
      <c r="P2043" s="8">
        <f>IF(K2043&lt;&gt;"是",0,IF(税费设置!$B$6="是",E2043/(1+税费设置!$B$10),E2043))</f>
        <v>0</v>
      </c>
      <c r="Q2043" s="8">
        <f>IF(K2043&lt;&gt;"是",0,P2043*税费设置!$B$8)</f>
        <v>0</v>
      </c>
      <c r="R2043" s="8">
        <f>IF(K2043&lt;&gt;"是",0,P2043*税费设置!$B$9)</f>
        <v>0</v>
      </c>
      <c r="S2043" s="8">
        <f t="shared" si="223"/>
        <v>0</v>
      </c>
    </row>
    <row r="2044" spans="1:19" ht="13.9">
      <c r="A2044" s="6" t="str">
        <f>IF(总支出!A2044="","",总支出!A2044)</f>
        <v/>
      </c>
      <c r="B2044" s="7" t="str">
        <f>IF(总支出!B2044="","",总支出!B2044)</f>
        <v/>
      </c>
      <c r="C2044" s="6" t="str">
        <f t="shared" si="217"/>
        <v/>
      </c>
      <c r="D2044" s="6" t="str">
        <f>IF(总支出!C2044="","",总支出!C2044)</f>
        <v/>
      </c>
      <c r="E2044" s="8" t="str">
        <f>IF(总支出!D2044="","",总支出!D2044)</f>
        <v/>
      </c>
      <c r="F2044" s="6" t="str">
        <f>IF(总支出!E2044="","",总支出!E2044)</f>
        <v/>
      </c>
      <c r="G2044" s="6" t="str">
        <f>IF(总支出!H2044="","",总支出!H2044)</f>
        <v/>
      </c>
      <c r="H2044" s="6" t="str">
        <f>IF(总支出!I2044="","自动",总支出!I2044)</f>
        <v>自动</v>
      </c>
      <c r="I2044" s="6" t="str">
        <f>IF(F2044="","",IFERROR(VLOOKUP(F2044,税费设置!$A$15:$B$27,2,FALSE),"含税不明"))</f>
        <v/>
      </c>
      <c r="J2044" s="6" t="str">
        <f t="shared" si="218"/>
        <v/>
      </c>
      <c r="K2044" s="6" t="str">
        <f>IF(AND(税费设置!$B$5="是",G2044="个人支出",J2044="应税"),"是","否")</f>
        <v>否</v>
      </c>
      <c r="L2044" s="8">
        <f t="shared" si="219"/>
        <v>0</v>
      </c>
      <c r="M2044" s="8">
        <f t="shared" si="220"/>
        <v>0</v>
      </c>
      <c r="N2044" s="8">
        <f t="shared" si="221"/>
        <v>0</v>
      </c>
      <c r="O2044" s="8">
        <f t="shared" si="222"/>
        <v>0</v>
      </c>
      <c r="P2044" s="8">
        <f>IF(K2044&lt;&gt;"是",0,IF(税费设置!$B$6="是",E2044/(1+税费设置!$B$10),E2044))</f>
        <v>0</v>
      </c>
      <c r="Q2044" s="8">
        <f>IF(K2044&lt;&gt;"是",0,P2044*税费设置!$B$8)</f>
        <v>0</v>
      </c>
      <c r="R2044" s="8">
        <f>IF(K2044&lt;&gt;"是",0,P2044*税费设置!$B$9)</f>
        <v>0</v>
      </c>
      <c r="S2044" s="8">
        <f t="shared" si="223"/>
        <v>0</v>
      </c>
    </row>
    <row r="2045" spans="1:19" ht="13.9">
      <c r="A2045" s="6" t="str">
        <f>IF(总支出!A2045="","",总支出!A2045)</f>
        <v/>
      </c>
      <c r="B2045" s="7" t="str">
        <f>IF(总支出!B2045="","",总支出!B2045)</f>
        <v/>
      </c>
      <c r="C2045" s="6" t="str">
        <f t="shared" si="217"/>
        <v/>
      </c>
      <c r="D2045" s="6" t="str">
        <f>IF(总支出!C2045="","",总支出!C2045)</f>
        <v/>
      </c>
      <c r="E2045" s="8" t="str">
        <f>IF(总支出!D2045="","",总支出!D2045)</f>
        <v/>
      </c>
      <c r="F2045" s="6" t="str">
        <f>IF(总支出!E2045="","",总支出!E2045)</f>
        <v/>
      </c>
      <c r="G2045" s="6" t="str">
        <f>IF(总支出!H2045="","",总支出!H2045)</f>
        <v/>
      </c>
      <c r="H2045" s="6" t="str">
        <f>IF(总支出!I2045="","自动",总支出!I2045)</f>
        <v>自动</v>
      </c>
      <c r="I2045" s="6" t="str">
        <f>IF(F2045="","",IFERROR(VLOOKUP(F2045,税费设置!$A$15:$B$27,2,FALSE),"含税不明"))</f>
        <v/>
      </c>
      <c r="J2045" s="6" t="str">
        <f t="shared" si="218"/>
        <v/>
      </c>
      <c r="K2045" s="6" t="str">
        <f>IF(AND(税费设置!$B$5="是",G2045="个人支出",J2045="应税"),"是","否")</f>
        <v>否</v>
      </c>
      <c r="L2045" s="8">
        <f t="shared" si="219"/>
        <v>0</v>
      </c>
      <c r="M2045" s="8">
        <f t="shared" si="220"/>
        <v>0</v>
      </c>
      <c r="N2045" s="8">
        <f t="shared" si="221"/>
        <v>0</v>
      </c>
      <c r="O2045" s="8">
        <f t="shared" si="222"/>
        <v>0</v>
      </c>
      <c r="P2045" s="8">
        <f>IF(K2045&lt;&gt;"是",0,IF(税费设置!$B$6="是",E2045/(1+税费设置!$B$10),E2045))</f>
        <v>0</v>
      </c>
      <c r="Q2045" s="8">
        <f>IF(K2045&lt;&gt;"是",0,P2045*税费设置!$B$8)</f>
        <v>0</v>
      </c>
      <c r="R2045" s="8">
        <f>IF(K2045&lt;&gt;"是",0,P2045*税费设置!$B$9)</f>
        <v>0</v>
      </c>
      <c r="S2045" s="8">
        <f t="shared" si="223"/>
        <v>0</v>
      </c>
    </row>
    <row r="2046" spans="1:19" ht="13.9">
      <c r="A2046" s="6" t="str">
        <f>IF(总支出!A2046="","",总支出!A2046)</f>
        <v/>
      </c>
      <c r="B2046" s="7" t="str">
        <f>IF(总支出!B2046="","",总支出!B2046)</f>
        <v/>
      </c>
      <c r="C2046" s="6" t="str">
        <f t="shared" si="217"/>
        <v/>
      </c>
      <c r="D2046" s="6" t="str">
        <f>IF(总支出!C2046="","",总支出!C2046)</f>
        <v/>
      </c>
      <c r="E2046" s="8" t="str">
        <f>IF(总支出!D2046="","",总支出!D2046)</f>
        <v/>
      </c>
      <c r="F2046" s="6" t="str">
        <f>IF(总支出!E2046="","",总支出!E2046)</f>
        <v/>
      </c>
      <c r="G2046" s="6" t="str">
        <f>IF(总支出!H2046="","",总支出!H2046)</f>
        <v/>
      </c>
      <c r="H2046" s="6" t="str">
        <f>IF(总支出!I2046="","自动",总支出!I2046)</f>
        <v>自动</v>
      </c>
      <c r="I2046" s="6" t="str">
        <f>IF(F2046="","",IFERROR(VLOOKUP(F2046,税费设置!$A$15:$B$27,2,FALSE),"含税不明"))</f>
        <v/>
      </c>
      <c r="J2046" s="6" t="str">
        <f t="shared" si="218"/>
        <v/>
      </c>
      <c r="K2046" s="6" t="str">
        <f>IF(AND(税费设置!$B$5="是",G2046="个人支出",J2046="应税"),"是","否")</f>
        <v>否</v>
      </c>
      <c r="L2046" s="8">
        <f t="shared" si="219"/>
        <v>0</v>
      </c>
      <c r="M2046" s="8">
        <f t="shared" si="220"/>
        <v>0</v>
      </c>
      <c r="N2046" s="8">
        <f t="shared" si="221"/>
        <v>0</v>
      </c>
      <c r="O2046" s="8">
        <f t="shared" si="222"/>
        <v>0</v>
      </c>
      <c r="P2046" s="8">
        <f>IF(K2046&lt;&gt;"是",0,IF(税费设置!$B$6="是",E2046/(1+税费设置!$B$10),E2046))</f>
        <v>0</v>
      </c>
      <c r="Q2046" s="8">
        <f>IF(K2046&lt;&gt;"是",0,P2046*税费设置!$B$8)</f>
        <v>0</v>
      </c>
      <c r="R2046" s="8">
        <f>IF(K2046&lt;&gt;"是",0,P2046*税费设置!$B$9)</f>
        <v>0</v>
      </c>
      <c r="S2046" s="8">
        <f t="shared" si="223"/>
        <v>0</v>
      </c>
    </row>
    <row r="2047" spans="1:19" ht="13.9">
      <c r="A2047" s="6" t="str">
        <f>IF(总支出!A2047="","",总支出!A2047)</f>
        <v/>
      </c>
      <c r="B2047" s="7" t="str">
        <f>IF(总支出!B2047="","",总支出!B2047)</f>
        <v/>
      </c>
      <c r="C2047" s="6" t="str">
        <f t="shared" si="217"/>
        <v/>
      </c>
      <c r="D2047" s="6" t="str">
        <f>IF(总支出!C2047="","",总支出!C2047)</f>
        <v/>
      </c>
      <c r="E2047" s="8" t="str">
        <f>IF(总支出!D2047="","",总支出!D2047)</f>
        <v/>
      </c>
      <c r="F2047" s="6" t="str">
        <f>IF(总支出!E2047="","",总支出!E2047)</f>
        <v/>
      </c>
      <c r="G2047" s="6" t="str">
        <f>IF(总支出!H2047="","",总支出!H2047)</f>
        <v/>
      </c>
      <c r="H2047" s="6" t="str">
        <f>IF(总支出!I2047="","自动",总支出!I2047)</f>
        <v>自动</v>
      </c>
      <c r="I2047" s="6" t="str">
        <f>IF(F2047="","",IFERROR(VLOOKUP(F2047,税费设置!$A$15:$B$27,2,FALSE),"含税不明"))</f>
        <v/>
      </c>
      <c r="J2047" s="6" t="str">
        <f t="shared" si="218"/>
        <v/>
      </c>
      <c r="K2047" s="6" t="str">
        <f>IF(AND(税费设置!$B$5="是",G2047="个人支出",J2047="应税"),"是","否")</f>
        <v>否</v>
      </c>
      <c r="L2047" s="8">
        <f t="shared" si="219"/>
        <v>0</v>
      </c>
      <c r="M2047" s="8">
        <f t="shared" si="220"/>
        <v>0</v>
      </c>
      <c r="N2047" s="8">
        <f t="shared" si="221"/>
        <v>0</v>
      </c>
      <c r="O2047" s="8">
        <f t="shared" si="222"/>
        <v>0</v>
      </c>
      <c r="P2047" s="8">
        <f>IF(K2047&lt;&gt;"是",0,IF(税费设置!$B$6="是",E2047/(1+税费设置!$B$10),E2047))</f>
        <v>0</v>
      </c>
      <c r="Q2047" s="8">
        <f>IF(K2047&lt;&gt;"是",0,P2047*税费设置!$B$8)</f>
        <v>0</v>
      </c>
      <c r="R2047" s="8">
        <f>IF(K2047&lt;&gt;"是",0,P2047*税费设置!$B$9)</f>
        <v>0</v>
      </c>
      <c r="S2047" s="8">
        <f t="shared" si="223"/>
        <v>0</v>
      </c>
    </row>
    <row r="2048" spans="1:19" ht="13.9">
      <c r="A2048" s="6" t="str">
        <f>IF(总支出!A2048="","",总支出!A2048)</f>
        <v/>
      </c>
      <c r="B2048" s="7" t="str">
        <f>IF(总支出!B2048="","",总支出!B2048)</f>
        <v/>
      </c>
      <c r="C2048" s="6" t="str">
        <f t="shared" si="217"/>
        <v/>
      </c>
      <c r="D2048" s="6" t="str">
        <f>IF(总支出!C2048="","",总支出!C2048)</f>
        <v/>
      </c>
      <c r="E2048" s="8" t="str">
        <f>IF(总支出!D2048="","",总支出!D2048)</f>
        <v/>
      </c>
      <c r="F2048" s="6" t="str">
        <f>IF(总支出!E2048="","",总支出!E2048)</f>
        <v/>
      </c>
      <c r="G2048" s="6" t="str">
        <f>IF(总支出!H2048="","",总支出!H2048)</f>
        <v/>
      </c>
      <c r="H2048" s="6" t="str">
        <f>IF(总支出!I2048="","自动",总支出!I2048)</f>
        <v>自动</v>
      </c>
      <c r="I2048" s="6" t="str">
        <f>IF(F2048="","",IFERROR(VLOOKUP(F2048,税费设置!$A$15:$B$27,2,FALSE),"含税不明"))</f>
        <v/>
      </c>
      <c r="J2048" s="6" t="str">
        <f t="shared" si="218"/>
        <v/>
      </c>
      <c r="K2048" s="6" t="str">
        <f>IF(AND(税费设置!$B$5="是",G2048="个人支出",J2048="应税"),"是","否")</f>
        <v>否</v>
      </c>
      <c r="L2048" s="8">
        <f t="shared" si="219"/>
        <v>0</v>
      </c>
      <c r="M2048" s="8">
        <f t="shared" si="220"/>
        <v>0</v>
      </c>
      <c r="N2048" s="8">
        <f t="shared" si="221"/>
        <v>0</v>
      </c>
      <c r="O2048" s="8">
        <f t="shared" si="222"/>
        <v>0</v>
      </c>
      <c r="P2048" s="8">
        <f>IF(K2048&lt;&gt;"是",0,IF(税费设置!$B$6="是",E2048/(1+税费设置!$B$10),E2048))</f>
        <v>0</v>
      </c>
      <c r="Q2048" s="8">
        <f>IF(K2048&lt;&gt;"是",0,P2048*税费设置!$B$8)</f>
        <v>0</v>
      </c>
      <c r="R2048" s="8">
        <f>IF(K2048&lt;&gt;"是",0,P2048*税费设置!$B$9)</f>
        <v>0</v>
      </c>
      <c r="S2048" s="8">
        <f t="shared" si="223"/>
        <v>0</v>
      </c>
    </row>
    <row r="2049" spans="1:19" ht="13.9">
      <c r="A2049" s="6" t="str">
        <f>IF(总支出!A2049="","",总支出!A2049)</f>
        <v/>
      </c>
      <c r="B2049" s="7" t="str">
        <f>IF(总支出!B2049="","",总支出!B2049)</f>
        <v/>
      </c>
      <c r="C2049" s="6" t="str">
        <f t="shared" si="217"/>
        <v/>
      </c>
      <c r="D2049" s="6" t="str">
        <f>IF(总支出!C2049="","",总支出!C2049)</f>
        <v/>
      </c>
      <c r="E2049" s="8" t="str">
        <f>IF(总支出!D2049="","",总支出!D2049)</f>
        <v/>
      </c>
      <c r="F2049" s="6" t="str">
        <f>IF(总支出!E2049="","",总支出!E2049)</f>
        <v/>
      </c>
      <c r="G2049" s="6" t="str">
        <f>IF(总支出!H2049="","",总支出!H2049)</f>
        <v/>
      </c>
      <c r="H2049" s="6" t="str">
        <f>IF(总支出!I2049="","自动",总支出!I2049)</f>
        <v>自动</v>
      </c>
      <c r="I2049" s="6" t="str">
        <f>IF(F2049="","",IFERROR(VLOOKUP(F2049,税费设置!$A$15:$B$27,2,FALSE),"含税不明"))</f>
        <v/>
      </c>
      <c r="J2049" s="6" t="str">
        <f t="shared" si="218"/>
        <v/>
      </c>
      <c r="K2049" s="6" t="str">
        <f>IF(AND(税费设置!$B$5="是",G2049="个人支出",J2049="应税"),"是","否")</f>
        <v>否</v>
      </c>
      <c r="L2049" s="8">
        <f t="shared" si="219"/>
        <v>0</v>
      </c>
      <c r="M2049" s="8">
        <f t="shared" si="220"/>
        <v>0</v>
      </c>
      <c r="N2049" s="8">
        <f t="shared" si="221"/>
        <v>0</v>
      </c>
      <c r="O2049" s="8">
        <f t="shared" si="222"/>
        <v>0</v>
      </c>
      <c r="P2049" s="8">
        <f>IF(K2049&lt;&gt;"是",0,IF(税费设置!$B$6="是",E2049/(1+税费设置!$B$10),E2049))</f>
        <v>0</v>
      </c>
      <c r="Q2049" s="8">
        <f>IF(K2049&lt;&gt;"是",0,P2049*税费设置!$B$8)</f>
        <v>0</v>
      </c>
      <c r="R2049" s="8">
        <f>IF(K2049&lt;&gt;"是",0,P2049*税费设置!$B$9)</f>
        <v>0</v>
      </c>
      <c r="S2049" s="8">
        <f t="shared" si="223"/>
        <v>0</v>
      </c>
    </row>
    <row r="2050" spans="1:19" ht="13.9">
      <c r="A2050" s="6" t="str">
        <f>IF(总支出!A2050="","",总支出!A2050)</f>
        <v/>
      </c>
      <c r="B2050" s="7" t="str">
        <f>IF(总支出!B2050="","",总支出!B2050)</f>
        <v/>
      </c>
      <c r="C2050" s="6" t="str">
        <f t="shared" si="217"/>
        <v/>
      </c>
      <c r="D2050" s="6" t="str">
        <f>IF(总支出!C2050="","",总支出!C2050)</f>
        <v/>
      </c>
      <c r="E2050" s="8" t="str">
        <f>IF(总支出!D2050="","",总支出!D2050)</f>
        <v/>
      </c>
      <c r="F2050" s="6" t="str">
        <f>IF(总支出!E2050="","",总支出!E2050)</f>
        <v/>
      </c>
      <c r="G2050" s="6" t="str">
        <f>IF(总支出!H2050="","",总支出!H2050)</f>
        <v/>
      </c>
      <c r="H2050" s="6" t="str">
        <f>IF(总支出!I2050="","自动",总支出!I2050)</f>
        <v>自动</v>
      </c>
      <c r="I2050" s="6" t="str">
        <f>IF(F2050="","",IFERROR(VLOOKUP(F2050,税费设置!$A$15:$B$27,2,FALSE),"含税不明"))</f>
        <v/>
      </c>
      <c r="J2050" s="6" t="str">
        <f t="shared" si="218"/>
        <v/>
      </c>
      <c r="K2050" s="6" t="str">
        <f>IF(AND(税费设置!$B$5="是",G2050="个人支出",J2050="应税"),"是","否")</f>
        <v>否</v>
      </c>
      <c r="L2050" s="8">
        <f t="shared" si="219"/>
        <v>0</v>
      </c>
      <c r="M2050" s="8">
        <f t="shared" si="220"/>
        <v>0</v>
      </c>
      <c r="N2050" s="8">
        <f t="shared" si="221"/>
        <v>0</v>
      </c>
      <c r="O2050" s="8">
        <f t="shared" si="222"/>
        <v>0</v>
      </c>
      <c r="P2050" s="8">
        <f>IF(K2050&lt;&gt;"是",0,IF(税费设置!$B$6="是",E2050/(1+税费设置!$B$10),E2050))</f>
        <v>0</v>
      </c>
      <c r="Q2050" s="8">
        <f>IF(K2050&lt;&gt;"是",0,P2050*税费设置!$B$8)</f>
        <v>0</v>
      </c>
      <c r="R2050" s="8">
        <f>IF(K2050&lt;&gt;"是",0,P2050*税费设置!$B$9)</f>
        <v>0</v>
      </c>
      <c r="S2050" s="8">
        <f t="shared" si="223"/>
        <v>0</v>
      </c>
    </row>
    <row r="2051" spans="1:19" ht="13.9">
      <c r="A2051" s="6" t="str">
        <f>IF(总支出!A2051="","",总支出!A2051)</f>
        <v/>
      </c>
      <c r="B2051" s="7" t="str">
        <f>IF(总支出!B2051="","",总支出!B2051)</f>
        <v/>
      </c>
      <c r="C2051" s="6" t="str">
        <f t="shared" si="217"/>
        <v/>
      </c>
      <c r="D2051" s="6" t="str">
        <f>IF(总支出!C2051="","",总支出!C2051)</f>
        <v/>
      </c>
      <c r="E2051" s="8" t="str">
        <f>IF(总支出!D2051="","",总支出!D2051)</f>
        <v/>
      </c>
      <c r="F2051" s="6" t="str">
        <f>IF(总支出!E2051="","",总支出!E2051)</f>
        <v/>
      </c>
      <c r="G2051" s="6" t="str">
        <f>IF(总支出!H2051="","",总支出!H2051)</f>
        <v/>
      </c>
      <c r="H2051" s="6" t="str">
        <f>IF(总支出!I2051="","自动",总支出!I2051)</f>
        <v>自动</v>
      </c>
      <c r="I2051" s="6" t="str">
        <f>IF(F2051="","",IFERROR(VLOOKUP(F2051,税费设置!$A$15:$B$27,2,FALSE),"含税不明"))</f>
        <v/>
      </c>
      <c r="J2051" s="6" t="str">
        <f t="shared" si="218"/>
        <v/>
      </c>
      <c r="K2051" s="6" t="str">
        <f>IF(AND(税费设置!$B$5="是",G2051="个人支出",J2051="应税"),"是","否")</f>
        <v>否</v>
      </c>
      <c r="L2051" s="8">
        <f t="shared" si="219"/>
        <v>0</v>
      </c>
      <c r="M2051" s="8">
        <f t="shared" si="220"/>
        <v>0</v>
      </c>
      <c r="N2051" s="8">
        <f t="shared" si="221"/>
        <v>0</v>
      </c>
      <c r="O2051" s="8">
        <f t="shared" si="222"/>
        <v>0</v>
      </c>
      <c r="P2051" s="8">
        <f>IF(K2051&lt;&gt;"是",0,IF(税费设置!$B$6="是",E2051/(1+税费设置!$B$10),E2051))</f>
        <v>0</v>
      </c>
      <c r="Q2051" s="8">
        <f>IF(K2051&lt;&gt;"是",0,P2051*税费设置!$B$8)</f>
        <v>0</v>
      </c>
      <c r="R2051" s="8">
        <f>IF(K2051&lt;&gt;"是",0,P2051*税费设置!$B$9)</f>
        <v>0</v>
      </c>
      <c r="S2051" s="8">
        <f t="shared" si="223"/>
        <v>0</v>
      </c>
    </row>
    <row r="2052" spans="1:19" ht="13.9">
      <c r="A2052" s="6" t="str">
        <f>IF(总支出!A2052="","",总支出!A2052)</f>
        <v/>
      </c>
      <c r="B2052" s="7" t="str">
        <f>IF(总支出!B2052="","",总支出!B2052)</f>
        <v/>
      </c>
      <c r="C2052" s="6" t="str">
        <f t="shared" ref="C2052:C2115" si="224">IF(B2052="","",TEXT(B2052,"yyyy-mm"))</f>
        <v/>
      </c>
      <c r="D2052" s="6" t="str">
        <f>IF(总支出!C2052="","",总支出!C2052)</f>
        <v/>
      </c>
      <c r="E2052" s="8" t="str">
        <f>IF(总支出!D2052="","",总支出!D2052)</f>
        <v/>
      </c>
      <c r="F2052" s="6" t="str">
        <f>IF(总支出!E2052="","",总支出!E2052)</f>
        <v/>
      </c>
      <c r="G2052" s="6" t="str">
        <f>IF(总支出!H2052="","",总支出!H2052)</f>
        <v/>
      </c>
      <c r="H2052" s="6" t="str">
        <f>IF(总支出!I2052="","自动",总支出!I2052)</f>
        <v>自动</v>
      </c>
      <c r="I2052" s="6" t="str">
        <f>IF(F2052="","",IFERROR(VLOOKUP(F2052,税费设置!$A$15:$B$27,2,FALSE),"含税不明"))</f>
        <v/>
      </c>
      <c r="J2052" s="6" t="str">
        <f t="shared" ref="J2052:J2115" si="225">IF(D2052="","",IF(H2052="自动",I2052,H2052))</f>
        <v/>
      </c>
      <c r="K2052" s="6" t="str">
        <f>IF(AND(税费设置!$B$5="是",G2052="个人支出",J2052="应税"),"是","否")</f>
        <v>否</v>
      </c>
      <c r="L2052" s="8">
        <f t="shared" ref="L2052:L2115" si="226">IF(K2052="是",E2052,0)</f>
        <v>0</v>
      </c>
      <c r="M2052" s="8">
        <f t="shared" ref="M2052:M2115" si="227">IF(AND(G2052="个人支出",J2052="零税率"),E2052,0)</f>
        <v>0</v>
      </c>
      <c r="N2052" s="8">
        <f t="shared" ref="N2052:N2115" si="228">IF(AND(G2052="个人支出",J2052="免税"),E2052,0)</f>
        <v>0</v>
      </c>
      <c r="O2052" s="8">
        <f t="shared" ref="O2052:O2115" si="229">IF(AND(G2052="个人支出",OR(J2052="含税不明",J2052="不适用")),E2052,0)</f>
        <v>0</v>
      </c>
      <c r="P2052" s="8">
        <f>IF(K2052&lt;&gt;"是",0,IF(税费设置!$B$6="是",E2052/(1+税费设置!$B$10),E2052))</f>
        <v>0</v>
      </c>
      <c r="Q2052" s="8">
        <f>IF(K2052&lt;&gt;"是",0,P2052*税费设置!$B$8)</f>
        <v>0</v>
      </c>
      <c r="R2052" s="8">
        <f>IF(K2052&lt;&gt;"是",0,P2052*税费设置!$B$9)</f>
        <v>0</v>
      </c>
      <c r="S2052" s="8">
        <f t="shared" ref="S2052:S2115" si="230">Q2052+R2052</f>
        <v>0</v>
      </c>
    </row>
    <row r="2053" spans="1:19" ht="13.9">
      <c r="A2053" s="6" t="str">
        <f>IF(总支出!A2053="","",总支出!A2053)</f>
        <v/>
      </c>
      <c r="B2053" s="7" t="str">
        <f>IF(总支出!B2053="","",总支出!B2053)</f>
        <v/>
      </c>
      <c r="C2053" s="6" t="str">
        <f t="shared" si="224"/>
        <v/>
      </c>
      <c r="D2053" s="6" t="str">
        <f>IF(总支出!C2053="","",总支出!C2053)</f>
        <v/>
      </c>
      <c r="E2053" s="8" t="str">
        <f>IF(总支出!D2053="","",总支出!D2053)</f>
        <v/>
      </c>
      <c r="F2053" s="6" t="str">
        <f>IF(总支出!E2053="","",总支出!E2053)</f>
        <v/>
      </c>
      <c r="G2053" s="6" t="str">
        <f>IF(总支出!H2053="","",总支出!H2053)</f>
        <v/>
      </c>
      <c r="H2053" s="6" t="str">
        <f>IF(总支出!I2053="","自动",总支出!I2053)</f>
        <v>自动</v>
      </c>
      <c r="I2053" s="6" t="str">
        <f>IF(F2053="","",IFERROR(VLOOKUP(F2053,税费设置!$A$15:$B$27,2,FALSE),"含税不明"))</f>
        <v/>
      </c>
      <c r="J2053" s="6" t="str">
        <f t="shared" si="225"/>
        <v/>
      </c>
      <c r="K2053" s="6" t="str">
        <f>IF(AND(税费设置!$B$5="是",G2053="个人支出",J2053="应税"),"是","否")</f>
        <v>否</v>
      </c>
      <c r="L2053" s="8">
        <f t="shared" si="226"/>
        <v>0</v>
      </c>
      <c r="M2053" s="8">
        <f t="shared" si="227"/>
        <v>0</v>
      </c>
      <c r="N2053" s="8">
        <f t="shared" si="228"/>
        <v>0</v>
      </c>
      <c r="O2053" s="8">
        <f t="shared" si="229"/>
        <v>0</v>
      </c>
      <c r="P2053" s="8">
        <f>IF(K2053&lt;&gt;"是",0,IF(税费设置!$B$6="是",E2053/(1+税费设置!$B$10),E2053))</f>
        <v>0</v>
      </c>
      <c r="Q2053" s="8">
        <f>IF(K2053&lt;&gt;"是",0,P2053*税费设置!$B$8)</f>
        <v>0</v>
      </c>
      <c r="R2053" s="8">
        <f>IF(K2053&lt;&gt;"是",0,P2053*税费设置!$B$9)</f>
        <v>0</v>
      </c>
      <c r="S2053" s="8">
        <f t="shared" si="230"/>
        <v>0</v>
      </c>
    </row>
    <row r="2054" spans="1:19" ht="13.9">
      <c r="A2054" s="6" t="str">
        <f>IF(总支出!A2054="","",总支出!A2054)</f>
        <v/>
      </c>
      <c r="B2054" s="7" t="str">
        <f>IF(总支出!B2054="","",总支出!B2054)</f>
        <v/>
      </c>
      <c r="C2054" s="6" t="str">
        <f t="shared" si="224"/>
        <v/>
      </c>
      <c r="D2054" s="6" t="str">
        <f>IF(总支出!C2054="","",总支出!C2054)</f>
        <v/>
      </c>
      <c r="E2054" s="8" t="str">
        <f>IF(总支出!D2054="","",总支出!D2054)</f>
        <v/>
      </c>
      <c r="F2054" s="6" t="str">
        <f>IF(总支出!E2054="","",总支出!E2054)</f>
        <v/>
      </c>
      <c r="G2054" s="6" t="str">
        <f>IF(总支出!H2054="","",总支出!H2054)</f>
        <v/>
      </c>
      <c r="H2054" s="6" t="str">
        <f>IF(总支出!I2054="","自动",总支出!I2054)</f>
        <v>自动</v>
      </c>
      <c r="I2054" s="6" t="str">
        <f>IF(F2054="","",IFERROR(VLOOKUP(F2054,税费设置!$A$15:$B$27,2,FALSE),"含税不明"))</f>
        <v/>
      </c>
      <c r="J2054" s="6" t="str">
        <f t="shared" si="225"/>
        <v/>
      </c>
      <c r="K2054" s="6" t="str">
        <f>IF(AND(税费设置!$B$5="是",G2054="个人支出",J2054="应税"),"是","否")</f>
        <v>否</v>
      </c>
      <c r="L2054" s="8">
        <f t="shared" si="226"/>
        <v>0</v>
      </c>
      <c r="M2054" s="8">
        <f t="shared" si="227"/>
        <v>0</v>
      </c>
      <c r="N2054" s="8">
        <f t="shared" si="228"/>
        <v>0</v>
      </c>
      <c r="O2054" s="8">
        <f t="shared" si="229"/>
        <v>0</v>
      </c>
      <c r="P2054" s="8">
        <f>IF(K2054&lt;&gt;"是",0,IF(税费设置!$B$6="是",E2054/(1+税费设置!$B$10),E2054))</f>
        <v>0</v>
      </c>
      <c r="Q2054" s="8">
        <f>IF(K2054&lt;&gt;"是",0,P2054*税费设置!$B$8)</f>
        <v>0</v>
      </c>
      <c r="R2054" s="8">
        <f>IF(K2054&lt;&gt;"是",0,P2054*税费设置!$B$9)</f>
        <v>0</v>
      </c>
      <c r="S2054" s="8">
        <f t="shared" si="230"/>
        <v>0</v>
      </c>
    </row>
    <row r="2055" spans="1:19" ht="13.9">
      <c r="A2055" s="6" t="str">
        <f>IF(总支出!A2055="","",总支出!A2055)</f>
        <v/>
      </c>
      <c r="B2055" s="7" t="str">
        <f>IF(总支出!B2055="","",总支出!B2055)</f>
        <v/>
      </c>
      <c r="C2055" s="6" t="str">
        <f t="shared" si="224"/>
        <v/>
      </c>
      <c r="D2055" s="6" t="str">
        <f>IF(总支出!C2055="","",总支出!C2055)</f>
        <v/>
      </c>
      <c r="E2055" s="8" t="str">
        <f>IF(总支出!D2055="","",总支出!D2055)</f>
        <v/>
      </c>
      <c r="F2055" s="6" t="str">
        <f>IF(总支出!E2055="","",总支出!E2055)</f>
        <v/>
      </c>
      <c r="G2055" s="6" t="str">
        <f>IF(总支出!H2055="","",总支出!H2055)</f>
        <v/>
      </c>
      <c r="H2055" s="6" t="str">
        <f>IF(总支出!I2055="","自动",总支出!I2055)</f>
        <v>自动</v>
      </c>
      <c r="I2055" s="6" t="str">
        <f>IF(F2055="","",IFERROR(VLOOKUP(F2055,税费设置!$A$15:$B$27,2,FALSE),"含税不明"))</f>
        <v/>
      </c>
      <c r="J2055" s="6" t="str">
        <f t="shared" si="225"/>
        <v/>
      </c>
      <c r="K2055" s="6" t="str">
        <f>IF(AND(税费设置!$B$5="是",G2055="个人支出",J2055="应税"),"是","否")</f>
        <v>否</v>
      </c>
      <c r="L2055" s="8">
        <f t="shared" si="226"/>
        <v>0</v>
      </c>
      <c r="M2055" s="8">
        <f t="shared" si="227"/>
        <v>0</v>
      </c>
      <c r="N2055" s="8">
        <f t="shared" si="228"/>
        <v>0</v>
      </c>
      <c r="O2055" s="8">
        <f t="shared" si="229"/>
        <v>0</v>
      </c>
      <c r="P2055" s="8">
        <f>IF(K2055&lt;&gt;"是",0,IF(税费设置!$B$6="是",E2055/(1+税费设置!$B$10),E2055))</f>
        <v>0</v>
      </c>
      <c r="Q2055" s="8">
        <f>IF(K2055&lt;&gt;"是",0,P2055*税费设置!$B$8)</f>
        <v>0</v>
      </c>
      <c r="R2055" s="8">
        <f>IF(K2055&lt;&gt;"是",0,P2055*税费设置!$B$9)</f>
        <v>0</v>
      </c>
      <c r="S2055" s="8">
        <f t="shared" si="230"/>
        <v>0</v>
      </c>
    </row>
    <row r="2056" spans="1:19" ht="13.9">
      <c r="A2056" s="6" t="str">
        <f>IF(总支出!A2056="","",总支出!A2056)</f>
        <v/>
      </c>
      <c r="B2056" s="7" t="str">
        <f>IF(总支出!B2056="","",总支出!B2056)</f>
        <v/>
      </c>
      <c r="C2056" s="6" t="str">
        <f t="shared" si="224"/>
        <v/>
      </c>
      <c r="D2056" s="6" t="str">
        <f>IF(总支出!C2056="","",总支出!C2056)</f>
        <v/>
      </c>
      <c r="E2056" s="8" t="str">
        <f>IF(总支出!D2056="","",总支出!D2056)</f>
        <v/>
      </c>
      <c r="F2056" s="6" t="str">
        <f>IF(总支出!E2056="","",总支出!E2056)</f>
        <v/>
      </c>
      <c r="G2056" s="6" t="str">
        <f>IF(总支出!H2056="","",总支出!H2056)</f>
        <v/>
      </c>
      <c r="H2056" s="6" t="str">
        <f>IF(总支出!I2056="","自动",总支出!I2056)</f>
        <v>自动</v>
      </c>
      <c r="I2056" s="6" t="str">
        <f>IF(F2056="","",IFERROR(VLOOKUP(F2056,税费设置!$A$15:$B$27,2,FALSE),"含税不明"))</f>
        <v/>
      </c>
      <c r="J2056" s="6" t="str">
        <f t="shared" si="225"/>
        <v/>
      </c>
      <c r="K2056" s="6" t="str">
        <f>IF(AND(税费设置!$B$5="是",G2056="个人支出",J2056="应税"),"是","否")</f>
        <v>否</v>
      </c>
      <c r="L2056" s="8">
        <f t="shared" si="226"/>
        <v>0</v>
      </c>
      <c r="M2056" s="8">
        <f t="shared" si="227"/>
        <v>0</v>
      </c>
      <c r="N2056" s="8">
        <f t="shared" si="228"/>
        <v>0</v>
      </c>
      <c r="O2056" s="8">
        <f t="shared" si="229"/>
        <v>0</v>
      </c>
      <c r="P2056" s="8">
        <f>IF(K2056&lt;&gt;"是",0,IF(税费设置!$B$6="是",E2056/(1+税费设置!$B$10),E2056))</f>
        <v>0</v>
      </c>
      <c r="Q2056" s="8">
        <f>IF(K2056&lt;&gt;"是",0,P2056*税费设置!$B$8)</f>
        <v>0</v>
      </c>
      <c r="R2056" s="8">
        <f>IF(K2056&lt;&gt;"是",0,P2056*税费设置!$B$9)</f>
        <v>0</v>
      </c>
      <c r="S2056" s="8">
        <f t="shared" si="230"/>
        <v>0</v>
      </c>
    </row>
    <row r="2057" spans="1:19" ht="13.9">
      <c r="A2057" s="6" t="str">
        <f>IF(总支出!A2057="","",总支出!A2057)</f>
        <v/>
      </c>
      <c r="B2057" s="7" t="str">
        <f>IF(总支出!B2057="","",总支出!B2057)</f>
        <v/>
      </c>
      <c r="C2057" s="6" t="str">
        <f t="shared" si="224"/>
        <v/>
      </c>
      <c r="D2057" s="6" t="str">
        <f>IF(总支出!C2057="","",总支出!C2057)</f>
        <v/>
      </c>
      <c r="E2057" s="8" t="str">
        <f>IF(总支出!D2057="","",总支出!D2057)</f>
        <v/>
      </c>
      <c r="F2057" s="6" t="str">
        <f>IF(总支出!E2057="","",总支出!E2057)</f>
        <v/>
      </c>
      <c r="G2057" s="6" t="str">
        <f>IF(总支出!H2057="","",总支出!H2057)</f>
        <v/>
      </c>
      <c r="H2057" s="6" t="str">
        <f>IF(总支出!I2057="","自动",总支出!I2057)</f>
        <v>自动</v>
      </c>
      <c r="I2057" s="6" t="str">
        <f>IF(F2057="","",IFERROR(VLOOKUP(F2057,税费设置!$A$15:$B$27,2,FALSE),"含税不明"))</f>
        <v/>
      </c>
      <c r="J2057" s="6" t="str">
        <f t="shared" si="225"/>
        <v/>
      </c>
      <c r="K2057" s="6" t="str">
        <f>IF(AND(税费设置!$B$5="是",G2057="个人支出",J2057="应税"),"是","否")</f>
        <v>否</v>
      </c>
      <c r="L2057" s="8">
        <f t="shared" si="226"/>
        <v>0</v>
      </c>
      <c r="M2057" s="8">
        <f t="shared" si="227"/>
        <v>0</v>
      </c>
      <c r="N2057" s="8">
        <f t="shared" si="228"/>
        <v>0</v>
      </c>
      <c r="O2057" s="8">
        <f t="shared" si="229"/>
        <v>0</v>
      </c>
      <c r="P2057" s="8">
        <f>IF(K2057&lt;&gt;"是",0,IF(税费设置!$B$6="是",E2057/(1+税费设置!$B$10),E2057))</f>
        <v>0</v>
      </c>
      <c r="Q2057" s="8">
        <f>IF(K2057&lt;&gt;"是",0,P2057*税费设置!$B$8)</f>
        <v>0</v>
      </c>
      <c r="R2057" s="8">
        <f>IF(K2057&lt;&gt;"是",0,P2057*税费设置!$B$9)</f>
        <v>0</v>
      </c>
      <c r="S2057" s="8">
        <f t="shared" si="230"/>
        <v>0</v>
      </c>
    </row>
    <row r="2058" spans="1:19" ht="13.9">
      <c r="A2058" s="6" t="str">
        <f>IF(总支出!A2058="","",总支出!A2058)</f>
        <v/>
      </c>
      <c r="B2058" s="7" t="str">
        <f>IF(总支出!B2058="","",总支出!B2058)</f>
        <v/>
      </c>
      <c r="C2058" s="6" t="str">
        <f t="shared" si="224"/>
        <v/>
      </c>
      <c r="D2058" s="6" t="str">
        <f>IF(总支出!C2058="","",总支出!C2058)</f>
        <v/>
      </c>
      <c r="E2058" s="8" t="str">
        <f>IF(总支出!D2058="","",总支出!D2058)</f>
        <v/>
      </c>
      <c r="F2058" s="6" t="str">
        <f>IF(总支出!E2058="","",总支出!E2058)</f>
        <v/>
      </c>
      <c r="G2058" s="6" t="str">
        <f>IF(总支出!H2058="","",总支出!H2058)</f>
        <v/>
      </c>
      <c r="H2058" s="6" t="str">
        <f>IF(总支出!I2058="","自动",总支出!I2058)</f>
        <v>自动</v>
      </c>
      <c r="I2058" s="6" t="str">
        <f>IF(F2058="","",IFERROR(VLOOKUP(F2058,税费设置!$A$15:$B$27,2,FALSE),"含税不明"))</f>
        <v/>
      </c>
      <c r="J2058" s="6" t="str">
        <f t="shared" si="225"/>
        <v/>
      </c>
      <c r="K2058" s="6" t="str">
        <f>IF(AND(税费设置!$B$5="是",G2058="个人支出",J2058="应税"),"是","否")</f>
        <v>否</v>
      </c>
      <c r="L2058" s="8">
        <f t="shared" si="226"/>
        <v>0</v>
      </c>
      <c r="M2058" s="8">
        <f t="shared" si="227"/>
        <v>0</v>
      </c>
      <c r="N2058" s="8">
        <f t="shared" si="228"/>
        <v>0</v>
      </c>
      <c r="O2058" s="8">
        <f t="shared" si="229"/>
        <v>0</v>
      </c>
      <c r="P2058" s="8">
        <f>IF(K2058&lt;&gt;"是",0,IF(税费设置!$B$6="是",E2058/(1+税费设置!$B$10),E2058))</f>
        <v>0</v>
      </c>
      <c r="Q2058" s="8">
        <f>IF(K2058&lt;&gt;"是",0,P2058*税费设置!$B$8)</f>
        <v>0</v>
      </c>
      <c r="R2058" s="8">
        <f>IF(K2058&lt;&gt;"是",0,P2058*税费设置!$B$9)</f>
        <v>0</v>
      </c>
      <c r="S2058" s="8">
        <f t="shared" si="230"/>
        <v>0</v>
      </c>
    </row>
    <row r="2059" spans="1:19" ht="13.9">
      <c r="A2059" s="6" t="str">
        <f>IF(总支出!A2059="","",总支出!A2059)</f>
        <v/>
      </c>
      <c r="B2059" s="7" t="str">
        <f>IF(总支出!B2059="","",总支出!B2059)</f>
        <v/>
      </c>
      <c r="C2059" s="6" t="str">
        <f t="shared" si="224"/>
        <v/>
      </c>
      <c r="D2059" s="6" t="str">
        <f>IF(总支出!C2059="","",总支出!C2059)</f>
        <v/>
      </c>
      <c r="E2059" s="8" t="str">
        <f>IF(总支出!D2059="","",总支出!D2059)</f>
        <v/>
      </c>
      <c r="F2059" s="6" t="str">
        <f>IF(总支出!E2059="","",总支出!E2059)</f>
        <v/>
      </c>
      <c r="G2059" s="6" t="str">
        <f>IF(总支出!H2059="","",总支出!H2059)</f>
        <v/>
      </c>
      <c r="H2059" s="6" t="str">
        <f>IF(总支出!I2059="","自动",总支出!I2059)</f>
        <v>自动</v>
      </c>
      <c r="I2059" s="6" t="str">
        <f>IF(F2059="","",IFERROR(VLOOKUP(F2059,税费设置!$A$15:$B$27,2,FALSE),"含税不明"))</f>
        <v/>
      </c>
      <c r="J2059" s="6" t="str">
        <f t="shared" si="225"/>
        <v/>
      </c>
      <c r="K2059" s="6" t="str">
        <f>IF(AND(税费设置!$B$5="是",G2059="个人支出",J2059="应税"),"是","否")</f>
        <v>否</v>
      </c>
      <c r="L2059" s="8">
        <f t="shared" si="226"/>
        <v>0</v>
      </c>
      <c r="M2059" s="8">
        <f t="shared" si="227"/>
        <v>0</v>
      </c>
      <c r="N2059" s="8">
        <f t="shared" si="228"/>
        <v>0</v>
      </c>
      <c r="O2059" s="8">
        <f t="shared" si="229"/>
        <v>0</v>
      </c>
      <c r="P2059" s="8">
        <f>IF(K2059&lt;&gt;"是",0,IF(税费设置!$B$6="是",E2059/(1+税费设置!$B$10),E2059))</f>
        <v>0</v>
      </c>
      <c r="Q2059" s="8">
        <f>IF(K2059&lt;&gt;"是",0,P2059*税费设置!$B$8)</f>
        <v>0</v>
      </c>
      <c r="R2059" s="8">
        <f>IF(K2059&lt;&gt;"是",0,P2059*税费设置!$B$9)</f>
        <v>0</v>
      </c>
      <c r="S2059" s="8">
        <f t="shared" si="230"/>
        <v>0</v>
      </c>
    </row>
    <row r="2060" spans="1:19" ht="13.9">
      <c r="A2060" s="6" t="str">
        <f>IF(总支出!A2060="","",总支出!A2060)</f>
        <v/>
      </c>
      <c r="B2060" s="7" t="str">
        <f>IF(总支出!B2060="","",总支出!B2060)</f>
        <v/>
      </c>
      <c r="C2060" s="6" t="str">
        <f t="shared" si="224"/>
        <v/>
      </c>
      <c r="D2060" s="6" t="str">
        <f>IF(总支出!C2060="","",总支出!C2060)</f>
        <v/>
      </c>
      <c r="E2060" s="8" t="str">
        <f>IF(总支出!D2060="","",总支出!D2060)</f>
        <v/>
      </c>
      <c r="F2060" s="6" t="str">
        <f>IF(总支出!E2060="","",总支出!E2060)</f>
        <v/>
      </c>
      <c r="G2060" s="6" t="str">
        <f>IF(总支出!H2060="","",总支出!H2060)</f>
        <v/>
      </c>
      <c r="H2060" s="6" t="str">
        <f>IF(总支出!I2060="","自动",总支出!I2060)</f>
        <v>自动</v>
      </c>
      <c r="I2060" s="6" t="str">
        <f>IF(F2060="","",IFERROR(VLOOKUP(F2060,税费设置!$A$15:$B$27,2,FALSE),"含税不明"))</f>
        <v/>
      </c>
      <c r="J2060" s="6" t="str">
        <f t="shared" si="225"/>
        <v/>
      </c>
      <c r="K2060" s="6" t="str">
        <f>IF(AND(税费设置!$B$5="是",G2060="个人支出",J2060="应税"),"是","否")</f>
        <v>否</v>
      </c>
      <c r="L2060" s="8">
        <f t="shared" si="226"/>
        <v>0</v>
      </c>
      <c r="M2060" s="8">
        <f t="shared" si="227"/>
        <v>0</v>
      </c>
      <c r="N2060" s="8">
        <f t="shared" si="228"/>
        <v>0</v>
      </c>
      <c r="O2060" s="8">
        <f t="shared" si="229"/>
        <v>0</v>
      </c>
      <c r="P2060" s="8">
        <f>IF(K2060&lt;&gt;"是",0,IF(税费设置!$B$6="是",E2060/(1+税费设置!$B$10),E2060))</f>
        <v>0</v>
      </c>
      <c r="Q2060" s="8">
        <f>IF(K2060&lt;&gt;"是",0,P2060*税费设置!$B$8)</f>
        <v>0</v>
      </c>
      <c r="R2060" s="8">
        <f>IF(K2060&lt;&gt;"是",0,P2060*税费设置!$B$9)</f>
        <v>0</v>
      </c>
      <c r="S2060" s="8">
        <f t="shared" si="230"/>
        <v>0</v>
      </c>
    </row>
    <row r="2061" spans="1:19" ht="13.9">
      <c r="A2061" s="6" t="str">
        <f>IF(总支出!A2061="","",总支出!A2061)</f>
        <v/>
      </c>
      <c r="B2061" s="7" t="str">
        <f>IF(总支出!B2061="","",总支出!B2061)</f>
        <v/>
      </c>
      <c r="C2061" s="6" t="str">
        <f t="shared" si="224"/>
        <v/>
      </c>
      <c r="D2061" s="6" t="str">
        <f>IF(总支出!C2061="","",总支出!C2061)</f>
        <v/>
      </c>
      <c r="E2061" s="8" t="str">
        <f>IF(总支出!D2061="","",总支出!D2061)</f>
        <v/>
      </c>
      <c r="F2061" s="6" t="str">
        <f>IF(总支出!E2061="","",总支出!E2061)</f>
        <v/>
      </c>
      <c r="G2061" s="6" t="str">
        <f>IF(总支出!H2061="","",总支出!H2061)</f>
        <v/>
      </c>
      <c r="H2061" s="6" t="str">
        <f>IF(总支出!I2061="","自动",总支出!I2061)</f>
        <v>自动</v>
      </c>
      <c r="I2061" s="6" t="str">
        <f>IF(F2061="","",IFERROR(VLOOKUP(F2061,税费设置!$A$15:$B$27,2,FALSE),"含税不明"))</f>
        <v/>
      </c>
      <c r="J2061" s="6" t="str">
        <f t="shared" si="225"/>
        <v/>
      </c>
      <c r="K2061" s="6" t="str">
        <f>IF(AND(税费设置!$B$5="是",G2061="个人支出",J2061="应税"),"是","否")</f>
        <v>否</v>
      </c>
      <c r="L2061" s="8">
        <f t="shared" si="226"/>
        <v>0</v>
      </c>
      <c r="M2061" s="8">
        <f t="shared" si="227"/>
        <v>0</v>
      </c>
      <c r="N2061" s="8">
        <f t="shared" si="228"/>
        <v>0</v>
      </c>
      <c r="O2061" s="8">
        <f t="shared" si="229"/>
        <v>0</v>
      </c>
      <c r="P2061" s="8">
        <f>IF(K2061&lt;&gt;"是",0,IF(税费设置!$B$6="是",E2061/(1+税费设置!$B$10),E2061))</f>
        <v>0</v>
      </c>
      <c r="Q2061" s="8">
        <f>IF(K2061&lt;&gt;"是",0,P2061*税费设置!$B$8)</f>
        <v>0</v>
      </c>
      <c r="R2061" s="8">
        <f>IF(K2061&lt;&gt;"是",0,P2061*税费设置!$B$9)</f>
        <v>0</v>
      </c>
      <c r="S2061" s="8">
        <f t="shared" si="230"/>
        <v>0</v>
      </c>
    </row>
    <row r="2062" spans="1:19" ht="13.9">
      <c r="A2062" s="6" t="str">
        <f>IF(总支出!A2062="","",总支出!A2062)</f>
        <v/>
      </c>
      <c r="B2062" s="7" t="str">
        <f>IF(总支出!B2062="","",总支出!B2062)</f>
        <v/>
      </c>
      <c r="C2062" s="6" t="str">
        <f t="shared" si="224"/>
        <v/>
      </c>
      <c r="D2062" s="6" t="str">
        <f>IF(总支出!C2062="","",总支出!C2062)</f>
        <v/>
      </c>
      <c r="E2062" s="8" t="str">
        <f>IF(总支出!D2062="","",总支出!D2062)</f>
        <v/>
      </c>
      <c r="F2062" s="6" t="str">
        <f>IF(总支出!E2062="","",总支出!E2062)</f>
        <v/>
      </c>
      <c r="G2062" s="6" t="str">
        <f>IF(总支出!H2062="","",总支出!H2062)</f>
        <v/>
      </c>
      <c r="H2062" s="6" t="str">
        <f>IF(总支出!I2062="","自动",总支出!I2062)</f>
        <v>自动</v>
      </c>
      <c r="I2062" s="6" t="str">
        <f>IF(F2062="","",IFERROR(VLOOKUP(F2062,税费设置!$A$15:$B$27,2,FALSE),"含税不明"))</f>
        <v/>
      </c>
      <c r="J2062" s="6" t="str">
        <f t="shared" si="225"/>
        <v/>
      </c>
      <c r="K2062" s="6" t="str">
        <f>IF(AND(税费设置!$B$5="是",G2062="个人支出",J2062="应税"),"是","否")</f>
        <v>否</v>
      </c>
      <c r="L2062" s="8">
        <f t="shared" si="226"/>
        <v>0</v>
      </c>
      <c r="M2062" s="8">
        <f t="shared" si="227"/>
        <v>0</v>
      </c>
      <c r="N2062" s="8">
        <f t="shared" si="228"/>
        <v>0</v>
      </c>
      <c r="O2062" s="8">
        <f t="shared" si="229"/>
        <v>0</v>
      </c>
      <c r="P2062" s="8">
        <f>IF(K2062&lt;&gt;"是",0,IF(税费设置!$B$6="是",E2062/(1+税费设置!$B$10),E2062))</f>
        <v>0</v>
      </c>
      <c r="Q2062" s="8">
        <f>IF(K2062&lt;&gt;"是",0,P2062*税费设置!$B$8)</f>
        <v>0</v>
      </c>
      <c r="R2062" s="8">
        <f>IF(K2062&lt;&gt;"是",0,P2062*税费设置!$B$9)</f>
        <v>0</v>
      </c>
      <c r="S2062" s="8">
        <f t="shared" si="230"/>
        <v>0</v>
      </c>
    </row>
    <row r="2063" spans="1:19" ht="13.9">
      <c r="A2063" s="6" t="str">
        <f>IF(总支出!A2063="","",总支出!A2063)</f>
        <v/>
      </c>
      <c r="B2063" s="7" t="str">
        <f>IF(总支出!B2063="","",总支出!B2063)</f>
        <v/>
      </c>
      <c r="C2063" s="6" t="str">
        <f t="shared" si="224"/>
        <v/>
      </c>
      <c r="D2063" s="6" t="str">
        <f>IF(总支出!C2063="","",总支出!C2063)</f>
        <v/>
      </c>
      <c r="E2063" s="8" t="str">
        <f>IF(总支出!D2063="","",总支出!D2063)</f>
        <v/>
      </c>
      <c r="F2063" s="6" t="str">
        <f>IF(总支出!E2063="","",总支出!E2063)</f>
        <v/>
      </c>
      <c r="G2063" s="6" t="str">
        <f>IF(总支出!H2063="","",总支出!H2063)</f>
        <v/>
      </c>
      <c r="H2063" s="6" t="str">
        <f>IF(总支出!I2063="","自动",总支出!I2063)</f>
        <v>自动</v>
      </c>
      <c r="I2063" s="6" t="str">
        <f>IF(F2063="","",IFERROR(VLOOKUP(F2063,税费设置!$A$15:$B$27,2,FALSE),"含税不明"))</f>
        <v/>
      </c>
      <c r="J2063" s="6" t="str">
        <f t="shared" si="225"/>
        <v/>
      </c>
      <c r="K2063" s="6" t="str">
        <f>IF(AND(税费设置!$B$5="是",G2063="个人支出",J2063="应税"),"是","否")</f>
        <v>否</v>
      </c>
      <c r="L2063" s="8">
        <f t="shared" si="226"/>
        <v>0</v>
      </c>
      <c r="M2063" s="8">
        <f t="shared" si="227"/>
        <v>0</v>
      </c>
      <c r="N2063" s="8">
        <f t="shared" si="228"/>
        <v>0</v>
      </c>
      <c r="O2063" s="8">
        <f t="shared" si="229"/>
        <v>0</v>
      </c>
      <c r="P2063" s="8">
        <f>IF(K2063&lt;&gt;"是",0,IF(税费设置!$B$6="是",E2063/(1+税费设置!$B$10),E2063))</f>
        <v>0</v>
      </c>
      <c r="Q2063" s="8">
        <f>IF(K2063&lt;&gt;"是",0,P2063*税费设置!$B$8)</f>
        <v>0</v>
      </c>
      <c r="R2063" s="8">
        <f>IF(K2063&lt;&gt;"是",0,P2063*税费设置!$B$9)</f>
        <v>0</v>
      </c>
      <c r="S2063" s="8">
        <f t="shared" si="230"/>
        <v>0</v>
      </c>
    </row>
    <row r="2064" spans="1:19" ht="13.9">
      <c r="A2064" s="6" t="str">
        <f>IF(总支出!A2064="","",总支出!A2064)</f>
        <v/>
      </c>
      <c r="B2064" s="7" t="str">
        <f>IF(总支出!B2064="","",总支出!B2064)</f>
        <v/>
      </c>
      <c r="C2064" s="6" t="str">
        <f t="shared" si="224"/>
        <v/>
      </c>
      <c r="D2064" s="6" t="str">
        <f>IF(总支出!C2064="","",总支出!C2064)</f>
        <v/>
      </c>
      <c r="E2064" s="8" t="str">
        <f>IF(总支出!D2064="","",总支出!D2064)</f>
        <v/>
      </c>
      <c r="F2064" s="6" t="str">
        <f>IF(总支出!E2064="","",总支出!E2064)</f>
        <v/>
      </c>
      <c r="G2064" s="6" t="str">
        <f>IF(总支出!H2064="","",总支出!H2064)</f>
        <v/>
      </c>
      <c r="H2064" s="6" t="str">
        <f>IF(总支出!I2064="","自动",总支出!I2064)</f>
        <v>自动</v>
      </c>
      <c r="I2064" s="6" t="str">
        <f>IF(F2064="","",IFERROR(VLOOKUP(F2064,税费设置!$A$15:$B$27,2,FALSE),"含税不明"))</f>
        <v/>
      </c>
      <c r="J2064" s="6" t="str">
        <f t="shared" si="225"/>
        <v/>
      </c>
      <c r="K2064" s="6" t="str">
        <f>IF(AND(税费设置!$B$5="是",G2064="个人支出",J2064="应税"),"是","否")</f>
        <v>否</v>
      </c>
      <c r="L2064" s="8">
        <f t="shared" si="226"/>
        <v>0</v>
      </c>
      <c r="M2064" s="8">
        <f t="shared" si="227"/>
        <v>0</v>
      </c>
      <c r="N2064" s="8">
        <f t="shared" si="228"/>
        <v>0</v>
      </c>
      <c r="O2064" s="8">
        <f t="shared" si="229"/>
        <v>0</v>
      </c>
      <c r="P2064" s="8">
        <f>IF(K2064&lt;&gt;"是",0,IF(税费设置!$B$6="是",E2064/(1+税费设置!$B$10),E2064))</f>
        <v>0</v>
      </c>
      <c r="Q2064" s="8">
        <f>IF(K2064&lt;&gt;"是",0,P2064*税费设置!$B$8)</f>
        <v>0</v>
      </c>
      <c r="R2064" s="8">
        <f>IF(K2064&lt;&gt;"是",0,P2064*税费设置!$B$9)</f>
        <v>0</v>
      </c>
      <c r="S2064" s="8">
        <f t="shared" si="230"/>
        <v>0</v>
      </c>
    </row>
    <row r="2065" spans="1:19" ht="13.9">
      <c r="A2065" s="6" t="str">
        <f>IF(总支出!A2065="","",总支出!A2065)</f>
        <v/>
      </c>
      <c r="B2065" s="7" t="str">
        <f>IF(总支出!B2065="","",总支出!B2065)</f>
        <v/>
      </c>
      <c r="C2065" s="6" t="str">
        <f t="shared" si="224"/>
        <v/>
      </c>
      <c r="D2065" s="6" t="str">
        <f>IF(总支出!C2065="","",总支出!C2065)</f>
        <v/>
      </c>
      <c r="E2065" s="8" t="str">
        <f>IF(总支出!D2065="","",总支出!D2065)</f>
        <v/>
      </c>
      <c r="F2065" s="6" t="str">
        <f>IF(总支出!E2065="","",总支出!E2065)</f>
        <v/>
      </c>
      <c r="G2065" s="6" t="str">
        <f>IF(总支出!H2065="","",总支出!H2065)</f>
        <v/>
      </c>
      <c r="H2065" s="6" t="str">
        <f>IF(总支出!I2065="","自动",总支出!I2065)</f>
        <v>自动</v>
      </c>
      <c r="I2065" s="6" t="str">
        <f>IF(F2065="","",IFERROR(VLOOKUP(F2065,税费设置!$A$15:$B$27,2,FALSE),"含税不明"))</f>
        <v/>
      </c>
      <c r="J2065" s="6" t="str">
        <f t="shared" si="225"/>
        <v/>
      </c>
      <c r="K2065" s="6" t="str">
        <f>IF(AND(税费设置!$B$5="是",G2065="个人支出",J2065="应税"),"是","否")</f>
        <v>否</v>
      </c>
      <c r="L2065" s="8">
        <f t="shared" si="226"/>
        <v>0</v>
      </c>
      <c r="M2065" s="8">
        <f t="shared" si="227"/>
        <v>0</v>
      </c>
      <c r="N2065" s="8">
        <f t="shared" si="228"/>
        <v>0</v>
      </c>
      <c r="O2065" s="8">
        <f t="shared" si="229"/>
        <v>0</v>
      </c>
      <c r="P2065" s="8">
        <f>IF(K2065&lt;&gt;"是",0,IF(税费设置!$B$6="是",E2065/(1+税费设置!$B$10),E2065))</f>
        <v>0</v>
      </c>
      <c r="Q2065" s="8">
        <f>IF(K2065&lt;&gt;"是",0,P2065*税费设置!$B$8)</f>
        <v>0</v>
      </c>
      <c r="R2065" s="8">
        <f>IF(K2065&lt;&gt;"是",0,P2065*税费设置!$B$9)</f>
        <v>0</v>
      </c>
      <c r="S2065" s="8">
        <f t="shared" si="230"/>
        <v>0</v>
      </c>
    </row>
    <row r="2066" spans="1:19" ht="13.9">
      <c r="A2066" s="6" t="str">
        <f>IF(总支出!A2066="","",总支出!A2066)</f>
        <v/>
      </c>
      <c r="B2066" s="7" t="str">
        <f>IF(总支出!B2066="","",总支出!B2066)</f>
        <v/>
      </c>
      <c r="C2066" s="6" t="str">
        <f t="shared" si="224"/>
        <v/>
      </c>
      <c r="D2066" s="6" t="str">
        <f>IF(总支出!C2066="","",总支出!C2066)</f>
        <v/>
      </c>
      <c r="E2066" s="8" t="str">
        <f>IF(总支出!D2066="","",总支出!D2066)</f>
        <v/>
      </c>
      <c r="F2066" s="6" t="str">
        <f>IF(总支出!E2066="","",总支出!E2066)</f>
        <v/>
      </c>
      <c r="G2066" s="6" t="str">
        <f>IF(总支出!H2066="","",总支出!H2066)</f>
        <v/>
      </c>
      <c r="H2066" s="6" t="str">
        <f>IF(总支出!I2066="","自动",总支出!I2066)</f>
        <v>自动</v>
      </c>
      <c r="I2066" s="6" t="str">
        <f>IF(F2066="","",IFERROR(VLOOKUP(F2066,税费设置!$A$15:$B$27,2,FALSE),"含税不明"))</f>
        <v/>
      </c>
      <c r="J2066" s="6" t="str">
        <f t="shared" si="225"/>
        <v/>
      </c>
      <c r="K2066" s="6" t="str">
        <f>IF(AND(税费设置!$B$5="是",G2066="个人支出",J2066="应税"),"是","否")</f>
        <v>否</v>
      </c>
      <c r="L2066" s="8">
        <f t="shared" si="226"/>
        <v>0</v>
      </c>
      <c r="M2066" s="8">
        <f t="shared" si="227"/>
        <v>0</v>
      </c>
      <c r="N2066" s="8">
        <f t="shared" si="228"/>
        <v>0</v>
      </c>
      <c r="O2066" s="8">
        <f t="shared" si="229"/>
        <v>0</v>
      </c>
      <c r="P2066" s="8">
        <f>IF(K2066&lt;&gt;"是",0,IF(税费设置!$B$6="是",E2066/(1+税费设置!$B$10),E2066))</f>
        <v>0</v>
      </c>
      <c r="Q2066" s="8">
        <f>IF(K2066&lt;&gt;"是",0,P2066*税费设置!$B$8)</f>
        <v>0</v>
      </c>
      <c r="R2066" s="8">
        <f>IF(K2066&lt;&gt;"是",0,P2066*税费设置!$B$9)</f>
        <v>0</v>
      </c>
      <c r="S2066" s="8">
        <f t="shared" si="230"/>
        <v>0</v>
      </c>
    </row>
    <row r="2067" spans="1:19" ht="13.9">
      <c r="A2067" s="6" t="str">
        <f>IF(总支出!A2067="","",总支出!A2067)</f>
        <v/>
      </c>
      <c r="B2067" s="7" t="str">
        <f>IF(总支出!B2067="","",总支出!B2067)</f>
        <v/>
      </c>
      <c r="C2067" s="6" t="str">
        <f t="shared" si="224"/>
        <v/>
      </c>
      <c r="D2067" s="6" t="str">
        <f>IF(总支出!C2067="","",总支出!C2067)</f>
        <v/>
      </c>
      <c r="E2067" s="8" t="str">
        <f>IF(总支出!D2067="","",总支出!D2067)</f>
        <v/>
      </c>
      <c r="F2067" s="6" t="str">
        <f>IF(总支出!E2067="","",总支出!E2067)</f>
        <v/>
      </c>
      <c r="G2067" s="6" t="str">
        <f>IF(总支出!H2067="","",总支出!H2067)</f>
        <v/>
      </c>
      <c r="H2067" s="6" t="str">
        <f>IF(总支出!I2067="","自动",总支出!I2067)</f>
        <v>自动</v>
      </c>
      <c r="I2067" s="6" t="str">
        <f>IF(F2067="","",IFERROR(VLOOKUP(F2067,税费设置!$A$15:$B$27,2,FALSE),"含税不明"))</f>
        <v/>
      </c>
      <c r="J2067" s="6" t="str">
        <f t="shared" si="225"/>
        <v/>
      </c>
      <c r="K2067" s="6" t="str">
        <f>IF(AND(税费设置!$B$5="是",G2067="个人支出",J2067="应税"),"是","否")</f>
        <v>否</v>
      </c>
      <c r="L2067" s="8">
        <f t="shared" si="226"/>
        <v>0</v>
      </c>
      <c r="M2067" s="8">
        <f t="shared" si="227"/>
        <v>0</v>
      </c>
      <c r="N2067" s="8">
        <f t="shared" si="228"/>
        <v>0</v>
      </c>
      <c r="O2067" s="8">
        <f t="shared" si="229"/>
        <v>0</v>
      </c>
      <c r="P2067" s="8">
        <f>IF(K2067&lt;&gt;"是",0,IF(税费设置!$B$6="是",E2067/(1+税费设置!$B$10),E2067))</f>
        <v>0</v>
      </c>
      <c r="Q2067" s="8">
        <f>IF(K2067&lt;&gt;"是",0,P2067*税费设置!$B$8)</f>
        <v>0</v>
      </c>
      <c r="R2067" s="8">
        <f>IF(K2067&lt;&gt;"是",0,P2067*税费设置!$B$9)</f>
        <v>0</v>
      </c>
      <c r="S2067" s="8">
        <f t="shared" si="230"/>
        <v>0</v>
      </c>
    </row>
    <row r="2068" spans="1:19" ht="13.9">
      <c r="A2068" s="6" t="str">
        <f>IF(总支出!A2068="","",总支出!A2068)</f>
        <v/>
      </c>
      <c r="B2068" s="7" t="str">
        <f>IF(总支出!B2068="","",总支出!B2068)</f>
        <v/>
      </c>
      <c r="C2068" s="6" t="str">
        <f t="shared" si="224"/>
        <v/>
      </c>
      <c r="D2068" s="6" t="str">
        <f>IF(总支出!C2068="","",总支出!C2068)</f>
        <v/>
      </c>
      <c r="E2068" s="8" t="str">
        <f>IF(总支出!D2068="","",总支出!D2068)</f>
        <v/>
      </c>
      <c r="F2068" s="6" t="str">
        <f>IF(总支出!E2068="","",总支出!E2068)</f>
        <v/>
      </c>
      <c r="G2068" s="6" t="str">
        <f>IF(总支出!H2068="","",总支出!H2068)</f>
        <v/>
      </c>
      <c r="H2068" s="6" t="str">
        <f>IF(总支出!I2068="","自动",总支出!I2068)</f>
        <v>自动</v>
      </c>
      <c r="I2068" s="6" t="str">
        <f>IF(F2068="","",IFERROR(VLOOKUP(F2068,税费设置!$A$15:$B$27,2,FALSE),"含税不明"))</f>
        <v/>
      </c>
      <c r="J2068" s="6" t="str">
        <f t="shared" si="225"/>
        <v/>
      </c>
      <c r="K2068" s="6" t="str">
        <f>IF(AND(税费设置!$B$5="是",G2068="个人支出",J2068="应税"),"是","否")</f>
        <v>否</v>
      </c>
      <c r="L2068" s="8">
        <f t="shared" si="226"/>
        <v>0</v>
      </c>
      <c r="M2068" s="8">
        <f t="shared" si="227"/>
        <v>0</v>
      </c>
      <c r="N2068" s="8">
        <f t="shared" si="228"/>
        <v>0</v>
      </c>
      <c r="O2068" s="8">
        <f t="shared" si="229"/>
        <v>0</v>
      </c>
      <c r="P2068" s="8">
        <f>IF(K2068&lt;&gt;"是",0,IF(税费设置!$B$6="是",E2068/(1+税费设置!$B$10),E2068))</f>
        <v>0</v>
      </c>
      <c r="Q2068" s="8">
        <f>IF(K2068&lt;&gt;"是",0,P2068*税费设置!$B$8)</f>
        <v>0</v>
      </c>
      <c r="R2068" s="8">
        <f>IF(K2068&lt;&gt;"是",0,P2068*税费设置!$B$9)</f>
        <v>0</v>
      </c>
      <c r="S2068" s="8">
        <f t="shared" si="230"/>
        <v>0</v>
      </c>
    </row>
    <row r="2069" spans="1:19" ht="13.9">
      <c r="A2069" s="6" t="str">
        <f>IF(总支出!A2069="","",总支出!A2069)</f>
        <v/>
      </c>
      <c r="B2069" s="7" t="str">
        <f>IF(总支出!B2069="","",总支出!B2069)</f>
        <v/>
      </c>
      <c r="C2069" s="6" t="str">
        <f t="shared" si="224"/>
        <v/>
      </c>
      <c r="D2069" s="6" t="str">
        <f>IF(总支出!C2069="","",总支出!C2069)</f>
        <v/>
      </c>
      <c r="E2069" s="8" t="str">
        <f>IF(总支出!D2069="","",总支出!D2069)</f>
        <v/>
      </c>
      <c r="F2069" s="6" t="str">
        <f>IF(总支出!E2069="","",总支出!E2069)</f>
        <v/>
      </c>
      <c r="G2069" s="6" t="str">
        <f>IF(总支出!H2069="","",总支出!H2069)</f>
        <v/>
      </c>
      <c r="H2069" s="6" t="str">
        <f>IF(总支出!I2069="","自动",总支出!I2069)</f>
        <v>自动</v>
      </c>
      <c r="I2069" s="6" t="str">
        <f>IF(F2069="","",IFERROR(VLOOKUP(F2069,税费设置!$A$15:$B$27,2,FALSE),"含税不明"))</f>
        <v/>
      </c>
      <c r="J2069" s="6" t="str">
        <f t="shared" si="225"/>
        <v/>
      </c>
      <c r="K2069" s="6" t="str">
        <f>IF(AND(税费设置!$B$5="是",G2069="个人支出",J2069="应税"),"是","否")</f>
        <v>否</v>
      </c>
      <c r="L2069" s="8">
        <f t="shared" si="226"/>
        <v>0</v>
      </c>
      <c r="M2069" s="8">
        <f t="shared" si="227"/>
        <v>0</v>
      </c>
      <c r="N2069" s="8">
        <f t="shared" si="228"/>
        <v>0</v>
      </c>
      <c r="O2069" s="8">
        <f t="shared" si="229"/>
        <v>0</v>
      </c>
      <c r="P2069" s="8">
        <f>IF(K2069&lt;&gt;"是",0,IF(税费设置!$B$6="是",E2069/(1+税费设置!$B$10),E2069))</f>
        <v>0</v>
      </c>
      <c r="Q2069" s="8">
        <f>IF(K2069&lt;&gt;"是",0,P2069*税费设置!$B$8)</f>
        <v>0</v>
      </c>
      <c r="R2069" s="8">
        <f>IF(K2069&lt;&gt;"是",0,P2069*税费设置!$B$9)</f>
        <v>0</v>
      </c>
      <c r="S2069" s="8">
        <f t="shared" si="230"/>
        <v>0</v>
      </c>
    </row>
    <row r="2070" spans="1:19" ht="13.9">
      <c r="A2070" s="6" t="str">
        <f>IF(总支出!A2070="","",总支出!A2070)</f>
        <v/>
      </c>
      <c r="B2070" s="7" t="str">
        <f>IF(总支出!B2070="","",总支出!B2070)</f>
        <v/>
      </c>
      <c r="C2070" s="6" t="str">
        <f t="shared" si="224"/>
        <v/>
      </c>
      <c r="D2070" s="6" t="str">
        <f>IF(总支出!C2070="","",总支出!C2070)</f>
        <v/>
      </c>
      <c r="E2070" s="8" t="str">
        <f>IF(总支出!D2070="","",总支出!D2070)</f>
        <v/>
      </c>
      <c r="F2070" s="6" t="str">
        <f>IF(总支出!E2070="","",总支出!E2070)</f>
        <v/>
      </c>
      <c r="G2070" s="6" t="str">
        <f>IF(总支出!H2070="","",总支出!H2070)</f>
        <v/>
      </c>
      <c r="H2070" s="6" t="str">
        <f>IF(总支出!I2070="","自动",总支出!I2070)</f>
        <v>自动</v>
      </c>
      <c r="I2070" s="6" t="str">
        <f>IF(F2070="","",IFERROR(VLOOKUP(F2070,税费设置!$A$15:$B$27,2,FALSE),"含税不明"))</f>
        <v/>
      </c>
      <c r="J2070" s="6" t="str">
        <f t="shared" si="225"/>
        <v/>
      </c>
      <c r="K2070" s="6" t="str">
        <f>IF(AND(税费设置!$B$5="是",G2070="个人支出",J2070="应税"),"是","否")</f>
        <v>否</v>
      </c>
      <c r="L2070" s="8">
        <f t="shared" si="226"/>
        <v>0</v>
      </c>
      <c r="M2070" s="8">
        <f t="shared" si="227"/>
        <v>0</v>
      </c>
      <c r="N2070" s="8">
        <f t="shared" si="228"/>
        <v>0</v>
      </c>
      <c r="O2070" s="8">
        <f t="shared" si="229"/>
        <v>0</v>
      </c>
      <c r="P2070" s="8">
        <f>IF(K2070&lt;&gt;"是",0,IF(税费设置!$B$6="是",E2070/(1+税费设置!$B$10),E2070))</f>
        <v>0</v>
      </c>
      <c r="Q2070" s="8">
        <f>IF(K2070&lt;&gt;"是",0,P2070*税费设置!$B$8)</f>
        <v>0</v>
      </c>
      <c r="R2070" s="8">
        <f>IF(K2070&lt;&gt;"是",0,P2070*税费设置!$B$9)</f>
        <v>0</v>
      </c>
      <c r="S2070" s="8">
        <f t="shared" si="230"/>
        <v>0</v>
      </c>
    </row>
    <row r="2071" spans="1:19" ht="13.9">
      <c r="A2071" s="6" t="str">
        <f>IF(总支出!A2071="","",总支出!A2071)</f>
        <v/>
      </c>
      <c r="B2071" s="7" t="str">
        <f>IF(总支出!B2071="","",总支出!B2071)</f>
        <v/>
      </c>
      <c r="C2071" s="6" t="str">
        <f t="shared" si="224"/>
        <v/>
      </c>
      <c r="D2071" s="6" t="str">
        <f>IF(总支出!C2071="","",总支出!C2071)</f>
        <v/>
      </c>
      <c r="E2071" s="8" t="str">
        <f>IF(总支出!D2071="","",总支出!D2071)</f>
        <v/>
      </c>
      <c r="F2071" s="6" t="str">
        <f>IF(总支出!E2071="","",总支出!E2071)</f>
        <v/>
      </c>
      <c r="G2071" s="6" t="str">
        <f>IF(总支出!H2071="","",总支出!H2071)</f>
        <v/>
      </c>
      <c r="H2071" s="6" t="str">
        <f>IF(总支出!I2071="","自动",总支出!I2071)</f>
        <v>自动</v>
      </c>
      <c r="I2071" s="6" t="str">
        <f>IF(F2071="","",IFERROR(VLOOKUP(F2071,税费设置!$A$15:$B$27,2,FALSE),"含税不明"))</f>
        <v/>
      </c>
      <c r="J2071" s="6" t="str">
        <f t="shared" si="225"/>
        <v/>
      </c>
      <c r="K2071" s="6" t="str">
        <f>IF(AND(税费设置!$B$5="是",G2071="个人支出",J2071="应税"),"是","否")</f>
        <v>否</v>
      </c>
      <c r="L2071" s="8">
        <f t="shared" si="226"/>
        <v>0</v>
      </c>
      <c r="M2071" s="8">
        <f t="shared" si="227"/>
        <v>0</v>
      </c>
      <c r="N2071" s="8">
        <f t="shared" si="228"/>
        <v>0</v>
      </c>
      <c r="O2071" s="8">
        <f t="shared" si="229"/>
        <v>0</v>
      </c>
      <c r="P2071" s="8">
        <f>IF(K2071&lt;&gt;"是",0,IF(税费设置!$B$6="是",E2071/(1+税费设置!$B$10),E2071))</f>
        <v>0</v>
      </c>
      <c r="Q2071" s="8">
        <f>IF(K2071&lt;&gt;"是",0,P2071*税费设置!$B$8)</f>
        <v>0</v>
      </c>
      <c r="R2071" s="8">
        <f>IF(K2071&lt;&gt;"是",0,P2071*税费设置!$B$9)</f>
        <v>0</v>
      </c>
      <c r="S2071" s="8">
        <f t="shared" si="230"/>
        <v>0</v>
      </c>
    </row>
    <row r="2072" spans="1:19" ht="13.9">
      <c r="A2072" s="6" t="str">
        <f>IF(总支出!A2072="","",总支出!A2072)</f>
        <v/>
      </c>
      <c r="B2072" s="7" t="str">
        <f>IF(总支出!B2072="","",总支出!B2072)</f>
        <v/>
      </c>
      <c r="C2072" s="6" t="str">
        <f t="shared" si="224"/>
        <v/>
      </c>
      <c r="D2072" s="6" t="str">
        <f>IF(总支出!C2072="","",总支出!C2072)</f>
        <v/>
      </c>
      <c r="E2072" s="8" t="str">
        <f>IF(总支出!D2072="","",总支出!D2072)</f>
        <v/>
      </c>
      <c r="F2072" s="6" t="str">
        <f>IF(总支出!E2072="","",总支出!E2072)</f>
        <v/>
      </c>
      <c r="G2072" s="6" t="str">
        <f>IF(总支出!H2072="","",总支出!H2072)</f>
        <v/>
      </c>
      <c r="H2072" s="6" t="str">
        <f>IF(总支出!I2072="","自动",总支出!I2072)</f>
        <v>自动</v>
      </c>
      <c r="I2072" s="6" t="str">
        <f>IF(F2072="","",IFERROR(VLOOKUP(F2072,税费设置!$A$15:$B$27,2,FALSE),"含税不明"))</f>
        <v/>
      </c>
      <c r="J2072" s="6" t="str">
        <f t="shared" si="225"/>
        <v/>
      </c>
      <c r="K2072" s="6" t="str">
        <f>IF(AND(税费设置!$B$5="是",G2072="个人支出",J2072="应税"),"是","否")</f>
        <v>否</v>
      </c>
      <c r="L2072" s="8">
        <f t="shared" si="226"/>
        <v>0</v>
      </c>
      <c r="M2072" s="8">
        <f t="shared" si="227"/>
        <v>0</v>
      </c>
      <c r="N2072" s="8">
        <f t="shared" si="228"/>
        <v>0</v>
      </c>
      <c r="O2072" s="8">
        <f t="shared" si="229"/>
        <v>0</v>
      </c>
      <c r="P2072" s="8">
        <f>IF(K2072&lt;&gt;"是",0,IF(税费设置!$B$6="是",E2072/(1+税费设置!$B$10),E2072))</f>
        <v>0</v>
      </c>
      <c r="Q2072" s="8">
        <f>IF(K2072&lt;&gt;"是",0,P2072*税费设置!$B$8)</f>
        <v>0</v>
      </c>
      <c r="R2072" s="8">
        <f>IF(K2072&lt;&gt;"是",0,P2072*税费设置!$B$9)</f>
        <v>0</v>
      </c>
      <c r="S2072" s="8">
        <f t="shared" si="230"/>
        <v>0</v>
      </c>
    </row>
    <row r="2073" spans="1:19" ht="13.9">
      <c r="A2073" s="6" t="str">
        <f>IF(总支出!A2073="","",总支出!A2073)</f>
        <v/>
      </c>
      <c r="B2073" s="7" t="str">
        <f>IF(总支出!B2073="","",总支出!B2073)</f>
        <v/>
      </c>
      <c r="C2073" s="6" t="str">
        <f t="shared" si="224"/>
        <v/>
      </c>
      <c r="D2073" s="6" t="str">
        <f>IF(总支出!C2073="","",总支出!C2073)</f>
        <v/>
      </c>
      <c r="E2073" s="8" t="str">
        <f>IF(总支出!D2073="","",总支出!D2073)</f>
        <v/>
      </c>
      <c r="F2073" s="6" t="str">
        <f>IF(总支出!E2073="","",总支出!E2073)</f>
        <v/>
      </c>
      <c r="G2073" s="6" t="str">
        <f>IF(总支出!H2073="","",总支出!H2073)</f>
        <v/>
      </c>
      <c r="H2073" s="6" t="str">
        <f>IF(总支出!I2073="","自动",总支出!I2073)</f>
        <v>自动</v>
      </c>
      <c r="I2073" s="6" t="str">
        <f>IF(F2073="","",IFERROR(VLOOKUP(F2073,税费设置!$A$15:$B$27,2,FALSE),"含税不明"))</f>
        <v/>
      </c>
      <c r="J2073" s="6" t="str">
        <f t="shared" si="225"/>
        <v/>
      </c>
      <c r="K2073" s="6" t="str">
        <f>IF(AND(税费设置!$B$5="是",G2073="个人支出",J2073="应税"),"是","否")</f>
        <v>否</v>
      </c>
      <c r="L2073" s="8">
        <f t="shared" si="226"/>
        <v>0</v>
      </c>
      <c r="M2073" s="8">
        <f t="shared" si="227"/>
        <v>0</v>
      </c>
      <c r="N2073" s="8">
        <f t="shared" si="228"/>
        <v>0</v>
      </c>
      <c r="O2073" s="8">
        <f t="shared" si="229"/>
        <v>0</v>
      </c>
      <c r="P2073" s="8">
        <f>IF(K2073&lt;&gt;"是",0,IF(税费设置!$B$6="是",E2073/(1+税费设置!$B$10),E2073))</f>
        <v>0</v>
      </c>
      <c r="Q2073" s="8">
        <f>IF(K2073&lt;&gt;"是",0,P2073*税费设置!$B$8)</f>
        <v>0</v>
      </c>
      <c r="R2073" s="8">
        <f>IF(K2073&lt;&gt;"是",0,P2073*税费设置!$B$9)</f>
        <v>0</v>
      </c>
      <c r="S2073" s="8">
        <f t="shared" si="230"/>
        <v>0</v>
      </c>
    </row>
    <row r="2074" spans="1:19" ht="13.9">
      <c r="A2074" s="6" t="str">
        <f>IF(总支出!A2074="","",总支出!A2074)</f>
        <v/>
      </c>
      <c r="B2074" s="7" t="str">
        <f>IF(总支出!B2074="","",总支出!B2074)</f>
        <v/>
      </c>
      <c r="C2074" s="6" t="str">
        <f t="shared" si="224"/>
        <v/>
      </c>
      <c r="D2074" s="6" t="str">
        <f>IF(总支出!C2074="","",总支出!C2074)</f>
        <v/>
      </c>
      <c r="E2074" s="8" t="str">
        <f>IF(总支出!D2074="","",总支出!D2074)</f>
        <v/>
      </c>
      <c r="F2074" s="6" t="str">
        <f>IF(总支出!E2074="","",总支出!E2074)</f>
        <v/>
      </c>
      <c r="G2074" s="6" t="str">
        <f>IF(总支出!H2074="","",总支出!H2074)</f>
        <v/>
      </c>
      <c r="H2074" s="6" t="str">
        <f>IF(总支出!I2074="","自动",总支出!I2074)</f>
        <v>自动</v>
      </c>
      <c r="I2074" s="6" t="str">
        <f>IF(F2074="","",IFERROR(VLOOKUP(F2074,税费设置!$A$15:$B$27,2,FALSE),"含税不明"))</f>
        <v/>
      </c>
      <c r="J2074" s="6" t="str">
        <f t="shared" si="225"/>
        <v/>
      </c>
      <c r="K2074" s="6" t="str">
        <f>IF(AND(税费设置!$B$5="是",G2074="个人支出",J2074="应税"),"是","否")</f>
        <v>否</v>
      </c>
      <c r="L2074" s="8">
        <f t="shared" si="226"/>
        <v>0</v>
      </c>
      <c r="M2074" s="8">
        <f t="shared" si="227"/>
        <v>0</v>
      </c>
      <c r="N2074" s="8">
        <f t="shared" si="228"/>
        <v>0</v>
      </c>
      <c r="O2074" s="8">
        <f t="shared" si="229"/>
        <v>0</v>
      </c>
      <c r="P2074" s="8">
        <f>IF(K2074&lt;&gt;"是",0,IF(税费设置!$B$6="是",E2074/(1+税费设置!$B$10),E2074))</f>
        <v>0</v>
      </c>
      <c r="Q2074" s="8">
        <f>IF(K2074&lt;&gt;"是",0,P2074*税费设置!$B$8)</f>
        <v>0</v>
      </c>
      <c r="R2074" s="8">
        <f>IF(K2074&lt;&gt;"是",0,P2074*税费设置!$B$9)</f>
        <v>0</v>
      </c>
      <c r="S2074" s="8">
        <f t="shared" si="230"/>
        <v>0</v>
      </c>
    </row>
    <row r="2075" spans="1:19" ht="13.9">
      <c r="A2075" s="6" t="str">
        <f>IF(总支出!A2075="","",总支出!A2075)</f>
        <v/>
      </c>
      <c r="B2075" s="7" t="str">
        <f>IF(总支出!B2075="","",总支出!B2075)</f>
        <v/>
      </c>
      <c r="C2075" s="6" t="str">
        <f t="shared" si="224"/>
        <v/>
      </c>
      <c r="D2075" s="6" t="str">
        <f>IF(总支出!C2075="","",总支出!C2075)</f>
        <v/>
      </c>
      <c r="E2075" s="8" t="str">
        <f>IF(总支出!D2075="","",总支出!D2075)</f>
        <v/>
      </c>
      <c r="F2075" s="6" t="str">
        <f>IF(总支出!E2075="","",总支出!E2075)</f>
        <v/>
      </c>
      <c r="G2075" s="6" t="str">
        <f>IF(总支出!H2075="","",总支出!H2075)</f>
        <v/>
      </c>
      <c r="H2075" s="6" t="str">
        <f>IF(总支出!I2075="","自动",总支出!I2075)</f>
        <v>自动</v>
      </c>
      <c r="I2075" s="6" t="str">
        <f>IF(F2075="","",IFERROR(VLOOKUP(F2075,税费设置!$A$15:$B$27,2,FALSE),"含税不明"))</f>
        <v/>
      </c>
      <c r="J2075" s="6" t="str">
        <f t="shared" si="225"/>
        <v/>
      </c>
      <c r="K2075" s="6" t="str">
        <f>IF(AND(税费设置!$B$5="是",G2075="个人支出",J2075="应税"),"是","否")</f>
        <v>否</v>
      </c>
      <c r="L2075" s="8">
        <f t="shared" si="226"/>
        <v>0</v>
      </c>
      <c r="M2075" s="8">
        <f t="shared" si="227"/>
        <v>0</v>
      </c>
      <c r="N2075" s="8">
        <f t="shared" si="228"/>
        <v>0</v>
      </c>
      <c r="O2075" s="8">
        <f t="shared" si="229"/>
        <v>0</v>
      </c>
      <c r="P2075" s="8">
        <f>IF(K2075&lt;&gt;"是",0,IF(税费设置!$B$6="是",E2075/(1+税费设置!$B$10),E2075))</f>
        <v>0</v>
      </c>
      <c r="Q2075" s="8">
        <f>IF(K2075&lt;&gt;"是",0,P2075*税费设置!$B$8)</f>
        <v>0</v>
      </c>
      <c r="R2075" s="8">
        <f>IF(K2075&lt;&gt;"是",0,P2075*税费设置!$B$9)</f>
        <v>0</v>
      </c>
      <c r="S2075" s="8">
        <f t="shared" si="230"/>
        <v>0</v>
      </c>
    </row>
    <row r="2076" spans="1:19" ht="13.9">
      <c r="A2076" s="6" t="str">
        <f>IF(总支出!A2076="","",总支出!A2076)</f>
        <v/>
      </c>
      <c r="B2076" s="7" t="str">
        <f>IF(总支出!B2076="","",总支出!B2076)</f>
        <v/>
      </c>
      <c r="C2076" s="6" t="str">
        <f t="shared" si="224"/>
        <v/>
      </c>
      <c r="D2076" s="6" t="str">
        <f>IF(总支出!C2076="","",总支出!C2076)</f>
        <v/>
      </c>
      <c r="E2076" s="8" t="str">
        <f>IF(总支出!D2076="","",总支出!D2076)</f>
        <v/>
      </c>
      <c r="F2076" s="6" t="str">
        <f>IF(总支出!E2076="","",总支出!E2076)</f>
        <v/>
      </c>
      <c r="G2076" s="6" t="str">
        <f>IF(总支出!H2076="","",总支出!H2076)</f>
        <v/>
      </c>
      <c r="H2076" s="6" t="str">
        <f>IF(总支出!I2076="","自动",总支出!I2076)</f>
        <v>自动</v>
      </c>
      <c r="I2076" s="6" t="str">
        <f>IF(F2076="","",IFERROR(VLOOKUP(F2076,税费设置!$A$15:$B$27,2,FALSE),"含税不明"))</f>
        <v/>
      </c>
      <c r="J2076" s="6" t="str">
        <f t="shared" si="225"/>
        <v/>
      </c>
      <c r="K2076" s="6" t="str">
        <f>IF(AND(税费设置!$B$5="是",G2076="个人支出",J2076="应税"),"是","否")</f>
        <v>否</v>
      </c>
      <c r="L2076" s="8">
        <f t="shared" si="226"/>
        <v>0</v>
      </c>
      <c r="M2076" s="8">
        <f t="shared" si="227"/>
        <v>0</v>
      </c>
      <c r="N2076" s="8">
        <f t="shared" si="228"/>
        <v>0</v>
      </c>
      <c r="O2076" s="8">
        <f t="shared" si="229"/>
        <v>0</v>
      </c>
      <c r="P2076" s="8">
        <f>IF(K2076&lt;&gt;"是",0,IF(税费设置!$B$6="是",E2076/(1+税费设置!$B$10),E2076))</f>
        <v>0</v>
      </c>
      <c r="Q2076" s="8">
        <f>IF(K2076&lt;&gt;"是",0,P2076*税费设置!$B$8)</f>
        <v>0</v>
      </c>
      <c r="R2076" s="8">
        <f>IF(K2076&lt;&gt;"是",0,P2076*税费设置!$B$9)</f>
        <v>0</v>
      </c>
      <c r="S2076" s="8">
        <f t="shared" si="230"/>
        <v>0</v>
      </c>
    </row>
    <row r="2077" spans="1:19" ht="13.9">
      <c r="A2077" s="6" t="str">
        <f>IF(总支出!A2077="","",总支出!A2077)</f>
        <v/>
      </c>
      <c r="B2077" s="7" t="str">
        <f>IF(总支出!B2077="","",总支出!B2077)</f>
        <v/>
      </c>
      <c r="C2077" s="6" t="str">
        <f t="shared" si="224"/>
        <v/>
      </c>
      <c r="D2077" s="6" t="str">
        <f>IF(总支出!C2077="","",总支出!C2077)</f>
        <v/>
      </c>
      <c r="E2077" s="8" t="str">
        <f>IF(总支出!D2077="","",总支出!D2077)</f>
        <v/>
      </c>
      <c r="F2077" s="6" t="str">
        <f>IF(总支出!E2077="","",总支出!E2077)</f>
        <v/>
      </c>
      <c r="G2077" s="6" t="str">
        <f>IF(总支出!H2077="","",总支出!H2077)</f>
        <v/>
      </c>
      <c r="H2077" s="6" t="str">
        <f>IF(总支出!I2077="","自动",总支出!I2077)</f>
        <v>自动</v>
      </c>
      <c r="I2077" s="6" t="str">
        <f>IF(F2077="","",IFERROR(VLOOKUP(F2077,税费设置!$A$15:$B$27,2,FALSE),"含税不明"))</f>
        <v/>
      </c>
      <c r="J2077" s="6" t="str">
        <f t="shared" si="225"/>
        <v/>
      </c>
      <c r="K2077" s="6" t="str">
        <f>IF(AND(税费设置!$B$5="是",G2077="个人支出",J2077="应税"),"是","否")</f>
        <v>否</v>
      </c>
      <c r="L2077" s="8">
        <f t="shared" si="226"/>
        <v>0</v>
      </c>
      <c r="M2077" s="8">
        <f t="shared" si="227"/>
        <v>0</v>
      </c>
      <c r="N2077" s="8">
        <f t="shared" si="228"/>
        <v>0</v>
      </c>
      <c r="O2077" s="8">
        <f t="shared" si="229"/>
        <v>0</v>
      </c>
      <c r="P2077" s="8">
        <f>IF(K2077&lt;&gt;"是",0,IF(税费设置!$B$6="是",E2077/(1+税费设置!$B$10),E2077))</f>
        <v>0</v>
      </c>
      <c r="Q2077" s="8">
        <f>IF(K2077&lt;&gt;"是",0,P2077*税费设置!$B$8)</f>
        <v>0</v>
      </c>
      <c r="R2077" s="8">
        <f>IF(K2077&lt;&gt;"是",0,P2077*税费设置!$B$9)</f>
        <v>0</v>
      </c>
      <c r="S2077" s="8">
        <f t="shared" si="230"/>
        <v>0</v>
      </c>
    </row>
    <row r="2078" spans="1:19" ht="13.9">
      <c r="A2078" s="6" t="str">
        <f>IF(总支出!A2078="","",总支出!A2078)</f>
        <v/>
      </c>
      <c r="B2078" s="7" t="str">
        <f>IF(总支出!B2078="","",总支出!B2078)</f>
        <v/>
      </c>
      <c r="C2078" s="6" t="str">
        <f t="shared" si="224"/>
        <v/>
      </c>
      <c r="D2078" s="6" t="str">
        <f>IF(总支出!C2078="","",总支出!C2078)</f>
        <v/>
      </c>
      <c r="E2078" s="8" t="str">
        <f>IF(总支出!D2078="","",总支出!D2078)</f>
        <v/>
      </c>
      <c r="F2078" s="6" t="str">
        <f>IF(总支出!E2078="","",总支出!E2078)</f>
        <v/>
      </c>
      <c r="G2078" s="6" t="str">
        <f>IF(总支出!H2078="","",总支出!H2078)</f>
        <v/>
      </c>
      <c r="H2078" s="6" t="str">
        <f>IF(总支出!I2078="","自动",总支出!I2078)</f>
        <v>自动</v>
      </c>
      <c r="I2078" s="6" t="str">
        <f>IF(F2078="","",IFERROR(VLOOKUP(F2078,税费设置!$A$15:$B$27,2,FALSE),"含税不明"))</f>
        <v/>
      </c>
      <c r="J2078" s="6" t="str">
        <f t="shared" si="225"/>
        <v/>
      </c>
      <c r="K2078" s="6" t="str">
        <f>IF(AND(税费设置!$B$5="是",G2078="个人支出",J2078="应税"),"是","否")</f>
        <v>否</v>
      </c>
      <c r="L2078" s="8">
        <f t="shared" si="226"/>
        <v>0</v>
      </c>
      <c r="M2078" s="8">
        <f t="shared" si="227"/>
        <v>0</v>
      </c>
      <c r="N2078" s="8">
        <f t="shared" si="228"/>
        <v>0</v>
      </c>
      <c r="O2078" s="8">
        <f t="shared" si="229"/>
        <v>0</v>
      </c>
      <c r="P2078" s="8">
        <f>IF(K2078&lt;&gt;"是",0,IF(税费设置!$B$6="是",E2078/(1+税费设置!$B$10),E2078))</f>
        <v>0</v>
      </c>
      <c r="Q2078" s="8">
        <f>IF(K2078&lt;&gt;"是",0,P2078*税费设置!$B$8)</f>
        <v>0</v>
      </c>
      <c r="R2078" s="8">
        <f>IF(K2078&lt;&gt;"是",0,P2078*税费设置!$B$9)</f>
        <v>0</v>
      </c>
      <c r="S2078" s="8">
        <f t="shared" si="230"/>
        <v>0</v>
      </c>
    </row>
    <row r="2079" spans="1:19" ht="13.9">
      <c r="A2079" s="6" t="str">
        <f>IF(总支出!A2079="","",总支出!A2079)</f>
        <v/>
      </c>
      <c r="B2079" s="7" t="str">
        <f>IF(总支出!B2079="","",总支出!B2079)</f>
        <v/>
      </c>
      <c r="C2079" s="6" t="str">
        <f t="shared" si="224"/>
        <v/>
      </c>
      <c r="D2079" s="6" t="str">
        <f>IF(总支出!C2079="","",总支出!C2079)</f>
        <v/>
      </c>
      <c r="E2079" s="8" t="str">
        <f>IF(总支出!D2079="","",总支出!D2079)</f>
        <v/>
      </c>
      <c r="F2079" s="6" t="str">
        <f>IF(总支出!E2079="","",总支出!E2079)</f>
        <v/>
      </c>
      <c r="G2079" s="6" t="str">
        <f>IF(总支出!H2079="","",总支出!H2079)</f>
        <v/>
      </c>
      <c r="H2079" s="6" t="str">
        <f>IF(总支出!I2079="","自动",总支出!I2079)</f>
        <v>自动</v>
      </c>
      <c r="I2079" s="6" t="str">
        <f>IF(F2079="","",IFERROR(VLOOKUP(F2079,税费设置!$A$15:$B$27,2,FALSE),"含税不明"))</f>
        <v/>
      </c>
      <c r="J2079" s="6" t="str">
        <f t="shared" si="225"/>
        <v/>
      </c>
      <c r="K2079" s="6" t="str">
        <f>IF(AND(税费设置!$B$5="是",G2079="个人支出",J2079="应税"),"是","否")</f>
        <v>否</v>
      </c>
      <c r="L2079" s="8">
        <f t="shared" si="226"/>
        <v>0</v>
      </c>
      <c r="M2079" s="8">
        <f t="shared" si="227"/>
        <v>0</v>
      </c>
      <c r="N2079" s="8">
        <f t="shared" si="228"/>
        <v>0</v>
      </c>
      <c r="O2079" s="8">
        <f t="shared" si="229"/>
        <v>0</v>
      </c>
      <c r="P2079" s="8">
        <f>IF(K2079&lt;&gt;"是",0,IF(税费设置!$B$6="是",E2079/(1+税费设置!$B$10),E2079))</f>
        <v>0</v>
      </c>
      <c r="Q2079" s="8">
        <f>IF(K2079&lt;&gt;"是",0,P2079*税费设置!$B$8)</f>
        <v>0</v>
      </c>
      <c r="R2079" s="8">
        <f>IF(K2079&lt;&gt;"是",0,P2079*税费设置!$B$9)</f>
        <v>0</v>
      </c>
      <c r="S2079" s="8">
        <f t="shared" si="230"/>
        <v>0</v>
      </c>
    </row>
    <row r="2080" spans="1:19" ht="13.9">
      <c r="A2080" s="6" t="str">
        <f>IF(总支出!A2080="","",总支出!A2080)</f>
        <v/>
      </c>
      <c r="B2080" s="7" t="str">
        <f>IF(总支出!B2080="","",总支出!B2080)</f>
        <v/>
      </c>
      <c r="C2080" s="6" t="str">
        <f t="shared" si="224"/>
        <v/>
      </c>
      <c r="D2080" s="6" t="str">
        <f>IF(总支出!C2080="","",总支出!C2080)</f>
        <v/>
      </c>
      <c r="E2080" s="8" t="str">
        <f>IF(总支出!D2080="","",总支出!D2080)</f>
        <v/>
      </c>
      <c r="F2080" s="6" t="str">
        <f>IF(总支出!E2080="","",总支出!E2080)</f>
        <v/>
      </c>
      <c r="G2080" s="6" t="str">
        <f>IF(总支出!H2080="","",总支出!H2080)</f>
        <v/>
      </c>
      <c r="H2080" s="6" t="str">
        <f>IF(总支出!I2080="","自动",总支出!I2080)</f>
        <v>自动</v>
      </c>
      <c r="I2080" s="6" t="str">
        <f>IF(F2080="","",IFERROR(VLOOKUP(F2080,税费设置!$A$15:$B$27,2,FALSE),"含税不明"))</f>
        <v/>
      </c>
      <c r="J2080" s="6" t="str">
        <f t="shared" si="225"/>
        <v/>
      </c>
      <c r="K2080" s="6" t="str">
        <f>IF(AND(税费设置!$B$5="是",G2080="个人支出",J2080="应税"),"是","否")</f>
        <v>否</v>
      </c>
      <c r="L2080" s="8">
        <f t="shared" si="226"/>
        <v>0</v>
      </c>
      <c r="M2080" s="8">
        <f t="shared" si="227"/>
        <v>0</v>
      </c>
      <c r="N2080" s="8">
        <f t="shared" si="228"/>
        <v>0</v>
      </c>
      <c r="O2080" s="8">
        <f t="shared" si="229"/>
        <v>0</v>
      </c>
      <c r="P2080" s="8">
        <f>IF(K2080&lt;&gt;"是",0,IF(税费设置!$B$6="是",E2080/(1+税费设置!$B$10),E2080))</f>
        <v>0</v>
      </c>
      <c r="Q2080" s="8">
        <f>IF(K2080&lt;&gt;"是",0,P2080*税费设置!$B$8)</f>
        <v>0</v>
      </c>
      <c r="R2080" s="8">
        <f>IF(K2080&lt;&gt;"是",0,P2080*税费设置!$B$9)</f>
        <v>0</v>
      </c>
      <c r="S2080" s="8">
        <f t="shared" si="230"/>
        <v>0</v>
      </c>
    </row>
    <row r="2081" spans="1:19" ht="13.9">
      <c r="A2081" s="6" t="str">
        <f>IF(总支出!A2081="","",总支出!A2081)</f>
        <v/>
      </c>
      <c r="B2081" s="7" t="str">
        <f>IF(总支出!B2081="","",总支出!B2081)</f>
        <v/>
      </c>
      <c r="C2081" s="6" t="str">
        <f t="shared" si="224"/>
        <v/>
      </c>
      <c r="D2081" s="6" t="str">
        <f>IF(总支出!C2081="","",总支出!C2081)</f>
        <v/>
      </c>
      <c r="E2081" s="8" t="str">
        <f>IF(总支出!D2081="","",总支出!D2081)</f>
        <v/>
      </c>
      <c r="F2081" s="6" t="str">
        <f>IF(总支出!E2081="","",总支出!E2081)</f>
        <v/>
      </c>
      <c r="G2081" s="6" t="str">
        <f>IF(总支出!H2081="","",总支出!H2081)</f>
        <v/>
      </c>
      <c r="H2081" s="6" t="str">
        <f>IF(总支出!I2081="","自动",总支出!I2081)</f>
        <v>自动</v>
      </c>
      <c r="I2081" s="6" t="str">
        <f>IF(F2081="","",IFERROR(VLOOKUP(F2081,税费设置!$A$15:$B$27,2,FALSE),"含税不明"))</f>
        <v/>
      </c>
      <c r="J2081" s="6" t="str">
        <f t="shared" si="225"/>
        <v/>
      </c>
      <c r="K2081" s="6" t="str">
        <f>IF(AND(税费设置!$B$5="是",G2081="个人支出",J2081="应税"),"是","否")</f>
        <v>否</v>
      </c>
      <c r="L2081" s="8">
        <f t="shared" si="226"/>
        <v>0</v>
      </c>
      <c r="M2081" s="8">
        <f t="shared" si="227"/>
        <v>0</v>
      </c>
      <c r="N2081" s="8">
        <f t="shared" si="228"/>
        <v>0</v>
      </c>
      <c r="O2081" s="8">
        <f t="shared" si="229"/>
        <v>0</v>
      </c>
      <c r="P2081" s="8">
        <f>IF(K2081&lt;&gt;"是",0,IF(税费设置!$B$6="是",E2081/(1+税费设置!$B$10),E2081))</f>
        <v>0</v>
      </c>
      <c r="Q2081" s="8">
        <f>IF(K2081&lt;&gt;"是",0,P2081*税费设置!$B$8)</f>
        <v>0</v>
      </c>
      <c r="R2081" s="8">
        <f>IF(K2081&lt;&gt;"是",0,P2081*税费设置!$B$9)</f>
        <v>0</v>
      </c>
      <c r="S2081" s="8">
        <f t="shared" si="230"/>
        <v>0</v>
      </c>
    </row>
    <row r="2082" spans="1:19" ht="13.9">
      <c r="A2082" s="6" t="str">
        <f>IF(总支出!A2082="","",总支出!A2082)</f>
        <v/>
      </c>
      <c r="B2082" s="7" t="str">
        <f>IF(总支出!B2082="","",总支出!B2082)</f>
        <v/>
      </c>
      <c r="C2082" s="6" t="str">
        <f t="shared" si="224"/>
        <v/>
      </c>
      <c r="D2082" s="6" t="str">
        <f>IF(总支出!C2082="","",总支出!C2082)</f>
        <v/>
      </c>
      <c r="E2082" s="8" t="str">
        <f>IF(总支出!D2082="","",总支出!D2082)</f>
        <v/>
      </c>
      <c r="F2082" s="6" t="str">
        <f>IF(总支出!E2082="","",总支出!E2082)</f>
        <v/>
      </c>
      <c r="G2082" s="6" t="str">
        <f>IF(总支出!H2082="","",总支出!H2082)</f>
        <v/>
      </c>
      <c r="H2082" s="6" t="str">
        <f>IF(总支出!I2082="","自动",总支出!I2082)</f>
        <v>自动</v>
      </c>
      <c r="I2082" s="6" t="str">
        <f>IF(F2082="","",IFERROR(VLOOKUP(F2082,税费设置!$A$15:$B$27,2,FALSE),"含税不明"))</f>
        <v/>
      </c>
      <c r="J2082" s="6" t="str">
        <f t="shared" si="225"/>
        <v/>
      </c>
      <c r="K2082" s="6" t="str">
        <f>IF(AND(税费设置!$B$5="是",G2082="个人支出",J2082="应税"),"是","否")</f>
        <v>否</v>
      </c>
      <c r="L2082" s="8">
        <f t="shared" si="226"/>
        <v>0</v>
      </c>
      <c r="M2082" s="8">
        <f t="shared" si="227"/>
        <v>0</v>
      </c>
      <c r="N2082" s="8">
        <f t="shared" si="228"/>
        <v>0</v>
      </c>
      <c r="O2082" s="8">
        <f t="shared" si="229"/>
        <v>0</v>
      </c>
      <c r="P2082" s="8">
        <f>IF(K2082&lt;&gt;"是",0,IF(税费设置!$B$6="是",E2082/(1+税费设置!$B$10),E2082))</f>
        <v>0</v>
      </c>
      <c r="Q2082" s="8">
        <f>IF(K2082&lt;&gt;"是",0,P2082*税费设置!$B$8)</f>
        <v>0</v>
      </c>
      <c r="R2082" s="8">
        <f>IF(K2082&lt;&gt;"是",0,P2082*税费设置!$B$9)</f>
        <v>0</v>
      </c>
      <c r="S2082" s="8">
        <f t="shared" si="230"/>
        <v>0</v>
      </c>
    </row>
    <row r="2083" spans="1:19" ht="13.9">
      <c r="A2083" s="6" t="str">
        <f>IF(总支出!A2083="","",总支出!A2083)</f>
        <v/>
      </c>
      <c r="B2083" s="7" t="str">
        <f>IF(总支出!B2083="","",总支出!B2083)</f>
        <v/>
      </c>
      <c r="C2083" s="6" t="str">
        <f t="shared" si="224"/>
        <v/>
      </c>
      <c r="D2083" s="6" t="str">
        <f>IF(总支出!C2083="","",总支出!C2083)</f>
        <v/>
      </c>
      <c r="E2083" s="8" t="str">
        <f>IF(总支出!D2083="","",总支出!D2083)</f>
        <v/>
      </c>
      <c r="F2083" s="6" t="str">
        <f>IF(总支出!E2083="","",总支出!E2083)</f>
        <v/>
      </c>
      <c r="G2083" s="6" t="str">
        <f>IF(总支出!H2083="","",总支出!H2083)</f>
        <v/>
      </c>
      <c r="H2083" s="6" t="str">
        <f>IF(总支出!I2083="","自动",总支出!I2083)</f>
        <v>自动</v>
      </c>
      <c r="I2083" s="6" t="str">
        <f>IF(F2083="","",IFERROR(VLOOKUP(F2083,税费设置!$A$15:$B$27,2,FALSE),"含税不明"))</f>
        <v/>
      </c>
      <c r="J2083" s="6" t="str">
        <f t="shared" si="225"/>
        <v/>
      </c>
      <c r="K2083" s="6" t="str">
        <f>IF(AND(税费设置!$B$5="是",G2083="个人支出",J2083="应税"),"是","否")</f>
        <v>否</v>
      </c>
      <c r="L2083" s="8">
        <f t="shared" si="226"/>
        <v>0</v>
      </c>
      <c r="M2083" s="8">
        <f t="shared" si="227"/>
        <v>0</v>
      </c>
      <c r="N2083" s="8">
        <f t="shared" si="228"/>
        <v>0</v>
      </c>
      <c r="O2083" s="8">
        <f t="shared" si="229"/>
        <v>0</v>
      </c>
      <c r="P2083" s="8">
        <f>IF(K2083&lt;&gt;"是",0,IF(税费设置!$B$6="是",E2083/(1+税费设置!$B$10),E2083))</f>
        <v>0</v>
      </c>
      <c r="Q2083" s="8">
        <f>IF(K2083&lt;&gt;"是",0,P2083*税费设置!$B$8)</f>
        <v>0</v>
      </c>
      <c r="R2083" s="8">
        <f>IF(K2083&lt;&gt;"是",0,P2083*税费设置!$B$9)</f>
        <v>0</v>
      </c>
      <c r="S2083" s="8">
        <f t="shared" si="230"/>
        <v>0</v>
      </c>
    </row>
    <row r="2084" spans="1:19" ht="13.9">
      <c r="A2084" s="6" t="str">
        <f>IF(总支出!A2084="","",总支出!A2084)</f>
        <v/>
      </c>
      <c r="B2084" s="7" t="str">
        <f>IF(总支出!B2084="","",总支出!B2084)</f>
        <v/>
      </c>
      <c r="C2084" s="6" t="str">
        <f t="shared" si="224"/>
        <v/>
      </c>
      <c r="D2084" s="6" t="str">
        <f>IF(总支出!C2084="","",总支出!C2084)</f>
        <v/>
      </c>
      <c r="E2084" s="8" t="str">
        <f>IF(总支出!D2084="","",总支出!D2084)</f>
        <v/>
      </c>
      <c r="F2084" s="6" t="str">
        <f>IF(总支出!E2084="","",总支出!E2084)</f>
        <v/>
      </c>
      <c r="G2084" s="6" t="str">
        <f>IF(总支出!H2084="","",总支出!H2084)</f>
        <v/>
      </c>
      <c r="H2084" s="6" t="str">
        <f>IF(总支出!I2084="","自动",总支出!I2084)</f>
        <v>自动</v>
      </c>
      <c r="I2084" s="6" t="str">
        <f>IF(F2084="","",IFERROR(VLOOKUP(F2084,税费设置!$A$15:$B$27,2,FALSE),"含税不明"))</f>
        <v/>
      </c>
      <c r="J2084" s="6" t="str">
        <f t="shared" si="225"/>
        <v/>
      </c>
      <c r="K2084" s="6" t="str">
        <f>IF(AND(税费设置!$B$5="是",G2084="个人支出",J2084="应税"),"是","否")</f>
        <v>否</v>
      </c>
      <c r="L2084" s="8">
        <f t="shared" si="226"/>
        <v>0</v>
      </c>
      <c r="M2084" s="8">
        <f t="shared" si="227"/>
        <v>0</v>
      </c>
      <c r="N2084" s="8">
        <f t="shared" si="228"/>
        <v>0</v>
      </c>
      <c r="O2084" s="8">
        <f t="shared" si="229"/>
        <v>0</v>
      </c>
      <c r="P2084" s="8">
        <f>IF(K2084&lt;&gt;"是",0,IF(税费设置!$B$6="是",E2084/(1+税费设置!$B$10),E2084))</f>
        <v>0</v>
      </c>
      <c r="Q2084" s="8">
        <f>IF(K2084&lt;&gt;"是",0,P2084*税费设置!$B$8)</f>
        <v>0</v>
      </c>
      <c r="R2084" s="8">
        <f>IF(K2084&lt;&gt;"是",0,P2084*税费设置!$B$9)</f>
        <v>0</v>
      </c>
      <c r="S2084" s="8">
        <f t="shared" si="230"/>
        <v>0</v>
      </c>
    </row>
    <row r="2085" spans="1:19" ht="13.9">
      <c r="A2085" s="6" t="str">
        <f>IF(总支出!A2085="","",总支出!A2085)</f>
        <v/>
      </c>
      <c r="B2085" s="7" t="str">
        <f>IF(总支出!B2085="","",总支出!B2085)</f>
        <v/>
      </c>
      <c r="C2085" s="6" t="str">
        <f t="shared" si="224"/>
        <v/>
      </c>
      <c r="D2085" s="6" t="str">
        <f>IF(总支出!C2085="","",总支出!C2085)</f>
        <v/>
      </c>
      <c r="E2085" s="8" t="str">
        <f>IF(总支出!D2085="","",总支出!D2085)</f>
        <v/>
      </c>
      <c r="F2085" s="6" t="str">
        <f>IF(总支出!E2085="","",总支出!E2085)</f>
        <v/>
      </c>
      <c r="G2085" s="6" t="str">
        <f>IF(总支出!H2085="","",总支出!H2085)</f>
        <v/>
      </c>
      <c r="H2085" s="6" t="str">
        <f>IF(总支出!I2085="","自动",总支出!I2085)</f>
        <v>自动</v>
      </c>
      <c r="I2085" s="6" t="str">
        <f>IF(F2085="","",IFERROR(VLOOKUP(F2085,税费设置!$A$15:$B$27,2,FALSE),"含税不明"))</f>
        <v/>
      </c>
      <c r="J2085" s="6" t="str">
        <f t="shared" si="225"/>
        <v/>
      </c>
      <c r="K2085" s="6" t="str">
        <f>IF(AND(税费设置!$B$5="是",G2085="个人支出",J2085="应税"),"是","否")</f>
        <v>否</v>
      </c>
      <c r="L2085" s="8">
        <f t="shared" si="226"/>
        <v>0</v>
      </c>
      <c r="M2085" s="8">
        <f t="shared" si="227"/>
        <v>0</v>
      </c>
      <c r="N2085" s="8">
        <f t="shared" si="228"/>
        <v>0</v>
      </c>
      <c r="O2085" s="8">
        <f t="shared" si="229"/>
        <v>0</v>
      </c>
      <c r="P2085" s="8">
        <f>IF(K2085&lt;&gt;"是",0,IF(税费设置!$B$6="是",E2085/(1+税费设置!$B$10),E2085))</f>
        <v>0</v>
      </c>
      <c r="Q2085" s="8">
        <f>IF(K2085&lt;&gt;"是",0,P2085*税费设置!$B$8)</f>
        <v>0</v>
      </c>
      <c r="R2085" s="8">
        <f>IF(K2085&lt;&gt;"是",0,P2085*税费设置!$B$9)</f>
        <v>0</v>
      </c>
      <c r="S2085" s="8">
        <f t="shared" si="230"/>
        <v>0</v>
      </c>
    </row>
    <row r="2086" spans="1:19" ht="13.9">
      <c r="A2086" s="6" t="str">
        <f>IF(总支出!A2086="","",总支出!A2086)</f>
        <v/>
      </c>
      <c r="B2086" s="7" t="str">
        <f>IF(总支出!B2086="","",总支出!B2086)</f>
        <v/>
      </c>
      <c r="C2086" s="6" t="str">
        <f t="shared" si="224"/>
        <v/>
      </c>
      <c r="D2086" s="6" t="str">
        <f>IF(总支出!C2086="","",总支出!C2086)</f>
        <v/>
      </c>
      <c r="E2086" s="8" t="str">
        <f>IF(总支出!D2086="","",总支出!D2086)</f>
        <v/>
      </c>
      <c r="F2086" s="6" t="str">
        <f>IF(总支出!E2086="","",总支出!E2086)</f>
        <v/>
      </c>
      <c r="G2086" s="6" t="str">
        <f>IF(总支出!H2086="","",总支出!H2086)</f>
        <v/>
      </c>
      <c r="H2086" s="6" t="str">
        <f>IF(总支出!I2086="","自动",总支出!I2086)</f>
        <v>自动</v>
      </c>
      <c r="I2086" s="6" t="str">
        <f>IF(F2086="","",IFERROR(VLOOKUP(F2086,税费设置!$A$15:$B$27,2,FALSE),"含税不明"))</f>
        <v/>
      </c>
      <c r="J2086" s="6" t="str">
        <f t="shared" si="225"/>
        <v/>
      </c>
      <c r="K2086" s="6" t="str">
        <f>IF(AND(税费设置!$B$5="是",G2086="个人支出",J2086="应税"),"是","否")</f>
        <v>否</v>
      </c>
      <c r="L2086" s="8">
        <f t="shared" si="226"/>
        <v>0</v>
      </c>
      <c r="M2086" s="8">
        <f t="shared" si="227"/>
        <v>0</v>
      </c>
      <c r="N2086" s="8">
        <f t="shared" si="228"/>
        <v>0</v>
      </c>
      <c r="O2086" s="8">
        <f t="shared" si="229"/>
        <v>0</v>
      </c>
      <c r="P2086" s="8">
        <f>IF(K2086&lt;&gt;"是",0,IF(税费设置!$B$6="是",E2086/(1+税费设置!$B$10),E2086))</f>
        <v>0</v>
      </c>
      <c r="Q2086" s="8">
        <f>IF(K2086&lt;&gt;"是",0,P2086*税费设置!$B$8)</f>
        <v>0</v>
      </c>
      <c r="R2086" s="8">
        <f>IF(K2086&lt;&gt;"是",0,P2086*税费设置!$B$9)</f>
        <v>0</v>
      </c>
      <c r="S2086" s="8">
        <f t="shared" si="230"/>
        <v>0</v>
      </c>
    </row>
    <row r="2087" spans="1:19" ht="13.9">
      <c r="A2087" s="6" t="str">
        <f>IF(总支出!A2087="","",总支出!A2087)</f>
        <v/>
      </c>
      <c r="B2087" s="7" t="str">
        <f>IF(总支出!B2087="","",总支出!B2087)</f>
        <v/>
      </c>
      <c r="C2087" s="6" t="str">
        <f t="shared" si="224"/>
        <v/>
      </c>
      <c r="D2087" s="6" t="str">
        <f>IF(总支出!C2087="","",总支出!C2087)</f>
        <v/>
      </c>
      <c r="E2087" s="8" t="str">
        <f>IF(总支出!D2087="","",总支出!D2087)</f>
        <v/>
      </c>
      <c r="F2087" s="6" t="str">
        <f>IF(总支出!E2087="","",总支出!E2087)</f>
        <v/>
      </c>
      <c r="G2087" s="6" t="str">
        <f>IF(总支出!H2087="","",总支出!H2087)</f>
        <v/>
      </c>
      <c r="H2087" s="6" t="str">
        <f>IF(总支出!I2087="","自动",总支出!I2087)</f>
        <v>自动</v>
      </c>
      <c r="I2087" s="6" t="str">
        <f>IF(F2087="","",IFERROR(VLOOKUP(F2087,税费设置!$A$15:$B$27,2,FALSE),"含税不明"))</f>
        <v/>
      </c>
      <c r="J2087" s="6" t="str">
        <f t="shared" si="225"/>
        <v/>
      </c>
      <c r="K2087" s="6" t="str">
        <f>IF(AND(税费设置!$B$5="是",G2087="个人支出",J2087="应税"),"是","否")</f>
        <v>否</v>
      </c>
      <c r="L2087" s="8">
        <f t="shared" si="226"/>
        <v>0</v>
      </c>
      <c r="M2087" s="8">
        <f t="shared" si="227"/>
        <v>0</v>
      </c>
      <c r="N2087" s="8">
        <f t="shared" si="228"/>
        <v>0</v>
      </c>
      <c r="O2087" s="8">
        <f t="shared" si="229"/>
        <v>0</v>
      </c>
      <c r="P2087" s="8">
        <f>IF(K2087&lt;&gt;"是",0,IF(税费设置!$B$6="是",E2087/(1+税费设置!$B$10),E2087))</f>
        <v>0</v>
      </c>
      <c r="Q2087" s="8">
        <f>IF(K2087&lt;&gt;"是",0,P2087*税费设置!$B$8)</f>
        <v>0</v>
      </c>
      <c r="R2087" s="8">
        <f>IF(K2087&lt;&gt;"是",0,P2087*税费设置!$B$9)</f>
        <v>0</v>
      </c>
      <c r="S2087" s="8">
        <f t="shared" si="230"/>
        <v>0</v>
      </c>
    </row>
    <row r="2088" spans="1:19" ht="13.9">
      <c r="A2088" s="6" t="str">
        <f>IF(总支出!A2088="","",总支出!A2088)</f>
        <v/>
      </c>
      <c r="B2088" s="7" t="str">
        <f>IF(总支出!B2088="","",总支出!B2088)</f>
        <v/>
      </c>
      <c r="C2088" s="6" t="str">
        <f t="shared" si="224"/>
        <v/>
      </c>
      <c r="D2088" s="6" t="str">
        <f>IF(总支出!C2088="","",总支出!C2088)</f>
        <v/>
      </c>
      <c r="E2088" s="8" t="str">
        <f>IF(总支出!D2088="","",总支出!D2088)</f>
        <v/>
      </c>
      <c r="F2088" s="6" t="str">
        <f>IF(总支出!E2088="","",总支出!E2088)</f>
        <v/>
      </c>
      <c r="G2088" s="6" t="str">
        <f>IF(总支出!H2088="","",总支出!H2088)</f>
        <v/>
      </c>
      <c r="H2088" s="6" t="str">
        <f>IF(总支出!I2088="","自动",总支出!I2088)</f>
        <v>自动</v>
      </c>
      <c r="I2088" s="6" t="str">
        <f>IF(F2088="","",IFERROR(VLOOKUP(F2088,税费设置!$A$15:$B$27,2,FALSE),"含税不明"))</f>
        <v/>
      </c>
      <c r="J2088" s="6" t="str">
        <f t="shared" si="225"/>
        <v/>
      </c>
      <c r="K2088" s="6" t="str">
        <f>IF(AND(税费设置!$B$5="是",G2088="个人支出",J2088="应税"),"是","否")</f>
        <v>否</v>
      </c>
      <c r="L2088" s="8">
        <f t="shared" si="226"/>
        <v>0</v>
      </c>
      <c r="M2088" s="8">
        <f t="shared" si="227"/>
        <v>0</v>
      </c>
      <c r="N2088" s="8">
        <f t="shared" si="228"/>
        <v>0</v>
      </c>
      <c r="O2088" s="8">
        <f t="shared" si="229"/>
        <v>0</v>
      </c>
      <c r="P2088" s="8">
        <f>IF(K2088&lt;&gt;"是",0,IF(税费设置!$B$6="是",E2088/(1+税费设置!$B$10),E2088))</f>
        <v>0</v>
      </c>
      <c r="Q2088" s="8">
        <f>IF(K2088&lt;&gt;"是",0,P2088*税费设置!$B$8)</f>
        <v>0</v>
      </c>
      <c r="R2088" s="8">
        <f>IF(K2088&lt;&gt;"是",0,P2088*税费设置!$B$9)</f>
        <v>0</v>
      </c>
      <c r="S2088" s="8">
        <f t="shared" si="230"/>
        <v>0</v>
      </c>
    </row>
    <row r="2089" spans="1:19" ht="13.9">
      <c r="A2089" s="6" t="str">
        <f>IF(总支出!A2089="","",总支出!A2089)</f>
        <v/>
      </c>
      <c r="B2089" s="7" t="str">
        <f>IF(总支出!B2089="","",总支出!B2089)</f>
        <v/>
      </c>
      <c r="C2089" s="6" t="str">
        <f t="shared" si="224"/>
        <v/>
      </c>
      <c r="D2089" s="6" t="str">
        <f>IF(总支出!C2089="","",总支出!C2089)</f>
        <v/>
      </c>
      <c r="E2089" s="8" t="str">
        <f>IF(总支出!D2089="","",总支出!D2089)</f>
        <v/>
      </c>
      <c r="F2089" s="6" t="str">
        <f>IF(总支出!E2089="","",总支出!E2089)</f>
        <v/>
      </c>
      <c r="G2089" s="6" t="str">
        <f>IF(总支出!H2089="","",总支出!H2089)</f>
        <v/>
      </c>
      <c r="H2089" s="6" t="str">
        <f>IF(总支出!I2089="","自动",总支出!I2089)</f>
        <v>自动</v>
      </c>
      <c r="I2089" s="6" t="str">
        <f>IF(F2089="","",IFERROR(VLOOKUP(F2089,税费设置!$A$15:$B$27,2,FALSE),"含税不明"))</f>
        <v/>
      </c>
      <c r="J2089" s="6" t="str">
        <f t="shared" si="225"/>
        <v/>
      </c>
      <c r="K2089" s="6" t="str">
        <f>IF(AND(税费设置!$B$5="是",G2089="个人支出",J2089="应税"),"是","否")</f>
        <v>否</v>
      </c>
      <c r="L2089" s="8">
        <f t="shared" si="226"/>
        <v>0</v>
      </c>
      <c r="M2089" s="8">
        <f t="shared" si="227"/>
        <v>0</v>
      </c>
      <c r="N2089" s="8">
        <f t="shared" si="228"/>
        <v>0</v>
      </c>
      <c r="O2089" s="8">
        <f t="shared" si="229"/>
        <v>0</v>
      </c>
      <c r="P2089" s="8">
        <f>IF(K2089&lt;&gt;"是",0,IF(税费设置!$B$6="是",E2089/(1+税费设置!$B$10),E2089))</f>
        <v>0</v>
      </c>
      <c r="Q2089" s="8">
        <f>IF(K2089&lt;&gt;"是",0,P2089*税费设置!$B$8)</f>
        <v>0</v>
      </c>
      <c r="R2089" s="8">
        <f>IF(K2089&lt;&gt;"是",0,P2089*税费设置!$B$9)</f>
        <v>0</v>
      </c>
      <c r="S2089" s="8">
        <f t="shared" si="230"/>
        <v>0</v>
      </c>
    </row>
    <row r="2090" spans="1:19" ht="13.9">
      <c r="A2090" s="6" t="str">
        <f>IF(总支出!A2090="","",总支出!A2090)</f>
        <v/>
      </c>
      <c r="B2090" s="7" t="str">
        <f>IF(总支出!B2090="","",总支出!B2090)</f>
        <v/>
      </c>
      <c r="C2090" s="6" t="str">
        <f t="shared" si="224"/>
        <v/>
      </c>
      <c r="D2090" s="6" t="str">
        <f>IF(总支出!C2090="","",总支出!C2090)</f>
        <v/>
      </c>
      <c r="E2090" s="8" t="str">
        <f>IF(总支出!D2090="","",总支出!D2090)</f>
        <v/>
      </c>
      <c r="F2090" s="6" t="str">
        <f>IF(总支出!E2090="","",总支出!E2090)</f>
        <v/>
      </c>
      <c r="G2090" s="6" t="str">
        <f>IF(总支出!H2090="","",总支出!H2090)</f>
        <v/>
      </c>
      <c r="H2090" s="6" t="str">
        <f>IF(总支出!I2090="","自动",总支出!I2090)</f>
        <v>自动</v>
      </c>
      <c r="I2090" s="6" t="str">
        <f>IF(F2090="","",IFERROR(VLOOKUP(F2090,税费设置!$A$15:$B$27,2,FALSE),"含税不明"))</f>
        <v/>
      </c>
      <c r="J2090" s="6" t="str">
        <f t="shared" si="225"/>
        <v/>
      </c>
      <c r="K2090" s="6" t="str">
        <f>IF(AND(税费设置!$B$5="是",G2090="个人支出",J2090="应税"),"是","否")</f>
        <v>否</v>
      </c>
      <c r="L2090" s="8">
        <f t="shared" si="226"/>
        <v>0</v>
      </c>
      <c r="M2090" s="8">
        <f t="shared" si="227"/>
        <v>0</v>
      </c>
      <c r="N2090" s="8">
        <f t="shared" si="228"/>
        <v>0</v>
      </c>
      <c r="O2090" s="8">
        <f t="shared" si="229"/>
        <v>0</v>
      </c>
      <c r="P2090" s="8">
        <f>IF(K2090&lt;&gt;"是",0,IF(税费设置!$B$6="是",E2090/(1+税费设置!$B$10),E2090))</f>
        <v>0</v>
      </c>
      <c r="Q2090" s="8">
        <f>IF(K2090&lt;&gt;"是",0,P2090*税费设置!$B$8)</f>
        <v>0</v>
      </c>
      <c r="R2090" s="8">
        <f>IF(K2090&lt;&gt;"是",0,P2090*税费设置!$B$9)</f>
        <v>0</v>
      </c>
      <c r="S2090" s="8">
        <f t="shared" si="230"/>
        <v>0</v>
      </c>
    </row>
    <row r="2091" spans="1:19" ht="13.9">
      <c r="A2091" s="6" t="str">
        <f>IF(总支出!A2091="","",总支出!A2091)</f>
        <v/>
      </c>
      <c r="B2091" s="7" t="str">
        <f>IF(总支出!B2091="","",总支出!B2091)</f>
        <v/>
      </c>
      <c r="C2091" s="6" t="str">
        <f t="shared" si="224"/>
        <v/>
      </c>
      <c r="D2091" s="6" t="str">
        <f>IF(总支出!C2091="","",总支出!C2091)</f>
        <v/>
      </c>
      <c r="E2091" s="8" t="str">
        <f>IF(总支出!D2091="","",总支出!D2091)</f>
        <v/>
      </c>
      <c r="F2091" s="6" t="str">
        <f>IF(总支出!E2091="","",总支出!E2091)</f>
        <v/>
      </c>
      <c r="G2091" s="6" t="str">
        <f>IF(总支出!H2091="","",总支出!H2091)</f>
        <v/>
      </c>
      <c r="H2091" s="6" t="str">
        <f>IF(总支出!I2091="","自动",总支出!I2091)</f>
        <v>自动</v>
      </c>
      <c r="I2091" s="6" t="str">
        <f>IF(F2091="","",IFERROR(VLOOKUP(F2091,税费设置!$A$15:$B$27,2,FALSE),"含税不明"))</f>
        <v/>
      </c>
      <c r="J2091" s="6" t="str">
        <f t="shared" si="225"/>
        <v/>
      </c>
      <c r="K2091" s="6" t="str">
        <f>IF(AND(税费设置!$B$5="是",G2091="个人支出",J2091="应税"),"是","否")</f>
        <v>否</v>
      </c>
      <c r="L2091" s="8">
        <f t="shared" si="226"/>
        <v>0</v>
      </c>
      <c r="M2091" s="8">
        <f t="shared" si="227"/>
        <v>0</v>
      </c>
      <c r="N2091" s="8">
        <f t="shared" si="228"/>
        <v>0</v>
      </c>
      <c r="O2091" s="8">
        <f t="shared" si="229"/>
        <v>0</v>
      </c>
      <c r="P2091" s="8">
        <f>IF(K2091&lt;&gt;"是",0,IF(税费设置!$B$6="是",E2091/(1+税费设置!$B$10),E2091))</f>
        <v>0</v>
      </c>
      <c r="Q2091" s="8">
        <f>IF(K2091&lt;&gt;"是",0,P2091*税费设置!$B$8)</f>
        <v>0</v>
      </c>
      <c r="R2091" s="8">
        <f>IF(K2091&lt;&gt;"是",0,P2091*税费设置!$B$9)</f>
        <v>0</v>
      </c>
      <c r="S2091" s="8">
        <f t="shared" si="230"/>
        <v>0</v>
      </c>
    </row>
    <row r="2092" spans="1:19" ht="13.9">
      <c r="A2092" s="6" t="str">
        <f>IF(总支出!A2092="","",总支出!A2092)</f>
        <v/>
      </c>
      <c r="B2092" s="7" t="str">
        <f>IF(总支出!B2092="","",总支出!B2092)</f>
        <v/>
      </c>
      <c r="C2092" s="6" t="str">
        <f t="shared" si="224"/>
        <v/>
      </c>
      <c r="D2092" s="6" t="str">
        <f>IF(总支出!C2092="","",总支出!C2092)</f>
        <v/>
      </c>
      <c r="E2092" s="8" t="str">
        <f>IF(总支出!D2092="","",总支出!D2092)</f>
        <v/>
      </c>
      <c r="F2092" s="6" t="str">
        <f>IF(总支出!E2092="","",总支出!E2092)</f>
        <v/>
      </c>
      <c r="G2092" s="6" t="str">
        <f>IF(总支出!H2092="","",总支出!H2092)</f>
        <v/>
      </c>
      <c r="H2092" s="6" t="str">
        <f>IF(总支出!I2092="","自动",总支出!I2092)</f>
        <v>自动</v>
      </c>
      <c r="I2092" s="6" t="str">
        <f>IF(F2092="","",IFERROR(VLOOKUP(F2092,税费设置!$A$15:$B$27,2,FALSE),"含税不明"))</f>
        <v/>
      </c>
      <c r="J2092" s="6" t="str">
        <f t="shared" si="225"/>
        <v/>
      </c>
      <c r="K2092" s="6" t="str">
        <f>IF(AND(税费设置!$B$5="是",G2092="个人支出",J2092="应税"),"是","否")</f>
        <v>否</v>
      </c>
      <c r="L2092" s="8">
        <f t="shared" si="226"/>
        <v>0</v>
      </c>
      <c r="M2092" s="8">
        <f t="shared" si="227"/>
        <v>0</v>
      </c>
      <c r="N2092" s="8">
        <f t="shared" si="228"/>
        <v>0</v>
      </c>
      <c r="O2092" s="8">
        <f t="shared" si="229"/>
        <v>0</v>
      </c>
      <c r="P2092" s="8">
        <f>IF(K2092&lt;&gt;"是",0,IF(税费设置!$B$6="是",E2092/(1+税费设置!$B$10),E2092))</f>
        <v>0</v>
      </c>
      <c r="Q2092" s="8">
        <f>IF(K2092&lt;&gt;"是",0,P2092*税费设置!$B$8)</f>
        <v>0</v>
      </c>
      <c r="R2092" s="8">
        <f>IF(K2092&lt;&gt;"是",0,P2092*税费设置!$B$9)</f>
        <v>0</v>
      </c>
      <c r="S2092" s="8">
        <f t="shared" si="230"/>
        <v>0</v>
      </c>
    </row>
    <row r="2093" spans="1:19" ht="13.9">
      <c r="A2093" s="6" t="str">
        <f>IF(总支出!A2093="","",总支出!A2093)</f>
        <v/>
      </c>
      <c r="B2093" s="7" t="str">
        <f>IF(总支出!B2093="","",总支出!B2093)</f>
        <v/>
      </c>
      <c r="C2093" s="6" t="str">
        <f t="shared" si="224"/>
        <v/>
      </c>
      <c r="D2093" s="6" t="str">
        <f>IF(总支出!C2093="","",总支出!C2093)</f>
        <v/>
      </c>
      <c r="E2093" s="8" t="str">
        <f>IF(总支出!D2093="","",总支出!D2093)</f>
        <v/>
      </c>
      <c r="F2093" s="6" t="str">
        <f>IF(总支出!E2093="","",总支出!E2093)</f>
        <v/>
      </c>
      <c r="G2093" s="6" t="str">
        <f>IF(总支出!H2093="","",总支出!H2093)</f>
        <v/>
      </c>
      <c r="H2093" s="6" t="str">
        <f>IF(总支出!I2093="","自动",总支出!I2093)</f>
        <v>自动</v>
      </c>
      <c r="I2093" s="6" t="str">
        <f>IF(F2093="","",IFERROR(VLOOKUP(F2093,税费设置!$A$15:$B$27,2,FALSE),"含税不明"))</f>
        <v/>
      </c>
      <c r="J2093" s="6" t="str">
        <f t="shared" si="225"/>
        <v/>
      </c>
      <c r="K2093" s="6" t="str">
        <f>IF(AND(税费设置!$B$5="是",G2093="个人支出",J2093="应税"),"是","否")</f>
        <v>否</v>
      </c>
      <c r="L2093" s="8">
        <f t="shared" si="226"/>
        <v>0</v>
      </c>
      <c r="M2093" s="8">
        <f t="shared" si="227"/>
        <v>0</v>
      </c>
      <c r="N2093" s="8">
        <f t="shared" si="228"/>
        <v>0</v>
      </c>
      <c r="O2093" s="8">
        <f t="shared" si="229"/>
        <v>0</v>
      </c>
      <c r="P2093" s="8">
        <f>IF(K2093&lt;&gt;"是",0,IF(税费设置!$B$6="是",E2093/(1+税费设置!$B$10),E2093))</f>
        <v>0</v>
      </c>
      <c r="Q2093" s="8">
        <f>IF(K2093&lt;&gt;"是",0,P2093*税费设置!$B$8)</f>
        <v>0</v>
      </c>
      <c r="R2093" s="8">
        <f>IF(K2093&lt;&gt;"是",0,P2093*税费设置!$B$9)</f>
        <v>0</v>
      </c>
      <c r="S2093" s="8">
        <f t="shared" si="230"/>
        <v>0</v>
      </c>
    </row>
    <row r="2094" spans="1:19" ht="13.9">
      <c r="A2094" s="6" t="str">
        <f>IF(总支出!A2094="","",总支出!A2094)</f>
        <v/>
      </c>
      <c r="B2094" s="7" t="str">
        <f>IF(总支出!B2094="","",总支出!B2094)</f>
        <v/>
      </c>
      <c r="C2094" s="6" t="str">
        <f t="shared" si="224"/>
        <v/>
      </c>
      <c r="D2094" s="6" t="str">
        <f>IF(总支出!C2094="","",总支出!C2094)</f>
        <v/>
      </c>
      <c r="E2094" s="8" t="str">
        <f>IF(总支出!D2094="","",总支出!D2094)</f>
        <v/>
      </c>
      <c r="F2094" s="6" t="str">
        <f>IF(总支出!E2094="","",总支出!E2094)</f>
        <v/>
      </c>
      <c r="G2094" s="6" t="str">
        <f>IF(总支出!H2094="","",总支出!H2094)</f>
        <v/>
      </c>
      <c r="H2094" s="6" t="str">
        <f>IF(总支出!I2094="","自动",总支出!I2094)</f>
        <v>自动</v>
      </c>
      <c r="I2094" s="6" t="str">
        <f>IF(F2094="","",IFERROR(VLOOKUP(F2094,税费设置!$A$15:$B$27,2,FALSE),"含税不明"))</f>
        <v/>
      </c>
      <c r="J2094" s="6" t="str">
        <f t="shared" si="225"/>
        <v/>
      </c>
      <c r="K2094" s="6" t="str">
        <f>IF(AND(税费设置!$B$5="是",G2094="个人支出",J2094="应税"),"是","否")</f>
        <v>否</v>
      </c>
      <c r="L2094" s="8">
        <f t="shared" si="226"/>
        <v>0</v>
      </c>
      <c r="M2094" s="8">
        <f t="shared" si="227"/>
        <v>0</v>
      </c>
      <c r="N2094" s="8">
        <f t="shared" si="228"/>
        <v>0</v>
      </c>
      <c r="O2094" s="8">
        <f t="shared" si="229"/>
        <v>0</v>
      </c>
      <c r="P2094" s="8">
        <f>IF(K2094&lt;&gt;"是",0,IF(税费设置!$B$6="是",E2094/(1+税费设置!$B$10),E2094))</f>
        <v>0</v>
      </c>
      <c r="Q2094" s="8">
        <f>IF(K2094&lt;&gt;"是",0,P2094*税费设置!$B$8)</f>
        <v>0</v>
      </c>
      <c r="R2094" s="8">
        <f>IF(K2094&lt;&gt;"是",0,P2094*税费设置!$B$9)</f>
        <v>0</v>
      </c>
      <c r="S2094" s="8">
        <f t="shared" si="230"/>
        <v>0</v>
      </c>
    </row>
    <row r="2095" spans="1:19" ht="13.9">
      <c r="A2095" s="6" t="str">
        <f>IF(总支出!A2095="","",总支出!A2095)</f>
        <v/>
      </c>
      <c r="B2095" s="7" t="str">
        <f>IF(总支出!B2095="","",总支出!B2095)</f>
        <v/>
      </c>
      <c r="C2095" s="6" t="str">
        <f t="shared" si="224"/>
        <v/>
      </c>
      <c r="D2095" s="6" t="str">
        <f>IF(总支出!C2095="","",总支出!C2095)</f>
        <v/>
      </c>
      <c r="E2095" s="8" t="str">
        <f>IF(总支出!D2095="","",总支出!D2095)</f>
        <v/>
      </c>
      <c r="F2095" s="6" t="str">
        <f>IF(总支出!E2095="","",总支出!E2095)</f>
        <v/>
      </c>
      <c r="G2095" s="6" t="str">
        <f>IF(总支出!H2095="","",总支出!H2095)</f>
        <v/>
      </c>
      <c r="H2095" s="6" t="str">
        <f>IF(总支出!I2095="","自动",总支出!I2095)</f>
        <v>自动</v>
      </c>
      <c r="I2095" s="6" t="str">
        <f>IF(F2095="","",IFERROR(VLOOKUP(F2095,税费设置!$A$15:$B$27,2,FALSE),"含税不明"))</f>
        <v/>
      </c>
      <c r="J2095" s="6" t="str">
        <f t="shared" si="225"/>
        <v/>
      </c>
      <c r="K2095" s="6" t="str">
        <f>IF(AND(税费设置!$B$5="是",G2095="个人支出",J2095="应税"),"是","否")</f>
        <v>否</v>
      </c>
      <c r="L2095" s="8">
        <f t="shared" si="226"/>
        <v>0</v>
      </c>
      <c r="M2095" s="8">
        <f t="shared" si="227"/>
        <v>0</v>
      </c>
      <c r="N2095" s="8">
        <f t="shared" si="228"/>
        <v>0</v>
      </c>
      <c r="O2095" s="8">
        <f t="shared" si="229"/>
        <v>0</v>
      </c>
      <c r="P2095" s="8">
        <f>IF(K2095&lt;&gt;"是",0,IF(税费设置!$B$6="是",E2095/(1+税费设置!$B$10),E2095))</f>
        <v>0</v>
      </c>
      <c r="Q2095" s="8">
        <f>IF(K2095&lt;&gt;"是",0,P2095*税费设置!$B$8)</f>
        <v>0</v>
      </c>
      <c r="R2095" s="8">
        <f>IF(K2095&lt;&gt;"是",0,P2095*税费设置!$B$9)</f>
        <v>0</v>
      </c>
      <c r="S2095" s="8">
        <f t="shared" si="230"/>
        <v>0</v>
      </c>
    </row>
    <row r="2096" spans="1:19" ht="13.9">
      <c r="A2096" s="6" t="str">
        <f>IF(总支出!A2096="","",总支出!A2096)</f>
        <v/>
      </c>
      <c r="B2096" s="7" t="str">
        <f>IF(总支出!B2096="","",总支出!B2096)</f>
        <v/>
      </c>
      <c r="C2096" s="6" t="str">
        <f t="shared" si="224"/>
        <v/>
      </c>
      <c r="D2096" s="6" t="str">
        <f>IF(总支出!C2096="","",总支出!C2096)</f>
        <v/>
      </c>
      <c r="E2096" s="8" t="str">
        <f>IF(总支出!D2096="","",总支出!D2096)</f>
        <v/>
      </c>
      <c r="F2096" s="6" t="str">
        <f>IF(总支出!E2096="","",总支出!E2096)</f>
        <v/>
      </c>
      <c r="G2096" s="6" t="str">
        <f>IF(总支出!H2096="","",总支出!H2096)</f>
        <v/>
      </c>
      <c r="H2096" s="6" t="str">
        <f>IF(总支出!I2096="","自动",总支出!I2096)</f>
        <v>自动</v>
      </c>
      <c r="I2096" s="6" t="str">
        <f>IF(F2096="","",IFERROR(VLOOKUP(F2096,税费设置!$A$15:$B$27,2,FALSE),"含税不明"))</f>
        <v/>
      </c>
      <c r="J2096" s="6" t="str">
        <f t="shared" si="225"/>
        <v/>
      </c>
      <c r="K2096" s="6" t="str">
        <f>IF(AND(税费设置!$B$5="是",G2096="个人支出",J2096="应税"),"是","否")</f>
        <v>否</v>
      </c>
      <c r="L2096" s="8">
        <f t="shared" si="226"/>
        <v>0</v>
      </c>
      <c r="M2096" s="8">
        <f t="shared" si="227"/>
        <v>0</v>
      </c>
      <c r="N2096" s="8">
        <f t="shared" si="228"/>
        <v>0</v>
      </c>
      <c r="O2096" s="8">
        <f t="shared" si="229"/>
        <v>0</v>
      </c>
      <c r="P2096" s="8">
        <f>IF(K2096&lt;&gt;"是",0,IF(税费设置!$B$6="是",E2096/(1+税费设置!$B$10),E2096))</f>
        <v>0</v>
      </c>
      <c r="Q2096" s="8">
        <f>IF(K2096&lt;&gt;"是",0,P2096*税费设置!$B$8)</f>
        <v>0</v>
      </c>
      <c r="R2096" s="8">
        <f>IF(K2096&lt;&gt;"是",0,P2096*税费设置!$B$9)</f>
        <v>0</v>
      </c>
      <c r="S2096" s="8">
        <f t="shared" si="230"/>
        <v>0</v>
      </c>
    </row>
    <row r="2097" spans="1:19" ht="13.9">
      <c r="A2097" s="6" t="str">
        <f>IF(总支出!A2097="","",总支出!A2097)</f>
        <v/>
      </c>
      <c r="B2097" s="7" t="str">
        <f>IF(总支出!B2097="","",总支出!B2097)</f>
        <v/>
      </c>
      <c r="C2097" s="6" t="str">
        <f t="shared" si="224"/>
        <v/>
      </c>
      <c r="D2097" s="6" t="str">
        <f>IF(总支出!C2097="","",总支出!C2097)</f>
        <v/>
      </c>
      <c r="E2097" s="8" t="str">
        <f>IF(总支出!D2097="","",总支出!D2097)</f>
        <v/>
      </c>
      <c r="F2097" s="6" t="str">
        <f>IF(总支出!E2097="","",总支出!E2097)</f>
        <v/>
      </c>
      <c r="G2097" s="6" t="str">
        <f>IF(总支出!H2097="","",总支出!H2097)</f>
        <v/>
      </c>
      <c r="H2097" s="6" t="str">
        <f>IF(总支出!I2097="","自动",总支出!I2097)</f>
        <v>自动</v>
      </c>
      <c r="I2097" s="6" t="str">
        <f>IF(F2097="","",IFERROR(VLOOKUP(F2097,税费设置!$A$15:$B$27,2,FALSE),"含税不明"))</f>
        <v/>
      </c>
      <c r="J2097" s="6" t="str">
        <f t="shared" si="225"/>
        <v/>
      </c>
      <c r="K2097" s="6" t="str">
        <f>IF(AND(税费设置!$B$5="是",G2097="个人支出",J2097="应税"),"是","否")</f>
        <v>否</v>
      </c>
      <c r="L2097" s="8">
        <f t="shared" si="226"/>
        <v>0</v>
      </c>
      <c r="M2097" s="8">
        <f t="shared" si="227"/>
        <v>0</v>
      </c>
      <c r="N2097" s="8">
        <f t="shared" si="228"/>
        <v>0</v>
      </c>
      <c r="O2097" s="8">
        <f t="shared" si="229"/>
        <v>0</v>
      </c>
      <c r="P2097" s="8">
        <f>IF(K2097&lt;&gt;"是",0,IF(税费设置!$B$6="是",E2097/(1+税费设置!$B$10),E2097))</f>
        <v>0</v>
      </c>
      <c r="Q2097" s="8">
        <f>IF(K2097&lt;&gt;"是",0,P2097*税费设置!$B$8)</f>
        <v>0</v>
      </c>
      <c r="R2097" s="8">
        <f>IF(K2097&lt;&gt;"是",0,P2097*税费设置!$B$9)</f>
        <v>0</v>
      </c>
      <c r="S2097" s="8">
        <f t="shared" si="230"/>
        <v>0</v>
      </c>
    </row>
    <row r="2098" spans="1:19" ht="13.9">
      <c r="A2098" s="6" t="str">
        <f>IF(总支出!A2098="","",总支出!A2098)</f>
        <v/>
      </c>
      <c r="B2098" s="7" t="str">
        <f>IF(总支出!B2098="","",总支出!B2098)</f>
        <v/>
      </c>
      <c r="C2098" s="6" t="str">
        <f t="shared" si="224"/>
        <v/>
      </c>
      <c r="D2098" s="6" t="str">
        <f>IF(总支出!C2098="","",总支出!C2098)</f>
        <v/>
      </c>
      <c r="E2098" s="8" t="str">
        <f>IF(总支出!D2098="","",总支出!D2098)</f>
        <v/>
      </c>
      <c r="F2098" s="6" t="str">
        <f>IF(总支出!E2098="","",总支出!E2098)</f>
        <v/>
      </c>
      <c r="G2098" s="6" t="str">
        <f>IF(总支出!H2098="","",总支出!H2098)</f>
        <v/>
      </c>
      <c r="H2098" s="6" t="str">
        <f>IF(总支出!I2098="","自动",总支出!I2098)</f>
        <v>自动</v>
      </c>
      <c r="I2098" s="6" t="str">
        <f>IF(F2098="","",IFERROR(VLOOKUP(F2098,税费设置!$A$15:$B$27,2,FALSE),"含税不明"))</f>
        <v/>
      </c>
      <c r="J2098" s="6" t="str">
        <f t="shared" si="225"/>
        <v/>
      </c>
      <c r="K2098" s="6" t="str">
        <f>IF(AND(税费设置!$B$5="是",G2098="个人支出",J2098="应税"),"是","否")</f>
        <v>否</v>
      </c>
      <c r="L2098" s="8">
        <f t="shared" si="226"/>
        <v>0</v>
      </c>
      <c r="M2098" s="8">
        <f t="shared" si="227"/>
        <v>0</v>
      </c>
      <c r="N2098" s="8">
        <f t="shared" si="228"/>
        <v>0</v>
      </c>
      <c r="O2098" s="8">
        <f t="shared" si="229"/>
        <v>0</v>
      </c>
      <c r="P2098" s="8">
        <f>IF(K2098&lt;&gt;"是",0,IF(税费设置!$B$6="是",E2098/(1+税费设置!$B$10),E2098))</f>
        <v>0</v>
      </c>
      <c r="Q2098" s="8">
        <f>IF(K2098&lt;&gt;"是",0,P2098*税费设置!$B$8)</f>
        <v>0</v>
      </c>
      <c r="R2098" s="8">
        <f>IF(K2098&lt;&gt;"是",0,P2098*税费设置!$B$9)</f>
        <v>0</v>
      </c>
      <c r="S2098" s="8">
        <f t="shared" si="230"/>
        <v>0</v>
      </c>
    </row>
    <row r="2099" spans="1:19" ht="13.9">
      <c r="A2099" s="6" t="str">
        <f>IF(总支出!A2099="","",总支出!A2099)</f>
        <v/>
      </c>
      <c r="B2099" s="7" t="str">
        <f>IF(总支出!B2099="","",总支出!B2099)</f>
        <v/>
      </c>
      <c r="C2099" s="6" t="str">
        <f t="shared" si="224"/>
        <v/>
      </c>
      <c r="D2099" s="6" t="str">
        <f>IF(总支出!C2099="","",总支出!C2099)</f>
        <v/>
      </c>
      <c r="E2099" s="8" t="str">
        <f>IF(总支出!D2099="","",总支出!D2099)</f>
        <v/>
      </c>
      <c r="F2099" s="6" t="str">
        <f>IF(总支出!E2099="","",总支出!E2099)</f>
        <v/>
      </c>
      <c r="G2099" s="6" t="str">
        <f>IF(总支出!H2099="","",总支出!H2099)</f>
        <v/>
      </c>
      <c r="H2099" s="6" t="str">
        <f>IF(总支出!I2099="","自动",总支出!I2099)</f>
        <v>自动</v>
      </c>
      <c r="I2099" s="6" t="str">
        <f>IF(F2099="","",IFERROR(VLOOKUP(F2099,税费设置!$A$15:$B$27,2,FALSE),"含税不明"))</f>
        <v/>
      </c>
      <c r="J2099" s="6" t="str">
        <f t="shared" si="225"/>
        <v/>
      </c>
      <c r="K2099" s="6" t="str">
        <f>IF(AND(税费设置!$B$5="是",G2099="个人支出",J2099="应税"),"是","否")</f>
        <v>否</v>
      </c>
      <c r="L2099" s="8">
        <f t="shared" si="226"/>
        <v>0</v>
      </c>
      <c r="M2099" s="8">
        <f t="shared" si="227"/>
        <v>0</v>
      </c>
      <c r="N2099" s="8">
        <f t="shared" si="228"/>
        <v>0</v>
      </c>
      <c r="O2099" s="8">
        <f t="shared" si="229"/>
        <v>0</v>
      </c>
      <c r="P2099" s="8">
        <f>IF(K2099&lt;&gt;"是",0,IF(税费设置!$B$6="是",E2099/(1+税费设置!$B$10),E2099))</f>
        <v>0</v>
      </c>
      <c r="Q2099" s="8">
        <f>IF(K2099&lt;&gt;"是",0,P2099*税费设置!$B$8)</f>
        <v>0</v>
      </c>
      <c r="R2099" s="8">
        <f>IF(K2099&lt;&gt;"是",0,P2099*税费设置!$B$9)</f>
        <v>0</v>
      </c>
      <c r="S2099" s="8">
        <f t="shared" si="230"/>
        <v>0</v>
      </c>
    </row>
    <row r="2100" spans="1:19" ht="13.9">
      <c r="A2100" s="6" t="str">
        <f>IF(总支出!A2100="","",总支出!A2100)</f>
        <v/>
      </c>
      <c r="B2100" s="7" t="str">
        <f>IF(总支出!B2100="","",总支出!B2100)</f>
        <v/>
      </c>
      <c r="C2100" s="6" t="str">
        <f t="shared" si="224"/>
        <v/>
      </c>
      <c r="D2100" s="6" t="str">
        <f>IF(总支出!C2100="","",总支出!C2100)</f>
        <v/>
      </c>
      <c r="E2100" s="8" t="str">
        <f>IF(总支出!D2100="","",总支出!D2100)</f>
        <v/>
      </c>
      <c r="F2100" s="6" t="str">
        <f>IF(总支出!E2100="","",总支出!E2100)</f>
        <v/>
      </c>
      <c r="G2100" s="6" t="str">
        <f>IF(总支出!H2100="","",总支出!H2100)</f>
        <v/>
      </c>
      <c r="H2100" s="6" t="str">
        <f>IF(总支出!I2100="","自动",总支出!I2100)</f>
        <v>自动</v>
      </c>
      <c r="I2100" s="6" t="str">
        <f>IF(F2100="","",IFERROR(VLOOKUP(F2100,税费设置!$A$15:$B$27,2,FALSE),"含税不明"))</f>
        <v/>
      </c>
      <c r="J2100" s="6" t="str">
        <f t="shared" si="225"/>
        <v/>
      </c>
      <c r="K2100" s="6" t="str">
        <f>IF(AND(税费设置!$B$5="是",G2100="个人支出",J2100="应税"),"是","否")</f>
        <v>否</v>
      </c>
      <c r="L2100" s="8">
        <f t="shared" si="226"/>
        <v>0</v>
      </c>
      <c r="M2100" s="8">
        <f t="shared" si="227"/>
        <v>0</v>
      </c>
      <c r="N2100" s="8">
        <f t="shared" si="228"/>
        <v>0</v>
      </c>
      <c r="O2100" s="8">
        <f t="shared" si="229"/>
        <v>0</v>
      </c>
      <c r="P2100" s="8">
        <f>IF(K2100&lt;&gt;"是",0,IF(税费设置!$B$6="是",E2100/(1+税费设置!$B$10),E2100))</f>
        <v>0</v>
      </c>
      <c r="Q2100" s="8">
        <f>IF(K2100&lt;&gt;"是",0,P2100*税费设置!$B$8)</f>
        <v>0</v>
      </c>
      <c r="R2100" s="8">
        <f>IF(K2100&lt;&gt;"是",0,P2100*税费设置!$B$9)</f>
        <v>0</v>
      </c>
      <c r="S2100" s="8">
        <f t="shared" si="230"/>
        <v>0</v>
      </c>
    </row>
    <row r="2101" spans="1:19" ht="13.9">
      <c r="A2101" s="6" t="str">
        <f>IF(总支出!A2101="","",总支出!A2101)</f>
        <v/>
      </c>
      <c r="B2101" s="7" t="str">
        <f>IF(总支出!B2101="","",总支出!B2101)</f>
        <v/>
      </c>
      <c r="C2101" s="6" t="str">
        <f t="shared" si="224"/>
        <v/>
      </c>
      <c r="D2101" s="6" t="str">
        <f>IF(总支出!C2101="","",总支出!C2101)</f>
        <v/>
      </c>
      <c r="E2101" s="8" t="str">
        <f>IF(总支出!D2101="","",总支出!D2101)</f>
        <v/>
      </c>
      <c r="F2101" s="6" t="str">
        <f>IF(总支出!E2101="","",总支出!E2101)</f>
        <v/>
      </c>
      <c r="G2101" s="6" t="str">
        <f>IF(总支出!H2101="","",总支出!H2101)</f>
        <v/>
      </c>
      <c r="H2101" s="6" t="str">
        <f>IF(总支出!I2101="","自动",总支出!I2101)</f>
        <v>自动</v>
      </c>
      <c r="I2101" s="6" t="str">
        <f>IF(F2101="","",IFERROR(VLOOKUP(F2101,税费设置!$A$15:$B$27,2,FALSE),"含税不明"))</f>
        <v/>
      </c>
      <c r="J2101" s="6" t="str">
        <f t="shared" si="225"/>
        <v/>
      </c>
      <c r="K2101" s="6" t="str">
        <f>IF(AND(税费设置!$B$5="是",G2101="个人支出",J2101="应税"),"是","否")</f>
        <v>否</v>
      </c>
      <c r="L2101" s="8">
        <f t="shared" si="226"/>
        <v>0</v>
      </c>
      <c r="M2101" s="8">
        <f t="shared" si="227"/>
        <v>0</v>
      </c>
      <c r="N2101" s="8">
        <f t="shared" si="228"/>
        <v>0</v>
      </c>
      <c r="O2101" s="8">
        <f t="shared" si="229"/>
        <v>0</v>
      </c>
      <c r="P2101" s="8">
        <f>IF(K2101&lt;&gt;"是",0,IF(税费设置!$B$6="是",E2101/(1+税费设置!$B$10),E2101))</f>
        <v>0</v>
      </c>
      <c r="Q2101" s="8">
        <f>IF(K2101&lt;&gt;"是",0,P2101*税费设置!$B$8)</f>
        <v>0</v>
      </c>
      <c r="R2101" s="8">
        <f>IF(K2101&lt;&gt;"是",0,P2101*税费设置!$B$9)</f>
        <v>0</v>
      </c>
      <c r="S2101" s="8">
        <f t="shared" si="230"/>
        <v>0</v>
      </c>
    </row>
    <row r="2102" spans="1:19" ht="13.9">
      <c r="A2102" s="6" t="str">
        <f>IF(总支出!A2102="","",总支出!A2102)</f>
        <v/>
      </c>
      <c r="B2102" s="7" t="str">
        <f>IF(总支出!B2102="","",总支出!B2102)</f>
        <v/>
      </c>
      <c r="C2102" s="6" t="str">
        <f t="shared" si="224"/>
        <v/>
      </c>
      <c r="D2102" s="6" t="str">
        <f>IF(总支出!C2102="","",总支出!C2102)</f>
        <v/>
      </c>
      <c r="E2102" s="8" t="str">
        <f>IF(总支出!D2102="","",总支出!D2102)</f>
        <v/>
      </c>
      <c r="F2102" s="6" t="str">
        <f>IF(总支出!E2102="","",总支出!E2102)</f>
        <v/>
      </c>
      <c r="G2102" s="6" t="str">
        <f>IF(总支出!H2102="","",总支出!H2102)</f>
        <v/>
      </c>
      <c r="H2102" s="6" t="str">
        <f>IF(总支出!I2102="","自动",总支出!I2102)</f>
        <v>自动</v>
      </c>
      <c r="I2102" s="6" t="str">
        <f>IF(F2102="","",IFERROR(VLOOKUP(F2102,税费设置!$A$15:$B$27,2,FALSE),"含税不明"))</f>
        <v/>
      </c>
      <c r="J2102" s="6" t="str">
        <f t="shared" si="225"/>
        <v/>
      </c>
      <c r="K2102" s="6" t="str">
        <f>IF(AND(税费设置!$B$5="是",G2102="个人支出",J2102="应税"),"是","否")</f>
        <v>否</v>
      </c>
      <c r="L2102" s="8">
        <f t="shared" si="226"/>
        <v>0</v>
      </c>
      <c r="M2102" s="8">
        <f t="shared" si="227"/>
        <v>0</v>
      </c>
      <c r="N2102" s="8">
        <f t="shared" si="228"/>
        <v>0</v>
      </c>
      <c r="O2102" s="8">
        <f t="shared" si="229"/>
        <v>0</v>
      </c>
      <c r="P2102" s="8">
        <f>IF(K2102&lt;&gt;"是",0,IF(税费设置!$B$6="是",E2102/(1+税费设置!$B$10),E2102))</f>
        <v>0</v>
      </c>
      <c r="Q2102" s="8">
        <f>IF(K2102&lt;&gt;"是",0,P2102*税费设置!$B$8)</f>
        <v>0</v>
      </c>
      <c r="R2102" s="8">
        <f>IF(K2102&lt;&gt;"是",0,P2102*税费设置!$B$9)</f>
        <v>0</v>
      </c>
      <c r="S2102" s="8">
        <f t="shared" si="230"/>
        <v>0</v>
      </c>
    </row>
    <row r="2103" spans="1:19" ht="13.9">
      <c r="A2103" s="6" t="str">
        <f>IF(总支出!A2103="","",总支出!A2103)</f>
        <v/>
      </c>
      <c r="B2103" s="7" t="str">
        <f>IF(总支出!B2103="","",总支出!B2103)</f>
        <v/>
      </c>
      <c r="C2103" s="6" t="str">
        <f t="shared" si="224"/>
        <v/>
      </c>
      <c r="D2103" s="6" t="str">
        <f>IF(总支出!C2103="","",总支出!C2103)</f>
        <v/>
      </c>
      <c r="E2103" s="8" t="str">
        <f>IF(总支出!D2103="","",总支出!D2103)</f>
        <v/>
      </c>
      <c r="F2103" s="6" t="str">
        <f>IF(总支出!E2103="","",总支出!E2103)</f>
        <v/>
      </c>
      <c r="G2103" s="6" t="str">
        <f>IF(总支出!H2103="","",总支出!H2103)</f>
        <v/>
      </c>
      <c r="H2103" s="6" t="str">
        <f>IF(总支出!I2103="","自动",总支出!I2103)</f>
        <v>自动</v>
      </c>
      <c r="I2103" s="6" t="str">
        <f>IF(F2103="","",IFERROR(VLOOKUP(F2103,税费设置!$A$15:$B$27,2,FALSE),"含税不明"))</f>
        <v/>
      </c>
      <c r="J2103" s="6" t="str">
        <f t="shared" si="225"/>
        <v/>
      </c>
      <c r="K2103" s="6" t="str">
        <f>IF(AND(税费设置!$B$5="是",G2103="个人支出",J2103="应税"),"是","否")</f>
        <v>否</v>
      </c>
      <c r="L2103" s="8">
        <f t="shared" si="226"/>
        <v>0</v>
      </c>
      <c r="M2103" s="8">
        <f t="shared" si="227"/>
        <v>0</v>
      </c>
      <c r="N2103" s="8">
        <f t="shared" si="228"/>
        <v>0</v>
      </c>
      <c r="O2103" s="8">
        <f t="shared" si="229"/>
        <v>0</v>
      </c>
      <c r="P2103" s="8">
        <f>IF(K2103&lt;&gt;"是",0,IF(税费设置!$B$6="是",E2103/(1+税费设置!$B$10),E2103))</f>
        <v>0</v>
      </c>
      <c r="Q2103" s="8">
        <f>IF(K2103&lt;&gt;"是",0,P2103*税费设置!$B$8)</f>
        <v>0</v>
      </c>
      <c r="R2103" s="8">
        <f>IF(K2103&lt;&gt;"是",0,P2103*税费设置!$B$9)</f>
        <v>0</v>
      </c>
      <c r="S2103" s="8">
        <f t="shared" si="230"/>
        <v>0</v>
      </c>
    </row>
    <row r="2104" spans="1:19" ht="13.9">
      <c r="A2104" s="6" t="str">
        <f>IF(总支出!A2104="","",总支出!A2104)</f>
        <v/>
      </c>
      <c r="B2104" s="7" t="str">
        <f>IF(总支出!B2104="","",总支出!B2104)</f>
        <v/>
      </c>
      <c r="C2104" s="6" t="str">
        <f t="shared" si="224"/>
        <v/>
      </c>
      <c r="D2104" s="6" t="str">
        <f>IF(总支出!C2104="","",总支出!C2104)</f>
        <v/>
      </c>
      <c r="E2104" s="8" t="str">
        <f>IF(总支出!D2104="","",总支出!D2104)</f>
        <v/>
      </c>
      <c r="F2104" s="6" t="str">
        <f>IF(总支出!E2104="","",总支出!E2104)</f>
        <v/>
      </c>
      <c r="G2104" s="6" t="str">
        <f>IF(总支出!H2104="","",总支出!H2104)</f>
        <v/>
      </c>
      <c r="H2104" s="6" t="str">
        <f>IF(总支出!I2104="","自动",总支出!I2104)</f>
        <v>自动</v>
      </c>
      <c r="I2104" s="6" t="str">
        <f>IF(F2104="","",IFERROR(VLOOKUP(F2104,税费设置!$A$15:$B$27,2,FALSE),"含税不明"))</f>
        <v/>
      </c>
      <c r="J2104" s="6" t="str">
        <f t="shared" si="225"/>
        <v/>
      </c>
      <c r="K2104" s="6" t="str">
        <f>IF(AND(税费设置!$B$5="是",G2104="个人支出",J2104="应税"),"是","否")</f>
        <v>否</v>
      </c>
      <c r="L2104" s="8">
        <f t="shared" si="226"/>
        <v>0</v>
      </c>
      <c r="M2104" s="8">
        <f t="shared" si="227"/>
        <v>0</v>
      </c>
      <c r="N2104" s="8">
        <f t="shared" si="228"/>
        <v>0</v>
      </c>
      <c r="O2104" s="8">
        <f t="shared" si="229"/>
        <v>0</v>
      </c>
      <c r="P2104" s="8">
        <f>IF(K2104&lt;&gt;"是",0,IF(税费设置!$B$6="是",E2104/(1+税费设置!$B$10),E2104))</f>
        <v>0</v>
      </c>
      <c r="Q2104" s="8">
        <f>IF(K2104&lt;&gt;"是",0,P2104*税费设置!$B$8)</f>
        <v>0</v>
      </c>
      <c r="R2104" s="8">
        <f>IF(K2104&lt;&gt;"是",0,P2104*税费设置!$B$9)</f>
        <v>0</v>
      </c>
      <c r="S2104" s="8">
        <f t="shared" si="230"/>
        <v>0</v>
      </c>
    </row>
    <row r="2105" spans="1:19" ht="13.9">
      <c r="A2105" s="6" t="str">
        <f>IF(总支出!A2105="","",总支出!A2105)</f>
        <v/>
      </c>
      <c r="B2105" s="7" t="str">
        <f>IF(总支出!B2105="","",总支出!B2105)</f>
        <v/>
      </c>
      <c r="C2105" s="6" t="str">
        <f t="shared" si="224"/>
        <v/>
      </c>
      <c r="D2105" s="6" t="str">
        <f>IF(总支出!C2105="","",总支出!C2105)</f>
        <v/>
      </c>
      <c r="E2105" s="8" t="str">
        <f>IF(总支出!D2105="","",总支出!D2105)</f>
        <v/>
      </c>
      <c r="F2105" s="6" t="str">
        <f>IF(总支出!E2105="","",总支出!E2105)</f>
        <v/>
      </c>
      <c r="G2105" s="6" t="str">
        <f>IF(总支出!H2105="","",总支出!H2105)</f>
        <v/>
      </c>
      <c r="H2105" s="6" t="str">
        <f>IF(总支出!I2105="","自动",总支出!I2105)</f>
        <v>自动</v>
      </c>
      <c r="I2105" s="6" t="str">
        <f>IF(F2105="","",IFERROR(VLOOKUP(F2105,税费设置!$A$15:$B$27,2,FALSE),"含税不明"))</f>
        <v/>
      </c>
      <c r="J2105" s="6" t="str">
        <f t="shared" si="225"/>
        <v/>
      </c>
      <c r="K2105" s="6" t="str">
        <f>IF(AND(税费设置!$B$5="是",G2105="个人支出",J2105="应税"),"是","否")</f>
        <v>否</v>
      </c>
      <c r="L2105" s="8">
        <f t="shared" si="226"/>
        <v>0</v>
      </c>
      <c r="M2105" s="8">
        <f t="shared" si="227"/>
        <v>0</v>
      </c>
      <c r="N2105" s="8">
        <f t="shared" si="228"/>
        <v>0</v>
      </c>
      <c r="O2105" s="8">
        <f t="shared" si="229"/>
        <v>0</v>
      </c>
      <c r="P2105" s="8">
        <f>IF(K2105&lt;&gt;"是",0,IF(税费设置!$B$6="是",E2105/(1+税费设置!$B$10),E2105))</f>
        <v>0</v>
      </c>
      <c r="Q2105" s="8">
        <f>IF(K2105&lt;&gt;"是",0,P2105*税费设置!$B$8)</f>
        <v>0</v>
      </c>
      <c r="R2105" s="8">
        <f>IF(K2105&lt;&gt;"是",0,P2105*税费设置!$B$9)</f>
        <v>0</v>
      </c>
      <c r="S2105" s="8">
        <f t="shared" si="230"/>
        <v>0</v>
      </c>
    </row>
    <row r="2106" spans="1:19" ht="13.9">
      <c r="A2106" s="6" t="str">
        <f>IF(总支出!A2106="","",总支出!A2106)</f>
        <v/>
      </c>
      <c r="B2106" s="7" t="str">
        <f>IF(总支出!B2106="","",总支出!B2106)</f>
        <v/>
      </c>
      <c r="C2106" s="6" t="str">
        <f t="shared" si="224"/>
        <v/>
      </c>
      <c r="D2106" s="6" t="str">
        <f>IF(总支出!C2106="","",总支出!C2106)</f>
        <v/>
      </c>
      <c r="E2106" s="8" t="str">
        <f>IF(总支出!D2106="","",总支出!D2106)</f>
        <v/>
      </c>
      <c r="F2106" s="6" t="str">
        <f>IF(总支出!E2106="","",总支出!E2106)</f>
        <v/>
      </c>
      <c r="G2106" s="6" t="str">
        <f>IF(总支出!H2106="","",总支出!H2106)</f>
        <v/>
      </c>
      <c r="H2106" s="6" t="str">
        <f>IF(总支出!I2106="","自动",总支出!I2106)</f>
        <v>自动</v>
      </c>
      <c r="I2106" s="6" t="str">
        <f>IF(F2106="","",IFERROR(VLOOKUP(F2106,税费设置!$A$15:$B$27,2,FALSE),"含税不明"))</f>
        <v/>
      </c>
      <c r="J2106" s="6" t="str">
        <f t="shared" si="225"/>
        <v/>
      </c>
      <c r="K2106" s="6" t="str">
        <f>IF(AND(税费设置!$B$5="是",G2106="个人支出",J2106="应税"),"是","否")</f>
        <v>否</v>
      </c>
      <c r="L2106" s="8">
        <f t="shared" si="226"/>
        <v>0</v>
      </c>
      <c r="M2106" s="8">
        <f t="shared" si="227"/>
        <v>0</v>
      </c>
      <c r="N2106" s="8">
        <f t="shared" si="228"/>
        <v>0</v>
      </c>
      <c r="O2106" s="8">
        <f t="shared" si="229"/>
        <v>0</v>
      </c>
      <c r="P2106" s="8">
        <f>IF(K2106&lt;&gt;"是",0,IF(税费设置!$B$6="是",E2106/(1+税费设置!$B$10),E2106))</f>
        <v>0</v>
      </c>
      <c r="Q2106" s="8">
        <f>IF(K2106&lt;&gt;"是",0,P2106*税费设置!$B$8)</f>
        <v>0</v>
      </c>
      <c r="R2106" s="8">
        <f>IF(K2106&lt;&gt;"是",0,P2106*税费设置!$B$9)</f>
        <v>0</v>
      </c>
      <c r="S2106" s="8">
        <f t="shared" si="230"/>
        <v>0</v>
      </c>
    </row>
    <row r="2107" spans="1:19" ht="13.9">
      <c r="A2107" s="6" t="str">
        <f>IF(总支出!A2107="","",总支出!A2107)</f>
        <v/>
      </c>
      <c r="B2107" s="7" t="str">
        <f>IF(总支出!B2107="","",总支出!B2107)</f>
        <v/>
      </c>
      <c r="C2107" s="6" t="str">
        <f t="shared" si="224"/>
        <v/>
      </c>
      <c r="D2107" s="6" t="str">
        <f>IF(总支出!C2107="","",总支出!C2107)</f>
        <v/>
      </c>
      <c r="E2107" s="8" t="str">
        <f>IF(总支出!D2107="","",总支出!D2107)</f>
        <v/>
      </c>
      <c r="F2107" s="6" t="str">
        <f>IF(总支出!E2107="","",总支出!E2107)</f>
        <v/>
      </c>
      <c r="G2107" s="6" t="str">
        <f>IF(总支出!H2107="","",总支出!H2107)</f>
        <v/>
      </c>
      <c r="H2107" s="6" t="str">
        <f>IF(总支出!I2107="","自动",总支出!I2107)</f>
        <v>自动</v>
      </c>
      <c r="I2107" s="6" t="str">
        <f>IF(F2107="","",IFERROR(VLOOKUP(F2107,税费设置!$A$15:$B$27,2,FALSE),"含税不明"))</f>
        <v/>
      </c>
      <c r="J2107" s="6" t="str">
        <f t="shared" si="225"/>
        <v/>
      </c>
      <c r="K2107" s="6" t="str">
        <f>IF(AND(税费设置!$B$5="是",G2107="个人支出",J2107="应税"),"是","否")</f>
        <v>否</v>
      </c>
      <c r="L2107" s="8">
        <f t="shared" si="226"/>
        <v>0</v>
      </c>
      <c r="M2107" s="8">
        <f t="shared" si="227"/>
        <v>0</v>
      </c>
      <c r="N2107" s="8">
        <f t="shared" si="228"/>
        <v>0</v>
      </c>
      <c r="O2107" s="8">
        <f t="shared" si="229"/>
        <v>0</v>
      </c>
      <c r="P2107" s="8">
        <f>IF(K2107&lt;&gt;"是",0,IF(税费设置!$B$6="是",E2107/(1+税费设置!$B$10),E2107))</f>
        <v>0</v>
      </c>
      <c r="Q2107" s="8">
        <f>IF(K2107&lt;&gt;"是",0,P2107*税费设置!$B$8)</f>
        <v>0</v>
      </c>
      <c r="R2107" s="8">
        <f>IF(K2107&lt;&gt;"是",0,P2107*税费设置!$B$9)</f>
        <v>0</v>
      </c>
      <c r="S2107" s="8">
        <f t="shared" si="230"/>
        <v>0</v>
      </c>
    </row>
    <row r="2108" spans="1:19" ht="13.9">
      <c r="A2108" s="6" t="str">
        <f>IF(总支出!A2108="","",总支出!A2108)</f>
        <v/>
      </c>
      <c r="B2108" s="7" t="str">
        <f>IF(总支出!B2108="","",总支出!B2108)</f>
        <v/>
      </c>
      <c r="C2108" s="6" t="str">
        <f t="shared" si="224"/>
        <v/>
      </c>
      <c r="D2108" s="6" t="str">
        <f>IF(总支出!C2108="","",总支出!C2108)</f>
        <v/>
      </c>
      <c r="E2108" s="8" t="str">
        <f>IF(总支出!D2108="","",总支出!D2108)</f>
        <v/>
      </c>
      <c r="F2108" s="6" t="str">
        <f>IF(总支出!E2108="","",总支出!E2108)</f>
        <v/>
      </c>
      <c r="G2108" s="6" t="str">
        <f>IF(总支出!H2108="","",总支出!H2108)</f>
        <v/>
      </c>
      <c r="H2108" s="6" t="str">
        <f>IF(总支出!I2108="","自动",总支出!I2108)</f>
        <v>自动</v>
      </c>
      <c r="I2108" s="6" t="str">
        <f>IF(F2108="","",IFERROR(VLOOKUP(F2108,税费设置!$A$15:$B$27,2,FALSE),"含税不明"))</f>
        <v/>
      </c>
      <c r="J2108" s="6" t="str">
        <f t="shared" si="225"/>
        <v/>
      </c>
      <c r="K2108" s="6" t="str">
        <f>IF(AND(税费设置!$B$5="是",G2108="个人支出",J2108="应税"),"是","否")</f>
        <v>否</v>
      </c>
      <c r="L2108" s="8">
        <f t="shared" si="226"/>
        <v>0</v>
      </c>
      <c r="M2108" s="8">
        <f t="shared" si="227"/>
        <v>0</v>
      </c>
      <c r="N2108" s="8">
        <f t="shared" si="228"/>
        <v>0</v>
      </c>
      <c r="O2108" s="8">
        <f t="shared" si="229"/>
        <v>0</v>
      </c>
      <c r="P2108" s="8">
        <f>IF(K2108&lt;&gt;"是",0,IF(税费设置!$B$6="是",E2108/(1+税费设置!$B$10),E2108))</f>
        <v>0</v>
      </c>
      <c r="Q2108" s="8">
        <f>IF(K2108&lt;&gt;"是",0,P2108*税费设置!$B$8)</f>
        <v>0</v>
      </c>
      <c r="R2108" s="8">
        <f>IF(K2108&lt;&gt;"是",0,P2108*税费设置!$B$9)</f>
        <v>0</v>
      </c>
      <c r="S2108" s="8">
        <f t="shared" si="230"/>
        <v>0</v>
      </c>
    </row>
    <row r="2109" spans="1:19" ht="13.9">
      <c r="A2109" s="6" t="str">
        <f>IF(总支出!A2109="","",总支出!A2109)</f>
        <v/>
      </c>
      <c r="B2109" s="7" t="str">
        <f>IF(总支出!B2109="","",总支出!B2109)</f>
        <v/>
      </c>
      <c r="C2109" s="6" t="str">
        <f t="shared" si="224"/>
        <v/>
      </c>
      <c r="D2109" s="6" t="str">
        <f>IF(总支出!C2109="","",总支出!C2109)</f>
        <v/>
      </c>
      <c r="E2109" s="8" t="str">
        <f>IF(总支出!D2109="","",总支出!D2109)</f>
        <v/>
      </c>
      <c r="F2109" s="6" t="str">
        <f>IF(总支出!E2109="","",总支出!E2109)</f>
        <v/>
      </c>
      <c r="G2109" s="6" t="str">
        <f>IF(总支出!H2109="","",总支出!H2109)</f>
        <v/>
      </c>
      <c r="H2109" s="6" t="str">
        <f>IF(总支出!I2109="","自动",总支出!I2109)</f>
        <v>自动</v>
      </c>
      <c r="I2109" s="6" t="str">
        <f>IF(F2109="","",IFERROR(VLOOKUP(F2109,税费设置!$A$15:$B$27,2,FALSE),"含税不明"))</f>
        <v/>
      </c>
      <c r="J2109" s="6" t="str">
        <f t="shared" si="225"/>
        <v/>
      </c>
      <c r="K2109" s="6" t="str">
        <f>IF(AND(税费设置!$B$5="是",G2109="个人支出",J2109="应税"),"是","否")</f>
        <v>否</v>
      </c>
      <c r="L2109" s="8">
        <f t="shared" si="226"/>
        <v>0</v>
      </c>
      <c r="M2109" s="8">
        <f t="shared" si="227"/>
        <v>0</v>
      </c>
      <c r="N2109" s="8">
        <f t="shared" si="228"/>
        <v>0</v>
      </c>
      <c r="O2109" s="8">
        <f t="shared" si="229"/>
        <v>0</v>
      </c>
      <c r="P2109" s="8">
        <f>IF(K2109&lt;&gt;"是",0,IF(税费设置!$B$6="是",E2109/(1+税费设置!$B$10),E2109))</f>
        <v>0</v>
      </c>
      <c r="Q2109" s="8">
        <f>IF(K2109&lt;&gt;"是",0,P2109*税费设置!$B$8)</f>
        <v>0</v>
      </c>
      <c r="R2109" s="8">
        <f>IF(K2109&lt;&gt;"是",0,P2109*税费设置!$B$9)</f>
        <v>0</v>
      </c>
      <c r="S2109" s="8">
        <f t="shared" si="230"/>
        <v>0</v>
      </c>
    </row>
    <row r="2110" spans="1:19" ht="13.9">
      <c r="A2110" s="6" t="str">
        <f>IF(总支出!A2110="","",总支出!A2110)</f>
        <v/>
      </c>
      <c r="B2110" s="7" t="str">
        <f>IF(总支出!B2110="","",总支出!B2110)</f>
        <v/>
      </c>
      <c r="C2110" s="6" t="str">
        <f t="shared" si="224"/>
        <v/>
      </c>
      <c r="D2110" s="6" t="str">
        <f>IF(总支出!C2110="","",总支出!C2110)</f>
        <v/>
      </c>
      <c r="E2110" s="8" t="str">
        <f>IF(总支出!D2110="","",总支出!D2110)</f>
        <v/>
      </c>
      <c r="F2110" s="6" t="str">
        <f>IF(总支出!E2110="","",总支出!E2110)</f>
        <v/>
      </c>
      <c r="G2110" s="6" t="str">
        <f>IF(总支出!H2110="","",总支出!H2110)</f>
        <v/>
      </c>
      <c r="H2110" s="6" t="str">
        <f>IF(总支出!I2110="","自动",总支出!I2110)</f>
        <v>自动</v>
      </c>
      <c r="I2110" s="6" t="str">
        <f>IF(F2110="","",IFERROR(VLOOKUP(F2110,税费设置!$A$15:$B$27,2,FALSE),"含税不明"))</f>
        <v/>
      </c>
      <c r="J2110" s="6" t="str">
        <f t="shared" si="225"/>
        <v/>
      </c>
      <c r="K2110" s="6" t="str">
        <f>IF(AND(税费设置!$B$5="是",G2110="个人支出",J2110="应税"),"是","否")</f>
        <v>否</v>
      </c>
      <c r="L2110" s="8">
        <f t="shared" si="226"/>
        <v>0</v>
      </c>
      <c r="M2110" s="8">
        <f t="shared" si="227"/>
        <v>0</v>
      </c>
      <c r="N2110" s="8">
        <f t="shared" si="228"/>
        <v>0</v>
      </c>
      <c r="O2110" s="8">
        <f t="shared" si="229"/>
        <v>0</v>
      </c>
      <c r="P2110" s="8">
        <f>IF(K2110&lt;&gt;"是",0,IF(税费设置!$B$6="是",E2110/(1+税费设置!$B$10),E2110))</f>
        <v>0</v>
      </c>
      <c r="Q2110" s="8">
        <f>IF(K2110&lt;&gt;"是",0,P2110*税费设置!$B$8)</f>
        <v>0</v>
      </c>
      <c r="R2110" s="8">
        <f>IF(K2110&lt;&gt;"是",0,P2110*税费设置!$B$9)</f>
        <v>0</v>
      </c>
      <c r="S2110" s="8">
        <f t="shared" si="230"/>
        <v>0</v>
      </c>
    </row>
    <row r="2111" spans="1:19" ht="13.9">
      <c r="A2111" s="6" t="str">
        <f>IF(总支出!A2111="","",总支出!A2111)</f>
        <v/>
      </c>
      <c r="B2111" s="7" t="str">
        <f>IF(总支出!B2111="","",总支出!B2111)</f>
        <v/>
      </c>
      <c r="C2111" s="6" t="str">
        <f t="shared" si="224"/>
        <v/>
      </c>
      <c r="D2111" s="6" t="str">
        <f>IF(总支出!C2111="","",总支出!C2111)</f>
        <v/>
      </c>
      <c r="E2111" s="8" t="str">
        <f>IF(总支出!D2111="","",总支出!D2111)</f>
        <v/>
      </c>
      <c r="F2111" s="6" t="str">
        <f>IF(总支出!E2111="","",总支出!E2111)</f>
        <v/>
      </c>
      <c r="G2111" s="6" t="str">
        <f>IF(总支出!H2111="","",总支出!H2111)</f>
        <v/>
      </c>
      <c r="H2111" s="6" t="str">
        <f>IF(总支出!I2111="","自动",总支出!I2111)</f>
        <v>自动</v>
      </c>
      <c r="I2111" s="6" t="str">
        <f>IF(F2111="","",IFERROR(VLOOKUP(F2111,税费设置!$A$15:$B$27,2,FALSE),"含税不明"))</f>
        <v/>
      </c>
      <c r="J2111" s="6" t="str">
        <f t="shared" si="225"/>
        <v/>
      </c>
      <c r="K2111" s="6" t="str">
        <f>IF(AND(税费设置!$B$5="是",G2111="个人支出",J2111="应税"),"是","否")</f>
        <v>否</v>
      </c>
      <c r="L2111" s="8">
        <f t="shared" si="226"/>
        <v>0</v>
      </c>
      <c r="M2111" s="8">
        <f t="shared" si="227"/>
        <v>0</v>
      </c>
      <c r="N2111" s="8">
        <f t="shared" si="228"/>
        <v>0</v>
      </c>
      <c r="O2111" s="8">
        <f t="shared" si="229"/>
        <v>0</v>
      </c>
      <c r="P2111" s="8">
        <f>IF(K2111&lt;&gt;"是",0,IF(税费设置!$B$6="是",E2111/(1+税费设置!$B$10),E2111))</f>
        <v>0</v>
      </c>
      <c r="Q2111" s="8">
        <f>IF(K2111&lt;&gt;"是",0,P2111*税费设置!$B$8)</f>
        <v>0</v>
      </c>
      <c r="R2111" s="8">
        <f>IF(K2111&lt;&gt;"是",0,P2111*税费设置!$B$9)</f>
        <v>0</v>
      </c>
      <c r="S2111" s="8">
        <f t="shared" si="230"/>
        <v>0</v>
      </c>
    </row>
    <row r="2112" spans="1:19" ht="13.9">
      <c r="A2112" s="6" t="str">
        <f>IF(总支出!A2112="","",总支出!A2112)</f>
        <v/>
      </c>
      <c r="B2112" s="7" t="str">
        <f>IF(总支出!B2112="","",总支出!B2112)</f>
        <v/>
      </c>
      <c r="C2112" s="6" t="str">
        <f t="shared" si="224"/>
        <v/>
      </c>
      <c r="D2112" s="6" t="str">
        <f>IF(总支出!C2112="","",总支出!C2112)</f>
        <v/>
      </c>
      <c r="E2112" s="8" t="str">
        <f>IF(总支出!D2112="","",总支出!D2112)</f>
        <v/>
      </c>
      <c r="F2112" s="6" t="str">
        <f>IF(总支出!E2112="","",总支出!E2112)</f>
        <v/>
      </c>
      <c r="G2112" s="6" t="str">
        <f>IF(总支出!H2112="","",总支出!H2112)</f>
        <v/>
      </c>
      <c r="H2112" s="6" t="str">
        <f>IF(总支出!I2112="","自动",总支出!I2112)</f>
        <v>自动</v>
      </c>
      <c r="I2112" s="6" t="str">
        <f>IF(F2112="","",IFERROR(VLOOKUP(F2112,税费设置!$A$15:$B$27,2,FALSE),"含税不明"))</f>
        <v/>
      </c>
      <c r="J2112" s="6" t="str">
        <f t="shared" si="225"/>
        <v/>
      </c>
      <c r="K2112" s="6" t="str">
        <f>IF(AND(税费设置!$B$5="是",G2112="个人支出",J2112="应税"),"是","否")</f>
        <v>否</v>
      </c>
      <c r="L2112" s="8">
        <f t="shared" si="226"/>
        <v>0</v>
      </c>
      <c r="M2112" s="8">
        <f t="shared" si="227"/>
        <v>0</v>
      </c>
      <c r="N2112" s="8">
        <f t="shared" si="228"/>
        <v>0</v>
      </c>
      <c r="O2112" s="8">
        <f t="shared" si="229"/>
        <v>0</v>
      </c>
      <c r="P2112" s="8">
        <f>IF(K2112&lt;&gt;"是",0,IF(税费设置!$B$6="是",E2112/(1+税费设置!$B$10),E2112))</f>
        <v>0</v>
      </c>
      <c r="Q2112" s="8">
        <f>IF(K2112&lt;&gt;"是",0,P2112*税费设置!$B$8)</f>
        <v>0</v>
      </c>
      <c r="R2112" s="8">
        <f>IF(K2112&lt;&gt;"是",0,P2112*税费设置!$B$9)</f>
        <v>0</v>
      </c>
      <c r="S2112" s="8">
        <f t="shared" si="230"/>
        <v>0</v>
      </c>
    </row>
    <row r="2113" spans="1:19" ht="13.9">
      <c r="A2113" s="6" t="str">
        <f>IF(总支出!A2113="","",总支出!A2113)</f>
        <v/>
      </c>
      <c r="B2113" s="7" t="str">
        <f>IF(总支出!B2113="","",总支出!B2113)</f>
        <v/>
      </c>
      <c r="C2113" s="6" t="str">
        <f t="shared" si="224"/>
        <v/>
      </c>
      <c r="D2113" s="6" t="str">
        <f>IF(总支出!C2113="","",总支出!C2113)</f>
        <v/>
      </c>
      <c r="E2113" s="8" t="str">
        <f>IF(总支出!D2113="","",总支出!D2113)</f>
        <v/>
      </c>
      <c r="F2113" s="6" t="str">
        <f>IF(总支出!E2113="","",总支出!E2113)</f>
        <v/>
      </c>
      <c r="G2113" s="6" t="str">
        <f>IF(总支出!H2113="","",总支出!H2113)</f>
        <v/>
      </c>
      <c r="H2113" s="6" t="str">
        <f>IF(总支出!I2113="","自动",总支出!I2113)</f>
        <v>自动</v>
      </c>
      <c r="I2113" s="6" t="str">
        <f>IF(F2113="","",IFERROR(VLOOKUP(F2113,税费设置!$A$15:$B$27,2,FALSE),"含税不明"))</f>
        <v/>
      </c>
      <c r="J2113" s="6" t="str">
        <f t="shared" si="225"/>
        <v/>
      </c>
      <c r="K2113" s="6" t="str">
        <f>IF(AND(税费设置!$B$5="是",G2113="个人支出",J2113="应税"),"是","否")</f>
        <v>否</v>
      </c>
      <c r="L2113" s="8">
        <f t="shared" si="226"/>
        <v>0</v>
      </c>
      <c r="M2113" s="8">
        <f t="shared" si="227"/>
        <v>0</v>
      </c>
      <c r="N2113" s="8">
        <f t="shared" si="228"/>
        <v>0</v>
      </c>
      <c r="O2113" s="8">
        <f t="shared" si="229"/>
        <v>0</v>
      </c>
      <c r="P2113" s="8">
        <f>IF(K2113&lt;&gt;"是",0,IF(税费设置!$B$6="是",E2113/(1+税费设置!$B$10),E2113))</f>
        <v>0</v>
      </c>
      <c r="Q2113" s="8">
        <f>IF(K2113&lt;&gt;"是",0,P2113*税费设置!$B$8)</f>
        <v>0</v>
      </c>
      <c r="R2113" s="8">
        <f>IF(K2113&lt;&gt;"是",0,P2113*税费设置!$B$9)</f>
        <v>0</v>
      </c>
      <c r="S2113" s="8">
        <f t="shared" si="230"/>
        <v>0</v>
      </c>
    </row>
    <row r="2114" spans="1:19" ht="13.9">
      <c r="A2114" s="6" t="str">
        <f>IF(总支出!A2114="","",总支出!A2114)</f>
        <v/>
      </c>
      <c r="B2114" s="7" t="str">
        <f>IF(总支出!B2114="","",总支出!B2114)</f>
        <v/>
      </c>
      <c r="C2114" s="6" t="str">
        <f t="shared" si="224"/>
        <v/>
      </c>
      <c r="D2114" s="6" t="str">
        <f>IF(总支出!C2114="","",总支出!C2114)</f>
        <v/>
      </c>
      <c r="E2114" s="8" t="str">
        <f>IF(总支出!D2114="","",总支出!D2114)</f>
        <v/>
      </c>
      <c r="F2114" s="6" t="str">
        <f>IF(总支出!E2114="","",总支出!E2114)</f>
        <v/>
      </c>
      <c r="G2114" s="6" t="str">
        <f>IF(总支出!H2114="","",总支出!H2114)</f>
        <v/>
      </c>
      <c r="H2114" s="6" t="str">
        <f>IF(总支出!I2114="","自动",总支出!I2114)</f>
        <v>自动</v>
      </c>
      <c r="I2114" s="6" t="str">
        <f>IF(F2114="","",IFERROR(VLOOKUP(F2114,税费设置!$A$15:$B$27,2,FALSE),"含税不明"))</f>
        <v/>
      </c>
      <c r="J2114" s="6" t="str">
        <f t="shared" si="225"/>
        <v/>
      </c>
      <c r="K2114" s="6" t="str">
        <f>IF(AND(税费设置!$B$5="是",G2114="个人支出",J2114="应税"),"是","否")</f>
        <v>否</v>
      </c>
      <c r="L2114" s="8">
        <f t="shared" si="226"/>
        <v>0</v>
      </c>
      <c r="M2114" s="8">
        <f t="shared" si="227"/>
        <v>0</v>
      </c>
      <c r="N2114" s="8">
        <f t="shared" si="228"/>
        <v>0</v>
      </c>
      <c r="O2114" s="8">
        <f t="shared" si="229"/>
        <v>0</v>
      </c>
      <c r="P2114" s="8">
        <f>IF(K2114&lt;&gt;"是",0,IF(税费设置!$B$6="是",E2114/(1+税费设置!$B$10),E2114))</f>
        <v>0</v>
      </c>
      <c r="Q2114" s="8">
        <f>IF(K2114&lt;&gt;"是",0,P2114*税费设置!$B$8)</f>
        <v>0</v>
      </c>
      <c r="R2114" s="8">
        <f>IF(K2114&lt;&gt;"是",0,P2114*税费设置!$B$9)</f>
        <v>0</v>
      </c>
      <c r="S2114" s="8">
        <f t="shared" si="230"/>
        <v>0</v>
      </c>
    </row>
    <row r="2115" spans="1:19" ht="13.9">
      <c r="A2115" s="6" t="str">
        <f>IF(总支出!A2115="","",总支出!A2115)</f>
        <v/>
      </c>
      <c r="B2115" s="7" t="str">
        <f>IF(总支出!B2115="","",总支出!B2115)</f>
        <v/>
      </c>
      <c r="C2115" s="6" t="str">
        <f t="shared" si="224"/>
        <v/>
      </c>
      <c r="D2115" s="6" t="str">
        <f>IF(总支出!C2115="","",总支出!C2115)</f>
        <v/>
      </c>
      <c r="E2115" s="8" t="str">
        <f>IF(总支出!D2115="","",总支出!D2115)</f>
        <v/>
      </c>
      <c r="F2115" s="6" t="str">
        <f>IF(总支出!E2115="","",总支出!E2115)</f>
        <v/>
      </c>
      <c r="G2115" s="6" t="str">
        <f>IF(总支出!H2115="","",总支出!H2115)</f>
        <v/>
      </c>
      <c r="H2115" s="6" t="str">
        <f>IF(总支出!I2115="","自动",总支出!I2115)</f>
        <v>自动</v>
      </c>
      <c r="I2115" s="6" t="str">
        <f>IF(F2115="","",IFERROR(VLOOKUP(F2115,税费设置!$A$15:$B$27,2,FALSE),"含税不明"))</f>
        <v/>
      </c>
      <c r="J2115" s="6" t="str">
        <f t="shared" si="225"/>
        <v/>
      </c>
      <c r="K2115" s="6" t="str">
        <f>IF(AND(税费设置!$B$5="是",G2115="个人支出",J2115="应税"),"是","否")</f>
        <v>否</v>
      </c>
      <c r="L2115" s="8">
        <f t="shared" si="226"/>
        <v>0</v>
      </c>
      <c r="M2115" s="8">
        <f t="shared" si="227"/>
        <v>0</v>
      </c>
      <c r="N2115" s="8">
        <f t="shared" si="228"/>
        <v>0</v>
      </c>
      <c r="O2115" s="8">
        <f t="shared" si="229"/>
        <v>0</v>
      </c>
      <c r="P2115" s="8">
        <f>IF(K2115&lt;&gt;"是",0,IF(税费设置!$B$6="是",E2115/(1+税费设置!$B$10),E2115))</f>
        <v>0</v>
      </c>
      <c r="Q2115" s="8">
        <f>IF(K2115&lt;&gt;"是",0,P2115*税费设置!$B$8)</f>
        <v>0</v>
      </c>
      <c r="R2115" s="8">
        <f>IF(K2115&lt;&gt;"是",0,P2115*税费设置!$B$9)</f>
        <v>0</v>
      </c>
      <c r="S2115" s="8">
        <f t="shared" si="230"/>
        <v>0</v>
      </c>
    </row>
    <row r="2116" spans="1:19" ht="13.9">
      <c r="A2116" s="6" t="str">
        <f>IF(总支出!A2116="","",总支出!A2116)</f>
        <v/>
      </c>
      <c r="B2116" s="7" t="str">
        <f>IF(总支出!B2116="","",总支出!B2116)</f>
        <v/>
      </c>
      <c r="C2116" s="6" t="str">
        <f t="shared" ref="C2116:C2179" si="231">IF(B2116="","",TEXT(B2116,"yyyy-mm"))</f>
        <v/>
      </c>
      <c r="D2116" s="6" t="str">
        <f>IF(总支出!C2116="","",总支出!C2116)</f>
        <v/>
      </c>
      <c r="E2116" s="8" t="str">
        <f>IF(总支出!D2116="","",总支出!D2116)</f>
        <v/>
      </c>
      <c r="F2116" s="6" t="str">
        <f>IF(总支出!E2116="","",总支出!E2116)</f>
        <v/>
      </c>
      <c r="G2116" s="6" t="str">
        <f>IF(总支出!H2116="","",总支出!H2116)</f>
        <v/>
      </c>
      <c r="H2116" s="6" t="str">
        <f>IF(总支出!I2116="","自动",总支出!I2116)</f>
        <v>自动</v>
      </c>
      <c r="I2116" s="6" t="str">
        <f>IF(F2116="","",IFERROR(VLOOKUP(F2116,税费设置!$A$15:$B$27,2,FALSE),"含税不明"))</f>
        <v/>
      </c>
      <c r="J2116" s="6" t="str">
        <f t="shared" ref="J2116:J2179" si="232">IF(D2116="","",IF(H2116="自动",I2116,H2116))</f>
        <v/>
      </c>
      <c r="K2116" s="6" t="str">
        <f>IF(AND(税费设置!$B$5="是",G2116="个人支出",J2116="应税"),"是","否")</f>
        <v>否</v>
      </c>
      <c r="L2116" s="8">
        <f t="shared" ref="L2116:L2179" si="233">IF(K2116="是",E2116,0)</f>
        <v>0</v>
      </c>
      <c r="M2116" s="8">
        <f t="shared" ref="M2116:M2179" si="234">IF(AND(G2116="个人支出",J2116="零税率"),E2116,0)</f>
        <v>0</v>
      </c>
      <c r="N2116" s="8">
        <f t="shared" ref="N2116:N2179" si="235">IF(AND(G2116="个人支出",J2116="免税"),E2116,0)</f>
        <v>0</v>
      </c>
      <c r="O2116" s="8">
        <f t="shared" ref="O2116:O2179" si="236">IF(AND(G2116="个人支出",OR(J2116="含税不明",J2116="不适用")),E2116,0)</f>
        <v>0</v>
      </c>
      <c r="P2116" s="8">
        <f>IF(K2116&lt;&gt;"是",0,IF(税费设置!$B$6="是",E2116/(1+税费设置!$B$10),E2116))</f>
        <v>0</v>
      </c>
      <c r="Q2116" s="8">
        <f>IF(K2116&lt;&gt;"是",0,P2116*税费设置!$B$8)</f>
        <v>0</v>
      </c>
      <c r="R2116" s="8">
        <f>IF(K2116&lt;&gt;"是",0,P2116*税费设置!$B$9)</f>
        <v>0</v>
      </c>
      <c r="S2116" s="8">
        <f t="shared" ref="S2116:S2179" si="237">Q2116+R2116</f>
        <v>0</v>
      </c>
    </row>
    <row r="2117" spans="1:19" ht="13.9">
      <c r="A2117" s="6" t="str">
        <f>IF(总支出!A2117="","",总支出!A2117)</f>
        <v/>
      </c>
      <c r="B2117" s="7" t="str">
        <f>IF(总支出!B2117="","",总支出!B2117)</f>
        <v/>
      </c>
      <c r="C2117" s="6" t="str">
        <f t="shared" si="231"/>
        <v/>
      </c>
      <c r="D2117" s="6" t="str">
        <f>IF(总支出!C2117="","",总支出!C2117)</f>
        <v/>
      </c>
      <c r="E2117" s="8" t="str">
        <f>IF(总支出!D2117="","",总支出!D2117)</f>
        <v/>
      </c>
      <c r="F2117" s="6" t="str">
        <f>IF(总支出!E2117="","",总支出!E2117)</f>
        <v/>
      </c>
      <c r="G2117" s="6" t="str">
        <f>IF(总支出!H2117="","",总支出!H2117)</f>
        <v/>
      </c>
      <c r="H2117" s="6" t="str">
        <f>IF(总支出!I2117="","自动",总支出!I2117)</f>
        <v>自动</v>
      </c>
      <c r="I2117" s="6" t="str">
        <f>IF(F2117="","",IFERROR(VLOOKUP(F2117,税费设置!$A$15:$B$27,2,FALSE),"含税不明"))</f>
        <v/>
      </c>
      <c r="J2117" s="6" t="str">
        <f t="shared" si="232"/>
        <v/>
      </c>
      <c r="K2117" s="6" t="str">
        <f>IF(AND(税费设置!$B$5="是",G2117="个人支出",J2117="应税"),"是","否")</f>
        <v>否</v>
      </c>
      <c r="L2117" s="8">
        <f t="shared" si="233"/>
        <v>0</v>
      </c>
      <c r="M2117" s="8">
        <f t="shared" si="234"/>
        <v>0</v>
      </c>
      <c r="N2117" s="8">
        <f t="shared" si="235"/>
        <v>0</v>
      </c>
      <c r="O2117" s="8">
        <f t="shared" si="236"/>
        <v>0</v>
      </c>
      <c r="P2117" s="8">
        <f>IF(K2117&lt;&gt;"是",0,IF(税费设置!$B$6="是",E2117/(1+税费设置!$B$10),E2117))</f>
        <v>0</v>
      </c>
      <c r="Q2117" s="8">
        <f>IF(K2117&lt;&gt;"是",0,P2117*税费设置!$B$8)</f>
        <v>0</v>
      </c>
      <c r="R2117" s="8">
        <f>IF(K2117&lt;&gt;"是",0,P2117*税费设置!$B$9)</f>
        <v>0</v>
      </c>
      <c r="S2117" s="8">
        <f t="shared" si="237"/>
        <v>0</v>
      </c>
    </row>
    <row r="2118" spans="1:19" ht="13.9">
      <c r="A2118" s="6" t="str">
        <f>IF(总支出!A2118="","",总支出!A2118)</f>
        <v/>
      </c>
      <c r="B2118" s="7" t="str">
        <f>IF(总支出!B2118="","",总支出!B2118)</f>
        <v/>
      </c>
      <c r="C2118" s="6" t="str">
        <f t="shared" si="231"/>
        <v/>
      </c>
      <c r="D2118" s="6" t="str">
        <f>IF(总支出!C2118="","",总支出!C2118)</f>
        <v/>
      </c>
      <c r="E2118" s="8" t="str">
        <f>IF(总支出!D2118="","",总支出!D2118)</f>
        <v/>
      </c>
      <c r="F2118" s="6" t="str">
        <f>IF(总支出!E2118="","",总支出!E2118)</f>
        <v/>
      </c>
      <c r="G2118" s="6" t="str">
        <f>IF(总支出!H2118="","",总支出!H2118)</f>
        <v/>
      </c>
      <c r="H2118" s="6" t="str">
        <f>IF(总支出!I2118="","自动",总支出!I2118)</f>
        <v>自动</v>
      </c>
      <c r="I2118" s="6" t="str">
        <f>IF(F2118="","",IFERROR(VLOOKUP(F2118,税费设置!$A$15:$B$27,2,FALSE),"含税不明"))</f>
        <v/>
      </c>
      <c r="J2118" s="6" t="str">
        <f t="shared" si="232"/>
        <v/>
      </c>
      <c r="K2118" s="6" t="str">
        <f>IF(AND(税费设置!$B$5="是",G2118="个人支出",J2118="应税"),"是","否")</f>
        <v>否</v>
      </c>
      <c r="L2118" s="8">
        <f t="shared" si="233"/>
        <v>0</v>
      </c>
      <c r="M2118" s="8">
        <f t="shared" si="234"/>
        <v>0</v>
      </c>
      <c r="N2118" s="8">
        <f t="shared" si="235"/>
        <v>0</v>
      </c>
      <c r="O2118" s="8">
        <f t="shared" si="236"/>
        <v>0</v>
      </c>
      <c r="P2118" s="8">
        <f>IF(K2118&lt;&gt;"是",0,IF(税费设置!$B$6="是",E2118/(1+税费设置!$B$10),E2118))</f>
        <v>0</v>
      </c>
      <c r="Q2118" s="8">
        <f>IF(K2118&lt;&gt;"是",0,P2118*税费设置!$B$8)</f>
        <v>0</v>
      </c>
      <c r="R2118" s="8">
        <f>IF(K2118&lt;&gt;"是",0,P2118*税费设置!$B$9)</f>
        <v>0</v>
      </c>
      <c r="S2118" s="8">
        <f t="shared" si="237"/>
        <v>0</v>
      </c>
    </row>
    <row r="2119" spans="1:19" ht="13.9">
      <c r="A2119" s="6" t="str">
        <f>IF(总支出!A2119="","",总支出!A2119)</f>
        <v/>
      </c>
      <c r="B2119" s="7" t="str">
        <f>IF(总支出!B2119="","",总支出!B2119)</f>
        <v/>
      </c>
      <c r="C2119" s="6" t="str">
        <f t="shared" si="231"/>
        <v/>
      </c>
      <c r="D2119" s="6" t="str">
        <f>IF(总支出!C2119="","",总支出!C2119)</f>
        <v/>
      </c>
      <c r="E2119" s="8" t="str">
        <f>IF(总支出!D2119="","",总支出!D2119)</f>
        <v/>
      </c>
      <c r="F2119" s="6" t="str">
        <f>IF(总支出!E2119="","",总支出!E2119)</f>
        <v/>
      </c>
      <c r="G2119" s="6" t="str">
        <f>IF(总支出!H2119="","",总支出!H2119)</f>
        <v/>
      </c>
      <c r="H2119" s="6" t="str">
        <f>IF(总支出!I2119="","自动",总支出!I2119)</f>
        <v>自动</v>
      </c>
      <c r="I2119" s="6" t="str">
        <f>IF(F2119="","",IFERROR(VLOOKUP(F2119,税费设置!$A$15:$B$27,2,FALSE),"含税不明"))</f>
        <v/>
      </c>
      <c r="J2119" s="6" t="str">
        <f t="shared" si="232"/>
        <v/>
      </c>
      <c r="K2119" s="6" t="str">
        <f>IF(AND(税费设置!$B$5="是",G2119="个人支出",J2119="应税"),"是","否")</f>
        <v>否</v>
      </c>
      <c r="L2119" s="8">
        <f t="shared" si="233"/>
        <v>0</v>
      </c>
      <c r="M2119" s="8">
        <f t="shared" si="234"/>
        <v>0</v>
      </c>
      <c r="N2119" s="8">
        <f t="shared" si="235"/>
        <v>0</v>
      </c>
      <c r="O2119" s="8">
        <f t="shared" si="236"/>
        <v>0</v>
      </c>
      <c r="P2119" s="8">
        <f>IF(K2119&lt;&gt;"是",0,IF(税费设置!$B$6="是",E2119/(1+税费设置!$B$10),E2119))</f>
        <v>0</v>
      </c>
      <c r="Q2119" s="8">
        <f>IF(K2119&lt;&gt;"是",0,P2119*税费设置!$B$8)</f>
        <v>0</v>
      </c>
      <c r="R2119" s="8">
        <f>IF(K2119&lt;&gt;"是",0,P2119*税费设置!$B$9)</f>
        <v>0</v>
      </c>
      <c r="S2119" s="8">
        <f t="shared" si="237"/>
        <v>0</v>
      </c>
    </row>
    <row r="2120" spans="1:19" ht="13.9">
      <c r="A2120" s="6" t="str">
        <f>IF(总支出!A2120="","",总支出!A2120)</f>
        <v/>
      </c>
      <c r="B2120" s="7" t="str">
        <f>IF(总支出!B2120="","",总支出!B2120)</f>
        <v/>
      </c>
      <c r="C2120" s="6" t="str">
        <f t="shared" si="231"/>
        <v/>
      </c>
      <c r="D2120" s="6" t="str">
        <f>IF(总支出!C2120="","",总支出!C2120)</f>
        <v/>
      </c>
      <c r="E2120" s="8" t="str">
        <f>IF(总支出!D2120="","",总支出!D2120)</f>
        <v/>
      </c>
      <c r="F2120" s="6" t="str">
        <f>IF(总支出!E2120="","",总支出!E2120)</f>
        <v/>
      </c>
      <c r="G2120" s="6" t="str">
        <f>IF(总支出!H2120="","",总支出!H2120)</f>
        <v/>
      </c>
      <c r="H2120" s="6" t="str">
        <f>IF(总支出!I2120="","自动",总支出!I2120)</f>
        <v>自动</v>
      </c>
      <c r="I2120" s="6" t="str">
        <f>IF(F2120="","",IFERROR(VLOOKUP(F2120,税费设置!$A$15:$B$27,2,FALSE),"含税不明"))</f>
        <v/>
      </c>
      <c r="J2120" s="6" t="str">
        <f t="shared" si="232"/>
        <v/>
      </c>
      <c r="K2120" s="6" t="str">
        <f>IF(AND(税费设置!$B$5="是",G2120="个人支出",J2120="应税"),"是","否")</f>
        <v>否</v>
      </c>
      <c r="L2120" s="8">
        <f t="shared" si="233"/>
        <v>0</v>
      </c>
      <c r="M2120" s="8">
        <f t="shared" si="234"/>
        <v>0</v>
      </c>
      <c r="N2120" s="8">
        <f t="shared" si="235"/>
        <v>0</v>
      </c>
      <c r="O2120" s="8">
        <f t="shared" si="236"/>
        <v>0</v>
      </c>
      <c r="P2120" s="8">
        <f>IF(K2120&lt;&gt;"是",0,IF(税费设置!$B$6="是",E2120/(1+税费设置!$B$10),E2120))</f>
        <v>0</v>
      </c>
      <c r="Q2120" s="8">
        <f>IF(K2120&lt;&gt;"是",0,P2120*税费设置!$B$8)</f>
        <v>0</v>
      </c>
      <c r="R2120" s="8">
        <f>IF(K2120&lt;&gt;"是",0,P2120*税费设置!$B$9)</f>
        <v>0</v>
      </c>
      <c r="S2120" s="8">
        <f t="shared" si="237"/>
        <v>0</v>
      </c>
    </row>
    <row r="2121" spans="1:19" ht="13.9">
      <c r="A2121" s="6" t="str">
        <f>IF(总支出!A2121="","",总支出!A2121)</f>
        <v/>
      </c>
      <c r="B2121" s="7" t="str">
        <f>IF(总支出!B2121="","",总支出!B2121)</f>
        <v/>
      </c>
      <c r="C2121" s="6" t="str">
        <f t="shared" si="231"/>
        <v/>
      </c>
      <c r="D2121" s="6" t="str">
        <f>IF(总支出!C2121="","",总支出!C2121)</f>
        <v/>
      </c>
      <c r="E2121" s="8" t="str">
        <f>IF(总支出!D2121="","",总支出!D2121)</f>
        <v/>
      </c>
      <c r="F2121" s="6" t="str">
        <f>IF(总支出!E2121="","",总支出!E2121)</f>
        <v/>
      </c>
      <c r="G2121" s="6" t="str">
        <f>IF(总支出!H2121="","",总支出!H2121)</f>
        <v/>
      </c>
      <c r="H2121" s="6" t="str">
        <f>IF(总支出!I2121="","自动",总支出!I2121)</f>
        <v>自动</v>
      </c>
      <c r="I2121" s="6" t="str">
        <f>IF(F2121="","",IFERROR(VLOOKUP(F2121,税费设置!$A$15:$B$27,2,FALSE),"含税不明"))</f>
        <v/>
      </c>
      <c r="J2121" s="6" t="str">
        <f t="shared" si="232"/>
        <v/>
      </c>
      <c r="K2121" s="6" t="str">
        <f>IF(AND(税费设置!$B$5="是",G2121="个人支出",J2121="应税"),"是","否")</f>
        <v>否</v>
      </c>
      <c r="L2121" s="8">
        <f t="shared" si="233"/>
        <v>0</v>
      </c>
      <c r="M2121" s="8">
        <f t="shared" si="234"/>
        <v>0</v>
      </c>
      <c r="N2121" s="8">
        <f t="shared" si="235"/>
        <v>0</v>
      </c>
      <c r="O2121" s="8">
        <f t="shared" si="236"/>
        <v>0</v>
      </c>
      <c r="P2121" s="8">
        <f>IF(K2121&lt;&gt;"是",0,IF(税费设置!$B$6="是",E2121/(1+税费设置!$B$10),E2121))</f>
        <v>0</v>
      </c>
      <c r="Q2121" s="8">
        <f>IF(K2121&lt;&gt;"是",0,P2121*税费设置!$B$8)</f>
        <v>0</v>
      </c>
      <c r="R2121" s="8">
        <f>IF(K2121&lt;&gt;"是",0,P2121*税费设置!$B$9)</f>
        <v>0</v>
      </c>
      <c r="S2121" s="8">
        <f t="shared" si="237"/>
        <v>0</v>
      </c>
    </row>
    <row r="2122" spans="1:19" ht="13.9">
      <c r="A2122" s="6" t="str">
        <f>IF(总支出!A2122="","",总支出!A2122)</f>
        <v/>
      </c>
      <c r="B2122" s="7" t="str">
        <f>IF(总支出!B2122="","",总支出!B2122)</f>
        <v/>
      </c>
      <c r="C2122" s="6" t="str">
        <f t="shared" si="231"/>
        <v/>
      </c>
      <c r="D2122" s="6" t="str">
        <f>IF(总支出!C2122="","",总支出!C2122)</f>
        <v/>
      </c>
      <c r="E2122" s="8" t="str">
        <f>IF(总支出!D2122="","",总支出!D2122)</f>
        <v/>
      </c>
      <c r="F2122" s="6" t="str">
        <f>IF(总支出!E2122="","",总支出!E2122)</f>
        <v/>
      </c>
      <c r="G2122" s="6" t="str">
        <f>IF(总支出!H2122="","",总支出!H2122)</f>
        <v/>
      </c>
      <c r="H2122" s="6" t="str">
        <f>IF(总支出!I2122="","自动",总支出!I2122)</f>
        <v>自动</v>
      </c>
      <c r="I2122" s="6" t="str">
        <f>IF(F2122="","",IFERROR(VLOOKUP(F2122,税费设置!$A$15:$B$27,2,FALSE),"含税不明"))</f>
        <v/>
      </c>
      <c r="J2122" s="6" t="str">
        <f t="shared" si="232"/>
        <v/>
      </c>
      <c r="K2122" s="6" t="str">
        <f>IF(AND(税费设置!$B$5="是",G2122="个人支出",J2122="应税"),"是","否")</f>
        <v>否</v>
      </c>
      <c r="L2122" s="8">
        <f t="shared" si="233"/>
        <v>0</v>
      </c>
      <c r="M2122" s="8">
        <f t="shared" si="234"/>
        <v>0</v>
      </c>
      <c r="N2122" s="8">
        <f t="shared" si="235"/>
        <v>0</v>
      </c>
      <c r="O2122" s="8">
        <f t="shared" si="236"/>
        <v>0</v>
      </c>
      <c r="P2122" s="8">
        <f>IF(K2122&lt;&gt;"是",0,IF(税费设置!$B$6="是",E2122/(1+税费设置!$B$10),E2122))</f>
        <v>0</v>
      </c>
      <c r="Q2122" s="8">
        <f>IF(K2122&lt;&gt;"是",0,P2122*税费设置!$B$8)</f>
        <v>0</v>
      </c>
      <c r="R2122" s="8">
        <f>IF(K2122&lt;&gt;"是",0,P2122*税费设置!$B$9)</f>
        <v>0</v>
      </c>
      <c r="S2122" s="8">
        <f t="shared" si="237"/>
        <v>0</v>
      </c>
    </row>
    <row r="2123" spans="1:19" ht="13.9">
      <c r="A2123" s="6" t="str">
        <f>IF(总支出!A2123="","",总支出!A2123)</f>
        <v/>
      </c>
      <c r="B2123" s="7" t="str">
        <f>IF(总支出!B2123="","",总支出!B2123)</f>
        <v/>
      </c>
      <c r="C2123" s="6" t="str">
        <f t="shared" si="231"/>
        <v/>
      </c>
      <c r="D2123" s="6" t="str">
        <f>IF(总支出!C2123="","",总支出!C2123)</f>
        <v/>
      </c>
      <c r="E2123" s="8" t="str">
        <f>IF(总支出!D2123="","",总支出!D2123)</f>
        <v/>
      </c>
      <c r="F2123" s="6" t="str">
        <f>IF(总支出!E2123="","",总支出!E2123)</f>
        <v/>
      </c>
      <c r="G2123" s="6" t="str">
        <f>IF(总支出!H2123="","",总支出!H2123)</f>
        <v/>
      </c>
      <c r="H2123" s="6" t="str">
        <f>IF(总支出!I2123="","自动",总支出!I2123)</f>
        <v>自动</v>
      </c>
      <c r="I2123" s="6" t="str">
        <f>IF(F2123="","",IFERROR(VLOOKUP(F2123,税费设置!$A$15:$B$27,2,FALSE),"含税不明"))</f>
        <v/>
      </c>
      <c r="J2123" s="6" t="str">
        <f t="shared" si="232"/>
        <v/>
      </c>
      <c r="K2123" s="6" t="str">
        <f>IF(AND(税费设置!$B$5="是",G2123="个人支出",J2123="应税"),"是","否")</f>
        <v>否</v>
      </c>
      <c r="L2123" s="8">
        <f t="shared" si="233"/>
        <v>0</v>
      </c>
      <c r="M2123" s="8">
        <f t="shared" si="234"/>
        <v>0</v>
      </c>
      <c r="N2123" s="8">
        <f t="shared" si="235"/>
        <v>0</v>
      </c>
      <c r="O2123" s="8">
        <f t="shared" si="236"/>
        <v>0</v>
      </c>
      <c r="P2123" s="8">
        <f>IF(K2123&lt;&gt;"是",0,IF(税费设置!$B$6="是",E2123/(1+税费设置!$B$10),E2123))</f>
        <v>0</v>
      </c>
      <c r="Q2123" s="8">
        <f>IF(K2123&lt;&gt;"是",0,P2123*税费设置!$B$8)</f>
        <v>0</v>
      </c>
      <c r="R2123" s="8">
        <f>IF(K2123&lt;&gt;"是",0,P2123*税费设置!$B$9)</f>
        <v>0</v>
      </c>
      <c r="S2123" s="8">
        <f t="shared" si="237"/>
        <v>0</v>
      </c>
    </row>
    <row r="2124" spans="1:19" ht="13.9">
      <c r="A2124" s="6" t="str">
        <f>IF(总支出!A2124="","",总支出!A2124)</f>
        <v/>
      </c>
      <c r="B2124" s="7" t="str">
        <f>IF(总支出!B2124="","",总支出!B2124)</f>
        <v/>
      </c>
      <c r="C2124" s="6" t="str">
        <f t="shared" si="231"/>
        <v/>
      </c>
      <c r="D2124" s="6" t="str">
        <f>IF(总支出!C2124="","",总支出!C2124)</f>
        <v/>
      </c>
      <c r="E2124" s="8" t="str">
        <f>IF(总支出!D2124="","",总支出!D2124)</f>
        <v/>
      </c>
      <c r="F2124" s="6" t="str">
        <f>IF(总支出!E2124="","",总支出!E2124)</f>
        <v/>
      </c>
      <c r="G2124" s="6" t="str">
        <f>IF(总支出!H2124="","",总支出!H2124)</f>
        <v/>
      </c>
      <c r="H2124" s="6" t="str">
        <f>IF(总支出!I2124="","自动",总支出!I2124)</f>
        <v>自动</v>
      </c>
      <c r="I2124" s="6" t="str">
        <f>IF(F2124="","",IFERROR(VLOOKUP(F2124,税费设置!$A$15:$B$27,2,FALSE),"含税不明"))</f>
        <v/>
      </c>
      <c r="J2124" s="6" t="str">
        <f t="shared" si="232"/>
        <v/>
      </c>
      <c r="K2124" s="6" t="str">
        <f>IF(AND(税费设置!$B$5="是",G2124="个人支出",J2124="应税"),"是","否")</f>
        <v>否</v>
      </c>
      <c r="L2124" s="8">
        <f t="shared" si="233"/>
        <v>0</v>
      </c>
      <c r="M2124" s="8">
        <f t="shared" si="234"/>
        <v>0</v>
      </c>
      <c r="N2124" s="8">
        <f t="shared" si="235"/>
        <v>0</v>
      </c>
      <c r="O2124" s="8">
        <f t="shared" si="236"/>
        <v>0</v>
      </c>
      <c r="P2124" s="8">
        <f>IF(K2124&lt;&gt;"是",0,IF(税费设置!$B$6="是",E2124/(1+税费设置!$B$10),E2124))</f>
        <v>0</v>
      </c>
      <c r="Q2124" s="8">
        <f>IF(K2124&lt;&gt;"是",0,P2124*税费设置!$B$8)</f>
        <v>0</v>
      </c>
      <c r="R2124" s="8">
        <f>IF(K2124&lt;&gt;"是",0,P2124*税费设置!$B$9)</f>
        <v>0</v>
      </c>
      <c r="S2124" s="8">
        <f t="shared" si="237"/>
        <v>0</v>
      </c>
    </row>
    <row r="2125" spans="1:19" ht="13.9">
      <c r="A2125" s="6" t="str">
        <f>IF(总支出!A2125="","",总支出!A2125)</f>
        <v/>
      </c>
      <c r="B2125" s="7" t="str">
        <f>IF(总支出!B2125="","",总支出!B2125)</f>
        <v/>
      </c>
      <c r="C2125" s="6" t="str">
        <f t="shared" si="231"/>
        <v/>
      </c>
      <c r="D2125" s="6" t="str">
        <f>IF(总支出!C2125="","",总支出!C2125)</f>
        <v/>
      </c>
      <c r="E2125" s="8" t="str">
        <f>IF(总支出!D2125="","",总支出!D2125)</f>
        <v/>
      </c>
      <c r="F2125" s="6" t="str">
        <f>IF(总支出!E2125="","",总支出!E2125)</f>
        <v/>
      </c>
      <c r="G2125" s="6" t="str">
        <f>IF(总支出!H2125="","",总支出!H2125)</f>
        <v/>
      </c>
      <c r="H2125" s="6" t="str">
        <f>IF(总支出!I2125="","自动",总支出!I2125)</f>
        <v>自动</v>
      </c>
      <c r="I2125" s="6" t="str">
        <f>IF(F2125="","",IFERROR(VLOOKUP(F2125,税费设置!$A$15:$B$27,2,FALSE),"含税不明"))</f>
        <v/>
      </c>
      <c r="J2125" s="6" t="str">
        <f t="shared" si="232"/>
        <v/>
      </c>
      <c r="K2125" s="6" t="str">
        <f>IF(AND(税费设置!$B$5="是",G2125="个人支出",J2125="应税"),"是","否")</f>
        <v>否</v>
      </c>
      <c r="L2125" s="8">
        <f t="shared" si="233"/>
        <v>0</v>
      </c>
      <c r="M2125" s="8">
        <f t="shared" si="234"/>
        <v>0</v>
      </c>
      <c r="N2125" s="8">
        <f t="shared" si="235"/>
        <v>0</v>
      </c>
      <c r="O2125" s="8">
        <f t="shared" si="236"/>
        <v>0</v>
      </c>
      <c r="P2125" s="8">
        <f>IF(K2125&lt;&gt;"是",0,IF(税费设置!$B$6="是",E2125/(1+税费设置!$B$10),E2125))</f>
        <v>0</v>
      </c>
      <c r="Q2125" s="8">
        <f>IF(K2125&lt;&gt;"是",0,P2125*税费设置!$B$8)</f>
        <v>0</v>
      </c>
      <c r="R2125" s="8">
        <f>IF(K2125&lt;&gt;"是",0,P2125*税费设置!$B$9)</f>
        <v>0</v>
      </c>
      <c r="S2125" s="8">
        <f t="shared" si="237"/>
        <v>0</v>
      </c>
    </row>
    <row r="2126" spans="1:19" ht="13.9">
      <c r="A2126" s="6" t="str">
        <f>IF(总支出!A2126="","",总支出!A2126)</f>
        <v/>
      </c>
      <c r="B2126" s="7" t="str">
        <f>IF(总支出!B2126="","",总支出!B2126)</f>
        <v/>
      </c>
      <c r="C2126" s="6" t="str">
        <f t="shared" si="231"/>
        <v/>
      </c>
      <c r="D2126" s="6" t="str">
        <f>IF(总支出!C2126="","",总支出!C2126)</f>
        <v/>
      </c>
      <c r="E2126" s="8" t="str">
        <f>IF(总支出!D2126="","",总支出!D2126)</f>
        <v/>
      </c>
      <c r="F2126" s="6" t="str">
        <f>IF(总支出!E2126="","",总支出!E2126)</f>
        <v/>
      </c>
      <c r="G2126" s="6" t="str">
        <f>IF(总支出!H2126="","",总支出!H2126)</f>
        <v/>
      </c>
      <c r="H2126" s="6" t="str">
        <f>IF(总支出!I2126="","自动",总支出!I2126)</f>
        <v>自动</v>
      </c>
      <c r="I2126" s="6" t="str">
        <f>IF(F2126="","",IFERROR(VLOOKUP(F2126,税费设置!$A$15:$B$27,2,FALSE),"含税不明"))</f>
        <v/>
      </c>
      <c r="J2126" s="6" t="str">
        <f t="shared" si="232"/>
        <v/>
      </c>
      <c r="K2126" s="6" t="str">
        <f>IF(AND(税费设置!$B$5="是",G2126="个人支出",J2126="应税"),"是","否")</f>
        <v>否</v>
      </c>
      <c r="L2126" s="8">
        <f t="shared" si="233"/>
        <v>0</v>
      </c>
      <c r="M2126" s="8">
        <f t="shared" si="234"/>
        <v>0</v>
      </c>
      <c r="N2126" s="8">
        <f t="shared" si="235"/>
        <v>0</v>
      </c>
      <c r="O2126" s="8">
        <f t="shared" si="236"/>
        <v>0</v>
      </c>
      <c r="P2126" s="8">
        <f>IF(K2126&lt;&gt;"是",0,IF(税费设置!$B$6="是",E2126/(1+税费设置!$B$10),E2126))</f>
        <v>0</v>
      </c>
      <c r="Q2126" s="8">
        <f>IF(K2126&lt;&gt;"是",0,P2126*税费设置!$B$8)</f>
        <v>0</v>
      </c>
      <c r="R2126" s="8">
        <f>IF(K2126&lt;&gt;"是",0,P2126*税费设置!$B$9)</f>
        <v>0</v>
      </c>
      <c r="S2126" s="8">
        <f t="shared" si="237"/>
        <v>0</v>
      </c>
    </row>
    <row r="2127" spans="1:19" ht="13.9">
      <c r="A2127" s="6" t="str">
        <f>IF(总支出!A2127="","",总支出!A2127)</f>
        <v/>
      </c>
      <c r="B2127" s="7" t="str">
        <f>IF(总支出!B2127="","",总支出!B2127)</f>
        <v/>
      </c>
      <c r="C2127" s="6" t="str">
        <f t="shared" si="231"/>
        <v/>
      </c>
      <c r="D2127" s="6" t="str">
        <f>IF(总支出!C2127="","",总支出!C2127)</f>
        <v/>
      </c>
      <c r="E2127" s="8" t="str">
        <f>IF(总支出!D2127="","",总支出!D2127)</f>
        <v/>
      </c>
      <c r="F2127" s="6" t="str">
        <f>IF(总支出!E2127="","",总支出!E2127)</f>
        <v/>
      </c>
      <c r="G2127" s="6" t="str">
        <f>IF(总支出!H2127="","",总支出!H2127)</f>
        <v/>
      </c>
      <c r="H2127" s="6" t="str">
        <f>IF(总支出!I2127="","自动",总支出!I2127)</f>
        <v>自动</v>
      </c>
      <c r="I2127" s="6" t="str">
        <f>IF(F2127="","",IFERROR(VLOOKUP(F2127,税费设置!$A$15:$B$27,2,FALSE),"含税不明"))</f>
        <v/>
      </c>
      <c r="J2127" s="6" t="str">
        <f t="shared" si="232"/>
        <v/>
      </c>
      <c r="K2127" s="6" t="str">
        <f>IF(AND(税费设置!$B$5="是",G2127="个人支出",J2127="应税"),"是","否")</f>
        <v>否</v>
      </c>
      <c r="L2127" s="8">
        <f t="shared" si="233"/>
        <v>0</v>
      </c>
      <c r="M2127" s="8">
        <f t="shared" si="234"/>
        <v>0</v>
      </c>
      <c r="N2127" s="8">
        <f t="shared" si="235"/>
        <v>0</v>
      </c>
      <c r="O2127" s="8">
        <f t="shared" si="236"/>
        <v>0</v>
      </c>
      <c r="P2127" s="8">
        <f>IF(K2127&lt;&gt;"是",0,IF(税费设置!$B$6="是",E2127/(1+税费设置!$B$10),E2127))</f>
        <v>0</v>
      </c>
      <c r="Q2127" s="8">
        <f>IF(K2127&lt;&gt;"是",0,P2127*税费设置!$B$8)</f>
        <v>0</v>
      </c>
      <c r="R2127" s="8">
        <f>IF(K2127&lt;&gt;"是",0,P2127*税费设置!$B$9)</f>
        <v>0</v>
      </c>
      <c r="S2127" s="8">
        <f t="shared" si="237"/>
        <v>0</v>
      </c>
    </row>
    <row r="2128" spans="1:19" ht="13.9">
      <c r="A2128" s="6" t="str">
        <f>IF(总支出!A2128="","",总支出!A2128)</f>
        <v/>
      </c>
      <c r="B2128" s="7" t="str">
        <f>IF(总支出!B2128="","",总支出!B2128)</f>
        <v/>
      </c>
      <c r="C2128" s="6" t="str">
        <f t="shared" si="231"/>
        <v/>
      </c>
      <c r="D2128" s="6" t="str">
        <f>IF(总支出!C2128="","",总支出!C2128)</f>
        <v/>
      </c>
      <c r="E2128" s="8" t="str">
        <f>IF(总支出!D2128="","",总支出!D2128)</f>
        <v/>
      </c>
      <c r="F2128" s="6" t="str">
        <f>IF(总支出!E2128="","",总支出!E2128)</f>
        <v/>
      </c>
      <c r="G2128" s="6" t="str">
        <f>IF(总支出!H2128="","",总支出!H2128)</f>
        <v/>
      </c>
      <c r="H2128" s="6" t="str">
        <f>IF(总支出!I2128="","自动",总支出!I2128)</f>
        <v>自动</v>
      </c>
      <c r="I2128" s="6" t="str">
        <f>IF(F2128="","",IFERROR(VLOOKUP(F2128,税费设置!$A$15:$B$27,2,FALSE),"含税不明"))</f>
        <v/>
      </c>
      <c r="J2128" s="6" t="str">
        <f t="shared" si="232"/>
        <v/>
      </c>
      <c r="K2128" s="6" t="str">
        <f>IF(AND(税费设置!$B$5="是",G2128="个人支出",J2128="应税"),"是","否")</f>
        <v>否</v>
      </c>
      <c r="L2128" s="8">
        <f t="shared" si="233"/>
        <v>0</v>
      </c>
      <c r="M2128" s="8">
        <f t="shared" si="234"/>
        <v>0</v>
      </c>
      <c r="N2128" s="8">
        <f t="shared" si="235"/>
        <v>0</v>
      </c>
      <c r="O2128" s="8">
        <f t="shared" si="236"/>
        <v>0</v>
      </c>
      <c r="P2128" s="8">
        <f>IF(K2128&lt;&gt;"是",0,IF(税费设置!$B$6="是",E2128/(1+税费设置!$B$10),E2128))</f>
        <v>0</v>
      </c>
      <c r="Q2128" s="8">
        <f>IF(K2128&lt;&gt;"是",0,P2128*税费设置!$B$8)</f>
        <v>0</v>
      </c>
      <c r="R2128" s="8">
        <f>IF(K2128&lt;&gt;"是",0,P2128*税费设置!$B$9)</f>
        <v>0</v>
      </c>
      <c r="S2128" s="8">
        <f t="shared" si="237"/>
        <v>0</v>
      </c>
    </row>
    <row r="2129" spans="1:19" ht="13.9">
      <c r="A2129" s="6" t="str">
        <f>IF(总支出!A2129="","",总支出!A2129)</f>
        <v/>
      </c>
      <c r="B2129" s="7" t="str">
        <f>IF(总支出!B2129="","",总支出!B2129)</f>
        <v/>
      </c>
      <c r="C2129" s="6" t="str">
        <f t="shared" si="231"/>
        <v/>
      </c>
      <c r="D2129" s="6" t="str">
        <f>IF(总支出!C2129="","",总支出!C2129)</f>
        <v/>
      </c>
      <c r="E2129" s="8" t="str">
        <f>IF(总支出!D2129="","",总支出!D2129)</f>
        <v/>
      </c>
      <c r="F2129" s="6" t="str">
        <f>IF(总支出!E2129="","",总支出!E2129)</f>
        <v/>
      </c>
      <c r="G2129" s="6" t="str">
        <f>IF(总支出!H2129="","",总支出!H2129)</f>
        <v/>
      </c>
      <c r="H2129" s="6" t="str">
        <f>IF(总支出!I2129="","自动",总支出!I2129)</f>
        <v>自动</v>
      </c>
      <c r="I2129" s="6" t="str">
        <f>IF(F2129="","",IFERROR(VLOOKUP(F2129,税费设置!$A$15:$B$27,2,FALSE),"含税不明"))</f>
        <v/>
      </c>
      <c r="J2129" s="6" t="str">
        <f t="shared" si="232"/>
        <v/>
      </c>
      <c r="K2129" s="6" t="str">
        <f>IF(AND(税费设置!$B$5="是",G2129="个人支出",J2129="应税"),"是","否")</f>
        <v>否</v>
      </c>
      <c r="L2129" s="8">
        <f t="shared" si="233"/>
        <v>0</v>
      </c>
      <c r="M2129" s="8">
        <f t="shared" si="234"/>
        <v>0</v>
      </c>
      <c r="N2129" s="8">
        <f t="shared" si="235"/>
        <v>0</v>
      </c>
      <c r="O2129" s="8">
        <f t="shared" si="236"/>
        <v>0</v>
      </c>
      <c r="P2129" s="8">
        <f>IF(K2129&lt;&gt;"是",0,IF(税费设置!$B$6="是",E2129/(1+税费设置!$B$10),E2129))</f>
        <v>0</v>
      </c>
      <c r="Q2129" s="8">
        <f>IF(K2129&lt;&gt;"是",0,P2129*税费设置!$B$8)</f>
        <v>0</v>
      </c>
      <c r="R2129" s="8">
        <f>IF(K2129&lt;&gt;"是",0,P2129*税费设置!$B$9)</f>
        <v>0</v>
      </c>
      <c r="S2129" s="8">
        <f t="shared" si="237"/>
        <v>0</v>
      </c>
    </row>
    <row r="2130" spans="1:19" ht="13.9">
      <c r="A2130" s="6" t="str">
        <f>IF(总支出!A2130="","",总支出!A2130)</f>
        <v/>
      </c>
      <c r="B2130" s="7" t="str">
        <f>IF(总支出!B2130="","",总支出!B2130)</f>
        <v/>
      </c>
      <c r="C2130" s="6" t="str">
        <f t="shared" si="231"/>
        <v/>
      </c>
      <c r="D2130" s="6" t="str">
        <f>IF(总支出!C2130="","",总支出!C2130)</f>
        <v/>
      </c>
      <c r="E2130" s="8" t="str">
        <f>IF(总支出!D2130="","",总支出!D2130)</f>
        <v/>
      </c>
      <c r="F2130" s="6" t="str">
        <f>IF(总支出!E2130="","",总支出!E2130)</f>
        <v/>
      </c>
      <c r="G2130" s="6" t="str">
        <f>IF(总支出!H2130="","",总支出!H2130)</f>
        <v/>
      </c>
      <c r="H2130" s="6" t="str">
        <f>IF(总支出!I2130="","自动",总支出!I2130)</f>
        <v>自动</v>
      </c>
      <c r="I2130" s="6" t="str">
        <f>IF(F2130="","",IFERROR(VLOOKUP(F2130,税费设置!$A$15:$B$27,2,FALSE),"含税不明"))</f>
        <v/>
      </c>
      <c r="J2130" s="6" t="str">
        <f t="shared" si="232"/>
        <v/>
      </c>
      <c r="K2130" s="6" t="str">
        <f>IF(AND(税费设置!$B$5="是",G2130="个人支出",J2130="应税"),"是","否")</f>
        <v>否</v>
      </c>
      <c r="L2130" s="8">
        <f t="shared" si="233"/>
        <v>0</v>
      </c>
      <c r="M2130" s="8">
        <f t="shared" si="234"/>
        <v>0</v>
      </c>
      <c r="N2130" s="8">
        <f t="shared" si="235"/>
        <v>0</v>
      </c>
      <c r="O2130" s="8">
        <f t="shared" si="236"/>
        <v>0</v>
      </c>
      <c r="P2130" s="8">
        <f>IF(K2130&lt;&gt;"是",0,IF(税费设置!$B$6="是",E2130/(1+税费设置!$B$10),E2130))</f>
        <v>0</v>
      </c>
      <c r="Q2130" s="8">
        <f>IF(K2130&lt;&gt;"是",0,P2130*税费设置!$B$8)</f>
        <v>0</v>
      </c>
      <c r="R2130" s="8">
        <f>IF(K2130&lt;&gt;"是",0,P2130*税费设置!$B$9)</f>
        <v>0</v>
      </c>
      <c r="S2130" s="8">
        <f t="shared" si="237"/>
        <v>0</v>
      </c>
    </row>
    <row r="2131" spans="1:19" ht="13.9">
      <c r="A2131" s="6" t="str">
        <f>IF(总支出!A2131="","",总支出!A2131)</f>
        <v/>
      </c>
      <c r="B2131" s="7" t="str">
        <f>IF(总支出!B2131="","",总支出!B2131)</f>
        <v/>
      </c>
      <c r="C2131" s="6" t="str">
        <f t="shared" si="231"/>
        <v/>
      </c>
      <c r="D2131" s="6" t="str">
        <f>IF(总支出!C2131="","",总支出!C2131)</f>
        <v/>
      </c>
      <c r="E2131" s="8" t="str">
        <f>IF(总支出!D2131="","",总支出!D2131)</f>
        <v/>
      </c>
      <c r="F2131" s="6" t="str">
        <f>IF(总支出!E2131="","",总支出!E2131)</f>
        <v/>
      </c>
      <c r="G2131" s="6" t="str">
        <f>IF(总支出!H2131="","",总支出!H2131)</f>
        <v/>
      </c>
      <c r="H2131" s="6" t="str">
        <f>IF(总支出!I2131="","自动",总支出!I2131)</f>
        <v>自动</v>
      </c>
      <c r="I2131" s="6" t="str">
        <f>IF(F2131="","",IFERROR(VLOOKUP(F2131,税费设置!$A$15:$B$27,2,FALSE),"含税不明"))</f>
        <v/>
      </c>
      <c r="J2131" s="6" t="str">
        <f t="shared" si="232"/>
        <v/>
      </c>
      <c r="K2131" s="6" t="str">
        <f>IF(AND(税费设置!$B$5="是",G2131="个人支出",J2131="应税"),"是","否")</f>
        <v>否</v>
      </c>
      <c r="L2131" s="8">
        <f t="shared" si="233"/>
        <v>0</v>
      </c>
      <c r="M2131" s="8">
        <f t="shared" si="234"/>
        <v>0</v>
      </c>
      <c r="N2131" s="8">
        <f t="shared" si="235"/>
        <v>0</v>
      </c>
      <c r="O2131" s="8">
        <f t="shared" si="236"/>
        <v>0</v>
      </c>
      <c r="P2131" s="8">
        <f>IF(K2131&lt;&gt;"是",0,IF(税费设置!$B$6="是",E2131/(1+税费设置!$B$10),E2131))</f>
        <v>0</v>
      </c>
      <c r="Q2131" s="8">
        <f>IF(K2131&lt;&gt;"是",0,P2131*税费设置!$B$8)</f>
        <v>0</v>
      </c>
      <c r="R2131" s="8">
        <f>IF(K2131&lt;&gt;"是",0,P2131*税费设置!$B$9)</f>
        <v>0</v>
      </c>
      <c r="S2131" s="8">
        <f t="shared" si="237"/>
        <v>0</v>
      </c>
    </row>
    <row r="2132" spans="1:19" ht="13.9">
      <c r="A2132" s="6" t="str">
        <f>IF(总支出!A2132="","",总支出!A2132)</f>
        <v/>
      </c>
      <c r="B2132" s="7" t="str">
        <f>IF(总支出!B2132="","",总支出!B2132)</f>
        <v/>
      </c>
      <c r="C2132" s="6" t="str">
        <f t="shared" si="231"/>
        <v/>
      </c>
      <c r="D2132" s="6" t="str">
        <f>IF(总支出!C2132="","",总支出!C2132)</f>
        <v/>
      </c>
      <c r="E2132" s="8" t="str">
        <f>IF(总支出!D2132="","",总支出!D2132)</f>
        <v/>
      </c>
      <c r="F2132" s="6" t="str">
        <f>IF(总支出!E2132="","",总支出!E2132)</f>
        <v/>
      </c>
      <c r="G2132" s="6" t="str">
        <f>IF(总支出!H2132="","",总支出!H2132)</f>
        <v/>
      </c>
      <c r="H2132" s="6" t="str">
        <f>IF(总支出!I2132="","自动",总支出!I2132)</f>
        <v>自动</v>
      </c>
      <c r="I2132" s="6" t="str">
        <f>IF(F2132="","",IFERROR(VLOOKUP(F2132,税费设置!$A$15:$B$27,2,FALSE),"含税不明"))</f>
        <v/>
      </c>
      <c r="J2132" s="6" t="str">
        <f t="shared" si="232"/>
        <v/>
      </c>
      <c r="K2132" s="6" t="str">
        <f>IF(AND(税费设置!$B$5="是",G2132="个人支出",J2132="应税"),"是","否")</f>
        <v>否</v>
      </c>
      <c r="L2132" s="8">
        <f t="shared" si="233"/>
        <v>0</v>
      </c>
      <c r="M2132" s="8">
        <f t="shared" si="234"/>
        <v>0</v>
      </c>
      <c r="N2132" s="8">
        <f t="shared" si="235"/>
        <v>0</v>
      </c>
      <c r="O2132" s="8">
        <f t="shared" si="236"/>
        <v>0</v>
      </c>
      <c r="P2132" s="8">
        <f>IF(K2132&lt;&gt;"是",0,IF(税费设置!$B$6="是",E2132/(1+税费设置!$B$10),E2132))</f>
        <v>0</v>
      </c>
      <c r="Q2132" s="8">
        <f>IF(K2132&lt;&gt;"是",0,P2132*税费设置!$B$8)</f>
        <v>0</v>
      </c>
      <c r="R2132" s="8">
        <f>IF(K2132&lt;&gt;"是",0,P2132*税费设置!$B$9)</f>
        <v>0</v>
      </c>
      <c r="S2132" s="8">
        <f t="shared" si="237"/>
        <v>0</v>
      </c>
    </row>
    <row r="2133" spans="1:19" ht="13.9">
      <c r="A2133" s="6" t="str">
        <f>IF(总支出!A2133="","",总支出!A2133)</f>
        <v/>
      </c>
      <c r="B2133" s="7" t="str">
        <f>IF(总支出!B2133="","",总支出!B2133)</f>
        <v/>
      </c>
      <c r="C2133" s="6" t="str">
        <f t="shared" si="231"/>
        <v/>
      </c>
      <c r="D2133" s="6" t="str">
        <f>IF(总支出!C2133="","",总支出!C2133)</f>
        <v/>
      </c>
      <c r="E2133" s="8" t="str">
        <f>IF(总支出!D2133="","",总支出!D2133)</f>
        <v/>
      </c>
      <c r="F2133" s="6" t="str">
        <f>IF(总支出!E2133="","",总支出!E2133)</f>
        <v/>
      </c>
      <c r="G2133" s="6" t="str">
        <f>IF(总支出!H2133="","",总支出!H2133)</f>
        <v/>
      </c>
      <c r="H2133" s="6" t="str">
        <f>IF(总支出!I2133="","自动",总支出!I2133)</f>
        <v>自动</v>
      </c>
      <c r="I2133" s="6" t="str">
        <f>IF(F2133="","",IFERROR(VLOOKUP(F2133,税费设置!$A$15:$B$27,2,FALSE),"含税不明"))</f>
        <v/>
      </c>
      <c r="J2133" s="6" t="str">
        <f t="shared" si="232"/>
        <v/>
      </c>
      <c r="K2133" s="6" t="str">
        <f>IF(AND(税费设置!$B$5="是",G2133="个人支出",J2133="应税"),"是","否")</f>
        <v>否</v>
      </c>
      <c r="L2133" s="8">
        <f t="shared" si="233"/>
        <v>0</v>
      </c>
      <c r="M2133" s="8">
        <f t="shared" si="234"/>
        <v>0</v>
      </c>
      <c r="N2133" s="8">
        <f t="shared" si="235"/>
        <v>0</v>
      </c>
      <c r="O2133" s="8">
        <f t="shared" si="236"/>
        <v>0</v>
      </c>
      <c r="P2133" s="8">
        <f>IF(K2133&lt;&gt;"是",0,IF(税费设置!$B$6="是",E2133/(1+税费设置!$B$10),E2133))</f>
        <v>0</v>
      </c>
      <c r="Q2133" s="8">
        <f>IF(K2133&lt;&gt;"是",0,P2133*税费设置!$B$8)</f>
        <v>0</v>
      </c>
      <c r="R2133" s="8">
        <f>IF(K2133&lt;&gt;"是",0,P2133*税费设置!$B$9)</f>
        <v>0</v>
      </c>
      <c r="S2133" s="8">
        <f t="shared" si="237"/>
        <v>0</v>
      </c>
    </row>
    <row r="2134" spans="1:19" ht="13.9">
      <c r="A2134" s="6" t="str">
        <f>IF(总支出!A2134="","",总支出!A2134)</f>
        <v/>
      </c>
      <c r="B2134" s="7" t="str">
        <f>IF(总支出!B2134="","",总支出!B2134)</f>
        <v/>
      </c>
      <c r="C2134" s="6" t="str">
        <f t="shared" si="231"/>
        <v/>
      </c>
      <c r="D2134" s="6" t="str">
        <f>IF(总支出!C2134="","",总支出!C2134)</f>
        <v/>
      </c>
      <c r="E2134" s="8" t="str">
        <f>IF(总支出!D2134="","",总支出!D2134)</f>
        <v/>
      </c>
      <c r="F2134" s="6" t="str">
        <f>IF(总支出!E2134="","",总支出!E2134)</f>
        <v/>
      </c>
      <c r="G2134" s="6" t="str">
        <f>IF(总支出!H2134="","",总支出!H2134)</f>
        <v/>
      </c>
      <c r="H2134" s="6" t="str">
        <f>IF(总支出!I2134="","自动",总支出!I2134)</f>
        <v>自动</v>
      </c>
      <c r="I2134" s="6" t="str">
        <f>IF(F2134="","",IFERROR(VLOOKUP(F2134,税费设置!$A$15:$B$27,2,FALSE),"含税不明"))</f>
        <v/>
      </c>
      <c r="J2134" s="6" t="str">
        <f t="shared" si="232"/>
        <v/>
      </c>
      <c r="K2134" s="6" t="str">
        <f>IF(AND(税费设置!$B$5="是",G2134="个人支出",J2134="应税"),"是","否")</f>
        <v>否</v>
      </c>
      <c r="L2134" s="8">
        <f t="shared" si="233"/>
        <v>0</v>
      </c>
      <c r="M2134" s="8">
        <f t="shared" si="234"/>
        <v>0</v>
      </c>
      <c r="N2134" s="8">
        <f t="shared" si="235"/>
        <v>0</v>
      </c>
      <c r="O2134" s="8">
        <f t="shared" si="236"/>
        <v>0</v>
      </c>
      <c r="P2134" s="8">
        <f>IF(K2134&lt;&gt;"是",0,IF(税费设置!$B$6="是",E2134/(1+税费设置!$B$10),E2134))</f>
        <v>0</v>
      </c>
      <c r="Q2134" s="8">
        <f>IF(K2134&lt;&gt;"是",0,P2134*税费设置!$B$8)</f>
        <v>0</v>
      </c>
      <c r="R2134" s="8">
        <f>IF(K2134&lt;&gt;"是",0,P2134*税费设置!$B$9)</f>
        <v>0</v>
      </c>
      <c r="S2134" s="8">
        <f t="shared" si="237"/>
        <v>0</v>
      </c>
    </row>
    <row r="2135" spans="1:19" ht="13.9">
      <c r="A2135" s="6" t="str">
        <f>IF(总支出!A2135="","",总支出!A2135)</f>
        <v/>
      </c>
      <c r="B2135" s="7" t="str">
        <f>IF(总支出!B2135="","",总支出!B2135)</f>
        <v/>
      </c>
      <c r="C2135" s="6" t="str">
        <f t="shared" si="231"/>
        <v/>
      </c>
      <c r="D2135" s="6" t="str">
        <f>IF(总支出!C2135="","",总支出!C2135)</f>
        <v/>
      </c>
      <c r="E2135" s="8" t="str">
        <f>IF(总支出!D2135="","",总支出!D2135)</f>
        <v/>
      </c>
      <c r="F2135" s="6" t="str">
        <f>IF(总支出!E2135="","",总支出!E2135)</f>
        <v/>
      </c>
      <c r="G2135" s="6" t="str">
        <f>IF(总支出!H2135="","",总支出!H2135)</f>
        <v/>
      </c>
      <c r="H2135" s="6" t="str">
        <f>IF(总支出!I2135="","自动",总支出!I2135)</f>
        <v>自动</v>
      </c>
      <c r="I2135" s="6" t="str">
        <f>IF(F2135="","",IFERROR(VLOOKUP(F2135,税费设置!$A$15:$B$27,2,FALSE),"含税不明"))</f>
        <v/>
      </c>
      <c r="J2135" s="6" t="str">
        <f t="shared" si="232"/>
        <v/>
      </c>
      <c r="K2135" s="6" t="str">
        <f>IF(AND(税费设置!$B$5="是",G2135="个人支出",J2135="应税"),"是","否")</f>
        <v>否</v>
      </c>
      <c r="L2135" s="8">
        <f t="shared" si="233"/>
        <v>0</v>
      </c>
      <c r="M2135" s="8">
        <f t="shared" si="234"/>
        <v>0</v>
      </c>
      <c r="N2135" s="8">
        <f t="shared" si="235"/>
        <v>0</v>
      </c>
      <c r="O2135" s="8">
        <f t="shared" si="236"/>
        <v>0</v>
      </c>
      <c r="P2135" s="8">
        <f>IF(K2135&lt;&gt;"是",0,IF(税费设置!$B$6="是",E2135/(1+税费设置!$B$10),E2135))</f>
        <v>0</v>
      </c>
      <c r="Q2135" s="8">
        <f>IF(K2135&lt;&gt;"是",0,P2135*税费设置!$B$8)</f>
        <v>0</v>
      </c>
      <c r="R2135" s="8">
        <f>IF(K2135&lt;&gt;"是",0,P2135*税费设置!$B$9)</f>
        <v>0</v>
      </c>
      <c r="S2135" s="8">
        <f t="shared" si="237"/>
        <v>0</v>
      </c>
    </row>
    <row r="2136" spans="1:19" ht="13.9">
      <c r="A2136" s="6" t="str">
        <f>IF(总支出!A2136="","",总支出!A2136)</f>
        <v/>
      </c>
      <c r="B2136" s="7" t="str">
        <f>IF(总支出!B2136="","",总支出!B2136)</f>
        <v/>
      </c>
      <c r="C2136" s="6" t="str">
        <f t="shared" si="231"/>
        <v/>
      </c>
      <c r="D2136" s="6" t="str">
        <f>IF(总支出!C2136="","",总支出!C2136)</f>
        <v/>
      </c>
      <c r="E2136" s="8" t="str">
        <f>IF(总支出!D2136="","",总支出!D2136)</f>
        <v/>
      </c>
      <c r="F2136" s="6" t="str">
        <f>IF(总支出!E2136="","",总支出!E2136)</f>
        <v/>
      </c>
      <c r="G2136" s="6" t="str">
        <f>IF(总支出!H2136="","",总支出!H2136)</f>
        <v/>
      </c>
      <c r="H2136" s="6" t="str">
        <f>IF(总支出!I2136="","自动",总支出!I2136)</f>
        <v>自动</v>
      </c>
      <c r="I2136" s="6" t="str">
        <f>IF(F2136="","",IFERROR(VLOOKUP(F2136,税费设置!$A$15:$B$27,2,FALSE),"含税不明"))</f>
        <v/>
      </c>
      <c r="J2136" s="6" t="str">
        <f t="shared" si="232"/>
        <v/>
      </c>
      <c r="K2136" s="6" t="str">
        <f>IF(AND(税费设置!$B$5="是",G2136="个人支出",J2136="应税"),"是","否")</f>
        <v>否</v>
      </c>
      <c r="L2136" s="8">
        <f t="shared" si="233"/>
        <v>0</v>
      </c>
      <c r="M2136" s="8">
        <f t="shared" si="234"/>
        <v>0</v>
      </c>
      <c r="N2136" s="8">
        <f t="shared" si="235"/>
        <v>0</v>
      </c>
      <c r="O2136" s="8">
        <f t="shared" si="236"/>
        <v>0</v>
      </c>
      <c r="P2136" s="8">
        <f>IF(K2136&lt;&gt;"是",0,IF(税费设置!$B$6="是",E2136/(1+税费设置!$B$10),E2136))</f>
        <v>0</v>
      </c>
      <c r="Q2136" s="8">
        <f>IF(K2136&lt;&gt;"是",0,P2136*税费设置!$B$8)</f>
        <v>0</v>
      </c>
      <c r="R2136" s="8">
        <f>IF(K2136&lt;&gt;"是",0,P2136*税费设置!$B$9)</f>
        <v>0</v>
      </c>
      <c r="S2136" s="8">
        <f t="shared" si="237"/>
        <v>0</v>
      </c>
    </row>
    <row r="2137" spans="1:19" ht="13.9">
      <c r="A2137" s="6" t="str">
        <f>IF(总支出!A2137="","",总支出!A2137)</f>
        <v/>
      </c>
      <c r="B2137" s="7" t="str">
        <f>IF(总支出!B2137="","",总支出!B2137)</f>
        <v/>
      </c>
      <c r="C2137" s="6" t="str">
        <f t="shared" si="231"/>
        <v/>
      </c>
      <c r="D2137" s="6" t="str">
        <f>IF(总支出!C2137="","",总支出!C2137)</f>
        <v/>
      </c>
      <c r="E2137" s="8" t="str">
        <f>IF(总支出!D2137="","",总支出!D2137)</f>
        <v/>
      </c>
      <c r="F2137" s="6" t="str">
        <f>IF(总支出!E2137="","",总支出!E2137)</f>
        <v/>
      </c>
      <c r="G2137" s="6" t="str">
        <f>IF(总支出!H2137="","",总支出!H2137)</f>
        <v/>
      </c>
      <c r="H2137" s="6" t="str">
        <f>IF(总支出!I2137="","自动",总支出!I2137)</f>
        <v>自动</v>
      </c>
      <c r="I2137" s="6" t="str">
        <f>IF(F2137="","",IFERROR(VLOOKUP(F2137,税费设置!$A$15:$B$27,2,FALSE),"含税不明"))</f>
        <v/>
      </c>
      <c r="J2137" s="6" t="str">
        <f t="shared" si="232"/>
        <v/>
      </c>
      <c r="K2137" s="6" t="str">
        <f>IF(AND(税费设置!$B$5="是",G2137="个人支出",J2137="应税"),"是","否")</f>
        <v>否</v>
      </c>
      <c r="L2137" s="8">
        <f t="shared" si="233"/>
        <v>0</v>
      </c>
      <c r="M2137" s="8">
        <f t="shared" si="234"/>
        <v>0</v>
      </c>
      <c r="N2137" s="8">
        <f t="shared" si="235"/>
        <v>0</v>
      </c>
      <c r="O2137" s="8">
        <f t="shared" si="236"/>
        <v>0</v>
      </c>
      <c r="P2137" s="8">
        <f>IF(K2137&lt;&gt;"是",0,IF(税费设置!$B$6="是",E2137/(1+税费设置!$B$10),E2137))</f>
        <v>0</v>
      </c>
      <c r="Q2137" s="8">
        <f>IF(K2137&lt;&gt;"是",0,P2137*税费设置!$B$8)</f>
        <v>0</v>
      </c>
      <c r="R2137" s="8">
        <f>IF(K2137&lt;&gt;"是",0,P2137*税费设置!$B$9)</f>
        <v>0</v>
      </c>
      <c r="S2137" s="8">
        <f t="shared" si="237"/>
        <v>0</v>
      </c>
    </row>
    <row r="2138" spans="1:19" ht="13.9">
      <c r="A2138" s="6" t="str">
        <f>IF(总支出!A2138="","",总支出!A2138)</f>
        <v/>
      </c>
      <c r="B2138" s="7" t="str">
        <f>IF(总支出!B2138="","",总支出!B2138)</f>
        <v/>
      </c>
      <c r="C2138" s="6" t="str">
        <f t="shared" si="231"/>
        <v/>
      </c>
      <c r="D2138" s="6" t="str">
        <f>IF(总支出!C2138="","",总支出!C2138)</f>
        <v/>
      </c>
      <c r="E2138" s="8" t="str">
        <f>IF(总支出!D2138="","",总支出!D2138)</f>
        <v/>
      </c>
      <c r="F2138" s="6" t="str">
        <f>IF(总支出!E2138="","",总支出!E2138)</f>
        <v/>
      </c>
      <c r="G2138" s="6" t="str">
        <f>IF(总支出!H2138="","",总支出!H2138)</f>
        <v/>
      </c>
      <c r="H2138" s="6" t="str">
        <f>IF(总支出!I2138="","自动",总支出!I2138)</f>
        <v>自动</v>
      </c>
      <c r="I2138" s="6" t="str">
        <f>IF(F2138="","",IFERROR(VLOOKUP(F2138,税费设置!$A$15:$B$27,2,FALSE),"含税不明"))</f>
        <v/>
      </c>
      <c r="J2138" s="6" t="str">
        <f t="shared" si="232"/>
        <v/>
      </c>
      <c r="K2138" s="6" t="str">
        <f>IF(AND(税费设置!$B$5="是",G2138="个人支出",J2138="应税"),"是","否")</f>
        <v>否</v>
      </c>
      <c r="L2138" s="8">
        <f t="shared" si="233"/>
        <v>0</v>
      </c>
      <c r="M2138" s="8">
        <f t="shared" si="234"/>
        <v>0</v>
      </c>
      <c r="N2138" s="8">
        <f t="shared" si="235"/>
        <v>0</v>
      </c>
      <c r="O2138" s="8">
        <f t="shared" si="236"/>
        <v>0</v>
      </c>
      <c r="P2138" s="8">
        <f>IF(K2138&lt;&gt;"是",0,IF(税费设置!$B$6="是",E2138/(1+税费设置!$B$10),E2138))</f>
        <v>0</v>
      </c>
      <c r="Q2138" s="8">
        <f>IF(K2138&lt;&gt;"是",0,P2138*税费设置!$B$8)</f>
        <v>0</v>
      </c>
      <c r="R2138" s="8">
        <f>IF(K2138&lt;&gt;"是",0,P2138*税费设置!$B$9)</f>
        <v>0</v>
      </c>
      <c r="S2138" s="8">
        <f t="shared" si="237"/>
        <v>0</v>
      </c>
    </row>
    <row r="2139" spans="1:19" ht="13.9">
      <c r="A2139" s="6" t="str">
        <f>IF(总支出!A2139="","",总支出!A2139)</f>
        <v/>
      </c>
      <c r="B2139" s="7" t="str">
        <f>IF(总支出!B2139="","",总支出!B2139)</f>
        <v/>
      </c>
      <c r="C2139" s="6" t="str">
        <f t="shared" si="231"/>
        <v/>
      </c>
      <c r="D2139" s="6" t="str">
        <f>IF(总支出!C2139="","",总支出!C2139)</f>
        <v/>
      </c>
      <c r="E2139" s="8" t="str">
        <f>IF(总支出!D2139="","",总支出!D2139)</f>
        <v/>
      </c>
      <c r="F2139" s="6" t="str">
        <f>IF(总支出!E2139="","",总支出!E2139)</f>
        <v/>
      </c>
      <c r="G2139" s="6" t="str">
        <f>IF(总支出!H2139="","",总支出!H2139)</f>
        <v/>
      </c>
      <c r="H2139" s="6" t="str">
        <f>IF(总支出!I2139="","自动",总支出!I2139)</f>
        <v>自动</v>
      </c>
      <c r="I2139" s="6" t="str">
        <f>IF(F2139="","",IFERROR(VLOOKUP(F2139,税费设置!$A$15:$B$27,2,FALSE),"含税不明"))</f>
        <v/>
      </c>
      <c r="J2139" s="6" t="str">
        <f t="shared" si="232"/>
        <v/>
      </c>
      <c r="K2139" s="6" t="str">
        <f>IF(AND(税费设置!$B$5="是",G2139="个人支出",J2139="应税"),"是","否")</f>
        <v>否</v>
      </c>
      <c r="L2139" s="8">
        <f t="shared" si="233"/>
        <v>0</v>
      </c>
      <c r="M2139" s="8">
        <f t="shared" si="234"/>
        <v>0</v>
      </c>
      <c r="N2139" s="8">
        <f t="shared" si="235"/>
        <v>0</v>
      </c>
      <c r="O2139" s="8">
        <f t="shared" si="236"/>
        <v>0</v>
      </c>
      <c r="P2139" s="8">
        <f>IF(K2139&lt;&gt;"是",0,IF(税费设置!$B$6="是",E2139/(1+税费设置!$B$10),E2139))</f>
        <v>0</v>
      </c>
      <c r="Q2139" s="8">
        <f>IF(K2139&lt;&gt;"是",0,P2139*税费设置!$B$8)</f>
        <v>0</v>
      </c>
      <c r="R2139" s="8">
        <f>IF(K2139&lt;&gt;"是",0,P2139*税费设置!$B$9)</f>
        <v>0</v>
      </c>
      <c r="S2139" s="8">
        <f t="shared" si="237"/>
        <v>0</v>
      </c>
    </row>
    <row r="2140" spans="1:19" ht="13.9">
      <c r="A2140" s="6" t="str">
        <f>IF(总支出!A2140="","",总支出!A2140)</f>
        <v/>
      </c>
      <c r="B2140" s="7" t="str">
        <f>IF(总支出!B2140="","",总支出!B2140)</f>
        <v/>
      </c>
      <c r="C2140" s="6" t="str">
        <f t="shared" si="231"/>
        <v/>
      </c>
      <c r="D2140" s="6" t="str">
        <f>IF(总支出!C2140="","",总支出!C2140)</f>
        <v/>
      </c>
      <c r="E2140" s="8" t="str">
        <f>IF(总支出!D2140="","",总支出!D2140)</f>
        <v/>
      </c>
      <c r="F2140" s="6" t="str">
        <f>IF(总支出!E2140="","",总支出!E2140)</f>
        <v/>
      </c>
      <c r="G2140" s="6" t="str">
        <f>IF(总支出!H2140="","",总支出!H2140)</f>
        <v/>
      </c>
      <c r="H2140" s="6" t="str">
        <f>IF(总支出!I2140="","自动",总支出!I2140)</f>
        <v>自动</v>
      </c>
      <c r="I2140" s="6" t="str">
        <f>IF(F2140="","",IFERROR(VLOOKUP(F2140,税费设置!$A$15:$B$27,2,FALSE),"含税不明"))</f>
        <v/>
      </c>
      <c r="J2140" s="6" t="str">
        <f t="shared" si="232"/>
        <v/>
      </c>
      <c r="K2140" s="6" t="str">
        <f>IF(AND(税费设置!$B$5="是",G2140="个人支出",J2140="应税"),"是","否")</f>
        <v>否</v>
      </c>
      <c r="L2140" s="8">
        <f t="shared" si="233"/>
        <v>0</v>
      </c>
      <c r="M2140" s="8">
        <f t="shared" si="234"/>
        <v>0</v>
      </c>
      <c r="N2140" s="8">
        <f t="shared" si="235"/>
        <v>0</v>
      </c>
      <c r="O2140" s="8">
        <f t="shared" si="236"/>
        <v>0</v>
      </c>
      <c r="P2140" s="8">
        <f>IF(K2140&lt;&gt;"是",0,IF(税费设置!$B$6="是",E2140/(1+税费设置!$B$10),E2140))</f>
        <v>0</v>
      </c>
      <c r="Q2140" s="8">
        <f>IF(K2140&lt;&gt;"是",0,P2140*税费设置!$B$8)</f>
        <v>0</v>
      </c>
      <c r="R2140" s="8">
        <f>IF(K2140&lt;&gt;"是",0,P2140*税费设置!$B$9)</f>
        <v>0</v>
      </c>
      <c r="S2140" s="8">
        <f t="shared" si="237"/>
        <v>0</v>
      </c>
    </row>
    <row r="2141" spans="1:19" ht="13.9">
      <c r="A2141" s="6" t="str">
        <f>IF(总支出!A2141="","",总支出!A2141)</f>
        <v/>
      </c>
      <c r="B2141" s="7" t="str">
        <f>IF(总支出!B2141="","",总支出!B2141)</f>
        <v/>
      </c>
      <c r="C2141" s="6" t="str">
        <f t="shared" si="231"/>
        <v/>
      </c>
      <c r="D2141" s="6" t="str">
        <f>IF(总支出!C2141="","",总支出!C2141)</f>
        <v/>
      </c>
      <c r="E2141" s="8" t="str">
        <f>IF(总支出!D2141="","",总支出!D2141)</f>
        <v/>
      </c>
      <c r="F2141" s="6" t="str">
        <f>IF(总支出!E2141="","",总支出!E2141)</f>
        <v/>
      </c>
      <c r="G2141" s="6" t="str">
        <f>IF(总支出!H2141="","",总支出!H2141)</f>
        <v/>
      </c>
      <c r="H2141" s="6" t="str">
        <f>IF(总支出!I2141="","自动",总支出!I2141)</f>
        <v>自动</v>
      </c>
      <c r="I2141" s="6" t="str">
        <f>IF(F2141="","",IFERROR(VLOOKUP(F2141,税费设置!$A$15:$B$27,2,FALSE),"含税不明"))</f>
        <v/>
      </c>
      <c r="J2141" s="6" t="str">
        <f t="shared" si="232"/>
        <v/>
      </c>
      <c r="K2141" s="6" t="str">
        <f>IF(AND(税费设置!$B$5="是",G2141="个人支出",J2141="应税"),"是","否")</f>
        <v>否</v>
      </c>
      <c r="L2141" s="8">
        <f t="shared" si="233"/>
        <v>0</v>
      </c>
      <c r="M2141" s="8">
        <f t="shared" si="234"/>
        <v>0</v>
      </c>
      <c r="N2141" s="8">
        <f t="shared" si="235"/>
        <v>0</v>
      </c>
      <c r="O2141" s="8">
        <f t="shared" si="236"/>
        <v>0</v>
      </c>
      <c r="P2141" s="8">
        <f>IF(K2141&lt;&gt;"是",0,IF(税费设置!$B$6="是",E2141/(1+税费设置!$B$10),E2141))</f>
        <v>0</v>
      </c>
      <c r="Q2141" s="8">
        <f>IF(K2141&lt;&gt;"是",0,P2141*税费设置!$B$8)</f>
        <v>0</v>
      </c>
      <c r="R2141" s="8">
        <f>IF(K2141&lt;&gt;"是",0,P2141*税费设置!$B$9)</f>
        <v>0</v>
      </c>
      <c r="S2141" s="8">
        <f t="shared" si="237"/>
        <v>0</v>
      </c>
    </row>
    <row r="2142" spans="1:19" ht="13.9">
      <c r="A2142" s="6" t="str">
        <f>IF(总支出!A2142="","",总支出!A2142)</f>
        <v/>
      </c>
      <c r="B2142" s="7" t="str">
        <f>IF(总支出!B2142="","",总支出!B2142)</f>
        <v/>
      </c>
      <c r="C2142" s="6" t="str">
        <f t="shared" si="231"/>
        <v/>
      </c>
      <c r="D2142" s="6" t="str">
        <f>IF(总支出!C2142="","",总支出!C2142)</f>
        <v/>
      </c>
      <c r="E2142" s="8" t="str">
        <f>IF(总支出!D2142="","",总支出!D2142)</f>
        <v/>
      </c>
      <c r="F2142" s="6" t="str">
        <f>IF(总支出!E2142="","",总支出!E2142)</f>
        <v/>
      </c>
      <c r="G2142" s="6" t="str">
        <f>IF(总支出!H2142="","",总支出!H2142)</f>
        <v/>
      </c>
      <c r="H2142" s="6" t="str">
        <f>IF(总支出!I2142="","自动",总支出!I2142)</f>
        <v>自动</v>
      </c>
      <c r="I2142" s="6" t="str">
        <f>IF(F2142="","",IFERROR(VLOOKUP(F2142,税费设置!$A$15:$B$27,2,FALSE),"含税不明"))</f>
        <v/>
      </c>
      <c r="J2142" s="6" t="str">
        <f t="shared" si="232"/>
        <v/>
      </c>
      <c r="K2142" s="6" t="str">
        <f>IF(AND(税费设置!$B$5="是",G2142="个人支出",J2142="应税"),"是","否")</f>
        <v>否</v>
      </c>
      <c r="L2142" s="8">
        <f t="shared" si="233"/>
        <v>0</v>
      </c>
      <c r="M2142" s="8">
        <f t="shared" si="234"/>
        <v>0</v>
      </c>
      <c r="N2142" s="8">
        <f t="shared" si="235"/>
        <v>0</v>
      </c>
      <c r="O2142" s="8">
        <f t="shared" si="236"/>
        <v>0</v>
      </c>
      <c r="P2142" s="8">
        <f>IF(K2142&lt;&gt;"是",0,IF(税费设置!$B$6="是",E2142/(1+税费设置!$B$10),E2142))</f>
        <v>0</v>
      </c>
      <c r="Q2142" s="8">
        <f>IF(K2142&lt;&gt;"是",0,P2142*税费设置!$B$8)</f>
        <v>0</v>
      </c>
      <c r="R2142" s="8">
        <f>IF(K2142&lt;&gt;"是",0,P2142*税费设置!$B$9)</f>
        <v>0</v>
      </c>
      <c r="S2142" s="8">
        <f t="shared" si="237"/>
        <v>0</v>
      </c>
    </row>
    <row r="2143" spans="1:19" ht="13.9">
      <c r="A2143" s="6" t="str">
        <f>IF(总支出!A2143="","",总支出!A2143)</f>
        <v/>
      </c>
      <c r="B2143" s="7" t="str">
        <f>IF(总支出!B2143="","",总支出!B2143)</f>
        <v/>
      </c>
      <c r="C2143" s="6" t="str">
        <f t="shared" si="231"/>
        <v/>
      </c>
      <c r="D2143" s="6" t="str">
        <f>IF(总支出!C2143="","",总支出!C2143)</f>
        <v/>
      </c>
      <c r="E2143" s="8" t="str">
        <f>IF(总支出!D2143="","",总支出!D2143)</f>
        <v/>
      </c>
      <c r="F2143" s="6" t="str">
        <f>IF(总支出!E2143="","",总支出!E2143)</f>
        <v/>
      </c>
      <c r="G2143" s="6" t="str">
        <f>IF(总支出!H2143="","",总支出!H2143)</f>
        <v/>
      </c>
      <c r="H2143" s="6" t="str">
        <f>IF(总支出!I2143="","自动",总支出!I2143)</f>
        <v>自动</v>
      </c>
      <c r="I2143" s="6" t="str">
        <f>IF(F2143="","",IFERROR(VLOOKUP(F2143,税费设置!$A$15:$B$27,2,FALSE),"含税不明"))</f>
        <v/>
      </c>
      <c r="J2143" s="6" t="str">
        <f t="shared" si="232"/>
        <v/>
      </c>
      <c r="K2143" s="6" t="str">
        <f>IF(AND(税费设置!$B$5="是",G2143="个人支出",J2143="应税"),"是","否")</f>
        <v>否</v>
      </c>
      <c r="L2143" s="8">
        <f t="shared" si="233"/>
        <v>0</v>
      </c>
      <c r="M2143" s="8">
        <f t="shared" si="234"/>
        <v>0</v>
      </c>
      <c r="N2143" s="8">
        <f t="shared" si="235"/>
        <v>0</v>
      </c>
      <c r="O2143" s="8">
        <f t="shared" si="236"/>
        <v>0</v>
      </c>
      <c r="P2143" s="8">
        <f>IF(K2143&lt;&gt;"是",0,IF(税费设置!$B$6="是",E2143/(1+税费设置!$B$10),E2143))</f>
        <v>0</v>
      </c>
      <c r="Q2143" s="8">
        <f>IF(K2143&lt;&gt;"是",0,P2143*税费设置!$B$8)</f>
        <v>0</v>
      </c>
      <c r="R2143" s="8">
        <f>IF(K2143&lt;&gt;"是",0,P2143*税费设置!$B$9)</f>
        <v>0</v>
      </c>
      <c r="S2143" s="8">
        <f t="shared" si="237"/>
        <v>0</v>
      </c>
    </row>
    <row r="2144" spans="1:19" ht="13.9">
      <c r="A2144" s="6" t="str">
        <f>IF(总支出!A2144="","",总支出!A2144)</f>
        <v/>
      </c>
      <c r="B2144" s="7" t="str">
        <f>IF(总支出!B2144="","",总支出!B2144)</f>
        <v/>
      </c>
      <c r="C2144" s="6" t="str">
        <f t="shared" si="231"/>
        <v/>
      </c>
      <c r="D2144" s="6" t="str">
        <f>IF(总支出!C2144="","",总支出!C2144)</f>
        <v/>
      </c>
      <c r="E2144" s="8" t="str">
        <f>IF(总支出!D2144="","",总支出!D2144)</f>
        <v/>
      </c>
      <c r="F2144" s="6" t="str">
        <f>IF(总支出!E2144="","",总支出!E2144)</f>
        <v/>
      </c>
      <c r="G2144" s="6" t="str">
        <f>IF(总支出!H2144="","",总支出!H2144)</f>
        <v/>
      </c>
      <c r="H2144" s="6" t="str">
        <f>IF(总支出!I2144="","自动",总支出!I2144)</f>
        <v>自动</v>
      </c>
      <c r="I2144" s="6" t="str">
        <f>IF(F2144="","",IFERROR(VLOOKUP(F2144,税费设置!$A$15:$B$27,2,FALSE),"含税不明"))</f>
        <v/>
      </c>
      <c r="J2144" s="6" t="str">
        <f t="shared" si="232"/>
        <v/>
      </c>
      <c r="K2144" s="6" t="str">
        <f>IF(AND(税费设置!$B$5="是",G2144="个人支出",J2144="应税"),"是","否")</f>
        <v>否</v>
      </c>
      <c r="L2144" s="8">
        <f t="shared" si="233"/>
        <v>0</v>
      </c>
      <c r="M2144" s="8">
        <f t="shared" si="234"/>
        <v>0</v>
      </c>
      <c r="N2144" s="8">
        <f t="shared" si="235"/>
        <v>0</v>
      </c>
      <c r="O2144" s="8">
        <f t="shared" si="236"/>
        <v>0</v>
      </c>
      <c r="P2144" s="8">
        <f>IF(K2144&lt;&gt;"是",0,IF(税费设置!$B$6="是",E2144/(1+税费设置!$B$10),E2144))</f>
        <v>0</v>
      </c>
      <c r="Q2144" s="8">
        <f>IF(K2144&lt;&gt;"是",0,P2144*税费设置!$B$8)</f>
        <v>0</v>
      </c>
      <c r="R2144" s="8">
        <f>IF(K2144&lt;&gt;"是",0,P2144*税费设置!$B$9)</f>
        <v>0</v>
      </c>
      <c r="S2144" s="8">
        <f t="shared" si="237"/>
        <v>0</v>
      </c>
    </row>
    <row r="2145" spans="1:19" ht="13.9">
      <c r="A2145" s="6" t="str">
        <f>IF(总支出!A2145="","",总支出!A2145)</f>
        <v/>
      </c>
      <c r="B2145" s="7" t="str">
        <f>IF(总支出!B2145="","",总支出!B2145)</f>
        <v/>
      </c>
      <c r="C2145" s="6" t="str">
        <f t="shared" si="231"/>
        <v/>
      </c>
      <c r="D2145" s="6" t="str">
        <f>IF(总支出!C2145="","",总支出!C2145)</f>
        <v/>
      </c>
      <c r="E2145" s="8" t="str">
        <f>IF(总支出!D2145="","",总支出!D2145)</f>
        <v/>
      </c>
      <c r="F2145" s="6" t="str">
        <f>IF(总支出!E2145="","",总支出!E2145)</f>
        <v/>
      </c>
      <c r="G2145" s="6" t="str">
        <f>IF(总支出!H2145="","",总支出!H2145)</f>
        <v/>
      </c>
      <c r="H2145" s="6" t="str">
        <f>IF(总支出!I2145="","自动",总支出!I2145)</f>
        <v>自动</v>
      </c>
      <c r="I2145" s="6" t="str">
        <f>IF(F2145="","",IFERROR(VLOOKUP(F2145,税费设置!$A$15:$B$27,2,FALSE),"含税不明"))</f>
        <v/>
      </c>
      <c r="J2145" s="6" t="str">
        <f t="shared" si="232"/>
        <v/>
      </c>
      <c r="K2145" s="6" t="str">
        <f>IF(AND(税费设置!$B$5="是",G2145="个人支出",J2145="应税"),"是","否")</f>
        <v>否</v>
      </c>
      <c r="L2145" s="8">
        <f t="shared" si="233"/>
        <v>0</v>
      </c>
      <c r="M2145" s="8">
        <f t="shared" si="234"/>
        <v>0</v>
      </c>
      <c r="N2145" s="8">
        <f t="shared" si="235"/>
        <v>0</v>
      </c>
      <c r="O2145" s="8">
        <f t="shared" si="236"/>
        <v>0</v>
      </c>
      <c r="P2145" s="8">
        <f>IF(K2145&lt;&gt;"是",0,IF(税费设置!$B$6="是",E2145/(1+税费设置!$B$10),E2145))</f>
        <v>0</v>
      </c>
      <c r="Q2145" s="8">
        <f>IF(K2145&lt;&gt;"是",0,P2145*税费设置!$B$8)</f>
        <v>0</v>
      </c>
      <c r="R2145" s="8">
        <f>IF(K2145&lt;&gt;"是",0,P2145*税费设置!$B$9)</f>
        <v>0</v>
      </c>
      <c r="S2145" s="8">
        <f t="shared" si="237"/>
        <v>0</v>
      </c>
    </row>
    <row r="2146" spans="1:19" ht="13.9">
      <c r="A2146" s="6" t="str">
        <f>IF(总支出!A2146="","",总支出!A2146)</f>
        <v/>
      </c>
      <c r="B2146" s="7" t="str">
        <f>IF(总支出!B2146="","",总支出!B2146)</f>
        <v/>
      </c>
      <c r="C2146" s="6" t="str">
        <f t="shared" si="231"/>
        <v/>
      </c>
      <c r="D2146" s="6" t="str">
        <f>IF(总支出!C2146="","",总支出!C2146)</f>
        <v/>
      </c>
      <c r="E2146" s="8" t="str">
        <f>IF(总支出!D2146="","",总支出!D2146)</f>
        <v/>
      </c>
      <c r="F2146" s="6" t="str">
        <f>IF(总支出!E2146="","",总支出!E2146)</f>
        <v/>
      </c>
      <c r="G2146" s="6" t="str">
        <f>IF(总支出!H2146="","",总支出!H2146)</f>
        <v/>
      </c>
      <c r="H2146" s="6" t="str">
        <f>IF(总支出!I2146="","自动",总支出!I2146)</f>
        <v>自动</v>
      </c>
      <c r="I2146" s="6" t="str">
        <f>IF(F2146="","",IFERROR(VLOOKUP(F2146,税费设置!$A$15:$B$27,2,FALSE),"含税不明"))</f>
        <v/>
      </c>
      <c r="J2146" s="6" t="str">
        <f t="shared" si="232"/>
        <v/>
      </c>
      <c r="K2146" s="6" t="str">
        <f>IF(AND(税费设置!$B$5="是",G2146="个人支出",J2146="应税"),"是","否")</f>
        <v>否</v>
      </c>
      <c r="L2146" s="8">
        <f t="shared" si="233"/>
        <v>0</v>
      </c>
      <c r="M2146" s="8">
        <f t="shared" si="234"/>
        <v>0</v>
      </c>
      <c r="N2146" s="8">
        <f t="shared" si="235"/>
        <v>0</v>
      </c>
      <c r="O2146" s="8">
        <f t="shared" si="236"/>
        <v>0</v>
      </c>
      <c r="P2146" s="8">
        <f>IF(K2146&lt;&gt;"是",0,IF(税费设置!$B$6="是",E2146/(1+税费设置!$B$10),E2146))</f>
        <v>0</v>
      </c>
      <c r="Q2146" s="8">
        <f>IF(K2146&lt;&gt;"是",0,P2146*税费设置!$B$8)</f>
        <v>0</v>
      </c>
      <c r="R2146" s="8">
        <f>IF(K2146&lt;&gt;"是",0,P2146*税费设置!$B$9)</f>
        <v>0</v>
      </c>
      <c r="S2146" s="8">
        <f t="shared" si="237"/>
        <v>0</v>
      </c>
    </row>
    <row r="2147" spans="1:19" ht="13.9">
      <c r="A2147" s="6" t="str">
        <f>IF(总支出!A2147="","",总支出!A2147)</f>
        <v/>
      </c>
      <c r="B2147" s="7" t="str">
        <f>IF(总支出!B2147="","",总支出!B2147)</f>
        <v/>
      </c>
      <c r="C2147" s="6" t="str">
        <f t="shared" si="231"/>
        <v/>
      </c>
      <c r="D2147" s="6" t="str">
        <f>IF(总支出!C2147="","",总支出!C2147)</f>
        <v/>
      </c>
      <c r="E2147" s="8" t="str">
        <f>IF(总支出!D2147="","",总支出!D2147)</f>
        <v/>
      </c>
      <c r="F2147" s="6" t="str">
        <f>IF(总支出!E2147="","",总支出!E2147)</f>
        <v/>
      </c>
      <c r="G2147" s="6" t="str">
        <f>IF(总支出!H2147="","",总支出!H2147)</f>
        <v/>
      </c>
      <c r="H2147" s="6" t="str">
        <f>IF(总支出!I2147="","自动",总支出!I2147)</f>
        <v>自动</v>
      </c>
      <c r="I2147" s="6" t="str">
        <f>IF(F2147="","",IFERROR(VLOOKUP(F2147,税费设置!$A$15:$B$27,2,FALSE),"含税不明"))</f>
        <v/>
      </c>
      <c r="J2147" s="6" t="str">
        <f t="shared" si="232"/>
        <v/>
      </c>
      <c r="K2147" s="6" t="str">
        <f>IF(AND(税费设置!$B$5="是",G2147="个人支出",J2147="应税"),"是","否")</f>
        <v>否</v>
      </c>
      <c r="L2147" s="8">
        <f t="shared" si="233"/>
        <v>0</v>
      </c>
      <c r="M2147" s="8">
        <f t="shared" si="234"/>
        <v>0</v>
      </c>
      <c r="N2147" s="8">
        <f t="shared" si="235"/>
        <v>0</v>
      </c>
      <c r="O2147" s="8">
        <f t="shared" si="236"/>
        <v>0</v>
      </c>
      <c r="P2147" s="8">
        <f>IF(K2147&lt;&gt;"是",0,IF(税费设置!$B$6="是",E2147/(1+税费设置!$B$10),E2147))</f>
        <v>0</v>
      </c>
      <c r="Q2147" s="8">
        <f>IF(K2147&lt;&gt;"是",0,P2147*税费设置!$B$8)</f>
        <v>0</v>
      </c>
      <c r="R2147" s="8">
        <f>IF(K2147&lt;&gt;"是",0,P2147*税费设置!$B$9)</f>
        <v>0</v>
      </c>
      <c r="S2147" s="8">
        <f t="shared" si="237"/>
        <v>0</v>
      </c>
    </row>
    <row r="2148" spans="1:19" ht="13.9">
      <c r="A2148" s="6" t="str">
        <f>IF(总支出!A2148="","",总支出!A2148)</f>
        <v/>
      </c>
      <c r="B2148" s="7" t="str">
        <f>IF(总支出!B2148="","",总支出!B2148)</f>
        <v/>
      </c>
      <c r="C2148" s="6" t="str">
        <f t="shared" si="231"/>
        <v/>
      </c>
      <c r="D2148" s="6" t="str">
        <f>IF(总支出!C2148="","",总支出!C2148)</f>
        <v/>
      </c>
      <c r="E2148" s="8" t="str">
        <f>IF(总支出!D2148="","",总支出!D2148)</f>
        <v/>
      </c>
      <c r="F2148" s="6" t="str">
        <f>IF(总支出!E2148="","",总支出!E2148)</f>
        <v/>
      </c>
      <c r="G2148" s="6" t="str">
        <f>IF(总支出!H2148="","",总支出!H2148)</f>
        <v/>
      </c>
      <c r="H2148" s="6" t="str">
        <f>IF(总支出!I2148="","自动",总支出!I2148)</f>
        <v>自动</v>
      </c>
      <c r="I2148" s="6" t="str">
        <f>IF(F2148="","",IFERROR(VLOOKUP(F2148,税费设置!$A$15:$B$27,2,FALSE),"含税不明"))</f>
        <v/>
      </c>
      <c r="J2148" s="6" t="str">
        <f t="shared" si="232"/>
        <v/>
      </c>
      <c r="K2148" s="6" t="str">
        <f>IF(AND(税费设置!$B$5="是",G2148="个人支出",J2148="应税"),"是","否")</f>
        <v>否</v>
      </c>
      <c r="L2148" s="8">
        <f t="shared" si="233"/>
        <v>0</v>
      </c>
      <c r="M2148" s="8">
        <f t="shared" si="234"/>
        <v>0</v>
      </c>
      <c r="N2148" s="8">
        <f t="shared" si="235"/>
        <v>0</v>
      </c>
      <c r="O2148" s="8">
        <f t="shared" si="236"/>
        <v>0</v>
      </c>
      <c r="P2148" s="8">
        <f>IF(K2148&lt;&gt;"是",0,IF(税费设置!$B$6="是",E2148/(1+税费设置!$B$10),E2148))</f>
        <v>0</v>
      </c>
      <c r="Q2148" s="8">
        <f>IF(K2148&lt;&gt;"是",0,P2148*税费设置!$B$8)</f>
        <v>0</v>
      </c>
      <c r="R2148" s="8">
        <f>IF(K2148&lt;&gt;"是",0,P2148*税费设置!$B$9)</f>
        <v>0</v>
      </c>
      <c r="S2148" s="8">
        <f t="shared" si="237"/>
        <v>0</v>
      </c>
    </row>
    <row r="2149" spans="1:19" ht="13.9">
      <c r="A2149" s="6" t="str">
        <f>IF(总支出!A2149="","",总支出!A2149)</f>
        <v/>
      </c>
      <c r="B2149" s="7" t="str">
        <f>IF(总支出!B2149="","",总支出!B2149)</f>
        <v/>
      </c>
      <c r="C2149" s="6" t="str">
        <f t="shared" si="231"/>
        <v/>
      </c>
      <c r="D2149" s="6" t="str">
        <f>IF(总支出!C2149="","",总支出!C2149)</f>
        <v/>
      </c>
      <c r="E2149" s="8" t="str">
        <f>IF(总支出!D2149="","",总支出!D2149)</f>
        <v/>
      </c>
      <c r="F2149" s="6" t="str">
        <f>IF(总支出!E2149="","",总支出!E2149)</f>
        <v/>
      </c>
      <c r="G2149" s="6" t="str">
        <f>IF(总支出!H2149="","",总支出!H2149)</f>
        <v/>
      </c>
      <c r="H2149" s="6" t="str">
        <f>IF(总支出!I2149="","自动",总支出!I2149)</f>
        <v>自动</v>
      </c>
      <c r="I2149" s="6" t="str">
        <f>IF(F2149="","",IFERROR(VLOOKUP(F2149,税费设置!$A$15:$B$27,2,FALSE),"含税不明"))</f>
        <v/>
      </c>
      <c r="J2149" s="6" t="str">
        <f t="shared" si="232"/>
        <v/>
      </c>
      <c r="K2149" s="6" t="str">
        <f>IF(AND(税费设置!$B$5="是",G2149="个人支出",J2149="应税"),"是","否")</f>
        <v>否</v>
      </c>
      <c r="L2149" s="8">
        <f t="shared" si="233"/>
        <v>0</v>
      </c>
      <c r="M2149" s="8">
        <f t="shared" si="234"/>
        <v>0</v>
      </c>
      <c r="N2149" s="8">
        <f t="shared" si="235"/>
        <v>0</v>
      </c>
      <c r="O2149" s="8">
        <f t="shared" si="236"/>
        <v>0</v>
      </c>
      <c r="P2149" s="8">
        <f>IF(K2149&lt;&gt;"是",0,IF(税费设置!$B$6="是",E2149/(1+税费设置!$B$10),E2149))</f>
        <v>0</v>
      </c>
      <c r="Q2149" s="8">
        <f>IF(K2149&lt;&gt;"是",0,P2149*税费设置!$B$8)</f>
        <v>0</v>
      </c>
      <c r="R2149" s="8">
        <f>IF(K2149&lt;&gt;"是",0,P2149*税费设置!$B$9)</f>
        <v>0</v>
      </c>
      <c r="S2149" s="8">
        <f t="shared" si="237"/>
        <v>0</v>
      </c>
    </row>
    <row r="2150" spans="1:19" ht="13.9">
      <c r="A2150" s="6" t="str">
        <f>IF(总支出!A2150="","",总支出!A2150)</f>
        <v/>
      </c>
      <c r="B2150" s="7" t="str">
        <f>IF(总支出!B2150="","",总支出!B2150)</f>
        <v/>
      </c>
      <c r="C2150" s="6" t="str">
        <f t="shared" si="231"/>
        <v/>
      </c>
      <c r="D2150" s="6" t="str">
        <f>IF(总支出!C2150="","",总支出!C2150)</f>
        <v/>
      </c>
      <c r="E2150" s="8" t="str">
        <f>IF(总支出!D2150="","",总支出!D2150)</f>
        <v/>
      </c>
      <c r="F2150" s="6" t="str">
        <f>IF(总支出!E2150="","",总支出!E2150)</f>
        <v/>
      </c>
      <c r="G2150" s="6" t="str">
        <f>IF(总支出!H2150="","",总支出!H2150)</f>
        <v/>
      </c>
      <c r="H2150" s="6" t="str">
        <f>IF(总支出!I2150="","自动",总支出!I2150)</f>
        <v>自动</v>
      </c>
      <c r="I2150" s="6" t="str">
        <f>IF(F2150="","",IFERROR(VLOOKUP(F2150,税费设置!$A$15:$B$27,2,FALSE),"含税不明"))</f>
        <v/>
      </c>
      <c r="J2150" s="6" t="str">
        <f t="shared" si="232"/>
        <v/>
      </c>
      <c r="K2150" s="6" t="str">
        <f>IF(AND(税费设置!$B$5="是",G2150="个人支出",J2150="应税"),"是","否")</f>
        <v>否</v>
      </c>
      <c r="L2150" s="8">
        <f t="shared" si="233"/>
        <v>0</v>
      </c>
      <c r="M2150" s="8">
        <f t="shared" si="234"/>
        <v>0</v>
      </c>
      <c r="N2150" s="8">
        <f t="shared" si="235"/>
        <v>0</v>
      </c>
      <c r="O2150" s="8">
        <f t="shared" si="236"/>
        <v>0</v>
      </c>
      <c r="P2150" s="8">
        <f>IF(K2150&lt;&gt;"是",0,IF(税费设置!$B$6="是",E2150/(1+税费设置!$B$10),E2150))</f>
        <v>0</v>
      </c>
      <c r="Q2150" s="8">
        <f>IF(K2150&lt;&gt;"是",0,P2150*税费设置!$B$8)</f>
        <v>0</v>
      </c>
      <c r="R2150" s="8">
        <f>IF(K2150&lt;&gt;"是",0,P2150*税费设置!$B$9)</f>
        <v>0</v>
      </c>
      <c r="S2150" s="8">
        <f t="shared" si="237"/>
        <v>0</v>
      </c>
    </row>
    <row r="2151" spans="1:19" ht="13.9">
      <c r="A2151" s="6" t="str">
        <f>IF(总支出!A2151="","",总支出!A2151)</f>
        <v/>
      </c>
      <c r="B2151" s="7" t="str">
        <f>IF(总支出!B2151="","",总支出!B2151)</f>
        <v/>
      </c>
      <c r="C2151" s="6" t="str">
        <f t="shared" si="231"/>
        <v/>
      </c>
      <c r="D2151" s="6" t="str">
        <f>IF(总支出!C2151="","",总支出!C2151)</f>
        <v/>
      </c>
      <c r="E2151" s="8" t="str">
        <f>IF(总支出!D2151="","",总支出!D2151)</f>
        <v/>
      </c>
      <c r="F2151" s="6" t="str">
        <f>IF(总支出!E2151="","",总支出!E2151)</f>
        <v/>
      </c>
      <c r="G2151" s="6" t="str">
        <f>IF(总支出!H2151="","",总支出!H2151)</f>
        <v/>
      </c>
      <c r="H2151" s="6" t="str">
        <f>IF(总支出!I2151="","自动",总支出!I2151)</f>
        <v>自动</v>
      </c>
      <c r="I2151" s="6" t="str">
        <f>IF(F2151="","",IFERROR(VLOOKUP(F2151,税费设置!$A$15:$B$27,2,FALSE),"含税不明"))</f>
        <v/>
      </c>
      <c r="J2151" s="6" t="str">
        <f t="shared" si="232"/>
        <v/>
      </c>
      <c r="K2151" s="6" t="str">
        <f>IF(AND(税费设置!$B$5="是",G2151="个人支出",J2151="应税"),"是","否")</f>
        <v>否</v>
      </c>
      <c r="L2151" s="8">
        <f t="shared" si="233"/>
        <v>0</v>
      </c>
      <c r="M2151" s="8">
        <f t="shared" si="234"/>
        <v>0</v>
      </c>
      <c r="N2151" s="8">
        <f t="shared" si="235"/>
        <v>0</v>
      </c>
      <c r="O2151" s="8">
        <f t="shared" si="236"/>
        <v>0</v>
      </c>
      <c r="P2151" s="8">
        <f>IF(K2151&lt;&gt;"是",0,IF(税费设置!$B$6="是",E2151/(1+税费设置!$B$10),E2151))</f>
        <v>0</v>
      </c>
      <c r="Q2151" s="8">
        <f>IF(K2151&lt;&gt;"是",0,P2151*税费设置!$B$8)</f>
        <v>0</v>
      </c>
      <c r="R2151" s="8">
        <f>IF(K2151&lt;&gt;"是",0,P2151*税费设置!$B$9)</f>
        <v>0</v>
      </c>
      <c r="S2151" s="8">
        <f t="shared" si="237"/>
        <v>0</v>
      </c>
    </row>
    <row r="2152" spans="1:19" ht="13.9">
      <c r="A2152" s="6" t="str">
        <f>IF(总支出!A2152="","",总支出!A2152)</f>
        <v/>
      </c>
      <c r="B2152" s="7" t="str">
        <f>IF(总支出!B2152="","",总支出!B2152)</f>
        <v/>
      </c>
      <c r="C2152" s="6" t="str">
        <f t="shared" si="231"/>
        <v/>
      </c>
      <c r="D2152" s="6" t="str">
        <f>IF(总支出!C2152="","",总支出!C2152)</f>
        <v/>
      </c>
      <c r="E2152" s="8" t="str">
        <f>IF(总支出!D2152="","",总支出!D2152)</f>
        <v/>
      </c>
      <c r="F2152" s="6" t="str">
        <f>IF(总支出!E2152="","",总支出!E2152)</f>
        <v/>
      </c>
      <c r="G2152" s="6" t="str">
        <f>IF(总支出!H2152="","",总支出!H2152)</f>
        <v/>
      </c>
      <c r="H2152" s="6" t="str">
        <f>IF(总支出!I2152="","自动",总支出!I2152)</f>
        <v>自动</v>
      </c>
      <c r="I2152" s="6" t="str">
        <f>IF(F2152="","",IFERROR(VLOOKUP(F2152,税费设置!$A$15:$B$27,2,FALSE),"含税不明"))</f>
        <v/>
      </c>
      <c r="J2152" s="6" t="str">
        <f t="shared" si="232"/>
        <v/>
      </c>
      <c r="K2152" s="6" t="str">
        <f>IF(AND(税费设置!$B$5="是",G2152="个人支出",J2152="应税"),"是","否")</f>
        <v>否</v>
      </c>
      <c r="L2152" s="8">
        <f t="shared" si="233"/>
        <v>0</v>
      </c>
      <c r="M2152" s="8">
        <f t="shared" si="234"/>
        <v>0</v>
      </c>
      <c r="N2152" s="8">
        <f t="shared" si="235"/>
        <v>0</v>
      </c>
      <c r="O2152" s="8">
        <f t="shared" si="236"/>
        <v>0</v>
      </c>
      <c r="P2152" s="8">
        <f>IF(K2152&lt;&gt;"是",0,IF(税费设置!$B$6="是",E2152/(1+税费设置!$B$10),E2152))</f>
        <v>0</v>
      </c>
      <c r="Q2152" s="8">
        <f>IF(K2152&lt;&gt;"是",0,P2152*税费设置!$B$8)</f>
        <v>0</v>
      </c>
      <c r="R2152" s="8">
        <f>IF(K2152&lt;&gt;"是",0,P2152*税费设置!$B$9)</f>
        <v>0</v>
      </c>
      <c r="S2152" s="8">
        <f t="shared" si="237"/>
        <v>0</v>
      </c>
    </row>
    <row r="2153" spans="1:19" ht="13.9">
      <c r="A2153" s="6" t="str">
        <f>IF(总支出!A2153="","",总支出!A2153)</f>
        <v/>
      </c>
      <c r="B2153" s="7" t="str">
        <f>IF(总支出!B2153="","",总支出!B2153)</f>
        <v/>
      </c>
      <c r="C2153" s="6" t="str">
        <f t="shared" si="231"/>
        <v/>
      </c>
      <c r="D2153" s="6" t="str">
        <f>IF(总支出!C2153="","",总支出!C2153)</f>
        <v/>
      </c>
      <c r="E2153" s="8" t="str">
        <f>IF(总支出!D2153="","",总支出!D2153)</f>
        <v/>
      </c>
      <c r="F2153" s="6" t="str">
        <f>IF(总支出!E2153="","",总支出!E2153)</f>
        <v/>
      </c>
      <c r="G2153" s="6" t="str">
        <f>IF(总支出!H2153="","",总支出!H2153)</f>
        <v/>
      </c>
      <c r="H2153" s="6" t="str">
        <f>IF(总支出!I2153="","自动",总支出!I2153)</f>
        <v>自动</v>
      </c>
      <c r="I2153" s="6" t="str">
        <f>IF(F2153="","",IFERROR(VLOOKUP(F2153,税费设置!$A$15:$B$27,2,FALSE),"含税不明"))</f>
        <v/>
      </c>
      <c r="J2153" s="6" t="str">
        <f t="shared" si="232"/>
        <v/>
      </c>
      <c r="K2153" s="6" t="str">
        <f>IF(AND(税费设置!$B$5="是",G2153="个人支出",J2153="应税"),"是","否")</f>
        <v>否</v>
      </c>
      <c r="L2153" s="8">
        <f t="shared" si="233"/>
        <v>0</v>
      </c>
      <c r="M2153" s="8">
        <f t="shared" si="234"/>
        <v>0</v>
      </c>
      <c r="N2153" s="8">
        <f t="shared" si="235"/>
        <v>0</v>
      </c>
      <c r="O2153" s="8">
        <f t="shared" si="236"/>
        <v>0</v>
      </c>
      <c r="P2153" s="8">
        <f>IF(K2153&lt;&gt;"是",0,IF(税费设置!$B$6="是",E2153/(1+税费设置!$B$10),E2153))</f>
        <v>0</v>
      </c>
      <c r="Q2153" s="8">
        <f>IF(K2153&lt;&gt;"是",0,P2153*税费设置!$B$8)</f>
        <v>0</v>
      </c>
      <c r="R2153" s="8">
        <f>IF(K2153&lt;&gt;"是",0,P2153*税费设置!$B$9)</f>
        <v>0</v>
      </c>
      <c r="S2153" s="8">
        <f t="shared" si="237"/>
        <v>0</v>
      </c>
    </row>
    <row r="2154" spans="1:19" ht="13.9">
      <c r="A2154" s="6" t="str">
        <f>IF(总支出!A2154="","",总支出!A2154)</f>
        <v/>
      </c>
      <c r="B2154" s="7" t="str">
        <f>IF(总支出!B2154="","",总支出!B2154)</f>
        <v/>
      </c>
      <c r="C2154" s="6" t="str">
        <f t="shared" si="231"/>
        <v/>
      </c>
      <c r="D2154" s="6" t="str">
        <f>IF(总支出!C2154="","",总支出!C2154)</f>
        <v/>
      </c>
      <c r="E2154" s="8" t="str">
        <f>IF(总支出!D2154="","",总支出!D2154)</f>
        <v/>
      </c>
      <c r="F2154" s="6" t="str">
        <f>IF(总支出!E2154="","",总支出!E2154)</f>
        <v/>
      </c>
      <c r="G2154" s="6" t="str">
        <f>IF(总支出!H2154="","",总支出!H2154)</f>
        <v/>
      </c>
      <c r="H2154" s="6" t="str">
        <f>IF(总支出!I2154="","自动",总支出!I2154)</f>
        <v>自动</v>
      </c>
      <c r="I2154" s="6" t="str">
        <f>IF(F2154="","",IFERROR(VLOOKUP(F2154,税费设置!$A$15:$B$27,2,FALSE),"含税不明"))</f>
        <v/>
      </c>
      <c r="J2154" s="6" t="str">
        <f t="shared" si="232"/>
        <v/>
      </c>
      <c r="K2154" s="6" t="str">
        <f>IF(AND(税费设置!$B$5="是",G2154="个人支出",J2154="应税"),"是","否")</f>
        <v>否</v>
      </c>
      <c r="L2154" s="8">
        <f t="shared" si="233"/>
        <v>0</v>
      </c>
      <c r="M2154" s="8">
        <f t="shared" si="234"/>
        <v>0</v>
      </c>
      <c r="N2154" s="8">
        <f t="shared" si="235"/>
        <v>0</v>
      </c>
      <c r="O2154" s="8">
        <f t="shared" si="236"/>
        <v>0</v>
      </c>
      <c r="P2154" s="8">
        <f>IF(K2154&lt;&gt;"是",0,IF(税费设置!$B$6="是",E2154/(1+税费设置!$B$10),E2154))</f>
        <v>0</v>
      </c>
      <c r="Q2154" s="8">
        <f>IF(K2154&lt;&gt;"是",0,P2154*税费设置!$B$8)</f>
        <v>0</v>
      </c>
      <c r="R2154" s="8">
        <f>IF(K2154&lt;&gt;"是",0,P2154*税费设置!$B$9)</f>
        <v>0</v>
      </c>
      <c r="S2154" s="8">
        <f t="shared" si="237"/>
        <v>0</v>
      </c>
    </row>
    <row r="2155" spans="1:19" ht="13.9">
      <c r="A2155" s="6" t="str">
        <f>IF(总支出!A2155="","",总支出!A2155)</f>
        <v/>
      </c>
      <c r="B2155" s="7" t="str">
        <f>IF(总支出!B2155="","",总支出!B2155)</f>
        <v/>
      </c>
      <c r="C2155" s="6" t="str">
        <f t="shared" si="231"/>
        <v/>
      </c>
      <c r="D2155" s="6" t="str">
        <f>IF(总支出!C2155="","",总支出!C2155)</f>
        <v/>
      </c>
      <c r="E2155" s="8" t="str">
        <f>IF(总支出!D2155="","",总支出!D2155)</f>
        <v/>
      </c>
      <c r="F2155" s="6" t="str">
        <f>IF(总支出!E2155="","",总支出!E2155)</f>
        <v/>
      </c>
      <c r="G2155" s="6" t="str">
        <f>IF(总支出!H2155="","",总支出!H2155)</f>
        <v/>
      </c>
      <c r="H2155" s="6" t="str">
        <f>IF(总支出!I2155="","自动",总支出!I2155)</f>
        <v>自动</v>
      </c>
      <c r="I2155" s="6" t="str">
        <f>IF(F2155="","",IFERROR(VLOOKUP(F2155,税费设置!$A$15:$B$27,2,FALSE),"含税不明"))</f>
        <v/>
      </c>
      <c r="J2155" s="6" t="str">
        <f t="shared" si="232"/>
        <v/>
      </c>
      <c r="K2155" s="6" t="str">
        <f>IF(AND(税费设置!$B$5="是",G2155="个人支出",J2155="应税"),"是","否")</f>
        <v>否</v>
      </c>
      <c r="L2155" s="8">
        <f t="shared" si="233"/>
        <v>0</v>
      </c>
      <c r="M2155" s="8">
        <f t="shared" si="234"/>
        <v>0</v>
      </c>
      <c r="N2155" s="8">
        <f t="shared" si="235"/>
        <v>0</v>
      </c>
      <c r="O2155" s="8">
        <f t="shared" si="236"/>
        <v>0</v>
      </c>
      <c r="P2155" s="8">
        <f>IF(K2155&lt;&gt;"是",0,IF(税费设置!$B$6="是",E2155/(1+税费设置!$B$10),E2155))</f>
        <v>0</v>
      </c>
      <c r="Q2155" s="8">
        <f>IF(K2155&lt;&gt;"是",0,P2155*税费设置!$B$8)</f>
        <v>0</v>
      </c>
      <c r="R2155" s="8">
        <f>IF(K2155&lt;&gt;"是",0,P2155*税费设置!$B$9)</f>
        <v>0</v>
      </c>
      <c r="S2155" s="8">
        <f t="shared" si="237"/>
        <v>0</v>
      </c>
    </row>
    <row r="2156" spans="1:19" ht="13.9">
      <c r="A2156" s="6" t="str">
        <f>IF(总支出!A2156="","",总支出!A2156)</f>
        <v/>
      </c>
      <c r="B2156" s="7" t="str">
        <f>IF(总支出!B2156="","",总支出!B2156)</f>
        <v/>
      </c>
      <c r="C2156" s="6" t="str">
        <f t="shared" si="231"/>
        <v/>
      </c>
      <c r="D2156" s="6" t="str">
        <f>IF(总支出!C2156="","",总支出!C2156)</f>
        <v/>
      </c>
      <c r="E2156" s="8" t="str">
        <f>IF(总支出!D2156="","",总支出!D2156)</f>
        <v/>
      </c>
      <c r="F2156" s="6" t="str">
        <f>IF(总支出!E2156="","",总支出!E2156)</f>
        <v/>
      </c>
      <c r="G2156" s="6" t="str">
        <f>IF(总支出!H2156="","",总支出!H2156)</f>
        <v/>
      </c>
      <c r="H2156" s="6" t="str">
        <f>IF(总支出!I2156="","自动",总支出!I2156)</f>
        <v>自动</v>
      </c>
      <c r="I2156" s="6" t="str">
        <f>IF(F2156="","",IFERROR(VLOOKUP(F2156,税费设置!$A$15:$B$27,2,FALSE),"含税不明"))</f>
        <v/>
      </c>
      <c r="J2156" s="6" t="str">
        <f t="shared" si="232"/>
        <v/>
      </c>
      <c r="K2156" s="6" t="str">
        <f>IF(AND(税费设置!$B$5="是",G2156="个人支出",J2156="应税"),"是","否")</f>
        <v>否</v>
      </c>
      <c r="L2156" s="8">
        <f t="shared" si="233"/>
        <v>0</v>
      </c>
      <c r="M2156" s="8">
        <f t="shared" si="234"/>
        <v>0</v>
      </c>
      <c r="N2156" s="8">
        <f t="shared" si="235"/>
        <v>0</v>
      </c>
      <c r="O2156" s="8">
        <f t="shared" si="236"/>
        <v>0</v>
      </c>
      <c r="P2156" s="8">
        <f>IF(K2156&lt;&gt;"是",0,IF(税费设置!$B$6="是",E2156/(1+税费设置!$B$10),E2156))</f>
        <v>0</v>
      </c>
      <c r="Q2156" s="8">
        <f>IF(K2156&lt;&gt;"是",0,P2156*税费设置!$B$8)</f>
        <v>0</v>
      </c>
      <c r="R2156" s="8">
        <f>IF(K2156&lt;&gt;"是",0,P2156*税费设置!$B$9)</f>
        <v>0</v>
      </c>
      <c r="S2156" s="8">
        <f t="shared" si="237"/>
        <v>0</v>
      </c>
    </row>
    <row r="2157" spans="1:19" ht="13.9">
      <c r="A2157" s="6" t="str">
        <f>IF(总支出!A2157="","",总支出!A2157)</f>
        <v/>
      </c>
      <c r="B2157" s="7" t="str">
        <f>IF(总支出!B2157="","",总支出!B2157)</f>
        <v/>
      </c>
      <c r="C2157" s="6" t="str">
        <f t="shared" si="231"/>
        <v/>
      </c>
      <c r="D2157" s="6" t="str">
        <f>IF(总支出!C2157="","",总支出!C2157)</f>
        <v/>
      </c>
      <c r="E2157" s="8" t="str">
        <f>IF(总支出!D2157="","",总支出!D2157)</f>
        <v/>
      </c>
      <c r="F2157" s="6" t="str">
        <f>IF(总支出!E2157="","",总支出!E2157)</f>
        <v/>
      </c>
      <c r="G2157" s="6" t="str">
        <f>IF(总支出!H2157="","",总支出!H2157)</f>
        <v/>
      </c>
      <c r="H2157" s="6" t="str">
        <f>IF(总支出!I2157="","自动",总支出!I2157)</f>
        <v>自动</v>
      </c>
      <c r="I2157" s="6" t="str">
        <f>IF(F2157="","",IFERROR(VLOOKUP(F2157,税费设置!$A$15:$B$27,2,FALSE),"含税不明"))</f>
        <v/>
      </c>
      <c r="J2157" s="6" t="str">
        <f t="shared" si="232"/>
        <v/>
      </c>
      <c r="K2157" s="6" t="str">
        <f>IF(AND(税费设置!$B$5="是",G2157="个人支出",J2157="应税"),"是","否")</f>
        <v>否</v>
      </c>
      <c r="L2157" s="8">
        <f t="shared" si="233"/>
        <v>0</v>
      </c>
      <c r="M2157" s="8">
        <f t="shared" si="234"/>
        <v>0</v>
      </c>
      <c r="N2157" s="8">
        <f t="shared" si="235"/>
        <v>0</v>
      </c>
      <c r="O2157" s="8">
        <f t="shared" si="236"/>
        <v>0</v>
      </c>
      <c r="P2157" s="8">
        <f>IF(K2157&lt;&gt;"是",0,IF(税费设置!$B$6="是",E2157/(1+税费设置!$B$10),E2157))</f>
        <v>0</v>
      </c>
      <c r="Q2157" s="8">
        <f>IF(K2157&lt;&gt;"是",0,P2157*税费设置!$B$8)</f>
        <v>0</v>
      </c>
      <c r="R2157" s="8">
        <f>IF(K2157&lt;&gt;"是",0,P2157*税费设置!$B$9)</f>
        <v>0</v>
      </c>
      <c r="S2157" s="8">
        <f t="shared" si="237"/>
        <v>0</v>
      </c>
    </row>
    <row r="2158" spans="1:19" ht="13.9">
      <c r="A2158" s="6" t="str">
        <f>IF(总支出!A2158="","",总支出!A2158)</f>
        <v/>
      </c>
      <c r="B2158" s="7" t="str">
        <f>IF(总支出!B2158="","",总支出!B2158)</f>
        <v/>
      </c>
      <c r="C2158" s="6" t="str">
        <f t="shared" si="231"/>
        <v/>
      </c>
      <c r="D2158" s="6" t="str">
        <f>IF(总支出!C2158="","",总支出!C2158)</f>
        <v/>
      </c>
      <c r="E2158" s="8" t="str">
        <f>IF(总支出!D2158="","",总支出!D2158)</f>
        <v/>
      </c>
      <c r="F2158" s="6" t="str">
        <f>IF(总支出!E2158="","",总支出!E2158)</f>
        <v/>
      </c>
      <c r="G2158" s="6" t="str">
        <f>IF(总支出!H2158="","",总支出!H2158)</f>
        <v/>
      </c>
      <c r="H2158" s="6" t="str">
        <f>IF(总支出!I2158="","自动",总支出!I2158)</f>
        <v>自动</v>
      </c>
      <c r="I2158" s="6" t="str">
        <f>IF(F2158="","",IFERROR(VLOOKUP(F2158,税费设置!$A$15:$B$27,2,FALSE),"含税不明"))</f>
        <v/>
      </c>
      <c r="J2158" s="6" t="str">
        <f t="shared" si="232"/>
        <v/>
      </c>
      <c r="K2158" s="6" t="str">
        <f>IF(AND(税费设置!$B$5="是",G2158="个人支出",J2158="应税"),"是","否")</f>
        <v>否</v>
      </c>
      <c r="L2158" s="8">
        <f t="shared" si="233"/>
        <v>0</v>
      </c>
      <c r="M2158" s="8">
        <f t="shared" si="234"/>
        <v>0</v>
      </c>
      <c r="N2158" s="8">
        <f t="shared" si="235"/>
        <v>0</v>
      </c>
      <c r="O2158" s="8">
        <f t="shared" si="236"/>
        <v>0</v>
      </c>
      <c r="P2158" s="8">
        <f>IF(K2158&lt;&gt;"是",0,IF(税费设置!$B$6="是",E2158/(1+税费设置!$B$10),E2158))</f>
        <v>0</v>
      </c>
      <c r="Q2158" s="8">
        <f>IF(K2158&lt;&gt;"是",0,P2158*税费设置!$B$8)</f>
        <v>0</v>
      </c>
      <c r="R2158" s="8">
        <f>IF(K2158&lt;&gt;"是",0,P2158*税费设置!$B$9)</f>
        <v>0</v>
      </c>
      <c r="S2158" s="8">
        <f t="shared" si="237"/>
        <v>0</v>
      </c>
    </row>
    <row r="2159" spans="1:19" ht="13.9">
      <c r="A2159" s="6" t="str">
        <f>IF(总支出!A2159="","",总支出!A2159)</f>
        <v/>
      </c>
      <c r="B2159" s="7" t="str">
        <f>IF(总支出!B2159="","",总支出!B2159)</f>
        <v/>
      </c>
      <c r="C2159" s="6" t="str">
        <f t="shared" si="231"/>
        <v/>
      </c>
      <c r="D2159" s="6" t="str">
        <f>IF(总支出!C2159="","",总支出!C2159)</f>
        <v/>
      </c>
      <c r="E2159" s="8" t="str">
        <f>IF(总支出!D2159="","",总支出!D2159)</f>
        <v/>
      </c>
      <c r="F2159" s="6" t="str">
        <f>IF(总支出!E2159="","",总支出!E2159)</f>
        <v/>
      </c>
      <c r="G2159" s="6" t="str">
        <f>IF(总支出!H2159="","",总支出!H2159)</f>
        <v/>
      </c>
      <c r="H2159" s="6" t="str">
        <f>IF(总支出!I2159="","自动",总支出!I2159)</f>
        <v>自动</v>
      </c>
      <c r="I2159" s="6" t="str">
        <f>IF(F2159="","",IFERROR(VLOOKUP(F2159,税费设置!$A$15:$B$27,2,FALSE),"含税不明"))</f>
        <v/>
      </c>
      <c r="J2159" s="6" t="str">
        <f t="shared" si="232"/>
        <v/>
      </c>
      <c r="K2159" s="6" t="str">
        <f>IF(AND(税费设置!$B$5="是",G2159="个人支出",J2159="应税"),"是","否")</f>
        <v>否</v>
      </c>
      <c r="L2159" s="8">
        <f t="shared" si="233"/>
        <v>0</v>
      </c>
      <c r="M2159" s="8">
        <f t="shared" si="234"/>
        <v>0</v>
      </c>
      <c r="N2159" s="8">
        <f t="shared" si="235"/>
        <v>0</v>
      </c>
      <c r="O2159" s="8">
        <f t="shared" si="236"/>
        <v>0</v>
      </c>
      <c r="P2159" s="8">
        <f>IF(K2159&lt;&gt;"是",0,IF(税费设置!$B$6="是",E2159/(1+税费设置!$B$10),E2159))</f>
        <v>0</v>
      </c>
      <c r="Q2159" s="8">
        <f>IF(K2159&lt;&gt;"是",0,P2159*税费设置!$B$8)</f>
        <v>0</v>
      </c>
      <c r="R2159" s="8">
        <f>IF(K2159&lt;&gt;"是",0,P2159*税费设置!$B$9)</f>
        <v>0</v>
      </c>
      <c r="S2159" s="8">
        <f t="shared" si="237"/>
        <v>0</v>
      </c>
    </row>
    <row r="2160" spans="1:19" ht="13.9">
      <c r="A2160" s="6" t="str">
        <f>IF(总支出!A2160="","",总支出!A2160)</f>
        <v/>
      </c>
      <c r="B2160" s="7" t="str">
        <f>IF(总支出!B2160="","",总支出!B2160)</f>
        <v/>
      </c>
      <c r="C2160" s="6" t="str">
        <f t="shared" si="231"/>
        <v/>
      </c>
      <c r="D2160" s="6" t="str">
        <f>IF(总支出!C2160="","",总支出!C2160)</f>
        <v/>
      </c>
      <c r="E2160" s="8" t="str">
        <f>IF(总支出!D2160="","",总支出!D2160)</f>
        <v/>
      </c>
      <c r="F2160" s="6" t="str">
        <f>IF(总支出!E2160="","",总支出!E2160)</f>
        <v/>
      </c>
      <c r="G2160" s="6" t="str">
        <f>IF(总支出!H2160="","",总支出!H2160)</f>
        <v/>
      </c>
      <c r="H2160" s="6" t="str">
        <f>IF(总支出!I2160="","自动",总支出!I2160)</f>
        <v>自动</v>
      </c>
      <c r="I2160" s="6" t="str">
        <f>IF(F2160="","",IFERROR(VLOOKUP(F2160,税费设置!$A$15:$B$27,2,FALSE),"含税不明"))</f>
        <v/>
      </c>
      <c r="J2160" s="6" t="str">
        <f t="shared" si="232"/>
        <v/>
      </c>
      <c r="K2160" s="6" t="str">
        <f>IF(AND(税费设置!$B$5="是",G2160="个人支出",J2160="应税"),"是","否")</f>
        <v>否</v>
      </c>
      <c r="L2160" s="8">
        <f t="shared" si="233"/>
        <v>0</v>
      </c>
      <c r="M2160" s="8">
        <f t="shared" si="234"/>
        <v>0</v>
      </c>
      <c r="N2160" s="8">
        <f t="shared" si="235"/>
        <v>0</v>
      </c>
      <c r="O2160" s="8">
        <f t="shared" si="236"/>
        <v>0</v>
      </c>
      <c r="P2160" s="8">
        <f>IF(K2160&lt;&gt;"是",0,IF(税费设置!$B$6="是",E2160/(1+税费设置!$B$10),E2160))</f>
        <v>0</v>
      </c>
      <c r="Q2160" s="8">
        <f>IF(K2160&lt;&gt;"是",0,P2160*税费设置!$B$8)</f>
        <v>0</v>
      </c>
      <c r="R2160" s="8">
        <f>IF(K2160&lt;&gt;"是",0,P2160*税费设置!$B$9)</f>
        <v>0</v>
      </c>
      <c r="S2160" s="8">
        <f t="shared" si="237"/>
        <v>0</v>
      </c>
    </row>
    <row r="2161" spans="1:19" ht="13.9">
      <c r="A2161" s="6" t="str">
        <f>IF(总支出!A2161="","",总支出!A2161)</f>
        <v/>
      </c>
      <c r="B2161" s="7" t="str">
        <f>IF(总支出!B2161="","",总支出!B2161)</f>
        <v/>
      </c>
      <c r="C2161" s="6" t="str">
        <f t="shared" si="231"/>
        <v/>
      </c>
      <c r="D2161" s="6" t="str">
        <f>IF(总支出!C2161="","",总支出!C2161)</f>
        <v/>
      </c>
      <c r="E2161" s="8" t="str">
        <f>IF(总支出!D2161="","",总支出!D2161)</f>
        <v/>
      </c>
      <c r="F2161" s="6" t="str">
        <f>IF(总支出!E2161="","",总支出!E2161)</f>
        <v/>
      </c>
      <c r="G2161" s="6" t="str">
        <f>IF(总支出!H2161="","",总支出!H2161)</f>
        <v/>
      </c>
      <c r="H2161" s="6" t="str">
        <f>IF(总支出!I2161="","自动",总支出!I2161)</f>
        <v>自动</v>
      </c>
      <c r="I2161" s="6" t="str">
        <f>IF(F2161="","",IFERROR(VLOOKUP(F2161,税费设置!$A$15:$B$27,2,FALSE),"含税不明"))</f>
        <v/>
      </c>
      <c r="J2161" s="6" t="str">
        <f t="shared" si="232"/>
        <v/>
      </c>
      <c r="K2161" s="6" t="str">
        <f>IF(AND(税费设置!$B$5="是",G2161="个人支出",J2161="应税"),"是","否")</f>
        <v>否</v>
      </c>
      <c r="L2161" s="8">
        <f t="shared" si="233"/>
        <v>0</v>
      </c>
      <c r="M2161" s="8">
        <f t="shared" si="234"/>
        <v>0</v>
      </c>
      <c r="N2161" s="8">
        <f t="shared" si="235"/>
        <v>0</v>
      </c>
      <c r="O2161" s="8">
        <f t="shared" si="236"/>
        <v>0</v>
      </c>
      <c r="P2161" s="8">
        <f>IF(K2161&lt;&gt;"是",0,IF(税费设置!$B$6="是",E2161/(1+税费设置!$B$10),E2161))</f>
        <v>0</v>
      </c>
      <c r="Q2161" s="8">
        <f>IF(K2161&lt;&gt;"是",0,P2161*税费设置!$B$8)</f>
        <v>0</v>
      </c>
      <c r="R2161" s="8">
        <f>IF(K2161&lt;&gt;"是",0,P2161*税费设置!$B$9)</f>
        <v>0</v>
      </c>
      <c r="S2161" s="8">
        <f t="shared" si="237"/>
        <v>0</v>
      </c>
    </row>
    <row r="2162" spans="1:19" ht="13.9">
      <c r="A2162" s="6" t="str">
        <f>IF(总支出!A2162="","",总支出!A2162)</f>
        <v/>
      </c>
      <c r="B2162" s="7" t="str">
        <f>IF(总支出!B2162="","",总支出!B2162)</f>
        <v/>
      </c>
      <c r="C2162" s="6" t="str">
        <f t="shared" si="231"/>
        <v/>
      </c>
      <c r="D2162" s="6" t="str">
        <f>IF(总支出!C2162="","",总支出!C2162)</f>
        <v/>
      </c>
      <c r="E2162" s="8" t="str">
        <f>IF(总支出!D2162="","",总支出!D2162)</f>
        <v/>
      </c>
      <c r="F2162" s="6" t="str">
        <f>IF(总支出!E2162="","",总支出!E2162)</f>
        <v/>
      </c>
      <c r="G2162" s="6" t="str">
        <f>IF(总支出!H2162="","",总支出!H2162)</f>
        <v/>
      </c>
      <c r="H2162" s="6" t="str">
        <f>IF(总支出!I2162="","自动",总支出!I2162)</f>
        <v>自动</v>
      </c>
      <c r="I2162" s="6" t="str">
        <f>IF(F2162="","",IFERROR(VLOOKUP(F2162,税费设置!$A$15:$B$27,2,FALSE),"含税不明"))</f>
        <v/>
      </c>
      <c r="J2162" s="6" t="str">
        <f t="shared" si="232"/>
        <v/>
      </c>
      <c r="K2162" s="6" t="str">
        <f>IF(AND(税费设置!$B$5="是",G2162="个人支出",J2162="应税"),"是","否")</f>
        <v>否</v>
      </c>
      <c r="L2162" s="8">
        <f t="shared" si="233"/>
        <v>0</v>
      </c>
      <c r="M2162" s="8">
        <f t="shared" si="234"/>
        <v>0</v>
      </c>
      <c r="N2162" s="8">
        <f t="shared" si="235"/>
        <v>0</v>
      </c>
      <c r="O2162" s="8">
        <f t="shared" si="236"/>
        <v>0</v>
      </c>
      <c r="P2162" s="8">
        <f>IF(K2162&lt;&gt;"是",0,IF(税费设置!$B$6="是",E2162/(1+税费设置!$B$10),E2162))</f>
        <v>0</v>
      </c>
      <c r="Q2162" s="8">
        <f>IF(K2162&lt;&gt;"是",0,P2162*税费设置!$B$8)</f>
        <v>0</v>
      </c>
      <c r="R2162" s="8">
        <f>IF(K2162&lt;&gt;"是",0,P2162*税费设置!$B$9)</f>
        <v>0</v>
      </c>
      <c r="S2162" s="8">
        <f t="shared" si="237"/>
        <v>0</v>
      </c>
    </row>
    <row r="2163" spans="1:19" ht="13.9">
      <c r="A2163" s="6" t="str">
        <f>IF(总支出!A2163="","",总支出!A2163)</f>
        <v/>
      </c>
      <c r="B2163" s="7" t="str">
        <f>IF(总支出!B2163="","",总支出!B2163)</f>
        <v/>
      </c>
      <c r="C2163" s="6" t="str">
        <f t="shared" si="231"/>
        <v/>
      </c>
      <c r="D2163" s="6" t="str">
        <f>IF(总支出!C2163="","",总支出!C2163)</f>
        <v/>
      </c>
      <c r="E2163" s="8" t="str">
        <f>IF(总支出!D2163="","",总支出!D2163)</f>
        <v/>
      </c>
      <c r="F2163" s="6" t="str">
        <f>IF(总支出!E2163="","",总支出!E2163)</f>
        <v/>
      </c>
      <c r="G2163" s="6" t="str">
        <f>IF(总支出!H2163="","",总支出!H2163)</f>
        <v/>
      </c>
      <c r="H2163" s="6" t="str">
        <f>IF(总支出!I2163="","自动",总支出!I2163)</f>
        <v>自动</v>
      </c>
      <c r="I2163" s="6" t="str">
        <f>IF(F2163="","",IFERROR(VLOOKUP(F2163,税费设置!$A$15:$B$27,2,FALSE),"含税不明"))</f>
        <v/>
      </c>
      <c r="J2163" s="6" t="str">
        <f t="shared" si="232"/>
        <v/>
      </c>
      <c r="K2163" s="6" t="str">
        <f>IF(AND(税费设置!$B$5="是",G2163="个人支出",J2163="应税"),"是","否")</f>
        <v>否</v>
      </c>
      <c r="L2163" s="8">
        <f t="shared" si="233"/>
        <v>0</v>
      </c>
      <c r="M2163" s="8">
        <f t="shared" si="234"/>
        <v>0</v>
      </c>
      <c r="N2163" s="8">
        <f t="shared" si="235"/>
        <v>0</v>
      </c>
      <c r="O2163" s="8">
        <f t="shared" si="236"/>
        <v>0</v>
      </c>
      <c r="P2163" s="8">
        <f>IF(K2163&lt;&gt;"是",0,IF(税费设置!$B$6="是",E2163/(1+税费设置!$B$10),E2163))</f>
        <v>0</v>
      </c>
      <c r="Q2163" s="8">
        <f>IF(K2163&lt;&gt;"是",0,P2163*税费设置!$B$8)</f>
        <v>0</v>
      </c>
      <c r="R2163" s="8">
        <f>IF(K2163&lt;&gt;"是",0,P2163*税费设置!$B$9)</f>
        <v>0</v>
      </c>
      <c r="S2163" s="8">
        <f t="shared" si="237"/>
        <v>0</v>
      </c>
    </row>
    <row r="2164" spans="1:19" ht="13.9">
      <c r="A2164" s="6" t="str">
        <f>IF(总支出!A2164="","",总支出!A2164)</f>
        <v/>
      </c>
      <c r="B2164" s="7" t="str">
        <f>IF(总支出!B2164="","",总支出!B2164)</f>
        <v/>
      </c>
      <c r="C2164" s="6" t="str">
        <f t="shared" si="231"/>
        <v/>
      </c>
      <c r="D2164" s="6" t="str">
        <f>IF(总支出!C2164="","",总支出!C2164)</f>
        <v/>
      </c>
      <c r="E2164" s="8" t="str">
        <f>IF(总支出!D2164="","",总支出!D2164)</f>
        <v/>
      </c>
      <c r="F2164" s="6" t="str">
        <f>IF(总支出!E2164="","",总支出!E2164)</f>
        <v/>
      </c>
      <c r="G2164" s="6" t="str">
        <f>IF(总支出!H2164="","",总支出!H2164)</f>
        <v/>
      </c>
      <c r="H2164" s="6" t="str">
        <f>IF(总支出!I2164="","自动",总支出!I2164)</f>
        <v>自动</v>
      </c>
      <c r="I2164" s="6" t="str">
        <f>IF(F2164="","",IFERROR(VLOOKUP(F2164,税费设置!$A$15:$B$27,2,FALSE),"含税不明"))</f>
        <v/>
      </c>
      <c r="J2164" s="6" t="str">
        <f t="shared" si="232"/>
        <v/>
      </c>
      <c r="K2164" s="6" t="str">
        <f>IF(AND(税费设置!$B$5="是",G2164="个人支出",J2164="应税"),"是","否")</f>
        <v>否</v>
      </c>
      <c r="L2164" s="8">
        <f t="shared" si="233"/>
        <v>0</v>
      </c>
      <c r="M2164" s="8">
        <f t="shared" si="234"/>
        <v>0</v>
      </c>
      <c r="N2164" s="8">
        <f t="shared" si="235"/>
        <v>0</v>
      </c>
      <c r="O2164" s="8">
        <f t="shared" si="236"/>
        <v>0</v>
      </c>
      <c r="P2164" s="8">
        <f>IF(K2164&lt;&gt;"是",0,IF(税费设置!$B$6="是",E2164/(1+税费设置!$B$10),E2164))</f>
        <v>0</v>
      </c>
      <c r="Q2164" s="8">
        <f>IF(K2164&lt;&gt;"是",0,P2164*税费设置!$B$8)</f>
        <v>0</v>
      </c>
      <c r="R2164" s="8">
        <f>IF(K2164&lt;&gt;"是",0,P2164*税费设置!$B$9)</f>
        <v>0</v>
      </c>
      <c r="S2164" s="8">
        <f t="shared" si="237"/>
        <v>0</v>
      </c>
    </row>
    <row r="2165" spans="1:19" ht="13.9">
      <c r="A2165" s="6" t="str">
        <f>IF(总支出!A2165="","",总支出!A2165)</f>
        <v/>
      </c>
      <c r="B2165" s="7" t="str">
        <f>IF(总支出!B2165="","",总支出!B2165)</f>
        <v/>
      </c>
      <c r="C2165" s="6" t="str">
        <f t="shared" si="231"/>
        <v/>
      </c>
      <c r="D2165" s="6" t="str">
        <f>IF(总支出!C2165="","",总支出!C2165)</f>
        <v/>
      </c>
      <c r="E2165" s="8" t="str">
        <f>IF(总支出!D2165="","",总支出!D2165)</f>
        <v/>
      </c>
      <c r="F2165" s="6" t="str">
        <f>IF(总支出!E2165="","",总支出!E2165)</f>
        <v/>
      </c>
      <c r="G2165" s="6" t="str">
        <f>IF(总支出!H2165="","",总支出!H2165)</f>
        <v/>
      </c>
      <c r="H2165" s="6" t="str">
        <f>IF(总支出!I2165="","自动",总支出!I2165)</f>
        <v>自动</v>
      </c>
      <c r="I2165" s="6" t="str">
        <f>IF(F2165="","",IFERROR(VLOOKUP(F2165,税费设置!$A$15:$B$27,2,FALSE),"含税不明"))</f>
        <v/>
      </c>
      <c r="J2165" s="6" t="str">
        <f t="shared" si="232"/>
        <v/>
      </c>
      <c r="K2165" s="6" t="str">
        <f>IF(AND(税费设置!$B$5="是",G2165="个人支出",J2165="应税"),"是","否")</f>
        <v>否</v>
      </c>
      <c r="L2165" s="8">
        <f t="shared" si="233"/>
        <v>0</v>
      </c>
      <c r="M2165" s="8">
        <f t="shared" si="234"/>
        <v>0</v>
      </c>
      <c r="N2165" s="8">
        <f t="shared" si="235"/>
        <v>0</v>
      </c>
      <c r="O2165" s="8">
        <f t="shared" si="236"/>
        <v>0</v>
      </c>
      <c r="P2165" s="8">
        <f>IF(K2165&lt;&gt;"是",0,IF(税费设置!$B$6="是",E2165/(1+税费设置!$B$10),E2165))</f>
        <v>0</v>
      </c>
      <c r="Q2165" s="8">
        <f>IF(K2165&lt;&gt;"是",0,P2165*税费设置!$B$8)</f>
        <v>0</v>
      </c>
      <c r="R2165" s="8">
        <f>IF(K2165&lt;&gt;"是",0,P2165*税费设置!$B$9)</f>
        <v>0</v>
      </c>
      <c r="S2165" s="8">
        <f t="shared" si="237"/>
        <v>0</v>
      </c>
    </row>
    <row r="2166" spans="1:19" ht="13.9">
      <c r="A2166" s="6" t="str">
        <f>IF(总支出!A2166="","",总支出!A2166)</f>
        <v/>
      </c>
      <c r="B2166" s="7" t="str">
        <f>IF(总支出!B2166="","",总支出!B2166)</f>
        <v/>
      </c>
      <c r="C2166" s="6" t="str">
        <f t="shared" si="231"/>
        <v/>
      </c>
      <c r="D2166" s="6" t="str">
        <f>IF(总支出!C2166="","",总支出!C2166)</f>
        <v/>
      </c>
      <c r="E2166" s="8" t="str">
        <f>IF(总支出!D2166="","",总支出!D2166)</f>
        <v/>
      </c>
      <c r="F2166" s="6" t="str">
        <f>IF(总支出!E2166="","",总支出!E2166)</f>
        <v/>
      </c>
      <c r="G2166" s="6" t="str">
        <f>IF(总支出!H2166="","",总支出!H2166)</f>
        <v/>
      </c>
      <c r="H2166" s="6" t="str">
        <f>IF(总支出!I2166="","自动",总支出!I2166)</f>
        <v>自动</v>
      </c>
      <c r="I2166" s="6" t="str">
        <f>IF(F2166="","",IFERROR(VLOOKUP(F2166,税费设置!$A$15:$B$27,2,FALSE),"含税不明"))</f>
        <v/>
      </c>
      <c r="J2166" s="6" t="str">
        <f t="shared" si="232"/>
        <v/>
      </c>
      <c r="K2166" s="6" t="str">
        <f>IF(AND(税费设置!$B$5="是",G2166="个人支出",J2166="应税"),"是","否")</f>
        <v>否</v>
      </c>
      <c r="L2166" s="8">
        <f t="shared" si="233"/>
        <v>0</v>
      </c>
      <c r="M2166" s="8">
        <f t="shared" si="234"/>
        <v>0</v>
      </c>
      <c r="N2166" s="8">
        <f t="shared" si="235"/>
        <v>0</v>
      </c>
      <c r="O2166" s="8">
        <f t="shared" si="236"/>
        <v>0</v>
      </c>
      <c r="P2166" s="8">
        <f>IF(K2166&lt;&gt;"是",0,IF(税费设置!$B$6="是",E2166/(1+税费设置!$B$10),E2166))</f>
        <v>0</v>
      </c>
      <c r="Q2166" s="8">
        <f>IF(K2166&lt;&gt;"是",0,P2166*税费设置!$B$8)</f>
        <v>0</v>
      </c>
      <c r="R2166" s="8">
        <f>IF(K2166&lt;&gt;"是",0,P2166*税费设置!$B$9)</f>
        <v>0</v>
      </c>
      <c r="S2166" s="8">
        <f t="shared" si="237"/>
        <v>0</v>
      </c>
    </row>
    <row r="2167" spans="1:19" ht="13.9">
      <c r="A2167" s="6" t="str">
        <f>IF(总支出!A2167="","",总支出!A2167)</f>
        <v/>
      </c>
      <c r="B2167" s="7" t="str">
        <f>IF(总支出!B2167="","",总支出!B2167)</f>
        <v/>
      </c>
      <c r="C2167" s="6" t="str">
        <f t="shared" si="231"/>
        <v/>
      </c>
      <c r="D2167" s="6" t="str">
        <f>IF(总支出!C2167="","",总支出!C2167)</f>
        <v/>
      </c>
      <c r="E2167" s="8" t="str">
        <f>IF(总支出!D2167="","",总支出!D2167)</f>
        <v/>
      </c>
      <c r="F2167" s="6" t="str">
        <f>IF(总支出!E2167="","",总支出!E2167)</f>
        <v/>
      </c>
      <c r="G2167" s="6" t="str">
        <f>IF(总支出!H2167="","",总支出!H2167)</f>
        <v/>
      </c>
      <c r="H2167" s="6" t="str">
        <f>IF(总支出!I2167="","自动",总支出!I2167)</f>
        <v>自动</v>
      </c>
      <c r="I2167" s="6" t="str">
        <f>IF(F2167="","",IFERROR(VLOOKUP(F2167,税费设置!$A$15:$B$27,2,FALSE),"含税不明"))</f>
        <v/>
      </c>
      <c r="J2167" s="6" t="str">
        <f t="shared" si="232"/>
        <v/>
      </c>
      <c r="K2167" s="6" t="str">
        <f>IF(AND(税费设置!$B$5="是",G2167="个人支出",J2167="应税"),"是","否")</f>
        <v>否</v>
      </c>
      <c r="L2167" s="8">
        <f t="shared" si="233"/>
        <v>0</v>
      </c>
      <c r="M2167" s="8">
        <f t="shared" si="234"/>
        <v>0</v>
      </c>
      <c r="N2167" s="8">
        <f t="shared" si="235"/>
        <v>0</v>
      </c>
      <c r="O2167" s="8">
        <f t="shared" si="236"/>
        <v>0</v>
      </c>
      <c r="P2167" s="8">
        <f>IF(K2167&lt;&gt;"是",0,IF(税费设置!$B$6="是",E2167/(1+税费设置!$B$10),E2167))</f>
        <v>0</v>
      </c>
      <c r="Q2167" s="8">
        <f>IF(K2167&lt;&gt;"是",0,P2167*税费设置!$B$8)</f>
        <v>0</v>
      </c>
      <c r="R2167" s="8">
        <f>IF(K2167&lt;&gt;"是",0,P2167*税费设置!$B$9)</f>
        <v>0</v>
      </c>
      <c r="S2167" s="8">
        <f t="shared" si="237"/>
        <v>0</v>
      </c>
    </row>
    <row r="2168" spans="1:19" ht="13.9">
      <c r="A2168" s="6" t="str">
        <f>IF(总支出!A2168="","",总支出!A2168)</f>
        <v/>
      </c>
      <c r="B2168" s="7" t="str">
        <f>IF(总支出!B2168="","",总支出!B2168)</f>
        <v/>
      </c>
      <c r="C2168" s="6" t="str">
        <f t="shared" si="231"/>
        <v/>
      </c>
      <c r="D2168" s="6" t="str">
        <f>IF(总支出!C2168="","",总支出!C2168)</f>
        <v/>
      </c>
      <c r="E2168" s="8" t="str">
        <f>IF(总支出!D2168="","",总支出!D2168)</f>
        <v/>
      </c>
      <c r="F2168" s="6" t="str">
        <f>IF(总支出!E2168="","",总支出!E2168)</f>
        <v/>
      </c>
      <c r="G2168" s="6" t="str">
        <f>IF(总支出!H2168="","",总支出!H2168)</f>
        <v/>
      </c>
      <c r="H2168" s="6" t="str">
        <f>IF(总支出!I2168="","自动",总支出!I2168)</f>
        <v>自动</v>
      </c>
      <c r="I2168" s="6" t="str">
        <f>IF(F2168="","",IFERROR(VLOOKUP(F2168,税费设置!$A$15:$B$27,2,FALSE),"含税不明"))</f>
        <v/>
      </c>
      <c r="J2168" s="6" t="str">
        <f t="shared" si="232"/>
        <v/>
      </c>
      <c r="K2168" s="6" t="str">
        <f>IF(AND(税费设置!$B$5="是",G2168="个人支出",J2168="应税"),"是","否")</f>
        <v>否</v>
      </c>
      <c r="L2168" s="8">
        <f t="shared" si="233"/>
        <v>0</v>
      </c>
      <c r="M2168" s="8">
        <f t="shared" si="234"/>
        <v>0</v>
      </c>
      <c r="N2168" s="8">
        <f t="shared" si="235"/>
        <v>0</v>
      </c>
      <c r="O2168" s="8">
        <f t="shared" si="236"/>
        <v>0</v>
      </c>
      <c r="P2168" s="8">
        <f>IF(K2168&lt;&gt;"是",0,IF(税费设置!$B$6="是",E2168/(1+税费设置!$B$10),E2168))</f>
        <v>0</v>
      </c>
      <c r="Q2168" s="8">
        <f>IF(K2168&lt;&gt;"是",0,P2168*税费设置!$B$8)</f>
        <v>0</v>
      </c>
      <c r="R2168" s="8">
        <f>IF(K2168&lt;&gt;"是",0,P2168*税费设置!$B$9)</f>
        <v>0</v>
      </c>
      <c r="S2168" s="8">
        <f t="shared" si="237"/>
        <v>0</v>
      </c>
    </row>
    <row r="2169" spans="1:19" ht="13.9">
      <c r="A2169" s="6" t="str">
        <f>IF(总支出!A2169="","",总支出!A2169)</f>
        <v/>
      </c>
      <c r="B2169" s="7" t="str">
        <f>IF(总支出!B2169="","",总支出!B2169)</f>
        <v/>
      </c>
      <c r="C2169" s="6" t="str">
        <f t="shared" si="231"/>
        <v/>
      </c>
      <c r="D2169" s="6" t="str">
        <f>IF(总支出!C2169="","",总支出!C2169)</f>
        <v/>
      </c>
      <c r="E2169" s="8" t="str">
        <f>IF(总支出!D2169="","",总支出!D2169)</f>
        <v/>
      </c>
      <c r="F2169" s="6" t="str">
        <f>IF(总支出!E2169="","",总支出!E2169)</f>
        <v/>
      </c>
      <c r="G2169" s="6" t="str">
        <f>IF(总支出!H2169="","",总支出!H2169)</f>
        <v/>
      </c>
      <c r="H2169" s="6" t="str">
        <f>IF(总支出!I2169="","自动",总支出!I2169)</f>
        <v>自动</v>
      </c>
      <c r="I2169" s="6" t="str">
        <f>IF(F2169="","",IFERROR(VLOOKUP(F2169,税费设置!$A$15:$B$27,2,FALSE),"含税不明"))</f>
        <v/>
      </c>
      <c r="J2169" s="6" t="str">
        <f t="shared" si="232"/>
        <v/>
      </c>
      <c r="K2169" s="6" t="str">
        <f>IF(AND(税费设置!$B$5="是",G2169="个人支出",J2169="应税"),"是","否")</f>
        <v>否</v>
      </c>
      <c r="L2169" s="8">
        <f t="shared" si="233"/>
        <v>0</v>
      </c>
      <c r="M2169" s="8">
        <f t="shared" si="234"/>
        <v>0</v>
      </c>
      <c r="N2169" s="8">
        <f t="shared" si="235"/>
        <v>0</v>
      </c>
      <c r="O2169" s="8">
        <f t="shared" si="236"/>
        <v>0</v>
      </c>
      <c r="P2169" s="8">
        <f>IF(K2169&lt;&gt;"是",0,IF(税费设置!$B$6="是",E2169/(1+税费设置!$B$10),E2169))</f>
        <v>0</v>
      </c>
      <c r="Q2169" s="8">
        <f>IF(K2169&lt;&gt;"是",0,P2169*税费设置!$B$8)</f>
        <v>0</v>
      </c>
      <c r="R2169" s="8">
        <f>IF(K2169&lt;&gt;"是",0,P2169*税费设置!$B$9)</f>
        <v>0</v>
      </c>
      <c r="S2169" s="8">
        <f t="shared" si="237"/>
        <v>0</v>
      </c>
    </row>
    <row r="2170" spans="1:19" ht="13.9">
      <c r="A2170" s="6" t="str">
        <f>IF(总支出!A2170="","",总支出!A2170)</f>
        <v/>
      </c>
      <c r="B2170" s="7" t="str">
        <f>IF(总支出!B2170="","",总支出!B2170)</f>
        <v/>
      </c>
      <c r="C2170" s="6" t="str">
        <f t="shared" si="231"/>
        <v/>
      </c>
      <c r="D2170" s="6" t="str">
        <f>IF(总支出!C2170="","",总支出!C2170)</f>
        <v/>
      </c>
      <c r="E2170" s="8" t="str">
        <f>IF(总支出!D2170="","",总支出!D2170)</f>
        <v/>
      </c>
      <c r="F2170" s="6" t="str">
        <f>IF(总支出!E2170="","",总支出!E2170)</f>
        <v/>
      </c>
      <c r="G2170" s="6" t="str">
        <f>IF(总支出!H2170="","",总支出!H2170)</f>
        <v/>
      </c>
      <c r="H2170" s="6" t="str">
        <f>IF(总支出!I2170="","自动",总支出!I2170)</f>
        <v>自动</v>
      </c>
      <c r="I2170" s="6" t="str">
        <f>IF(F2170="","",IFERROR(VLOOKUP(F2170,税费设置!$A$15:$B$27,2,FALSE),"含税不明"))</f>
        <v/>
      </c>
      <c r="J2170" s="6" t="str">
        <f t="shared" si="232"/>
        <v/>
      </c>
      <c r="K2170" s="6" t="str">
        <f>IF(AND(税费设置!$B$5="是",G2170="个人支出",J2170="应税"),"是","否")</f>
        <v>否</v>
      </c>
      <c r="L2170" s="8">
        <f t="shared" si="233"/>
        <v>0</v>
      </c>
      <c r="M2170" s="8">
        <f t="shared" si="234"/>
        <v>0</v>
      </c>
      <c r="N2170" s="8">
        <f t="shared" si="235"/>
        <v>0</v>
      </c>
      <c r="O2170" s="8">
        <f t="shared" si="236"/>
        <v>0</v>
      </c>
      <c r="P2170" s="8">
        <f>IF(K2170&lt;&gt;"是",0,IF(税费设置!$B$6="是",E2170/(1+税费设置!$B$10),E2170))</f>
        <v>0</v>
      </c>
      <c r="Q2170" s="8">
        <f>IF(K2170&lt;&gt;"是",0,P2170*税费设置!$B$8)</f>
        <v>0</v>
      </c>
      <c r="R2170" s="8">
        <f>IF(K2170&lt;&gt;"是",0,P2170*税费设置!$B$9)</f>
        <v>0</v>
      </c>
      <c r="S2170" s="8">
        <f t="shared" si="237"/>
        <v>0</v>
      </c>
    </row>
    <row r="2171" spans="1:19" ht="13.9">
      <c r="A2171" s="6" t="str">
        <f>IF(总支出!A2171="","",总支出!A2171)</f>
        <v/>
      </c>
      <c r="B2171" s="7" t="str">
        <f>IF(总支出!B2171="","",总支出!B2171)</f>
        <v/>
      </c>
      <c r="C2171" s="6" t="str">
        <f t="shared" si="231"/>
        <v/>
      </c>
      <c r="D2171" s="6" t="str">
        <f>IF(总支出!C2171="","",总支出!C2171)</f>
        <v/>
      </c>
      <c r="E2171" s="8" t="str">
        <f>IF(总支出!D2171="","",总支出!D2171)</f>
        <v/>
      </c>
      <c r="F2171" s="6" t="str">
        <f>IF(总支出!E2171="","",总支出!E2171)</f>
        <v/>
      </c>
      <c r="G2171" s="6" t="str">
        <f>IF(总支出!H2171="","",总支出!H2171)</f>
        <v/>
      </c>
      <c r="H2171" s="6" t="str">
        <f>IF(总支出!I2171="","自动",总支出!I2171)</f>
        <v>自动</v>
      </c>
      <c r="I2171" s="6" t="str">
        <f>IF(F2171="","",IFERROR(VLOOKUP(F2171,税费设置!$A$15:$B$27,2,FALSE),"含税不明"))</f>
        <v/>
      </c>
      <c r="J2171" s="6" t="str">
        <f t="shared" si="232"/>
        <v/>
      </c>
      <c r="K2171" s="6" t="str">
        <f>IF(AND(税费设置!$B$5="是",G2171="个人支出",J2171="应税"),"是","否")</f>
        <v>否</v>
      </c>
      <c r="L2171" s="8">
        <f t="shared" si="233"/>
        <v>0</v>
      </c>
      <c r="M2171" s="8">
        <f t="shared" si="234"/>
        <v>0</v>
      </c>
      <c r="N2171" s="8">
        <f t="shared" si="235"/>
        <v>0</v>
      </c>
      <c r="O2171" s="8">
        <f t="shared" si="236"/>
        <v>0</v>
      </c>
      <c r="P2171" s="8">
        <f>IF(K2171&lt;&gt;"是",0,IF(税费设置!$B$6="是",E2171/(1+税费设置!$B$10),E2171))</f>
        <v>0</v>
      </c>
      <c r="Q2171" s="8">
        <f>IF(K2171&lt;&gt;"是",0,P2171*税费设置!$B$8)</f>
        <v>0</v>
      </c>
      <c r="R2171" s="8">
        <f>IF(K2171&lt;&gt;"是",0,P2171*税费设置!$B$9)</f>
        <v>0</v>
      </c>
      <c r="S2171" s="8">
        <f t="shared" si="237"/>
        <v>0</v>
      </c>
    </row>
    <row r="2172" spans="1:19" ht="13.9">
      <c r="A2172" s="6" t="str">
        <f>IF(总支出!A2172="","",总支出!A2172)</f>
        <v/>
      </c>
      <c r="B2172" s="7" t="str">
        <f>IF(总支出!B2172="","",总支出!B2172)</f>
        <v/>
      </c>
      <c r="C2172" s="6" t="str">
        <f t="shared" si="231"/>
        <v/>
      </c>
      <c r="D2172" s="6" t="str">
        <f>IF(总支出!C2172="","",总支出!C2172)</f>
        <v/>
      </c>
      <c r="E2172" s="8" t="str">
        <f>IF(总支出!D2172="","",总支出!D2172)</f>
        <v/>
      </c>
      <c r="F2172" s="6" t="str">
        <f>IF(总支出!E2172="","",总支出!E2172)</f>
        <v/>
      </c>
      <c r="G2172" s="6" t="str">
        <f>IF(总支出!H2172="","",总支出!H2172)</f>
        <v/>
      </c>
      <c r="H2172" s="6" t="str">
        <f>IF(总支出!I2172="","自动",总支出!I2172)</f>
        <v>自动</v>
      </c>
      <c r="I2172" s="6" t="str">
        <f>IF(F2172="","",IFERROR(VLOOKUP(F2172,税费设置!$A$15:$B$27,2,FALSE),"含税不明"))</f>
        <v/>
      </c>
      <c r="J2172" s="6" t="str">
        <f t="shared" si="232"/>
        <v/>
      </c>
      <c r="K2172" s="6" t="str">
        <f>IF(AND(税费设置!$B$5="是",G2172="个人支出",J2172="应税"),"是","否")</f>
        <v>否</v>
      </c>
      <c r="L2172" s="8">
        <f t="shared" si="233"/>
        <v>0</v>
      </c>
      <c r="M2172" s="8">
        <f t="shared" si="234"/>
        <v>0</v>
      </c>
      <c r="N2172" s="8">
        <f t="shared" si="235"/>
        <v>0</v>
      </c>
      <c r="O2172" s="8">
        <f t="shared" si="236"/>
        <v>0</v>
      </c>
      <c r="P2172" s="8">
        <f>IF(K2172&lt;&gt;"是",0,IF(税费设置!$B$6="是",E2172/(1+税费设置!$B$10),E2172))</f>
        <v>0</v>
      </c>
      <c r="Q2172" s="8">
        <f>IF(K2172&lt;&gt;"是",0,P2172*税费设置!$B$8)</f>
        <v>0</v>
      </c>
      <c r="R2172" s="8">
        <f>IF(K2172&lt;&gt;"是",0,P2172*税费设置!$B$9)</f>
        <v>0</v>
      </c>
      <c r="S2172" s="8">
        <f t="shared" si="237"/>
        <v>0</v>
      </c>
    </row>
    <row r="2173" spans="1:19" ht="13.9">
      <c r="A2173" s="6" t="str">
        <f>IF(总支出!A2173="","",总支出!A2173)</f>
        <v/>
      </c>
      <c r="B2173" s="7" t="str">
        <f>IF(总支出!B2173="","",总支出!B2173)</f>
        <v/>
      </c>
      <c r="C2173" s="6" t="str">
        <f t="shared" si="231"/>
        <v/>
      </c>
      <c r="D2173" s="6" t="str">
        <f>IF(总支出!C2173="","",总支出!C2173)</f>
        <v/>
      </c>
      <c r="E2173" s="8" t="str">
        <f>IF(总支出!D2173="","",总支出!D2173)</f>
        <v/>
      </c>
      <c r="F2173" s="6" t="str">
        <f>IF(总支出!E2173="","",总支出!E2173)</f>
        <v/>
      </c>
      <c r="G2173" s="6" t="str">
        <f>IF(总支出!H2173="","",总支出!H2173)</f>
        <v/>
      </c>
      <c r="H2173" s="6" t="str">
        <f>IF(总支出!I2173="","自动",总支出!I2173)</f>
        <v>自动</v>
      </c>
      <c r="I2173" s="6" t="str">
        <f>IF(F2173="","",IFERROR(VLOOKUP(F2173,税费设置!$A$15:$B$27,2,FALSE),"含税不明"))</f>
        <v/>
      </c>
      <c r="J2173" s="6" t="str">
        <f t="shared" si="232"/>
        <v/>
      </c>
      <c r="K2173" s="6" t="str">
        <f>IF(AND(税费设置!$B$5="是",G2173="个人支出",J2173="应税"),"是","否")</f>
        <v>否</v>
      </c>
      <c r="L2173" s="8">
        <f t="shared" si="233"/>
        <v>0</v>
      </c>
      <c r="M2173" s="8">
        <f t="shared" si="234"/>
        <v>0</v>
      </c>
      <c r="N2173" s="8">
        <f t="shared" si="235"/>
        <v>0</v>
      </c>
      <c r="O2173" s="8">
        <f t="shared" si="236"/>
        <v>0</v>
      </c>
      <c r="P2173" s="8">
        <f>IF(K2173&lt;&gt;"是",0,IF(税费设置!$B$6="是",E2173/(1+税费设置!$B$10),E2173))</f>
        <v>0</v>
      </c>
      <c r="Q2173" s="8">
        <f>IF(K2173&lt;&gt;"是",0,P2173*税费设置!$B$8)</f>
        <v>0</v>
      </c>
      <c r="R2173" s="8">
        <f>IF(K2173&lt;&gt;"是",0,P2173*税费设置!$B$9)</f>
        <v>0</v>
      </c>
      <c r="S2173" s="8">
        <f t="shared" si="237"/>
        <v>0</v>
      </c>
    </row>
    <row r="2174" spans="1:19" ht="13.9">
      <c r="A2174" s="6" t="str">
        <f>IF(总支出!A2174="","",总支出!A2174)</f>
        <v/>
      </c>
      <c r="B2174" s="7" t="str">
        <f>IF(总支出!B2174="","",总支出!B2174)</f>
        <v/>
      </c>
      <c r="C2174" s="6" t="str">
        <f t="shared" si="231"/>
        <v/>
      </c>
      <c r="D2174" s="6" t="str">
        <f>IF(总支出!C2174="","",总支出!C2174)</f>
        <v/>
      </c>
      <c r="E2174" s="8" t="str">
        <f>IF(总支出!D2174="","",总支出!D2174)</f>
        <v/>
      </c>
      <c r="F2174" s="6" t="str">
        <f>IF(总支出!E2174="","",总支出!E2174)</f>
        <v/>
      </c>
      <c r="G2174" s="6" t="str">
        <f>IF(总支出!H2174="","",总支出!H2174)</f>
        <v/>
      </c>
      <c r="H2174" s="6" t="str">
        <f>IF(总支出!I2174="","自动",总支出!I2174)</f>
        <v>自动</v>
      </c>
      <c r="I2174" s="6" t="str">
        <f>IF(F2174="","",IFERROR(VLOOKUP(F2174,税费设置!$A$15:$B$27,2,FALSE),"含税不明"))</f>
        <v/>
      </c>
      <c r="J2174" s="6" t="str">
        <f t="shared" si="232"/>
        <v/>
      </c>
      <c r="K2174" s="6" t="str">
        <f>IF(AND(税费设置!$B$5="是",G2174="个人支出",J2174="应税"),"是","否")</f>
        <v>否</v>
      </c>
      <c r="L2174" s="8">
        <f t="shared" si="233"/>
        <v>0</v>
      </c>
      <c r="M2174" s="8">
        <f t="shared" si="234"/>
        <v>0</v>
      </c>
      <c r="N2174" s="8">
        <f t="shared" si="235"/>
        <v>0</v>
      </c>
      <c r="O2174" s="8">
        <f t="shared" si="236"/>
        <v>0</v>
      </c>
      <c r="P2174" s="8">
        <f>IF(K2174&lt;&gt;"是",0,IF(税费设置!$B$6="是",E2174/(1+税费设置!$B$10),E2174))</f>
        <v>0</v>
      </c>
      <c r="Q2174" s="8">
        <f>IF(K2174&lt;&gt;"是",0,P2174*税费设置!$B$8)</f>
        <v>0</v>
      </c>
      <c r="R2174" s="8">
        <f>IF(K2174&lt;&gt;"是",0,P2174*税费设置!$B$9)</f>
        <v>0</v>
      </c>
      <c r="S2174" s="8">
        <f t="shared" si="237"/>
        <v>0</v>
      </c>
    </row>
    <row r="2175" spans="1:19" ht="13.9">
      <c r="A2175" s="6" t="str">
        <f>IF(总支出!A2175="","",总支出!A2175)</f>
        <v/>
      </c>
      <c r="B2175" s="7" t="str">
        <f>IF(总支出!B2175="","",总支出!B2175)</f>
        <v/>
      </c>
      <c r="C2175" s="6" t="str">
        <f t="shared" si="231"/>
        <v/>
      </c>
      <c r="D2175" s="6" t="str">
        <f>IF(总支出!C2175="","",总支出!C2175)</f>
        <v/>
      </c>
      <c r="E2175" s="8" t="str">
        <f>IF(总支出!D2175="","",总支出!D2175)</f>
        <v/>
      </c>
      <c r="F2175" s="6" t="str">
        <f>IF(总支出!E2175="","",总支出!E2175)</f>
        <v/>
      </c>
      <c r="G2175" s="6" t="str">
        <f>IF(总支出!H2175="","",总支出!H2175)</f>
        <v/>
      </c>
      <c r="H2175" s="6" t="str">
        <f>IF(总支出!I2175="","自动",总支出!I2175)</f>
        <v>自动</v>
      </c>
      <c r="I2175" s="6" t="str">
        <f>IF(F2175="","",IFERROR(VLOOKUP(F2175,税费设置!$A$15:$B$27,2,FALSE),"含税不明"))</f>
        <v/>
      </c>
      <c r="J2175" s="6" t="str">
        <f t="shared" si="232"/>
        <v/>
      </c>
      <c r="K2175" s="6" t="str">
        <f>IF(AND(税费设置!$B$5="是",G2175="个人支出",J2175="应税"),"是","否")</f>
        <v>否</v>
      </c>
      <c r="L2175" s="8">
        <f t="shared" si="233"/>
        <v>0</v>
      </c>
      <c r="M2175" s="8">
        <f t="shared" si="234"/>
        <v>0</v>
      </c>
      <c r="N2175" s="8">
        <f t="shared" si="235"/>
        <v>0</v>
      </c>
      <c r="O2175" s="8">
        <f t="shared" si="236"/>
        <v>0</v>
      </c>
      <c r="P2175" s="8">
        <f>IF(K2175&lt;&gt;"是",0,IF(税费设置!$B$6="是",E2175/(1+税费设置!$B$10),E2175))</f>
        <v>0</v>
      </c>
      <c r="Q2175" s="8">
        <f>IF(K2175&lt;&gt;"是",0,P2175*税费设置!$B$8)</f>
        <v>0</v>
      </c>
      <c r="R2175" s="8">
        <f>IF(K2175&lt;&gt;"是",0,P2175*税费设置!$B$9)</f>
        <v>0</v>
      </c>
      <c r="S2175" s="8">
        <f t="shared" si="237"/>
        <v>0</v>
      </c>
    </row>
    <row r="2176" spans="1:19" ht="13.9">
      <c r="A2176" s="6" t="str">
        <f>IF(总支出!A2176="","",总支出!A2176)</f>
        <v/>
      </c>
      <c r="B2176" s="7" t="str">
        <f>IF(总支出!B2176="","",总支出!B2176)</f>
        <v/>
      </c>
      <c r="C2176" s="6" t="str">
        <f t="shared" si="231"/>
        <v/>
      </c>
      <c r="D2176" s="6" t="str">
        <f>IF(总支出!C2176="","",总支出!C2176)</f>
        <v/>
      </c>
      <c r="E2176" s="8" t="str">
        <f>IF(总支出!D2176="","",总支出!D2176)</f>
        <v/>
      </c>
      <c r="F2176" s="6" t="str">
        <f>IF(总支出!E2176="","",总支出!E2176)</f>
        <v/>
      </c>
      <c r="G2176" s="6" t="str">
        <f>IF(总支出!H2176="","",总支出!H2176)</f>
        <v/>
      </c>
      <c r="H2176" s="6" t="str">
        <f>IF(总支出!I2176="","自动",总支出!I2176)</f>
        <v>自动</v>
      </c>
      <c r="I2176" s="6" t="str">
        <f>IF(F2176="","",IFERROR(VLOOKUP(F2176,税费设置!$A$15:$B$27,2,FALSE),"含税不明"))</f>
        <v/>
      </c>
      <c r="J2176" s="6" t="str">
        <f t="shared" si="232"/>
        <v/>
      </c>
      <c r="K2176" s="6" t="str">
        <f>IF(AND(税费设置!$B$5="是",G2176="个人支出",J2176="应税"),"是","否")</f>
        <v>否</v>
      </c>
      <c r="L2176" s="8">
        <f t="shared" si="233"/>
        <v>0</v>
      </c>
      <c r="M2176" s="8">
        <f t="shared" si="234"/>
        <v>0</v>
      </c>
      <c r="N2176" s="8">
        <f t="shared" si="235"/>
        <v>0</v>
      </c>
      <c r="O2176" s="8">
        <f t="shared" si="236"/>
        <v>0</v>
      </c>
      <c r="P2176" s="8">
        <f>IF(K2176&lt;&gt;"是",0,IF(税费设置!$B$6="是",E2176/(1+税费设置!$B$10),E2176))</f>
        <v>0</v>
      </c>
      <c r="Q2176" s="8">
        <f>IF(K2176&lt;&gt;"是",0,P2176*税费设置!$B$8)</f>
        <v>0</v>
      </c>
      <c r="R2176" s="8">
        <f>IF(K2176&lt;&gt;"是",0,P2176*税费设置!$B$9)</f>
        <v>0</v>
      </c>
      <c r="S2176" s="8">
        <f t="shared" si="237"/>
        <v>0</v>
      </c>
    </row>
    <row r="2177" spans="1:19" ht="13.9">
      <c r="A2177" s="6" t="str">
        <f>IF(总支出!A2177="","",总支出!A2177)</f>
        <v/>
      </c>
      <c r="B2177" s="7" t="str">
        <f>IF(总支出!B2177="","",总支出!B2177)</f>
        <v/>
      </c>
      <c r="C2177" s="6" t="str">
        <f t="shared" si="231"/>
        <v/>
      </c>
      <c r="D2177" s="6" t="str">
        <f>IF(总支出!C2177="","",总支出!C2177)</f>
        <v/>
      </c>
      <c r="E2177" s="8" t="str">
        <f>IF(总支出!D2177="","",总支出!D2177)</f>
        <v/>
      </c>
      <c r="F2177" s="6" t="str">
        <f>IF(总支出!E2177="","",总支出!E2177)</f>
        <v/>
      </c>
      <c r="G2177" s="6" t="str">
        <f>IF(总支出!H2177="","",总支出!H2177)</f>
        <v/>
      </c>
      <c r="H2177" s="6" t="str">
        <f>IF(总支出!I2177="","自动",总支出!I2177)</f>
        <v>自动</v>
      </c>
      <c r="I2177" s="6" t="str">
        <f>IF(F2177="","",IFERROR(VLOOKUP(F2177,税费设置!$A$15:$B$27,2,FALSE),"含税不明"))</f>
        <v/>
      </c>
      <c r="J2177" s="6" t="str">
        <f t="shared" si="232"/>
        <v/>
      </c>
      <c r="K2177" s="6" t="str">
        <f>IF(AND(税费设置!$B$5="是",G2177="个人支出",J2177="应税"),"是","否")</f>
        <v>否</v>
      </c>
      <c r="L2177" s="8">
        <f t="shared" si="233"/>
        <v>0</v>
      </c>
      <c r="M2177" s="8">
        <f t="shared" si="234"/>
        <v>0</v>
      </c>
      <c r="N2177" s="8">
        <f t="shared" si="235"/>
        <v>0</v>
      </c>
      <c r="O2177" s="8">
        <f t="shared" si="236"/>
        <v>0</v>
      </c>
      <c r="P2177" s="8">
        <f>IF(K2177&lt;&gt;"是",0,IF(税费设置!$B$6="是",E2177/(1+税费设置!$B$10),E2177))</f>
        <v>0</v>
      </c>
      <c r="Q2177" s="8">
        <f>IF(K2177&lt;&gt;"是",0,P2177*税费设置!$B$8)</f>
        <v>0</v>
      </c>
      <c r="R2177" s="8">
        <f>IF(K2177&lt;&gt;"是",0,P2177*税费设置!$B$9)</f>
        <v>0</v>
      </c>
      <c r="S2177" s="8">
        <f t="shared" si="237"/>
        <v>0</v>
      </c>
    </row>
    <row r="2178" spans="1:19" ht="13.9">
      <c r="A2178" s="6" t="str">
        <f>IF(总支出!A2178="","",总支出!A2178)</f>
        <v/>
      </c>
      <c r="B2178" s="7" t="str">
        <f>IF(总支出!B2178="","",总支出!B2178)</f>
        <v/>
      </c>
      <c r="C2178" s="6" t="str">
        <f t="shared" si="231"/>
        <v/>
      </c>
      <c r="D2178" s="6" t="str">
        <f>IF(总支出!C2178="","",总支出!C2178)</f>
        <v/>
      </c>
      <c r="E2178" s="8" t="str">
        <f>IF(总支出!D2178="","",总支出!D2178)</f>
        <v/>
      </c>
      <c r="F2178" s="6" t="str">
        <f>IF(总支出!E2178="","",总支出!E2178)</f>
        <v/>
      </c>
      <c r="G2178" s="6" t="str">
        <f>IF(总支出!H2178="","",总支出!H2178)</f>
        <v/>
      </c>
      <c r="H2178" s="6" t="str">
        <f>IF(总支出!I2178="","自动",总支出!I2178)</f>
        <v>自动</v>
      </c>
      <c r="I2178" s="6" t="str">
        <f>IF(F2178="","",IFERROR(VLOOKUP(F2178,税费设置!$A$15:$B$27,2,FALSE),"含税不明"))</f>
        <v/>
      </c>
      <c r="J2178" s="6" t="str">
        <f t="shared" si="232"/>
        <v/>
      </c>
      <c r="K2178" s="6" t="str">
        <f>IF(AND(税费设置!$B$5="是",G2178="个人支出",J2178="应税"),"是","否")</f>
        <v>否</v>
      </c>
      <c r="L2178" s="8">
        <f t="shared" si="233"/>
        <v>0</v>
      </c>
      <c r="M2178" s="8">
        <f t="shared" si="234"/>
        <v>0</v>
      </c>
      <c r="N2178" s="8">
        <f t="shared" si="235"/>
        <v>0</v>
      </c>
      <c r="O2178" s="8">
        <f t="shared" si="236"/>
        <v>0</v>
      </c>
      <c r="P2178" s="8">
        <f>IF(K2178&lt;&gt;"是",0,IF(税费设置!$B$6="是",E2178/(1+税费设置!$B$10),E2178))</f>
        <v>0</v>
      </c>
      <c r="Q2178" s="8">
        <f>IF(K2178&lt;&gt;"是",0,P2178*税费设置!$B$8)</f>
        <v>0</v>
      </c>
      <c r="R2178" s="8">
        <f>IF(K2178&lt;&gt;"是",0,P2178*税费设置!$B$9)</f>
        <v>0</v>
      </c>
      <c r="S2178" s="8">
        <f t="shared" si="237"/>
        <v>0</v>
      </c>
    </row>
    <row r="2179" spans="1:19" ht="13.9">
      <c r="A2179" s="6" t="str">
        <f>IF(总支出!A2179="","",总支出!A2179)</f>
        <v/>
      </c>
      <c r="B2179" s="7" t="str">
        <f>IF(总支出!B2179="","",总支出!B2179)</f>
        <v/>
      </c>
      <c r="C2179" s="6" t="str">
        <f t="shared" si="231"/>
        <v/>
      </c>
      <c r="D2179" s="6" t="str">
        <f>IF(总支出!C2179="","",总支出!C2179)</f>
        <v/>
      </c>
      <c r="E2179" s="8" t="str">
        <f>IF(总支出!D2179="","",总支出!D2179)</f>
        <v/>
      </c>
      <c r="F2179" s="6" t="str">
        <f>IF(总支出!E2179="","",总支出!E2179)</f>
        <v/>
      </c>
      <c r="G2179" s="6" t="str">
        <f>IF(总支出!H2179="","",总支出!H2179)</f>
        <v/>
      </c>
      <c r="H2179" s="6" t="str">
        <f>IF(总支出!I2179="","自动",总支出!I2179)</f>
        <v>自动</v>
      </c>
      <c r="I2179" s="6" t="str">
        <f>IF(F2179="","",IFERROR(VLOOKUP(F2179,税费设置!$A$15:$B$27,2,FALSE),"含税不明"))</f>
        <v/>
      </c>
      <c r="J2179" s="6" t="str">
        <f t="shared" si="232"/>
        <v/>
      </c>
      <c r="K2179" s="6" t="str">
        <f>IF(AND(税费设置!$B$5="是",G2179="个人支出",J2179="应税"),"是","否")</f>
        <v>否</v>
      </c>
      <c r="L2179" s="8">
        <f t="shared" si="233"/>
        <v>0</v>
      </c>
      <c r="M2179" s="8">
        <f t="shared" si="234"/>
        <v>0</v>
      </c>
      <c r="N2179" s="8">
        <f t="shared" si="235"/>
        <v>0</v>
      </c>
      <c r="O2179" s="8">
        <f t="shared" si="236"/>
        <v>0</v>
      </c>
      <c r="P2179" s="8">
        <f>IF(K2179&lt;&gt;"是",0,IF(税费设置!$B$6="是",E2179/(1+税费设置!$B$10),E2179))</f>
        <v>0</v>
      </c>
      <c r="Q2179" s="8">
        <f>IF(K2179&lt;&gt;"是",0,P2179*税费设置!$B$8)</f>
        <v>0</v>
      </c>
      <c r="R2179" s="8">
        <f>IF(K2179&lt;&gt;"是",0,P2179*税费设置!$B$9)</f>
        <v>0</v>
      </c>
      <c r="S2179" s="8">
        <f t="shared" si="237"/>
        <v>0</v>
      </c>
    </row>
    <row r="2180" spans="1:19" ht="13.9">
      <c r="A2180" s="6" t="str">
        <f>IF(总支出!A2180="","",总支出!A2180)</f>
        <v/>
      </c>
      <c r="B2180" s="7" t="str">
        <f>IF(总支出!B2180="","",总支出!B2180)</f>
        <v/>
      </c>
      <c r="C2180" s="6" t="str">
        <f t="shared" ref="C2180:C2243" si="238">IF(B2180="","",TEXT(B2180,"yyyy-mm"))</f>
        <v/>
      </c>
      <c r="D2180" s="6" t="str">
        <f>IF(总支出!C2180="","",总支出!C2180)</f>
        <v/>
      </c>
      <c r="E2180" s="8" t="str">
        <f>IF(总支出!D2180="","",总支出!D2180)</f>
        <v/>
      </c>
      <c r="F2180" s="6" t="str">
        <f>IF(总支出!E2180="","",总支出!E2180)</f>
        <v/>
      </c>
      <c r="G2180" s="6" t="str">
        <f>IF(总支出!H2180="","",总支出!H2180)</f>
        <v/>
      </c>
      <c r="H2180" s="6" t="str">
        <f>IF(总支出!I2180="","自动",总支出!I2180)</f>
        <v>自动</v>
      </c>
      <c r="I2180" s="6" t="str">
        <f>IF(F2180="","",IFERROR(VLOOKUP(F2180,税费设置!$A$15:$B$27,2,FALSE),"含税不明"))</f>
        <v/>
      </c>
      <c r="J2180" s="6" t="str">
        <f t="shared" ref="J2180:J2243" si="239">IF(D2180="","",IF(H2180="自动",I2180,H2180))</f>
        <v/>
      </c>
      <c r="K2180" s="6" t="str">
        <f>IF(AND(税费设置!$B$5="是",G2180="个人支出",J2180="应税"),"是","否")</f>
        <v>否</v>
      </c>
      <c r="L2180" s="8">
        <f t="shared" ref="L2180:L2243" si="240">IF(K2180="是",E2180,0)</f>
        <v>0</v>
      </c>
      <c r="M2180" s="8">
        <f t="shared" ref="M2180:M2243" si="241">IF(AND(G2180="个人支出",J2180="零税率"),E2180,0)</f>
        <v>0</v>
      </c>
      <c r="N2180" s="8">
        <f t="shared" ref="N2180:N2243" si="242">IF(AND(G2180="个人支出",J2180="免税"),E2180,0)</f>
        <v>0</v>
      </c>
      <c r="O2180" s="8">
        <f t="shared" ref="O2180:O2243" si="243">IF(AND(G2180="个人支出",OR(J2180="含税不明",J2180="不适用")),E2180,0)</f>
        <v>0</v>
      </c>
      <c r="P2180" s="8">
        <f>IF(K2180&lt;&gt;"是",0,IF(税费设置!$B$6="是",E2180/(1+税费设置!$B$10),E2180))</f>
        <v>0</v>
      </c>
      <c r="Q2180" s="8">
        <f>IF(K2180&lt;&gt;"是",0,P2180*税费设置!$B$8)</f>
        <v>0</v>
      </c>
      <c r="R2180" s="8">
        <f>IF(K2180&lt;&gt;"是",0,P2180*税费设置!$B$9)</f>
        <v>0</v>
      </c>
      <c r="S2180" s="8">
        <f t="shared" ref="S2180:S2243" si="244">Q2180+R2180</f>
        <v>0</v>
      </c>
    </row>
    <row r="2181" spans="1:19" ht="13.9">
      <c r="A2181" s="6" t="str">
        <f>IF(总支出!A2181="","",总支出!A2181)</f>
        <v/>
      </c>
      <c r="B2181" s="7" t="str">
        <f>IF(总支出!B2181="","",总支出!B2181)</f>
        <v/>
      </c>
      <c r="C2181" s="6" t="str">
        <f t="shared" si="238"/>
        <v/>
      </c>
      <c r="D2181" s="6" t="str">
        <f>IF(总支出!C2181="","",总支出!C2181)</f>
        <v/>
      </c>
      <c r="E2181" s="8" t="str">
        <f>IF(总支出!D2181="","",总支出!D2181)</f>
        <v/>
      </c>
      <c r="F2181" s="6" t="str">
        <f>IF(总支出!E2181="","",总支出!E2181)</f>
        <v/>
      </c>
      <c r="G2181" s="6" t="str">
        <f>IF(总支出!H2181="","",总支出!H2181)</f>
        <v/>
      </c>
      <c r="H2181" s="6" t="str">
        <f>IF(总支出!I2181="","自动",总支出!I2181)</f>
        <v>自动</v>
      </c>
      <c r="I2181" s="6" t="str">
        <f>IF(F2181="","",IFERROR(VLOOKUP(F2181,税费设置!$A$15:$B$27,2,FALSE),"含税不明"))</f>
        <v/>
      </c>
      <c r="J2181" s="6" t="str">
        <f t="shared" si="239"/>
        <v/>
      </c>
      <c r="K2181" s="6" t="str">
        <f>IF(AND(税费设置!$B$5="是",G2181="个人支出",J2181="应税"),"是","否")</f>
        <v>否</v>
      </c>
      <c r="L2181" s="8">
        <f t="shared" si="240"/>
        <v>0</v>
      </c>
      <c r="M2181" s="8">
        <f t="shared" si="241"/>
        <v>0</v>
      </c>
      <c r="N2181" s="8">
        <f t="shared" si="242"/>
        <v>0</v>
      </c>
      <c r="O2181" s="8">
        <f t="shared" si="243"/>
        <v>0</v>
      </c>
      <c r="P2181" s="8">
        <f>IF(K2181&lt;&gt;"是",0,IF(税费设置!$B$6="是",E2181/(1+税费设置!$B$10),E2181))</f>
        <v>0</v>
      </c>
      <c r="Q2181" s="8">
        <f>IF(K2181&lt;&gt;"是",0,P2181*税费设置!$B$8)</f>
        <v>0</v>
      </c>
      <c r="R2181" s="8">
        <f>IF(K2181&lt;&gt;"是",0,P2181*税费设置!$B$9)</f>
        <v>0</v>
      </c>
      <c r="S2181" s="8">
        <f t="shared" si="244"/>
        <v>0</v>
      </c>
    </row>
    <row r="2182" spans="1:19" ht="13.9">
      <c r="A2182" s="6" t="str">
        <f>IF(总支出!A2182="","",总支出!A2182)</f>
        <v/>
      </c>
      <c r="B2182" s="7" t="str">
        <f>IF(总支出!B2182="","",总支出!B2182)</f>
        <v/>
      </c>
      <c r="C2182" s="6" t="str">
        <f t="shared" si="238"/>
        <v/>
      </c>
      <c r="D2182" s="6" t="str">
        <f>IF(总支出!C2182="","",总支出!C2182)</f>
        <v/>
      </c>
      <c r="E2182" s="8" t="str">
        <f>IF(总支出!D2182="","",总支出!D2182)</f>
        <v/>
      </c>
      <c r="F2182" s="6" t="str">
        <f>IF(总支出!E2182="","",总支出!E2182)</f>
        <v/>
      </c>
      <c r="G2182" s="6" t="str">
        <f>IF(总支出!H2182="","",总支出!H2182)</f>
        <v/>
      </c>
      <c r="H2182" s="6" t="str">
        <f>IF(总支出!I2182="","自动",总支出!I2182)</f>
        <v>自动</v>
      </c>
      <c r="I2182" s="6" t="str">
        <f>IF(F2182="","",IFERROR(VLOOKUP(F2182,税费设置!$A$15:$B$27,2,FALSE),"含税不明"))</f>
        <v/>
      </c>
      <c r="J2182" s="6" t="str">
        <f t="shared" si="239"/>
        <v/>
      </c>
      <c r="K2182" s="6" t="str">
        <f>IF(AND(税费设置!$B$5="是",G2182="个人支出",J2182="应税"),"是","否")</f>
        <v>否</v>
      </c>
      <c r="L2182" s="8">
        <f t="shared" si="240"/>
        <v>0</v>
      </c>
      <c r="M2182" s="8">
        <f t="shared" si="241"/>
        <v>0</v>
      </c>
      <c r="N2182" s="8">
        <f t="shared" si="242"/>
        <v>0</v>
      </c>
      <c r="O2182" s="8">
        <f t="shared" si="243"/>
        <v>0</v>
      </c>
      <c r="P2182" s="8">
        <f>IF(K2182&lt;&gt;"是",0,IF(税费设置!$B$6="是",E2182/(1+税费设置!$B$10),E2182))</f>
        <v>0</v>
      </c>
      <c r="Q2182" s="8">
        <f>IF(K2182&lt;&gt;"是",0,P2182*税费设置!$B$8)</f>
        <v>0</v>
      </c>
      <c r="R2182" s="8">
        <f>IF(K2182&lt;&gt;"是",0,P2182*税费设置!$B$9)</f>
        <v>0</v>
      </c>
      <c r="S2182" s="8">
        <f t="shared" si="244"/>
        <v>0</v>
      </c>
    </row>
    <row r="2183" spans="1:19" ht="13.9">
      <c r="A2183" s="6" t="str">
        <f>IF(总支出!A2183="","",总支出!A2183)</f>
        <v/>
      </c>
      <c r="B2183" s="7" t="str">
        <f>IF(总支出!B2183="","",总支出!B2183)</f>
        <v/>
      </c>
      <c r="C2183" s="6" t="str">
        <f t="shared" si="238"/>
        <v/>
      </c>
      <c r="D2183" s="6" t="str">
        <f>IF(总支出!C2183="","",总支出!C2183)</f>
        <v/>
      </c>
      <c r="E2183" s="8" t="str">
        <f>IF(总支出!D2183="","",总支出!D2183)</f>
        <v/>
      </c>
      <c r="F2183" s="6" t="str">
        <f>IF(总支出!E2183="","",总支出!E2183)</f>
        <v/>
      </c>
      <c r="G2183" s="6" t="str">
        <f>IF(总支出!H2183="","",总支出!H2183)</f>
        <v/>
      </c>
      <c r="H2183" s="6" t="str">
        <f>IF(总支出!I2183="","自动",总支出!I2183)</f>
        <v>自动</v>
      </c>
      <c r="I2183" s="6" t="str">
        <f>IF(F2183="","",IFERROR(VLOOKUP(F2183,税费设置!$A$15:$B$27,2,FALSE),"含税不明"))</f>
        <v/>
      </c>
      <c r="J2183" s="6" t="str">
        <f t="shared" si="239"/>
        <v/>
      </c>
      <c r="K2183" s="6" t="str">
        <f>IF(AND(税费设置!$B$5="是",G2183="个人支出",J2183="应税"),"是","否")</f>
        <v>否</v>
      </c>
      <c r="L2183" s="8">
        <f t="shared" si="240"/>
        <v>0</v>
      </c>
      <c r="M2183" s="8">
        <f t="shared" si="241"/>
        <v>0</v>
      </c>
      <c r="N2183" s="8">
        <f t="shared" si="242"/>
        <v>0</v>
      </c>
      <c r="O2183" s="8">
        <f t="shared" si="243"/>
        <v>0</v>
      </c>
      <c r="P2183" s="8">
        <f>IF(K2183&lt;&gt;"是",0,IF(税费设置!$B$6="是",E2183/(1+税费设置!$B$10),E2183))</f>
        <v>0</v>
      </c>
      <c r="Q2183" s="8">
        <f>IF(K2183&lt;&gt;"是",0,P2183*税费设置!$B$8)</f>
        <v>0</v>
      </c>
      <c r="R2183" s="8">
        <f>IF(K2183&lt;&gt;"是",0,P2183*税费设置!$B$9)</f>
        <v>0</v>
      </c>
      <c r="S2183" s="8">
        <f t="shared" si="244"/>
        <v>0</v>
      </c>
    </row>
    <row r="2184" spans="1:19" ht="13.9">
      <c r="A2184" s="6" t="str">
        <f>IF(总支出!A2184="","",总支出!A2184)</f>
        <v/>
      </c>
      <c r="B2184" s="7" t="str">
        <f>IF(总支出!B2184="","",总支出!B2184)</f>
        <v/>
      </c>
      <c r="C2184" s="6" t="str">
        <f t="shared" si="238"/>
        <v/>
      </c>
      <c r="D2184" s="6" t="str">
        <f>IF(总支出!C2184="","",总支出!C2184)</f>
        <v/>
      </c>
      <c r="E2184" s="8" t="str">
        <f>IF(总支出!D2184="","",总支出!D2184)</f>
        <v/>
      </c>
      <c r="F2184" s="6" t="str">
        <f>IF(总支出!E2184="","",总支出!E2184)</f>
        <v/>
      </c>
      <c r="G2184" s="6" t="str">
        <f>IF(总支出!H2184="","",总支出!H2184)</f>
        <v/>
      </c>
      <c r="H2184" s="6" t="str">
        <f>IF(总支出!I2184="","自动",总支出!I2184)</f>
        <v>自动</v>
      </c>
      <c r="I2184" s="6" t="str">
        <f>IF(F2184="","",IFERROR(VLOOKUP(F2184,税费设置!$A$15:$B$27,2,FALSE),"含税不明"))</f>
        <v/>
      </c>
      <c r="J2184" s="6" t="str">
        <f t="shared" si="239"/>
        <v/>
      </c>
      <c r="K2184" s="6" t="str">
        <f>IF(AND(税费设置!$B$5="是",G2184="个人支出",J2184="应税"),"是","否")</f>
        <v>否</v>
      </c>
      <c r="L2184" s="8">
        <f t="shared" si="240"/>
        <v>0</v>
      </c>
      <c r="M2184" s="8">
        <f t="shared" si="241"/>
        <v>0</v>
      </c>
      <c r="N2184" s="8">
        <f t="shared" si="242"/>
        <v>0</v>
      </c>
      <c r="O2184" s="8">
        <f t="shared" si="243"/>
        <v>0</v>
      </c>
      <c r="P2184" s="8">
        <f>IF(K2184&lt;&gt;"是",0,IF(税费设置!$B$6="是",E2184/(1+税费设置!$B$10),E2184))</f>
        <v>0</v>
      </c>
      <c r="Q2184" s="8">
        <f>IF(K2184&lt;&gt;"是",0,P2184*税费设置!$B$8)</f>
        <v>0</v>
      </c>
      <c r="R2184" s="8">
        <f>IF(K2184&lt;&gt;"是",0,P2184*税费设置!$B$9)</f>
        <v>0</v>
      </c>
      <c r="S2184" s="8">
        <f t="shared" si="244"/>
        <v>0</v>
      </c>
    </row>
    <row r="2185" spans="1:19" ht="13.9">
      <c r="A2185" s="6" t="str">
        <f>IF(总支出!A2185="","",总支出!A2185)</f>
        <v/>
      </c>
      <c r="B2185" s="7" t="str">
        <f>IF(总支出!B2185="","",总支出!B2185)</f>
        <v/>
      </c>
      <c r="C2185" s="6" t="str">
        <f t="shared" si="238"/>
        <v/>
      </c>
      <c r="D2185" s="6" t="str">
        <f>IF(总支出!C2185="","",总支出!C2185)</f>
        <v/>
      </c>
      <c r="E2185" s="8" t="str">
        <f>IF(总支出!D2185="","",总支出!D2185)</f>
        <v/>
      </c>
      <c r="F2185" s="6" t="str">
        <f>IF(总支出!E2185="","",总支出!E2185)</f>
        <v/>
      </c>
      <c r="G2185" s="6" t="str">
        <f>IF(总支出!H2185="","",总支出!H2185)</f>
        <v/>
      </c>
      <c r="H2185" s="6" t="str">
        <f>IF(总支出!I2185="","自动",总支出!I2185)</f>
        <v>自动</v>
      </c>
      <c r="I2185" s="6" t="str">
        <f>IF(F2185="","",IFERROR(VLOOKUP(F2185,税费设置!$A$15:$B$27,2,FALSE),"含税不明"))</f>
        <v/>
      </c>
      <c r="J2185" s="6" t="str">
        <f t="shared" si="239"/>
        <v/>
      </c>
      <c r="K2185" s="6" t="str">
        <f>IF(AND(税费设置!$B$5="是",G2185="个人支出",J2185="应税"),"是","否")</f>
        <v>否</v>
      </c>
      <c r="L2185" s="8">
        <f t="shared" si="240"/>
        <v>0</v>
      </c>
      <c r="M2185" s="8">
        <f t="shared" si="241"/>
        <v>0</v>
      </c>
      <c r="N2185" s="8">
        <f t="shared" si="242"/>
        <v>0</v>
      </c>
      <c r="O2185" s="8">
        <f t="shared" si="243"/>
        <v>0</v>
      </c>
      <c r="P2185" s="8">
        <f>IF(K2185&lt;&gt;"是",0,IF(税费设置!$B$6="是",E2185/(1+税费设置!$B$10),E2185))</f>
        <v>0</v>
      </c>
      <c r="Q2185" s="8">
        <f>IF(K2185&lt;&gt;"是",0,P2185*税费设置!$B$8)</f>
        <v>0</v>
      </c>
      <c r="R2185" s="8">
        <f>IF(K2185&lt;&gt;"是",0,P2185*税费设置!$B$9)</f>
        <v>0</v>
      </c>
      <c r="S2185" s="8">
        <f t="shared" si="244"/>
        <v>0</v>
      </c>
    </row>
    <row r="2186" spans="1:19" ht="13.9">
      <c r="A2186" s="6" t="str">
        <f>IF(总支出!A2186="","",总支出!A2186)</f>
        <v/>
      </c>
      <c r="B2186" s="7" t="str">
        <f>IF(总支出!B2186="","",总支出!B2186)</f>
        <v/>
      </c>
      <c r="C2186" s="6" t="str">
        <f t="shared" si="238"/>
        <v/>
      </c>
      <c r="D2186" s="6" t="str">
        <f>IF(总支出!C2186="","",总支出!C2186)</f>
        <v/>
      </c>
      <c r="E2186" s="8" t="str">
        <f>IF(总支出!D2186="","",总支出!D2186)</f>
        <v/>
      </c>
      <c r="F2186" s="6" t="str">
        <f>IF(总支出!E2186="","",总支出!E2186)</f>
        <v/>
      </c>
      <c r="G2186" s="6" t="str">
        <f>IF(总支出!H2186="","",总支出!H2186)</f>
        <v/>
      </c>
      <c r="H2186" s="6" t="str">
        <f>IF(总支出!I2186="","自动",总支出!I2186)</f>
        <v>自动</v>
      </c>
      <c r="I2186" s="6" t="str">
        <f>IF(F2186="","",IFERROR(VLOOKUP(F2186,税费设置!$A$15:$B$27,2,FALSE),"含税不明"))</f>
        <v/>
      </c>
      <c r="J2186" s="6" t="str">
        <f t="shared" si="239"/>
        <v/>
      </c>
      <c r="K2186" s="6" t="str">
        <f>IF(AND(税费设置!$B$5="是",G2186="个人支出",J2186="应税"),"是","否")</f>
        <v>否</v>
      </c>
      <c r="L2186" s="8">
        <f t="shared" si="240"/>
        <v>0</v>
      </c>
      <c r="M2186" s="8">
        <f t="shared" si="241"/>
        <v>0</v>
      </c>
      <c r="N2186" s="8">
        <f t="shared" si="242"/>
        <v>0</v>
      </c>
      <c r="O2186" s="8">
        <f t="shared" si="243"/>
        <v>0</v>
      </c>
      <c r="P2186" s="8">
        <f>IF(K2186&lt;&gt;"是",0,IF(税费设置!$B$6="是",E2186/(1+税费设置!$B$10),E2186))</f>
        <v>0</v>
      </c>
      <c r="Q2186" s="8">
        <f>IF(K2186&lt;&gt;"是",0,P2186*税费设置!$B$8)</f>
        <v>0</v>
      </c>
      <c r="R2186" s="8">
        <f>IF(K2186&lt;&gt;"是",0,P2186*税费设置!$B$9)</f>
        <v>0</v>
      </c>
      <c r="S2186" s="8">
        <f t="shared" si="244"/>
        <v>0</v>
      </c>
    </row>
    <row r="2187" spans="1:19" ht="13.9">
      <c r="A2187" s="6" t="str">
        <f>IF(总支出!A2187="","",总支出!A2187)</f>
        <v/>
      </c>
      <c r="B2187" s="7" t="str">
        <f>IF(总支出!B2187="","",总支出!B2187)</f>
        <v/>
      </c>
      <c r="C2187" s="6" t="str">
        <f t="shared" si="238"/>
        <v/>
      </c>
      <c r="D2187" s="6" t="str">
        <f>IF(总支出!C2187="","",总支出!C2187)</f>
        <v/>
      </c>
      <c r="E2187" s="8" t="str">
        <f>IF(总支出!D2187="","",总支出!D2187)</f>
        <v/>
      </c>
      <c r="F2187" s="6" t="str">
        <f>IF(总支出!E2187="","",总支出!E2187)</f>
        <v/>
      </c>
      <c r="G2187" s="6" t="str">
        <f>IF(总支出!H2187="","",总支出!H2187)</f>
        <v/>
      </c>
      <c r="H2187" s="6" t="str">
        <f>IF(总支出!I2187="","自动",总支出!I2187)</f>
        <v>自动</v>
      </c>
      <c r="I2187" s="6" t="str">
        <f>IF(F2187="","",IFERROR(VLOOKUP(F2187,税费设置!$A$15:$B$27,2,FALSE),"含税不明"))</f>
        <v/>
      </c>
      <c r="J2187" s="6" t="str">
        <f t="shared" si="239"/>
        <v/>
      </c>
      <c r="K2187" s="6" t="str">
        <f>IF(AND(税费设置!$B$5="是",G2187="个人支出",J2187="应税"),"是","否")</f>
        <v>否</v>
      </c>
      <c r="L2187" s="8">
        <f t="shared" si="240"/>
        <v>0</v>
      </c>
      <c r="M2187" s="8">
        <f t="shared" si="241"/>
        <v>0</v>
      </c>
      <c r="N2187" s="8">
        <f t="shared" si="242"/>
        <v>0</v>
      </c>
      <c r="O2187" s="8">
        <f t="shared" si="243"/>
        <v>0</v>
      </c>
      <c r="P2187" s="8">
        <f>IF(K2187&lt;&gt;"是",0,IF(税费设置!$B$6="是",E2187/(1+税费设置!$B$10),E2187))</f>
        <v>0</v>
      </c>
      <c r="Q2187" s="8">
        <f>IF(K2187&lt;&gt;"是",0,P2187*税费设置!$B$8)</f>
        <v>0</v>
      </c>
      <c r="R2187" s="8">
        <f>IF(K2187&lt;&gt;"是",0,P2187*税费设置!$B$9)</f>
        <v>0</v>
      </c>
      <c r="S2187" s="8">
        <f t="shared" si="244"/>
        <v>0</v>
      </c>
    </row>
    <row r="2188" spans="1:19" ht="13.9">
      <c r="A2188" s="6" t="str">
        <f>IF(总支出!A2188="","",总支出!A2188)</f>
        <v/>
      </c>
      <c r="B2188" s="7" t="str">
        <f>IF(总支出!B2188="","",总支出!B2188)</f>
        <v/>
      </c>
      <c r="C2188" s="6" t="str">
        <f t="shared" si="238"/>
        <v/>
      </c>
      <c r="D2188" s="6" t="str">
        <f>IF(总支出!C2188="","",总支出!C2188)</f>
        <v/>
      </c>
      <c r="E2188" s="8" t="str">
        <f>IF(总支出!D2188="","",总支出!D2188)</f>
        <v/>
      </c>
      <c r="F2188" s="6" t="str">
        <f>IF(总支出!E2188="","",总支出!E2188)</f>
        <v/>
      </c>
      <c r="G2188" s="6" t="str">
        <f>IF(总支出!H2188="","",总支出!H2188)</f>
        <v/>
      </c>
      <c r="H2188" s="6" t="str">
        <f>IF(总支出!I2188="","自动",总支出!I2188)</f>
        <v>自动</v>
      </c>
      <c r="I2188" s="6" t="str">
        <f>IF(F2188="","",IFERROR(VLOOKUP(F2188,税费设置!$A$15:$B$27,2,FALSE),"含税不明"))</f>
        <v/>
      </c>
      <c r="J2188" s="6" t="str">
        <f t="shared" si="239"/>
        <v/>
      </c>
      <c r="K2188" s="6" t="str">
        <f>IF(AND(税费设置!$B$5="是",G2188="个人支出",J2188="应税"),"是","否")</f>
        <v>否</v>
      </c>
      <c r="L2188" s="8">
        <f t="shared" si="240"/>
        <v>0</v>
      </c>
      <c r="M2188" s="8">
        <f t="shared" si="241"/>
        <v>0</v>
      </c>
      <c r="N2188" s="8">
        <f t="shared" si="242"/>
        <v>0</v>
      </c>
      <c r="O2188" s="8">
        <f t="shared" si="243"/>
        <v>0</v>
      </c>
      <c r="P2188" s="8">
        <f>IF(K2188&lt;&gt;"是",0,IF(税费设置!$B$6="是",E2188/(1+税费设置!$B$10),E2188))</f>
        <v>0</v>
      </c>
      <c r="Q2188" s="8">
        <f>IF(K2188&lt;&gt;"是",0,P2188*税费设置!$B$8)</f>
        <v>0</v>
      </c>
      <c r="R2188" s="8">
        <f>IF(K2188&lt;&gt;"是",0,P2188*税费设置!$B$9)</f>
        <v>0</v>
      </c>
      <c r="S2188" s="8">
        <f t="shared" si="244"/>
        <v>0</v>
      </c>
    </row>
    <row r="2189" spans="1:19" ht="13.9">
      <c r="A2189" s="6" t="str">
        <f>IF(总支出!A2189="","",总支出!A2189)</f>
        <v/>
      </c>
      <c r="B2189" s="7" t="str">
        <f>IF(总支出!B2189="","",总支出!B2189)</f>
        <v/>
      </c>
      <c r="C2189" s="6" t="str">
        <f t="shared" si="238"/>
        <v/>
      </c>
      <c r="D2189" s="6" t="str">
        <f>IF(总支出!C2189="","",总支出!C2189)</f>
        <v/>
      </c>
      <c r="E2189" s="8" t="str">
        <f>IF(总支出!D2189="","",总支出!D2189)</f>
        <v/>
      </c>
      <c r="F2189" s="6" t="str">
        <f>IF(总支出!E2189="","",总支出!E2189)</f>
        <v/>
      </c>
      <c r="G2189" s="6" t="str">
        <f>IF(总支出!H2189="","",总支出!H2189)</f>
        <v/>
      </c>
      <c r="H2189" s="6" t="str">
        <f>IF(总支出!I2189="","自动",总支出!I2189)</f>
        <v>自动</v>
      </c>
      <c r="I2189" s="6" t="str">
        <f>IF(F2189="","",IFERROR(VLOOKUP(F2189,税费设置!$A$15:$B$27,2,FALSE),"含税不明"))</f>
        <v/>
      </c>
      <c r="J2189" s="6" t="str">
        <f t="shared" si="239"/>
        <v/>
      </c>
      <c r="K2189" s="6" t="str">
        <f>IF(AND(税费设置!$B$5="是",G2189="个人支出",J2189="应税"),"是","否")</f>
        <v>否</v>
      </c>
      <c r="L2189" s="8">
        <f t="shared" si="240"/>
        <v>0</v>
      </c>
      <c r="M2189" s="8">
        <f t="shared" si="241"/>
        <v>0</v>
      </c>
      <c r="N2189" s="8">
        <f t="shared" si="242"/>
        <v>0</v>
      </c>
      <c r="O2189" s="8">
        <f t="shared" si="243"/>
        <v>0</v>
      </c>
      <c r="P2189" s="8">
        <f>IF(K2189&lt;&gt;"是",0,IF(税费设置!$B$6="是",E2189/(1+税费设置!$B$10),E2189))</f>
        <v>0</v>
      </c>
      <c r="Q2189" s="8">
        <f>IF(K2189&lt;&gt;"是",0,P2189*税费设置!$B$8)</f>
        <v>0</v>
      </c>
      <c r="R2189" s="8">
        <f>IF(K2189&lt;&gt;"是",0,P2189*税费设置!$B$9)</f>
        <v>0</v>
      </c>
      <c r="S2189" s="8">
        <f t="shared" si="244"/>
        <v>0</v>
      </c>
    </row>
    <row r="2190" spans="1:19" ht="13.9">
      <c r="A2190" s="6" t="str">
        <f>IF(总支出!A2190="","",总支出!A2190)</f>
        <v/>
      </c>
      <c r="B2190" s="7" t="str">
        <f>IF(总支出!B2190="","",总支出!B2190)</f>
        <v/>
      </c>
      <c r="C2190" s="6" t="str">
        <f t="shared" si="238"/>
        <v/>
      </c>
      <c r="D2190" s="6" t="str">
        <f>IF(总支出!C2190="","",总支出!C2190)</f>
        <v/>
      </c>
      <c r="E2190" s="8" t="str">
        <f>IF(总支出!D2190="","",总支出!D2190)</f>
        <v/>
      </c>
      <c r="F2190" s="6" t="str">
        <f>IF(总支出!E2190="","",总支出!E2190)</f>
        <v/>
      </c>
      <c r="G2190" s="6" t="str">
        <f>IF(总支出!H2190="","",总支出!H2190)</f>
        <v/>
      </c>
      <c r="H2190" s="6" t="str">
        <f>IF(总支出!I2190="","自动",总支出!I2190)</f>
        <v>自动</v>
      </c>
      <c r="I2190" s="6" t="str">
        <f>IF(F2190="","",IFERROR(VLOOKUP(F2190,税费设置!$A$15:$B$27,2,FALSE),"含税不明"))</f>
        <v/>
      </c>
      <c r="J2190" s="6" t="str">
        <f t="shared" si="239"/>
        <v/>
      </c>
      <c r="K2190" s="6" t="str">
        <f>IF(AND(税费设置!$B$5="是",G2190="个人支出",J2190="应税"),"是","否")</f>
        <v>否</v>
      </c>
      <c r="L2190" s="8">
        <f t="shared" si="240"/>
        <v>0</v>
      </c>
      <c r="M2190" s="8">
        <f t="shared" si="241"/>
        <v>0</v>
      </c>
      <c r="N2190" s="8">
        <f t="shared" si="242"/>
        <v>0</v>
      </c>
      <c r="O2190" s="8">
        <f t="shared" si="243"/>
        <v>0</v>
      </c>
      <c r="P2190" s="8">
        <f>IF(K2190&lt;&gt;"是",0,IF(税费设置!$B$6="是",E2190/(1+税费设置!$B$10),E2190))</f>
        <v>0</v>
      </c>
      <c r="Q2190" s="8">
        <f>IF(K2190&lt;&gt;"是",0,P2190*税费设置!$B$8)</f>
        <v>0</v>
      </c>
      <c r="R2190" s="8">
        <f>IF(K2190&lt;&gt;"是",0,P2190*税费设置!$B$9)</f>
        <v>0</v>
      </c>
      <c r="S2190" s="8">
        <f t="shared" si="244"/>
        <v>0</v>
      </c>
    </row>
    <row r="2191" spans="1:19" ht="13.9">
      <c r="A2191" s="6" t="str">
        <f>IF(总支出!A2191="","",总支出!A2191)</f>
        <v/>
      </c>
      <c r="B2191" s="7" t="str">
        <f>IF(总支出!B2191="","",总支出!B2191)</f>
        <v/>
      </c>
      <c r="C2191" s="6" t="str">
        <f t="shared" si="238"/>
        <v/>
      </c>
      <c r="D2191" s="6" t="str">
        <f>IF(总支出!C2191="","",总支出!C2191)</f>
        <v/>
      </c>
      <c r="E2191" s="8" t="str">
        <f>IF(总支出!D2191="","",总支出!D2191)</f>
        <v/>
      </c>
      <c r="F2191" s="6" t="str">
        <f>IF(总支出!E2191="","",总支出!E2191)</f>
        <v/>
      </c>
      <c r="G2191" s="6" t="str">
        <f>IF(总支出!H2191="","",总支出!H2191)</f>
        <v/>
      </c>
      <c r="H2191" s="6" t="str">
        <f>IF(总支出!I2191="","自动",总支出!I2191)</f>
        <v>自动</v>
      </c>
      <c r="I2191" s="6" t="str">
        <f>IF(F2191="","",IFERROR(VLOOKUP(F2191,税费设置!$A$15:$B$27,2,FALSE),"含税不明"))</f>
        <v/>
      </c>
      <c r="J2191" s="6" t="str">
        <f t="shared" si="239"/>
        <v/>
      </c>
      <c r="K2191" s="6" t="str">
        <f>IF(AND(税费设置!$B$5="是",G2191="个人支出",J2191="应税"),"是","否")</f>
        <v>否</v>
      </c>
      <c r="L2191" s="8">
        <f t="shared" si="240"/>
        <v>0</v>
      </c>
      <c r="M2191" s="8">
        <f t="shared" si="241"/>
        <v>0</v>
      </c>
      <c r="N2191" s="8">
        <f t="shared" si="242"/>
        <v>0</v>
      </c>
      <c r="O2191" s="8">
        <f t="shared" si="243"/>
        <v>0</v>
      </c>
      <c r="P2191" s="8">
        <f>IF(K2191&lt;&gt;"是",0,IF(税费设置!$B$6="是",E2191/(1+税费设置!$B$10),E2191))</f>
        <v>0</v>
      </c>
      <c r="Q2191" s="8">
        <f>IF(K2191&lt;&gt;"是",0,P2191*税费设置!$B$8)</f>
        <v>0</v>
      </c>
      <c r="R2191" s="8">
        <f>IF(K2191&lt;&gt;"是",0,P2191*税费设置!$B$9)</f>
        <v>0</v>
      </c>
      <c r="S2191" s="8">
        <f t="shared" si="244"/>
        <v>0</v>
      </c>
    </row>
    <row r="2192" spans="1:19" ht="13.9">
      <c r="A2192" s="6" t="str">
        <f>IF(总支出!A2192="","",总支出!A2192)</f>
        <v/>
      </c>
      <c r="B2192" s="7" t="str">
        <f>IF(总支出!B2192="","",总支出!B2192)</f>
        <v/>
      </c>
      <c r="C2192" s="6" t="str">
        <f t="shared" si="238"/>
        <v/>
      </c>
      <c r="D2192" s="6" t="str">
        <f>IF(总支出!C2192="","",总支出!C2192)</f>
        <v/>
      </c>
      <c r="E2192" s="8" t="str">
        <f>IF(总支出!D2192="","",总支出!D2192)</f>
        <v/>
      </c>
      <c r="F2192" s="6" t="str">
        <f>IF(总支出!E2192="","",总支出!E2192)</f>
        <v/>
      </c>
      <c r="G2192" s="6" t="str">
        <f>IF(总支出!H2192="","",总支出!H2192)</f>
        <v/>
      </c>
      <c r="H2192" s="6" t="str">
        <f>IF(总支出!I2192="","自动",总支出!I2192)</f>
        <v>自动</v>
      </c>
      <c r="I2192" s="6" t="str">
        <f>IF(F2192="","",IFERROR(VLOOKUP(F2192,税费设置!$A$15:$B$27,2,FALSE),"含税不明"))</f>
        <v/>
      </c>
      <c r="J2192" s="6" t="str">
        <f t="shared" si="239"/>
        <v/>
      </c>
      <c r="K2192" s="6" t="str">
        <f>IF(AND(税费设置!$B$5="是",G2192="个人支出",J2192="应税"),"是","否")</f>
        <v>否</v>
      </c>
      <c r="L2192" s="8">
        <f t="shared" si="240"/>
        <v>0</v>
      </c>
      <c r="M2192" s="8">
        <f t="shared" si="241"/>
        <v>0</v>
      </c>
      <c r="N2192" s="8">
        <f t="shared" si="242"/>
        <v>0</v>
      </c>
      <c r="O2192" s="8">
        <f t="shared" si="243"/>
        <v>0</v>
      </c>
      <c r="P2192" s="8">
        <f>IF(K2192&lt;&gt;"是",0,IF(税费设置!$B$6="是",E2192/(1+税费设置!$B$10),E2192))</f>
        <v>0</v>
      </c>
      <c r="Q2192" s="8">
        <f>IF(K2192&lt;&gt;"是",0,P2192*税费设置!$B$8)</f>
        <v>0</v>
      </c>
      <c r="R2192" s="8">
        <f>IF(K2192&lt;&gt;"是",0,P2192*税费设置!$B$9)</f>
        <v>0</v>
      </c>
      <c r="S2192" s="8">
        <f t="shared" si="244"/>
        <v>0</v>
      </c>
    </row>
    <row r="2193" spans="1:19" ht="13.9">
      <c r="A2193" s="6" t="str">
        <f>IF(总支出!A2193="","",总支出!A2193)</f>
        <v/>
      </c>
      <c r="B2193" s="7" t="str">
        <f>IF(总支出!B2193="","",总支出!B2193)</f>
        <v/>
      </c>
      <c r="C2193" s="6" t="str">
        <f t="shared" si="238"/>
        <v/>
      </c>
      <c r="D2193" s="6" t="str">
        <f>IF(总支出!C2193="","",总支出!C2193)</f>
        <v/>
      </c>
      <c r="E2193" s="8" t="str">
        <f>IF(总支出!D2193="","",总支出!D2193)</f>
        <v/>
      </c>
      <c r="F2193" s="6" t="str">
        <f>IF(总支出!E2193="","",总支出!E2193)</f>
        <v/>
      </c>
      <c r="G2193" s="6" t="str">
        <f>IF(总支出!H2193="","",总支出!H2193)</f>
        <v/>
      </c>
      <c r="H2193" s="6" t="str">
        <f>IF(总支出!I2193="","自动",总支出!I2193)</f>
        <v>自动</v>
      </c>
      <c r="I2193" s="6" t="str">
        <f>IF(F2193="","",IFERROR(VLOOKUP(F2193,税费设置!$A$15:$B$27,2,FALSE),"含税不明"))</f>
        <v/>
      </c>
      <c r="J2193" s="6" t="str">
        <f t="shared" si="239"/>
        <v/>
      </c>
      <c r="K2193" s="6" t="str">
        <f>IF(AND(税费设置!$B$5="是",G2193="个人支出",J2193="应税"),"是","否")</f>
        <v>否</v>
      </c>
      <c r="L2193" s="8">
        <f t="shared" si="240"/>
        <v>0</v>
      </c>
      <c r="M2193" s="8">
        <f t="shared" si="241"/>
        <v>0</v>
      </c>
      <c r="N2193" s="8">
        <f t="shared" si="242"/>
        <v>0</v>
      </c>
      <c r="O2193" s="8">
        <f t="shared" si="243"/>
        <v>0</v>
      </c>
      <c r="P2193" s="8">
        <f>IF(K2193&lt;&gt;"是",0,IF(税费设置!$B$6="是",E2193/(1+税费设置!$B$10),E2193))</f>
        <v>0</v>
      </c>
      <c r="Q2193" s="8">
        <f>IF(K2193&lt;&gt;"是",0,P2193*税费设置!$B$8)</f>
        <v>0</v>
      </c>
      <c r="R2193" s="8">
        <f>IF(K2193&lt;&gt;"是",0,P2193*税费设置!$B$9)</f>
        <v>0</v>
      </c>
      <c r="S2193" s="8">
        <f t="shared" si="244"/>
        <v>0</v>
      </c>
    </row>
    <row r="2194" spans="1:19" ht="13.9">
      <c r="A2194" s="6" t="str">
        <f>IF(总支出!A2194="","",总支出!A2194)</f>
        <v/>
      </c>
      <c r="B2194" s="7" t="str">
        <f>IF(总支出!B2194="","",总支出!B2194)</f>
        <v/>
      </c>
      <c r="C2194" s="6" t="str">
        <f t="shared" si="238"/>
        <v/>
      </c>
      <c r="D2194" s="6" t="str">
        <f>IF(总支出!C2194="","",总支出!C2194)</f>
        <v/>
      </c>
      <c r="E2194" s="8" t="str">
        <f>IF(总支出!D2194="","",总支出!D2194)</f>
        <v/>
      </c>
      <c r="F2194" s="6" t="str">
        <f>IF(总支出!E2194="","",总支出!E2194)</f>
        <v/>
      </c>
      <c r="G2194" s="6" t="str">
        <f>IF(总支出!H2194="","",总支出!H2194)</f>
        <v/>
      </c>
      <c r="H2194" s="6" t="str">
        <f>IF(总支出!I2194="","自动",总支出!I2194)</f>
        <v>自动</v>
      </c>
      <c r="I2194" s="6" t="str">
        <f>IF(F2194="","",IFERROR(VLOOKUP(F2194,税费设置!$A$15:$B$27,2,FALSE),"含税不明"))</f>
        <v/>
      </c>
      <c r="J2194" s="6" t="str">
        <f t="shared" si="239"/>
        <v/>
      </c>
      <c r="K2194" s="6" t="str">
        <f>IF(AND(税费设置!$B$5="是",G2194="个人支出",J2194="应税"),"是","否")</f>
        <v>否</v>
      </c>
      <c r="L2194" s="8">
        <f t="shared" si="240"/>
        <v>0</v>
      </c>
      <c r="M2194" s="8">
        <f t="shared" si="241"/>
        <v>0</v>
      </c>
      <c r="N2194" s="8">
        <f t="shared" si="242"/>
        <v>0</v>
      </c>
      <c r="O2194" s="8">
        <f t="shared" si="243"/>
        <v>0</v>
      </c>
      <c r="P2194" s="8">
        <f>IF(K2194&lt;&gt;"是",0,IF(税费设置!$B$6="是",E2194/(1+税费设置!$B$10),E2194))</f>
        <v>0</v>
      </c>
      <c r="Q2194" s="8">
        <f>IF(K2194&lt;&gt;"是",0,P2194*税费设置!$B$8)</f>
        <v>0</v>
      </c>
      <c r="R2194" s="8">
        <f>IF(K2194&lt;&gt;"是",0,P2194*税费设置!$B$9)</f>
        <v>0</v>
      </c>
      <c r="S2194" s="8">
        <f t="shared" si="244"/>
        <v>0</v>
      </c>
    </row>
    <row r="2195" spans="1:19" ht="13.9">
      <c r="A2195" s="6" t="str">
        <f>IF(总支出!A2195="","",总支出!A2195)</f>
        <v/>
      </c>
      <c r="B2195" s="7" t="str">
        <f>IF(总支出!B2195="","",总支出!B2195)</f>
        <v/>
      </c>
      <c r="C2195" s="6" t="str">
        <f t="shared" si="238"/>
        <v/>
      </c>
      <c r="D2195" s="6" t="str">
        <f>IF(总支出!C2195="","",总支出!C2195)</f>
        <v/>
      </c>
      <c r="E2195" s="8" t="str">
        <f>IF(总支出!D2195="","",总支出!D2195)</f>
        <v/>
      </c>
      <c r="F2195" s="6" t="str">
        <f>IF(总支出!E2195="","",总支出!E2195)</f>
        <v/>
      </c>
      <c r="G2195" s="6" t="str">
        <f>IF(总支出!H2195="","",总支出!H2195)</f>
        <v/>
      </c>
      <c r="H2195" s="6" t="str">
        <f>IF(总支出!I2195="","自动",总支出!I2195)</f>
        <v>自动</v>
      </c>
      <c r="I2195" s="6" t="str">
        <f>IF(F2195="","",IFERROR(VLOOKUP(F2195,税费设置!$A$15:$B$27,2,FALSE),"含税不明"))</f>
        <v/>
      </c>
      <c r="J2195" s="6" t="str">
        <f t="shared" si="239"/>
        <v/>
      </c>
      <c r="K2195" s="6" t="str">
        <f>IF(AND(税费设置!$B$5="是",G2195="个人支出",J2195="应税"),"是","否")</f>
        <v>否</v>
      </c>
      <c r="L2195" s="8">
        <f t="shared" si="240"/>
        <v>0</v>
      </c>
      <c r="M2195" s="8">
        <f t="shared" si="241"/>
        <v>0</v>
      </c>
      <c r="N2195" s="8">
        <f t="shared" si="242"/>
        <v>0</v>
      </c>
      <c r="O2195" s="8">
        <f t="shared" si="243"/>
        <v>0</v>
      </c>
      <c r="P2195" s="8">
        <f>IF(K2195&lt;&gt;"是",0,IF(税费设置!$B$6="是",E2195/(1+税费设置!$B$10),E2195))</f>
        <v>0</v>
      </c>
      <c r="Q2195" s="8">
        <f>IF(K2195&lt;&gt;"是",0,P2195*税费设置!$B$8)</f>
        <v>0</v>
      </c>
      <c r="R2195" s="8">
        <f>IF(K2195&lt;&gt;"是",0,P2195*税费设置!$B$9)</f>
        <v>0</v>
      </c>
      <c r="S2195" s="8">
        <f t="shared" si="244"/>
        <v>0</v>
      </c>
    </row>
    <row r="2196" spans="1:19" ht="13.9">
      <c r="A2196" s="6" t="str">
        <f>IF(总支出!A2196="","",总支出!A2196)</f>
        <v/>
      </c>
      <c r="B2196" s="7" t="str">
        <f>IF(总支出!B2196="","",总支出!B2196)</f>
        <v/>
      </c>
      <c r="C2196" s="6" t="str">
        <f t="shared" si="238"/>
        <v/>
      </c>
      <c r="D2196" s="6" t="str">
        <f>IF(总支出!C2196="","",总支出!C2196)</f>
        <v/>
      </c>
      <c r="E2196" s="8" t="str">
        <f>IF(总支出!D2196="","",总支出!D2196)</f>
        <v/>
      </c>
      <c r="F2196" s="6" t="str">
        <f>IF(总支出!E2196="","",总支出!E2196)</f>
        <v/>
      </c>
      <c r="G2196" s="6" t="str">
        <f>IF(总支出!H2196="","",总支出!H2196)</f>
        <v/>
      </c>
      <c r="H2196" s="6" t="str">
        <f>IF(总支出!I2196="","自动",总支出!I2196)</f>
        <v>自动</v>
      </c>
      <c r="I2196" s="6" t="str">
        <f>IF(F2196="","",IFERROR(VLOOKUP(F2196,税费设置!$A$15:$B$27,2,FALSE),"含税不明"))</f>
        <v/>
      </c>
      <c r="J2196" s="6" t="str">
        <f t="shared" si="239"/>
        <v/>
      </c>
      <c r="K2196" s="6" t="str">
        <f>IF(AND(税费设置!$B$5="是",G2196="个人支出",J2196="应税"),"是","否")</f>
        <v>否</v>
      </c>
      <c r="L2196" s="8">
        <f t="shared" si="240"/>
        <v>0</v>
      </c>
      <c r="M2196" s="8">
        <f t="shared" si="241"/>
        <v>0</v>
      </c>
      <c r="N2196" s="8">
        <f t="shared" si="242"/>
        <v>0</v>
      </c>
      <c r="O2196" s="8">
        <f t="shared" si="243"/>
        <v>0</v>
      </c>
      <c r="P2196" s="8">
        <f>IF(K2196&lt;&gt;"是",0,IF(税费设置!$B$6="是",E2196/(1+税费设置!$B$10),E2196))</f>
        <v>0</v>
      </c>
      <c r="Q2196" s="8">
        <f>IF(K2196&lt;&gt;"是",0,P2196*税费设置!$B$8)</f>
        <v>0</v>
      </c>
      <c r="R2196" s="8">
        <f>IF(K2196&lt;&gt;"是",0,P2196*税费设置!$B$9)</f>
        <v>0</v>
      </c>
      <c r="S2196" s="8">
        <f t="shared" si="244"/>
        <v>0</v>
      </c>
    </row>
    <row r="2197" spans="1:19" ht="13.9">
      <c r="A2197" s="6" t="str">
        <f>IF(总支出!A2197="","",总支出!A2197)</f>
        <v/>
      </c>
      <c r="B2197" s="7" t="str">
        <f>IF(总支出!B2197="","",总支出!B2197)</f>
        <v/>
      </c>
      <c r="C2197" s="6" t="str">
        <f t="shared" si="238"/>
        <v/>
      </c>
      <c r="D2197" s="6" t="str">
        <f>IF(总支出!C2197="","",总支出!C2197)</f>
        <v/>
      </c>
      <c r="E2197" s="8" t="str">
        <f>IF(总支出!D2197="","",总支出!D2197)</f>
        <v/>
      </c>
      <c r="F2197" s="6" t="str">
        <f>IF(总支出!E2197="","",总支出!E2197)</f>
        <v/>
      </c>
      <c r="G2197" s="6" t="str">
        <f>IF(总支出!H2197="","",总支出!H2197)</f>
        <v/>
      </c>
      <c r="H2197" s="6" t="str">
        <f>IF(总支出!I2197="","自动",总支出!I2197)</f>
        <v>自动</v>
      </c>
      <c r="I2197" s="6" t="str">
        <f>IF(F2197="","",IFERROR(VLOOKUP(F2197,税费设置!$A$15:$B$27,2,FALSE),"含税不明"))</f>
        <v/>
      </c>
      <c r="J2197" s="6" t="str">
        <f t="shared" si="239"/>
        <v/>
      </c>
      <c r="K2197" s="6" t="str">
        <f>IF(AND(税费设置!$B$5="是",G2197="个人支出",J2197="应税"),"是","否")</f>
        <v>否</v>
      </c>
      <c r="L2197" s="8">
        <f t="shared" si="240"/>
        <v>0</v>
      </c>
      <c r="M2197" s="8">
        <f t="shared" si="241"/>
        <v>0</v>
      </c>
      <c r="N2197" s="8">
        <f t="shared" si="242"/>
        <v>0</v>
      </c>
      <c r="O2197" s="8">
        <f t="shared" si="243"/>
        <v>0</v>
      </c>
      <c r="P2197" s="8">
        <f>IF(K2197&lt;&gt;"是",0,IF(税费设置!$B$6="是",E2197/(1+税费设置!$B$10),E2197))</f>
        <v>0</v>
      </c>
      <c r="Q2197" s="8">
        <f>IF(K2197&lt;&gt;"是",0,P2197*税费设置!$B$8)</f>
        <v>0</v>
      </c>
      <c r="R2197" s="8">
        <f>IF(K2197&lt;&gt;"是",0,P2197*税费设置!$B$9)</f>
        <v>0</v>
      </c>
      <c r="S2197" s="8">
        <f t="shared" si="244"/>
        <v>0</v>
      </c>
    </row>
    <row r="2198" spans="1:19" ht="13.9">
      <c r="A2198" s="6" t="str">
        <f>IF(总支出!A2198="","",总支出!A2198)</f>
        <v/>
      </c>
      <c r="B2198" s="7" t="str">
        <f>IF(总支出!B2198="","",总支出!B2198)</f>
        <v/>
      </c>
      <c r="C2198" s="6" t="str">
        <f t="shared" si="238"/>
        <v/>
      </c>
      <c r="D2198" s="6" t="str">
        <f>IF(总支出!C2198="","",总支出!C2198)</f>
        <v/>
      </c>
      <c r="E2198" s="8" t="str">
        <f>IF(总支出!D2198="","",总支出!D2198)</f>
        <v/>
      </c>
      <c r="F2198" s="6" t="str">
        <f>IF(总支出!E2198="","",总支出!E2198)</f>
        <v/>
      </c>
      <c r="G2198" s="6" t="str">
        <f>IF(总支出!H2198="","",总支出!H2198)</f>
        <v/>
      </c>
      <c r="H2198" s="6" t="str">
        <f>IF(总支出!I2198="","自动",总支出!I2198)</f>
        <v>自动</v>
      </c>
      <c r="I2198" s="6" t="str">
        <f>IF(F2198="","",IFERROR(VLOOKUP(F2198,税费设置!$A$15:$B$27,2,FALSE),"含税不明"))</f>
        <v/>
      </c>
      <c r="J2198" s="6" t="str">
        <f t="shared" si="239"/>
        <v/>
      </c>
      <c r="K2198" s="6" t="str">
        <f>IF(AND(税费设置!$B$5="是",G2198="个人支出",J2198="应税"),"是","否")</f>
        <v>否</v>
      </c>
      <c r="L2198" s="8">
        <f t="shared" si="240"/>
        <v>0</v>
      </c>
      <c r="M2198" s="8">
        <f t="shared" si="241"/>
        <v>0</v>
      </c>
      <c r="N2198" s="8">
        <f t="shared" si="242"/>
        <v>0</v>
      </c>
      <c r="O2198" s="8">
        <f t="shared" si="243"/>
        <v>0</v>
      </c>
      <c r="P2198" s="8">
        <f>IF(K2198&lt;&gt;"是",0,IF(税费设置!$B$6="是",E2198/(1+税费设置!$B$10),E2198))</f>
        <v>0</v>
      </c>
      <c r="Q2198" s="8">
        <f>IF(K2198&lt;&gt;"是",0,P2198*税费设置!$B$8)</f>
        <v>0</v>
      </c>
      <c r="R2198" s="8">
        <f>IF(K2198&lt;&gt;"是",0,P2198*税费设置!$B$9)</f>
        <v>0</v>
      </c>
      <c r="S2198" s="8">
        <f t="shared" si="244"/>
        <v>0</v>
      </c>
    </row>
    <row r="2199" spans="1:19" ht="13.9">
      <c r="A2199" s="6" t="str">
        <f>IF(总支出!A2199="","",总支出!A2199)</f>
        <v/>
      </c>
      <c r="B2199" s="7" t="str">
        <f>IF(总支出!B2199="","",总支出!B2199)</f>
        <v/>
      </c>
      <c r="C2199" s="6" t="str">
        <f t="shared" si="238"/>
        <v/>
      </c>
      <c r="D2199" s="6" t="str">
        <f>IF(总支出!C2199="","",总支出!C2199)</f>
        <v/>
      </c>
      <c r="E2199" s="8" t="str">
        <f>IF(总支出!D2199="","",总支出!D2199)</f>
        <v/>
      </c>
      <c r="F2199" s="6" t="str">
        <f>IF(总支出!E2199="","",总支出!E2199)</f>
        <v/>
      </c>
      <c r="G2199" s="6" t="str">
        <f>IF(总支出!H2199="","",总支出!H2199)</f>
        <v/>
      </c>
      <c r="H2199" s="6" t="str">
        <f>IF(总支出!I2199="","自动",总支出!I2199)</f>
        <v>自动</v>
      </c>
      <c r="I2199" s="6" t="str">
        <f>IF(F2199="","",IFERROR(VLOOKUP(F2199,税费设置!$A$15:$B$27,2,FALSE),"含税不明"))</f>
        <v/>
      </c>
      <c r="J2199" s="6" t="str">
        <f t="shared" si="239"/>
        <v/>
      </c>
      <c r="K2199" s="6" t="str">
        <f>IF(AND(税费设置!$B$5="是",G2199="个人支出",J2199="应税"),"是","否")</f>
        <v>否</v>
      </c>
      <c r="L2199" s="8">
        <f t="shared" si="240"/>
        <v>0</v>
      </c>
      <c r="M2199" s="8">
        <f t="shared" si="241"/>
        <v>0</v>
      </c>
      <c r="N2199" s="8">
        <f t="shared" si="242"/>
        <v>0</v>
      </c>
      <c r="O2199" s="8">
        <f t="shared" si="243"/>
        <v>0</v>
      </c>
      <c r="P2199" s="8">
        <f>IF(K2199&lt;&gt;"是",0,IF(税费设置!$B$6="是",E2199/(1+税费设置!$B$10),E2199))</f>
        <v>0</v>
      </c>
      <c r="Q2199" s="8">
        <f>IF(K2199&lt;&gt;"是",0,P2199*税费设置!$B$8)</f>
        <v>0</v>
      </c>
      <c r="R2199" s="8">
        <f>IF(K2199&lt;&gt;"是",0,P2199*税费设置!$B$9)</f>
        <v>0</v>
      </c>
      <c r="S2199" s="8">
        <f t="shared" si="244"/>
        <v>0</v>
      </c>
    </row>
    <row r="2200" spans="1:19" ht="13.9">
      <c r="A2200" s="6" t="str">
        <f>IF(总支出!A2200="","",总支出!A2200)</f>
        <v/>
      </c>
      <c r="B2200" s="7" t="str">
        <f>IF(总支出!B2200="","",总支出!B2200)</f>
        <v/>
      </c>
      <c r="C2200" s="6" t="str">
        <f t="shared" si="238"/>
        <v/>
      </c>
      <c r="D2200" s="6" t="str">
        <f>IF(总支出!C2200="","",总支出!C2200)</f>
        <v/>
      </c>
      <c r="E2200" s="8" t="str">
        <f>IF(总支出!D2200="","",总支出!D2200)</f>
        <v/>
      </c>
      <c r="F2200" s="6" t="str">
        <f>IF(总支出!E2200="","",总支出!E2200)</f>
        <v/>
      </c>
      <c r="G2200" s="6" t="str">
        <f>IF(总支出!H2200="","",总支出!H2200)</f>
        <v/>
      </c>
      <c r="H2200" s="6" t="str">
        <f>IF(总支出!I2200="","自动",总支出!I2200)</f>
        <v>自动</v>
      </c>
      <c r="I2200" s="6" t="str">
        <f>IF(F2200="","",IFERROR(VLOOKUP(F2200,税费设置!$A$15:$B$27,2,FALSE),"含税不明"))</f>
        <v/>
      </c>
      <c r="J2200" s="6" t="str">
        <f t="shared" si="239"/>
        <v/>
      </c>
      <c r="K2200" s="6" t="str">
        <f>IF(AND(税费设置!$B$5="是",G2200="个人支出",J2200="应税"),"是","否")</f>
        <v>否</v>
      </c>
      <c r="L2200" s="8">
        <f t="shared" si="240"/>
        <v>0</v>
      </c>
      <c r="M2200" s="8">
        <f t="shared" si="241"/>
        <v>0</v>
      </c>
      <c r="N2200" s="8">
        <f t="shared" si="242"/>
        <v>0</v>
      </c>
      <c r="O2200" s="8">
        <f t="shared" si="243"/>
        <v>0</v>
      </c>
      <c r="P2200" s="8">
        <f>IF(K2200&lt;&gt;"是",0,IF(税费设置!$B$6="是",E2200/(1+税费设置!$B$10),E2200))</f>
        <v>0</v>
      </c>
      <c r="Q2200" s="8">
        <f>IF(K2200&lt;&gt;"是",0,P2200*税费设置!$B$8)</f>
        <v>0</v>
      </c>
      <c r="R2200" s="8">
        <f>IF(K2200&lt;&gt;"是",0,P2200*税费设置!$B$9)</f>
        <v>0</v>
      </c>
      <c r="S2200" s="8">
        <f t="shared" si="244"/>
        <v>0</v>
      </c>
    </row>
    <row r="2201" spans="1:19" ht="13.9">
      <c r="A2201" s="6" t="str">
        <f>IF(总支出!A2201="","",总支出!A2201)</f>
        <v/>
      </c>
      <c r="B2201" s="7" t="str">
        <f>IF(总支出!B2201="","",总支出!B2201)</f>
        <v/>
      </c>
      <c r="C2201" s="6" t="str">
        <f t="shared" si="238"/>
        <v/>
      </c>
      <c r="D2201" s="6" t="str">
        <f>IF(总支出!C2201="","",总支出!C2201)</f>
        <v/>
      </c>
      <c r="E2201" s="8" t="str">
        <f>IF(总支出!D2201="","",总支出!D2201)</f>
        <v/>
      </c>
      <c r="F2201" s="6" t="str">
        <f>IF(总支出!E2201="","",总支出!E2201)</f>
        <v/>
      </c>
      <c r="G2201" s="6" t="str">
        <f>IF(总支出!H2201="","",总支出!H2201)</f>
        <v/>
      </c>
      <c r="H2201" s="6" t="str">
        <f>IF(总支出!I2201="","自动",总支出!I2201)</f>
        <v>自动</v>
      </c>
      <c r="I2201" s="6" t="str">
        <f>IF(F2201="","",IFERROR(VLOOKUP(F2201,税费设置!$A$15:$B$27,2,FALSE),"含税不明"))</f>
        <v/>
      </c>
      <c r="J2201" s="6" t="str">
        <f t="shared" si="239"/>
        <v/>
      </c>
      <c r="K2201" s="6" t="str">
        <f>IF(AND(税费设置!$B$5="是",G2201="个人支出",J2201="应税"),"是","否")</f>
        <v>否</v>
      </c>
      <c r="L2201" s="8">
        <f t="shared" si="240"/>
        <v>0</v>
      </c>
      <c r="M2201" s="8">
        <f t="shared" si="241"/>
        <v>0</v>
      </c>
      <c r="N2201" s="8">
        <f t="shared" si="242"/>
        <v>0</v>
      </c>
      <c r="O2201" s="8">
        <f t="shared" si="243"/>
        <v>0</v>
      </c>
      <c r="P2201" s="8">
        <f>IF(K2201&lt;&gt;"是",0,IF(税费设置!$B$6="是",E2201/(1+税费设置!$B$10),E2201))</f>
        <v>0</v>
      </c>
      <c r="Q2201" s="8">
        <f>IF(K2201&lt;&gt;"是",0,P2201*税费设置!$B$8)</f>
        <v>0</v>
      </c>
      <c r="R2201" s="8">
        <f>IF(K2201&lt;&gt;"是",0,P2201*税费设置!$B$9)</f>
        <v>0</v>
      </c>
      <c r="S2201" s="8">
        <f t="shared" si="244"/>
        <v>0</v>
      </c>
    </row>
    <row r="2202" spans="1:19" ht="13.9">
      <c r="A2202" s="6" t="str">
        <f>IF(总支出!A2202="","",总支出!A2202)</f>
        <v/>
      </c>
      <c r="B2202" s="7" t="str">
        <f>IF(总支出!B2202="","",总支出!B2202)</f>
        <v/>
      </c>
      <c r="C2202" s="6" t="str">
        <f t="shared" si="238"/>
        <v/>
      </c>
      <c r="D2202" s="6" t="str">
        <f>IF(总支出!C2202="","",总支出!C2202)</f>
        <v/>
      </c>
      <c r="E2202" s="8" t="str">
        <f>IF(总支出!D2202="","",总支出!D2202)</f>
        <v/>
      </c>
      <c r="F2202" s="6" t="str">
        <f>IF(总支出!E2202="","",总支出!E2202)</f>
        <v/>
      </c>
      <c r="G2202" s="6" t="str">
        <f>IF(总支出!H2202="","",总支出!H2202)</f>
        <v/>
      </c>
      <c r="H2202" s="6" t="str">
        <f>IF(总支出!I2202="","自动",总支出!I2202)</f>
        <v>自动</v>
      </c>
      <c r="I2202" s="6" t="str">
        <f>IF(F2202="","",IFERROR(VLOOKUP(F2202,税费设置!$A$15:$B$27,2,FALSE),"含税不明"))</f>
        <v/>
      </c>
      <c r="J2202" s="6" t="str">
        <f t="shared" si="239"/>
        <v/>
      </c>
      <c r="K2202" s="6" t="str">
        <f>IF(AND(税费设置!$B$5="是",G2202="个人支出",J2202="应税"),"是","否")</f>
        <v>否</v>
      </c>
      <c r="L2202" s="8">
        <f t="shared" si="240"/>
        <v>0</v>
      </c>
      <c r="M2202" s="8">
        <f t="shared" si="241"/>
        <v>0</v>
      </c>
      <c r="N2202" s="8">
        <f t="shared" si="242"/>
        <v>0</v>
      </c>
      <c r="O2202" s="8">
        <f t="shared" si="243"/>
        <v>0</v>
      </c>
      <c r="P2202" s="8">
        <f>IF(K2202&lt;&gt;"是",0,IF(税费设置!$B$6="是",E2202/(1+税费设置!$B$10),E2202))</f>
        <v>0</v>
      </c>
      <c r="Q2202" s="8">
        <f>IF(K2202&lt;&gt;"是",0,P2202*税费设置!$B$8)</f>
        <v>0</v>
      </c>
      <c r="R2202" s="8">
        <f>IF(K2202&lt;&gt;"是",0,P2202*税费设置!$B$9)</f>
        <v>0</v>
      </c>
      <c r="S2202" s="8">
        <f t="shared" si="244"/>
        <v>0</v>
      </c>
    </row>
    <row r="2203" spans="1:19" ht="13.9">
      <c r="A2203" s="6" t="str">
        <f>IF(总支出!A2203="","",总支出!A2203)</f>
        <v/>
      </c>
      <c r="B2203" s="7" t="str">
        <f>IF(总支出!B2203="","",总支出!B2203)</f>
        <v/>
      </c>
      <c r="C2203" s="6" t="str">
        <f t="shared" si="238"/>
        <v/>
      </c>
      <c r="D2203" s="6" t="str">
        <f>IF(总支出!C2203="","",总支出!C2203)</f>
        <v/>
      </c>
      <c r="E2203" s="8" t="str">
        <f>IF(总支出!D2203="","",总支出!D2203)</f>
        <v/>
      </c>
      <c r="F2203" s="6" t="str">
        <f>IF(总支出!E2203="","",总支出!E2203)</f>
        <v/>
      </c>
      <c r="G2203" s="6" t="str">
        <f>IF(总支出!H2203="","",总支出!H2203)</f>
        <v/>
      </c>
      <c r="H2203" s="6" t="str">
        <f>IF(总支出!I2203="","自动",总支出!I2203)</f>
        <v>自动</v>
      </c>
      <c r="I2203" s="6" t="str">
        <f>IF(F2203="","",IFERROR(VLOOKUP(F2203,税费设置!$A$15:$B$27,2,FALSE),"含税不明"))</f>
        <v/>
      </c>
      <c r="J2203" s="6" t="str">
        <f t="shared" si="239"/>
        <v/>
      </c>
      <c r="K2203" s="6" t="str">
        <f>IF(AND(税费设置!$B$5="是",G2203="个人支出",J2203="应税"),"是","否")</f>
        <v>否</v>
      </c>
      <c r="L2203" s="8">
        <f t="shared" si="240"/>
        <v>0</v>
      </c>
      <c r="M2203" s="8">
        <f t="shared" si="241"/>
        <v>0</v>
      </c>
      <c r="N2203" s="8">
        <f t="shared" si="242"/>
        <v>0</v>
      </c>
      <c r="O2203" s="8">
        <f t="shared" si="243"/>
        <v>0</v>
      </c>
      <c r="P2203" s="8">
        <f>IF(K2203&lt;&gt;"是",0,IF(税费设置!$B$6="是",E2203/(1+税费设置!$B$10),E2203))</f>
        <v>0</v>
      </c>
      <c r="Q2203" s="8">
        <f>IF(K2203&lt;&gt;"是",0,P2203*税费设置!$B$8)</f>
        <v>0</v>
      </c>
      <c r="R2203" s="8">
        <f>IF(K2203&lt;&gt;"是",0,P2203*税费设置!$B$9)</f>
        <v>0</v>
      </c>
      <c r="S2203" s="8">
        <f t="shared" si="244"/>
        <v>0</v>
      </c>
    </row>
    <row r="2204" spans="1:19" ht="13.9">
      <c r="A2204" s="6" t="str">
        <f>IF(总支出!A2204="","",总支出!A2204)</f>
        <v/>
      </c>
      <c r="B2204" s="7" t="str">
        <f>IF(总支出!B2204="","",总支出!B2204)</f>
        <v/>
      </c>
      <c r="C2204" s="6" t="str">
        <f t="shared" si="238"/>
        <v/>
      </c>
      <c r="D2204" s="6" t="str">
        <f>IF(总支出!C2204="","",总支出!C2204)</f>
        <v/>
      </c>
      <c r="E2204" s="8" t="str">
        <f>IF(总支出!D2204="","",总支出!D2204)</f>
        <v/>
      </c>
      <c r="F2204" s="6" t="str">
        <f>IF(总支出!E2204="","",总支出!E2204)</f>
        <v/>
      </c>
      <c r="G2204" s="6" t="str">
        <f>IF(总支出!H2204="","",总支出!H2204)</f>
        <v/>
      </c>
      <c r="H2204" s="6" t="str">
        <f>IF(总支出!I2204="","自动",总支出!I2204)</f>
        <v>自动</v>
      </c>
      <c r="I2204" s="6" t="str">
        <f>IF(F2204="","",IFERROR(VLOOKUP(F2204,税费设置!$A$15:$B$27,2,FALSE),"含税不明"))</f>
        <v/>
      </c>
      <c r="J2204" s="6" t="str">
        <f t="shared" si="239"/>
        <v/>
      </c>
      <c r="K2204" s="6" t="str">
        <f>IF(AND(税费设置!$B$5="是",G2204="个人支出",J2204="应税"),"是","否")</f>
        <v>否</v>
      </c>
      <c r="L2204" s="8">
        <f t="shared" si="240"/>
        <v>0</v>
      </c>
      <c r="M2204" s="8">
        <f t="shared" si="241"/>
        <v>0</v>
      </c>
      <c r="N2204" s="8">
        <f t="shared" si="242"/>
        <v>0</v>
      </c>
      <c r="O2204" s="8">
        <f t="shared" si="243"/>
        <v>0</v>
      </c>
      <c r="P2204" s="8">
        <f>IF(K2204&lt;&gt;"是",0,IF(税费设置!$B$6="是",E2204/(1+税费设置!$B$10),E2204))</f>
        <v>0</v>
      </c>
      <c r="Q2204" s="8">
        <f>IF(K2204&lt;&gt;"是",0,P2204*税费设置!$B$8)</f>
        <v>0</v>
      </c>
      <c r="R2204" s="8">
        <f>IF(K2204&lt;&gt;"是",0,P2204*税费设置!$B$9)</f>
        <v>0</v>
      </c>
      <c r="S2204" s="8">
        <f t="shared" si="244"/>
        <v>0</v>
      </c>
    </row>
    <row r="2205" spans="1:19" ht="13.9">
      <c r="A2205" s="6" t="str">
        <f>IF(总支出!A2205="","",总支出!A2205)</f>
        <v/>
      </c>
      <c r="B2205" s="7" t="str">
        <f>IF(总支出!B2205="","",总支出!B2205)</f>
        <v/>
      </c>
      <c r="C2205" s="6" t="str">
        <f t="shared" si="238"/>
        <v/>
      </c>
      <c r="D2205" s="6" t="str">
        <f>IF(总支出!C2205="","",总支出!C2205)</f>
        <v/>
      </c>
      <c r="E2205" s="8" t="str">
        <f>IF(总支出!D2205="","",总支出!D2205)</f>
        <v/>
      </c>
      <c r="F2205" s="6" t="str">
        <f>IF(总支出!E2205="","",总支出!E2205)</f>
        <v/>
      </c>
      <c r="G2205" s="6" t="str">
        <f>IF(总支出!H2205="","",总支出!H2205)</f>
        <v/>
      </c>
      <c r="H2205" s="6" t="str">
        <f>IF(总支出!I2205="","自动",总支出!I2205)</f>
        <v>自动</v>
      </c>
      <c r="I2205" s="6" t="str">
        <f>IF(F2205="","",IFERROR(VLOOKUP(F2205,税费设置!$A$15:$B$27,2,FALSE),"含税不明"))</f>
        <v/>
      </c>
      <c r="J2205" s="6" t="str">
        <f t="shared" si="239"/>
        <v/>
      </c>
      <c r="K2205" s="6" t="str">
        <f>IF(AND(税费设置!$B$5="是",G2205="个人支出",J2205="应税"),"是","否")</f>
        <v>否</v>
      </c>
      <c r="L2205" s="8">
        <f t="shared" si="240"/>
        <v>0</v>
      </c>
      <c r="M2205" s="8">
        <f t="shared" si="241"/>
        <v>0</v>
      </c>
      <c r="N2205" s="8">
        <f t="shared" si="242"/>
        <v>0</v>
      </c>
      <c r="O2205" s="8">
        <f t="shared" si="243"/>
        <v>0</v>
      </c>
      <c r="P2205" s="8">
        <f>IF(K2205&lt;&gt;"是",0,IF(税费设置!$B$6="是",E2205/(1+税费设置!$B$10),E2205))</f>
        <v>0</v>
      </c>
      <c r="Q2205" s="8">
        <f>IF(K2205&lt;&gt;"是",0,P2205*税费设置!$B$8)</f>
        <v>0</v>
      </c>
      <c r="R2205" s="8">
        <f>IF(K2205&lt;&gt;"是",0,P2205*税费设置!$B$9)</f>
        <v>0</v>
      </c>
      <c r="S2205" s="8">
        <f t="shared" si="244"/>
        <v>0</v>
      </c>
    </row>
    <row r="2206" spans="1:19" ht="13.9">
      <c r="A2206" s="6" t="str">
        <f>IF(总支出!A2206="","",总支出!A2206)</f>
        <v/>
      </c>
      <c r="B2206" s="7" t="str">
        <f>IF(总支出!B2206="","",总支出!B2206)</f>
        <v/>
      </c>
      <c r="C2206" s="6" t="str">
        <f t="shared" si="238"/>
        <v/>
      </c>
      <c r="D2206" s="6" t="str">
        <f>IF(总支出!C2206="","",总支出!C2206)</f>
        <v/>
      </c>
      <c r="E2206" s="8" t="str">
        <f>IF(总支出!D2206="","",总支出!D2206)</f>
        <v/>
      </c>
      <c r="F2206" s="6" t="str">
        <f>IF(总支出!E2206="","",总支出!E2206)</f>
        <v/>
      </c>
      <c r="G2206" s="6" t="str">
        <f>IF(总支出!H2206="","",总支出!H2206)</f>
        <v/>
      </c>
      <c r="H2206" s="6" t="str">
        <f>IF(总支出!I2206="","自动",总支出!I2206)</f>
        <v>自动</v>
      </c>
      <c r="I2206" s="6" t="str">
        <f>IF(F2206="","",IFERROR(VLOOKUP(F2206,税费设置!$A$15:$B$27,2,FALSE),"含税不明"))</f>
        <v/>
      </c>
      <c r="J2206" s="6" t="str">
        <f t="shared" si="239"/>
        <v/>
      </c>
      <c r="K2206" s="6" t="str">
        <f>IF(AND(税费设置!$B$5="是",G2206="个人支出",J2206="应税"),"是","否")</f>
        <v>否</v>
      </c>
      <c r="L2206" s="8">
        <f t="shared" si="240"/>
        <v>0</v>
      </c>
      <c r="M2206" s="8">
        <f t="shared" si="241"/>
        <v>0</v>
      </c>
      <c r="N2206" s="8">
        <f t="shared" si="242"/>
        <v>0</v>
      </c>
      <c r="O2206" s="8">
        <f t="shared" si="243"/>
        <v>0</v>
      </c>
      <c r="P2206" s="8">
        <f>IF(K2206&lt;&gt;"是",0,IF(税费设置!$B$6="是",E2206/(1+税费设置!$B$10),E2206))</f>
        <v>0</v>
      </c>
      <c r="Q2206" s="8">
        <f>IF(K2206&lt;&gt;"是",0,P2206*税费设置!$B$8)</f>
        <v>0</v>
      </c>
      <c r="R2206" s="8">
        <f>IF(K2206&lt;&gt;"是",0,P2206*税费设置!$B$9)</f>
        <v>0</v>
      </c>
      <c r="S2206" s="8">
        <f t="shared" si="244"/>
        <v>0</v>
      </c>
    </row>
    <row r="2207" spans="1:19" ht="13.9">
      <c r="A2207" s="6" t="str">
        <f>IF(总支出!A2207="","",总支出!A2207)</f>
        <v/>
      </c>
      <c r="B2207" s="7" t="str">
        <f>IF(总支出!B2207="","",总支出!B2207)</f>
        <v/>
      </c>
      <c r="C2207" s="6" t="str">
        <f t="shared" si="238"/>
        <v/>
      </c>
      <c r="D2207" s="6" t="str">
        <f>IF(总支出!C2207="","",总支出!C2207)</f>
        <v/>
      </c>
      <c r="E2207" s="8" t="str">
        <f>IF(总支出!D2207="","",总支出!D2207)</f>
        <v/>
      </c>
      <c r="F2207" s="6" t="str">
        <f>IF(总支出!E2207="","",总支出!E2207)</f>
        <v/>
      </c>
      <c r="G2207" s="6" t="str">
        <f>IF(总支出!H2207="","",总支出!H2207)</f>
        <v/>
      </c>
      <c r="H2207" s="6" t="str">
        <f>IF(总支出!I2207="","自动",总支出!I2207)</f>
        <v>自动</v>
      </c>
      <c r="I2207" s="6" t="str">
        <f>IF(F2207="","",IFERROR(VLOOKUP(F2207,税费设置!$A$15:$B$27,2,FALSE),"含税不明"))</f>
        <v/>
      </c>
      <c r="J2207" s="6" t="str">
        <f t="shared" si="239"/>
        <v/>
      </c>
      <c r="K2207" s="6" t="str">
        <f>IF(AND(税费设置!$B$5="是",G2207="个人支出",J2207="应税"),"是","否")</f>
        <v>否</v>
      </c>
      <c r="L2207" s="8">
        <f t="shared" si="240"/>
        <v>0</v>
      </c>
      <c r="M2207" s="8">
        <f t="shared" si="241"/>
        <v>0</v>
      </c>
      <c r="N2207" s="8">
        <f t="shared" si="242"/>
        <v>0</v>
      </c>
      <c r="O2207" s="8">
        <f t="shared" si="243"/>
        <v>0</v>
      </c>
      <c r="P2207" s="8">
        <f>IF(K2207&lt;&gt;"是",0,IF(税费设置!$B$6="是",E2207/(1+税费设置!$B$10),E2207))</f>
        <v>0</v>
      </c>
      <c r="Q2207" s="8">
        <f>IF(K2207&lt;&gt;"是",0,P2207*税费设置!$B$8)</f>
        <v>0</v>
      </c>
      <c r="R2207" s="8">
        <f>IF(K2207&lt;&gt;"是",0,P2207*税费设置!$B$9)</f>
        <v>0</v>
      </c>
      <c r="S2207" s="8">
        <f t="shared" si="244"/>
        <v>0</v>
      </c>
    </row>
    <row r="2208" spans="1:19" ht="13.9">
      <c r="A2208" s="6" t="str">
        <f>IF(总支出!A2208="","",总支出!A2208)</f>
        <v/>
      </c>
      <c r="B2208" s="7" t="str">
        <f>IF(总支出!B2208="","",总支出!B2208)</f>
        <v/>
      </c>
      <c r="C2208" s="6" t="str">
        <f t="shared" si="238"/>
        <v/>
      </c>
      <c r="D2208" s="6" t="str">
        <f>IF(总支出!C2208="","",总支出!C2208)</f>
        <v/>
      </c>
      <c r="E2208" s="8" t="str">
        <f>IF(总支出!D2208="","",总支出!D2208)</f>
        <v/>
      </c>
      <c r="F2208" s="6" t="str">
        <f>IF(总支出!E2208="","",总支出!E2208)</f>
        <v/>
      </c>
      <c r="G2208" s="6" t="str">
        <f>IF(总支出!H2208="","",总支出!H2208)</f>
        <v/>
      </c>
      <c r="H2208" s="6" t="str">
        <f>IF(总支出!I2208="","自动",总支出!I2208)</f>
        <v>自动</v>
      </c>
      <c r="I2208" s="6" t="str">
        <f>IF(F2208="","",IFERROR(VLOOKUP(F2208,税费设置!$A$15:$B$27,2,FALSE),"含税不明"))</f>
        <v/>
      </c>
      <c r="J2208" s="6" t="str">
        <f t="shared" si="239"/>
        <v/>
      </c>
      <c r="K2208" s="6" t="str">
        <f>IF(AND(税费设置!$B$5="是",G2208="个人支出",J2208="应税"),"是","否")</f>
        <v>否</v>
      </c>
      <c r="L2208" s="8">
        <f t="shared" si="240"/>
        <v>0</v>
      </c>
      <c r="M2208" s="8">
        <f t="shared" si="241"/>
        <v>0</v>
      </c>
      <c r="N2208" s="8">
        <f t="shared" si="242"/>
        <v>0</v>
      </c>
      <c r="O2208" s="8">
        <f t="shared" si="243"/>
        <v>0</v>
      </c>
      <c r="P2208" s="8">
        <f>IF(K2208&lt;&gt;"是",0,IF(税费设置!$B$6="是",E2208/(1+税费设置!$B$10),E2208))</f>
        <v>0</v>
      </c>
      <c r="Q2208" s="8">
        <f>IF(K2208&lt;&gt;"是",0,P2208*税费设置!$B$8)</f>
        <v>0</v>
      </c>
      <c r="R2208" s="8">
        <f>IF(K2208&lt;&gt;"是",0,P2208*税费设置!$B$9)</f>
        <v>0</v>
      </c>
      <c r="S2208" s="8">
        <f t="shared" si="244"/>
        <v>0</v>
      </c>
    </row>
    <row r="2209" spans="1:19" ht="13.9">
      <c r="A2209" s="6" t="str">
        <f>IF(总支出!A2209="","",总支出!A2209)</f>
        <v/>
      </c>
      <c r="B2209" s="7" t="str">
        <f>IF(总支出!B2209="","",总支出!B2209)</f>
        <v/>
      </c>
      <c r="C2209" s="6" t="str">
        <f t="shared" si="238"/>
        <v/>
      </c>
      <c r="D2209" s="6" t="str">
        <f>IF(总支出!C2209="","",总支出!C2209)</f>
        <v/>
      </c>
      <c r="E2209" s="8" t="str">
        <f>IF(总支出!D2209="","",总支出!D2209)</f>
        <v/>
      </c>
      <c r="F2209" s="6" t="str">
        <f>IF(总支出!E2209="","",总支出!E2209)</f>
        <v/>
      </c>
      <c r="G2209" s="6" t="str">
        <f>IF(总支出!H2209="","",总支出!H2209)</f>
        <v/>
      </c>
      <c r="H2209" s="6" t="str">
        <f>IF(总支出!I2209="","自动",总支出!I2209)</f>
        <v>自动</v>
      </c>
      <c r="I2209" s="6" t="str">
        <f>IF(F2209="","",IFERROR(VLOOKUP(F2209,税费设置!$A$15:$B$27,2,FALSE),"含税不明"))</f>
        <v/>
      </c>
      <c r="J2209" s="6" t="str">
        <f t="shared" si="239"/>
        <v/>
      </c>
      <c r="K2209" s="6" t="str">
        <f>IF(AND(税费设置!$B$5="是",G2209="个人支出",J2209="应税"),"是","否")</f>
        <v>否</v>
      </c>
      <c r="L2209" s="8">
        <f t="shared" si="240"/>
        <v>0</v>
      </c>
      <c r="M2209" s="8">
        <f t="shared" si="241"/>
        <v>0</v>
      </c>
      <c r="N2209" s="8">
        <f t="shared" si="242"/>
        <v>0</v>
      </c>
      <c r="O2209" s="8">
        <f t="shared" si="243"/>
        <v>0</v>
      </c>
      <c r="P2209" s="8">
        <f>IF(K2209&lt;&gt;"是",0,IF(税费设置!$B$6="是",E2209/(1+税费设置!$B$10),E2209))</f>
        <v>0</v>
      </c>
      <c r="Q2209" s="8">
        <f>IF(K2209&lt;&gt;"是",0,P2209*税费设置!$B$8)</f>
        <v>0</v>
      </c>
      <c r="R2209" s="8">
        <f>IF(K2209&lt;&gt;"是",0,P2209*税费设置!$B$9)</f>
        <v>0</v>
      </c>
      <c r="S2209" s="8">
        <f t="shared" si="244"/>
        <v>0</v>
      </c>
    </row>
    <row r="2210" spans="1:19" ht="13.9">
      <c r="A2210" s="6" t="str">
        <f>IF(总支出!A2210="","",总支出!A2210)</f>
        <v/>
      </c>
      <c r="B2210" s="7" t="str">
        <f>IF(总支出!B2210="","",总支出!B2210)</f>
        <v/>
      </c>
      <c r="C2210" s="6" t="str">
        <f t="shared" si="238"/>
        <v/>
      </c>
      <c r="D2210" s="6" t="str">
        <f>IF(总支出!C2210="","",总支出!C2210)</f>
        <v/>
      </c>
      <c r="E2210" s="8" t="str">
        <f>IF(总支出!D2210="","",总支出!D2210)</f>
        <v/>
      </c>
      <c r="F2210" s="6" t="str">
        <f>IF(总支出!E2210="","",总支出!E2210)</f>
        <v/>
      </c>
      <c r="G2210" s="6" t="str">
        <f>IF(总支出!H2210="","",总支出!H2210)</f>
        <v/>
      </c>
      <c r="H2210" s="6" t="str">
        <f>IF(总支出!I2210="","自动",总支出!I2210)</f>
        <v>自动</v>
      </c>
      <c r="I2210" s="6" t="str">
        <f>IF(F2210="","",IFERROR(VLOOKUP(F2210,税费设置!$A$15:$B$27,2,FALSE),"含税不明"))</f>
        <v/>
      </c>
      <c r="J2210" s="6" t="str">
        <f t="shared" si="239"/>
        <v/>
      </c>
      <c r="K2210" s="6" t="str">
        <f>IF(AND(税费设置!$B$5="是",G2210="个人支出",J2210="应税"),"是","否")</f>
        <v>否</v>
      </c>
      <c r="L2210" s="8">
        <f t="shared" si="240"/>
        <v>0</v>
      </c>
      <c r="M2210" s="8">
        <f t="shared" si="241"/>
        <v>0</v>
      </c>
      <c r="N2210" s="8">
        <f t="shared" si="242"/>
        <v>0</v>
      </c>
      <c r="O2210" s="8">
        <f t="shared" si="243"/>
        <v>0</v>
      </c>
      <c r="P2210" s="8">
        <f>IF(K2210&lt;&gt;"是",0,IF(税费设置!$B$6="是",E2210/(1+税费设置!$B$10),E2210))</f>
        <v>0</v>
      </c>
      <c r="Q2210" s="8">
        <f>IF(K2210&lt;&gt;"是",0,P2210*税费设置!$B$8)</f>
        <v>0</v>
      </c>
      <c r="R2210" s="8">
        <f>IF(K2210&lt;&gt;"是",0,P2210*税费设置!$B$9)</f>
        <v>0</v>
      </c>
      <c r="S2210" s="8">
        <f t="shared" si="244"/>
        <v>0</v>
      </c>
    </row>
    <row r="2211" spans="1:19" ht="13.9">
      <c r="A2211" s="6" t="str">
        <f>IF(总支出!A2211="","",总支出!A2211)</f>
        <v/>
      </c>
      <c r="B2211" s="7" t="str">
        <f>IF(总支出!B2211="","",总支出!B2211)</f>
        <v/>
      </c>
      <c r="C2211" s="6" t="str">
        <f t="shared" si="238"/>
        <v/>
      </c>
      <c r="D2211" s="6" t="str">
        <f>IF(总支出!C2211="","",总支出!C2211)</f>
        <v/>
      </c>
      <c r="E2211" s="8" t="str">
        <f>IF(总支出!D2211="","",总支出!D2211)</f>
        <v/>
      </c>
      <c r="F2211" s="6" t="str">
        <f>IF(总支出!E2211="","",总支出!E2211)</f>
        <v/>
      </c>
      <c r="G2211" s="6" t="str">
        <f>IF(总支出!H2211="","",总支出!H2211)</f>
        <v/>
      </c>
      <c r="H2211" s="6" t="str">
        <f>IF(总支出!I2211="","自动",总支出!I2211)</f>
        <v>自动</v>
      </c>
      <c r="I2211" s="6" t="str">
        <f>IF(F2211="","",IFERROR(VLOOKUP(F2211,税费设置!$A$15:$B$27,2,FALSE),"含税不明"))</f>
        <v/>
      </c>
      <c r="J2211" s="6" t="str">
        <f t="shared" si="239"/>
        <v/>
      </c>
      <c r="K2211" s="6" t="str">
        <f>IF(AND(税费设置!$B$5="是",G2211="个人支出",J2211="应税"),"是","否")</f>
        <v>否</v>
      </c>
      <c r="L2211" s="8">
        <f t="shared" si="240"/>
        <v>0</v>
      </c>
      <c r="M2211" s="8">
        <f t="shared" si="241"/>
        <v>0</v>
      </c>
      <c r="N2211" s="8">
        <f t="shared" si="242"/>
        <v>0</v>
      </c>
      <c r="O2211" s="8">
        <f t="shared" si="243"/>
        <v>0</v>
      </c>
      <c r="P2211" s="8">
        <f>IF(K2211&lt;&gt;"是",0,IF(税费设置!$B$6="是",E2211/(1+税费设置!$B$10),E2211))</f>
        <v>0</v>
      </c>
      <c r="Q2211" s="8">
        <f>IF(K2211&lt;&gt;"是",0,P2211*税费设置!$B$8)</f>
        <v>0</v>
      </c>
      <c r="R2211" s="8">
        <f>IF(K2211&lt;&gt;"是",0,P2211*税费设置!$B$9)</f>
        <v>0</v>
      </c>
      <c r="S2211" s="8">
        <f t="shared" si="244"/>
        <v>0</v>
      </c>
    </row>
    <row r="2212" spans="1:19" ht="13.9">
      <c r="A2212" s="6" t="str">
        <f>IF(总支出!A2212="","",总支出!A2212)</f>
        <v/>
      </c>
      <c r="B2212" s="7" t="str">
        <f>IF(总支出!B2212="","",总支出!B2212)</f>
        <v/>
      </c>
      <c r="C2212" s="6" t="str">
        <f t="shared" si="238"/>
        <v/>
      </c>
      <c r="D2212" s="6" t="str">
        <f>IF(总支出!C2212="","",总支出!C2212)</f>
        <v/>
      </c>
      <c r="E2212" s="8" t="str">
        <f>IF(总支出!D2212="","",总支出!D2212)</f>
        <v/>
      </c>
      <c r="F2212" s="6" t="str">
        <f>IF(总支出!E2212="","",总支出!E2212)</f>
        <v/>
      </c>
      <c r="G2212" s="6" t="str">
        <f>IF(总支出!H2212="","",总支出!H2212)</f>
        <v/>
      </c>
      <c r="H2212" s="6" t="str">
        <f>IF(总支出!I2212="","自动",总支出!I2212)</f>
        <v>自动</v>
      </c>
      <c r="I2212" s="6" t="str">
        <f>IF(F2212="","",IFERROR(VLOOKUP(F2212,税费设置!$A$15:$B$27,2,FALSE),"含税不明"))</f>
        <v/>
      </c>
      <c r="J2212" s="6" t="str">
        <f t="shared" si="239"/>
        <v/>
      </c>
      <c r="K2212" s="6" t="str">
        <f>IF(AND(税费设置!$B$5="是",G2212="个人支出",J2212="应税"),"是","否")</f>
        <v>否</v>
      </c>
      <c r="L2212" s="8">
        <f t="shared" si="240"/>
        <v>0</v>
      </c>
      <c r="M2212" s="8">
        <f t="shared" si="241"/>
        <v>0</v>
      </c>
      <c r="N2212" s="8">
        <f t="shared" si="242"/>
        <v>0</v>
      </c>
      <c r="O2212" s="8">
        <f t="shared" si="243"/>
        <v>0</v>
      </c>
      <c r="P2212" s="8">
        <f>IF(K2212&lt;&gt;"是",0,IF(税费设置!$B$6="是",E2212/(1+税费设置!$B$10),E2212))</f>
        <v>0</v>
      </c>
      <c r="Q2212" s="8">
        <f>IF(K2212&lt;&gt;"是",0,P2212*税费设置!$B$8)</f>
        <v>0</v>
      </c>
      <c r="R2212" s="8">
        <f>IF(K2212&lt;&gt;"是",0,P2212*税费设置!$B$9)</f>
        <v>0</v>
      </c>
      <c r="S2212" s="8">
        <f t="shared" si="244"/>
        <v>0</v>
      </c>
    </row>
    <row r="2213" spans="1:19" ht="13.9">
      <c r="A2213" s="6" t="str">
        <f>IF(总支出!A2213="","",总支出!A2213)</f>
        <v/>
      </c>
      <c r="B2213" s="7" t="str">
        <f>IF(总支出!B2213="","",总支出!B2213)</f>
        <v/>
      </c>
      <c r="C2213" s="6" t="str">
        <f t="shared" si="238"/>
        <v/>
      </c>
      <c r="D2213" s="6" t="str">
        <f>IF(总支出!C2213="","",总支出!C2213)</f>
        <v/>
      </c>
      <c r="E2213" s="8" t="str">
        <f>IF(总支出!D2213="","",总支出!D2213)</f>
        <v/>
      </c>
      <c r="F2213" s="6" t="str">
        <f>IF(总支出!E2213="","",总支出!E2213)</f>
        <v/>
      </c>
      <c r="G2213" s="6" t="str">
        <f>IF(总支出!H2213="","",总支出!H2213)</f>
        <v/>
      </c>
      <c r="H2213" s="6" t="str">
        <f>IF(总支出!I2213="","自动",总支出!I2213)</f>
        <v>自动</v>
      </c>
      <c r="I2213" s="6" t="str">
        <f>IF(F2213="","",IFERROR(VLOOKUP(F2213,税费设置!$A$15:$B$27,2,FALSE),"含税不明"))</f>
        <v/>
      </c>
      <c r="J2213" s="6" t="str">
        <f t="shared" si="239"/>
        <v/>
      </c>
      <c r="K2213" s="6" t="str">
        <f>IF(AND(税费设置!$B$5="是",G2213="个人支出",J2213="应税"),"是","否")</f>
        <v>否</v>
      </c>
      <c r="L2213" s="8">
        <f t="shared" si="240"/>
        <v>0</v>
      </c>
      <c r="M2213" s="8">
        <f t="shared" si="241"/>
        <v>0</v>
      </c>
      <c r="N2213" s="8">
        <f t="shared" si="242"/>
        <v>0</v>
      </c>
      <c r="O2213" s="8">
        <f t="shared" si="243"/>
        <v>0</v>
      </c>
      <c r="P2213" s="8">
        <f>IF(K2213&lt;&gt;"是",0,IF(税费设置!$B$6="是",E2213/(1+税费设置!$B$10),E2213))</f>
        <v>0</v>
      </c>
      <c r="Q2213" s="8">
        <f>IF(K2213&lt;&gt;"是",0,P2213*税费设置!$B$8)</f>
        <v>0</v>
      </c>
      <c r="R2213" s="8">
        <f>IF(K2213&lt;&gt;"是",0,P2213*税费设置!$B$9)</f>
        <v>0</v>
      </c>
      <c r="S2213" s="8">
        <f t="shared" si="244"/>
        <v>0</v>
      </c>
    </row>
    <row r="2214" spans="1:19" ht="13.9">
      <c r="A2214" s="6" t="str">
        <f>IF(总支出!A2214="","",总支出!A2214)</f>
        <v/>
      </c>
      <c r="B2214" s="7" t="str">
        <f>IF(总支出!B2214="","",总支出!B2214)</f>
        <v/>
      </c>
      <c r="C2214" s="6" t="str">
        <f t="shared" si="238"/>
        <v/>
      </c>
      <c r="D2214" s="6" t="str">
        <f>IF(总支出!C2214="","",总支出!C2214)</f>
        <v/>
      </c>
      <c r="E2214" s="8" t="str">
        <f>IF(总支出!D2214="","",总支出!D2214)</f>
        <v/>
      </c>
      <c r="F2214" s="6" t="str">
        <f>IF(总支出!E2214="","",总支出!E2214)</f>
        <v/>
      </c>
      <c r="G2214" s="6" t="str">
        <f>IF(总支出!H2214="","",总支出!H2214)</f>
        <v/>
      </c>
      <c r="H2214" s="6" t="str">
        <f>IF(总支出!I2214="","自动",总支出!I2214)</f>
        <v>自动</v>
      </c>
      <c r="I2214" s="6" t="str">
        <f>IF(F2214="","",IFERROR(VLOOKUP(F2214,税费设置!$A$15:$B$27,2,FALSE),"含税不明"))</f>
        <v/>
      </c>
      <c r="J2214" s="6" t="str">
        <f t="shared" si="239"/>
        <v/>
      </c>
      <c r="K2214" s="6" t="str">
        <f>IF(AND(税费设置!$B$5="是",G2214="个人支出",J2214="应税"),"是","否")</f>
        <v>否</v>
      </c>
      <c r="L2214" s="8">
        <f t="shared" si="240"/>
        <v>0</v>
      </c>
      <c r="M2214" s="8">
        <f t="shared" si="241"/>
        <v>0</v>
      </c>
      <c r="N2214" s="8">
        <f t="shared" si="242"/>
        <v>0</v>
      </c>
      <c r="O2214" s="8">
        <f t="shared" si="243"/>
        <v>0</v>
      </c>
      <c r="P2214" s="8">
        <f>IF(K2214&lt;&gt;"是",0,IF(税费设置!$B$6="是",E2214/(1+税费设置!$B$10),E2214))</f>
        <v>0</v>
      </c>
      <c r="Q2214" s="8">
        <f>IF(K2214&lt;&gt;"是",0,P2214*税费设置!$B$8)</f>
        <v>0</v>
      </c>
      <c r="R2214" s="8">
        <f>IF(K2214&lt;&gt;"是",0,P2214*税费设置!$B$9)</f>
        <v>0</v>
      </c>
      <c r="S2214" s="8">
        <f t="shared" si="244"/>
        <v>0</v>
      </c>
    </row>
    <row r="2215" spans="1:19" ht="13.9">
      <c r="A2215" s="6" t="str">
        <f>IF(总支出!A2215="","",总支出!A2215)</f>
        <v/>
      </c>
      <c r="B2215" s="7" t="str">
        <f>IF(总支出!B2215="","",总支出!B2215)</f>
        <v/>
      </c>
      <c r="C2215" s="6" t="str">
        <f t="shared" si="238"/>
        <v/>
      </c>
      <c r="D2215" s="6" t="str">
        <f>IF(总支出!C2215="","",总支出!C2215)</f>
        <v/>
      </c>
      <c r="E2215" s="8" t="str">
        <f>IF(总支出!D2215="","",总支出!D2215)</f>
        <v/>
      </c>
      <c r="F2215" s="6" t="str">
        <f>IF(总支出!E2215="","",总支出!E2215)</f>
        <v/>
      </c>
      <c r="G2215" s="6" t="str">
        <f>IF(总支出!H2215="","",总支出!H2215)</f>
        <v/>
      </c>
      <c r="H2215" s="6" t="str">
        <f>IF(总支出!I2215="","自动",总支出!I2215)</f>
        <v>自动</v>
      </c>
      <c r="I2215" s="6" t="str">
        <f>IF(F2215="","",IFERROR(VLOOKUP(F2215,税费设置!$A$15:$B$27,2,FALSE),"含税不明"))</f>
        <v/>
      </c>
      <c r="J2215" s="6" t="str">
        <f t="shared" si="239"/>
        <v/>
      </c>
      <c r="K2215" s="6" t="str">
        <f>IF(AND(税费设置!$B$5="是",G2215="个人支出",J2215="应税"),"是","否")</f>
        <v>否</v>
      </c>
      <c r="L2215" s="8">
        <f t="shared" si="240"/>
        <v>0</v>
      </c>
      <c r="M2215" s="8">
        <f t="shared" si="241"/>
        <v>0</v>
      </c>
      <c r="N2215" s="8">
        <f t="shared" si="242"/>
        <v>0</v>
      </c>
      <c r="O2215" s="8">
        <f t="shared" si="243"/>
        <v>0</v>
      </c>
      <c r="P2215" s="8">
        <f>IF(K2215&lt;&gt;"是",0,IF(税费设置!$B$6="是",E2215/(1+税费设置!$B$10),E2215))</f>
        <v>0</v>
      </c>
      <c r="Q2215" s="8">
        <f>IF(K2215&lt;&gt;"是",0,P2215*税费设置!$B$8)</f>
        <v>0</v>
      </c>
      <c r="R2215" s="8">
        <f>IF(K2215&lt;&gt;"是",0,P2215*税费设置!$B$9)</f>
        <v>0</v>
      </c>
      <c r="S2215" s="8">
        <f t="shared" si="244"/>
        <v>0</v>
      </c>
    </row>
    <row r="2216" spans="1:19" ht="13.9">
      <c r="A2216" s="6" t="str">
        <f>IF(总支出!A2216="","",总支出!A2216)</f>
        <v/>
      </c>
      <c r="B2216" s="7" t="str">
        <f>IF(总支出!B2216="","",总支出!B2216)</f>
        <v/>
      </c>
      <c r="C2216" s="6" t="str">
        <f t="shared" si="238"/>
        <v/>
      </c>
      <c r="D2216" s="6" t="str">
        <f>IF(总支出!C2216="","",总支出!C2216)</f>
        <v/>
      </c>
      <c r="E2216" s="8" t="str">
        <f>IF(总支出!D2216="","",总支出!D2216)</f>
        <v/>
      </c>
      <c r="F2216" s="6" t="str">
        <f>IF(总支出!E2216="","",总支出!E2216)</f>
        <v/>
      </c>
      <c r="G2216" s="6" t="str">
        <f>IF(总支出!H2216="","",总支出!H2216)</f>
        <v/>
      </c>
      <c r="H2216" s="6" t="str">
        <f>IF(总支出!I2216="","自动",总支出!I2216)</f>
        <v>自动</v>
      </c>
      <c r="I2216" s="6" t="str">
        <f>IF(F2216="","",IFERROR(VLOOKUP(F2216,税费设置!$A$15:$B$27,2,FALSE),"含税不明"))</f>
        <v/>
      </c>
      <c r="J2216" s="6" t="str">
        <f t="shared" si="239"/>
        <v/>
      </c>
      <c r="K2216" s="6" t="str">
        <f>IF(AND(税费设置!$B$5="是",G2216="个人支出",J2216="应税"),"是","否")</f>
        <v>否</v>
      </c>
      <c r="L2216" s="8">
        <f t="shared" si="240"/>
        <v>0</v>
      </c>
      <c r="M2216" s="8">
        <f t="shared" si="241"/>
        <v>0</v>
      </c>
      <c r="N2216" s="8">
        <f t="shared" si="242"/>
        <v>0</v>
      </c>
      <c r="O2216" s="8">
        <f t="shared" si="243"/>
        <v>0</v>
      </c>
      <c r="P2216" s="8">
        <f>IF(K2216&lt;&gt;"是",0,IF(税费设置!$B$6="是",E2216/(1+税费设置!$B$10),E2216))</f>
        <v>0</v>
      </c>
      <c r="Q2216" s="8">
        <f>IF(K2216&lt;&gt;"是",0,P2216*税费设置!$B$8)</f>
        <v>0</v>
      </c>
      <c r="R2216" s="8">
        <f>IF(K2216&lt;&gt;"是",0,P2216*税费设置!$B$9)</f>
        <v>0</v>
      </c>
      <c r="S2216" s="8">
        <f t="shared" si="244"/>
        <v>0</v>
      </c>
    </row>
    <row r="2217" spans="1:19" ht="13.9">
      <c r="A2217" s="6" t="str">
        <f>IF(总支出!A2217="","",总支出!A2217)</f>
        <v/>
      </c>
      <c r="B2217" s="7" t="str">
        <f>IF(总支出!B2217="","",总支出!B2217)</f>
        <v/>
      </c>
      <c r="C2217" s="6" t="str">
        <f t="shared" si="238"/>
        <v/>
      </c>
      <c r="D2217" s="6" t="str">
        <f>IF(总支出!C2217="","",总支出!C2217)</f>
        <v/>
      </c>
      <c r="E2217" s="8" t="str">
        <f>IF(总支出!D2217="","",总支出!D2217)</f>
        <v/>
      </c>
      <c r="F2217" s="6" t="str">
        <f>IF(总支出!E2217="","",总支出!E2217)</f>
        <v/>
      </c>
      <c r="G2217" s="6" t="str">
        <f>IF(总支出!H2217="","",总支出!H2217)</f>
        <v/>
      </c>
      <c r="H2217" s="6" t="str">
        <f>IF(总支出!I2217="","自动",总支出!I2217)</f>
        <v>自动</v>
      </c>
      <c r="I2217" s="6" t="str">
        <f>IF(F2217="","",IFERROR(VLOOKUP(F2217,税费设置!$A$15:$B$27,2,FALSE),"含税不明"))</f>
        <v/>
      </c>
      <c r="J2217" s="6" t="str">
        <f t="shared" si="239"/>
        <v/>
      </c>
      <c r="K2217" s="6" t="str">
        <f>IF(AND(税费设置!$B$5="是",G2217="个人支出",J2217="应税"),"是","否")</f>
        <v>否</v>
      </c>
      <c r="L2217" s="8">
        <f t="shared" si="240"/>
        <v>0</v>
      </c>
      <c r="M2217" s="8">
        <f t="shared" si="241"/>
        <v>0</v>
      </c>
      <c r="N2217" s="8">
        <f t="shared" si="242"/>
        <v>0</v>
      </c>
      <c r="O2217" s="8">
        <f t="shared" si="243"/>
        <v>0</v>
      </c>
      <c r="P2217" s="8">
        <f>IF(K2217&lt;&gt;"是",0,IF(税费设置!$B$6="是",E2217/(1+税费设置!$B$10),E2217))</f>
        <v>0</v>
      </c>
      <c r="Q2217" s="8">
        <f>IF(K2217&lt;&gt;"是",0,P2217*税费设置!$B$8)</f>
        <v>0</v>
      </c>
      <c r="R2217" s="8">
        <f>IF(K2217&lt;&gt;"是",0,P2217*税费设置!$B$9)</f>
        <v>0</v>
      </c>
      <c r="S2217" s="8">
        <f t="shared" si="244"/>
        <v>0</v>
      </c>
    </row>
    <row r="2218" spans="1:19" ht="13.9">
      <c r="A2218" s="6" t="str">
        <f>IF(总支出!A2218="","",总支出!A2218)</f>
        <v/>
      </c>
      <c r="B2218" s="7" t="str">
        <f>IF(总支出!B2218="","",总支出!B2218)</f>
        <v/>
      </c>
      <c r="C2218" s="6" t="str">
        <f t="shared" si="238"/>
        <v/>
      </c>
      <c r="D2218" s="6" t="str">
        <f>IF(总支出!C2218="","",总支出!C2218)</f>
        <v/>
      </c>
      <c r="E2218" s="8" t="str">
        <f>IF(总支出!D2218="","",总支出!D2218)</f>
        <v/>
      </c>
      <c r="F2218" s="6" t="str">
        <f>IF(总支出!E2218="","",总支出!E2218)</f>
        <v/>
      </c>
      <c r="G2218" s="6" t="str">
        <f>IF(总支出!H2218="","",总支出!H2218)</f>
        <v/>
      </c>
      <c r="H2218" s="6" t="str">
        <f>IF(总支出!I2218="","自动",总支出!I2218)</f>
        <v>自动</v>
      </c>
      <c r="I2218" s="6" t="str">
        <f>IF(F2218="","",IFERROR(VLOOKUP(F2218,税费设置!$A$15:$B$27,2,FALSE),"含税不明"))</f>
        <v/>
      </c>
      <c r="J2218" s="6" t="str">
        <f t="shared" si="239"/>
        <v/>
      </c>
      <c r="K2218" s="6" t="str">
        <f>IF(AND(税费设置!$B$5="是",G2218="个人支出",J2218="应税"),"是","否")</f>
        <v>否</v>
      </c>
      <c r="L2218" s="8">
        <f t="shared" si="240"/>
        <v>0</v>
      </c>
      <c r="M2218" s="8">
        <f t="shared" si="241"/>
        <v>0</v>
      </c>
      <c r="N2218" s="8">
        <f t="shared" si="242"/>
        <v>0</v>
      </c>
      <c r="O2218" s="8">
        <f t="shared" si="243"/>
        <v>0</v>
      </c>
      <c r="P2218" s="8">
        <f>IF(K2218&lt;&gt;"是",0,IF(税费设置!$B$6="是",E2218/(1+税费设置!$B$10),E2218))</f>
        <v>0</v>
      </c>
      <c r="Q2218" s="8">
        <f>IF(K2218&lt;&gt;"是",0,P2218*税费设置!$B$8)</f>
        <v>0</v>
      </c>
      <c r="R2218" s="8">
        <f>IF(K2218&lt;&gt;"是",0,P2218*税费设置!$B$9)</f>
        <v>0</v>
      </c>
      <c r="S2218" s="8">
        <f t="shared" si="244"/>
        <v>0</v>
      </c>
    </row>
    <row r="2219" spans="1:19" ht="13.9">
      <c r="A2219" s="6" t="str">
        <f>IF(总支出!A2219="","",总支出!A2219)</f>
        <v/>
      </c>
      <c r="B2219" s="7" t="str">
        <f>IF(总支出!B2219="","",总支出!B2219)</f>
        <v/>
      </c>
      <c r="C2219" s="6" t="str">
        <f t="shared" si="238"/>
        <v/>
      </c>
      <c r="D2219" s="6" t="str">
        <f>IF(总支出!C2219="","",总支出!C2219)</f>
        <v/>
      </c>
      <c r="E2219" s="8" t="str">
        <f>IF(总支出!D2219="","",总支出!D2219)</f>
        <v/>
      </c>
      <c r="F2219" s="6" t="str">
        <f>IF(总支出!E2219="","",总支出!E2219)</f>
        <v/>
      </c>
      <c r="G2219" s="6" t="str">
        <f>IF(总支出!H2219="","",总支出!H2219)</f>
        <v/>
      </c>
      <c r="H2219" s="6" t="str">
        <f>IF(总支出!I2219="","自动",总支出!I2219)</f>
        <v>自动</v>
      </c>
      <c r="I2219" s="6" t="str">
        <f>IF(F2219="","",IFERROR(VLOOKUP(F2219,税费设置!$A$15:$B$27,2,FALSE),"含税不明"))</f>
        <v/>
      </c>
      <c r="J2219" s="6" t="str">
        <f t="shared" si="239"/>
        <v/>
      </c>
      <c r="K2219" s="6" t="str">
        <f>IF(AND(税费设置!$B$5="是",G2219="个人支出",J2219="应税"),"是","否")</f>
        <v>否</v>
      </c>
      <c r="L2219" s="8">
        <f t="shared" si="240"/>
        <v>0</v>
      </c>
      <c r="M2219" s="8">
        <f t="shared" si="241"/>
        <v>0</v>
      </c>
      <c r="N2219" s="8">
        <f t="shared" si="242"/>
        <v>0</v>
      </c>
      <c r="O2219" s="8">
        <f t="shared" si="243"/>
        <v>0</v>
      </c>
      <c r="P2219" s="8">
        <f>IF(K2219&lt;&gt;"是",0,IF(税费设置!$B$6="是",E2219/(1+税费设置!$B$10),E2219))</f>
        <v>0</v>
      </c>
      <c r="Q2219" s="8">
        <f>IF(K2219&lt;&gt;"是",0,P2219*税费设置!$B$8)</f>
        <v>0</v>
      </c>
      <c r="R2219" s="8">
        <f>IF(K2219&lt;&gt;"是",0,P2219*税费设置!$B$9)</f>
        <v>0</v>
      </c>
      <c r="S2219" s="8">
        <f t="shared" si="244"/>
        <v>0</v>
      </c>
    </row>
    <row r="2220" spans="1:19" ht="13.9">
      <c r="A2220" s="6" t="str">
        <f>IF(总支出!A2220="","",总支出!A2220)</f>
        <v/>
      </c>
      <c r="B2220" s="7" t="str">
        <f>IF(总支出!B2220="","",总支出!B2220)</f>
        <v/>
      </c>
      <c r="C2220" s="6" t="str">
        <f t="shared" si="238"/>
        <v/>
      </c>
      <c r="D2220" s="6" t="str">
        <f>IF(总支出!C2220="","",总支出!C2220)</f>
        <v/>
      </c>
      <c r="E2220" s="8" t="str">
        <f>IF(总支出!D2220="","",总支出!D2220)</f>
        <v/>
      </c>
      <c r="F2220" s="6" t="str">
        <f>IF(总支出!E2220="","",总支出!E2220)</f>
        <v/>
      </c>
      <c r="G2220" s="6" t="str">
        <f>IF(总支出!H2220="","",总支出!H2220)</f>
        <v/>
      </c>
      <c r="H2220" s="6" t="str">
        <f>IF(总支出!I2220="","自动",总支出!I2220)</f>
        <v>自动</v>
      </c>
      <c r="I2220" s="6" t="str">
        <f>IF(F2220="","",IFERROR(VLOOKUP(F2220,税费设置!$A$15:$B$27,2,FALSE),"含税不明"))</f>
        <v/>
      </c>
      <c r="J2220" s="6" t="str">
        <f t="shared" si="239"/>
        <v/>
      </c>
      <c r="K2220" s="6" t="str">
        <f>IF(AND(税费设置!$B$5="是",G2220="个人支出",J2220="应税"),"是","否")</f>
        <v>否</v>
      </c>
      <c r="L2220" s="8">
        <f t="shared" si="240"/>
        <v>0</v>
      </c>
      <c r="M2220" s="8">
        <f t="shared" si="241"/>
        <v>0</v>
      </c>
      <c r="N2220" s="8">
        <f t="shared" si="242"/>
        <v>0</v>
      </c>
      <c r="O2220" s="8">
        <f t="shared" si="243"/>
        <v>0</v>
      </c>
      <c r="P2220" s="8">
        <f>IF(K2220&lt;&gt;"是",0,IF(税费设置!$B$6="是",E2220/(1+税费设置!$B$10),E2220))</f>
        <v>0</v>
      </c>
      <c r="Q2220" s="8">
        <f>IF(K2220&lt;&gt;"是",0,P2220*税费设置!$B$8)</f>
        <v>0</v>
      </c>
      <c r="R2220" s="8">
        <f>IF(K2220&lt;&gt;"是",0,P2220*税费设置!$B$9)</f>
        <v>0</v>
      </c>
      <c r="S2220" s="8">
        <f t="shared" si="244"/>
        <v>0</v>
      </c>
    </row>
    <row r="2221" spans="1:19" ht="13.9">
      <c r="A2221" s="6" t="str">
        <f>IF(总支出!A2221="","",总支出!A2221)</f>
        <v/>
      </c>
      <c r="B2221" s="7" t="str">
        <f>IF(总支出!B2221="","",总支出!B2221)</f>
        <v/>
      </c>
      <c r="C2221" s="6" t="str">
        <f t="shared" si="238"/>
        <v/>
      </c>
      <c r="D2221" s="6" t="str">
        <f>IF(总支出!C2221="","",总支出!C2221)</f>
        <v/>
      </c>
      <c r="E2221" s="8" t="str">
        <f>IF(总支出!D2221="","",总支出!D2221)</f>
        <v/>
      </c>
      <c r="F2221" s="6" t="str">
        <f>IF(总支出!E2221="","",总支出!E2221)</f>
        <v/>
      </c>
      <c r="G2221" s="6" t="str">
        <f>IF(总支出!H2221="","",总支出!H2221)</f>
        <v/>
      </c>
      <c r="H2221" s="6" t="str">
        <f>IF(总支出!I2221="","自动",总支出!I2221)</f>
        <v>自动</v>
      </c>
      <c r="I2221" s="6" t="str">
        <f>IF(F2221="","",IFERROR(VLOOKUP(F2221,税费设置!$A$15:$B$27,2,FALSE),"含税不明"))</f>
        <v/>
      </c>
      <c r="J2221" s="6" t="str">
        <f t="shared" si="239"/>
        <v/>
      </c>
      <c r="K2221" s="6" t="str">
        <f>IF(AND(税费设置!$B$5="是",G2221="个人支出",J2221="应税"),"是","否")</f>
        <v>否</v>
      </c>
      <c r="L2221" s="8">
        <f t="shared" si="240"/>
        <v>0</v>
      </c>
      <c r="M2221" s="8">
        <f t="shared" si="241"/>
        <v>0</v>
      </c>
      <c r="N2221" s="8">
        <f t="shared" si="242"/>
        <v>0</v>
      </c>
      <c r="O2221" s="8">
        <f t="shared" si="243"/>
        <v>0</v>
      </c>
      <c r="P2221" s="8">
        <f>IF(K2221&lt;&gt;"是",0,IF(税费设置!$B$6="是",E2221/(1+税费设置!$B$10),E2221))</f>
        <v>0</v>
      </c>
      <c r="Q2221" s="8">
        <f>IF(K2221&lt;&gt;"是",0,P2221*税费设置!$B$8)</f>
        <v>0</v>
      </c>
      <c r="R2221" s="8">
        <f>IF(K2221&lt;&gt;"是",0,P2221*税费设置!$B$9)</f>
        <v>0</v>
      </c>
      <c r="S2221" s="8">
        <f t="shared" si="244"/>
        <v>0</v>
      </c>
    </row>
    <row r="2222" spans="1:19" ht="13.9">
      <c r="A2222" s="6" t="str">
        <f>IF(总支出!A2222="","",总支出!A2222)</f>
        <v/>
      </c>
      <c r="B2222" s="7" t="str">
        <f>IF(总支出!B2222="","",总支出!B2222)</f>
        <v/>
      </c>
      <c r="C2222" s="6" t="str">
        <f t="shared" si="238"/>
        <v/>
      </c>
      <c r="D2222" s="6" t="str">
        <f>IF(总支出!C2222="","",总支出!C2222)</f>
        <v/>
      </c>
      <c r="E2222" s="8" t="str">
        <f>IF(总支出!D2222="","",总支出!D2222)</f>
        <v/>
      </c>
      <c r="F2222" s="6" t="str">
        <f>IF(总支出!E2222="","",总支出!E2222)</f>
        <v/>
      </c>
      <c r="G2222" s="6" t="str">
        <f>IF(总支出!H2222="","",总支出!H2222)</f>
        <v/>
      </c>
      <c r="H2222" s="6" t="str">
        <f>IF(总支出!I2222="","自动",总支出!I2222)</f>
        <v>自动</v>
      </c>
      <c r="I2222" s="6" t="str">
        <f>IF(F2222="","",IFERROR(VLOOKUP(F2222,税费设置!$A$15:$B$27,2,FALSE),"含税不明"))</f>
        <v/>
      </c>
      <c r="J2222" s="6" t="str">
        <f t="shared" si="239"/>
        <v/>
      </c>
      <c r="K2222" s="6" t="str">
        <f>IF(AND(税费设置!$B$5="是",G2222="个人支出",J2222="应税"),"是","否")</f>
        <v>否</v>
      </c>
      <c r="L2222" s="8">
        <f t="shared" si="240"/>
        <v>0</v>
      </c>
      <c r="M2222" s="8">
        <f t="shared" si="241"/>
        <v>0</v>
      </c>
      <c r="N2222" s="8">
        <f t="shared" si="242"/>
        <v>0</v>
      </c>
      <c r="O2222" s="8">
        <f t="shared" si="243"/>
        <v>0</v>
      </c>
      <c r="P2222" s="8">
        <f>IF(K2222&lt;&gt;"是",0,IF(税费设置!$B$6="是",E2222/(1+税费设置!$B$10),E2222))</f>
        <v>0</v>
      </c>
      <c r="Q2222" s="8">
        <f>IF(K2222&lt;&gt;"是",0,P2222*税费设置!$B$8)</f>
        <v>0</v>
      </c>
      <c r="R2222" s="8">
        <f>IF(K2222&lt;&gt;"是",0,P2222*税费设置!$B$9)</f>
        <v>0</v>
      </c>
      <c r="S2222" s="8">
        <f t="shared" si="244"/>
        <v>0</v>
      </c>
    </row>
    <row r="2223" spans="1:19" ht="13.9">
      <c r="A2223" s="6" t="str">
        <f>IF(总支出!A2223="","",总支出!A2223)</f>
        <v/>
      </c>
      <c r="B2223" s="7" t="str">
        <f>IF(总支出!B2223="","",总支出!B2223)</f>
        <v/>
      </c>
      <c r="C2223" s="6" t="str">
        <f t="shared" si="238"/>
        <v/>
      </c>
      <c r="D2223" s="6" t="str">
        <f>IF(总支出!C2223="","",总支出!C2223)</f>
        <v/>
      </c>
      <c r="E2223" s="8" t="str">
        <f>IF(总支出!D2223="","",总支出!D2223)</f>
        <v/>
      </c>
      <c r="F2223" s="6" t="str">
        <f>IF(总支出!E2223="","",总支出!E2223)</f>
        <v/>
      </c>
      <c r="G2223" s="6" t="str">
        <f>IF(总支出!H2223="","",总支出!H2223)</f>
        <v/>
      </c>
      <c r="H2223" s="6" t="str">
        <f>IF(总支出!I2223="","自动",总支出!I2223)</f>
        <v>自动</v>
      </c>
      <c r="I2223" s="6" t="str">
        <f>IF(F2223="","",IFERROR(VLOOKUP(F2223,税费设置!$A$15:$B$27,2,FALSE),"含税不明"))</f>
        <v/>
      </c>
      <c r="J2223" s="6" t="str">
        <f t="shared" si="239"/>
        <v/>
      </c>
      <c r="K2223" s="6" t="str">
        <f>IF(AND(税费设置!$B$5="是",G2223="个人支出",J2223="应税"),"是","否")</f>
        <v>否</v>
      </c>
      <c r="L2223" s="8">
        <f t="shared" si="240"/>
        <v>0</v>
      </c>
      <c r="M2223" s="8">
        <f t="shared" si="241"/>
        <v>0</v>
      </c>
      <c r="N2223" s="8">
        <f t="shared" si="242"/>
        <v>0</v>
      </c>
      <c r="O2223" s="8">
        <f t="shared" si="243"/>
        <v>0</v>
      </c>
      <c r="P2223" s="8">
        <f>IF(K2223&lt;&gt;"是",0,IF(税费设置!$B$6="是",E2223/(1+税费设置!$B$10),E2223))</f>
        <v>0</v>
      </c>
      <c r="Q2223" s="8">
        <f>IF(K2223&lt;&gt;"是",0,P2223*税费设置!$B$8)</f>
        <v>0</v>
      </c>
      <c r="R2223" s="8">
        <f>IF(K2223&lt;&gt;"是",0,P2223*税费设置!$B$9)</f>
        <v>0</v>
      </c>
      <c r="S2223" s="8">
        <f t="shared" si="244"/>
        <v>0</v>
      </c>
    </row>
    <row r="2224" spans="1:19" ht="13.9">
      <c r="A2224" s="6" t="str">
        <f>IF(总支出!A2224="","",总支出!A2224)</f>
        <v/>
      </c>
      <c r="B2224" s="7" t="str">
        <f>IF(总支出!B2224="","",总支出!B2224)</f>
        <v/>
      </c>
      <c r="C2224" s="6" t="str">
        <f t="shared" si="238"/>
        <v/>
      </c>
      <c r="D2224" s="6" t="str">
        <f>IF(总支出!C2224="","",总支出!C2224)</f>
        <v/>
      </c>
      <c r="E2224" s="8" t="str">
        <f>IF(总支出!D2224="","",总支出!D2224)</f>
        <v/>
      </c>
      <c r="F2224" s="6" t="str">
        <f>IF(总支出!E2224="","",总支出!E2224)</f>
        <v/>
      </c>
      <c r="G2224" s="6" t="str">
        <f>IF(总支出!H2224="","",总支出!H2224)</f>
        <v/>
      </c>
      <c r="H2224" s="6" t="str">
        <f>IF(总支出!I2224="","自动",总支出!I2224)</f>
        <v>自动</v>
      </c>
      <c r="I2224" s="6" t="str">
        <f>IF(F2224="","",IFERROR(VLOOKUP(F2224,税费设置!$A$15:$B$27,2,FALSE),"含税不明"))</f>
        <v/>
      </c>
      <c r="J2224" s="6" t="str">
        <f t="shared" si="239"/>
        <v/>
      </c>
      <c r="K2224" s="6" t="str">
        <f>IF(AND(税费设置!$B$5="是",G2224="个人支出",J2224="应税"),"是","否")</f>
        <v>否</v>
      </c>
      <c r="L2224" s="8">
        <f t="shared" si="240"/>
        <v>0</v>
      </c>
      <c r="M2224" s="8">
        <f t="shared" si="241"/>
        <v>0</v>
      </c>
      <c r="N2224" s="8">
        <f t="shared" si="242"/>
        <v>0</v>
      </c>
      <c r="O2224" s="8">
        <f t="shared" si="243"/>
        <v>0</v>
      </c>
      <c r="P2224" s="8">
        <f>IF(K2224&lt;&gt;"是",0,IF(税费设置!$B$6="是",E2224/(1+税费设置!$B$10),E2224))</f>
        <v>0</v>
      </c>
      <c r="Q2224" s="8">
        <f>IF(K2224&lt;&gt;"是",0,P2224*税费设置!$B$8)</f>
        <v>0</v>
      </c>
      <c r="R2224" s="8">
        <f>IF(K2224&lt;&gt;"是",0,P2224*税费设置!$B$9)</f>
        <v>0</v>
      </c>
      <c r="S2224" s="8">
        <f t="shared" si="244"/>
        <v>0</v>
      </c>
    </row>
    <row r="2225" spans="1:19" ht="13.9">
      <c r="A2225" s="6" t="str">
        <f>IF(总支出!A2225="","",总支出!A2225)</f>
        <v/>
      </c>
      <c r="B2225" s="7" t="str">
        <f>IF(总支出!B2225="","",总支出!B2225)</f>
        <v/>
      </c>
      <c r="C2225" s="6" t="str">
        <f t="shared" si="238"/>
        <v/>
      </c>
      <c r="D2225" s="6" t="str">
        <f>IF(总支出!C2225="","",总支出!C2225)</f>
        <v/>
      </c>
      <c r="E2225" s="8" t="str">
        <f>IF(总支出!D2225="","",总支出!D2225)</f>
        <v/>
      </c>
      <c r="F2225" s="6" t="str">
        <f>IF(总支出!E2225="","",总支出!E2225)</f>
        <v/>
      </c>
      <c r="G2225" s="6" t="str">
        <f>IF(总支出!H2225="","",总支出!H2225)</f>
        <v/>
      </c>
      <c r="H2225" s="6" t="str">
        <f>IF(总支出!I2225="","自动",总支出!I2225)</f>
        <v>自动</v>
      </c>
      <c r="I2225" s="6" t="str">
        <f>IF(F2225="","",IFERROR(VLOOKUP(F2225,税费设置!$A$15:$B$27,2,FALSE),"含税不明"))</f>
        <v/>
      </c>
      <c r="J2225" s="6" t="str">
        <f t="shared" si="239"/>
        <v/>
      </c>
      <c r="K2225" s="6" t="str">
        <f>IF(AND(税费设置!$B$5="是",G2225="个人支出",J2225="应税"),"是","否")</f>
        <v>否</v>
      </c>
      <c r="L2225" s="8">
        <f t="shared" si="240"/>
        <v>0</v>
      </c>
      <c r="M2225" s="8">
        <f t="shared" si="241"/>
        <v>0</v>
      </c>
      <c r="N2225" s="8">
        <f t="shared" si="242"/>
        <v>0</v>
      </c>
      <c r="O2225" s="8">
        <f t="shared" si="243"/>
        <v>0</v>
      </c>
      <c r="P2225" s="8">
        <f>IF(K2225&lt;&gt;"是",0,IF(税费设置!$B$6="是",E2225/(1+税费设置!$B$10),E2225))</f>
        <v>0</v>
      </c>
      <c r="Q2225" s="8">
        <f>IF(K2225&lt;&gt;"是",0,P2225*税费设置!$B$8)</f>
        <v>0</v>
      </c>
      <c r="R2225" s="8">
        <f>IF(K2225&lt;&gt;"是",0,P2225*税费设置!$B$9)</f>
        <v>0</v>
      </c>
      <c r="S2225" s="8">
        <f t="shared" si="244"/>
        <v>0</v>
      </c>
    </row>
    <row r="2226" spans="1:19" ht="13.9">
      <c r="A2226" s="6" t="str">
        <f>IF(总支出!A2226="","",总支出!A2226)</f>
        <v/>
      </c>
      <c r="B2226" s="7" t="str">
        <f>IF(总支出!B2226="","",总支出!B2226)</f>
        <v/>
      </c>
      <c r="C2226" s="6" t="str">
        <f t="shared" si="238"/>
        <v/>
      </c>
      <c r="D2226" s="6" t="str">
        <f>IF(总支出!C2226="","",总支出!C2226)</f>
        <v/>
      </c>
      <c r="E2226" s="8" t="str">
        <f>IF(总支出!D2226="","",总支出!D2226)</f>
        <v/>
      </c>
      <c r="F2226" s="6" t="str">
        <f>IF(总支出!E2226="","",总支出!E2226)</f>
        <v/>
      </c>
      <c r="G2226" s="6" t="str">
        <f>IF(总支出!H2226="","",总支出!H2226)</f>
        <v/>
      </c>
      <c r="H2226" s="6" t="str">
        <f>IF(总支出!I2226="","自动",总支出!I2226)</f>
        <v>自动</v>
      </c>
      <c r="I2226" s="6" t="str">
        <f>IF(F2226="","",IFERROR(VLOOKUP(F2226,税费设置!$A$15:$B$27,2,FALSE),"含税不明"))</f>
        <v/>
      </c>
      <c r="J2226" s="6" t="str">
        <f t="shared" si="239"/>
        <v/>
      </c>
      <c r="K2226" s="6" t="str">
        <f>IF(AND(税费设置!$B$5="是",G2226="个人支出",J2226="应税"),"是","否")</f>
        <v>否</v>
      </c>
      <c r="L2226" s="8">
        <f t="shared" si="240"/>
        <v>0</v>
      </c>
      <c r="M2226" s="8">
        <f t="shared" si="241"/>
        <v>0</v>
      </c>
      <c r="N2226" s="8">
        <f t="shared" si="242"/>
        <v>0</v>
      </c>
      <c r="O2226" s="8">
        <f t="shared" si="243"/>
        <v>0</v>
      </c>
      <c r="P2226" s="8">
        <f>IF(K2226&lt;&gt;"是",0,IF(税费设置!$B$6="是",E2226/(1+税费设置!$B$10),E2226))</f>
        <v>0</v>
      </c>
      <c r="Q2226" s="8">
        <f>IF(K2226&lt;&gt;"是",0,P2226*税费设置!$B$8)</f>
        <v>0</v>
      </c>
      <c r="R2226" s="8">
        <f>IF(K2226&lt;&gt;"是",0,P2226*税费设置!$B$9)</f>
        <v>0</v>
      </c>
      <c r="S2226" s="8">
        <f t="shared" si="244"/>
        <v>0</v>
      </c>
    </row>
    <row r="2227" spans="1:19" ht="13.9">
      <c r="A2227" s="6" t="str">
        <f>IF(总支出!A2227="","",总支出!A2227)</f>
        <v/>
      </c>
      <c r="B2227" s="7" t="str">
        <f>IF(总支出!B2227="","",总支出!B2227)</f>
        <v/>
      </c>
      <c r="C2227" s="6" t="str">
        <f t="shared" si="238"/>
        <v/>
      </c>
      <c r="D2227" s="6" t="str">
        <f>IF(总支出!C2227="","",总支出!C2227)</f>
        <v/>
      </c>
      <c r="E2227" s="8" t="str">
        <f>IF(总支出!D2227="","",总支出!D2227)</f>
        <v/>
      </c>
      <c r="F2227" s="6" t="str">
        <f>IF(总支出!E2227="","",总支出!E2227)</f>
        <v/>
      </c>
      <c r="G2227" s="6" t="str">
        <f>IF(总支出!H2227="","",总支出!H2227)</f>
        <v/>
      </c>
      <c r="H2227" s="6" t="str">
        <f>IF(总支出!I2227="","自动",总支出!I2227)</f>
        <v>自动</v>
      </c>
      <c r="I2227" s="6" t="str">
        <f>IF(F2227="","",IFERROR(VLOOKUP(F2227,税费设置!$A$15:$B$27,2,FALSE),"含税不明"))</f>
        <v/>
      </c>
      <c r="J2227" s="6" t="str">
        <f t="shared" si="239"/>
        <v/>
      </c>
      <c r="K2227" s="6" t="str">
        <f>IF(AND(税费设置!$B$5="是",G2227="个人支出",J2227="应税"),"是","否")</f>
        <v>否</v>
      </c>
      <c r="L2227" s="8">
        <f t="shared" si="240"/>
        <v>0</v>
      </c>
      <c r="M2227" s="8">
        <f t="shared" si="241"/>
        <v>0</v>
      </c>
      <c r="N2227" s="8">
        <f t="shared" si="242"/>
        <v>0</v>
      </c>
      <c r="O2227" s="8">
        <f t="shared" si="243"/>
        <v>0</v>
      </c>
      <c r="P2227" s="8">
        <f>IF(K2227&lt;&gt;"是",0,IF(税费设置!$B$6="是",E2227/(1+税费设置!$B$10),E2227))</f>
        <v>0</v>
      </c>
      <c r="Q2227" s="8">
        <f>IF(K2227&lt;&gt;"是",0,P2227*税费设置!$B$8)</f>
        <v>0</v>
      </c>
      <c r="R2227" s="8">
        <f>IF(K2227&lt;&gt;"是",0,P2227*税费设置!$B$9)</f>
        <v>0</v>
      </c>
      <c r="S2227" s="8">
        <f t="shared" si="244"/>
        <v>0</v>
      </c>
    </row>
    <row r="2228" spans="1:19" ht="13.9">
      <c r="A2228" s="6" t="str">
        <f>IF(总支出!A2228="","",总支出!A2228)</f>
        <v/>
      </c>
      <c r="B2228" s="7" t="str">
        <f>IF(总支出!B2228="","",总支出!B2228)</f>
        <v/>
      </c>
      <c r="C2228" s="6" t="str">
        <f t="shared" si="238"/>
        <v/>
      </c>
      <c r="D2228" s="6" t="str">
        <f>IF(总支出!C2228="","",总支出!C2228)</f>
        <v/>
      </c>
      <c r="E2228" s="8" t="str">
        <f>IF(总支出!D2228="","",总支出!D2228)</f>
        <v/>
      </c>
      <c r="F2228" s="6" t="str">
        <f>IF(总支出!E2228="","",总支出!E2228)</f>
        <v/>
      </c>
      <c r="G2228" s="6" t="str">
        <f>IF(总支出!H2228="","",总支出!H2228)</f>
        <v/>
      </c>
      <c r="H2228" s="6" t="str">
        <f>IF(总支出!I2228="","自动",总支出!I2228)</f>
        <v>自动</v>
      </c>
      <c r="I2228" s="6" t="str">
        <f>IF(F2228="","",IFERROR(VLOOKUP(F2228,税费设置!$A$15:$B$27,2,FALSE),"含税不明"))</f>
        <v/>
      </c>
      <c r="J2228" s="6" t="str">
        <f t="shared" si="239"/>
        <v/>
      </c>
      <c r="K2228" s="6" t="str">
        <f>IF(AND(税费设置!$B$5="是",G2228="个人支出",J2228="应税"),"是","否")</f>
        <v>否</v>
      </c>
      <c r="L2228" s="8">
        <f t="shared" si="240"/>
        <v>0</v>
      </c>
      <c r="M2228" s="8">
        <f t="shared" si="241"/>
        <v>0</v>
      </c>
      <c r="N2228" s="8">
        <f t="shared" si="242"/>
        <v>0</v>
      </c>
      <c r="O2228" s="8">
        <f t="shared" si="243"/>
        <v>0</v>
      </c>
      <c r="P2228" s="8">
        <f>IF(K2228&lt;&gt;"是",0,IF(税费设置!$B$6="是",E2228/(1+税费设置!$B$10),E2228))</f>
        <v>0</v>
      </c>
      <c r="Q2228" s="8">
        <f>IF(K2228&lt;&gt;"是",0,P2228*税费设置!$B$8)</f>
        <v>0</v>
      </c>
      <c r="R2228" s="8">
        <f>IF(K2228&lt;&gt;"是",0,P2228*税费设置!$B$9)</f>
        <v>0</v>
      </c>
      <c r="S2228" s="8">
        <f t="shared" si="244"/>
        <v>0</v>
      </c>
    </row>
    <row r="2229" spans="1:19" ht="13.9">
      <c r="A2229" s="6" t="str">
        <f>IF(总支出!A2229="","",总支出!A2229)</f>
        <v/>
      </c>
      <c r="B2229" s="7" t="str">
        <f>IF(总支出!B2229="","",总支出!B2229)</f>
        <v/>
      </c>
      <c r="C2229" s="6" t="str">
        <f t="shared" si="238"/>
        <v/>
      </c>
      <c r="D2229" s="6" t="str">
        <f>IF(总支出!C2229="","",总支出!C2229)</f>
        <v/>
      </c>
      <c r="E2229" s="8" t="str">
        <f>IF(总支出!D2229="","",总支出!D2229)</f>
        <v/>
      </c>
      <c r="F2229" s="6" t="str">
        <f>IF(总支出!E2229="","",总支出!E2229)</f>
        <v/>
      </c>
      <c r="G2229" s="6" t="str">
        <f>IF(总支出!H2229="","",总支出!H2229)</f>
        <v/>
      </c>
      <c r="H2229" s="6" t="str">
        <f>IF(总支出!I2229="","自动",总支出!I2229)</f>
        <v>自动</v>
      </c>
      <c r="I2229" s="6" t="str">
        <f>IF(F2229="","",IFERROR(VLOOKUP(F2229,税费设置!$A$15:$B$27,2,FALSE),"含税不明"))</f>
        <v/>
      </c>
      <c r="J2229" s="6" t="str">
        <f t="shared" si="239"/>
        <v/>
      </c>
      <c r="K2229" s="6" t="str">
        <f>IF(AND(税费设置!$B$5="是",G2229="个人支出",J2229="应税"),"是","否")</f>
        <v>否</v>
      </c>
      <c r="L2229" s="8">
        <f t="shared" si="240"/>
        <v>0</v>
      </c>
      <c r="M2229" s="8">
        <f t="shared" si="241"/>
        <v>0</v>
      </c>
      <c r="N2229" s="8">
        <f t="shared" si="242"/>
        <v>0</v>
      </c>
      <c r="O2229" s="8">
        <f t="shared" si="243"/>
        <v>0</v>
      </c>
      <c r="P2229" s="8">
        <f>IF(K2229&lt;&gt;"是",0,IF(税费设置!$B$6="是",E2229/(1+税费设置!$B$10),E2229))</f>
        <v>0</v>
      </c>
      <c r="Q2229" s="8">
        <f>IF(K2229&lt;&gt;"是",0,P2229*税费设置!$B$8)</f>
        <v>0</v>
      </c>
      <c r="R2229" s="8">
        <f>IF(K2229&lt;&gt;"是",0,P2229*税费设置!$B$9)</f>
        <v>0</v>
      </c>
      <c r="S2229" s="8">
        <f t="shared" si="244"/>
        <v>0</v>
      </c>
    </row>
    <row r="2230" spans="1:19" ht="13.9">
      <c r="A2230" s="6" t="str">
        <f>IF(总支出!A2230="","",总支出!A2230)</f>
        <v/>
      </c>
      <c r="B2230" s="7" t="str">
        <f>IF(总支出!B2230="","",总支出!B2230)</f>
        <v/>
      </c>
      <c r="C2230" s="6" t="str">
        <f t="shared" si="238"/>
        <v/>
      </c>
      <c r="D2230" s="6" t="str">
        <f>IF(总支出!C2230="","",总支出!C2230)</f>
        <v/>
      </c>
      <c r="E2230" s="8" t="str">
        <f>IF(总支出!D2230="","",总支出!D2230)</f>
        <v/>
      </c>
      <c r="F2230" s="6" t="str">
        <f>IF(总支出!E2230="","",总支出!E2230)</f>
        <v/>
      </c>
      <c r="G2230" s="6" t="str">
        <f>IF(总支出!H2230="","",总支出!H2230)</f>
        <v/>
      </c>
      <c r="H2230" s="6" t="str">
        <f>IF(总支出!I2230="","自动",总支出!I2230)</f>
        <v>自动</v>
      </c>
      <c r="I2230" s="6" t="str">
        <f>IF(F2230="","",IFERROR(VLOOKUP(F2230,税费设置!$A$15:$B$27,2,FALSE),"含税不明"))</f>
        <v/>
      </c>
      <c r="J2230" s="6" t="str">
        <f t="shared" si="239"/>
        <v/>
      </c>
      <c r="K2230" s="6" t="str">
        <f>IF(AND(税费设置!$B$5="是",G2230="个人支出",J2230="应税"),"是","否")</f>
        <v>否</v>
      </c>
      <c r="L2230" s="8">
        <f t="shared" si="240"/>
        <v>0</v>
      </c>
      <c r="M2230" s="8">
        <f t="shared" si="241"/>
        <v>0</v>
      </c>
      <c r="N2230" s="8">
        <f t="shared" si="242"/>
        <v>0</v>
      </c>
      <c r="O2230" s="8">
        <f t="shared" si="243"/>
        <v>0</v>
      </c>
      <c r="P2230" s="8">
        <f>IF(K2230&lt;&gt;"是",0,IF(税费设置!$B$6="是",E2230/(1+税费设置!$B$10),E2230))</f>
        <v>0</v>
      </c>
      <c r="Q2230" s="8">
        <f>IF(K2230&lt;&gt;"是",0,P2230*税费设置!$B$8)</f>
        <v>0</v>
      </c>
      <c r="R2230" s="8">
        <f>IF(K2230&lt;&gt;"是",0,P2230*税费设置!$B$9)</f>
        <v>0</v>
      </c>
      <c r="S2230" s="8">
        <f t="shared" si="244"/>
        <v>0</v>
      </c>
    </row>
    <row r="2231" spans="1:19" ht="13.9">
      <c r="A2231" s="6" t="str">
        <f>IF(总支出!A2231="","",总支出!A2231)</f>
        <v/>
      </c>
      <c r="B2231" s="7" t="str">
        <f>IF(总支出!B2231="","",总支出!B2231)</f>
        <v/>
      </c>
      <c r="C2231" s="6" t="str">
        <f t="shared" si="238"/>
        <v/>
      </c>
      <c r="D2231" s="6" t="str">
        <f>IF(总支出!C2231="","",总支出!C2231)</f>
        <v/>
      </c>
      <c r="E2231" s="8" t="str">
        <f>IF(总支出!D2231="","",总支出!D2231)</f>
        <v/>
      </c>
      <c r="F2231" s="6" t="str">
        <f>IF(总支出!E2231="","",总支出!E2231)</f>
        <v/>
      </c>
      <c r="G2231" s="6" t="str">
        <f>IF(总支出!H2231="","",总支出!H2231)</f>
        <v/>
      </c>
      <c r="H2231" s="6" t="str">
        <f>IF(总支出!I2231="","自动",总支出!I2231)</f>
        <v>自动</v>
      </c>
      <c r="I2231" s="6" t="str">
        <f>IF(F2231="","",IFERROR(VLOOKUP(F2231,税费设置!$A$15:$B$27,2,FALSE),"含税不明"))</f>
        <v/>
      </c>
      <c r="J2231" s="6" t="str">
        <f t="shared" si="239"/>
        <v/>
      </c>
      <c r="K2231" s="6" t="str">
        <f>IF(AND(税费设置!$B$5="是",G2231="个人支出",J2231="应税"),"是","否")</f>
        <v>否</v>
      </c>
      <c r="L2231" s="8">
        <f t="shared" si="240"/>
        <v>0</v>
      </c>
      <c r="M2231" s="8">
        <f t="shared" si="241"/>
        <v>0</v>
      </c>
      <c r="N2231" s="8">
        <f t="shared" si="242"/>
        <v>0</v>
      </c>
      <c r="O2231" s="8">
        <f t="shared" si="243"/>
        <v>0</v>
      </c>
      <c r="P2231" s="8">
        <f>IF(K2231&lt;&gt;"是",0,IF(税费设置!$B$6="是",E2231/(1+税费设置!$B$10),E2231))</f>
        <v>0</v>
      </c>
      <c r="Q2231" s="8">
        <f>IF(K2231&lt;&gt;"是",0,P2231*税费设置!$B$8)</f>
        <v>0</v>
      </c>
      <c r="R2231" s="8">
        <f>IF(K2231&lt;&gt;"是",0,P2231*税费设置!$B$9)</f>
        <v>0</v>
      </c>
      <c r="S2231" s="8">
        <f t="shared" si="244"/>
        <v>0</v>
      </c>
    </row>
    <row r="2232" spans="1:19" ht="13.9">
      <c r="A2232" s="6" t="str">
        <f>IF(总支出!A2232="","",总支出!A2232)</f>
        <v/>
      </c>
      <c r="B2232" s="7" t="str">
        <f>IF(总支出!B2232="","",总支出!B2232)</f>
        <v/>
      </c>
      <c r="C2232" s="6" t="str">
        <f t="shared" si="238"/>
        <v/>
      </c>
      <c r="D2232" s="6" t="str">
        <f>IF(总支出!C2232="","",总支出!C2232)</f>
        <v/>
      </c>
      <c r="E2232" s="8" t="str">
        <f>IF(总支出!D2232="","",总支出!D2232)</f>
        <v/>
      </c>
      <c r="F2232" s="6" t="str">
        <f>IF(总支出!E2232="","",总支出!E2232)</f>
        <v/>
      </c>
      <c r="G2232" s="6" t="str">
        <f>IF(总支出!H2232="","",总支出!H2232)</f>
        <v/>
      </c>
      <c r="H2232" s="6" t="str">
        <f>IF(总支出!I2232="","自动",总支出!I2232)</f>
        <v>自动</v>
      </c>
      <c r="I2232" s="6" t="str">
        <f>IF(F2232="","",IFERROR(VLOOKUP(F2232,税费设置!$A$15:$B$27,2,FALSE),"含税不明"))</f>
        <v/>
      </c>
      <c r="J2232" s="6" t="str">
        <f t="shared" si="239"/>
        <v/>
      </c>
      <c r="K2232" s="6" t="str">
        <f>IF(AND(税费设置!$B$5="是",G2232="个人支出",J2232="应税"),"是","否")</f>
        <v>否</v>
      </c>
      <c r="L2232" s="8">
        <f t="shared" si="240"/>
        <v>0</v>
      </c>
      <c r="M2232" s="8">
        <f t="shared" si="241"/>
        <v>0</v>
      </c>
      <c r="N2232" s="8">
        <f t="shared" si="242"/>
        <v>0</v>
      </c>
      <c r="O2232" s="8">
        <f t="shared" si="243"/>
        <v>0</v>
      </c>
      <c r="P2232" s="8">
        <f>IF(K2232&lt;&gt;"是",0,IF(税费设置!$B$6="是",E2232/(1+税费设置!$B$10),E2232))</f>
        <v>0</v>
      </c>
      <c r="Q2232" s="8">
        <f>IF(K2232&lt;&gt;"是",0,P2232*税费设置!$B$8)</f>
        <v>0</v>
      </c>
      <c r="R2232" s="8">
        <f>IF(K2232&lt;&gt;"是",0,P2232*税费设置!$B$9)</f>
        <v>0</v>
      </c>
      <c r="S2232" s="8">
        <f t="shared" si="244"/>
        <v>0</v>
      </c>
    </row>
    <row r="2233" spans="1:19" ht="13.9">
      <c r="A2233" s="6" t="str">
        <f>IF(总支出!A2233="","",总支出!A2233)</f>
        <v/>
      </c>
      <c r="B2233" s="7" t="str">
        <f>IF(总支出!B2233="","",总支出!B2233)</f>
        <v/>
      </c>
      <c r="C2233" s="6" t="str">
        <f t="shared" si="238"/>
        <v/>
      </c>
      <c r="D2233" s="6" t="str">
        <f>IF(总支出!C2233="","",总支出!C2233)</f>
        <v/>
      </c>
      <c r="E2233" s="8" t="str">
        <f>IF(总支出!D2233="","",总支出!D2233)</f>
        <v/>
      </c>
      <c r="F2233" s="6" t="str">
        <f>IF(总支出!E2233="","",总支出!E2233)</f>
        <v/>
      </c>
      <c r="G2233" s="6" t="str">
        <f>IF(总支出!H2233="","",总支出!H2233)</f>
        <v/>
      </c>
      <c r="H2233" s="6" t="str">
        <f>IF(总支出!I2233="","自动",总支出!I2233)</f>
        <v>自动</v>
      </c>
      <c r="I2233" s="6" t="str">
        <f>IF(F2233="","",IFERROR(VLOOKUP(F2233,税费设置!$A$15:$B$27,2,FALSE),"含税不明"))</f>
        <v/>
      </c>
      <c r="J2233" s="6" t="str">
        <f t="shared" si="239"/>
        <v/>
      </c>
      <c r="K2233" s="6" t="str">
        <f>IF(AND(税费设置!$B$5="是",G2233="个人支出",J2233="应税"),"是","否")</f>
        <v>否</v>
      </c>
      <c r="L2233" s="8">
        <f t="shared" si="240"/>
        <v>0</v>
      </c>
      <c r="M2233" s="8">
        <f t="shared" si="241"/>
        <v>0</v>
      </c>
      <c r="N2233" s="8">
        <f t="shared" si="242"/>
        <v>0</v>
      </c>
      <c r="O2233" s="8">
        <f t="shared" si="243"/>
        <v>0</v>
      </c>
      <c r="P2233" s="8">
        <f>IF(K2233&lt;&gt;"是",0,IF(税费设置!$B$6="是",E2233/(1+税费设置!$B$10),E2233))</f>
        <v>0</v>
      </c>
      <c r="Q2233" s="8">
        <f>IF(K2233&lt;&gt;"是",0,P2233*税费设置!$B$8)</f>
        <v>0</v>
      </c>
      <c r="R2233" s="8">
        <f>IF(K2233&lt;&gt;"是",0,P2233*税费设置!$B$9)</f>
        <v>0</v>
      </c>
      <c r="S2233" s="8">
        <f t="shared" si="244"/>
        <v>0</v>
      </c>
    </row>
    <row r="2234" spans="1:19" ht="13.9">
      <c r="A2234" s="6" t="str">
        <f>IF(总支出!A2234="","",总支出!A2234)</f>
        <v/>
      </c>
      <c r="B2234" s="7" t="str">
        <f>IF(总支出!B2234="","",总支出!B2234)</f>
        <v/>
      </c>
      <c r="C2234" s="6" t="str">
        <f t="shared" si="238"/>
        <v/>
      </c>
      <c r="D2234" s="6" t="str">
        <f>IF(总支出!C2234="","",总支出!C2234)</f>
        <v/>
      </c>
      <c r="E2234" s="8" t="str">
        <f>IF(总支出!D2234="","",总支出!D2234)</f>
        <v/>
      </c>
      <c r="F2234" s="6" t="str">
        <f>IF(总支出!E2234="","",总支出!E2234)</f>
        <v/>
      </c>
      <c r="G2234" s="6" t="str">
        <f>IF(总支出!H2234="","",总支出!H2234)</f>
        <v/>
      </c>
      <c r="H2234" s="6" t="str">
        <f>IF(总支出!I2234="","自动",总支出!I2234)</f>
        <v>自动</v>
      </c>
      <c r="I2234" s="6" t="str">
        <f>IF(F2234="","",IFERROR(VLOOKUP(F2234,税费设置!$A$15:$B$27,2,FALSE),"含税不明"))</f>
        <v/>
      </c>
      <c r="J2234" s="6" t="str">
        <f t="shared" si="239"/>
        <v/>
      </c>
      <c r="K2234" s="6" t="str">
        <f>IF(AND(税费设置!$B$5="是",G2234="个人支出",J2234="应税"),"是","否")</f>
        <v>否</v>
      </c>
      <c r="L2234" s="8">
        <f t="shared" si="240"/>
        <v>0</v>
      </c>
      <c r="M2234" s="8">
        <f t="shared" si="241"/>
        <v>0</v>
      </c>
      <c r="N2234" s="8">
        <f t="shared" si="242"/>
        <v>0</v>
      </c>
      <c r="O2234" s="8">
        <f t="shared" si="243"/>
        <v>0</v>
      </c>
      <c r="P2234" s="8">
        <f>IF(K2234&lt;&gt;"是",0,IF(税费设置!$B$6="是",E2234/(1+税费设置!$B$10),E2234))</f>
        <v>0</v>
      </c>
      <c r="Q2234" s="8">
        <f>IF(K2234&lt;&gt;"是",0,P2234*税费设置!$B$8)</f>
        <v>0</v>
      </c>
      <c r="R2234" s="8">
        <f>IF(K2234&lt;&gt;"是",0,P2234*税费设置!$B$9)</f>
        <v>0</v>
      </c>
      <c r="S2234" s="8">
        <f t="shared" si="244"/>
        <v>0</v>
      </c>
    </row>
    <row r="2235" spans="1:19" ht="13.9">
      <c r="A2235" s="6" t="str">
        <f>IF(总支出!A2235="","",总支出!A2235)</f>
        <v/>
      </c>
      <c r="B2235" s="7" t="str">
        <f>IF(总支出!B2235="","",总支出!B2235)</f>
        <v/>
      </c>
      <c r="C2235" s="6" t="str">
        <f t="shared" si="238"/>
        <v/>
      </c>
      <c r="D2235" s="6" t="str">
        <f>IF(总支出!C2235="","",总支出!C2235)</f>
        <v/>
      </c>
      <c r="E2235" s="8" t="str">
        <f>IF(总支出!D2235="","",总支出!D2235)</f>
        <v/>
      </c>
      <c r="F2235" s="6" t="str">
        <f>IF(总支出!E2235="","",总支出!E2235)</f>
        <v/>
      </c>
      <c r="G2235" s="6" t="str">
        <f>IF(总支出!H2235="","",总支出!H2235)</f>
        <v/>
      </c>
      <c r="H2235" s="6" t="str">
        <f>IF(总支出!I2235="","自动",总支出!I2235)</f>
        <v>自动</v>
      </c>
      <c r="I2235" s="6" t="str">
        <f>IF(F2235="","",IFERROR(VLOOKUP(F2235,税费设置!$A$15:$B$27,2,FALSE),"含税不明"))</f>
        <v/>
      </c>
      <c r="J2235" s="6" t="str">
        <f t="shared" si="239"/>
        <v/>
      </c>
      <c r="K2235" s="6" t="str">
        <f>IF(AND(税费设置!$B$5="是",G2235="个人支出",J2235="应税"),"是","否")</f>
        <v>否</v>
      </c>
      <c r="L2235" s="8">
        <f t="shared" si="240"/>
        <v>0</v>
      </c>
      <c r="M2235" s="8">
        <f t="shared" si="241"/>
        <v>0</v>
      </c>
      <c r="N2235" s="8">
        <f t="shared" si="242"/>
        <v>0</v>
      </c>
      <c r="O2235" s="8">
        <f t="shared" si="243"/>
        <v>0</v>
      </c>
      <c r="P2235" s="8">
        <f>IF(K2235&lt;&gt;"是",0,IF(税费设置!$B$6="是",E2235/(1+税费设置!$B$10),E2235))</f>
        <v>0</v>
      </c>
      <c r="Q2235" s="8">
        <f>IF(K2235&lt;&gt;"是",0,P2235*税费设置!$B$8)</f>
        <v>0</v>
      </c>
      <c r="R2235" s="8">
        <f>IF(K2235&lt;&gt;"是",0,P2235*税费设置!$B$9)</f>
        <v>0</v>
      </c>
      <c r="S2235" s="8">
        <f t="shared" si="244"/>
        <v>0</v>
      </c>
    </row>
    <row r="2236" spans="1:19" ht="13.9">
      <c r="A2236" s="6" t="str">
        <f>IF(总支出!A2236="","",总支出!A2236)</f>
        <v/>
      </c>
      <c r="B2236" s="7" t="str">
        <f>IF(总支出!B2236="","",总支出!B2236)</f>
        <v/>
      </c>
      <c r="C2236" s="6" t="str">
        <f t="shared" si="238"/>
        <v/>
      </c>
      <c r="D2236" s="6" t="str">
        <f>IF(总支出!C2236="","",总支出!C2236)</f>
        <v/>
      </c>
      <c r="E2236" s="8" t="str">
        <f>IF(总支出!D2236="","",总支出!D2236)</f>
        <v/>
      </c>
      <c r="F2236" s="6" t="str">
        <f>IF(总支出!E2236="","",总支出!E2236)</f>
        <v/>
      </c>
      <c r="G2236" s="6" t="str">
        <f>IF(总支出!H2236="","",总支出!H2236)</f>
        <v/>
      </c>
      <c r="H2236" s="6" t="str">
        <f>IF(总支出!I2236="","自动",总支出!I2236)</f>
        <v>自动</v>
      </c>
      <c r="I2236" s="6" t="str">
        <f>IF(F2236="","",IFERROR(VLOOKUP(F2236,税费设置!$A$15:$B$27,2,FALSE),"含税不明"))</f>
        <v/>
      </c>
      <c r="J2236" s="6" t="str">
        <f t="shared" si="239"/>
        <v/>
      </c>
      <c r="K2236" s="6" t="str">
        <f>IF(AND(税费设置!$B$5="是",G2236="个人支出",J2236="应税"),"是","否")</f>
        <v>否</v>
      </c>
      <c r="L2236" s="8">
        <f t="shared" si="240"/>
        <v>0</v>
      </c>
      <c r="M2236" s="8">
        <f t="shared" si="241"/>
        <v>0</v>
      </c>
      <c r="N2236" s="8">
        <f t="shared" si="242"/>
        <v>0</v>
      </c>
      <c r="O2236" s="8">
        <f t="shared" si="243"/>
        <v>0</v>
      </c>
      <c r="P2236" s="8">
        <f>IF(K2236&lt;&gt;"是",0,IF(税费设置!$B$6="是",E2236/(1+税费设置!$B$10),E2236))</f>
        <v>0</v>
      </c>
      <c r="Q2236" s="8">
        <f>IF(K2236&lt;&gt;"是",0,P2236*税费设置!$B$8)</f>
        <v>0</v>
      </c>
      <c r="R2236" s="8">
        <f>IF(K2236&lt;&gt;"是",0,P2236*税费设置!$B$9)</f>
        <v>0</v>
      </c>
      <c r="S2236" s="8">
        <f t="shared" si="244"/>
        <v>0</v>
      </c>
    </row>
    <row r="2237" spans="1:19" ht="13.9">
      <c r="A2237" s="6" t="str">
        <f>IF(总支出!A2237="","",总支出!A2237)</f>
        <v/>
      </c>
      <c r="B2237" s="7" t="str">
        <f>IF(总支出!B2237="","",总支出!B2237)</f>
        <v/>
      </c>
      <c r="C2237" s="6" t="str">
        <f t="shared" si="238"/>
        <v/>
      </c>
      <c r="D2237" s="6" t="str">
        <f>IF(总支出!C2237="","",总支出!C2237)</f>
        <v/>
      </c>
      <c r="E2237" s="8" t="str">
        <f>IF(总支出!D2237="","",总支出!D2237)</f>
        <v/>
      </c>
      <c r="F2237" s="6" t="str">
        <f>IF(总支出!E2237="","",总支出!E2237)</f>
        <v/>
      </c>
      <c r="G2237" s="6" t="str">
        <f>IF(总支出!H2237="","",总支出!H2237)</f>
        <v/>
      </c>
      <c r="H2237" s="6" t="str">
        <f>IF(总支出!I2237="","自动",总支出!I2237)</f>
        <v>自动</v>
      </c>
      <c r="I2237" s="6" t="str">
        <f>IF(F2237="","",IFERROR(VLOOKUP(F2237,税费设置!$A$15:$B$27,2,FALSE),"含税不明"))</f>
        <v/>
      </c>
      <c r="J2237" s="6" t="str">
        <f t="shared" si="239"/>
        <v/>
      </c>
      <c r="K2237" s="6" t="str">
        <f>IF(AND(税费设置!$B$5="是",G2237="个人支出",J2237="应税"),"是","否")</f>
        <v>否</v>
      </c>
      <c r="L2237" s="8">
        <f t="shared" si="240"/>
        <v>0</v>
      </c>
      <c r="M2237" s="8">
        <f t="shared" si="241"/>
        <v>0</v>
      </c>
      <c r="N2237" s="8">
        <f t="shared" si="242"/>
        <v>0</v>
      </c>
      <c r="O2237" s="8">
        <f t="shared" si="243"/>
        <v>0</v>
      </c>
      <c r="P2237" s="8">
        <f>IF(K2237&lt;&gt;"是",0,IF(税费设置!$B$6="是",E2237/(1+税费设置!$B$10),E2237))</f>
        <v>0</v>
      </c>
      <c r="Q2237" s="8">
        <f>IF(K2237&lt;&gt;"是",0,P2237*税费设置!$B$8)</f>
        <v>0</v>
      </c>
      <c r="R2237" s="8">
        <f>IF(K2237&lt;&gt;"是",0,P2237*税费设置!$B$9)</f>
        <v>0</v>
      </c>
      <c r="S2237" s="8">
        <f t="shared" si="244"/>
        <v>0</v>
      </c>
    </row>
    <row r="2238" spans="1:19" ht="13.9">
      <c r="A2238" s="6" t="str">
        <f>IF(总支出!A2238="","",总支出!A2238)</f>
        <v/>
      </c>
      <c r="B2238" s="7" t="str">
        <f>IF(总支出!B2238="","",总支出!B2238)</f>
        <v/>
      </c>
      <c r="C2238" s="6" t="str">
        <f t="shared" si="238"/>
        <v/>
      </c>
      <c r="D2238" s="6" t="str">
        <f>IF(总支出!C2238="","",总支出!C2238)</f>
        <v/>
      </c>
      <c r="E2238" s="8" t="str">
        <f>IF(总支出!D2238="","",总支出!D2238)</f>
        <v/>
      </c>
      <c r="F2238" s="6" t="str">
        <f>IF(总支出!E2238="","",总支出!E2238)</f>
        <v/>
      </c>
      <c r="G2238" s="6" t="str">
        <f>IF(总支出!H2238="","",总支出!H2238)</f>
        <v/>
      </c>
      <c r="H2238" s="6" t="str">
        <f>IF(总支出!I2238="","自动",总支出!I2238)</f>
        <v>自动</v>
      </c>
      <c r="I2238" s="6" t="str">
        <f>IF(F2238="","",IFERROR(VLOOKUP(F2238,税费设置!$A$15:$B$27,2,FALSE),"含税不明"))</f>
        <v/>
      </c>
      <c r="J2238" s="6" t="str">
        <f t="shared" si="239"/>
        <v/>
      </c>
      <c r="K2238" s="6" t="str">
        <f>IF(AND(税费设置!$B$5="是",G2238="个人支出",J2238="应税"),"是","否")</f>
        <v>否</v>
      </c>
      <c r="L2238" s="8">
        <f t="shared" si="240"/>
        <v>0</v>
      </c>
      <c r="M2238" s="8">
        <f t="shared" si="241"/>
        <v>0</v>
      </c>
      <c r="N2238" s="8">
        <f t="shared" si="242"/>
        <v>0</v>
      </c>
      <c r="O2238" s="8">
        <f t="shared" si="243"/>
        <v>0</v>
      </c>
      <c r="P2238" s="8">
        <f>IF(K2238&lt;&gt;"是",0,IF(税费设置!$B$6="是",E2238/(1+税费设置!$B$10),E2238))</f>
        <v>0</v>
      </c>
      <c r="Q2238" s="8">
        <f>IF(K2238&lt;&gt;"是",0,P2238*税费设置!$B$8)</f>
        <v>0</v>
      </c>
      <c r="R2238" s="8">
        <f>IF(K2238&lt;&gt;"是",0,P2238*税费设置!$B$9)</f>
        <v>0</v>
      </c>
      <c r="S2238" s="8">
        <f t="shared" si="244"/>
        <v>0</v>
      </c>
    </row>
    <row r="2239" spans="1:19" ht="13.9">
      <c r="A2239" s="6" t="str">
        <f>IF(总支出!A2239="","",总支出!A2239)</f>
        <v/>
      </c>
      <c r="B2239" s="7" t="str">
        <f>IF(总支出!B2239="","",总支出!B2239)</f>
        <v/>
      </c>
      <c r="C2239" s="6" t="str">
        <f t="shared" si="238"/>
        <v/>
      </c>
      <c r="D2239" s="6" t="str">
        <f>IF(总支出!C2239="","",总支出!C2239)</f>
        <v/>
      </c>
      <c r="E2239" s="8" t="str">
        <f>IF(总支出!D2239="","",总支出!D2239)</f>
        <v/>
      </c>
      <c r="F2239" s="6" t="str">
        <f>IF(总支出!E2239="","",总支出!E2239)</f>
        <v/>
      </c>
      <c r="G2239" s="6" t="str">
        <f>IF(总支出!H2239="","",总支出!H2239)</f>
        <v/>
      </c>
      <c r="H2239" s="6" t="str">
        <f>IF(总支出!I2239="","自动",总支出!I2239)</f>
        <v>自动</v>
      </c>
      <c r="I2239" s="6" t="str">
        <f>IF(F2239="","",IFERROR(VLOOKUP(F2239,税费设置!$A$15:$B$27,2,FALSE),"含税不明"))</f>
        <v/>
      </c>
      <c r="J2239" s="6" t="str">
        <f t="shared" si="239"/>
        <v/>
      </c>
      <c r="K2239" s="6" t="str">
        <f>IF(AND(税费设置!$B$5="是",G2239="个人支出",J2239="应税"),"是","否")</f>
        <v>否</v>
      </c>
      <c r="L2239" s="8">
        <f t="shared" si="240"/>
        <v>0</v>
      </c>
      <c r="M2239" s="8">
        <f t="shared" si="241"/>
        <v>0</v>
      </c>
      <c r="N2239" s="8">
        <f t="shared" si="242"/>
        <v>0</v>
      </c>
      <c r="O2239" s="8">
        <f t="shared" si="243"/>
        <v>0</v>
      </c>
      <c r="P2239" s="8">
        <f>IF(K2239&lt;&gt;"是",0,IF(税费设置!$B$6="是",E2239/(1+税费设置!$B$10),E2239))</f>
        <v>0</v>
      </c>
      <c r="Q2239" s="8">
        <f>IF(K2239&lt;&gt;"是",0,P2239*税费设置!$B$8)</f>
        <v>0</v>
      </c>
      <c r="R2239" s="8">
        <f>IF(K2239&lt;&gt;"是",0,P2239*税费设置!$B$9)</f>
        <v>0</v>
      </c>
      <c r="S2239" s="8">
        <f t="shared" si="244"/>
        <v>0</v>
      </c>
    </row>
    <row r="2240" spans="1:19" ht="13.9">
      <c r="A2240" s="6" t="str">
        <f>IF(总支出!A2240="","",总支出!A2240)</f>
        <v/>
      </c>
      <c r="B2240" s="7" t="str">
        <f>IF(总支出!B2240="","",总支出!B2240)</f>
        <v/>
      </c>
      <c r="C2240" s="6" t="str">
        <f t="shared" si="238"/>
        <v/>
      </c>
      <c r="D2240" s="6" t="str">
        <f>IF(总支出!C2240="","",总支出!C2240)</f>
        <v/>
      </c>
      <c r="E2240" s="8" t="str">
        <f>IF(总支出!D2240="","",总支出!D2240)</f>
        <v/>
      </c>
      <c r="F2240" s="6" t="str">
        <f>IF(总支出!E2240="","",总支出!E2240)</f>
        <v/>
      </c>
      <c r="G2240" s="6" t="str">
        <f>IF(总支出!H2240="","",总支出!H2240)</f>
        <v/>
      </c>
      <c r="H2240" s="6" t="str">
        <f>IF(总支出!I2240="","自动",总支出!I2240)</f>
        <v>自动</v>
      </c>
      <c r="I2240" s="6" t="str">
        <f>IF(F2240="","",IFERROR(VLOOKUP(F2240,税费设置!$A$15:$B$27,2,FALSE),"含税不明"))</f>
        <v/>
      </c>
      <c r="J2240" s="6" t="str">
        <f t="shared" si="239"/>
        <v/>
      </c>
      <c r="K2240" s="6" t="str">
        <f>IF(AND(税费设置!$B$5="是",G2240="个人支出",J2240="应税"),"是","否")</f>
        <v>否</v>
      </c>
      <c r="L2240" s="8">
        <f t="shared" si="240"/>
        <v>0</v>
      </c>
      <c r="M2240" s="8">
        <f t="shared" si="241"/>
        <v>0</v>
      </c>
      <c r="N2240" s="8">
        <f t="shared" si="242"/>
        <v>0</v>
      </c>
      <c r="O2240" s="8">
        <f t="shared" si="243"/>
        <v>0</v>
      </c>
      <c r="P2240" s="8">
        <f>IF(K2240&lt;&gt;"是",0,IF(税费设置!$B$6="是",E2240/(1+税费设置!$B$10),E2240))</f>
        <v>0</v>
      </c>
      <c r="Q2240" s="8">
        <f>IF(K2240&lt;&gt;"是",0,P2240*税费设置!$B$8)</f>
        <v>0</v>
      </c>
      <c r="R2240" s="8">
        <f>IF(K2240&lt;&gt;"是",0,P2240*税费设置!$B$9)</f>
        <v>0</v>
      </c>
      <c r="S2240" s="8">
        <f t="shared" si="244"/>
        <v>0</v>
      </c>
    </row>
    <row r="2241" spans="1:19" ht="13.9">
      <c r="A2241" s="6" t="str">
        <f>IF(总支出!A2241="","",总支出!A2241)</f>
        <v/>
      </c>
      <c r="B2241" s="7" t="str">
        <f>IF(总支出!B2241="","",总支出!B2241)</f>
        <v/>
      </c>
      <c r="C2241" s="6" t="str">
        <f t="shared" si="238"/>
        <v/>
      </c>
      <c r="D2241" s="6" t="str">
        <f>IF(总支出!C2241="","",总支出!C2241)</f>
        <v/>
      </c>
      <c r="E2241" s="8" t="str">
        <f>IF(总支出!D2241="","",总支出!D2241)</f>
        <v/>
      </c>
      <c r="F2241" s="6" t="str">
        <f>IF(总支出!E2241="","",总支出!E2241)</f>
        <v/>
      </c>
      <c r="G2241" s="6" t="str">
        <f>IF(总支出!H2241="","",总支出!H2241)</f>
        <v/>
      </c>
      <c r="H2241" s="6" t="str">
        <f>IF(总支出!I2241="","自动",总支出!I2241)</f>
        <v>自动</v>
      </c>
      <c r="I2241" s="6" t="str">
        <f>IF(F2241="","",IFERROR(VLOOKUP(F2241,税费设置!$A$15:$B$27,2,FALSE),"含税不明"))</f>
        <v/>
      </c>
      <c r="J2241" s="6" t="str">
        <f t="shared" si="239"/>
        <v/>
      </c>
      <c r="K2241" s="6" t="str">
        <f>IF(AND(税费设置!$B$5="是",G2241="个人支出",J2241="应税"),"是","否")</f>
        <v>否</v>
      </c>
      <c r="L2241" s="8">
        <f t="shared" si="240"/>
        <v>0</v>
      </c>
      <c r="M2241" s="8">
        <f t="shared" si="241"/>
        <v>0</v>
      </c>
      <c r="N2241" s="8">
        <f t="shared" si="242"/>
        <v>0</v>
      </c>
      <c r="O2241" s="8">
        <f t="shared" si="243"/>
        <v>0</v>
      </c>
      <c r="P2241" s="8">
        <f>IF(K2241&lt;&gt;"是",0,IF(税费设置!$B$6="是",E2241/(1+税费设置!$B$10),E2241))</f>
        <v>0</v>
      </c>
      <c r="Q2241" s="8">
        <f>IF(K2241&lt;&gt;"是",0,P2241*税费设置!$B$8)</f>
        <v>0</v>
      </c>
      <c r="R2241" s="8">
        <f>IF(K2241&lt;&gt;"是",0,P2241*税费设置!$B$9)</f>
        <v>0</v>
      </c>
      <c r="S2241" s="8">
        <f t="shared" si="244"/>
        <v>0</v>
      </c>
    </row>
    <row r="2242" spans="1:19" ht="13.9">
      <c r="A2242" s="6" t="str">
        <f>IF(总支出!A2242="","",总支出!A2242)</f>
        <v/>
      </c>
      <c r="B2242" s="7" t="str">
        <f>IF(总支出!B2242="","",总支出!B2242)</f>
        <v/>
      </c>
      <c r="C2242" s="6" t="str">
        <f t="shared" si="238"/>
        <v/>
      </c>
      <c r="D2242" s="6" t="str">
        <f>IF(总支出!C2242="","",总支出!C2242)</f>
        <v/>
      </c>
      <c r="E2242" s="8" t="str">
        <f>IF(总支出!D2242="","",总支出!D2242)</f>
        <v/>
      </c>
      <c r="F2242" s="6" t="str">
        <f>IF(总支出!E2242="","",总支出!E2242)</f>
        <v/>
      </c>
      <c r="G2242" s="6" t="str">
        <f>IF(总支出!H2242="","",总支出!H2242)</f>
        <v/>
      </c>
      <c r="H2242" s="6" t="str">
        <f>IF(总支出!I2242="","自动",总支出!I2242)</f>
        <v>自动</v>
      </c>
      <c r="I2242" s="6" t="str">
        <f>IF(F2242="","",IFERROR(VLOOKUP(F2242,税费设置!$A$15:$B$27,2,FALSE),"含税不明"))</f>
        <v/>
      </c>
      <c r="J2242" s="6" t="str">
        <f t="shared" si="239"/>
        <v/>
      </c>
      <c r="K2242" s="6" t="str">
        <f>IF(AND(税费设置!$B$5="是",G2242="个人支出",J2242="应税"),"是","否")</f>
        <v>否</v>
      </c>
      <c r="L2242" s="8">
        <f t="shared" si="240"/>
        <v>0</v>
      </c>
      <c r="M2242" s="8">
        <f t="shared" si="241"/>
        <v>0</v>
      </c>
      <c r="N2242" s="8">
        <f t="shared" si="242"/>
        <v>0</v>
      </c>
      <c r="O2242" s="8">
        <f t="shared" si="243"/>
        <v>0</v>
      </c>
      <c r="P2242" s="8">
        <f>IF(K2242&lt;&gt;"是",0,IF(税费设置!$B$6="是",E2242/(1+税费设置!$B$10),E2242))</f>
        <v>0</v>
      </c>
      <c r="Q2242" s="8">
        <f>IF(K2242&lt;&gt;"是",0,P2242*税费设置!$B$8)</f>
        <v>0</v>
      </c>
      <c r="R2242" s="8">
        <f>IF(K2242&lt;&gt;"是",0,P2242*税费设置!$B$9)</f>
        <v>0</v>
      </c>
      <c r="S2242" s="8">
        <f t="shared" si="244"/>
        <v>0</v>
      </c>
    </row>
    <row r="2243" spans="1:19" ht="13.9">
      <c r="A2243" s="6" t="str">
        <f>IF(总支出!A2243="","",总支出!A2243)</f>
        <v/>
      </c>
      <c r="B2243" s="7" t="str">
        <f>IF(总支出!B2243="","",总支出!B2243)</f>
        <v/>
      </c>
      <c r="C2243" s="6" t="str">
        <f t="shared" si="238"/>
        <v/>
      </c>
      <c r="D2243" s="6" t="str">
        <f>IF(总支出!C2243="","",总支出!C2243)</f>
        <v/>
      </c>
      <c r="E2243" s="8" t="str">
        <f>IF(总支出!D2243="","",总支出!D2243)</f>
        <v/>
      </c>
      <c r="F2243" s="6" t="str">
        <f>IF(总支出!E2243="","",总支出!E2243)</f>
        <v/>
      </c>
      <c r="G2243" s="6" t="str">
        <f>IF(总支出!H2243="","",总支出!H2243)</f>
        <v/>
      </c>
      <c r="H2243" s="6" t="str">
        <f>IF(总支出!I2243="","自动",总支出!I2243)</f>
        <v>自动</v>
      </c>
      <c r="I2243" s="6" t="str">
        <f>IF(F2243="","",IFERROR(VLOOKUP(F2243,税费设置!$A$15:$B$27,2,FALSE),"含税不明"))</f>
        <v/>
      </c>
      <c r="J2243" s="6" t="str">
        <f t="shared" si="239"/>
        <v/>
      </c>
      <c r="K2243" s="6" t="str">
        <f>IF(AND(税费设置!$B$5="是",G2243="个人支出",J2243="应税"),"是","否")</f>
        <v>否</v>
      </c>
      <c r="L2243" s="8">
        <f t="shared" si="240"/>
        <v>0</v>
      </c>
      <c r="M2243" s="8">
        <f t="shared" si="241"/>
        <v>0</v>
      </c>
      <c r="N2243" s="8">
        <f t="shared" si="242"/>
        <v>0</v>
      </c>
      <c r="O2243" s="8">
        <f t="shared" si="243"/>
        <v>0</v>
      </c>
      <c r="P2243" s="8">
        <f>IF(K2243&lt;&gt;"是",0,IF(税费设置!$B$6="是",E2243/(1+税费设置!$B$10),E2243))</f>
        <v>0</v>
      </c>
      <c r="Q2243" s="8">
        <f>IF(K2243&lt;&gt;"是",0,P2243*税费设置!$B$8)</f>
        <v>0</v>
      </c>
      <c r="R2243" s="8">
        <f>IF(K2243&lt;&gt;"是",0,P2243*税费设置!$B$9)</f>
        <v>0</v>
      </c>
      <c r="S2243" s="8">
        <f t="shared" si="244"/>
        <v>0</v>
      </c>
    </row>
    <row r="2244" spans="1:19" ht="13.9">
      <c r="A2244" s="6" t="str">
        <f>IF(总支出!A2244="","",总支出!A2244)</f>
        <v/>
      </c>
      <c r="B2244" s="7" t="str">
        <f>IF(总支出!B2244="","",总支出!B2244)</f>
        <v/>
      </c>
      <c r="C2244" s="6" t="str">
        <f t="shared" ref="C2244:C2307" si="245">IF(B2244="","",TEXT(B2244,"yyyy-mm"))</f>
        <v/>
      </c>
      <c r="D2244" s="6" t="str">
        <f>IF(总支出!C2244="","",总支出!C2244)</f>
        <v/>
      </c>
      <c r="E2244" s="8" t="str">
        <f>IF(总支出!D2244="","",总支出!D2244)</f>
        <v/>
      </c>
      <c r="F2244" s="6" t="str">
        <f>IF(总支出!E2244="","",总支出!E2244)</f>
        <v/>
      </c>
      <c r="G2244" s="6" t="str">
        <f>IF(总支出!H2244="","",总支出!H2244)</f>
        <v/>
      </c>
      <c r="H2244" s="6" t="str">
        <f>IF(总支出!I2244="","自动",总支出!I2244)</f>
        <v>自动</v>
      </c>
      <c r="I2244" s="6" t="str">
        <f>IF(F2244="","",IFERROR(VLOOKUP(F2244,税费设置!$A$15:$B$27,2,FALSE),"含税不明"))</f>
        <v/>
      </c>
      <c r="J2244" s="6" t="str">
        <f t="shared" ref="J2244:J2307" si="246">IF(D2244="","",IF(H2244="自动",I2244,H2244))</f>
        <v/>
      </c>
      <c r="K2244" s="6" t="str">
        <f>IF(AND(税费设置!$B$5="是",G2244="个人支出",J2244="应税"),"是","否")</f>
        <v>否</v>
      </c>
      <c r="L2244" s="8">
        <f t="shared" ref="L2244:L2307" si="247">IF(K2244="是",E2244,0)</f>
        <v>0</v>
      </c>
      <c r="M2244" s="8">
        <f t="shared" ref="M2244:M2307" si="248">IF(AND(G2244="个人支出",J2244="零税率"),E2244,0)</f>
        <v>0</v>
      </c>
      <c r="N2244" s="8">
        <f t="shared" ref="N2244:N2307" si="249">IF(AND(G2244="个人支出",J2244="免税"),E2244,0)</f>
        <v>0</v>
      </c>
      <c r="O2244" s="8">
        <f t="shared" ref="O2244:O2307" si="250">IF(AND(G2244="个人支出",OR(J2244="含税不明",J2244="不适用")),E2244,0)</f>
        <v>0</v>
      </c>
      <c r="P2244" s="8">
        <f>IF(K2244&lt;&gt;"是",0,IF(税费设置!$B$6="是",E2244/(1+税费设置!$B$10),E2244))</f>
        <v>0</v>
      </c>
      <c r="Q2244" s="8">
        <f>IF(K2244&lt;&gt;"是",0,P2244*税费设置!$B$8)</f>
        <v>0</v>
      </c>
      <c r="R2244" s="8">
        <f>IF(K2244&lt;&gt;"是",0,P2244*税费设置!$B$9)</f>
        <v>0</v>
      </c>
      <c r="S2244" s="8">
        <f t="shared" ref="S2244:S2307" si="251">Q2244+R2244</f>
        <v>0</v>
      </c>
    </row>
    <row r="2245" spans="1:19" ht="13.9">
      <c r="A2245" s="6" t="str">
        <f>IF(总支出!A2245="","",总支出!A2245)</f>
        <v/>
      </c>
      <c r="B2245" s="7" t="str">
        <f>IF(总支出!B2245="","",总支出!B2245)</f>
        <v/>
      </c>
      <c r="C2245" s="6" t="str">
        <f t="shared" si="245"/>
        <v/>
      </c>
      <c r="D2245" s="6" t="str">
        <f>IF(总支出!C2245="","",总支出!C2245)</f>
        <v/>
      </c>
      <c r="E2245" s="8" t="str">
        <f>IF(总支出!D2245="","",总支出!D2245)</f>
        <v/>
      </c>
      <c r="F2245" s="6" t="str">
        <f>IF(总支出!E2245="","",总支出!E2245)</f>
        <v/>
      </c>
      <c r="G2245" s="6" t="str">
        <f>IF(总支出!H2245="","",总支出!H2245)</f>
        <v/>
      </c>
      <c r="H2245" s="6" t="str">
        <f>IF(总支出!I2245="","自动",总支出!I2245)</f>
        <v>自动</v>
      </c>
      <c r="I2245" s="6" t="str">
        <f>IF(F2245="","",IFERROR(VLOOKUP(F2245,税费设置!$A$15:$B$27,2,FALSE),"含税不明"))</f>
        <v/>
      </c>
      <c r="J2245" s="6" t="str">
        <f t="shared" si="246"/>
        <v/>
      </c>
      <c r="K2245" s="6" t="str">
        <f>IF(AND(税费设置!$B$5="是",G2245="个人支出",J2245="应税"),"是","否")</f>
        <v>否</v>
      </c>
      <c r="L2245" s="8">
        <f t="shared" si="247"/>
        <v>0</v>
      </c>
      <c r="M2245" s="8">
        <f t="shared" si="248"/>
        <v>0</v>
      </c>
      <c r="N2245" s="8">
        <f t="shared" si="249"/>
        <v>0</v>
      </c>
      <c r="O2245" s="8">
        <f t="shared" si="250"/>
        <v>0</v>
      </c>
      <c r="P2245" s="8">
        <f>IF(K2245&lt;&gt;"是",0,IF(税费设置!$B$6="是",E2245/(1+税费设置!$B$10),E2245))</f>
        <v>0</v>
      </c>
      <c r="Q2245" s="8">
        <f>IF(K2245&lt;&gt;"是",0,P2245*税费设置!$B$8)</f>
        <v>0</v>
      </c>
      <c r="R2245" s="8">
        <f>IF(K2245&lt;&gt;"是",0,P2245*税费设置!$B$9)</f>
        <v>0</v>
      </c>
      <c r="S2245" s="8">
        <f t="shared" si="251"/>
        <v>0</v>
      </c>
    </row>
    <row r="2246" spans="1:19" ht="13.9">
      <c r="A2246" s="6" t="str">
        <f>IF(总支出!A2246="","",总支出!A2246)</f>
        <v/>
      </c>
      <c r="B2246" s="7" t="str">
        <f>IF(总支出!B2246="","",总支出!B2246)</f>
        <v/>
      </c>
      <c r="C2246" s="6" t="str">
        <f t="shared" si="245"/>
        <v/>
      </c>
      <c r="D2246" s="6" t="str">
        <f>IF(总支出!C2246="","",总支出!C2246)</f>
        <v/>
      </c>
      <c r="E2246" s="8" t="str">
        <f>IF(总支出!D2246="","",总支出!D2246)</f>
        <v/>
      </c>
      <c r="F2246" s="6" t="str">
        <f>IF(总支出!E2246="","",总支出!E2246)</f>
        <v/>
      </c>
      <c r="G2246" s="6" t="str">
        <f>IF(总支出!H2246="","",总支出!H2246)</f>
        <v/>
      </c>
      <c r="H2246" s="6" t="str">
        <f>IF(总支出!I2246="","自动",总支出!I2246)</f>
        <v>自动</v>
      </c>
      <c r="I2246" s="6" t="str">
        <f>IF(F2246="","",IFERROR(VLOOKUP(F2246,税费设置!$A$15:$B$27,2,FALSE),"含税不明"))</f>
        <v/>
      </c>
      <c r="J2246" s="6" t="str">
        <f t="shared" si="246"/>
        <v/>
      </c>
      <c r="K2246" s="6" t="str">
        <f>IF(AND(税费设置!$B$5="是",G2246="个人支出",J2246="应税"),"是","否")</f>
        <v>否</v>
      </c>
      <c r="L2246" s="8">
        <f t="shared" si="247"/>
        <v>0</v>
      </c>
      <c r="M2246" s="8">
        <f t="shared" si="248"/>
        <v>0</v>
      </c>
      <c r="N2246" s="8">
        <f t="shared" si="249"/>
        <v>0</v>
      </c>
      <c r="O2246" s="8">
        <f t="shared" si="250"/>
        <v>0</v>
      </c>
      <c r="P2246" s="8">
        <f>IF(K2246&lt;&gt;"是",0,IF(税费设置!$B$6="是",E2246/(1+税费设置!$B$10),E2246))</f>
        <v>0</v>
      </c>
      <c r="Q2246" s="8">
        <f>IF(K2246&lt;&gt;"是",0,P2246*税费设置!$B$8)</f>
        <v>0</v>
      </c>
      <c r="R2246" s="8">
        <f>IF(K2246&lt;&gt;"是",0,P2246*税费设置!$B$9)</f>
        <v>0</v>
      </c>
      <c r="S2246" s="8">
        <f t="shared" si="251"/>
        <v>0</v>
      </c>
    </row>
    <row r="2247" spans="1:19" ht="13.9">
      <c r="A2247" s="6" t="str">
        <f>IF(总支出!A2247="","",总支出!A2247)</f>
        <v/>
      </c>
      <c r="B2247" s="7" t="str">
        <f>IF(总支出!B2247="","",总支出!B2247)</f>
        <v/>
      </c>
      <c r="C2247" s="6" t="str">
        <f t="shared" si="245"/>
        <v/>
      </c>
      <c r="D2247" s="6" t="str">
        <f>IF(总支出!C2247="","",总支出!C2247)</f>
        <v/>
      </c>
      <c r="E2247" s="8" t="str">
        <f>IF(总支出!D2247="","",总支出!D2247)</f>
        <v/>
      </c>
      <c r="F2247" s="6" t="str">
        <f>IF(总支出!E2247="","",总支出!E2247)</f>
        <v/>
      </c>
      <c r="G2247" s="6" t="str">
        <f>IF(总支出!H2247="","",总支出!H2247)</f>
        <v/>
      </c>
      <c r="H2247" s="6" t="str">
        <f>IF(总支出!I2247="","自动",总支出!I2247)</f>
        <v>自动</v>
      </c>
      <c r="I2247" s="6" t="str">
        <f>IF(F2247="","",IFERROR(VLOOKUP(F2247,税费设置!$A$15:$B$27,2,FALSE),"含税不明"))</f>
        <v/>
      </c>
      <c r="J2247" s="6" t="str">
        <f t="shared" si="246"/>
        <v/>
      </c>
      <c r="K2247" s="6" t="str">
        <f>IF(AND(税费设置!$B$5="是",G2247="个人支出",J2247="应税"),"是","否")</f>
        <v>否</v>
      </c>
      <c r="L2247" s="8">
        <f t="shared" si="247"/>
        <v>0</v>
      </c>
      <c r="M2247" s="8">
        <f t="shared" si="248"/>
        <v>0</v>
      </c>
      <c r="N2247" s="8">
        <f t="shared" si="249"/>
        <v>0</v>
      </c>
      <c r="O2247" s="8">
        <f t="shared" si="250"/>
        <v>0</v>
      </c>
      <c r="P2247" s="8">
        <f>IF(K2247&lt;&gt;"是",0,IF(税费设置!$B$6="是",E2247/(1+税费设置!$B$10),E2247))</f>
        <v>0</v>
      </c>
      <c r="Q2247" s="8">
        <f>IF(K2247&lt;&gt;"是",0,P2247*税费设置!$B$8)</f>
        <v>0</v>
      </c>
      <c r="R2247" s="8">
        <f>IF(K2247&lt;&gt;"是",0,P2247*税费设置!$B$9)</f>
        <v>0</v>
      </c>
      <c r="S2247" s="8">
        <f t="shared" si="251"/>
        <v>0</v>
      </c>
    </row>
    <row r="2248" spans="1:19" ht="13.9">
      <c r="A2248" s="6" t="str">
        <f>IF(总支出!A2248="","",总支出!A2248)</f>
        <v/>
      </c>
      <c r="B2248" s="7" t="str">
        <f>IF(总支出!B2248="","",总支出!B2248)</f>
        <v/>
      </c>
      <c r="C2248" s="6" t="str">
        <f t="shared" si="245"/>
        <v/>
      </c>
      <c r="D2248" s="6" t="str">
        <f>IF(总支出!C2248="","",总支出!C2248)</f>
        <v/>
      </c>
      <c r="E2248" s="8" t="str">
        <f>IF(总支出!D2248="","",总支出!D2248)</f>
        <v/>
      </c>
      <c r="F2248" s="6" t="str">
        <f>IF(总支出!E2248="","",总支出!E2248)</f>
        <v/>
      </c>
      <c r="G2248" s="6" t="str">
        <f>IF(总支出!H2248="","",总支出!H2248)</f>
        <v/>
      </c>
      <c r="H2248" s="6" t="str">
        <f>IF(总支出!I2248="","自动",总支出!I2248)</f>
        <v>自动</v>
      </c>
      <c r="I2248" s="6" t="str">
        <f>IF(F2248="","",IFERROR(VLOOKUP(F2248,税费设置!$A$15:$B$27,2,FALSE),"含税不明"))</f>
        <v/>
      </c>
      <c r="J2248" s="6" t="str">
        <f t="shared" si="246"/>
        <v/>
      </c>
      <c r="K2248" s="6" t="str">
        <f>IF(AND(税费设置!$B$5="是",G2248="个人支出",J2248="应税"),"是","否")</f>
        <v>否</v>
      </c>
      <c r="L2248" s="8">
        <f t="shared" si="247"/>
        <v>0</v>
      </c>
      <c r="M2248" s="8">
        <f t="shared" si="248"/>
        <v>0</v>
      </c>
      <c r="N2248" s="8">
        <f t="shared" si="249"/>
        <v>0</v>
      </c>
      <c r="O2248" s="8">
        <f t="shared" si="250"/>
        <v>0</v>
      </c>
      <c r="P2248" s="8">
        <f>IF(K2248&lt;&gt;"是",0,IF(税费设置!$B$6="是",E2248/(1+税费设置!$B$10),E2248))</f>
        <v>0</v>
      </c>
      <c r="Q2248" s="8">
        <f>IF(K2248&lt;&gt;"是",0,P2248*税费设置!$B$8)</f>
        <v>0</v>
      </c>
      <c r="R2248" s="8">
        <f>IF(K2248&lt;&gt;"是",0,P2248*税费设置!$B$9)</f>
        <v>0</v>
      </c>
      <c r="S2248" s="8">
        <f t="shared" si="251"/>
        <v>0</v>
      </c>
    </row>
    <row r="2249" spans="1:19" ht="13.9">
      <c r="A2249" s="6" t="str">
        <f>IF(总支出!A2249="","",总支出!A2249)</f>
        <v/>
      </c>
      <c r="B2249" s="7" t="str">
        <f>IF(总支出!B2249="","",总支出!B2249)</f>
        <v/>
      </c>
      <c r="C2249" s="6" t="str">
        <f t="shared" si="245"/>
        <v/>
      </c>
      <c r="D2249" s="6" t="str">
        <f>IF(总支出!C2249="","",总支出!C2249)</f>
        <v/>
      </c>
      <c r="E2249" s="8" t="str">
        <f>IF(总支出!D2249="","",总支出!D2249)</f>
        <v/>
      </c>
      <c r="F2249" s="6" t="str">
        <f>IF(总支出!E2249="","",总支出!E2249)</f>
        <v/>
      </c>
      <c r="G2249" s="6" t="str">
        <f>IF(总支出!H2249="","",总支出!H2249)</f>
        <v/>
      </c>
      <c r="H2249" s="6" t="str">
        <f>IF(总支出!I2249="","自动",总支出!I2249)</f>
        <v>自动</v>
      </c>
      <c r="I2249" s="6" t="str">
        <f>IF(F2249="","",IFERROR(VLOOKUP(F2249,税费设置!$A$15:$B$27,2,FALSE),"含税不明"))</f>
        <v/>
      </c>
      <c r="J2249" s="6" t="str">
        <f t="shared" si="246"/>
        <v/>
      </c>
      <c r="K2249" s="6" t="str">
        <f>IF(AND(税费设置!$B$5="是",G2249="个人支出",J2249="应税"),"是","否")</f>
        <v>否</v>
      </c>
      <c r="L2249" s="8">
        <f t="shared" si="247"/>
        <v>0</v>
      </c>
      <c r="M2249" s="8">
        <f t="shared" si="248"/>
        <v>0</v>
      </c>
      <c r="N2249" s="8">
        <f t="shared" si="249"/>
        <v>0</v>
      </c>
      <c r="O2249" s="8">
        <f t="shared" si="250"/>
        <v>0</v>
      </c>
      <c r="P2249" s="8">
        <f>IF(K2249&lt;&gt;"是",0,IF(税费设置!$B$6="是",E2249/(1+税费设置!$B$10),E2249))</f>
        <v>0</v>
      </c>
      <c r="Q2249" s="8">
        <f>IF(K2249&lt;&gt;"是",0,P2249*税费设置!$B$8)</f>
        <v>0</v>
      </c>
      <c r="R2249" s="8">
        <f>IF(K2249&lt;&gt;"是",0,P2249*税费设置!$B$9)</f>
        <v>0</v>
      </c>
      <c r="S2249" s="8">
        <f t="shared" si="251"/>
        <v>0</v>
      </c>
    </row>
    <row r="2250" spans="1:19" ht="13.9">
      <c r="A2250" s="6" t="str">
        <f>IF(总支出!A2250="","",总支出!A2250)</f>
        <v/>
      </c>
      <c r="B2250" s="7" t="str">
        <f>IF(总支出!B2250="","",总支出!B2250)</f>
        <v/>
      </c>
      <c r="C2250" s="6" t="str">
        <f t="shared" si="245"/>
        <v/>
      </c>
      <c r="D2250" s="6" t="str">
        <f>IF(总支出!C2250="","",总支出!C2250)</f>
        <v/>
      </c>
      <c r="E2250" s="8" t="str">
        <f>IF(总支出!D2250="","",总支出!D2250)</f>
        <v/>
      </c>
      <c r="F2250" s="6" t="str">
        <f>IF(总支出!E2250="","",总支出!E2250)</f>
        <v/>
      </c>
      <c r="G2250" s="6" t="str">
        <f>IF(总支出!H2250="","",总支出!H2250)</f>
        <v/>
      </c>
      <c r="H2250" s="6" t="str">
        <f>IF(总支出!I2250="","自动",总支出!I2250)</f>
        <v>自动</v>
      </c>
      <c r="I2250" s="6" t="str">
        <f>IF(F2250="","",IFERROR(VLOOKUP(F2250,税费设置!$A$15:$B$27,2,FALSE),"含税不明"))</f>
        <v/>
      </c>
      <c r="J2250" s="6" t="str">
        <f t="shared" si="246"/>
        <v/>
      </c>
      <c r="K2250" s="6" t="str">
        <f>IF(AND(税费设置!$B$5="是",G2250="个人支出",J2250="应税"),"是","否")</f>
        <v>否</v>
      </c>
      <c r="L2250" s="8">
        <f t="shared" si="247"/>
        <v>0</v>
      </c>
      <c r="M2250" s="8">
        <f t="shared" si="248"/>
        <v>0</v>
      </c>
      <c r="N2250" s="8">
        <f t="shared" si="249"/>
        <v>0</v>
      </c>
      <c r="O2250" s="8">
        <f t="shared" si="250"/>
        <v>0</v>
      </c>
      <c r="P2250" s="8">
        <f>IF(K2250&lt;&gt;"是",0,IF(税费设置!$B$6="是",E2250/(1+税费设置!$B$10),E2250))</f>
        <v>0</v>
      </c>
      <c r="Q2250" s="8">
        <f>IF(K2250&lt;&gt;"是",0,P2250*税费设置!$B$8)</f>
        <v>0</v>
      </c>
      <c r="R2250" s="8">
        <f>IF(K2250&lt;&gt;"是",0,P2250*税费设置!$B$9)</f>
        <v>0</v>
      </c>
      <c r="S2250" s="8">
        <f t="shared" si="251"/>
        <v>0</v>
      </c>
    </row>
    <row r="2251" spans="1:19" ht="13.9">
      <c r="A2251" s="6" t="str">
        <f>IF(总支出!A2251="","",总支出!A2251)</f>
        <v/>
      </c>
      <c r="B2251" s="7" t="str">
        <f>IF(总支出!B2251="","",总支出!B2251)</f>
        <v/>
      </c>
      <c r="C2251" s="6" t="str">
        <f t="shared" si="245"/>
        <v/>
      </c>
      <c r="D2251" s="6" t="str">
        <f>IF(总支出!C2251="","",总支出!C2251)</f>
        <v/>
      </c>
      <c r="E2251" s="8" t="str">
        <f>IF(总支出!D2251="","",总支出!D2251)</f>
        <v/>
      </c>
      <c r="F2251" s="6" t="str">
        <f>IF(总支出!E2251="","",总支出!E2251)</f>
        <v/>
      </c>
      <c r="G2251" s="6" t="str">
        <f>IF(总支出!H2251="","",总支出!H2251)</f>
        <v/>
      </c>
      <c r="H2251" s="6" t="str">
        <f>IF(总支出!I2251="","自动",总支出!I2251)</f>
        <v>自动</v>
      </c>
      <c r="I2251" s="6" t="str">
        <f>IF(F2251="","",IFERROR(VLOOKUP(F2251,税费设置!$A$15:$B$27,2,FALSE),"含税不明"))</f>
        <v/>
      </c>
      <c r="J2251" s="6" t="str">
        <f t="shared" si="246"/>
        <v/>
      </c>
      <c r="K2251" s="6" t="str">
        <f>IF(AND(税费设置!$B$5="是",G2251="个人支出",J2251="应税"),"是","否")</f>
        <v>否</v>
      </c>
      <c r="L2251" s="8">
        <f t="shared" si="247"/>
        <v>0</v>
      </c>
      <c r="M2251" s="8">
        <f t="shared" si="248"/>
        <v>0</v>
      </c>
      <c r="N2251" s="8">
        <f t="shared" si="249"/>
        <v>0</v>
      </c>
      <c r="O2251" s="8">
        <f t="shared" si="250"/>
        <v>0</v>
      </c>
      <c r="P2251" s="8">
        <f>IF(K2251&lt;&gt;"是",0,IF(税费设置!$B$6="是",E2251/(1+税费设置!$B$10),E2251))</f>
        <v>0</v>
      </c>
      <c r="Q2251" s="8">
        <f>IF(K2251&lt;&gt;"是",0,P2251*税费设置!$B$8)</f>
        <v>0</v>
      </c>
      <c r="R2251" s="8">
        <f>IF(K2251&lt;&gt;"是",0,P2251*税费设置!$B$9)</f>
        <v>0</v>
      </c>
      <c r="S2251" s="8">
        <f t="shared" si="251"/>
        <v>0</v>
      </c>
    </row>
    <row r="2252" spans="1:19" ht="13.9">
      <c r="A2252" s="6" t="str">
        <f>IF(总支出!A2252="","",总支出!A2252)</f>
        <v/>
      </c>
      <c r="B2252" s="7" t="str">
        <f>IF(总支出!B2252="","",总支出!B2252)</f>
        <v/>
      </c>
      <c r="C2252" s="6" t="str">
        <f t="shared" si="245"/>
        <v/>
      </c>
      <c r="D2252" s="6" t="str">
        <f>IF(总支出!C2252="","",总支出!C2252)</f>
        <v/>
      </c>
      <c r="E2252" s="8" t="str">
        <f>IF(总支出!D2252="","",总支出!D2252)</f>
        <v/>
      </c>
      <c r="F2252" s="6" t="str">
        <f>IF(总支出!E2252="","",总支出!E2252)</f>
        <v/>
      </c>
      <c r="G2252" s="6" t="str">
        <f>IF(总支出!H2252="","",总支出!H2252)</f>
        <v/>
      </c>
      <c r="H2252" s="6" t="str">
        <f>IF(总支出!I2252="","自动",总支出!I2252)</f>
        <v>自动</v>
      </c>
      <c r="I2252" s="6" t="str">
        <f>IF(F2252="","",IFERROR(VLOOKUP(F2252,税费设置!$A$15:$B$27,2,FALSE),"含税不明"))</f>
        <v/>
      </c>
      <c r="J2252" s="6" t="str">
        <f t="shared" si="246"/>
        <v/>
      </c>
      <c r="K2252" s="6" t="str">
        <f>IF(AND(税费设置!$B$5="是",G2252="个人支出",J2252="应税"),"是","否")</f>
        <v>否</v>
      </c>
      <c r="L2252" s="8">
        <f t="shared" si="247"/>
        <v>0</v>
      </c>
      <c r="M2252" s="8">
        <f t="shared" si="248"/>
        <v>0</v>
      </c>
      <c r="N2252" s="8">
        <f t="shared" si="249"/>
        <v>0</v>
      </c>
      <c r="O2252" s="8">
        <f t="shared" si="250"/>
        <v>0</v>
      </c>
      <c r="P2252" s="8">
        <f>IF(K2252&lt;&gt;"是",0,IF(税费设置!$B$6="是",E2252/(1+税费设置!$B$10),E2252))</f>
        <v>0</v>
      </c>
      <c r="Q2252" s="8">
        <f>IF(K2252&lt;&gt;"是",0,P2252*税费设置!$B$8)</f>
        <v>0</v>
      </c>
      <c r="R2252" s="8">
        <f>IF(K2252&lt;&gt;"是",0,P2252*税费设置!$B$9)</f>
        <v>0</v>
      </c>
      <c r="S2252" s="8">
        <f t="shared" si="251"/>
        <v>0</v>
      </c>
    </row>
    <row r="2253" spans="1:19" ht="13.9">
      <c r="A2253" s="6" t="str">
        <f>IF(总支出!A2253="","",总支出!A2253)</f>
        <v/>
      </c>
      <c r="B2253" s="7" t="str">
        <f>IF(总支出!B2253="","",总支出!B2253)</f>
        <v/>
      </c>
      <c r="C2253" s="6" t="str">
        <f t="shared" si="245"/>
        <v/>
      </c>
      <c r="D2253" s="6" t="str">
        <f>IF(总支出!C2253="","",总支出!C2253)</f>
        <v/>
      </c>
      <c r="E2253" s="8" t="str">
        <f>IF(总支出!D2253="","",总支出!D2253)</f>
        <v/>
      </c>
      <c r="F2253" s="6" t="str">
        <f>IF(总支出!E2253="","",总支出!E2253)</f>
        <v/>
      </c>
      <c r="G2253" s="6" t="str">
        <f>IF(总支出!H2253="","",总支出!H2253)</f>
        <v/>
      </c>
      <c r="H2253" s="6" t="str">
        <f>IF(总支出!I2253="","自动",总支出!I2253)</f>
        <v>自动</v>
      </c>
      <c r="I2253" s="6" t="str">
        <f>IF(F2253="","",IFERROR(VLOOKUP(F2253,税费设置!$A$15:$B$27,2,FALSE),"含税不明"))</f>
        <v/>
      </c>
      <c r="J2253" s="6" t="str">
        <f t="shared" si="246"/>
        <v/>
      </c>
      <c r="K2253" s="6" t="str">
        <f>IF(AND(税费设置!$B$5="是",G2253="个人支出",J2253="应税"),"是","否")</f>
        <v>否</v>
      </c>
      <c r="L2253" s="8">
        <f t="shared" si="247"/>
        <v>0</v>
      </c>
      <c r="M2253" s="8">
        <f t="shared" si="248"/>
        <v>0</v>
      </c>
      <c r="N2253" s="8">
        <f t="shared" si="249"/>
        <v>0</v>
      </c>
      <c r="O2253" s="8">
        <f t="shared" si="250"/>
        <v>0</v>
      </c>
      <c r="P2253" s="8">
        <f>IF(K2253&lt;&gt;"是",0,IF(税费设置!$B$6="是",E2253/(1+税费设置!$B$10),E2253))</f>
        <v>0</v>
      </c>
      <c r="Q2253" s="8">
        <f>IF(K2253&lt;&gt;"是",0,P2253*税费设置!$B$8)</f>
        <v>0</v>
      </c>
      <c r="R2253" s="8">
        <f>IF(K2253&lt;&gt;"是",0,P2253*税费设置!$B$9)</f>
        <v>0</v>
      </c>
      <c r="S2253" s="8">
        <f t="shared" si="251"/>
        <v>0</v>
      </c>
    </row>
    <row r="2254" spans="1:19" ht="13.9">
      <c r="A2254" s="6" t="str">
        <f>IF(总支出!A2254="","",总支出!A2254)</f>
        <v/>
      </c>
      <c r="B2254" s="7" t="str">
        <f>IF(总支出!B2254="","",总支出!B2254)</f>
        <v/>
      </c>
      <c r="C2254" s="6" t="str">
        <f t="shared" si="245"/>
        <v/>
      </c>
      <c r="D2254" s="6" t="str">
        <f>IF(总支出!C2254="","",总支出!C2254)</f>
        <v/>
      </c>
      <c r="E2254" s="8" t="str">
        <f>IF(总支出!D2254="","",总支出!D2254)</f>
        <v/>
      </c>
      <c r="F2254" s="6" t="str">
        <f>IF(总支出!E2254="","",总支出!E2254)</f>
        <v/>
      </c>
      <c r="G2254" s="6" t="str">
        <f>IF(总支出!H2254="","",总支出!H2254)</f>
        <v/>
      </c>
      <c r="H2254" s="6" t="str">
        <f>IF(总支出!I2254="","自动",总支出!I2254)</f>
        <v>自动</v>
      </c>
      <c r="I2254" s="6" t="str">
        <f>IF(F2254="","",IFERROR(VLOOKUP(F2254,税费设置!$A$15:$B$27,2,FALSE),"含税不明"))</f>
        <v/>
      </c>
      <c r="J2254" s="6" t="str">
        <f t="shared" si="246"/>
        <v/>
      </c>
      <c r="K2254" s="6" t="str">
        <f>IF(AND(税费设置!$B$5="是",G2254="个人支出",J2254="应税"),"是","否")</f>
        <v>否</v>
      </c>
      <c r="L2254" s="8">
        <f t="shared" si="247"/>
        <v>0</v>
      </c>
      <c r="M2254" s="8">
        <f t="shared" si="248"/>
        <v>0</v>
      </c>
      <c r="N2254" s="8">
        <f t="shared" si="249"/>
        <v>0</v>
      </c>
      <c r="O2254" s="8">
        <f t="shared" si="250"/>
        <v>0</v>
      </c>
      <c r="P2254" s="8">
        <f>IF(K2254&lt;&gt;"是",0,IF(税费设置!$B$6="是",E2254/(1+税费设置!$B$10),E2254))</f>
        <v>0</v>
      </c>
      <c r="Q2254" s="8">
        <f>IF(K2254&lt;&gt;"是",0,P2254*税费设置!$B$8)</f>
        <v>0</v>
      </c>
      <c r="R2254" s="8">
        <f>IF(K2254&lt;&gt;"是",0,P2254*税费设置!$B$9)</f>
        <v>0</v>
      </c>
      <c r="S2254" s="8">
        <f t="shared" si="251"/>
        <v>0</v>
      </c>
    </row>
    <row r="2255" spans="1:19" ht="13.9">
      <c r="A2255" s="6" t="str">
        <f>IF(总支出!A2255="","",总支出!A2255)</f>
        <v/>
      </c>
      <c r="B2255" s="7" t="str">
        <f>IF(总支出!B2255="","",总支出!B2255)</f>
        <v/>
      </c>
      <c r="C2255" s="6" t="str">
        <f t="shared" si="245"/>
        <v/>
      </c>
      <c r="D2255" s="6" t="str">
        <f>IF(总支出!C2255="","",总支出!C2255)</f>
        <v/>
      </c>
      <c r="E2255" s="8" t="str">
        <f>IF(总支出!D2255="","",总支出!D2255)</f>
        <v/>
      </c>
      <c r="F2255" s="6" t="str">
        <f>IF(总支出!E2255="","",总支出!E2255)</f>
        <v/>
      </c>
      <c r="G2255" s="6" t="str">
        <f>IF(总支出!H2255="","",总支出!H2255)</f>
        <v/>
      </c>
      <c r="H2255" s="6" t="str">
        <f>IF(总支出!I2255="","自动",总支出!I2255)</f>
        <v>自动</v>
      </c>
      <c r="I2255" s="6" t="str">
        <f>IF(F2255="","",IFERROR(VLOOKUP(F2255,税费设置!$A$15:$B$27,2,FALSE),"含税不明"))</f>
        <v/>
      </c>
      <c r="J2255" s="6" t="str">
        <f t="shared" si="246"/>
        <v/>
      </c>
      <c r="K2255" s="6" t="str">
        <f>IF(AND(税费设置!$B$5="是",G2255="个人支出",J2255="应税"),"是","否")</f>
        <v>否</v>
      </c>
      <c r="L2255" s="8">
        <f t="shared" si="247"/>
        <v>0</v>
      </c>
      <c r="M2255" s="8">
        <f t="shared" si="248"/>
        <v>0</v>
      </c>
      <c r="N2255" s="8">
        <f t="shared" si="249"/>
        <v>0</v>
      </c>
      <c r="O2255" s="8">
        <f t="shared" si="250"/>
        <v>0</v>
      </c>
      <c r="P2255" s="8">
        <f>IF(K2255&lt;&gt;"是",0,IF(税费设置!$B$6="是",E2255/(1+税费设置!$B$10),E2255))</f>
        <v>0</v>
      </c>
      <c r="Q2255" s="8">
        <f>IF(K2255&lt;&gt;"是",0,P2255*税费设置!$B$8)</f>
        <v>0</v>
      </c>
      <c r="R2255" s="8">
        <f>IF(K2255&lt;&gt;"是",0,P2255*税费设置!$B$9)</f>
        <v>0</v>
      </c>
      <c r="S2255" s="8">
        <f t="shared" si="251"/>
        <v>0</v>
      </c>
    </row>
    <row r="2256" spans="1:19" ht="13.9">
      <c r="A2256" s="6" t="str">
        <f>IF(总支出!A2256="","",总支出!A2256)</f>
        <v/>
      </c>
      <c r="B2256" s="7" t="str">
        <f>IF(总支出!B2256="","",总支出!B2256)</f>
        <v/>
      </c>
      <c r="C2256" s="6" t="str">
        <f t="shared" si="245"/>
        <v/>
      </c>
      <c r="D2256" s="6" t="str">
        <f>IF(总支出!C2256="","",总支出!C2256)</f>
        <v/>
      </c>
      <c r="E2256" s="8" t="str">
        <f>IF(总支出!D2256="","",总支出!D2256)</f>
        <v/>
      </c>
      <c r="F2256" s="6" t="str">
        <f>IF(总支出!E2256="","",总支出!E2256)</f>
        <v/>
      </c>
      <c r="G2256" s="6" t="str">
        <f>IF(总支出!H2256="","",总支出!H2256)</f>
        <v/>
      </c>
      <c r="H2256" s="6" t="str">
        <f>IF(总支出!I2256="","自动",总支出!I2256)</f>
        <v>自动</v>
      </c>
      <c r="I2256" s="6" t="str">
        <f>IF(F2256="","",IFERROR(VLOOKUP(F2256,税费设置!$A$15:$B$27,2,FALSE),"含税不明"))</f>
        <v/>
      </c>
      <c r="J2256" s="6" t="str">
        <f t="shared" si="246"/>
        <v/>
      </c>
      <c r="K2256" s="6" t="str">
        <f>IF(AND(税费设置!$B$5="是",G2256="个人支出",J2256="应税"),"是","否")</f>
        <v>否</v>
      </c>
      <c r="L2256" s="8">
        <f t="shared" si="247"/>
        <v>0</v>
      </c>
      <c r="M2256" s="8">
        <f t="shared" si="248"/>
        <v>0</v>
      </c>
      <c r="N2256" s="8">
        <f t="shared" si="249"/>
        <v>0</v>
      </c>
      <c r="O2256" s="8">
        <f t="shared" si="250"/>
        <v>0</v>
      </c>
      <c r="P2256" s="8">
        <f>IF(K2256&lt;&gt;"是",0,IF(税费设置!$B$6="是",E2256/(1+税费设置!$B$10),E2256))</f>
        <v>0</v>
      </c>
      <c r="Q2256" s="8">
        <f>IF(K2256&lt;&gt;"是",0,P2256*税费设置!$B$8)</f>
        <v>0</v>
      </c>
      <c r="R2256" s="8">
        <f>IF(K2256&lt;&gt;"是",0,P2256*税费设置!$B$9)</f>
        <v>0</v>
      </c>
      <c r="S2256" s="8">
        <f t="shared" si="251"/>
        <v>0</v>
      </c>
    </row>
    <row r="2257" spans="1:19" ht="13.9">
      <c r="A2257" s="6" t="str">
        <f>IF(总支出!A2257="","",总支出!A2257)</f>
        <v/>
      </c>
      <c r="B2257" s="7" t="str">
        <f>IF(总支出!B2257="","",总支出!B2257)</f>
        <v/>
      </c>
      <c r="C2257" s="6" t="str">
        <f t="shared" si="245"/>
        <v/>
      </c>
      <c r="D2257" s="6" t="str">
        <f>IF(总支出!C2257="","",总支出!C2257)</f>
        <v/>
      </c>
      <c r="E2257" s="8" t="str">
        <f>IF(总支出!D2257="","",总支出!D2257)</f>
        <v/>
      </c>
      <c r="F2257" s="6" t="str">
        <f>IF(总支出!E2257="","",总支出!E2257)</f>
        <v/>
      </c>
      <c r="G2257" s="6" t="str">
        <f>IF(总支出!H2257="","",总支出!H2257)</f>
        <v/>
      </c>
      <c r="H2257" s="6" t="str">
        <f>IF(总支出!I2257="","自动",总支出!I2257)</f>
        <v>自动</v>
      </c>
      <c r="I2257" s="6" t="str">
        <f>IF(F2257="","",IFERROR(VLOOKUP(F2257,税费设置!$A$15:$B$27,2,FALSE),"含税不明"))</f>
        <v/>
      </c>
      <c r="J2257" s="6" t="str">
        <f t="shared" si="246"/>
        <v/>
      </c>
      <c r="K2257" s="6" t="str">
        <f>IF(AND(税费设置!$B$5="是",G2257="个人支出",J2257="应税"),"是","否")</f>
        <v>否</v>
      </c>
      <c r="L2257" s="8">
        <f t="shared" si="247"/>
        <v>0</v>
      </c>
      <c r="M2257" s="8">
        <f t="shared" si="248"/>
        <v>0</v>
      </c>
      <c r="N2257" s="8">
        <f t="shared" si="249"/>
        <v>0</v>
      </c>
      <c r="O2257" s="8">
        <f t="shared" si="250"/>
        <v>0</v>
      </c>
      <c r="P2257" s="8">
        <f>IF(K2257&lt;&gt;"是",0,IF(税费设置!$B$6="是",E2257/(1+税费设置!$B$10),E2257))</f>
        <v>0</v>
      </c>
      <c r="Q2257" s="8">
        <f>IF(K2257&lt;&gt;"是",0,P2257*税费设置!$B$8)</f>
        <v>0</v>
      </c>
      <c r="R2257" s="8">
        <f>IF(K2257&lt;&gt;"是",0,P2257*税费设置!$B$9)</f>
        <v>0</v>
      </c>
      <c r="S2257" s="8">
        <f t="shared" si="251"/>
        <v>0</v>
      </c>
    </row>
    <row r="2258" spans="1:19" ht="13.9">
      <c r="A2258" s="6" t="str">
        <f>IF(总支出!A2258="","",总支出!A2258)</f>
        <v/>
      </c>
      <c r="B2258" s="7" t="str">
        <f>IF(总支出!B2258="","",总支出!B2258)</f>
        <v/>
      </c>
      <c r="C2258" s="6" t="str">
        <f t="shared" si="245"/>
        <v/>
      </c>
      <c r="D2258" s="6" t="str">
        <f>IF(总支出!C2258="","",总支出!C2258)</f>
        <v/>
      </c>
      <c r="E2258" s="8" t="str">
        <f>IF(总支出!D2258="","",总支出!D2258)</f>
        <v/>
      </c>
      <c r="F2258" s="6" t="str">
        <f>IF(总支出!E2258="","",总支出!E2258)</f>
        <v/>
      </c>
      <c r="G2258" s="6" t="str">
        <f>IF(总支出!H2258="","",总支出!H2258)</f>
        <v/>
      </c>
      <c r="H2258" s="6" t="str">
        <f>IF(总支出!I2258="","自动",总支出!I2258)</f>
        <v>自动</v>
      </c>
      <c r="I2258" s="6" t="str">
        <f>IF(F2258="","",IFERROR(VLOOKUP(F2258,税费设置!$A$15:$B$27,2,FALSE),"含税不明"))</f>
        <v/>
      </c>
      <c r="J2258" s="6" t="str">
        <f t="shared" si="246"/>
        <v/>
      </c>
      <c r="K2258" s="6" t="str">
        <f>IF(AND(税费设置!$B$5="是",G2258="个人支出",J2258="应税"),"是","否")</f>
        <v>否</v>
      </c>
      <c r="L2258" s="8">
        <f t="shared" si="247"/>
        <v>0</v>
      </c>
      <c r="M2258" s="8">
        <f t="shared" si="248"/>
        <v>0</v>
      </c>
      <c r="N2258" s="8">
        <f t="shared" si="249"/>
        <v>0</v>
      </c>
      <c r="O2258" s="8">
        <f t="shared" si="250"/>
        <v>0</v>
      </c>
      <c r="P2258" s="8">
        <f>IF(K2258&lt;&gt;"是",0,IF(税费设置!$B$6="是",E2258/(1+税费设置!$B$10),E2258))</f>
        <v>0</v>
      </c>
      <c r="Q2258" s="8">
        <f>IF(K2258&lt;&gt;"是",0,P2258*税费设置!$B$8)</f>
        <v>0</v>
      </c>
      <c r="R2258" s="8">
        <f>IF(K2258&lt;&gt;"是",0,P2258*税费设置!$B$9)</f>
        <v>0</v>
      </c>
      <c r="S2258" s="8">
        <f t="shared" si="251"/>
        <v>0</v>
      </c>
    </row>
    <row r="2259" spans="1:19" ht="13.9">
      <c r="A2259" s="6" t="str">
        <f>IF(总支出!A2259="","",总支出!A2259)</f>
        <v/>
      </c>
      <c r="B2259" s="7" t="str">
        <f>IF(总支出!B2259="","",总支出!B2259)</f>
        <v/>
      </c>
      <c r="C2259" s="6" t="str">
        <f t="shared" si="245"/>
        <v/>
      </c>
      <c r="D2259" s="6" t="str">
        <f>IF(总支出!C2259="","",总支出!C2259)</f>
        <v/>
      </c>
      <c r="E2259" s="8" t="str">
        <f>IF(总支出!D2259="","",总支出!D2259)</f>
        <v/>
      </c>
      <c r="F2259" s="6" t="str">
        <f>IF(总支出!E2259="","",总支出!E2259)</f>
        <v/>
      </c>
      <c r="G2259" s="6" t="str">
        <f>IF(总支出!H2259="","",总支出!H2259)</f>
        <v/>
      </c>
      <c r="H2259" s="6" t="str">
        <f>IF(总支出!I2259="","自动",总支出!I2259)</f>
        <v>自动</v>
      </c>
      <c r="I2259" s="6" t="str">
        <f>IF(F2259="","",IFERROR(VLOOKUP(F2259,税费设置!$A$15:$B$27,2,FALSE),"含税不明"))</f>
        <v/>
      </c>
      <c r="J2259" s="6" t="str">
        <f t="shared" si="246"/>
        <v/>
      </c>
      <c r="K2259" s="6" t="str">
        <f>IF(AND(税费设置!$B$5="是",G2259="个人支出",J2259="应税"),"是","否")</f>
        <v>否</v>
      </c>
      <c r="L2259" s="8">
        <f t="shared" si="247"/>
        <v>0</v>
      </c>
      <c r="M2259" s="8">
        <f t="shared" si="248"/>
        <v>0</v>
      </c>
      <c r="N2259" s="8">
        <f t="shared" si="249"/>
        <v>0</v>
      </c>
      <c r="O2259" s="8">
        <f t="shared" si="250"/>
        <v>0</v>
      </c>
      <c r="P2259" s="8">
        <f>IF(K2259&lt;&gt;"是",0,IF(税费设置!$B$6="是",E2259/(1+税费设置!$B$10),E2259))</f>
        <v>0</v>
      </c>
      <c r="Q2259" s="8">
        <f>IF(K2259&lt;&gt;"是",0,P2259*税费设置!$B$8)</f>
        <v>0</v>
      </c>
      <c r="R2259" s="8">
        <f>IF(K2259&lt;&gt;"是",0,P2259*税费设置!$B$9)</f>
        <v>0</v>
      </c>
      <c r="S2259" s="8">
        <f t="shared" si="251"/>
        <v>0</v>
      </c>
    </row>
    <row r="2260" spans="1:19" ht="13.9">
      <c r="A2260" s="6" t="str">
        <f>IF(总支出!A2260="","",总支出!A2260)</f>
        <v/>
      </c>
      <c r="B2260" s="7" t="str">
        <f>IF(总支出!B2260="","",总支出!B2260)</f>
        <v/>
      </c>
      <c r="C2260" s="6" t="str">
        <f t="shared" si="245"/>
        <v/>
      </c>
      <c r="D2260" s="6" t="str">
        <f>IF(总支出!C2260="","",总支出!C2260)</f>
        <v/>
      </c>
      <c r="E2260" s="8" t="str">
        <f>IF(总支出!D2260="","",总支出!D2260)</f>
        <v/>
      </c>
      <c r="F2260" s="6" t="str">
        <f>IF(总支出!E2260="","",总支出!E2260)</f>
        <v/>
      </c>
      <c r="G2260" s="6" t="str">
        <f>IF(总支出!H2260="","",总支出!H2260)</f>
        <v/>
      </c>
      <c r="H2260" s="6" t="str">
        <f>IF(总支出!I2260="","自动",总支出!I2260)</f>
        <v>自动</v>
      </c>
      <c r="I2260" s="6" t="str">
        <f>IF(F2260="","",IFERROR(VLOOKUP(F2260,税费设置!$A$15:$B$27,2,FALSE),"含税不明"))</f>
        <v/>
      </c>
      <c r="J2260" s="6" t="str">
        <f t="shared" si="246"/>
        <v/>
      </c>
      <c r="K2260" s="6" t="str">
        <f>IF(AND(税费设置!$B$5="是",G2260="个人支出",J2260="应税"),"是","否")</f>
        <v>否</v>
      </c>
      <c r="L2260" s="8">
        <f t="shared" si="247"/>
        <v>0</v>
      </c>
      <c r="M2260" s="8">
        <f t="shared" si="248"/>
        <v>0</v>
      </c>
      <c r="N2260" s="8">
        <f t="shared" si="249"/>
        <v>0</v>
      </c>
      <c r="O2260" s="8">
        <f t="shared" si="250"/>
        <v>0</v>
      </c>
      <c r="P2260" s="8">
        <f>IF(K2260&lt;&gt;"是",0,IF(税费设置!$B$6="是",E2260/(1+税费设置!$B$10),E2260))</f>
        <v>0</v>
      </c>
      <c r="Q2260" s="8">
        <f>IF(K2260&lt;&gt;"是",0,P2260*税费设置!$B$8)</f>
        <v>0</v>
      </c>
      <c r="R2260" s="8">
        <f>IF(K2260&lt;&gt;"是",0,P2260*税费设置!$B$9)</f>
        <v>0</v>
      </c>
      <c r="S2260" s="8">
        <f t="shared" si="251"/>
        <v>0</v>
      </c>
    </row>
    <row r="2261" spans="1:19" ht="13.9">
      <c r="A2261" s="6" t="str">
        <f>IF(总支出!A2261="","",总支出!A2261)</f>
        <v/>
      </c>
      <c r="B2261" s="7" t="str">
        <f>IF(总支出!B2261="","",总支出!B2261)</f>
        <v/>
      </c>
      <c r="C2261" s="6" t="str">
        <f t="shared" si="245"/>
        <v/>
      </c>
      <c r="D2261" s="6" t="str">
        <f>IF(总支出!C2261="","",总支出!C2261)</f>
        <v/>
      </c>
      <c r="E2261" s="8" t="str">
        <f>IF(总支出!D2261="","",总支出!D2261)</f>
        <v/>
      </c>
      <c r="F2261" s="6" t="str">
        <f>IF(总支出!E2261="","",总支出!E2261)</f>
        <v/>
      </c>
      <c r="G2261" s="6" t="str">
        <f>IF(总支出!H2261="","",总支出!H2261)</f>
        <v/>
      </c>
      <c r="H2261" s="6" t="str">
        <f>IF(总支出!I2261="","自动",总支出!I2261)</f>
        <v>自动</v>
      </c>
      <c r="I2261" s="6" t="str">
        <f>IF(F2261="","",IFERROR(VLOOKUP(F2261,税费设置!$A$15:$B$27,2,FALSE),"含税不明"))</f>
        <v/>
      </c>
      <c r="J2261" s="6" t="str">
        <f t="shared" si="246"/>
        <v/>
      </c>
      <c r="K2261" s="6" t="str">
        <f>IF(AND(税费设置!$B$5="是",G2261="个人支出",J2261="应税"),"是","否")</f>
        <v>否</v>
      </c>
      <c r="L2261" s="8">
        <f t="shared" si="247"/>
        <v>0</v>
      </c>
      <c r="M2261" s="8">
        <f t="shared" si="248"/>
        <v>0</v>
      </c>
      <c r="N2261" s="8">
        <f t="shared" si="249"/>
        <v>0</v>
      </c>
      <c r="O2261" s="8">
        <f t="shared" si="250"/>
        <v>0</v>
      </c>
      <c r="P2261" s="8">
        <f>IF(K2261&lt;&gt;"是",0,IF(税费设置!$B$6="是",E2261/(1+税费设置!$B$10),E2261))</f>
        <v>0</v>
      </c>
      <c r="Q2261" s="8">
        <f>IF(K2261&lt;&gt;"是",0,P2261*税费设置!$B$8)</f>
        <v>0</v>
      </c>
      <c r="R2261" s="8">
        <f>IF(K2261&lt;&gt;"是",0,P2261*税费设置!$B$9)</f>
        <v>0</v>
      </c>
      <c r="S2261" s="8">
        <f t="shared" si="251"/>
        <v>0</v>
      </c>
    </row>
    <row r="2262" spans="1:19" ht="13.9">
      <c r="A2262" s="6" t="str">
        <f>IF(总支出!A2262="","",总支出!A2262)</f>
        <v/>
      </c>
      <c r="B2262" s="7" t="str">
        <f>IF(总支出!B2262="","",总支出!B2262)</f>
        <v/>
      </c>
      <c r="C2262" s="6" t="str">
        <f t="shared" si="245"/>
        <v/>
      </c>
      <c r="D2262" s="6" t="str">
        <f>IF(总支出!C2262="","",总支出!C2262)</f>
        <v/>
      </c>
      <c r="E2262" s="8" t="str">
        <f>IF(总支出!D2262="","",总支出!D2262)</f>
        <v/>
      </c>
      <c r="F2262" s="6" t="str">
        <f>IF(总支出!E2262="","",总支出!E2262)</f>
        <v/>
      </c>
      <c r="G2262" s="6" t="str">
        <f>IF(总支出!H2262="","",总支出!H2262)</f>
        <v/>
      </c>
      <c r="H2262" s="6" t="str">
        <f>IF(总支出!I2262="","自动",总支出!I2262)</f>
        <v>自动</v>
      </c>
      <c r="I2262" s="6" t="str">
        <f>IF(F2262="","",IFERROR(VLOOKUP(F2262,税费设置!$A$15:$B$27,2,FALSE),"含税不明"))</f>
        <v/>
      </c>
      <c r="J2262" s="6" t="str">
        <f t="shared" si="246"/>
        <v/>
      </c>
      <c r="K2262" s="6" t="str">
        <f>IF(AND(税费设置!$B$5="是",G2262="个人支出",J2262="应税"),"是","否")</f>
        <v>否</v>
      </c>
      <c r="L2262" s="8">
        <f t="shared" si="247"/>
        <v>0</v>
      </c>
      <c r="M2262" s="8">
        <f t="shared" si="248"/>
        <v>0</v>
      </c>
      <c r="N2262" s="8">
        <f t="shared" si="249"/>
        <v>0</v>
      </c>
      <c r="O2262" s="8">
        <f t="shared" si="250"/>
        <v>0</v>
      </c>
      <c r="P2262" s="8">
        <f>IF(K2262&lt;&gt;"是",0,IF(税费设置!$B$6="是",E2262/(1+税费设置!$B$10),E2262))</f>
        <v>0</v>
      </c>
      <c r="Q2262" s="8">
        <f>IF(K2262&lt;&gt;"是",0,P2262*税费设置!$B$8)</f>
        <v>0</v>
      </c>
      <c r="R2262" s="8">
        <f>IF(K2262&lt;&gt;"是",0,P2262*税费设置!$B$9)</f>
        <v>0</v>
      </c>
      <c r="S2262" s="8">
        <f t="shared" si="251"/>
        <v>0</v>
      </c>
    </row>
    <row r="2263" spans="1:19" ht="13.9">
      <c r="A2263" s="6" t="str">
        <f>IF(总支出!A2263="","",总支出!A2263)</f>
        <v/>
      </c>
      <c r="B2263" s="7" t="str">
        <f>IF(总支出!B2263="","",总支出!B2263)</f>
        <v/>
      </c>
      <c r="C2263" s="6" t="str">
        <f t="shared" si="245"/>
        <v/>
      </c>
      <c r="D2263" s="6" t="str">
        <f>IF(总支出!C2263="","",总支出!C2263)</f>
        <v/>
      </c>
      <c r="E2263" s="8" t="str">
        <f>IF(总支出!D2263="","",总支出!D2263)</f>
        <v/>
      </c>
      <c r="F2263" s="6" t="str">
        <f>IF(总支出!E2263="","",总支出!E2263)</f>
        <v/>
      </c>
      <c r="G2263" s="6" t="str">
        <f>IF(总支出!H2263="","",总支出!H2263)</f>
        <v/>
      </c>
      <c r="H2263" s="6" t="str">
        <f>IF(总支出!I2263="","自动",总支出!I2263)</f>
        <v>自动</v>
      </c>
      <c r="I2263" s="6" t="str">
        <f>IF(F2263="","",IFERROR(VLOOKUP(F2263,税费设置!$A$15:$B$27,2,FALSE),"含税不明"))</f>
        <v/>
      </c>
      <c r="J2263" s="6" t="str">
        <f t="shared" si="246"/>
        <v/>
      </c>
      <c r="K2263" s="6" t="str">
        <f>IF(AND(税费设置!$B$5="是",G2263="个人支出",J2263="应税"),"是","否")</f>
        <v>否</v>
      </c>
      <c r="L2263" s="8">
        <f t="shared" si="247"/>
        <v>0</v>
      </c>
      <c r="M2263" s="8">
        <f t="shared" si="248"/>
        <v>0</v>
      </c>
      <c r="N2263" s="8">
        <f t="shared" si="249"/>
        <v>0</v>
      </c>
      <c r="O2263" s="8">
        <f t="shared" si="250"/>
        <v>0</v>
      </c>
      <c r="P2263" s="8">
        <f>IF(K2263&lt;&gt;"是",0,IF(税费设置!$B$6="是",E2263/(1+税费设置!$B$10),E2263))</f>
        <v>0</v>
      </c>
      <c r="Q2263" s="8">
        <f>IF(K2263&lt;&gt;"是",0,P2263*税费设置!$B$8)</f>
        <v>0</v>
      </c>
      <c r="R2263" s="8">
        <f>IF(K2263&lt;&gt;"是",0,P2263*税费设置!$B$9)</f>
        <v>0</v>
      </c>
      <c r="S2263" s="8">
        <f t="shared" si="251"/>
        <v>0</v>
      </c>
    </row>
    <row r="2264" spans="1:19" ht="13.9">
      <c r="A2264" s="6" t="str">
        <f>IF(总支出!A2264="","",总支出!A2264)</f>
        <v/>
      </c>
      <c r="B2264" s="7" t="str">
        <f>IF(总支出!B2264="","",总支出!B2264)</f>
        <v/>
      </c>
      <c r="C2264" s="6" t="str">
        <f t="shared" si="245"/>
        <v/>
      </c>
      <c r="D2264" s="6" t="str">
        <f>IF(总支出!C2264="","",总支出!C2264)</f>
        <v/>
      </c>
      <c r="E2264" s="8" t="str">
        <f>IF(总支出!D2264="","",总支出!D2264)</f>
        <v/>
      </c>
      <c r="F2264" s="6" t="str">
        <f>IF(总支出!E2264="","",总支出!E2264)</f>
        <v/>
      </c>
      <c r="G2264" s="6" t="str">
        <f>IF(总支出!H2264="","",总支出!H2264)</f>
        <v/>
      </c>
      <c r="H2264" s="6" t="str">
        <f>IF(总支出!I2264="","自动",总支出!I2264)</f>
        <v>自动</v>
      </c>
      <c r="I2264" s="6" t="str">
        <f>IF(F2264="","",IFERROR(VLOOKUP(F2264,税费设置!$A$15:$B$27,2,FALSE),"含税不明"))</f>
        <v/>
      </c>
      <c r="J2264" s="6" t="str">
        <f t="shared" si="246"/>
        <v/>
      </c>
      <c r="K2264" s="6" t="str">
        <f>IF(AND(税费设置!$B$5="是",G2264="个人支出",J2264="应税"),"是","否")</f>
        <v>否</v>
      </c>
      <c r="L2264" s="8">
        <f t="shared" si="247"/>
        <v>0</v>
      </c>
      <c r="M2264" s="8">
        <f t="shared" si="248"/>
        <v>0</v>
      </c>
      <c r="N2264" s="8">
        <f t="shared" si="249"/>
        <v>0</v>
      </c>
      <c r="O2264" s="8">
        <f t="shared" si="250"/>
        <v>0</v>
      </c>
      <c r="P2264" s="8">
        <f>IF(K2264&lt;&gt;"是",0,IF(税费设置!$B$6="是",E2264/(1+税费设置!$B$10),E2264))</f>
        <v>0</v>
      </c>
      <c r="Q2264" s="8">
        <f>IF(K2264&lt;&gt;"是",0,P2264*税费设置!$B$8)</f>
        <v>0</v>
      </c>
      <c r="R2264" s="8">
        <f>IF(K2264&lt;&gt;"是",0,P2264*税费设置!$B$9)</f>
        <v>0</v>
      </c>
      <c r="S2264" s="8">
        <f t="shared" si="251"/>
        <v>0</v>
      </c>
    </row>
    <row r="2265" spans="1:19" ht="13.9">
      <c r="A2265" s="6" t="str">
        <f>IF(总支出!A2265="","",总支出!A2265)</f>
        <v/>
      </c>
      <c r="B2265" s="7" t="str">
        <f>IF(总支出!B2265="","",总支出!B2265)</f>
        <v/>
      </c>
      <c r="C2265" s="6" t="str">
        <f t="shared" si="245"/>
        <v/>
      </c>
      <c r="D2265" s="6" t="str">
        <f>IF(总支出!C2265="","",总支出!C2265)</f>
        <v/>
      </c>
      <c r="E2265" s="8" t="str">
        <f>IF(总支出!D2265="","",总支出!D2265)</f>
        <v/>
      </c>
      <c r="F2265" s="6" t="str">
        <f>IF(总支出!E2265="","",总支出!E2265)</f>
        <v/>
      </c>
      <c r="G2265" s="6" t="str">
        <f>IF(总支出!H2265="","",总支出!H2265)</f>
        <v/>
      </c>
      <c r="H2265" s="6" t="str">
        <f>IF(总支出!I2265="","自动",总支出!I2265)</f>
        <v>自动</v>
      </c>
      <c r="I2265" s="6" t="str">
        <f>IF(F2265="","",IFERROR(VLOOKUP(F2265,税费设置!$A$15:$B$27,2,FALSE),"含税不明"))</f>
        <v/>
      </c>
      <c r="J2265" s="6" t="str">
        <f t="shared" si="246"/>
        <v/>
      </c>
      <c r="K2265" s="6" t="str">
        <f>IF(AND(税费设置!$B$5="是",G2265="个人支出",J2265="应税"),"是","否")</f>
        <v>否</v>
      </c>
      <c r="L2265" s="8">
        <f t="shared" si="247"/>
        <v>0</v>
      </c>
      <c r="M2265" s="8">
        <f t="shared" si="248"/>
        <v>0</v>
      </c>
      <c r="N2265" s="8">
        <f t="shared" si="249"/>
        <v>0</v>
      </c>
      <c r="O2265" s="8">
        <f t="shared" si="250"/>
        <v>0</v>
      </c>
      <c r="P2265" s="8">
        <f>IF(K2265&lt;&gt;"是",0,IF(税费设置!$B$6="是",E2265/(1+税费设置!$B$10),E2265))</f>
        <v>0</v>
      </c>
      <c r="Q2265" s="8">
        <f>IF(K2265&lt;&gt;"是",0,P2265*税费设置!$B$8)</f>
        <v>0</v>
      </c>
      <c r="R2265" s="8">
        <f>IF(K2265&lt;&gt;"是",0,P2265*税费设置!$B$9)</f>
        <v>0</v>
      </c>
      <c r="S2265" s="8">
        <f t="shared" si="251"/>
        <v>0</v>
      </c>
    </row>
    <row r="2266" spans="1:19" ht="13.9">
      <c r="A2266" s="6" t="str">
        <f>IF(总支出!A2266="","",总支出!A2266)</f>
        <v/>
      </c>
      <c r="B2266" s="7" t="str">
        <f>IF(总支出!B2266="","",总支出!B2266)</f>
        <v/>
      </c>
      <c r="C2266" s="6" t="str">
        <f t="shared" si="245"/>
        <v/>
      </c>
      <c r="D2266" s="6" t="str">
        <f>IF(总支出!C2266="","",总支出!C2266)</f>
        <v/>
      </c>
      <c r="E2266" s="8" t="str">
        <f>IF(总支出!D2266="","",总支出!D2266)</f>
        <v/>
      </c>
      <c r="F2266" s="6" t="str">
        <f>IF(总支出!E2266="","",总支出!E2266)</f>
        <v/>
      </c>
      <c r="G2266" s="6" t="str">
        <f>IF(总支出!H2266="","",总支出!H2266)</f>
        <v/>
      </c>
      <c r="H2266" s="6" t="str">
        <f>IF(总支出!I2266="","自动",总支出!I2266)</f>
        <v>自动</v>
      </c>
      <c r="I2266" s="6" t="str">
        <f>IF(F2266="","",IFERROR(VLOOKUP(F2266,税费设置!$A$15:$B$27,2,FALSE),"含税不明"))</f>
        <v/>
      </c>
      <c r="J2266" s="6" t="str">
        <f t="shared" si="246"/>
        <v/>
      </c>
      <c r="K2266" s="6" t="str">
        <f>IF(AND(税费设置!$B$5="是",G2266="个人支出",J2266="应税"),"是","否")</f>
        <v>否</v>
      </c>
      <c r="L2266" s="8">
        <f t="shared" si="247"/>
        <v>0</v>
      </c>
      <c r="M2266" s="8">
        <f t="shared" si="248"/>
        <v>0</v>
      </c>
      <c r="N2266" s="8">
        <f t="shared" si="249"/>
        <v>0</v>
      </c>
      <c r="O2266" s="8">
        <f t="shared" si="250"/>
        <v>0</v>
      </c>
      <c r="P2266" s="8">
        <f>IF(K2266&lt;&gt;"是",0,IF(税费设置!$B$6="是",E2266/(1+税费设置!$B$10),E2266))</f>
        <v>0</v>
      </c>
      <c r="Q2266" s="8">
        <f>IF(K2266&lt;&gt;"是",0,P2266*税费设置!$B$8)</f>
        <v>0</v>
      </c>
      <c r="R2266" s="8">
        <f>IF(K2266&lt;&gt;"是",0,P2266*税费设置!$B$9)</f>
        <v>0</v>
      </c>
      <c r="S2266" s="8">
        <f t="shared" si="251"/>
        <v>0</v>
      </c>
    </row>
    <row r="2267" spans="1:19" ht="13.9">
      <c r="A2267" s="6" t="str">
        <f>IF(总支出!A2267="","",总支出!A2267)</f>
        <v/>
      </c>
      <c r="B2267" s="7" t="str">
        <f>IF(总支出!B2267="","",总支出!B2267)</f>
        <v/>
      </c>
      <c r="C2267" s="6" t="str">
        <f t="shared" si="245"/>
        <v/>
      </c>
      <c r="D2267" s="6" t="str">
        <f>IF(总支出!C2267="","",总支出!C2267)</f>
        <v/>
      </c>
      <c r="E2267" s="8" t="str">
        <f>IF(总支出!D2267="","",总支出!D2267)</f>
        <v/>
      </c>
      <c r="F2267" s="6" t="str">
        <f>IF(总支出!E2267="","",总支出!E2267)</f>
        <v/>
      </c>
      <c r="G2267" s="6" t="str">
        <f>IF(总支出!H2267="","",总支出!H2267)</f>
        <v/>
      </c>
      <c r="H2267" s="6" t="str">
        <f>IF(总支出!I2267="","自动",总支出!I2267)</f>
        <v>自动</v>
      </c>
      <c r="I2267" s="6" t="str">
        <f>IF(F2267="","",IFERROR(VLOOKUP(F2267,税费设置!$A$15:$B$27,2,FALSE),"含税不明"))</f>
        <v/>
      </c>
      <c r="J2267" s="6" t="str">
        <f t="shared" si="246"/>
        <v/>
      </c>
      <c r="K2267" s="6" t="str">
        <f>IF(AND(税费设置!$B$5="是",G2267="个人支出",J2267="应税"),"是","否")</f>
        <v>否</v>
      </c>
      <c r="L2267" s="8">
        <f t="shared" si="247"/>
        <v>0</v>
      </c>
      <c r="M2267" s="8">
        <f t="shared" si="248"/>
        <v>0</v>
      </c>
      <c r="N2267" s="8">
        <f t="shared" si="249"/>
        <v>0</v>
      </c>
      <c r="O2267" s="8">
        <f t="shared" si="250"/>
        <v>0</v>
      </c>
      <c r="P2267" s="8">
        <f>IF(K2267&lt;&gt;"是",0,IF(税费设置!$B$6="是",E2267/(1+税费设置!$B$10),E2267))</f>
        <v>0</v>
      </c>
      <c r="Q2267" s="8">
        <f>IF(K2267&lt;&gt;"是",0,P2267*税费设置!$B$8)</f>
        <v>0</v>
      </c>
      <c r="R2267" s="8">
        <f>IF(K2267&lt;&gt;"是",0,P2267*税费设置!$B$9)</f>
        <v>0</v>
      </c>
      <c r="S2267" s="8">
        <f t="shared" si="251"/>
        <v>0</v>
      </c>
    </row>
    <row r="2268" spans="1:19" ht="13.9">
      <c r="A2268" s="6" t="str">
        <f>IF(总支出!A2268="","",总支出!A2268)</f>
        <v/>
      </c>
      <c r="B2268" s="7" t="str">
        <f>IF(总支出!B2268="","",总支出!B2268)</f>
        <v/>
      </c>
      <c r="C2268" s="6" t="str">
        <f t="shared" si="245"/>
        <v/>
      </c>
      <c r="D2268" s="6" t="str">
        <f>IF(总支出!C2268="","",总支出!C2268)</f>
        <v/>
      </c>
      <c r="E2268" s="8" t="str">
        <f>IF(总支出!D2268="","",总支出!D2268)</f>
        <v/>
      </c>
      <c r="F2268" s="6" t="str">
        <f>IF(总支出!E2268="","",总支出!E2268)</f>
        <v/>
      </c>
      <c r="G2268" s="6" t="str">
        <f>IF(总支出!H2268="","",总支出!H2268)</f>
        <v/>
      </c>
      <c r="H2268" s="6" t="str">
        <f>IF(总支出!I2268="","自动",总支出!I2268)</f>
        <v>自动</v>
      </c>
      <c r="I2268" s="6" t="str">
        <f>IF(F2268="","",IFERROR(VLOOKUP(F2268,税费设置!$A$15:$B$27,2,FALSE),"含税不明"))</f>
        <v/>
      </c>
      <c r="J2268" s="6" t="str">
        <f t="shared" si="246"/>
        <v/>
      </c>
      <c r="K2268" s="6" t="str">
        <f>IF(AND(税费设置!$B$5="是",G2268="个人支出",J2268="应税"),"是","否")</f>
        <v>否</v>
      </c>
      <c r="L2268" s="8">
        <f t="shared" si="247"/>
        <v>0</v>
      </c>
      <c r="M2268" s="8">
        <f t="shared" si="248"/>
        <v>0</v>
      </c>
      <c r="N2268" s="8">
        <f t="shared" si="249"/>
        <v>0</v>
      </c>
      <c r="O2268" s="8">
        <f t="shared" si="250"/>
        <v>0</v>
      </c>
      <c r="P2268" s="8">
        <f>IF(K2268&lt;&gt;"是",0,IF(税费设置!$B$6="是",E2268/(1+税费设置!$B$10),E2268))</f>
        <v>0</v>
      </c>
      <c r="Q2268" s="8">
        <f>IF(K2268&lt;&gt;"是",0,P2268*税费设置!$B$8)</f>
        <v>0</v>
      </c>
      <c r="R2268" s="8">
        <f>IF(K2268&lt;&gt;"是",0,P2268*税费设置!$B$9)</f>
        <v>0</v>
      </c>
      <c r="S2268" s="8">
        <f t="shared" si="251"/>
        <v>0</v>
      </c>
    </row>
    <row r="2269" spans="1:19" ht="13.9">
      <c r="A2269" s="6" t="str">
        <f>IF(总支出!A2269="","",总支出!A2269)</f>
        <v/>
      </c>
      <c r="B2269" s="7" t="str">
        <f>IF(总支出!B2269="","",总支出!B2269)</f>
        <v/>
      </c>
      <c r="C2269" s="6" t="str">
        <f t="shared" si="245"/>
        <v/>
      </c>
      <c r="D2269" s="6" t="str">
        <f>IF(总支出!C2269="","",总支出!C2269)</f>
        <v/>
      </c>
      <c r="E2269" s="8" t="str">
        <f>IF(总支出!D2269="","",总支出!D2269)</f>
        <v/>
      </c>
      <c r="F2269" s="6" t="str">
        <f>IF(总支出!E2269="","",总支出!E2269)</f>
        <v/>
      </c>
      <c r="G2269" s="6" t="str">
        <f>IF(总支出!H2269="","",总支出!H2269)</f>
        <v/>
      </c>
      <c r="H2269" s="6" t="str">
        <f>IF(总支出!I2269="","自动",总支出!I2269)</f>
        <v>自动</v>
      </c>
      <c r="I2269" s="6" t="str">
        <f>IF(F2269="","",IFERROR(VLOOKUP(F2269,税费设置!$A$15:$B$27,2,FALSE),"含税不明"))</f>
        <v/>
      </c>
      <c r="J2269" s="6" t="str">
        <f t="shared" si="246"/>
        <v/>
      </c>
      <c r="K2269" s="6" t="str">
        <f>IF(AND(税费设置!$B$5="是",G2269="个人支出",J2269="应税"),"是","否")</f>
        <v>否</v>
      </c>
      <c r="L2269" s="8">
        <f t="shared" si="247"/>
        <v>0</v>
      </c>
      <c r="M2269" s="8">
        <f t="shared" si="248"/>
        <v>0</v>
      </c>
      <c r="N2269" s="8">
        <f t="shared" si="249"/>
        <v>0</v>
      </c>
      <c r="O2269" s="8">
        <f t="shared" si="250"/>
        <v>0</v>
      </c>
      <c r="P2269" s="8">
        <f>IF(K2269&lt;&gt;"是",0,IF(税费设置!$B$6="是",E2269/(1+税费设置!$B$10),E2269))</f>
        <v>0</v>
      </c>
      <c r="Q2269" s="8">
        <f>IF(K2269&lt;&gt;"是",0,P2269*税费设置!$B$8)</f>
        <v>0</v>
      </c>
      <c r="R2269" s="8">
        <f>IF(K2269&lt;&gt;"是",0,P2269*税费设置!$B$9)</f>
        <v>0</v>
      </c>
      <c r="S2269" s="8">
        <f t="shared" si="251"/>
        <v>0</v>
      </c>
    </row>
    <row r="2270" spans="1:19" ht="13.9">
      <c r="A2270" s="6" t="str">
        <f>IF(总支出!A2270="","",总支出!A2270)</f>
        <v/>
      </c>
      <c r="B2270" s="7" t="str">
        <f>IF(总支出!B2270="","",总支出!B2270)</f>
        <v/>
      </c>
      <c r="C2270" s="6" t="str">
        <f t="shared" si="245"/>
        <v/>
      </c>
      <c r="D2270" s="6" t="str">
        <f>IF(总支出!C2270="","",总支出!C2270)</f>
        <v/>
      </c>
      <c r="E2270" s="8" t="str">
        <f>IF(总支出!D2270="","",总支出!D2270)</f>
        <v/>
      </c>
      <c r="F2270" s="6" t="str">
        <f>IF(总支出!E2270="","",总支出!E2270)</f>
        <v/>
      </c>
      <c r="G2270" s="6" t="str">
        <f>IF(总支出!H2270="","",总支出!H2270)</f>
        <v/>
      </c>
      <c r="H2270" s="6" t="str">
        <f>IF(总支出!I2270="","自动",总支出!I2270)</f>
        <v>自动</v>
      </c>
      <c r="I2270" s="6" t="str">
        <f>IF(F2270="","",IFERROR(VLOOKUP(F2270,税费设置!$A$15:$B$27,2,FALSE),"含税不明"))</f>
        <v/>
      </c>
      <c r="J2270" s="6" t="str">
        <f t="shared" si="246"/>
        <v/>
      </c>
      <c r="K2270" s="6" t="str">
        <f>IF(AND(税费设置!$B$5="是",G2270="个人支出",J2270="应税"),"是","否")</f>
        <v>否</v>
      </c>
      <c r="L2270" s="8">
        <f t="shared" si="247"/>
        <v>0</v>
      </c>
      <c r="M2270" s="8">
        <f t="shared" si="248"/>
        <v>0</v>
      </c>
      <c r="N2270" s="8">
        <f t="shared" si="249"/>
        <v>0</v>
      </c>
      <c r="O2270" s="8">
        <f t="shared" si="250"/>
        <v>0</v>
      </c>
      <c r="P2270" s="8">
        <f>IF(K2270&lt;&gt;"是",0,IF(税费设置!$B$6="是",E2270/(1+税费设置!$B$10),E2270))</f>
        <v>0</v>
      </c>
      <c r="Q2270" s="8">
        <f>IF(K2270&lt;&gt;"是",0,P2270*税费设置!$B$8)</f>
        <v>0</v>
      </c>
      <c r="R2270" s="8">
        <f>IF(K2270&lt;&gt;"是",0,P2270*税费设置!$B$9)</f>
        <v>0</v>
      </c>
      <c r="S2270" s="8">
        <f t="shared" si="251"/>
        <v>0</v>
      </c>
    </row>
    <row r="2271" spans="1:19" ht="13.9">
      <c r="A2271" s="6" t="str">
        <f>IF(总支出!A2271="","",总支出!A2271)</f>
        <v/>
      </c>
      <c r="B2271" s="7" t="str">
        <f>IF(总支出!B2271="","",总支出!B2271)</f>
        <v/>
      </c>
      <c r="C2271" s="6" t="str">
        <f t="shared" si="245"/>
        <v/>
      </c>
      <c r="D2271" s="6" t="str">
        <f>IF(总支出!C2271="","",总支出!C2271)</f>
        <v/>
      </c>
      <c r="E2271" s="8" t="str">
        <f>IF(总支出!D2271="","",总支出!D2271)</f>
        <v/>
      </c>
      <c r="F2271" s="6" t="str">
        <f>IF(总支出!E2271="","",总支出!E2271)</f>
        <v/>
      </c>
      <c r="G2271" s="6" t="str">
        <f>IF(总支出!H2271="","",总支出!H2271)</f>
        <v/>
      </c>
      <c r="H2271" s="6" t="str">
        <f>IF(总支出!I2271="","自动",总支出!I2271)</f>
        <v>自动</v>
      </c>
      <c r="I2271" s="6" t="str">
        <f>IF(F2271="","",IFERROR(VLOOKUP(F2271,税费设置!$A$15:$B$27,2,FALSE),"含税不明"))</f>
        <v/>
      </c>
      <c r="J2271" s="6" t="str">
        <f t="shared" si="246"/>
        <v/>
      </c>
      <c r="K2271" s="6" t="str">
        <f>IF(AND(税费设置!$B$5="是",G2271="个人支出",J2271="应税"),"是","否")</f>
        <v>否</v>
      </c>
      <c r="L2271" s="8">
        <f t="shared" si="247"/>
        <v>0</v>
      </c>
      <c r="M2271" s="8">
        <f t="shared" si="248"/>
        <v>0</v>
      </c>
      <c r="N2271" s="8">
        <f t="shared" si="249"/>
        <v>0</v>
      </c>
      <c r="O2271" s="8">
        <f t="shared" si="250"/>
        <v>0</v>
      </c>
      <c r="P2271" s="8">
        <f>IF(K2271&lt;&gt;"是",0,IF(税费设置!$B$6="是",E2271/(1+税费设置!$B$10),E2271))</f>
        <v>0</v>
      </c>
      <c r="Q2271" s="8">
        <f>IF(K2271&lt;&gt;"是",0,P2271*税费设置!$B$8)</f>
        <v>0</v>
      </c>
      <c r="R2271" s="8">
        <f>IF(K2271&lt;&gt;"是",0,P2271*税费设置!$B$9)</f>
        <v>0</v>
      </c>
      <c r="S2271" s="8">
        <f t="shared" si="251"/>
        <v>0</v>
      </c>
    </row>
    <row r="2272" spans="1:19" ht="13.9">
      <c r="A2272" s="6" t="str">
        <f>IF(总支出!A2272="","",总支出!A2272)</f>
        <v/>
      </c>
      <c r="B2272" s="7" t="str">
        <f>IF(总支出!B2272="","",总支出!B2272)</f>
        <v/>
      </c>
      <c r="C2272" s="6" t="str">
        <f t="shared" si="245"/>
        <v/>
      </c>
      <c r="D2272" s="6" t="str">
        <f>IF(总支出!C2272="","",总支出!C2272)</f>
        <v/>
      </c>
      <c r="E2272" s="8" t="str">
        <f>IF(总支出!D2272="","",总支出!D2272)</f>
        <v/>
      </c>
      <c r="F2272" s="6" t="str">
        <f>IF(总支出!E2272="","",总支出!E2272)</f>
        <v/>
      </c>
      <c r="G2272" s="6" t="str">
        <f>IF(总支出!H2272="","",总支出!H2272)</f>
        <v/>
      </c>
      <c r="H2272" s="6" t="str">
        <f>IF(总支出!I2272="","自动",总支出!I2272)</f>
        <v>自动</v>
      </c>
      <c r="I2272" s="6" t="str">
        <f>IF(F2272="","",IFERROR(VLOOKUP(F2272,税费设置!$A$15:$B$27,2,FALSE),"含税不明"))</f>
        <v/>
      </c>
      <c r="J2272" s="6" t="str">
        <f t="shared" si="246"/>
        <v/>
      </c>
      <c r="K2272" s="6" t="str">
        <f>IF(AND(税费设置!$B$5="是",G2272="个人支出",J2272="应税"),"是","否")</f>
        <v>否</v>
      </c>
      <c r="L2272" s="8">
        <f t="shared" si="247"/>
        <v>0</v>
      </c>
      <c r="M2272" s="8">
        <f t="shared" si="248"/>
        <v>0</v>
      </c>
      <c r="N2272" s="8">
        <f t="shared" si="249"/>
        <v>0</v>
      </c>
      <c r="O2272" s="8">
        <f t="shared" si="250"/>
        <v>0</v>
      </c>
      <c r="P2272" s="8">
        <f>IF(K2272&lt;&gt;"是",0,IF(税费设置!$B$6="是",E2272/(1+税费设置!$B$10),E2272))</f>
        <v>0</v>
      </c>
      <c r="Q2272" s="8">
        <f>IF(K2272&lt;&gt;"是",0,P2272*税费设置!$B$8)</f>
        <v>0</v>
      </c>
      <c r="R2272" s="8">
        <f>IF(K2272&lt;&gt;"是",0,P2272*税费设置!$B$9)</f>
        <v>0</v>
      </c>
      <c r="S2272" s="8">
        <f t="shared" si="251"/>
        <v>0</v>
      </c>
    </row>
    <row r="2273" spans="1:19" ht="13.9">
      <c r="A2273" s="6" t="str">
        <f>IF(总支出!A2273="","",总支出!A2273)</f>
        <v/>
      </c>
      <c r="B2273" s="7" t="str">
        <f>IF(总支出!B2273="","",总支出!B2273)</f>
        <v/>
      </c>
      <c r="C2273" s="6" t="str">
        <f t="shared" si="245"/>
        <v/>
      </c>
      <c r="D2273" s="6" t="str">
        <f>IF(总支出!C2273="","",总支出!C2273)</f>
        <v/>
      </c>
      <c r="E2273" s="8" t="str">
        <f>IF(总支出!D2273="","",总支出!D2273)</f>
        <v/>
      </c>
      <c r="F2273" s="6" t="str">
        <f>IF(总支出!E2273="","",总支出!E2273)</f>
        <v/>
      </c>
      <c r="G2273" s="6" t="str">
        <f>IF(总支出!H2273="","",总支出!H2273)</f>
        <v/>
      </c>
      <c r="H2273" s="6" t="str">
        <f>IF(总支出!I2273="","自动",总支出!I2273)</f>
        <v>自动</v>
      </c>
      <c r="I2273" s="6" t="str">
        <f>IF(F2273="","",IFERROR(VLOOKUP(F2273,税费设置!$A$15:$B$27,2,FALSE),"含税不明"))</f>
        <v/>
      </c>
      <c r="J2273" s="6" t="str">
        <f t="shared" si="246"/>
        <v/>
      </c>
      <c r="K2273" s="6" t="str">
        <f>IF(AND(税费设置!$B$5="是",G2273="个人支出",J2273="应税"),"是","否")</f>
        <v>否</v>
      </c>
      <c r="L2273" s="8">
        <f t="shared" si="247"/>
        <v>0</v>
      </c>
      <c r="M2273" s="8">
        <f t="shared" si="248"/>
        <v>0</v>
      </c>
      <c r="N2273" s="8">
        <f t="shared" si="249"/>
        <v>0</v>
      </c>
      <c r="O2273" s="8">
        <f t="shared" si="250"/>
        <v>0</v>
      </c>
      <c r="P2273" s="8">
        <f>IF(K2273&lt;&gt;"是",0,IF(税费设置!$B$6="是",E2273/(1+税费设置!$B$10),E2273))</f>
        <v>0</v>
      </c>
      <c r="Q2273" s="8">
        <f>IF(K2273&lt;&gt;"是",0,P2273*税费设置!$B$8)</f>
        <v>0</v>
      </c>
      <c r="R2273" s="8">
        <f>IF(K2273&lt;&gt;"是",0,P2273*税费设置!$B$9)</f>
        <v>0</v>
      </c>
      <c r="S2273" s="8">
        <f t="shared" si="251"/>
        <v>0</v>
      </c>
    </row>
    <row r="2274" spans="1:19" ht="13.9">
      <c r="A2274" s="6" t="str">
        <f>IF(总支出!A2274="","",总支出!A2274)</f>
        <v/>
      </c>
      <c r="B2274" s="7" t="str">
        <f>IF(总支出!B2274="","",总支出!B2274)</f>
        <v/>
      </c>
      <c r="C2274" s="6" t="str">
        <f t="shared" si="245"/>
        <v/>
      </c>
      <c r="D2274" s="6" t="str">
        <f>IF(总支出!C2274="","",总支出!C2274)</f>
        <v/>
      </c>
      <c r="E2274" s="8" t="str">
        <f>IF(总支出!D2274="","",总支出!D2274)</f>
        <v/>
      </c>
      <c r="F2274" s="6" t="str">
        <f>IF(总支出!E2274="","",总支出!E2274)</f>
        <v/>
      </c>
      <c r="G2274" s="6" t="str">
        <f>IF(总支出!H2274="","",总支出!H2274)</f>
        <v/>
      </c>
      <c r="H2274" s="6" t="str">
        <f>IF(总支出!I2274="","自动",总支出!I2274)</f>
        <v>自动</v>
      </c>
      <c r="I2274" s="6" t="str">
        <f>IF(F2274="","",IFERROR(VLOOKUP(F2274,税费设置!$A$15:$B$27,2,FALSE),"含税不明"))</f>
        <v/>
      </c>
      <c r="J2274" s="6" t="str">
        <f t="shared" si="246"/>
        <v/>
      </c>
      <c r="K2274" s="6" t="str">
        <f>IF(AND(税费设置!$B$5="是",G2274="个人支出",J2274="应税"),"是","否")</f>
        <v>否</v>
      </c>
      <c r="L2274" s="8">
        <f t="shared" si="247"/>
        <v>0</v>
      </c>
      <c r="M2274" s="8">
        <f t="shared" si="248"/>
        <v>0</v>
      </c>
      <c r="N2274" s="8">
        <f t="shared" si="249"/>
        <v>0</v>
      </c>
      <c r="O2274" s="8">
        <f t="shared" si="250"/>
        <v>0</v>
      </c>
      <c r="P2274" s="8">
        <f>IF(K2274&lt;&gt;"是",0,IF(税费设置!$B$6="是",E2274/(1+税费设置!$B$10),E2274))</f>
        <v>0</v>
      </c>
      <c r="Q2274" s="8">
        <f>IF(K2274&lt;&gt;"是",0,P2274*税费设置!$B$8)</f>
        <v>0</v>
      </c>
      <c r="R2274" s="8">
        <f>IF(K2274&lt;&gt;"是",0,P2274*税费设置!$B$9)</f>
        <v>0</v>
      </c>
      <c r="S2274" s="8">
        <f t="shared" si="251"/>
        <v>0</v>
      </c>
    </row>
    <row r="2275" spans="1:19" ht="13.9">
      <c r="A2275" s="6" t="str">
        <f>IF(总支出!A2275="","",总支出!A2275)</f>
        <v/>
      </c>
      <c r="B2275" s="7" t="str">
        <f>IF(总支出!B2275="","",总支出!B2275)</f>
        <v/>
      </c>
      <c r="C2275" s="6" t="str">
        <f t="shared" si="245"/>
        <v/>
      </c>
      <c r="D2275" s="6" t="str">
        <f>IF(总支出!C2275="","",总支出!C2275)</f>
        <v/>
      </c>
      <c r="E2275" s="8" t="str">
        <f>IF(总支出!D2275="","",总支出!D2275)</f>
        <v/>
      </c>
      <c r="F2275" s="6" t="str">
        <f>IF(总支出!E2275="","",总支出!E2275)</f>
        <v/>
      </c>
      <c r="G2275" s="6" t="str">
        <f>IF(总支出!H2275="","",总支出!H2275)</f>
        <v/>
      </c>
      <c r="H2275" s="6" t="str">
        <f>IF(总支出!I2275="","自动",总支出!I2275)</f>
        <v>自动</v>
      </c>
      <c r="I2275" s="6" t="str">
        <f>IF(F2275="","",IFERROR(VLOOKUP(F2275,税费设置!$A$15:$B$27,2,FALSE),"含税不明"))</f>
        <v/>
      </c>
      <c r="J2275" s="6" t="str">
        <f t="shared" si="246"/>
        <v/>
      </c>
      <c r="K2275" s="6" t="str">
        <f>IF(AND(税费设置!$B$5="是",G2275="个人支出",J2275="应税"),"是","否")</f>
        <v>否</v>
      </c>
      <c r="L2275" s="8">
        <f t="shared" si="247"/>
        <v>0</v>
      </c>
      <c r="M2275" s="8">
        <f t="shared" si="248"/>
        <v>0</v>
      </c>
      <c r="N2275" s="8">
        <f t="shared" si="249"/>
        <v>0</v>
      </c>
      <c r="O2275" s="8">
        <f t="shared" si="250"/>
        <v>0</v>
      </c>
      <c r="P2275" s="8">
        <f>IF(K2275&lt;&gt;"是",0,IF(税费设置!$B$6="是",E2275/(1+税费设置!$B$10),E2275))</f>
        <v>0</v>
      </c>
      <c r="Q2275" s="8">
        <f>IF(K2275&lt;&gt;"是",0,P2275*税费设置!$B$8)</f>
        <v>0</v>
      </c>
      <c r="R2275" s="8">
        <f>IF(K2275&lt;&gt;"是",0,P2275*税费设置!$B$9)</f>
        <v>0</v>
      </c>
      <c r="S2275" s="8">
        <f t="shared" si="251"/>
        <v>0</v>
      </c>
    </row>
    <row r="2276" spans="1:19" ht="13.9">
      <c r="A2276" s="6" t="str">
        <f>IF(总支出!A2276="","",总支出!A2276)</f>
        <v/>
      </c>
      <c r="B2276" s="7" t="str">
        <f>IF(总支出!B2276="","",总支出!B2276)</f>
        <v/>
      </c>
      <c r="C2276" s="6" t="str">
        <f t="shared" si="245"/>
        <v/>
      </c>
      <c r="D2276" s="6" t="str">
        <f>IF(总支出!C2276="","",总支出!C2276)</f>
        <v/>
      </c>
      <c r="E2276" s="8" t="str">
        <f>IF(总支出!D2276="","",总支出!D2276)</f>
        <v/>
      </c>
      <c r="F2276" s="6" t="str">
        <f>IF(总支出!E2276="","",总支出!E2276)</f>
        <v/>
      </c>
      <c r="G2276" s="6" t="str">
        <f>IF(总支出!H2276="","",总支出!H2276)</f>
        <v/>
      </c>
      <c r="H2276" s="6" t="str">
        <f>IF(总支出!I2276="","自动",总支出!I2276)</f>
        <v>自动</v>
      </c>
      <c r="I2276" s="6" t="str">
        <f>IF(F2276="","",IFERROR(VLOOKUP(F2276,税费设置!$A$15:$B$27,2,FALSE),"含税不明"))</f>
        <v/>
      </c>
      <c r="J2276" s="6" t="str">
        <f t="shared" si="246"/>
        <v/>
      </c>
      <c r="K2276" s="6" t="str">
        <f>IF(AND(税费设置!$B$5="是",G2276="个人支出",J2276="应税"),"是","否")</f>
        <v>否</v>
      </c>
      <c r="L2276" s="8">
        <f t="shared" si="247"/>
        <v>0</v>
      </c>
      <c r="M2276" s="8">
        <f t="shared" si="248"/>
        <v>0</v>
      </c>
      <c r="N2276" s="8">
        <f t="shared" si="249"/>
        <v>0</v>
      </c>
      <c r="O2276" s="8">
        <f t="shared" si="250"/>
        <v>0</v>
      </c>
      <c r="P2276" s="8">
        <f>IF(K2276&lt;&gt;"是",0,IF(税费设置!$B$6="是",E2276/(1+税费设置!$B$10),E2276))</f>
        <v>0</v>
      </c>
      <c r="Q2276" s="8">
        <f>IF(K2276&lt;&gt;"是",0,P2276*税费设置!$B$8)</f>
        <v>0</v>
      </c>
      <c r="R2276" s="8">
        <f>IF(K2276&lt;&gt;"是",0,P2276*税费设置!$B$9)</f>
        <v>0</v>
      </c>
      <c r="S2276" s="8">
        <f t="shared" si="251"/>
        <v>0</v>
      </c>
    </row>
    <row r="2277" spans="1:19" ht="13.9">
      <c r="A2277" s="6" t="str">
        <f>IF(总支出!A2277="","",总支出!A2277)</f>
        <v/>
      </c>
      <c r="B2277" s="7" t="str">
        <f>IF(总支出!B2277="","",总支出!B2277)</f>
        <v/>
      </c>
      <c r="C2277" s="6" t="str">
        <f t="shared" si="245"/>
        <v/>
      </c>
      <c r="D2277" s="6" t="str">
        <f>IF(总支出!C2277="","",总支出!C2277)</f>
        <v/>
      </c>
      <c r="E2277" s="8" t="str">
        <f>IF(总支出!D2277="","",总支出!D2277)</f>
        <v/>
      </c>
      <c r="F2277" s="6" t="str">
        <f>IF(总支出!E2277="","",总支出!E2277)</f>
        <v/>
      </c>
      <c r="G2277" s="6" t="str">
        <f>IF(总支出!H2277="","",总支出!H2277)</f>
        <v/>
      </c>
      <c r="H2277" s="6" t="str">
        <f>IF(总支出!I2277="","自动",总支出!I2277)</f>
        <v>自动</v>
      </c>
      <c r="I2277" s="6" t="str">
        <f>IF(F2277="","",IFERROR(VLOOKUP(F2277,税费设置!$A$15:$B$27,2,FALSE),"含税不明"))</f>
        <v/>
      </c>
      <c r="J2277" s="6" t="str">
        <f t="shared" si="246"/>
        <v/>
      </c>
      <c r="K2277" s="6" t="str">
        <f>IF(AND(税费设置!$B$5="是",G2277="个人支出",J2277="应税"),"是","否")</f>
        <v>否</v>
      </c>
      <c r="L2277" s="8">
        <f t="shared" si="247"/>
        <v>0</v>
      </c>
      <c r="M2277" s="8">
        <f t="shared" si="248"/>
        <v>0</v>
      </c>
      <c r="N2277" s="8">
        <f t="shared" si="249"/>
        <v>0</v>
      </c>
      <c r="O2277" s="8">
        <f t="shared" si="250"/>
        <v>0</v>
      </c>
      <c r="P2277" s="8">
        <f>IF(K2277&lt;&gt;"是",0,IF(税费设置!$B$6="是",E2277/(1+税费设置!$B$10),E2277))</f>
        <v>0</v>
      </c>
      <c r="Q2277" s="8">
        <f>IF(K2277&lt;&gt;"是",0,P2277*税费设置!$B$8)</f>
        <v>0</v>
      </c>
      <c r="R2277" s="8">
        <f>IF(K2277&lt;&gt;"是",0,P2277*税费设置!$B$9)</f>
        <v>0</v>
      </c>
      <c r="S2277" s="8">
        <f t="shared" si="251"/>
        <v>0</v>
      </c>
    </row>
    <row r="2278" spans="1:19" ht="13.9">
      <c r="A2278" s="6" t="str">
        <f>IF(总支出!A2278="","",总支出!A2278)</f>
        <v/>
      </c>
      <c r="B2278" s="7" t="str">
        <f>IF(总支出!B2278="","",总支出!B2278)</f>
        <v/>
      </c>
      <c r="C2278" s="6" t="str">
        <f t="shared" si="245"/>
        <v/>
      </c>
      <c r="D2278" s="6" t="str">
        <f>IF(总支出!C2278="","",总支出!C2278)</f>
        <v/>
      </c>
      <c r="E2278" s="8" t="str">
        <f>IF(总支出!D2278="","",总支出!D2278)</f>
        <v/>
      </c>
      <c r="F2278" s="6" t="str">
        <f>IF(总支出!E2278="","",总支出!E2278)</f>
        <v/>
      </c>
      <c r="G2278" s="6" t="str">
        <f>IF(总支出!H2278="","",总支出!H2278)</f>
        <v/>
      </c>
      <c r="H2278" s="6" t="str">
        <f>IF(总支出!I2278="","自动",总支出!I2278)</f>
        <v>自动</v>
      </c>
      <c r="I2278" s="6" t="str">
        <f>IF(F2278="","",IFERROR(VLOOKUP(F2278,税费设置!$A$15:$B$27,2,FALSE),"含税不明"))</f>
        <v/>
      </c>
      <c r="J2278" s="6" t="str">
        <f t="shared" si="246"/>
        <v/>
      </c>
      <c r="K2278" s="6" t="str">
        <f>IF(AND(税费设置!$B$5="是",G2278="个人支出",J2278="应税"),"是","否")</f>
        <v>否</v>
      </c>
      <c r="L2278" s="8">
        <f t="shared" si="247"/>
        <v>0</v>
      </c>
      <c r="M2278" s="8">
        <f t="shared" si="248"/>
        <v>0</v>
      </c>
      <c r="N2278" s="8">
        <f t="shared" si="249"/>
        <v>0</v>
      </c>
      <c r="O2278" s="8">
        <f t="shared" si="250"/>
        <v>0</v>
      </c>
      <c r="P2278" s="8">
        <f>IF(K2278&lt;&gt;"是",0,IF(税费设置!$B$6="是",E2278/(1+税费设置!$B$10),E2278))</f>
        <v>0</v>
      </c>
      <c r="Q2278" s="8">
        <f>IF(K2278&lt;&gt;"是",0,P2278*税费设置!$B$8)</f>
        <v>0</v>
      </c>
      <c r="R2278" s="8">
        <f>IF(K2278&lt;&gt;"是",0,P2278*税费设置!$B$9)</f>
        <v>0</v>
      </c>
      <c r="S2278" s="8">
        <f t="shared" si="251"/>
        <v>0</v>
      </c>
    </row>
    <row r="2279" spans="1:19" ht="13.9">
      <c r="A2279" s="6" t="str">
        <f>IF(总支出!A2279="","",总支出!A2279)</f>
        <v/>
      </c>
      <c r="B2279" s="7" t="str">
        <f>IF(总支出!B2279="","",总支出!B2279)</f>
        <v/>
      </c>
      <c r="C2279" s="6" t="str">
        <f t="shared" si="245"/>
        <v/>
      </c>
      <c r="D2279" s="6" t="str">
        <f>IF(总支出!C2279="","",总支出!C2279)</f>
        <v/>
      </c>
      <c r="E2279" s="8" t="str">
        <f>IF(总支出!D2279="","",总支出!D2279)</f>
        <v/>
      </c>
      <c r="F2279" s="6" t="str">
        <f>IF(总支出!E2279="","",总支出!E2279)</f>
        <v/>
      </c>
      <c r="G2279" s="6" t="str">
        <f>IF(总支出!H2279="","",总支出!H2279)</f>
        <v/>
      </c>
      <c r="H2279" s="6" t="str">
        <f>IF(总支出!I2279="","自动",总支出!I2279)</f>
        <v>自动</v>
      </c>
      <c r="I2279" s="6" t="str">
        <f>IF(F2279="","",IFERROR(VLOOKUP(F2279,税费设置!$A$15:$B$27,2,FALSE),"含税不明"))</f>
        <v/>
      </c>
      <c r="J2279" s="6" t="str">
        <f t="shared" si="246"/>
        <v/>
      </c>
      <c r="K2279" s="6" t="str">
        <f>IF(AND(税费设置!$B$5="是",G2279="个人支出",J2279="应税"),"是","否")</f>
        <v>否</v>
      </c>
      <c r="L2279" s="8">
        <f t="shared" si="247"/>
        <v>0</v>
      </c>
      <c r="M2279" s="8">
        <f t="shared" si="248"/>
        <v>0</v>
      </c>
      <c r="N2279" s="8">
        <f t="shared" si="249"/>
        <v>0</v>
      </c>
      <c r="O2279" s="8">
        <f t="shared" si="250"/>
        <v>0</v>
      </c>
      <c r="P2279" s="8">
        <f>IF(K2279&lt;&gt;"是",0,IF(税费设置!$B$6="是",E2279/(1+税费设置!$B$10),E2279))</f>
        <v>0</v>
      </c>
      <c r="Q2279" s="8">
        <f>IF(K2279&lt;&gt;"是",0,P2279*税费设置!$B$8)</f>
        <v>0</v>
      </c>
      <c r="R2279" s="8">
        <f>IF(K2279&lt;&gt;"是",0,P2279*税费设置!$B$9)</f>
        <v>0</v>
      </c>
      <c r="S2279" s="8">
        <f t="shared" si="251"/>
        <v>0</v>
      </c>
    </row>
    <row r="2280" spans="1:19" ht="13.9">
      <c r="A2280" s="6" t="str">
        <f>IF(总支出!A2280="","",总支出!A2280)</f>
        <v/>
      </c>
      <c r="B2280" s="7" t="str">
        <f>IF(总支出!B2280="","",总支出!B2280)</f>
        <v/>
      </c>
      <c r="C2280" s="6" t="str">
        <f t="shared" si="245"/>
        <v/>
      </c>
      <c r="D2280" s="6" t="str">
        <f>IF(总支出!C2280="","",总支出!C2280)</f>
        <v/>
      </c>
      <c r="E2280" s="8" t="str">
        <f>IF(总支出!D2280="","",总支出!D2280)</f>
        <v/>
      </c>
      <c r="F2280" s="6" t="str">
        <f>IF(总支出!E2280="","",总支出!E2280)</f>
        <v/>
      </c>
      <c r="G2280" s="6" t="str">
        <f>IF(总支出!H2280="","",总支出!H2280)</f>
        <v/>
      </c>
      <c r="H2280" s="6" t="str">
        <f>IF(总支出!I2280="","自动",总支出!I2280)</f>
        <v>自动</v>
      </c>
      <c r="I2280" s="6" t="str">
        <f>IF(F2280="","",IFERROR(VLOOKUP(F2280,税费设置!$A$15:$B$27,2,FALSE),"含税不明"))</f>
        <v/>
      </c>
      <c r="J2280" s="6" t="str">
        <f t="shared" si="246"/>
        <v/>
      </c>
      <c r="K2280" s="6" t="str">
        <f>IF(AND(税费设置!$B$5="是",G2280="个人支出",J2280="应税"),"是","否")</f>
        <v>否</v>
      </c>
      <c r="L2280" s="8">
        <f t="shared" si="247"/>
        <v>0</v>
      </c>
      <c r="M2280" s="8">
        <f t="shared" si="248"/>
        <v>0</v>
      </c>
      <c r="N2280" s="8">
        <f t="shared" si="249"/>
        <v>0</v>
      </c>
      <c r="O2280" s="8">
        <f t="shared" si="250"/>
        <v>0</v>
      </c>
      <c r="P2280" s="8">
        <f>IF(K2280&lt;&gt;"是",0,IF(税费设置!$B$6="是",E2280/(1+税费设置!$B$10),E2280))</f>
        <v>0</v>
      </c>
      <c r="Q2280" s="8">
        <f>IF(K2280&lt;&gt;"是",0,P2280*税费设置!$B$8)</f>
        <v>0</v>
      </c>
      <c r="R2280" s="8">
        <f>IF(K2280&lt;&gt;"是",0,P2280*税费设置!$B$9)</f>
        <v>0</v>
      </c>
      <c r="S2280" s="8">
        <f t="shared" si="251"/>
        <v>0</v>
      </c>
    </row>
    <row r="2281" spans="1:19" ht="13.9">
      <c r="A2281" s="6" t="str">
        <f>IF(总支出!A2281="","",总支出!A2281)</f>
        <v/>
      </c>
      <c r="B2281" s="7" t="str">
        <f>IF(总支出!B2281="","",总支出!B2281)</f>
        <v/>
      </c>
      <c r="C2281" s="6" t="str">
        <f t="shared" si="245"/>
        <v/>
      </c>
      <c r="D2281" s="6" t="str">
        <f>IF(总支出!C2281="","",总支出!C2281)</f>
        <v/>
      </c>
      <c r="E2281" s="8" t="str">
        <f>IF(总支出!D2281="","",总支出!D2281)</f>
        <v/>
      </c>
      <c r="F2281" s="6" t="str">
        <f>IF(总支出!E2281="","",总支出!E2281)</f>
        <v/>
      </c>
      <c r="G2281" s="6" t="str">
        <f>IF(总支出!H2281="","",总支出!H2281)</f>
        <v/>
      </c>
      <c r="H2281" s="6" t="str">
        <f>IF(总支出!I2281="","自动",总支出!I2281)</f>
        <v>自动</v>
      </c>
      <c r="I2281" s="6" t="str">
        <f>IF(F2281="","",IFERROR(VLOOKUP(F2281,税费设置!$A$15:$B$27,2,FALSE),"含税不明"))</f>
        <v/>
      </c>
      <c r="J2281" s="6" t="str">
        <f t="shared" si="246"/>
        <v/>
      </c>
      <c r="K2281" s="6" t="str">
        <f>IF(AND(税费设置!$B$5="是",G2281="个人支出",J2281="应税"),"是","否")</f>
        <v>否</v>
      </c>
      <c r="L2281" s="8">
        <f t="shared" si="247"/>
        <v>0</v>
      </c>
      <c r="M2281" s="8">
        <f t="shared" si="248"/>
        <v>0</v>
      </c>
      <c r="N2281" s="8">
        <f t="shared" si="249"/>
        <v>0</v>
      </c>
      <c r="O2281" s="8">
        <f t="shared" si="250"/>
        <v>0</v>
      </c>
      <c r="P2281" s="8">
        <f>IF(K2281&lt;&gt;"是",0,IF(税费设置!$B$6="是",E2281/(1+税费设置!$B$10),E2281))</f>
        <v>0</v>
      </c>
      <c r="Q2281" s="8">
        <f>IF(K2281&lt;&gt;"是",0,P2281*税费设置!$B$8)</f>
        <v>0</v>
      </c>
      <c r="R2281" s="8">
        <f>IF(K2281&lt;&gt;"是",0,P2281*税费设置!$B$9)</f>
        <v>0</v>
      </c>
      <c r="S2281" s="8">
        <f t="shared" si="251"/>
        <v>0</v>
      </c>
    </row>
    <row r="2282" spans="1:19" ht="13.9">
      <c r="A2282" s="6" t="str">
        <f>IF(总支出!A2282="","",总支出!A2282)</f>
        <v/>
      </c>
      <c r="B2282" s="7" t="str">
        <f>IF(总支出!B2282="","",总支出!B2282)</f>
        <v/>
      </c>
      <c r="C2282" s="6" t="str">
        <f t="shared" si="245"/>
        <v/>
      </c>
      <c r="D2282" s="6" t="str">
        <f>IF(总支出!C2282="","",总支出!C2282)</f>
        <v/>
      </c>
      <c r="E2282" s="8" t="str">
        <f>IF(总支出!D2282="","",总支出!D2282)</f>
        <v/>
      </c>
      <c r="F2282" s="6" t="str">
        <f>IF(总支出!E2282="","",总支出!E2282)</f>
        <v/>
      </c>
      <c r="G2282" s="6" t="str">
        <f>IF(总支出!H2282="","",总支出!H2282)</f>
        <v/>
      </c>
      <c r="H2282" s="6" t="str">
        <f>IF(总支出!I2282="","自动",总支出!I2282)</f>
        <v>自动</v>
      </c>
      <c r="I2282" s="6" t="str">
        <f>IF(F2282="","",IFERROR(VLOOKUP(F2282,税费设置!$A$15:$B$27,2,FALSE),"含税不明"))</f>
        <v/>
      </c>
      <c r="J2282" s="6" t="str">
        <f t="shared" si="246"/>
        <v/>
      </c>
      <c r="K2282" s="6" t="str">
        <f>IF(AND(税费设置!$B$5="是",G2282="个人支出",J2282="应税"),"是","否")</f>
        <v>否</v>
      </c>
      <c r="L2282" s="8">
        <f t="shared" si="247"/>
        <v>0</v>
      </c>
      <c r="M2282" s="8">
        <f t="shared" si="248"/>
        <v>0</v>
      </c>
      <c r="N2282" s="8">
        <f t="shared" si="249"/>
        <v>0</v>
      </c>
      <c r="O2282" s="8">
        <f t="shared" si="250"/>
        <v>0</v>
      </c>
      <c r="P2282" s="8">
        <f>IF(K2282&lt;&gt;"是",0,IF(税费设置!$B$6="是",E2282/(1+税费设置!$B$10),E2282))</f>
        <v>0</v>
      </c>
      <c r="Q2282" s="8">
        <f>IF(K2282&lt;&gt;"是",0,P2282*税费设置!$B$8)</f>
        <v>0</v>
      </c>
      <c r="R2282" s="8">
        <f>IF(K2282&lt;&gt;"是",0,P2282*税费设置!$B$9)</f>
        <v>0</v>
      </c>
      <c r="S2282" s="8">
        <f t="shared" si="251"/>
        <v>0</v>
      </c>
    </row>
    <row r="2283" spans="1:19" ht="13.9">
      <c r="A2283" s="6" t="str">
        <f>IF(总支出!A2283="","",总支出!A2283)</f>
        <v/>
      </c>
      <c r="B2283" s="7" t="str">
        <f>IF(总支出!B2283="","",总支出!B2283)</f>
        <v/>
      </c>
      <c r="C2283" s="6" t="str">
        <f t="shared" si="245"/>
        <v/>
      </c>
      <c r="D2283" s="6" t="str">
        <f>IF(总支出!C2283="","",总支出!C2283)</f>
        <v/>
      </c>
      <c r="E2283" s="8" t="str">
        <f>IF(总支出!D2283="","",总支出!D2283)</f>
        <v/>
      </c>
      <c r="F2283" s="6" t="str">
        <f>IF(总支出!E2283="","",总支出!E2283)</f>
        <v/>
      </c>
      <c r="G2283" s="6" t="str">
        <f>IF(总支出!H2283="","",总支出!H2283)</f>
        <v/>
      </c>
      <c r="H2283" s="6" t="str">
        <f>IF(总支出!I2283="","自动",总支出!I2283)</f>
        <v>自动</v>
      </c>
      <c r="I2283" s="6" t="str">
        <f>IF(F2283="","",IFERROR(VLOOKUP(F2283,税费设置!$A$15:$B$27,2,FALSE),"含税不明"))</f>
        <v/>
      </c>
      <c r="J2283" s="6" t="str">
        <f t="shared" si="246"/>
        <v/>
      </c>
      <c r="K2283" s="6" t="str">
        <f>IF(AND(税费设置!$B$5="是",G2283="个人支出",J2283="应税"),"是","否")</f>
        <v>否</v>
      </c>
      <c r="L2283" s="8">
        <f t="shared" si="247"/>
        <v>0</v>
      </c>
      <c r="M2283" s="8">
        <f t="shared" si="248"/>
        <v>0</v>
      </c>
      <c r="N2283" s="8">
        <f t="shared" si="249"/>
        <v>0</v>
      </c>
      <c r="O2283" s="8">
        <f t="shared" si="250"/>
        <v>0</v>
      </c>
      <c r="P2283" s="8">
        <f>IF(K2283&lt;&gt;"是",0,IF(税费设置!$B$6="是",E2283/(1+税费设置!$B$10),E2283))</f>
        <v>0</v>
      </c>
      <c r="Q2283" s="8">
        <f>IF(K2283&lt;&gt;"是",0,P2283*税费设置!$B$8)</f>
        <v>0</v>
      </c>
      <c r="R2283" s="8">
        <f>IF(K2283&lt;&gt;"是",0,P2283*税费设置!$B$9)</f>
        <v>0</v>
      </c>
      <c r="S2283" s="8">
        <f t="shared" si="251"/>
        <v>0</v>
      </c>
    </row>
    <row r="2284" spans="1:19" ht="13.9">
      <c r="A2284" s="6" t="str">
        <f>IF(总支出!A2284="","",总支出!A2284)</f>
        <v/>
      </c>
      <c r="B2284" s="7" t="str">
        <f>IF(总支出!B2284="","",总支出!B2284)</f>
        <v/>
      </c>
      <c r="C2284" s="6" t="str">
        <f t="shared" si="245"/>
        <v/>
      </c>
      <c r="D2284" s="6" t="str">
        <f>IF(总支出!C2284="","",总支出!C2284)</f>
        <v/>
      </c>
      <c r="E2284" s="8" t="str">
        <f>IF(总支出!D2284="","",总支出!D2284)</f>
        <v/>
      </c>
      <c r="F2284" s="6" t="str">
        <f>IF(总支出!E2284="","",总支出!E2284)</f>
        <v/>
      </c>
      <c r="G2284" s="6" t="str">
        <f>IF(总支出!H2284="","",总支出!H2284)</f>
        <v/>
      </c>
      <c r="H2284" s="6" t="str">
        <f>IF(总支出!I2284="","自动",总支出!I2284)</f>
        <v>自动</v>
      </c>
      <c r="I2284" s="6" t="str">
        <f>IF(F2284="","",IFERROR(VLOOKUP(F2284,税费设置!$A$15:$B$27,2,FALSE),"含税不明"))</f>
        <v/>
      </c>
      <c r="J2284" s="6" t="str">
        <f t="shared" si="246"/>
        <v/>
      </c>
      <c r="K2284" s="6" t="str">
        <f>IF(AND(税费设置!$B$5="是",G2284="个人支出",J2284="应税"),"是","否")</f>
        <v>否</v>
      </c>
      <c r="L2284" s="8">
        <f t="shared" si="247"/>
        <v>0</v>
      </c>
      <c r="M2284" s="8">
        <f t="shared" si="248"/>
        <v>0</v>
      </c>
      <c r="N2284" s="8">
        <f t="shared" si="249"/>
        <v>0</v>
      </c>
      <c r="O2284" s="8">
        <f t="shared" si="250"/>
        <v>0</v>
      </c>
      <c r="P2284" s="8">
        <f>IF(K2284&lt;&gt;"是",0,IF(税费设置!$B$6="是",E2284/(1+税费设置!$B$10),E2284))</f>
        <v>0</v>
      </c>
      <c r="Q2284" s="8">
        <f>IF(K2284&lt;&gt;"是",0,P2284*税费设置!$B$8)</f>
        <v>0</v>
      </c>
      <c r="R2284" s="8">
        <f>IF(K2284&lt;&gt;"是",0,P2284*税费设置!$B$9)</f>
        <v>0</v>
      </c>
      <c r="S2284" s="8">
        <f t="shared" si="251"/>
        <v>0</v>
      </c>
    </row>
    <row r="2285" spans="1:19" ht="13.9">
      <c r="A2285" s="6" t="str">
        <f>IF(总支出!A2285="","",总支出!A2285)</f>
        <v/>
      </c>
      <c r="B2285" s="7" t="str">
        <f>IF(总支出!B2285="","",总支出!B2285)</f>
        <v/>
      </c>
      <c r="C2285" s="6" t="str">
        <f t="shared" si="245"/>
        <v/>
      </c>
      <c r="D2285" s="6" t="str">
        <f>IF(总支出!C2285="","",总支出!C2285)</f>
        <v/>
      </c>
      <c r="E2285" s="8" t="str">
        <f>IF(总支出!D2285="","",总支出!D2285)</f>
        <v/>
      </c>
      <c r="F2285" s="6" t="str">
        <f>IF(总支出!E2285="","",总支出!E2285)</f>
        <v/>
      </c>
      <c r="G2285" s="6" t="str">
        <f>IF(总支出!H2285="","",总支出!H2285)</f>
        <v/>
      </c>
      <c r="H2285" s="6" t="str">
        <f>IF(总支出!I2285="","自动",总支出!I2285)</f>
        <v>自动</v>
      </c>
      <c r="I2285" s="6" t="str">
        <f>IF(F2285="","",IFERROR(VLOOKUP(F2285,税费设置!$A$15:$B$27,2,FALSE),"含税不明"))</f>
        <v/>
      </c>
      <c r="J2285" s="6" t="str">
        <f t="shared" si="246"/>
        <v/>
      </c>
      <c r="K2285" s="6" t="str">
        <f>IF(AND(税费设置!$B$5="是",G2285="个人支出",J2285="应税"),"是","否")</f>
        <v>否</v>
      </c>
      <c r="L2285" s="8">
        <f t="shared" si="247"/>
        <v>0</v>
      </c>
      <c r="M2285" s="8">
        <f t="shared" si="248"/>
        <v>0</v>
      </c>
      <c r="N2285" s="8">
        <f t="shared" si="249"/>
        <v>0</v>
      </c>
      <c r="O2285" s="8">
        <f t="shared" si="250"/>
        <v>0</v>
      </c>
      <c r="P2285" s="8">
        <f>IF(K2285&lt;&gt;"是",0,IF(税费设置!$B$6="是",E2285/(1+税费设置!$B$10),E2285))</f>
        <v>0</v>
      </c>
      <c r="Q2285" s="8">
        <f>IF(K2285&lt;&gt;"是",0,P2285*税费设置!$B$8)</f>
        <v>0</v>
      </c>
      <c r="R2285" s="8">
        <f>IF(K2285&lt;&gt;"是",0,P2285*税费设置!$B$9)</f>
        <v>0</v>
      </c>
      <c r="S2285" s="8">
        <f t="shared" si="251"/>
        <v>0</v>
      </c>
    </row>
    <row r="2286" spans="1:19" ht="13.9">
      <c r="A2286" s="6" t="str">
        <f>IF(总支出!A2286="","",总支出!A2286)</f>
        <v/>
      </c>
      <c r="B2286" s="7" t="str">
        <f>IF(总支出!B2286="","",总支出!B2286)</f>
        <v/>
      </c>
      <c r="C2286" s="6" t="str">
        <f t="shared" si="245"/>
        <v/>
      </c>
      <c r="D2286" s="6" t="str">
        <f>IF(总支出!C2286="","",总支出!C2286)</f>
        <v/>
      </c>
      <c r="E2286" s="8" t="str">
        <f>IF(总支出!D2286="","",总支出!D2286)</f>
        <v/>
      </c>
      <c r="F2286" s="6" t="str">
        <f>IF(总支出!E2286="","",总支出!E2286)</f>
        <v/>
      </c>
      <c r="G2286" s="6" t="str">
        <f>IF(总支出!H2286="","",总支出!H2286)</f>
        <v/>
      </c>
      <c r="H2286" s="6" t="str">
        <f>IF(总支出!I2286="","自动",总支出!I2286)</f>
        <v>自动</v>
      </c>
      <c r="I2286" s="6" t="str">
        <f>IF(F2286="","",IFERROR(VLOOKUP(F2286,税费设置!$A$15:$B$27,2,FALSE),"含税不明"))</f>
        <v/>
      </c>
      <c r="J2286" s="6" t="str">
        <f t="shared" si="246"/>
        <v/>
      </c>
      <c r="K2286" s="6" t="str">
        <f>IF(AND(税费设置!$B$5="是",G2286="个人支出",J2286="应税"),"是","否")</f>
        <v>否</v>
      </c>
      <c r="L2286" s="8">
        <f t="shared" si="247"/>
        <v>0</v>
      </c>
      <c r="M2286" s="8">
        <f t="shared" si="248"/>
        <v>0</v>
      </c>
      <c r="N2286" s="8">
        <f t="shared" si="249"/>
        <v>0</v>
      </c>
      <c r="O2286" s="8">
        <f t="shared" si="250"/>
        <v>0</v>
      </c>
      <c r="P2286" s="8">
        <f>IF(K2286&lt;&gt;"是",0,IF(税费设置!$B$6="是",E2286/(1+税费设置!$B$10),E2286))</f>
        <v>0</v>
      </c>
      <c r="Q2286" s="8">
        <f>IF(K2286&lt;&gt;"是",0,P2286*税费设置!$B$8)</f>
        <v>0</v>
      </c>
      <c r="R2286" s="8">
        <f>IF(K2286&lt;&gt;"是",0,P2286*税费设置!$B$9)</f>
        <v>0</v>
      </c>
      <c r="S2286" s="8">
        <f t="shared" si="251"/>
        <v>0</v>
      </c>
    </row>
    <row r="2287" spans="1:19" ht="13.9">
      <c r="A2287" s="6" t="str">
        <f>IF(总支出!A2287="","",总支出!A2287)</f>
        <v/>
      </c>
      <c r="B2287" s="7" t="str">
        <f>IF(总支出!B2287="","",总支出!B2287)</f>
        <v/>
      </c>
      <c r="C2287" s="6" t="str">
        <f t="shared" si="245"/>
        <v/>
      </c>
      <c r="D2287" s="6" t="str">
        <f>IF(总支出!C2287="","",总支出!C2287)</f>
        <v/>
      </c>
      <c r="E2287" s="8" t="str">
        <f>IF(总支出!D2287="","",总支出!D2287)</f>
        <v/>
      </c>
      <c r="F2287" s="6" t="str">
        <f>IF(总支出!E2287="","",总支出!E2287)</f>
        <v/>
      </c>
      <c r="G2287" s="6" t="str">
        <f>IF(总支出!H2287="","",总支出!H2287)</f>
        <v/>
      </c>
      <c r="H2287" s="6" t="str">
        <f>IF(总支出!I2287="","自动",总支出!I2287)</f>
        <v>自动</v>
      </c>
      <c r="I2287" s="6" t="str">
        <f>IF(F2287="","",IFERROR(VLOOKUP(F2287,税费设置!$A$15:$B$27,2,FALSE),"含税不明"))</f>
        <v/>
      </c>
      <c r="J2287" s="6" t="str">
        <f t="shared" si="246"/>
        <v/>
      </c>
      <c r="K2287" s="6" t="str">
        <f>IF(AND(税费设置!$B$5="是",G2287="个人支出",J2287="应税"),"是","否")</f>
        <v>否</v>
      </c>
      <c r="L2287" s="8">
        <f t="shared" si="247"/>
        <v>0</v>
      </c>
      <c r="M2287" s="8">
        <f t="shared" si="248"/>
        <v>0</v>
      </c>
      <c r="N2287" s="8">
        <f t="shared" si="249"/>
        <v>0</v>
      </c>
      <c r="O2287" s="8">
        <f t="shared" si="250"/>
        <v>0</v>
      </c>
      <c r="P2287" s="8">
        <f>IF(K2287&lt;&gt;"是",0,IF(税费设置!$B$6="是",E2287/(1+税费设置!$B$10),E2287))</f>
        <v>0</v>
      </c>
      <c r="Q2287" s="8">
        <f>IF(K2287&lt;&gt;"是",0,P2287*税费设置!$B$8)</f>
        <v>0</v>
      </c>
      <c r="R2287" s="8">
        <f>IF(K2287&lt;&gt;"是",0,P2287*税费设置!$B$9)</f>
        <v>0</v>
      </c>
      <c r="S2287" s="8">
        <f t="shared" si="251"/>
        <v>0</v>
      </c>
    </row>
    <row r="2288" spans="1:19" ht="13.9">
      <c r="A2288" s="6" t="str">
        <f>IF(总支出!A2288="","",总支出!A2288)</f>
        <v/>
      </c>
      <c r="B2288" s="7" t="str">
        <f>IF(总支出!B2288="","",总支出!B2288)</f>
        <v/>
      </c>
      <c r="C2288" s="6" t="str">
        <f t="shared" si="245"/>
        <v/>
      </c>
      <c r="D2288" s="6" t="str">
        <f>IF(总支出!C2288="","",总支出!C2288)</f>
        <v/>
      </c>
      <c r="E2288" s="8" t="str">
        <f>IF(总支出!D2288="","",总支出!D2288)</f>
        <v/>
      </c>
      <c r="F2288" s="6" t="str">
        <f>IF(总支出!E2288="","",总支出!E2288)</f>
        <v/>
      </c>
      <c r="G2288" s="6" t="str">
        <f>IF(总支出!H2288="","",总支出!H2288)</f>
        <v/>
      </c>
      <c r="H2288" s="6" t="str">
        <f>IF(总支出!I2288="","自动",总支出!I2288)</f>
        <v>自动</v>
      </c>
      <c r="I2288" s="6" t="str">
        <f>IF(F2288="","",IFERROR(VLOOKUP(F2288,税费设置!$A$15:$B$27,2,FALSE),"含税不明"))</f>
        <v/>
      </c>
      <c r="J2288" s="6" t="str">
        <f t="shared" si="246"/>
        <v/>
      </c>
      <c r="K2288" s="6" t="str">
        <f>IF(AND(税费设置!$B$5="是",G2288="个人支出",J2288="应税"),"是","否")</f>
        <v>否</v>
      </c>
      <c r="L2288" s="8">
        <f t="shared" si="247"/>
        <v>0</v>
      </c>
      <c r="M2288" s="8">
        <f t="shared" si="248"/>
        <v>0</v>
      </c>
      <c r="N2288" s="8">
        <f t="shared" si="249"/>
        <v>0</v>
      </c>
      <c r="O2288" s="8">
        <f t="shared" si="250"/>
        <v>0</v>
      </c>
      <c r="P2288" s="8">
        <f>IF(K2288&lt;&gt;"是",0,IF(税费设置!$B$6="是",E2288/(1+税费设置!$B$10),E2288))</f>
        <v>0</v>
      </c>
      <c r="Q2288" s="8">
        <f>IF(K2288&lt;&gt;"是",0,P2288*税费设置!$B$8)</f>
        <v>0</v>
      </c>
      <c r="R2288" s="8">
        <f>IF(K2288&lt;&gt;"是",0,P2288*税费设置!$B$9)</f>
        <v>0</v>
      </c>
      <c r="S2288" s="8">
        <f t="shared" si="251"/>
        <v>0</v>
      </c>
    </row>
    <row r="2289" spans="1:19" ht="13.9">
      <c r="A2289" s="6" t="str">
        <f>IF(总支出!A2289="","",总支出!A2289)</f>
        <v/>
      </c>
      <c r="B2289" s="7" t="str">
        <f>IF(总支出!B2289="","",总支出!B2289)</f>
        <v/>
      </c>
      <c r="C2289" s="6" t="str">
        <f t="shared" si="245"/>
        <v/>
      </c>
      <c r="D2289" s="6" t="str">
        <f>IF(总支出!C2289="","",总支出!C2289)</f>
        <v/>
      </c>
      <c r="E2289" s="8" t="str">
        <f>IF(总支出!D2289="","",总支出!D2289)</f>
        <v/>
      </c>
      <c r="F2289" s="6" t="str">
        <f>IF(总支出!E2289="","",总支出!E2289)</f>
        <v/>
      </c>
      <c r="G2289" s="6" t="str">
        <f>IF(总支出!H2289="","",总支出!H2289)</f>
        <v/>
      </c>
      <c r="H2289" s="6" t="str">
        <f>IF(总支出!I2289="","自动",总支出!I2289)</f>
        <v>自动</v>
      </c>
      <c r="I2289" s="6" t="str">
        <f>IF(F2289="","",IFERROR(VLOOKUP(F2289,税费设置!$A$15:$B$27,2,FALSE),"含税不明"))</f>
        <v/>
      </c>
      <c r="J2289" s="6" t="str">
        <f t="shared" si="246"/>
        <v/>
      </c>
      <c r="K2289" s="6" t="str">
        <f>IF(AND(税费设置!$B$5="是",G2289="个人支出",J2289="应税"),"是","否")</f>
        <v>否</v>
      </c>
      <c r="L2289" s="8">
        <f t="shared" si="247"/>
        <v>0</v>
      </c>
      <c r="M2289" s="8">
        <f t="shared" si="248"/>
        <v>0</v>
      </c>
      <c r="N2289" s="8">
        <f t="shared" si="249"/>
        <v>0</v>
      </c>
      <c r="O2289" s="8">
        <f t="shared" si="250"/>
        <v>0</v>
      </c>
      <c r="P2289" s="8">
        <f>IF(K2289&lt;&gt;"是",0,IF(税费设置!$B$6="是",E2289/(1+税费设置!$B$10),E2289))</f>
        <v>0</v>
      </c>
      <c r="Q2289" s="8">
        <f>IF(K2289&lt;&gt;"是",0,P2289*税费设置!$B$8)</f>
        <v>0</v>
      </c>
      <c r="R2289" s="8">
        <f>IF(K2289&lt;&gt;"是",0,P2289*税费设置!$B$9)</f>
        <v>0</v>
      </c>
      <c r="S2289" s="8">
        <f t="shared" si="251"/>
        <v>0</v>
      </c>
    </row>
    <row r="2290" spans="1:19" ht="13.9">
      <c r="A2290" s="6" t="str">
        <f>IF(总支出!A2290="","",总支出!A2290)</f>
        <v/>
      </c>
      <c r="B2290" s="7" t="str">
        <f>IF(总支出!B2290="","",总支出!B2290)</f>
        <v/>
      </c>
      <c r="C2290" s="6" t="str">
        <f t="shared" si="245"/>
        <v/>
      </c>
      <c r="D2290" s="6" t="str">
        <f>IF(总支出!C2290="","",总支出!C2290)</f>
        <v/>
      </c>
      <c r="E2290" s="8" t="str">
        <f>IF(总支出!D2290="","",总支出!D2290)</f>
        <v/>
      </c>
      <c r="F2290" s="6" t="str">
        <f>IF(总支出!E2290="","",总支出!E2290)</f>
        <v/>
      </c>
      <c r="G2290" s="6" t="str">
        <f>IF(总支出!H2290="","",总支出!H2290)</f>
        <v/>
      </c>
      <c r="H2290" s="6" t="str">
        <f>IF(总支出!I2290="","自动",总支出!I2290)</f>
        <v>自动</v>
      </c>
      <c r="I2290" s="6" t="str">
        <f>IF(F2290="","",IFERROR(VLOOKUP(F2290,税费设置!$A$15:$B$27,2,FALSE),"含税不明"))</f>
        <v/>
      </c>
      <c r="J2290" s="6" t="str">
        <f t="shared" si="246"/>
        <v/>
      </c>
      <c r="K2290" s="6" t="str">
        <f>IF(AND(税费设置!$B$5="是",G2290="个人支出",J2290="应税"),"是","否")</f>
        <v>否</v>
      </c>
      <c r="L2290" s="8">
        <f t="shared" si="247"/>
        <v>0</v>
      </c>
      <c r="M2290" s="8">
        <f t="shared" si="248"/>
        <v>0</v>
      </c>
      <c r="N2290" s="8">
        <f t="shared" si="249"/>
        <v>0</v>
      </c>
      <c r="O2290" s="8">
        <f t="shared" si="250"/>
        <v>0</v>
      </c>
      <c r="P2290" s="8">
        <f>IF(K2290&lt;&gt;"是",0,IF(税费设置!$B$6="是",E2290/(1+税费设置!$B$10),E2290))</f>
        <v>0</v>
      </c>
      <c r="Q2290" s="8">
        <f>IF(K2290&lt;&gt;"是",0,P2290*税费设置!$B$8)</f>
        <v>0</v>
      </c>
      <c r="R2290" s="8">
        <f>IF(K2290&lt;&gt;"是",0,P2290*税费设置!$B$9)</f>
        <v>0</v>
      </c>
      <c r="S2290" s="8">
        <f t="shared" si="251"/>
        <v>0</v>
      </c>
    </row>
    <row r="2291" spans="1:19" ht="13.9">
      <c r="A2291" s="6" t="str">
        <f>IF(总支出!A2291="","",总支出!A2291)</f>
        <v/>
      </c>
      <c r="B2291" s="7" t="str">
        <f>IF(总支出!B2291="","",总支出!B2291)</f>
        <v/>
      </c>
      <c r="C2291" s="6" t="str">
        <f t="shared" si="245"/>
        <v/>
      </c>
      <c r="D2291" s="6" t="str">
        <f>IF(总支出!C2291="","",总支出!C2291)</f>
        <v/>
      </c>
      <c r="E2291" s="8" t="str">
        <f>IF(总支出!D2291="","",总支出!D2291)</f>
        <v/>
      </c>
      <c r="F2291" s="6" t="str">
        <f>IF(总支出!E2291="","",总支出!E2291)</f>
        <v/>
      </c>
      <c r="G2291" s="6" t="str">
        <f>IF(总支出!H2291="","",总支出!H2291)</f>
        <v/>
      </c>
      <c r="H2291" s="6" t="str">
        <f>IF(总支出!I2291="","自动",总支出!I2291)</f>
        <v>自动</v>
      </c>
      <c r="I2291" s="6" t="str">
        <f>IF(F2291="","",IFERROR(VLOOKUP(F2291,税费设置!$A$15:$B$27,2,FALSE),"含税不明"))</f>
        <v/>
      </c>
      <c r="J2291" s="6" t="str">
        <f t="shared" si="246"/>
        <v/>
      </c>
      <c r="K2291" s="6" t="str">
        <f>IF(AND(税费设置!$B$5="是",G2291="个人支出",J2291="应税"),"是","否")</f>
        <v>否</v>
      </c>
      <c r="L2291" s="8">
        <f t="shared" si="247"/>
        <v>0</v>
      </c>
      <c r="M2291" s="8">
        <f t="shared" si="248"/>
        <v>0</v>
      </c>
      <c r="N2291" s="8">
        <f t="shared" si="249"/>
        <v>0</v>
      </c>
      <c r="O2291" s="8">
        <f t="shared" si="250"/>
        <v>0</v>
      </c>
      <c r="P2291" s="8">
        <f>IF(K2291&lt;&gt;"是",0,IF(税费设置!$B$6="是",E2291/(1+税费设置!$B$10),E2291))</f>
        <v>0</v>
      </c>
      <c r="Q2291" s="8">
        <f>IF(K2291&lt;&gt;"是",0,P2291*税费设置!$B$8)</f>
        <v>0</v>
      </c>
      <c r="R2291" s="8">
        <f>IF(K2291&lt;&gt;"是",0,P2291*税费设置!$B$9)</f>
        <v>0</v>
      </c>
      <c r="S2291" s="8">
        <f t="shared" si="251"/>
        <v>0</v>
      </c>
    </row>
    <row r="2292" spans="1:19" ht="13.9">
      <c r="A2292" s="6" t="str">
        <f>IF(总支出!A2292="","",总支出!A2292)</f>
        <v/>
      </c>
      <c r="B2292" s="7" t="str">
        <f>IF(总支出!B2292="","",总支出!B2292)</f>
        <v/>
      </c>
      <c r="C2292" s="6" t="str">
        <f t="shared" si="245"/>
        <v/>
      </c>
      <c r="D2292" s="6" t="str">
        <f>IF(总支出!C2292="","",总支出!C2292)</f>
        <v/>
      </c>
      <c r="E2292" s="8" t="str">
        <f>IF(总支出!D2292="","",总支出!D2292)</f>
        <v/>
      </c>
      <c r="F2292" s="6" t="str">
        <f>IF(总支出!E2292="","",总支出!E2292)</f>
        <v/>
      </c>
      <c r="G2292" s="6" t="str">
        <f>IF(总支出!H2292="","",总支出!H2292)</f>
        <v/>
      </c>
      <c r="H2292" s="6" t="str">
        <f>IF(总支出!I2292="","自动",总支出!I2292)</f>
        <v>自动</v>
      </c>
      <c r="I2292" s="6" t="str">
        <f>IF(F2292="","",IFERROR(VLOOKUP(F2292,税费设置!$A$15:$B$27,2,FALSE),"含税不明"))</f>
        <v/>
      </c>
      <c r="J2292" s="6" t="str">
        <f t="shared" si="246"/>
        <v/>
      </c>
      <c r="K2292" s="6" t="str">
        <f>IF(AND(税费设置!$B$5="是",G2292="个人支出",J2292="应税"),"是","否")</f>
        <v>否</v>
      </c>
      <c r="L2292" s="8">
        <f t="shared" si="247"/>
        <v>0</v>
      </c>
      <c r="M2292" s="8">
        <f t="shared" si="248"/>
        <v>0</v>
      </c>
      <c r="N2292" s="8">
        <f t="shared" si="249"/>
        <v>0</v>
      </c>
      <c r="O2292" s="8">
        <f t="shared" si="250"/>
        <v>0</v>
      </c>
      <c r="P2292" s="8">
        <f>IF(K2292&lt;&gt;"是",0,IF(税费设置!$B$6="是",E2292/(1+税费设置!$B$10),E2292))</f>
        <v>0</v>
      </c>
      <c r="Q2292" s="8">
        <f>IF(K2292&lt;&gt;"是",0,P2292*税费设置!$B$8)</f>
        <v>0</v>
      </c>
      <c r="R2292" s="8">
        <f>IF(K2292&lt;&gt;"是",0,P2292*税费设置!$B$9)</f>
        <v>0</v>
      </c>
      <c r="S2292" s="8">
        <f t="shared" si="251"/>
        <v>0</v>
      </c>
    </row>
    <row r="2293" spans="1:19" ht="13.9">
      <c r="A2293" s="6" t="str">
        <f>IF(总支出!A2293="","",总支出!A2293)</f>
        <v/>
      </c>
      <c r="B2293" s="7" t="str">
        <f>IF(总支出!B2293="","",总支出!B2293)</f>
        <v/>
      </c>
      <c r="C2293" s="6" t="str">
        <f t="shared" si="245"/>
        <v/>
      </c>
      <c r="D2293" s="6" t="str">
        <f>IF(总支出!C2293="","",总支出!C2293)</f>
        <v/>
      </c>
      <c r="E2293" s="8" t="str">
        <f>IF(总支出!D2293="","",总支出!D2293)</f>
        <v/>
      </c>
      <c r="F2293" s="6" t="str">
        <f>IF(总支出!E2293="","",总支出!E2293)</f>
        <v/>
      </c>
      <c r="G2293" s="6" t="str">
        <f>IF(总支出!H2293="","",总支出!H2293)</f>
        <v/>
      </c>
      <c r="H2293" s="6" t="str">
        <f>IF(总支出!I2293="","自动",总支出!I2293)</f>
        <v>自动</v>
      </c>
      <c r="I2293" s="6" t="str">
        <f>IF(F2293="","",IFERROR(VLOOKUP(F2293,税费设置!$A$15:$B$27,2,FALSE),"含税不明"))</f>
        <v/>
      </c>
      <c r="J2293" s="6" t="str">
        <f t="shared" si="246"/>
        <v/>
      </c>
      <c r="K2293" s="6" t="str">
        <f>IF(AND(税费设置!$B$5="是",G2293="个人支出",J2293="应税"),"是","否")</f>
        <v>否</v>
      </c>
      <c r="L2293" s="8">
        <f t="shared" si="247"/>
        <v>0</v>
      </c>
      <c r="M2293" s="8">
        <f t="shared" si="248"/>
        <v>0</v>
      </c>
      <c r="N2293" s="8">
        <f t="shared" si="249"/>
        <v>0</v>
      </c>
      <c r="O2293" s="8">
        <f t="shared" si="250"/>
        <v>0</v>
      </c>
      <c r="P2293" s="8">
        <f>IF(K2293&lt;&gt;"是",0,IF(税费设置!$B$6="是",E2293/(1+税费设置!$B$10),E2293))</f>
        <v>0</v>
      </c>
      <c r="Q2293" s="8">
        <f>IF(K2293&lt;&gt;"是",0,P2293*税费设置!$B$8)</f>
        <v>0</v>
      </c>
      <c r="R2293" s="8">
        <f>IF(K2293&lt;&gt;"是",0,P2293*税费设置!$B$9)</f>
        <v>0</v>
      </c>
      <c r="S2293" s="8">
        <f t="shared" si="251"/>
        <v>0</v>
      </c>
    </row>
    <row r="2294" spans="1:19" ht="13.9">
      <c r="A2294" s="6" t="str">
        <f>IF(总支出!A2294="","",总支出!A2294)</f>
        <v/>
      </c>
      <c r="B2294" s="7" t="str">
        <f>IF(总支出!B2294="","",总支出!B2294)</f>
        <v/>
      </c>
      <c r="C2294" s="6" t="str">
        <f t="shared" si="245"/>
        <v/>
      </c>
      <c r="D2294" s="6" t="str">
        <f>IF(总支出!C2294="","",总支出!C2294)</f>
        <v/>
      </c>
      <c r="E2294" s="8" t="str">
        <f>IF(总支出!D2294="","",总支出!D2294)</f>
        <v/>
      </c>
      <c r="F2294" s="6" t="str">
        <f>IF(总支出!E2294="","",总支出!E2294)</f>
        <v/>
      </c>
      <c r="G2294" s="6" t="str">
        <f>IF(总支出!H2294="","",总支出!H2294)</f>
        <v/>
      </c>
      <c r="H2294" s="6" t="str">
        <f>IF(总支出!I2294="","自动",总支出!I2294)</f>
        <v>自动</v>
      </c>
      <c r="I2294" s="6" t="str">
        <f>IF(F2294="","",IFERROR(VLOOKUP(F2294,税费设置!$A$15:$B$27,2,FALSE),"含税不明"))</f>
        <v/>
      </c>
      <c r="J2294" s="6" t="str">
        <f t="shared" si="246"/>
        <v/>
      </c>
      <c r="K2294" s="6" t="str">
        <f>IF(AND(税费设置!$B$5="是",G2294="个人支出",J2294="应税"),"是","否")</f>
        <v>否</v>
      </c>
      <c r="L2294" s="8">
        <f t="shared" si="247"/>
        <v>0</v>
      </c>
      <c r="M2294" s="8">
        <f t="shared" si="248"/>
        <v>0</v>
      </c>
      <c r="N2294" s="8">
        <f t="shared" si="249"/>
        <v>0</v>
      </c>
      <c r="O2294" s="8">
        <f t="shared" si="250"/>
        <v>0</v>
      </c>
      <c r="P2294" s="8">
        <f>IF(K2294&lt;&gt;"是",0,IF(税费设置!$B$6="是",E2294/(1+税费设置!$B$10),E2294))</f>
        <v>0</v>
      </c>
      <c r="Q2294" s="8">
        <f>IF(K2294&lt;&gt;"是",0,P2294*税费设置!$B$8)</f>
        <v>0</v>
      </c>
      <c r="R2294" s="8">
        <f>IF(K2294&lt;&gt;"是",0,P2294*税费设置!$B$9)</f>
        <v>0</v>
      </c>
      <c r="S2294" s="8">
        <f t="shared" si="251"/>
        <v>0</v>
      </c>
    </row>
    <row r="2295" spans="1:19" ht="13.9">
      <c r="A2295" s="6" t="str">
        <f>IF(总支出!A2295="","",总支出!A2295)</f>
        <v/>
      </c>
      <c r="B2295" s="7" t="str">
        <f>IF(总支出!B2295="","",总支出!B2295)</f>
        <v/>
      </c>
      <c r="C2295" s="6" t="str">
        <f t="shared" si="245"/>
        <v/>
      </c>
      <c r="D2295" s="6" t="str">
        <f>IF(总支出!C2295="","",总支出!C2295)</f>
        <v/>
      </c>
      <c r="E2295" s="8" t="str">
        <f>IF(总支出!D2295="","",总支出!D2295)</f>
        <v/>
      </c>
      <c r="F2295" s="6" t="str">
        <f>IF(总支出!E2295="","",总支出!E2295)</f>
        <v/>
      </c>
      <c r="G2295" s="6" t="str">
        <f>IF(总支出!H2295="","",总支出!H2295)</f>
        <v/>
      </c>
      <c r="H2295" s="6" t="str">
        <f>IF(总支出!I2295="","自动",总支出!I2295)</f>
        <v>自动</v>
      </c>
      <c r="I2295" s="6" t="str">
        <f>IF(F2295="","",IFERROR(VLOOKUP(F2295,税费设置!$A$15:$B$27,2,FALSE),"含税不明"))</f>
        <v/>
      </c>
      <c r="J2295" s="6" t="str">
        <f t="shared" si="246"/>
        <v/>
      </c>
      <c r="K2295" s="6" t="str">
        <f>IF(AND(税费设置!$B$5="是",G2295="个人支出",J2295="应税"),"是","否")</f>
        <v>否</v>
      </c>
      <c r="L2295" s="8">
        <f t="shared" si="247"/>
        <v>0</v>
      </c>
      <c r="M2295" s="8">
        <f t="shared" si="248"/>
        <v>0</v>
      </c>
      <c r="N2295" s="8">
        <f t="shared" si="249"/>
        <v>0</v>
      </c>
      <c r="O2295" s="8">
        <f t="shared" si="250"/>
        <v>0</v>
      </c>
      <c r="P2295" s="8">
        <f>IF(K2295&lt;&gt;"是",0,IF(税费设置!$B$6="是",E2295/(1+税费设置!$B$10),E2295))</f>
        <v>0</v>
      </c>
      <c r="Q2295" s="8">
        <f>IF(K2295&lt;&gt;"是",0,P2295*税费设置!$B$8)</f>
        <v>0</v>
      </c>
      <c r="R2295" s="8">
        <f>IF(K2295&lt;&gt;"是",0,P2295*税费设置!$B$9)</f>
        <v>0</v>
      </c>
      <c r="S2295" s="8">
        <f t="shared" si="251"/>
        <v>0</v>
      </c>
    </row>
    <row r="2296" spans="1:19" ht="13.9">
      <c r="A2296" s="6" t="str">
        <f>IF(总支出!A2296="","",总支出!A2296)</f>
        <v/>
      </c>
      <c r="B2296" s="7" t="str">
        <f>IF(总支出!B2296="","",总支出!B2296)</f>
        <v/>
      </c>
      <c r="C2296" s="6" t="str">
        <f t="shared" si="245"/>
        <v/>
      </c>
      <c r="D2296" s="6" t="str">
        <f>IF(总支出!C2296="","",总支出!C2296)</f>
        <v/>
      </c>
      <c r="E2296" s="8" t="str">
        <f>IF(总支出!D2296="","",总支出!D2296)</f>
        <v/>
      </c>
      <c r="F2296" s="6" t="str">
        <f>IF(总支出!E2296="","",总支出!E2296)</f>
        <v/>
      </c>
      <c r="G2296" s="6" t="str">
        <f>IF(总支出!H2296="","",总支出!H2296)</f>
        <v/>
      </c>
      <c r="H2296" s="6" t="str">
        <f>IF(总支出!I2296="","自动",总支出!I2296)</f>
        <v>自动</v>
      </c>
      <c r="I2296" s="6" t="str">
        <f>IF(F2296="","",IFERROR(VLOOKUP(F2296,税费设置!$A$15:$B$27,2,FALSE),"含税不明"))</f>
        <v/>
      </c>
      <c r="J2296" s="6" t="str">
        <f t="shared" si="246"/>
        <v/>
      </c>
      <c r="K2296" s="6" t="str">
        <f>IF(AND(税费设置!$B$5="是",G2296="个人支出",J2296="应税"),"是","否")</f>
        <v>否</v>
      </c>
      <c r="L2296" s="8">
        <f t="shared" si="247"/>
        <v>0</v>
      </c>
      <c r="M2296" s="8">
        <f t="shared" si="248"/>
        <v>0</v>
      </c>
      <c r="N2296" s="8">
        <f t="shared" si="249"/>
        <v>0</v>
      </c>
      <c r="O2296" s="8">
        <f t="shared" si="250"/>
        <v>0</v>
      </c>
      <c r="P2296" s="8">
        <f>IF(K2296&lt;&gt;"是",0,IF(税费设置!$B$6="是",E2296/(1+税费设置!$B$10),E2296))</f>
        <v>0</v>
      </c>
      <c r="Q2296" s="8">
        <f>IF(K2296&lt;&gt;"是",0,P2296*税费设置!$B$8)</f>
        <v>0</v>
      </c>
      <c r="R2296" s="8">
        <f>IF(K2296&lt;&gt;"是",0,P2296*税费设置!$B$9)</f>
        <v>0</v>
      </c>
      <c r="S2296" s="8">
        <f t="shared" si="251"/>
        <v>0</v>
      </c>
    </row>
    <row r="2297" spans="1:19" ht="13.9">
      <c r="A2297" s="6" t="str">
        <f>IF(总支出!A2297="","",总支出!A2297)</f>
        <v/>
      </c>
      <c r="B2297" s="7" t="str">
        <f>IF(总支出!B2297="","",总支出!B2297)</f>
        <v/>
      </c>
      <c r="C2297" s="6" t="str">
        <f t="shared" si="245"/>
        <v/>
      </c>
      <c r="D2297" s="6" t="str">
        <f>IF(总支出!C2297="","",总支出!C2297)</f>
        <v/>
      </c>
      <c r="E2297" s="8" t="str">
        <f>IF(总支出!D2297="","",总支出!D2297)</f>
        <v/>
      </c>
      <c r="F2297" s="6" t="str">
        <f>IF(总支出!E2297="","",总支出!E2297)</f>
        <v/>
      </c>
      <c r="G2297" s="6" t="str">
        <f>IF(总支出!H2297="","",总支出!H2297)</f>
        <v/>
      </c>
      <c r="H2297" s="6" t="str">
        <f>IF(总支出!I2297="","自动",总支出!I2297)</f>
        <v>自动</v>
      </c>
      <c r="I2297" s="6" t="str">
        <f>IF(F2297="","",IFERROR(VLOOKUP(F2297,税费设置!$A$15:$B$27,2,FALSE),"含税不明"))</f>
        <v/>
      </c>
      <c r="J2297" s="6" t="str">
        <f t="shared" si="246"/>
        <v/>
      </c>
      <c r="K2297" s="6" t="str">
        <f>IF(AND(税费设置!$B$5="是",G2297="个人支出",J2297="应税"),"是","否")</f>
        <v>否</v>
      </c>
      <c r="L2297" s="8">
        <f t="shared" si="247"/>
        <v>0</v>
      </c>
      <c r="M2297" s="8">
        <f t="shared" si="248"/>
        <v>0</v>
      </c>
      <c r="N2297" s="8">
        <f t="shared" si="249"/>
        <v>0</v>
      </c>
      <c r="O2297" s="8">
        <f t="shared" si="250"/>
        <v>0</v>
      </c>
      <c r="P2297" s="8">
        <f>IF(K2297&lt;&gt;"是",0,IF(税费设置!$B$6="是",E2297/(1+税费设置!$B$10),E2297))</f>
        <v>0</v>
      </c>
      <c r="Q2297" s="8">
        <f>IF(K2297&lt;&gt;"是",0,P2297*税费设置!$B$8)</f>
        <v>0</v>
      </c>
      <c r="R2297" s="8">
        <f>IF(K2297&lt;&gt;"是",0,P2297*税费设置!$B$9)</f>
        <v>0</v>
      </c>
      <c r="S2297" s="8">
        <f t="shared" si="251"/>
        <v>0</v>
      </c>
    </row>
    <row r="2298" spans="1:19" ht="13.9">
      <c r="A2298" s="6" t="str">
        <f>IF(总支出!A2298="","",总支出!A2298)</f>
        <v/>
      </c>
      <c r="B2298" s="7" t="str">
        <f>IF(总支出!B2298="","",总支出!B2298)</f>
        <v/>
      </c>
      <c r="C2298" s="6" t="str">
        <f t="shared" si="245"/>
        <v/>
      </c>
      <c r="D2298" s="6" t="str">
        <f>IF(总支出!C2298="","",总支出!C2298)</f>
        <v/>
      </c>
      <c r="E2298" s="8" t="str">
        <f>IF(总支出!D2298="","",总支出!D2298)</f>
        <v/>
      </c>
      <c r="F2298" s="6" t="str">
        <f>IF(总支出!E2298="","",总支出!E2298)</f>
        <v/>
      </c>
      <c r="G2298" s="6" t="str">
        <f>IF(总支出!H2298="","",总支出!H2298)</f>
        <v/>
      </c>
      <c r="H2298" s="6" t="str">
        <f>IF(总支出!I2298="","自动",总支出!I2298)</f>
        <v>自动</v>
      </c>
      <c r="I2298" s="6" t="str">
        <f>IF(F2298="","",IFERROR(VLOOKUP(F2298,税费设置!$A$15:$B$27,2,FALSE),"含税不明"))</f>
        <v/>
      </c>
      <c r="J2298" s="6" t="str">
        <f t="shared" si="246"/>
        <v/>
      </c>
      <c r="K2298" s="6" t="str">
        <f>IF(AND(税费设置!$B$5="是",G2298="个人支出",J2298="应税"),"是","否")</f>
        <v>否</v>
      </c>
      <c r="L2298" s="8">
        <f t="shared" si="247"/>
        <v>0</v>
      </c>
      <c r="M2298" s="8">
        <f t="shared" si="248"/>
        <v>0</v>
      </c>
      <c r="N2298" s="8">
        <f t="shared" si="249"/>
        <v>0</v>
      </c>
      <c r="O2298" s="8">
        <f t="shared" si="250"/>
        <v>0</v>
      </c>
      <c r="P2298" s="8">
        <f>IF(K2298&lt;&gt;"是",0,IF(税费设置!$B$6="是",E2298/(1+税费设置!$B$10),E2298))</f>
        <v>0</v>
      </c>
      <c r="Q2298" s="8">
        <f>IF(K2298&lt;&gt;"是",0,P2298*税费设置!$B$8)</f>
        <v>0</v>
      </c>
      <c r="R2298" s="8">
        <f>IF(K2298&lt;&gt;"是",0,P2298*税费设置!$B$9)</f>
        <v>0</v>
      </c>
      <c r="S2298" s="8">
        <f t="shared" si="251"/>
        <v>0</v>
      </c>
    </row>
    <row r="2299" spans="1:19" ht="13.9">
      <c r="A2299" s="6" t="str">
        <f>IF(总支出!A2299="","",总支出!A2299)</f>
        <v/>
      </c>
      <c r="B2299" s="7" t="str">
        <f>IF(总支出!B2299="","",总支出!B2299)</f>
        <v/>
      </c>
      <c r="C2299" s="6" t="str">
        <f t="shared" si="245"/>
        <v/>
      </c>
      <c r="D2299" s="6" t="str">
        <f>IF(总支出!C2299="","",总支出!C2299)</f>
        <v/>
      </c>
      <c r="E2299" s="8" t="str">
        <f>IF(总支出!D2299="","",总支出!D2299)</f>
        <v/>
      </c>
      <c r="F2299" s="6" t="str">
        <f>IF(总支出!E2299="","",总支出!E2299)</f>
        <v/>
      </c>
      <c r="G2299" s="6" t="str">
        <f>IF(总支出!H2299="","",总支出!H2299)</f>
        <v/>
      </c>
      <c r="H2299" s="6" t="str">
        <f>IF(总支出!I2299="","自动",总支出!I2299)</f>
        <v>自动</v>
      </c>
      <c r="I2299" s="6" t="str">
        <f>IF(F2299="","",IFERROR(VLOOKUP(F2299,税费设置!$A$15:$B$27,2,FALSE),"含税不明"))</f>
        <v/>
      </c>
      <c r="J2299" s="6" t="str">
        <f t="shared" si="246"/>
        <v/>
      </c>
      <c r="K2299" s="6" t="str">
        <f>IF(AND(税费设置!$B$5="是",G2299="个人支出",J2299="应税"),"是","否")</f>
        <v>否</v>
      </c>
      <c r="L2299" s="8">
        <f t="shared" si="247"/>
        <v>0</v>
      </c>
      <c r="M2299" s="8">
        <f t="shared" si="248"/>
        <v>0</v>
      </c>
      <c r="N2299" s="8">
        <f t="shared" si="249"/>
        <v>0</v>
      </c>
      <c r="O2299" s="8">
        <f t="shared" si="250"/>
        <v>0</v>
      </c>
      <c r="P2299" s="8">
        <f>IF(K2299&lt;&gt;"是",0,IF(税费设置!$B$6="是",E2299/(1+税费设置!$B$10),E2299))</f>
        <v>0</v>
      </c>
      <c r="Q2299" s="8">
        <f>IF(K2299&lt;&gt;"是",0,P2299*税费设置!$B$8)</f>
        <v>0</v>
      </c>
      <c r="R2299" s="8">
        <f>IF(K2299&lt;&gt;"是",0,P2299*税费设置!$B$9)</f>
        <v>0</v>
      </c>
      <c r="S2299" s="8">
        <f t="shared" si="251"/>
        <v>0</v>
      </c>
    </row>
    <row r="2300" spans="1:19" ht="13.9">
      <c r="A2300" s="6" t="str">
        <f>IF(总支出!A2300="","",总支出!A2300)</f>
        <v/>
      </c>
      <c r="B2300" s="7" t="str">
        <f>IF(总支出!B2300="","",总支出!B2300)</f>
        <v/>
      </c>
      <c r="C2300" s="6" t="str">
        <f t="shared" si="245"/>
        <v/>
      </c>
      <c r="D2300" s="6" t="str">
        <f>IF(总支出!C2300="","",总支出!C2300)</f>
        <v/>
      </c>
      <c r="E2300" s="8" t="str">
        <f>IF(总支出!D2300="","",总支出!D2300)</f>
        <v/>
      </c>
      <c r="F2300" s="6" t="str">
        <f>IF(总支出!E2300="","",总支出!E2300)</f>
        <v/>
      </c>
      <c r="G2300" s="6" t="str">
        <f>IF(总支出!H2300="","",总支出!H2300)</f>
        <v/>
      </c>
      <c r="H2300" s="6" t="str">
        <f>IF(总支出!I2300="","自动",总支出!I2300)</f>
        <v>自动</v>
      </c>
      <c r="I2300" s="6" t="str">
        <f>IF(F2300="","",IFERROR(VLOOKUP(F2300,税费设置!$A$15:$B$27,2,FALSE),"含税不明"))</f>
        <v/>
      </c>
      <c r="J2300" s="6" t="str">
        <f t="shared" si="246"/>
        <v/>
      </c>
      <c r="K2300" s="6" t="str">
        <f>IF(AND(税费设置!$B$5="是",G2300="个人支出",J2300="应税"),"是","否")</f>
        <v>否</v>
      </c>
      <c r="L2300" s="8">
        <f t="shared" si="247"/>
        <v>0</v>
      </c>
      <c r="M2300" s="8">
        <f t="shared" si="248"/>
        <v>0</v>
      </c>
      <c r="N2300" s="8">
        <f t="shared" si="249"/>
        <v>0</v>
      </c>
      <c r="O2300" s="8">
        <f t="shared" si="250"/>
        <v>0</v>
      </c>
      <c r="P2300" s="8">
        <f>IF(K2300&lt;&gt;"是",0,IF(税费设置!$B$6="是",E2300/(1+税费设置!$B$10),E2300))</f>
        <v>0</v>
      </c>
      <c r="Q2300" s="8">
        <f>IF(K2300&lt;&gt;"是",0,P2300*税费设置!$B$8)</f>
        <v>0</v>
      </c>
      <c r="R2300" s="8">
        <f>IF(K2300&lt;&gt;"是",0,P2300*税费设置!$B$9)</f>
        <v>0</v>
      </c>
      <c r="S2300" s="8">
        <f t="shared" si="251"/>
        <v>0</v>
      </c>
    </row>
    <row r="2301" spans="1:19" ht="13.9">
      <c r="A2301" s="6" t="str">
        <f>IF(总支出!A2301="","",总支出!A2301)</f>
        <v/>
      </c>
      <c r="B2301" s="7" t="str">
        <f>IF(总支出!B2301="","",总支出!B2301)</f>
        <v/>
      </c>
      <c r="C2301" s="6" t="str">
        <f t="shared" si="245"/>
        <v/>
      </c>
      <c r="D2301" s="6" t="str">
        <f>IF(总支出!C2301="","",总支出!C2301)</f>
        <v/>
      </c>
      <c r="E2301" s="8" t="str">
        <f>IF(总支出!D2301="","",总支出!D2301)</f>
        <v/>
      </c>
      <c r="F2301" s="6" t="str">
        <f>IF(总支出!E2301="","",总支出!E2301)</f>
        <v/>
      </c>
      <c r="G2301" s="6" t="str">
        <f>IF(总支出!H2301="","",总支出!H2301)</f>
        <v/>
      </c>
      <c r="H2301" s="6" t="str">
        <f>IF(总支出!I2301="","自动",总支出!I2301)</f>
        <v>自动</v>
      </c>
      <c r="I2301" s="6" t="str">
        <f>IF(F2301="","",IFERROR(VLOOKUP(F2301,税费设置!$A$15:$B$27,2,FALSE),"含税不明"))</f>
        <v/>
      </c>
      <c r="J2301" s="6" t="str">
        <f t="shared" si="246"/>
        <v/>
      </c>
      <c r="K2301" s="6" t="str">
        <f>IF(AND(税费设置!$B$5="是",G2301="个人支出",J2301="应税"),"是","否")</f>
        <v>否</v>
      </c>
      <c r="L2301" s="8">
        <f t="shared" si="247"/>
        <v>0</v>
      </c>
      <c r="M2301" s="8">
        <f t="shared" si="248"/>
        <v>0</v>
      </c>
      <c r="N2301" s="8">
        <f t="shared" si="249"/>
        <v>0</v>
      </c>
      <c r="O2301" s="8">
        <f t="shared" si="250"/>
        <v>0</v>
      </c>
      <c r="P2301" s="8">
        <f>IF(K2301&lt;&gt;"是",0,IF(税费设置!$B$6="是",E2301/(1+税费设置!$B$10),E2301))</f>
        <v>0</v>
      </c>
      <c r="Q2301" s="8">
        <f>IF(K2301&lt;&gt;"是",0,P2301*税费设置!$B$8)</f>
        <v>0</v>
      </c>
      <c r="R2301" s="8">
        <f>IF(K2301&lt;&gt;"是",0,P2301*税费设置!$B$9)</f>
        <v>0</v>
      </c>
      <c r="S2301" s="8">
        <f t="shared" si="251"/>
        <v>0</v>
      </c>
    </row>
    <row r="2302" spans="1:19" ht="13.9">
      <c r="A2302" s="6" t="str">
        <f>IF(总支出!A2302="","",总支出!A2302)</f>
        <v/>
      </c>
      <c r="B2302" s="7" t="str">
        <f>IF(总支出!B2302="","",总支出!B2302)</f>
        <v/>
      </c>
      <c r="C2302" s="6" t="str">
        <f t="shared" si="245"/>
        <v/>
      </c>
      <c r="D2302" s="6" t="str">
        <f>IF(总支出!C2302="","",总支出!C2302)</f>
        <v/>
      </c>
      <c r="E2302" s="8" t="str">
        <f>IF(总支出!D2302="","",总支出!D2302)</f>
        <v/>
      </c>
      <c r="F2302" s="6" t="str">
        <f>IF(总支出!E2302="","",总支出!E2302)</f>
        <v/>
      </c>
      <c r="G2302" s="6" t="str">
        <f>IF(总支出!H2302="","",总支出!H2302)</f>
        <v/>
      </c>
      <c r="H2302" s="6" t="str">
        <f>IF(总支出!I2302="","自动",总支出!I2302)</f>
        <v>自动</v>
      </c>
      <c r="I2302" s="6" t="str">
        <f>IF(F2302="","",IFERROR(VLOOKUP(F2302,税费设置!$A$15:$B$27,2,FALSE),"含税不明"))</f>
        <v/>
      </c>
      <c r="J2302" s="6" t="str">
        <f t="shared" si="246"/>
        <v/>
      </c>
      <c r="K2302" s="6" t="str">
        <f>IF(AND(税费设置!$B$5="是",G2302="个人支出",J2302="应税"),"是","否")</f>
        <v>否</v>
      </c>
      <c r="L2302" s="8">
        <f t="shared" si="247"/>
        <v>0</v>
      </c>
      <c r="M2302" s="8">
        <f t="shared" si="248"/>
        <v>0</v>
      </c>
      <c r="N2302" s="8">
        <f t="shared" si="249"/>
        <v>0</v>
      </c>
      <c r="O2302" s="8">
        <f t="shared" si="250"/>
        <v>0</v>
      </c>
      <c r="P2302" s="8">
        <f>IF(K2302&lt;&gt;"是",0,IF(税费设置!$B$6="是",E2302/(1+税费设置!$B$10),E2302))</f>
        <v>0</v>
      </c>
      <c r="Q2302" s="8">
        <f>IF(K2302&lt;&gt;"是",0,P2302*税费设置!$B$8)</f>
        <v>0</v>
      </c>
      <c r="R2302" s="8">
        <f>IF(K2302&lt;&gt;"是",0,P2302*税费设置!$B$9)</f>
        <v>0</v>
      </c>
      <c r="S2302" s="8">
        <f t="shared" si="251"/>
        <v>0</v>
      </c>
    </row>
    <row r="2303" spans="1:19" ht="13.9">
      <c r="A2303" s="6" t="str">
        <f>IF(总支出!A2303="","",总支出!A2303)</f>
        <v/>
      </c>
      <c r="B2303" s="7" t="str">
        <f>IF(总支出!B2303="","",总支出!B2303)</f>
        <v/>
      </c>
      <c r="C2303" s="6" t="str">
        <f t="shared" si="245"/>
        <v/>
      </c>
      <c r="D2303" s="6" t="str">
        <f>IF(总支出!C2303="","",总支出!C2303)</f>
        <v/>
      </c>
      <c r="E2303" s="8" t="str">
        <f>IF(总支出!D2303="","",总支出!D2303)</f>
        <v/>
      </c>
      <c r="F2303" s="6" t="str">
        <f>IF(总支出!E2303="","",总支出!E2303)</f>
        <v/>
      </c>
      <c r="G2303" s="6" t="str">
        <f>IF(总支出!H2303="","",总支出!H2303)</f>
        <v/>
      </c>
      <c r="H2303" s="6" t="str">
        <f>IF(总支出!I2303="","自动",总支出!I2303)</f>
        <v>自动</v>
      </c>
      <c r="I2303" s="6" t="str">
        <f>IF(F2303="","",IFERROR(VLOOKUP(F2303,税费设置!$A$15:$B$27,2,FALSE),"含税不明"))</f>
        <v/>
      </c>
      <c r="J2303" s="6" t="str">
        <f t="shared" si="246"/>
        <v/>
      </c>
      <c r="K2303" s="6" t="str">
        <f>IF(AND(税费设置!$B$5="是",G2303="个人支出",J2303="应税"),"是","否")</f>
        <v>否</v>
      </c>
      <c r="L2303" s="8">
        <f t="shared" si="247"/>
        <v>0</v>
      </c>
      <c r="M2303" s="8">
        <f t="shared" si="248"/>
        <v>0</v>
      </c>
      <c r="N2303" s="8">
        <f t="shared" si="249"/>
        <v>0</v>
      </c>
      <c r="O2303" s="8">
        <f t="shared" si="250"/>
        <v>0</v>
      </c>
      <c r="P2303" s="8">
        <f>IF(K2303&lt;&gt;"是",0,IF(税费设置!$B$6="是",E2303/(1+税费设置!$B$10),E2303))</f>
        <v>0</v>
      </c>
      <c r="Q2303" s="8">
        <f>IF(K2303&lt;&gt;"是",0,P2303*税费设置!$B$8)</f>
        <v>0</v>
      </c>
      <c r="R2303" s="8">
        <f>IF(K2303&lt;&gt;"是",0,P2303*税费设置!$B$9)</f>
        <v>0</v>
      </c>
      <c r="S2303" s="8">
        <f t="shared" si="251"/>
        <v>0</v>
      </c>
    </row>
    <row r="2304" spans="1:19" ht="13.9">
      <c r="A2304" s="6" t="str">
        <f>IF(总支出!A2304="","",总支出!A2304)</f>
        <v/>
      </c>
      <c r="B2304" s="7" t="str">
        <f>IF(总支出!B2304="","",总支出!B2304)</f>
        <v/>
      </c>
      <c r="C2304" s="6" t="str">
        <f t="shared" si="245"/>
        <v/>
      </c>
      <c r="D2304" s="6" t="str">
        <f>IF(总支出!C2304="","",总支出!C2304)</f>
        <v/>
      </c>
      <c r="E2304" s="8" t="str">
        <f>IF(总支出!D2304="","",总支出!D2304)</f>
        <v/>
      </c>
      <c r="F2304" s="6" t="str">
        <f>IF(总支出!E2304="","",总支出!E2304)</f>
        <v/>
      </c>
      <c r="G2304" s="6" t="str">
        <f>IF(总支出!H2304="","",总支出!H2304)</f>
        <v/>
      </c>
      <c r="H2304" s="6" t="str">
        <f>IF(总支出!I2304="","自动",总支出!I2304)</f>
        <v>自动</v>
      </c>
      <c r="I2304" s="6" t="str">
        <f>IF(F2304="","",IFERROR(VLOOKUP(F2304,税费设置!$A$15:$B$27,2,FALSE),"含税不明"))</f>
        <v/>
      </c>
      <c r="J2304" s="6" t="str">
        <f t="shared" si="246"/>
        <v/>
      </c>
      <c r="K2304" s="6" t="str">
        <f>IF(AND(税费设置!$B$5="是",G2304="个人支出",J2304="应税"),"是","否")</f>
        <v>否</v>
      </c>
      <c r="L2304" s="8">
        <f t="shared" si="247"/>
        <v>0</v>
      </c>
      <c r="M2304" s="8">
        <f t="shared" si="248"/>
        <v>0</v>
      </c>
      <c r="N2304" s="8">
        <f t="shared" si="249"/>
        <v>0</v>
      </c>
      <c r="O2304" s="8">
        <f t="shared" si="250"/>
        <v>0</v>
      </c>
      <c r="P2304" s="8">
        <f>IF(K2304&lt;&gt;"是",0,IF(税费设置!$B$6="是",E2304/(1+税费设置!$B$10),E2304))</f>
        <v>0</v>
      </c>
      <c r="Q2304" s="8">
        <f>IF(K2304&lt;&gt;"是",0,P2304*税费设置!$B$8)</f>
        <v>0</v>
      </c>
      <c r="R2304" s="8">
        <f>IF(K2304&lt;&gt;"是",0,P2304*税费设置!$B$9)</f>
        <v>0</v>
      </c>
      <c r="S2304" s="8">
        <f t="shared" si="251"/>
        <v>0</v>
      </c>
    </row>
    <row r="2305" spans="1:19" ht="13.9">
      <c r="A2305" s="6" t="str">
        <f>IF(总支出!A2305="","",总支出!A2305)</f>
        <v/>
      </c>
      <c r="B2305" s="7" t="str">
        <f>IF(总支出!B2305="","",总支出!B2305)</f>
        <v/>
      </c>
      <c r="C2305" s="6" t="str">
        <f t="shared" si="245"/>
        <v/>
      </c>
      <c r="D2305" s="6" t="str">
        <f>IF(总支出!C2305="","",总支出!C2305)</f>
        <v/>
      </c>
      <c r="E2305" s="8" t="str">
        <f>IF(总支出!D2305="","",总支出!D2305)</f>
        <v/>
      </c>
      <c r="F2305" s="6" t="str">
        <f>IF(总支出!E2305="","",总支出!E2305)</f>
        <v/>
      </c>
      <c r="G2305" s="6" t="str">
        <f>IF(总支出!H2305="","",总支出!H2305)</f>
        <v/>
      </c>
      <c r="H2305" s="6" t="str">
        <f>IF(总支出!I2305="","自动",总支出!I2305)</f>
        <v>自动</v>
      </c>
      <c r="I2305" s="6" t="str">
        <f>IF(F2305="","",IFERROR(VLOOKUP(F2305,税费设置!$A$15:$B$27,2,FALSE),"含税不明"))</f>
        <v/>
      </c>
      <c r="J2305" s="6" t="str">
        <f t="shared" si="246"/>
        <v/>
      </c>
      <c r="K2305" s="6" t="str">
        <f>IF(AND(税费设置!$B$5="是",G2305="个人支出",J2305="应税"),"是","否")</f>
        <v>否</v>
      </c>
      <c r="L2305" s="8">
        <f t="shared" si="247"/>
        <v>0</v>
      </c>
      <c r="M2305" s="8">
        <f t="shared" si="248"/>
        <v>0</v>
      </c>
      <c r="N2305" s="8">
        <f t="shared" si="249"/>
        <v>0</v>
      </c>
      <c r="O2305" s="8">
        <f t="shared" si="250"/>
        <v>0</v>
      </c>
      <c r="P2305" s="8">
        <f>IF(K2305&lt;&gt;"是",0,IF(税费设置!$B$6="是",E2305/(1+税费设置!$B$10),E2305))</f>
        <v>0</v>
      </c>
      <c r="Q2305" s="8">
        <f>IF(K2305&lt;&gt;"是",0,P2305*税费设置!$B$8)</f>
        <v>0</v>
      </c>
      <c r="R2305" s="8">
        <f>IF(K2305&lt;&gt;"是",0,P2305*税费设置!$B$9)</f>
        <v>0</v>
      </c>
      <c r="S2305" s="8">
        <f t="shared" si="251"/>
        <v>0</v>
      </c>
    </row>
    <row r="2306" spans="1:19" ht="13.9">
      <c r="A2306" s="6" t="str">
        <f>IF(总支出!A2306="","",总支出!A2306)</f>
        <v/>
      </c>
      <c r="B2306" s="7" t="str">
        <f>IF(总支出!B2306="","",总支出!B2306)</f>
        <v/>
      </c>
      <c r="C2306" s="6" t="str">
        <f t="shared" si="245"/>
        <v/>
      </c>
      <c r="D2306" s="6" t="str">
        <f>IF(总支出!C2306="","",总支出!C2306)</f>
        <v/>
      </c>
      <c r="E2306" s="8" t="str">
        <f>IF(总支出!D2306="","",总支出!D2306)</f>
        <v/>
      </c>
      <c r="F2306" s="6" t="str">
        <f>IF(总支出!E2306="","",总支出!E2306)</f>
        <v/>
      </c>
      <c r="G2306" s="6" t="str">
        <f>IF(总支出!H2306="","",总支出!H2306)</f>
        <v/>
      </c>
      <c r="H2306" s="6" t="str">
        <f>IF(总支出!I2306="","自动",总支出!I2306)</f>
        <v>自动</v>
      </c>
      <c r="I2306" s="6" t="str">
        <f>IF(F2306="","",IFERROR(VLOOKUP(F2306,税费设置!$A$15:$B$27,2,FALSE),"含税不明"))</f>
        <v/>
      </c>
      <c r="J2306" s="6" t="str">
        <f t="shared" si="246"/>
        <v/>
      </c>
      <c r="K2306" s="6" t="str">
        <f>IF(AND(税费设置!$B$5="是",G2306="个人支出",J2306="应税"),"是","否")</f>
        <v>否</v>
      </c>
      <c r="L2306" s="8">
        <f t="shared" si="247"/>
        <v>0</v>
      </c>
      <c r="M2306" s="8">
        <f t="shared" si="248"/>
        <v>0</v>
      </c>
      <c r="N2306" s="8">
        <f t="shared" si="249"/>
        <v>0</v>
      </c>
      <c r="O2306" s="8">
        <f t="shared" si="250"/>
        <v>0</v>
      </c>
      <c r="P2306" s="8">
        <f>IF(K2306&lt;&gt;"是",0,IF(税费设置!$B$6="是",E2306/(1+税费设置!$B$10),E2306))</f>
        <v>0</v>
      </c>
      <c r="Q2306" s="8">
        <f>IF(K2306&lt;&gt;"是",0,P2306*税费设置!$B$8)</f>
        <v>0</v>
      </c>
      <c r="R2306" s="8">
        <f>IF(K2306&lt;&gt;"是",0,P2306*税费设置!$B$9)</f>
        <v>0</v>
      </c>
      <c r="S2306" s="8">
        <f t="shared" si="251"/>
        <v>0</v>
      </c>
    </row>
    <row r="2307" spans="1:19" ht="13.9">
      <c r="A2307" s="6" t="str">
        <f>IF(总支出!A2307="","",总支出!A2307)</f>
        <v/>
      </c>
      <c r="B2307" s="7" t="str">
        <f>IF(总支出!B2307="","",总支出!B2307)</f>
        <v/>
      </c>
      <c r="C2307" s="6" t="str">
        <f t="shared" si="245"/>
        <v/>
      </c>
      <c r="D2307" s="6" t="str">
        <f>IF(总支出!C2307="","",总支出!C2307)</f>
        <v/>
      </c>
      <c r="E2307" s="8" t="str">
        <f>IF(总支出!D2307="","",总支出!D2307)</f>
        <v/>
      </c>
      <c r="F2307" s="6" t="str">
        <f>IF(总支出!E2307="","",总支出!E2307)</f>
        <v/>
      </c>
      <c r="G2307" s="6" t="str">
        <f>IF(总支出!H2307="","",总支出!H2307)</f>
        <v/>
      </c>
      <c r="H2307" s="6" t="str">
        <f>IF(总支出!I2307="","自动",总支出!I2307)</f>
        <v>自动</v>
      </c>
      <c r="I2307" s="6" t="str">
        <f>IF(F2307="","",IFERROR(VLOOKUP(F2307,税费设置!$A$15:$B$27,2,FALSE),"含税不明"))</f>
        <v/>
      </c>
      <c r="J2307" s="6" t="str">
        <f t="shared" si="246"/>
        <v/>
      </c>
      <c r="K2307" s="6" t="str">
        <f>IF(AND(税费设置!$B$5="是",G2307="个人支出",J2307="应税"),"是","否")</f>
        <v>否</v>
      </c>
      <c r="L2307" s="8">
        <f t="shared" si="247"/>
        <v>0</v>
      </c>
      <c r="M2307" s="8">
        <f t="shared" si="248"/>
        <v>0</v>
      </c>
      <c r="N2307" s="8">
        <f t="shared" si="249"/>
        <v>0</v>
      </c>
      <c r="O2307" s="8">
        <f t="shared" si="250"/>
        <v>0</v>
      </c>
      <c r="P2307" s="8">
        <f>IF(K2307&lt;&gt;"是",0,IF(税费设置!$B$6="是",E2307/(1+税费设置!$B$10),E2307))</f>
        <v>0</v>
      </c>
      <c r="Q2307" s="8">
        <f>IF(K2307&lt;&gt;"是",0,P2307*税费设置!$B$8)</f>
        <v>0</v>
      </c>
      <c r="R2307" s="8">
        <f>IF(K2307&lt;&gt;"是",0,P2307*税费设置!$B$9)</f>
        <v>0</v>
      </c>
      <c r="S2307" s="8">
        <f t="shared" si="251"/>
        <v>0</v>
      </c>
    </row>
    <row r="2308" spans="1:19" ht="13.9">
      <c r="A2308" s="6" t="str">
        <f>IF(总支出!A2308="","",总支出!A2308)</f>
        <v/>
      </c>
      <c r="B2308" s="7" t="str">
        <f>IF(总支出!B2308="","",总支出!B2308)</f>
        <v/>
      </c>
      <c r="C2308" s="6" t="str">
        <f t="shared" ref="C2308:C2371" si="252">IF(B2308="","",TEXT(B2308,"yyyy-mm"))</f>
        <v/>
      </c>
      <c r="D2308" s="6" t="str">
        <f>IF(总支出!C2308="","",总支出!C2308)</f>
        <v/>
      </c>
      <c r="E2308" s="8" t="str">
        <f>IF(总支出!D2308="","",总支出!D2308)</f>
        <v/>
      </c>
      <c r="F2308" s="6" t="str">
        <f>IF(总支出!E2308="","",总支出!E2308)</f>
        <v/>
      </c>
      <c r="G2308" s="6" t="str">
        <f>IF(总支出!H2308="","",总支出!H2308)</f>
        <v/>
      </c>
      <c r="H2308" s="6" t="str">
        <f>IF(总支出!I2308="","自动",总支出!I2308)</f>
        <v>自动</v>
      </c>
      <c r="I2308" s="6" t="str">
        <f>IF(F2308="","",IFERROR(VLOOKUP(F2308,税费设置!$A$15:$B$27,2,FALSE),"含税不明"))</f>
        <v/>
      </c>
      <c r="J2308" s="6" t="str">
        <f t="shared" ref="J2308:J2371" si="253">IF(D2308="","",IF(H2308="自动",I2308,H2308))</f>
        <v/>
      </c>
      <c r="K2308" s="6" t="str">
        <f>IF(AND(税费设置!$B$5="是",G2308="个人支出",J2308="应税"),"是","否")</f>
        <v>否</v>
      </c>
      <c r="L2308" s="8">
        <f t="shared" ref="L2308:L2371" si="254">IF(K2308="是",E2308,0)</f>
        <v>0</v>
      </c>
      <c r="M2308" s="8">
        <f t="shared" ref="M2308:M2371" si="255">IF(AND(G2308="个人支出",J2308="零税率"),E2308,0)</f>
        <v>0</v>
      </c>
      <c r="N2308" s="8">
        <f t="shared" ref="N2308:N2371" si="256">IF(AND(G2308="个人支出",J2308="免税"),E2308,0)</f>
        <v>0</v>
      </c>
      <c r="O2308" s="8">
        <f t="shared" ref="O2308:O2371" si="257">IF(AND(G2308="个人支出",OR(J2308="含税不明",J2308="不适用")),E2308,0)</f>
        <v>0</v>
      </c>
      <c r="P2308" s="8">
        <f>IF(K2308&lt;&gt;"是",0,IF(税费设置!$B$6="是",E2308/(1+税费设置!$B$10),E2308))</f>
        <v>0</v>
      </c>
      <c r="Q2308" s="8">
        <f>IF(K2308&lt;&gt;"是",0,P2308*税费设置!$B$8)</f>
        <v>0</v>
      </c>
      <c r="R2308" s="8">
        <f>IF(K2308&lt;&gt;"是",0,P2308*税费设置!$B$9)</f>
        <v>0</v>
      </c>
      <c r="S2308" s="8">
        <f t="shared" ref="S2308:S2371" si="258">Q2308+R2308</f>
        <v>0</v>
      </c>
    </row>
    <row r="2309" spans="1:19" ht="13.9">
      <c r="A2309" s="6" t="str">
        <f>IF(总支出!A2309="","",总支出!A2309)</f>
        <v/>
      </c>
      <c r="B2309" s="7" t="str">
        <f>IF(总支出!B2309="","",总支出!B2309)</f>
        <v/>
      </c>
      <c r="C2309" s="6" t="str">
        <f t="shared" si="252"/>
        <v/>
      </c>
      <c r="D2309" s="6" t="str">
        <f>IF(总支出!C2309="","",总支出!C2309)</f>
        <v/>
      </c>
      <c r="E2309" s="8" t="str">
        <f>IF(总支出!D2309="","",总支出!D2309)</f>
        <v/>
      </c>
      <c r="F2309" s="6" t="str">
        <f>IF(总支出!E2309="","",总支出!E2309)</f>
        <v/>
      </c>
      <c r="G2309" s="6" t="str">
        <f>IF(总支出!H2309="","",总支出!H2309)</f>
        <v/>
      </c>
      <c r="H2309" s="6" t="str">
        <f>IF(总支出!I2309="","自动",总支出!I2309)</f>
        <v>自动</v>
      </c>
      <c r="I2309" s="6" t="str">
        <f>IF(F2309="","",IFERROR(VLOOKUP(F2309,税费设置!$A$15:$B$27,2,FALSE),"含税不明"))</f>
        <v/>
      </c>
      <c r="J2309" s="6" t="str">
        <f t="shared" si="253"/>
        <v/>
      </c>
      <c r="K2309" s="6" t="str">
        <f>IF(AND(税费设置!$B$5="是",G2309="个人支出",J2309="应税"),"是","否")</f>
        <v>否</v>
      </c>
      <c r="L2309" s="8">
        <f t="shared" si="254"/>
        <v>0</v>
      </c>
      <c r="M2309" s="8">
        <f t="shared" si="255"/>
        <v>0</v>
      </c>
      <c r="N2309" s="8">
        <f t="shared" si="256"/>
        <v>0</v>
      </c>
      <c r="O2309" s="8">
        <f t="shared" si="257"/>
        <v>0</v>
      </c>
      <c r="P2309" s="8">
        <f>IF(K2309&lt;&gt;"是",0,IF(税费设置!$B$6="是",E2309/(1+税费设置!$B$10),E2309))</f>
        <v>0</v>
      </c>
      <c r="Q2309" s="8">
        <f>IF(K2309&lt;&gt;"是",0,P2309*税费设置!$B$8)</f>
        <v>0</v>
      </c>
      <c r="R2309" s="8">
        <f>IF(K2309&lt;&gt;"是",0,P2309*税费设置!$B$9)</f>
        <v>0</v>
      </c>
      <c r="S2309" s="8">
        <f t="shared" si="258"/>
        <v>0</v>
      </c>
    </row>
    <row r="2310" spans="1:19" ht="13.9">
      <c r="A2310" s="6" t="str">
        <f>IF(总支出!A2310="","",总支出!A2310)</f>
        <v/>
      </c>
      <c r="B2310" s="7" t="str">
        <f>IF(总支出!B2310="","",总支出!B2310)</f>
        <v/>
      </c>
      <c r="C2310" s="6" t="str">
        <f t="shared" si="252"/>
        <v/>
      </c>
      <c r="D2310" s="6" t="str">
        <f>IF(总支出!C2310="","",总支出!C2310)</f>
        <v/>
      </c>
      <c r="E2310" s="8" t="str">
        <f>IF(总支出!D2310="","",总支出!D2310)</f>
        <v/>
      </c>
      <c r="F2310" s="6" t="str">
        <f>IF(总支出!E2310="","",总支出!E2310)</f>
        <v/>
      </c>
      <c r="G2310" s="6" t="str">
        <f>IF(总支出!H2310="","",总支出!H2310)</f>
        <v/>
      </c>
      <c r="H2310" s="6" t="str">
        <f>IF(总支出!I2310="","自动",总支出!I2310)</f>
        <v>自动</v>
      </c>
      <c r="I2310" s="6" t="str">
        <f>IF(F2310="","",IFERROR(VLOOKUP(F2310,税费设置!$A$15:$B$27,2,FALSE),"含税不明"))</f>
        <v/>
      </c>
      <c r="J2310" s="6" t="str">
        <f t="shared" si="253"/>
        <v/>
      </c>
      <c r="K2310" s="6" t="str">
        <f>IF(AND(税费设置!$B$5="是",G2310="个人支出",J2310="应税"),"是","否")</f>
        <v>否</v>
      </c>
      <c r="L2310" s="8">
        <f t="shared" si="254"/>
        <v>0</v>
      </c>
      <c r="M2310" s="8">
        <f t="shared" si="255"/>
        <v>0</v>
      </c>
      <c r="N2310" s="8">
        <f t="shared" si="256"/>
        <v>0</v>
      </c>
      <c r="O2310" s="8">
        <f t="shared" si="257"/>
        <v>0</v>
      </c>
      <c r="P2310" s="8">
        <f>IF(K2310&lt;&gt;"是",0,IF(税费设置!$B$6="是",E2310/(1+税费设置!$B$10),E2310))</f>
        <v>0</v>
      </c>
      <c r="Q2310" s="8">
        <f>IF(K2310&lt;&gt;"是",0,P2310*税费设置!$B$8)</f>
        <v>0</v>
      </c>
      <c r="R2310" s="8">
        <f>IF(K2310&lt;&gt;"是",0,P2310*税费设置!$B$9)</f>
        <v>0</v>
      </c>
      <c r="S2310" s="8">
        <f t="shared" si="258"/>
        <v>0</v>
      </c>
    </row>
    <row r="2311" spans="1:19" ht="13.9">
      <c r="A2311" s="6" t="str">
        <f>IF(总支出!A2311="","",总支出!A2311)</f>
        <v/>
      </c>
      <c r="B2311" s="7" t="str">
        <f>IF(总支出!B2311="","",总支出!B2311)</f>
        <v/>
      </c>
      <c r="C2311" s="6" t="str">
        <f t="shared" si="252"/>
        <v/>
      </c>
      <c r="D2311" s="6" t="str">
        <f>IF(总支出!C2311="","",总支出!C2311)</f>
        <v/>
      </c>
      <c r="E2311" s="8" t="str">
        <f>IF(总支出!D2311="","",总支出!D2311)</f>
        <v/>
      </c>
      <c r="F2311" s="6" t="str">
        <f>IF(总支出!E2311="","",总支出!E2311)</f>
        <v/>
      </c>
      <c r="G2311" s="6" t="str">
        <f>IF(总支出!H2311="","",总支出!H2311)</f>
        <v/>
      </c>
      <c r="H2311" s="6" t="str">
        <f>IF(总支出!I2311="","自动",总支出!I2311)</f>
        <v>自动</v>
      </c>
      <c r="I2311" s="6" t="str">
        <f>IF(F2311="","",IFERROR(VLOOKUP(F2311,税费设置!$A$15:$B$27,2,FALSE),"含税不明"))</f>
        <v/>
      </c>
      <c r="J2311" s="6" t="str">
        <f t="shared" si="253"/>
        <v/>
      </c>
      <c r="K2311" s="6" t="str">
        <f>IF(AND(税费设置!$B$5="是",G2311="个人支出",J2311="应税"),"是","否")</f>
        <v>否</v>
      </c>
      <c r="L2311" s="8">
        <f t="shared" si="254"/>
        <v>0</v>
      </c>
      <c r="M2311" s="8">
        <f t="shared" si="255"/>
        <v>0</v>
      </c>
      <c r="N2311" s="8">
        <f t="shared" si="256"/>
        <v>0</v>
      </c>
      <c r="O2311" s="8">
        <f t="shared" si="257"/>
        <v>0</v>
      </c>
      <c r="P2311" s="8">
        <f>IF(K2311&lt;&gt;"是",0,IF(税费设置!$B$6="是",E2311/(1+税费设置!$B$10),E2311))</f>
        <v>0</v>
      </c>
      <c r="Q2311" s="8">
        <f>IF(K2311&lt;&gt;"是",0,P2311*税费设置!$B$8)</f>
        <v>0</v>
      </c>
      <c r="R2311" s="8">
        <f>IF(K2311&lt;&gt;"是",0,P2311*税费设置!$B$9)</f>
        <v>0</v>
      </c>
      <c r="S2311" s="8">
        <f t="shared" si="258"/>
        <v>0</v>
      </c>
    </row>
    <row r="2312" spans="1:19" ht="13.9">
      <c r="A2312" s="6" t="str">
        <f>IF(总支出!A2312="","",总支出!A2312)</f>
        <v/>
      </c>
      <c r="B2312" s="7" t="str">
        <f>IF(总支出!B2312="","",总支出!B2312)</f>
        <v/>
      </c>
      <c r="C2312" s="6" t="str">
        <f t="shared" si="252"/>
        <v/>
      </c>
      <c r="D2312" s="6" t="str">
        <f>IF(总支出!C2312="","",总支出!C2312)</f>
        <v/>
      </c>
      <c r="E2312" s="8" t="str">
        <f>IF(总支出!D2312="","",总支出!D2312)</f>
        <v/>
      </c>
      <c r="F2312" s="6" t="str">
        <f>IF(总支出!E2312="","",总支出!E2312)</f>
        <v/>
      </c>
      <c r="G2312" s="6" t="str">
        <f>IF(总支出!H2312="","",总支出!H2312)</f>
        <v/>
      </c>
      <c r="H2312" s="6" t="str">
        <f>IF(总支出!I2312="","自动",总支出!I2312)</f>
        <v>自动</v>
      </c>
      <c r="I2312" s="6" t="str">
        <f>IF(F2312="","",IFERROR(VLOOKUP(F2312,税费设置!$A$15:$B$27,2,FALSE),"含税不明"))</f>
        <v/>
      </c>
      <c r="J2312" s="6" t="str">
        <f t="shared" si="253"/>
        <v/>
      </c>
      <c r="K2312" s="6" t="str">
        <f>IF(AND(税费设置!$B$5="是",G2312="个人支出",J2312="应税"),"是","否")</f>
        <v>否</v>
      </c>
      <c r="L2312" s="8">
        <f t="shared" si="254"/>
        <v>0</v>
      </c>
      <c r="M2312" s="8">
        <f t="shared" si="255"/>
        <v>0</v>
      </c>
      <c r="N2312" s="8">
        <f t="shared" si="256"/>
        <v>0</v>
      </c>
      <c r="O2312" s="8">
        <f t="shared" si="257"/>
        <v>0</v>
      </c>
      <c r="P2312" s="8">
        <f>IF(K2312&lt;&gt;"是",0,IF(税费设置!$B$6="是",E2312/(1+税费设置!$B$10),E2312))</f>
        <v>0</v>
      </c>
      <c r="Q2312" s="8">
        <f>IF(K2312&lt;&gt;"是",0,P2312*税费设置!$B$8)</f>
        <v>0</v>
      </c>
      <c r="R2312" s="8">
        <f>IF(K2312&lt;&gt;"是",0,P2312*税费设置!$B$9)</f>
        <v>0</v>
      </c>
      <c r="S2312" s="8">
        <f t="shared" si="258"/>
        <v>0</v>
      </c>
    </row>
    <row r="2313" spans="1:19" ht="13.9">
      <c r="A2313" s="6" t="str">
        <f>IF(总支出!A2313="","",总支出!A2313)</f>
        <v/>
      </c>
      <c r="B2313" s="7" t="str">
        <f>IF(总支出!B2313="","",总支出!B2313)</f>
        <v/>
      </c>
      <c r="C2313" s="6" t="str">
        <f t="shared" si="252"/>
        <v/>
      </c>
      <c r="D2313" s="6" t="str">
        <f>IF(总支出!C2313="","",总支出!C2313)</f>
        <v/>
      </c>
      <c r="E2313" s="8" t="str">
        <f>IF(总支出!D2313="","",总支出!D2313)</f>
        <v/>
      </c>
      <c r="F2313" s="6" t="str">
        <f>IF(总支出!E2313="","",总支出!E2313)</f>
        <v/>
      </c>
      <c r="G2313" s="6" t="str">
        <f>IF(总支出!H2313="","",总支出!H2313)</f>
        <v/>
      </c>
      <c r="H2313" s="6" t="str">
        <f>IF(总支出!I2313="","自动",总支出!I2313)</f>
        <v>自动</v>
      </c>
      <c r="I2313" s="6" t="str">
        <f>IF(F2313="","",IFERROR(VLOOKUP(F2313,税费设置!$A$15:$B$27,2,FALSE),"含税不明"))</f>
        <v/>
      </c>
      <c r="J2313" s="6" t="str">
        <f t="shared" si="253"/>
        <v/>
      </c>
      <c r="K2313" s="6" t="str">
        <f>IF(AND(税费设置!$B$5="是",G2313="个人支出",J2313="应税"),"是","否")</f>
        <v>否</v>
      </c>
      <c r="L2313" s="8">
        <f t="shared" si="254"/>
        <v>0</v>
      </c>
      <c r="M2313" s="8">
        <f t="shared" si="255"/>
        <v>0</v>
      </c>
      <c r="N2313" s="8">
        <f t="shared" si="256"/>
        <v>0</v>
      </c>
      <c r="O2313" s="8">
        <f t="shared" si="257"/>
        <v>0</v>
      </c>
      <c r="P2313" s="8">
        <f>IF(K2313&lt;&gt;"是",0,IF(税费设置!$B$6="是",E2313/(1+税费设置!$B$10),E2313))</f>
        <v>0</v>
      </c>
      <c r="Q2313" s="8">
        <f>IF(K2313&lt;&gt;"是",0,P2313*税费设置!$B$8)</f>
        <v>0</v>
      </c>
      <c r="R2313" s="8">
        <f>IF(K2313&lt;&gt;"是",0,P2313*税费设置!$B$9)</f>
        <v>0</v>
      </c>
      <c r="S2313" s="8">
        <f t="shared" si="258"/>
        <v>0</v>
      </c>
    </row>
    <row r="2314" spans="1:19" ht="13.9">
      <c r="A2314" s="6" t="str">
        <f>IF(总支出!A2314="","",总支出!A2314)</f>
        <v/>
      </c>
      <c r="B2314" s="7" t="str">
        <f>IF(总支出!B2314="","",总支出!B2314)</f>
        <v/>
      </c>
      <c r="C2314" s="6" t="str">
        <f t="shared" si="252"/>
        <v/>
      </c>
      <c r="D2314" s="6" t="str">
        <f>IF(总支出!C2314="","",总支出!C2314)</f>
        <v/>
      </c>
      <c r="E2314" s="8" t="str">
        <f>IF(总支出!D2314="","",总支出!D2314)</f>
        <v/>
      </c>
      <c r="F2314" s="6" t="str">
        <f>IF(总支出!E2314="","",总支出!E2314)</f>
        <v/>
      </c>
      <c r="G2314" s="6" t="str">
        <f>IF(总支出!H2314="","",总支出!H2314)</f>
        <v/>
      </c>
      <c r="H2314" s="6" t="str">
        <f>IF(总支出!I2314="","自动",总支出!I2314)</f>
        <v>自动</v>
      </c>
      <c r="I2314" s="6" t="str">
        <f>IF(F2314="","",IFERROR(VLOOKUP(F2314,税费设置!$A$15:$B$27,2,FALSE),"含税不明"))</f>
        <v/>
      </c>
      <c r="J2314" s="6" t="str">
        <f t="shared" si="253"/>
        <v/>
      </c>
      <c r="K2314" s="6" t="str">
        <f>IF(AND(税费设置!$B$5="是",G2314="个人支出",J2314="应税"),"是","否")</f>
        <v>否</v>
      </c>
      <c r="L2314" s="8">
        <f t="shared" si="254"/>
        <v>0</v>
      </c>
      <c r="M2314" s="8">
        <f t="shared" si="255"/>
        <v>0</v>
      </c>
      <c r="N2314" s="8">
        <f t="shared" si="256"/>
        <v>0</v>
      </c>
      <c r="O2314" s="8">
        <f t="shared" si="257"/>
        <v>0</v>
      </c>
      <c r="P2314" s="8">
        <f>IF(K2314&lt;&gt;"是",0,IF(税费设置!$B$6="是",E2314/(1+税费设置!$B$10),E2314))</f>
        <v>0</v>
      </c>
      <c r="Q2314" s="8">
        <f>IF(K2314&lt;&gt;"是",0,P2314*税费设置!$B$8)</f>
        <v>0</v>
      </c>
      <c r="R2314" s="8">
        <f>IF(K2314&lt;&gt;"是",0,P2314*税费设置!$B$9)</f>
        <v>0</v>
      </c>
      <c r="S2314" s="8">
        <f t="shared" si="258"/>
        <v>0</v>
      </c>
    </row>
    <row r="2315" spans="1:19" ht="13.9">
      <c r="A2315" s="6" t="str">
        <f>IF(总支出!A2315="","",总支出!A2315)</f>
        <v/>
      </c>
      <c r="B2315" s="7" t="str">
        <f>IF(总支出!B2315="","",总支出!B2315)</f>
        <v/>
      </c>
      <c r="C2315" s="6" t="str">
        <f t="shared" si="252"/>
        <v/>
      </c>
      <c r="D2315" s="6" t="str">
        <f>IF(总支出!C2315="","",总支出!C2315)</f>
        <v/>
      </c>
      <c r="E2315" s="8" t="str">
        <f>IF(总支出!D2315="","",总支出!D2315)</f>
        <v/>
      </c>
      <c r="F2315" s="6" t="str">
        <f>IF(总支出!E2315="","",总支出!E2315)</f>
        <v/>
      </c>
      <c r="G2315" s="6" t="str">
        <f>IF(总支出!H2315="","",总支出!H2315)</f>
        <v/>
      </c>
      <c r="H2315" s="6" t="str">
        <f>IF(总支出!I2315="","自动",总支出!I2315)</f>
        <v>自动</v>
      </c>
      <c r="I2315" s="6" t="str">
        <f>IF(F2315="","",IFERROR(VLOOKUP(F2315,税费设置!$A$15:$B$27,2,FALSE),"含税不明"))</f>
        <v/>
      </c>
      <c r="J2315" s="6" t="str">
        <f t="shared" si="253"/>
        <v/>
      </c>
      <c r="K2315" s="6" t="str">
        <f>IF(AND(税费设置!$B$5="是",G2315="个人支出",J2315="应税"),"是","否")</f>
        <v>否</v>
      </c>
      <c r="L2315" s="8">
        <f t="shared" si="254"/>
        <v>0</v>
      </c>
      <c r="M2315" s="8">
        <f t="shared" si="255"/>
        <v>0</v>
      </c>
      <c r="N2315" s="8">
        <f t="shared" si="256"/>
        <v>0</v>
      </c>
      <c r="O2315" s="8">
        <f t="shared" si="257"/>
        <v>0</v>
      </c>
      <c r="P2315" s="8">
        <f>IF(K2315&lt;&gt;"是",0,IF(税费设置!$B$6="是",E2315/(1+税费设置!$B$10),E2315))</f>
        <v>0</v>
      </c>
      <c r="Q2315" s="8">
        <f>IF(K2315&lt;&gt;"是",0,P2315*税费设置!$B$8)</f>
        <v>0</v>
      </c>
      <c r="R2315" s="8">
        <f>IF(K2315&lt;&gt;"是",0,P2315*税费设置!$B$9)</f>
        <v>0</v>
      </c>
      <c r="S2315" s="8">
        <f t="shared" si="258"/>
        <v>0</v>
      </c>
    </row>
    <row r="2316" spans="1:19" ht="13.9">
      <c r="A2316" s="6" t="str">
        <f>IF(总支出!A2316="","",总支出!A2316)</f>
        <v/>
      </c>
      <c r="B2316" s="7" t="str">
        <f>IF(总支出!B2316="","",总支出!B2316)</f>
        <v/>
      </c>
      <c r="C2316" s="6" t="str">
        <f t="shared" si="252"/>
        <v/>
      </c>
      <c r="D2316" s="6" t="str">
        <f>IF(总支出!C2316="","",总支出!C2316)</f>
        <v/>
      </c>
      <c r="E2316" s="8" t="str">
        <f>IF(总支出!D2316="","",总支出!D2316)</f>
        <v/>
      </c>
      <c r="F2316" s="6" t="str">
        <f>IF(总支出!E2316="","",总支出!E2316)</f>
        <v/>
      </c>
      <c r="G2316" s="6" t="str">
        <f>IF(总支出!H2316="","",总支出!H2316)</f>
        <v/>
      </c>
      <c r="H2316" s="6" t="str">
        <f>IF(总支出!I2316="","自动",总支出!I2316)</f>
        <v>自动</v>
      </c>
      <c r="I2316" s="6" t="str">
        <f>IF(F2316="","",IFERROR(VLOOKUP(F2316,税费设置!$A$15:$B$27,2,FALSE),"含税不明"))</f>
        <v/>
      </c>
      <c r="J2316" s="6" t="str">
        <f t="shared" si="253"/>
        <v/>
      </c>
      <c r="K2316" s="6" t="str">
        <f>IF(AND(税费设置!$B$5="是",G2316="个人支出",J2316="应税"),"是","否")</f>
        <v>否</v>
      </c>
      <c r="L2316" s="8">
        <f t="shared" si="254"/>
        <v>0</v>
      </c>
      <c r="M2316" s="8">
        <f t="shared" si="255"/>
        <v>0</v>
      </c>
      <c r="N2316" s="8">
        <f t="shared" si="256"/>
        <v>0</v>
      </c>
      <c r="O2316" s="8">
        <f t="shared" si="257"/>
        <v>0</v>
      </c>
      <c r="P2316" s="8">
        <f>IF(K2316&lt;&gt;"是",0,IF(税费设置!$B$6="是",E2316/(1+税费设置!$B$10),E2316))</f>
        <v>0</v>
      </c>
      <c r="Q2316" s="8">
        <f>IF(K2316&lt;&gt;"是",0,P2316*税费设置!$B$8)</f>
        <v>0</v>
      </c>
      <c r="R2316" s="8">
        <f>IF(K2316&lt;&gt;"是",0,P2316*税费设置!$B$9)</f>
        <v>0</v>
      </c>
      <c r="S2316" s="8">
        <f t="shared" si="258"/>
        <v>0</v>
      </c>
    </row>
    <row r="2317" spans="1:19" ht="13.9">
      <c r="A2317" s="6" t="str">
        <f>IF(总支出!A2317="","",总支出!A2317)</f>
        <v/>
      </c>
      <c r="B2317" s="7" t="str">
        <f>IF(总支出!B2317="","",总支出!B2317)</f>
        <v/>
      </c>
      <c r="C2317" s="6" t="str">
        <f t="shared" si="252"/>
        <v/>
      </c>
      <c r="D2317" s="6" t="str">
        <f>IF(总支出!C2317="","",总支出!C2317)</f>
        <v/>
      </c>
      <c r="E2317" s="8" t="str">
        <f>IF(总支出!D2317="","",总支出!D2317)</f>
        <v/>
      </c>
      <c r="F2317" s="6" t="str">
        <f>IF(总支出!E2317="","",总支出!E2317)</f>
        <v/>
      </c>
      <c r="G2317" s="6" t="str">
        <f>IF(总支出!H2317="","",总支出!H2317)</f>
        <v/>
      </c>
      <c r="H2317" s="6" t="str">
        <f>IF(总支出!I2317="","自动",总支出!I2317)</f>
        <v>自动</v>
      </c>
      <c r="I2317" s="6" t="str">
        <f>IF(F2317="","",IFERROR(VLOOKUP(F2317,税费设置!$A$15:$B$27,2,FALSE),"含税不明"))</f>
        <v/>
      </c>
      <c r="J2317" s="6" t="str">
        <f t="shared" si="253"/>
        <v/>
      </c>
      <c r="K2317" s="6" t="str">
        <f>IF(AND(税费设置!$B$5="是",G2317="个人支出",J2317="应税"),"是","否")</f>
        <v>否</v>
      </c>
      <c r="L2317" s="8">
        <f t="shared" si="254"/>
        <v>0</v>
      </c>
      <c r="M2317" s="8">
        <f t="shared" si="255"/>
        <v>0</v>
      </c>
      <c r="N2317" s="8">
        <f t="shared" si="256"/>
        <v>0</v>
      </c>
      <c r="O2317" s="8">
        <f t="shared" si="257"/>
        <v>0</v>
      </c>
      <c r="P2317" s="8">
        <f>IF(K2317&lt;&gt;"是",0,IF(税费设置!$B$6="是",E2317/(1+税费设置!$B$10),E2317))</f>
        <v>0</v>
      </c>
      <c r="Q2317" s="8">
        <f>IF(K2317&lt;&gt;"是",0,P2317*税费设置!$B$8)</f>
        <v>0</v>
      </c>
      <c r="R2317" s="8">
        <f>IF(K2317&lt;&gt;"是",0,P2317*税费设置!$B$9)</f>
        <v>0</v>
      </c>
      <c r="S2317" s="8">
        <f t="shared" si="258"/>
        <v>0</v>
      </c>
    </row>
    <row r="2318" spans="1:19" ht="13.9">
      <c r="A2318" s="6" t="str">
        <f>IF(总支出!A2318="","",总支出!A2318)</f>
        <v/>
      </c>
      <c r="B2318" s="7" t="str">
        <f>IF(总支出!B2318="","",总支出!B2318)</f>
        <v/>
      </c>
      <c r="C2318" s="6" t="str">
        <f t="shared" si="252"/>
        <v/>
      </c>
      <c r="D2318" s="6" t="str">
        <f>IF(总支出!C2318="","",总支出!C2318)</f>
        <v/>
      </c>
      <c r="E2318" s="8" t="str">
        <f>IF(总支出!D2318="","",总支出!D2318)</f>
        <v/>
      </c>
      <c r="F2318" s="6" t="str">
        <f>IF(总支出!E2318="","",总支出!E2318)</f>
        <v/>
      </c>
      <c r="G2318" s="6" t="str">
        <f>IF(总支出!H2318="","",总支出!H2318)</f>
        <v/>
      </c>
      <c r="H2318" s="6" t="str">
        <f>IF(总支出!I2318="","自动",总支出!I2318)</f>
        <v>自动</v>
      </c>
      <c r="I2318" s="6" t="str">
        <f>IF(F2318="","",IFERROR(VLOOKUP(F2318,税费设置!$A$15:$B$27,2,FALSE),"含税不明"))</f>
        <v/>
      </c>
      <c r="J2318" s="6" t="str">
        <f t="shared" si="253"/>
        <v/>
      </c>
      <c r="K2318" s="6" t="str">
        <f>IF(AND(税费设置!$B$5="是",G2318="个人支出",J2318="应税"),"是","否")</f>
        <v>否</v>
      </c>
      <c r="L2318" s="8">
        <f t="shared" si="254"/>
        <v>0</v>
      </c>
      <c r="M2318" s="8">
        <f t="shared" si="255"/>
        <v>0</v>
      </c>
      <c r="N2318" s="8">
        <f t="shared" si="256"/>
        <v>0</v>
      </c>
      <c r="O2318" s="8">
        <f t="shared" si="257"/>
        <v>0</v>
      </c>
      <c r="P2318" s="8">
        <f>IF(K2318&lt;&gt;"是",0,IF(税费设置!$B$6="是",E2318/(1+税费设置!$B$10),E2318))</f>
        <v>0</v>
      </c>
      <c r="Q2318" s="8">
        <f>IF(K2318&lt;&gt;"是",0,P2318*税费设置!$B$8)</f>
        <v>0</v>
      </c>
      <c r="R2318" s="8">
        <f>IF(K2318&lt;&gt;"是",0,P2318*税费设置!$B$9)</f>
        <v>0</v>
      </c>
      <c r="S2318" s="8">
        <f t="shared" si="258"/>
        <v>0</v>
      </c>
    </row>
    <row r="2319" spans="1:19" ht="13.9">
      <c r="A2319" s="6" t="str">
        <f>IF(总支出!A2319="","",总支出!A2319)</f>
        <v/>
      </c>
      <c r="B2319" s="7" t="str">
        <f>IF(总支出!B2319="","",总支出!B2319)</f>
        <v/>
      </c>
      <c r="C2319" s="6" t="str">
        <f t="shared" si="252"/>
        <v/>
      </c>
      <c r="D2319" s="6" t="str">
        <f>IF(总支出!C2319="","",总支出!C2319)</f>
        <v/>
      </c>
      <c r="E2319" s="8" t="str">
        <f>IF(总支出!D2319="","",总支出!D2319)</f>
        <v/>
      </c>
      <c r="F2319" s="6" t="str">
        <f>IF(总支出!E2319="","",总支出!E2319)</f>
        <v/>
      </c>
      <c r="G2319" s="6" t="str">
        <f>IF(总支出!H2319="","",总支出!H2319)</f>
        <v/>
      </c>
      <c r="H2319" s="6" t="str">
        <f>IF(总支出!I2319="","自动",总支出!I2319)</f>
        <v>自动</v>
      </c>
      <c r="I2319" s="6" t="str">
        <f>IF(F2319="","",IFERROR(VLOOKUP(F2319,税费设置!$A$15:$B$27,2,FALSE),"含税不明"))</f>
        <v/>
      </c>
      <c r="J2319" s="6" t="str">
        <f t="shared" si="253"/>
        <v/>
      </c>
      <c r="K2319" s="6" t="str">
        <f>IF(AND(税费设置!$B$5="是",G2319="个人支出",J2319="应税"),"是","否")</f>
        <v>否</v>
      </c>
      <c r="L2319" s="8">
        <f t="shared" si="254"/>
        <v>0</v>
      </c>
      <c r="M2319" s="8">
        <f t="shared" si="255"/>
        <v>0</v>
      </c>
      <c r="N2319" s="8">
        <f t="shared" si="256"/>
        <v>0</v>
      </c>
      <c r="O2319" s="8">
        <f t="shared" si="257"/>
        <v>0</v>
      </c>
      <c r="P2319" s="8">
        <f>IF(K2319&lt;&gt;"是",0,IF(税费设置!$B$6="是",E2319/(1+税费设置!$B$10),E2319))</f>
        <v>0</v>
      </c>
      <c r="Q2319" s="8">
        <f>IF(K2319&lt;&gt;"是",0,P2319*税费设置!$B$8)</f>
        <v>0</v>
      </c>
      <c r="R2319" s="8">
        <f>IF(K2319&lt;&gt;"是",0,P2319*税费设置!$B$9)</f>
        <v>0</v>
      </c>
      <c r="S2319" s="8">
        <f t="shared" si="258"/>
        <v>0</v>
      </c>
    </row>
    <row r="2320" spans="1:19" ht="13.9">
      <c r="A2320" s="6" t="str">
        <f>IF(总支出!A2320="","",总支出!A2320)</f>
        <v/>
      </c>
      <c r="B2320" s="7" t="str">
        <f>IF(总支出!B2320="","",总支出!B2320)</f>
        <v/>
      </c>
      <c r="C2320" s="6" t="str">
        <f t="shared" si="252"/>
        <v/>
      </c>
      <c r="D2320" s="6" t="str">
        <f>IF(总支出!C2320="","",总支出!C2320)</f>
        <v/>
      </c>
      <c r="E2320" s="8" t="str">
        <f>IF(总支出!D2320="","",总支出!D2320)</f>
        <v/>
      </c>
      <c r="F2320" s="6" t="str">
        <f>IF(总支出!E2320="","",总支出!E2320)</f>
        <v/>
      </c>
      <c r="G2320" s="6" t="str">
        <f>IF(总支出!H2320="","",总支出!H2320)</f>
        <v/>
      </c>
      <c r="H2320" s="6" t="str">
        <f>IF(总支出!I2320="","自动",总支出!I2320)</f>
        <v>自动</v>
      </c>
      <c r="I2320" s="6" t="str">
        <f>IF(F2320="","",IFERROR(VLOOKUP(F2320,税费设置!$A$15:$B$27,2,FALSE),"含税不明"))</f>
        <v/>
      </c>
      <c r="J2320" s="6" t="str">
        <f t="shared" si="253"/>
        <v/>
      </c>
      <c r="K2320" s="6" t="str">
        <f>IF(AND(税费设置!$B$5="是",G2320="个人支出",J2320="应税"),"是","否")</f>
        <v>否</v>
      </c>
      <c r="L2320" s="8">
        <f t="shared" si="254"/>
        <v>0</v>
      </c>
      <c r="M2320" s="8">
        <f t="shared" si="255"/>
        <v>0</v>
      </c>
      <c r="N2320" s="8">
        <f t="shared" si="256"/>
        <v>0</v>
      </c>
      <c r="O2320" s="8">
        <f t="shared" si="257"/>
        <v>0</v>
      </c>
      <c r="P2320" s="8">
        <f>IF(K2320&lt;&gt;"是",0,IF(税费设置!$B$6="是",E2320/(1+税费设置!$B$10),E2320))</f>
        <v>0</v>
      </c>
      <c r="Q2320" s="8">
        <f>IF(K2320&lt;&gt;"是",0,P2320*税费设置!$B$8)</f>
        <v>0</v>
      </c>
      <c r="R2320" s="8">
        <f>IF(K2320&lt;&gt;"是",0,P2320*税费设置!$B$9)</f>
        <v>0</v>
      </c>
      <c r="S2320" s="8">
        <f t="shared" si="258"/>
        <v>0</v>
      </c>
    </row>
    <row r="2321" spans="1:19" ht="13.9">
      <c r="A2321" s="6" t="str">
        <f>IF(总支出!A2321="","",总支出!A2321)</f>
        <v/>
      </c>
      <c r="B2321" s="7" t="str">
        <f>IF(总支出!B2321="","",总支出!B2321)</f>
        <v/>
      </c>
      <c r="C2321" s="6" t="str">
        <f t="shared" si="252"/>
        <v/>
      </c>
      <c r="D2321" s="6" t="str">
        <f>IF(总支出!C2321="","",总支出!C2321)</f>
        <v/>
      </c>
      <c r="E2321" s="8" t="str">
        <f>IF(总支出!D2321="","",总支出!D2321)</f>
        <v/>
      </c>
      <c r="F2321" s="6" t="str">
        <f>IF(总支出!E2321="","",总支出!E2321)</f>
        <v/>
      </c>
      <c r="G2321" s="6" t="str">
        <f>IF(总支出!H2321="","",总支出!H2321)</f>
        <v/>
      </c>
      <c r="H2321" s="6" t="str">
        <f>IF(总支出!I2321="","自动",总支出!I2321)</f>
        <v>自动</v>
      </c>
      <c r="I2321" s="6" t="str">
        <f>IF(F2321="","",IFERROR(VLOOKUP(F2321,税费设置!$A$15:$B$27,2,FALSE),"含税不明"))</f>
        <v/>
      </c>
      <c r="J2321" s="6" t="str">
        <f t="shared" si="253"/>
        <v/>
      </c>
      <c r="K2321" s="6" t="str">
        <f>IF(AND(税费设置!$B$5="是",G2321="个人支出",J2321="应税"),"是","否")</f>
        <v>否</v>
      </c>
      <c r="L2321" s="8">
        <f t="shared" si="254"/>
        <v>0</v>
      </c>
      <c r="M2321" s="8">
        <f t="shared" si="255"/>
        <v>0</v>
      </c>
      <c r="N2321" s="8">
        <f t="shared" si="256"/>
        <v>0</v>
      </c>
      <c r="O2321" s="8">
        <f t="shared" si="257"/>
        <v>0</v>
      </c>
      <c r="P2321" s="8">
        <f>IF(K2321&lt;&gt;"是",0,IF(税费设置!$B$6="是",E2321/(1+税费设置!$B$10),E2321))</f>
        <v>0</v>
      </c>
      <c r="Q2321" s="8">
        <f>IF(K2321&lt;&gt;"是",0,P2321*税费设置!$B$8)</f>
        <v>0</v>
      </c>
      <c r="R2321" s="8">
        <f>IF(K2321&lt;&gt;"是",0,P2321*税费设置!$B$9)</f>
        <v>0</v>
      </c>
      <c r="S2321" s="8">
        <f t="shared" si="258"/>
        <v>0</v>
      </c>
    </row>
    <row r="2322" spans="1:19" ht="13.9">
      <c r="A2322" s="6" t="str">
        <f>IF(总支出!A2322="","",总支出!A2322)</f>
        <v/>
      </c>
      <c r="B2322" s="7" t="str">
        <f>IF(总支出!B2322="","",总支出!B2322)</f>
        <v/>
      </c>
      <c r="C2322" s="6" t="str">
        <f t="shared" si="252"/>
        <v/>
      </c>
      <c r="D2322" s="6" t="str">
        <f>IF(总支出!C2322="","",总支出!C2322)</f>
        <v/>
      </c>
      <c r="E2322" s="8" t="str">
        <f>IF(总支出!D2322="","",总支出!D2322)</f>
        <v/>
      </c>
      <c r="F2322" s="6" t="str">
        <f>IF(总支出!E2322="","",总支出!E2322)</f>
        <v/>
      </c>
      <c r="G2322" s="6" t="str">
        <f>IF(总支出!H2322="","",总支出!H2322)</f>
        <v/>
      </c>
      <c r="H2322" s="6" t="str">
        <f>IF(总支出!I2322="","自动",总支出!I2322)</f>
        <v>自动</v>
      </c>
      <c r="I2322" s="6" t="str">
        <f>IF(F2322="","",IFERROR(VLOOKUP(F2322,税费设置!$A$15:$B$27,2,FALSE),"含税不明"))</f>
        <v/>
      </c>
      <c r="J2322" s="6" t="str">
        <f t="shared" si="253"/>
        <v/>
      </c>
      <c r="K2322" s="6" t="str">
        <f>IF(AND(税费设置!$B$5="是",G2322="个人支出",J2322="应税"),"是","否")</f>
        <v>否</v>
      </c>
      <c r="L2322" s="8">
        <f t="shared" si="254"/>
        <v>0</v>
      </c>
      <c r="M2322" s="8">
        <f t="shared" si="255"/>
        <v>0</v>
      </c>
      <c r="N2322" s="8">
        <f t="shared" si="256"/>
        <v>0</v>
      </c>
      <c r="O2322" s="8">
        <f t="shared" si="257"/>
        <v>0</v>
      </c>
      <c r="P2322" s="8">
        <f>IF(K2322&lt;&gt;"是",0,IF(税费设置!$B$6="是",E2322/(1+税费设置!$B$10),E2322))</f>
        <v>0</v>
      </c>
      <c r="Q2322" s="8">
        <f>IF(K2322&lt;&gt;"是",0,P2322*税费设置!$B$8)</f>
        <v>0</v>
      </c>
      <c r="R2322" s="8">
        <f>IF(K2322&lt;&gt;"是",0,P2322*税费设置!$B$9)</f>
        <v>0</v>
      </c>
      <c r="S2322" s="8">
        <f t="shared" si="258"/>
        <v>0</v>
      </c>
    </row>
    <row r="2323" spans="1:19" ht="13.9">
      <c r="A2323" s="6" t="str">
        <f>IF(总支出!A2323="","",总支出!A2323)</f>
        <v/>
      </c>
      <c r="B2323" s="7" t="str">
        <f>IF(总支出!B2323="","",总支出!B2323)</f>
        <v/>
      </c>
      <c r="C2323" s="6" t="str">
        <f t="shared" si="252"/>
        <v/>
      </c>
      <c r="D2323" s="6" t="str">
        <f>IF(总支出!C2323="","",总支出!C2323)</f>
        <v/>
      </c>
      <c r="E2323" s="8" t="str">
        <f>IF(总支出!D2323="","",总支出!D2323)</f>
        <v/>
      </c>
      <c r="F2323" s="6" t="str">
        <f>IF(总支出!E2323="","",总支出!E2323)</f>
        <v/>
      </c>
      <c r="G2323" s="6" t="str">
        <f>IF(总支出!H2323="","",总支出!H2323)</f>
        <v/>
      </c>
      <c r="H2323" s="6" t="str">
        <f>IF(总支出!I2323="","自动",总支出!I2323)</f>
        <v>自动</v>
      </c>
      <c r="I2323" s="6" t="str">
        <f>IF(F2323="","",IFERROR(VLOOKUP(F2323,税费设置!$A$15:$B$27,2,FALSE),"含税不明"))</f>
        <v/>
      </c>
      <c r="J2323" s="6" t="str">
        <f t="shared" si="253"/>
        <v/>
      </c>
      <c r="K2323" s="6" t="str">
        <f>IF(AND(税费设置!$B$5="是",G2323="个人支出",J2323="应税"),"是","否")</f>
        <v>否</v>
      </c>
      <c r="L2323" s="8">
        <f t="shared" si="254"/>
        <v>0</v>
      </c>
      <c r="M2323" s="8">
        <f t="shared" si="255"/>
        <v>0</v>
      </c>
      <c r="N2323" s="8">
        <f t="shared" si="256"/>
        <v>0</v>
      </c>
      <c r="O2323" s="8">
        <f t="shared" si="257"/>
        <v>0</v>
      </c>
      <c r="P2323" s="8">
        <f>IF(K2323&lt;&gt;"是",0,IF(税费设置!$B$6="是",E2323/(1+税费设置!$B$10),E2323))</f>
        <v>0</v>
      </c>
      <c r="Q2323" s="8">
        <f>IF(K2323&lt;&gt;"是",0,P2323*税费设置!$B$8)</f>
        <v>0</v>
      </c>
      <c r="R2323" s="8">
        <f>IF(K2323&lt;&gt;"是",0,P2323*税费设置!$B$9)</f>
        <v>0</v>
      </c>
      <c r="S2323" s="8">
        <f t="shared" si="258"/>
        <v>0</v>
      </c>
    </row>
    <row r="2324" spans="1:19" ht="13.9">
      <c r="A2324" s="6" t="str">
        <f>IF(总支出!A2324="","",总支出!A2324)</f>
        <v/>
      </c>
      <c r="B2324" s="7" t="str">
        <f>IF(总支出!B2324="","",总支出!B2324)</f>
        <v/>
      </c>
      <c r="C2324" s="6" t="str">
        <f t="shared" si="252"/>
        <v/>
      </c>
      <c r="D2324" s="6" t="str">
        <f>IF(总支出!C2324="","",总支出!C2324)</f>
        <v/>
      </c>
      <c r="E2324" s="8" t="str">
        <f>IF(总支出!D2324="","",总支出!D2324)</f>
        <v/>
      </c>
      <c r="F2324" s="6" t="str">
        <f>IF(总支出!E2324="","",总支出!E2324)</f>
        <v/>
      </c>
      <c r="G2324" s="6" t="str">
        <f>IF(总支出!H2324="","",总支出!H2324)</f>
        <v/>
      </c>
      <c r="H2324" s="6" t="str">
        <f>IF(总支出!I2324="","自动",总支出!I2324)</f>
        <v>自动</v>
      </c>
      <c r="I2324" s="6" t="str">
        <f>IF(F2324="","",IFERROR(VLOOKUP(F2324,税费设置!$A$15:$B$27,2,FALSE),"含税不明"))</f>
        <v/>
      </c>
      <c r="J2324" s="6" t="str">
        <f t="shared" si="253"/>
        <v/>
      </c>
      <c r="K2324" s="6" t="str">
        <f>IF(AND(税费设置!$B$5="是",G2324="个人支出",J2324="应税"),"是","否")</f>
        <v>否</v>
      </c>
      <c r="L2324" s="8">
        <f t="shared" si="254"/>
        <v>0</v>
      </c>
      <c r="M2324" s="8">
        <f t="shared" si="255"/>
        <v>0</v>
      </c>
      <c r="N2324" s="8">
        <f t="shared" si="256"/>
        <v>0</v>
      </c>
      <c r="O2324" s="8">
        <f t="shared" si="257"/>
        <v>0</v>
      </c>
      <c r="P2324" s="8">
        <f>IF(K2324&lt;&gt;"是",0,IF(税费设置!$B$6="是",E2324/(1+税费设置!$B$10),E2324))</f>
        <v>0</v>
      </c>
      <c r="Q2324" s="8">
        <f>IF(K2324&lt;&gt;"是",0,P2324*税费设置!$B$8)</f>
        <v>0</v>
      </c>
      <c r="R2324" s="8">
        <f>IF(K2324&lt;&gt;"是",0,P2324*税费设置!$B$9)</f>
        <v>0</v>
      </c>
      <c r="S2324" s="8">
        <f t="shared" si="258"/>
        <v>0</v>
      </c>
    </row>
    <row r="2325" spans="1:19" ht="13.9">
      <c r="A2325" s="6" t="str">
        <f>IF(总支出!A2325="","",总支出!A2325)</f>
        <v/>
      </c>
      <c r="B2325" s="7" t="str">
        <f>IF(总支出!B2325="","",总支出!B2325)</f>
        <v/>
      </c>
      <c r="C2325" s="6" t="str">
        <f t="shared" si="252"/>
        <v/>
      </c>
      <c r="D2325" s="6" t="str">
        <f>IF(总支出!C2325="","",总支出!C2325)</f>
        <v/>
      </c>
      <c r="E2325" s="8" t="str">
        <f>IF(总支出!D2325="","",总支出!D2325)</f>
        <v/>
      </c>
      <c r="F2325" s="6" t="str">
        <f>IF(总支出!E2325="","",总支出!E2325)</f>
        <v/>
      </c>
      <c r="G2325" s="6" t="str">
        <f>IF(总支出!H2325="","",总支出!H2325)</f>
        <v/>
      </c>
      <c r="H2325" s="6" t="str">
        <f>IF(总支出!I2325="","自动",总支出!I2325)</f>
        <v>自动</v>
      </c>
      <c r="I2325" s="6" t="str">
        <f>IF(F2325="","",IFERROR(VLOOKUP(F2325,税费设置!$A$15:$B$27,2,FALSE),"含税不明"))</f>
        <v/>
      </c>
      <c r="J2325" s="6" t="str">
        <f t="shared" si="253"/>
        <v/>
      </c>
      <c r="K2325" s="6" t="str">
        <f>IF(AND(税费设置!$B$5="是",G2325="个人支出",J2325="应税"),"是","否")</f>
        <v>否</v>
      </c>
      <c r="L2325" s="8">
        <f t="shared" si="254"/>
        <v>0</v>
      </c>
      <c r="M2325" s="8">
        <f t="shared" si="255"/>
        <v>0</v>
      </c>
      <c r="N2325" s="8">
        <f t="shared" si="256"/>
        <v>0</v>
      </c>
      <c r="O2325" s="8">
        <f t="shared" si="257"/>
        <v>0</v>
      </c>
      <c r="P2325" s="8">
        <f>IF(K2325&lt;&gt;"是",0,IF(税费设置!$B$6="是",E2325/(1+税费设置!$B$10),E2325))</f>
        <v>0</v>
      </c>
      <c r="Q2325" s="8">
        <f>IF(K2325&lt;&gt;"是",0,P2325*税费设置!$B$8)</f>
        <v>0</v>
      </c>
      <c r="R2325" s="8">
        <f>IF(K2325&lt;&gt;"是",0,P2325*税费设置!$B$9)</f>
        <v>0</v>
      </c>
      <c r="S2325" s="8">
        <f t="shared" si="258"/>
        <v>0</v>
      </c>
    </row>
    <row r="2326" spans="1:19" ht="13.9">
      <c r="A2326" s="6" t="str">
        <f>IF(总支出!A2326="","",总支出!A2326)</f>
        <v/>
      </c>
      <c r="B2326" s="7" t="str">
        <f>IF(总支出!B2326="","",总支出!B2326)</f>
        <v/>
      </c>
      <c r="C2326" s="6" t="str">
        <f t="shared" si="252"/>
        <v/>
      </c>
      <c r="D2326" s="6" t="str">
        <f>IF(总支出!C2326="","",总支出!C2326)</f>
        <v/>
      </c>
      <c r="E2326" s="8" t="str">
        <f>IF(总支出!D2326="","",总支出!D2326)</f>
        <v/>
      </c>
      <c r="F2326" s="6" t="str">
        <f>IF(总支出!E2326="","",总支出!E2326)</f>
        <v/>
      </c>
      <c r="G2326" s="6" t="str">
        <f>IF(总支出!H2326="","",总支出!H2326)</f>
        <v/>
      </c>
      <c r="H2326" s="6" t="str">
        <f>IF(总支出!I2326="","自动",总支出!I2326)</f>
        <v>自动</v>
      </c>
      <c r="I2326" s="6" t="str">
        <f>IF(F2326="","",IFERROR(VLOOKUP(F2326,税费设置!$A$15:$B$27,2,FALSE),"含税不明"))</f>
        <v/>
      </c>
      <c r="J2326" s="6" t="str">
        <f t="shared" si="253"/>
        <v/>
      </c>
      <c r="K2326" s="6" t="str">
        <f>IF(AND(税费设置!$B$5="是",G2326="个人支出",J2326="应税"),"是","否")</f>
        <v>否</v>
      </c>
      <c r="L2326" s="8">
        <f t="shared" si="254"/>
        <v>0</v>
      </c>
      <c r="M2326" s="8">
        <f t="shared" si="255"/>
        <v>0</v>
      </c>
      <c r="N2326" s="8">
        <f t="shared" si="256"/>
        <v>0</v>
      </c>
      <c r="O2326" s="8">
        <f t="shared" si="257"/>
        <v>0</v>
      </c>
      <c r="P2326" s="8">
        <f>IF(K2326&lt;&gt;"是",0,IF(税费设置!$B$6="是",E2326/(1+税费设置!$B$10),E2326))</f>
        <v>0</v>
      </c>
      <c r="Q2326" s="8">
        <f>IF(K2326&lt;&gt;"是",0,P2326*税费设置!$B$8)</f>
        <v>0</v>
      </c>
      <c r="R2326" s="8">
        <f>IF(K2326&lt;&gt;"是",0,P2326*税费设置!$B$9)</f>
        <v>0</v>
      </c>
      <c r="S2326" s="8">
        <f t="shared" si="258"/>
        <v>0</v>
      </c>
    </row>
    <row r="2327" spans="1:19" ht="13.9">
      <c r="A2327" s="6" t="str">
        <f>IF(总支出!A2327="","",总支出!A2327)</f>
        <v/>
      </c>
      <c r="B2327" s="7" t="str">
        <f>IF(总支出!B2327="","",总支出!B2327)</f>
        <v/>
      </c>
      <c r="C2327" s="6" t="str">
        <f t="shared" si="252"/>
        <v/>
      </c>
      <c r="D2327" s="6" t="str">
        <f>IF(总支出!C2327="","",总支出!C2327)</f>
        <v/>
      </c>
      <c r="E2327" s="8" t="str">
        <f>IF(总支出!D2327="","",总支出!D2327)</f>
        <v/>
      </c>
      <c r="F2327" s="6" t="str">
        <f>IF(总支出!E2327="","",总支出!E2327)</f>
        <v/>
      </c>
      <c r="G2327" s="6" t="str">
        <f>IF(总支出!H2327="","",总支出!H2327)</f>
        <v/>
      </c>
      <c r="H2327" s="6" t="str">
        <f>IF(总支出!I2327="","自动",总支出!I2327)</f>
        <v>自动</v>
      </c>
      <c r="I2327" s="6" t="str">
        <f>IF(F2327="","",IFERROR(VLOOKUP(F2327,税费设置!$A$15:$B$27,2,FALSE),"含税不明"))</f>
        <v/>
      </c>
      <c r="J2327" s="6" t="str">
        <f t="shared" si="253"/>
        <v/>
      </c>
      <c r="K2327" s="6" t="str">
        <f>IF(AND(税费设置!$B$5="是",G2327="个人支出",J2327="应税"),"是","否")</f>
        <v>否</v>
      </c>
      <c r="L2327" s="8">
        <f t="shared" si="254"/>
        <v>0</v>
      </c>
      <c r="M2327" s="8">
        <f t="shared" si="255"/>
        <v>0</v>
      </c>
      <c r="N2327" s="8">
        <f t="shared" si="256"/>
        <v>0</v>
      </c>
      <c r="O2327" s="8">
        <f t="shared" si="257"/>
        <v>0</v>
      </c>
      <c r="P2327" s="8">
        <f>IF(K2327&lt;&gt;"是",0,IF(税费设置!$B$6="是",E2327/(1+税费设置!$B$10),E2327))</f>
        <v>0</v>
      </c>
      <c r="Q2327" s="8">
        <f>IF(K2327&lt;&gt;"是",0,P2327*税费设置!$B$8)</f>
        <v>0</v>
      </c>
      <c r="R2327" s="8">
        <f>IF(K2327&lt;&gt;"是",0,P2327*税费设置!$B$9)</f>
        <v>0</v>
      </c>
      <c r="S2327" s="8">
        <f t="shared" si="258"/>
        <v>0</v>
      </c>
    </row>
    <row r="2328" spans="1:19" ht="13.9">
      <c r="A2328" s="6" t="str">
        <f>IF(总支出!A2328="","",总支出!A2328)</f>
        <v/>
      </c>
      <c r="B2328" s="7" t="str">
        <f>IF(总支出!B2328="","",总支出!B2328)</f>
        <v/>
      </c>
      <c r="C2328" s="6" t="str">
        <f t="shared" si="252"/>
        <v/>
      </c>
      <c r="D2328" s="6" t="str">
        <f>IF(总支出!C2328="","",总支出!C2328)</f>
        <v/>
      </c>
      <c r="E2328" s="8" t="str">
        <f>IF(总支出!D2328="","",总支出!D2328)</f>
        <v/>
      </c>
      <c r="F2328" s="6" t="str">
        <f>IF(总支出!E2328="","",总支出!E2328)</f>
        <v/>
      </c>
      <c r="G2328" s="6" t="str">
        <f>IF(总支出!H2328="","",总支出!H2328)</f>
        <v/>
      </c>
      <c r="H2328" s="6" t="str">
        <f>IF(总支出!I2328="","自动",总支出!I2328)</f>
        <v>自动</v>
      </c>
      <c r="I2328" s="6" t="str">
        <f>IF(F2328="","",IFERROR(VLOOKUP(F2328,税费设置!$A$15:$B$27,2,FALSE),"含税不明"))</f>
        <v/>
      </c>
      <c r="J2328" s="6" t="str">
        <f t="shared" si="253"/>
        <v/>
      </c>
      <c r="K2328" s="6" t="str">
        <f>IF(AND(税费设置!$B$5="是",G2328="个人支出",J2328="应税"),"是","否")</f>
        <v>否</v>
      </c>
      <c r="L2328" s="8">
        <f t="shared" si="254"/>
        <v>0</v>
      </c>
      <c r="M2328" s="8">
        <f t="shared" si="255"/>
        <v>0</v>
      </c>
      <c r="N2328" s="8">
        <f t="shared" si="256"/>
        <v>0</v>
      </c>
      <c r="O2328" s="8">
        <f t="shared" si="257"/>
        <v>0</v>
      </c>
      <c r="P2328" s="8">
        <f>IF(K2328&lt;&gt;"是",0,IF(税费设置!$B$6="是",E2328/(1+税费设置!$B$10),E2328))</f>
        <v>0</v>
      </c>
      <c r="Q2328" s="8">
        <f>IF(K2328&lt;&gt;"是",0,P2328*税费设置!$B$8)</f>
        <v>0</v>
      </c>
      <c r="R2328" s="8">
        <f>IF(K2328&lt;&gt;"是",0,P2328*税费设置!$B$9)</f>
        <v>0</v>
      </c>
      <c r="S2328" s="8">
        <f t="shared" si="258"/>
        <v>0</v>
      </c>
    </row>
    <row r="2329" spans="1:19" ht="13.9">
      <c r="A2329" s="6" t="str">
        <f>IF(总支出!A2329="","",总支出!A2329)</f>
        <v/>
      </c>
      <c r="B2329" s="7" t="str">
        <f>IF(总支出!B2329="","",总支出!B2329)</f>
        <v/>
      </c>
      <c r="C2329" s="6" t="str">
        <f t="shared" si="252"/>
        <v/>
      </c>
      <c r="D2329" s="6" t="str">
        <f>IF(总支出!C2329="","",总支出!C2329)</f>
        <v/>
      </c>
      <c r="E2329" s="8" t="str">
        <f>IF(总支出!D2329="","",总支出!D2329)</f>
        <v/>
      </c>
      <c r="F2329" s="6" t="str">
        <f>IF(总支出!E2329="","",总支出!E2329)</f>
        <v/>
      </c>
      <c r="G2329" s="6" t="str">
        <f>IF(总支出!H2329="","",总支出!H2329)</f>
        <v/>
      </c>
      <c r="H2329" s="6" t="str">
        <f>IF(总支出!I2329="","自动",总支出!I2329)</f>
        <v>自动</v>
      </c>
      <c r="I2329" s="6" t="str">
        <f>IF(F2329="","",IFERROR(VLOOKUP(F2329,税费设置!$A$15:$B$27,2,FALSE),"含税不明"))</f>
        <v/>
      </c>
      <c r="J2329" s="6" t="str">
        <f t="shared" si="253"/>
        <v/>
      </c>
      <c r="K2329" s="6" t="str">
        <f>IF(AND(税费设置!$B$5="是",G2329="个人支出",J2329="应税"),"是","否")</f>
        <v>否</v>
      </c>
      <c r="L2329" s="8">
        <f t="shared" si="254"/>
        <v>0</v>
      </c>
      <c r="M2329" s="8">
        <f t="shared" si="255"/>
        <v>0</v>
      </c>
      <c r="N2329" s="8">
        <f t="shared" si="256"/>
        <v>0</v>
      </c>
      <c r="O2329" s="8">
        <f t="shared" si="257"/>
        <v>0</v>
      </c>
      <c r="P2329" s="8">
        <f>IF(K2329&lt;&gt;"是",0,IF(税费设置!$B$6="是",E2329/(1+税费设置!$B$10),E2329))</f>
        <v>0</v>
      </c>
      <c r="Q2329" s="8">
        <f>IF(K2329&lt;&gt;"是",0,P2329*税费设置!$B$8)</f>
        <v>0</v>
      </c>
      <c r="R2329" s="8">
        <f>IF(K2329&lt;&gt;"是",0,P2329*税费设置!$B$9)</f>
        <v>0</v>
      </c>
      <c r="S2329" s="8">
        <f t="shared" si="258"/>
        <v>0</v>
      </c>
    </row>
    <row r="2330" spans="1:19" ht="13.9">
      <c r="A2330" s="6" t="str">
        <f>IF(总支出!A2330="","",总支出!A2330)</f>
        <v/>
      </c>
      <c r="B2330" s="7" t="str">
        <f>IF(总支出!B2330="","",总支出!B2330)</f>
        <v/>
      </c>
      <c r="C2330" s="6" t="str">
        <f t="shared" si="252"/>
        <v/>
      </c>
      <c r="D2330" s="6" t="str">
        <f>IF(总支出!C2330="","",总支出!C2330)</f>
        <v/>
      </c>
      <c r="E2330" s="8" t="str">
        <f>IF(总支出!D2330="","",总支出!D2330)</f>
        <v/>
      </c>
      <c r="F2330" s="6" t="str">
        <f>IF(总支出!E2330="","",总支出!E2330)</f>
        <v/>
      </c>
      <c r="G2330" s="6" t="str">
        <f>IF(总支出!H2330="","",总支出!H2330)</f>
        <v/>
      </c>
      <c r="H2330" s="6" t="str">
        <f>IF(总支出!I2330="","自动",总支出!I2330)</f>
        <v>自动</v>
      </c>
      <c r="I2330" s="6" t="str">
        <f>IF(F2330="","",IFERROR(VLOOKUP(F2330,税费设置!$A$15:$B$27,2,FALSE),"含税不明"))</f>
        <v/>
      </c>
      <c r="J2330" s="6" t="str">
        <f t="shared" si="253"/>
        <v/>
      </c>
      <c r="K2330" s="6" t="str">
        <f>IF(AND(税费设置!$B$5="是",G2330="个人支出",J2330="应税"),"是","否")</f>
        <v>否</v>
      </c>
      <c r="L2330" s="8">
        <f t="shared" si="254"/>
        <v>0</v>
      </c>
      <c r="M2330" s="8">
        <f t="shared" si="255"/>
        <v>0</v>
      </c>
      <c r="N2330" s="8">
        <f t="shared" si="256"/>
        <v>0</v>
      </c>
      <c r="O2330" s="8">
        <f t="shared" si="257"/>
        <v>0</v>
      </c>
      <c r="P2330" s="8">
        <f>IF(K2330&lt;&gt;"是",0,IF(税费设置!$B$6="是",E2330/(1+税费设置!$B$10),E2330))</f>
        <v>0</v>
      </c>
      <c r="Q2330" s="8">
        <f>IF(K2330&lt;&gt;"是",0,P2330*税费设置!$B$8)</f>
        <v>0</v>
      </c>
      <c r="R2330" s="8">
        <f>IF(K2330&lt;&gt;"是",0,P2330*税费设置!$B$9)</f>
        <v>0</v>
      </c>
      <c r="S2330" s="8">
        <f t="shared" si="258"/>
        <v>0</v>
      </c>
    </row>
    <row r="2331" spans="1:19" ht="13.9">
      <c r="A2331" s="6" t="str">
        <f>IF(总支出!A2331="","",总支出!A2331)</f>
        <v/>
      </c>
      <c r="B2331" s="7" t="str">
        <f>IF(总支出!B2331="","",总支出!B2331)</f>
        <v/>
      </c>
      <c r="C2331" s="6" t="str">
        <f t="shared" si="252"/>
        <v/>
      </c>
      <c r="D2331" s="6" t="str">
        <f>IF(总支出!C2331="","",总支出!C2331)</f>
        <v/>
      </c>
      <c r="E2331" s="8" t="str">
        <f>IF(总支出!D2331="","",总支出!D2331)</f>
        <v/>
      </c>
      <c r="F2331" s="6" t="str">
        <f>IF(总支出!E2331="","",总支出!E2331)</f>
        <v/>
      </c>
      <c r="G2331" s="6" t="str">
        <f>IF(总支出!H2331="","",总支出!H2331)</f>
        <v/>
      </c>
      <c r="H2331" s="6" t="str">
        <f>IF(总支出!I2331="","自动",总支出!I2331)</f>
        <v>自动</v>
      </c>
      <c r="I2331" s="6" t="str">
        <f>IF(F2331="","",IFERROR(VLOOKUP(F2331,税费设置!$A$15:$B$27,2,FALSE),"含税不明"))</f>
        <v/>
      </c>
      <c r="J2331" s="6" t="str">
        <f t="shared" si="253"/>
        <v/>
      </c>
      <c r="K2331" s="6" t="str">
        <f>IF(AND(税费设置!$B$5="是",G2331="个人支出",J2331="应税"),"是","否")</f>
        <v>否</v>
      </c>
      <c r="L2331" s="8">
        <f t="shared" si="254"/>
        <v>0</v>
      </c>
      <c r="M2331" s="8">
        <f t="shared" si="255"/>
        <v>0</v>
      </c>
      <c r="N2331" s="8">
        <f t="shared" si="256"/>
        <v>0</v>
      </c>
      <c r="O2331" s="8">
        <f t="shared" si="257"/>
        <v>0</v>
      </c>
      <c r="P2331" s="8">
        <f>IF(K2331&lt;&gt;"是",0,IF(税费设置!$B$6="是",E2331/(1+税费设置!$B$10),E2331))</f>
        <v>0</v>
      </c>
      <c r="Q2331" s="8">
        <f>IF(K2331&lt;&gt;"是",0,P2331*税费设置!$B$8)</f>
        <v>0</v>
      </c>
      <c r="R2331" s="8">
        <f>IF(K2331&lt;&gt;"是",0,P2331*税费设置!$B$9)</f>
        <v>0</v>
      </c>
      <c r="S2331" s="8">
        <f t="shared" si="258"/>
        <v>0</v>
      </c>
    </row>
    <row r="2332" spans="1:19" ht="13.9">
      <c r="A2332" s="6" t="str">
        <f>IF(总支出!A2332="","",总支出!A2332)</f>
        <v/>
      </c>
      <c r="B2332" s="7" t="str">
        <f>IF(总支出!B2332="","",总支出!B2332)</f>
        <v/>
      </c>
      <c r="C2332" s="6" t="str">
        <f t="shared" si="252"/>
        <v/>
      </c>
      <c r="D2332" s="6" t="str">
        <f>IF(总支出!C2332="","",总支出!C2332)</f>
        <v/>
      </c>
      <c r="E2332" s="8" t="str">
        <f>IF(总支出!D2332="","",总支出!D2332)</f>
        <v/>
      </c>
      <c r="F2332" s="6" t="str">
        <f>IF(总支出!E2332="","",总支出!E2332)</f>
        <v/>
      </c>
      <c r="G2332" s="6" t="str">
        <f>IF(总支出!H2332="","",总支出!H2332)</f>
        <v/>
      </c>
      <c r="H2332" s="6" t="str">
        <f>IF(总支出!I2332="","自动",总支出!I2332)</f>
        <v>自动</v>
      </c>
      <c r="I2332" s="6" t="str">
        <f>IF(F2332="","",IFERROR(VLOOKUP(F2332,税费设置!$A$15:$B$27,2,FALSE),"含税不明"))</f>
        <v/>
      </c>
      <c r="J2332" s="6" t="str">
        <f t="shared" si="253"/>
        <v/>
      </c>
      <c r="K2332" s="6" t="str">
        <f>IF(AND(税费设置!$B$5="是",G2332="个人支出",J2332="应税"),"是","否")</f>
        <v>否</v>
      </c>
      <c r="L2332" s="8">
        <f t="shared" si="254"/>
        <v>0</v>
      </c>
      <c r="M2332" s="8">
        <f t="shared" si="255"/>
        <v>0</v>
      </c>
      <c r="N2332" s="8">
        <f t="shared" si="256"/>
        <v>0</v>
      </c>
      <c r="O2332" s="8">
        <f t="shared" si="257"/>
        <v>0</v>
      </c>
      <c r="P2332" s="8">
        <f>IF(K2332&lt;&gt;"是",0,IF(税费设置!$B$6="是",E2332/(1+税费设置!$B$10),E2332))</f>
        <v>0</v>
      </c>
      <c r="Q2332" s="8">
        <f>IF(K2332&lt;&gt;"是",0,P2332*税费设置!$B$8)</f>
        <v>0</v>
      </c>
      <c r="R2332" s="8">
        <f>IF(K2332&lt;&gt;"是",0,P2332*税费设置!$B$9)</f>
        <v>0</v>
      </c>
      <c r="S2332" s="8">
        <f t="shared" si="258"/>
        <v>0</v>
      </c>
    </row>
    <row r="2333" spans="1:19" ht="13.9">
      <c r="A2333" s="6" t="str">
        <f>IF(总支出!A2333="","",总支出!A2333)</f>
        <v/>
      </c>
      <c r="B2333" s="7" t="str">
        <f>IF(总支出!B2333="","",总支出!B2333)</f>
        <v/>
      </c>
      <c r="C2333" s="6" t="str">
        <f t="shared" si="252"/>
        <v/>
      </c>
      <c r="D2333" s="6" t="str">
        <f>IF(总支出!C2333="","",总支出!C2333)</f>
        <v/>
      </c>
      <c r="E2333" s="8" t="str">
        <f>IF(总支出!D2333="","",总支出!D2333)</f>
        <v/>
      </c>
      <c r="F2333" s="6" t="str">
        <f>IF(总支出!E2333="","",总支出!E2333)</f>
        <v/>
      </c>
      <c r="G2333" s="6" t="str">
        <f>IF(总支出!H2333="","",总支出!H2333)</f>
        <v/>
      </c>
      <c r="H2333" s="6" t="str">
        <f>IF(总支出!I2333="","自动",总支出!I2333)</f>
        <v>自动</v>
      </c>
      <c r="I2333" s="6" t="str">
        <f>IF(F2333="","",IFERROR(VLOOKUP(F2333,税费设置!$A$15:$B$27,2,FALSE),"含税不明"))</f>
        <v/>
      </c>
      <c r="J2333" s="6" t="str">
        <f t="shared" si="253"/>
        <v/>
      </c>
      <c r="K2333" s="6" t="str">
        <f>IF(AND(税费设置!$B$5="是",G2333="个人支出",J2333="应税"),"是","否")</f>
        <v>否</v>
      </c>
      <c r="L2333" s="8">
        <f t="shared" si="254"/>
        <v>0</v>
      </c>
      <c r="M2333" s="8">
        <f t="shared" si="255"/>
        <v>0</v>
      </c>
      <c r="N2333" s="8">
        <f t="shared" si="256"/>
        <v>0</v>
      </c>
      <c r="O2333" s="8">
        <f t="shared" si="257"/>
        <v>0</v>
      </c>
      <c r="P2333" s="8">
        <f>IF(K2333&lt;&gt;"是",0,IF(税费设置!$B$6="是",E2333/(1+税费设置!$B$10),E2333))</f>
        <v>0</v>
      </c>
      <c r="Q2333" s="8">
        <f>IF(K2333&lt;&gt;"是",0,P2333*税费设置!$B$8)</f>
        <v>0</v>
      </c>
      <c r="R2333" s="8">
        <f>IF(K2333&lt;&gt;"是",0,P2333*税费设置!$B$9)</f>
        <v>0</v>
      </c>
      <c r="S2333" s="8">
        <f t="shared" si="258"/>
        <v>0</v>
      </c>
    </row>
    <row r="2334" spans="1:19" ht="13.9">
      <c r="A2334" s="6" t="str">
        <f>IF(总支出!A2334="","",总支出!A2334)</f>
        <v/>
      </c>
      <c r="B2334" s="7" t="str">
        <f>IF(总支出!B2334="","",总支出!B2334)</f>
        <v/>
      </c>
      <c r="C2334" s="6" t="str">
        <f t="shared" si="252"/>
        <v/>
      </c>
      <c r="D2334" s="6" t="str">
        <f>IF(总支出!C2334="","",总支出!C2334)</f>
        <v/>
      </c>
      <c r="E2334" s="8" t="str">
        <f>IF(总支出!D2334="","",总支出!D2334)</f>
        <v/>
      </c>
      <c r="F2334" s="6" t="str">
        <f>IF(总支出!E2334="","",总支出!E2334)</f>
        <v/>
      </c>
      <c r="G2334" s="6" t="str">
        <f>IF(总支出!H2334="","",总支出!H2334)</f>
        <v/>
      </c>
      <c r="H2334" s="6" t="str">
        <f>IF(总支出!I2334="","自动",总支出!I2334)</f>
        <v>自动</v>
      </c>
      <c r="I2334" s="6" t="str">
        <f>IF(F2334="","",IFERROR(VLOOKUP(F2334,税费设置!$A$15:$B$27,2,FALSE),"含税不明"))</f>
        <v/>
      </c>
      <c r="J2334" s="6" t="str">
        <f t="shared" si="253"/>
        <v/>
      </c>
      <c r="K2334" s="6" t="str">
        <f>IF(AND(税费设置!$B$5="是",G2334="个人支出",J2334="应税"),"是","否")</f>
        <v>否</v>
      </c>
      <c r="L2334" s="8">
        <f t="shared" si="254"/>
        <v>0</v>
      </c>
      <c r="M2334" s="8">
        <f t="shared" si="255"/>
        <v>0</v>
      </c>
      <c r="N2334" s="8">
        <f t="shared" si="256"/>
        <v>0</v>
      </c>
      <c r="O2334" s="8">
        <f t="shared" si="257"/>
        <v>0</v>
      </c>
      <c r="P2334" s="8">
        <f>IF(K2334&lt;&gt;"是",0,IF(税费设置!$B$6="是",E2334/(1+税费设置!$B$10),E2334))</f>
        <v>0</v>
      </c>
      <c r="Q2334" s="8">
        <f>IF(K2334&lt;&gt;"是",0,P2334*税费设置!$B$8)</f>
        <v>0</v>
      </c>
      <c r="R2334" s="8">
        <f>IF(K2334&lt;&gt;"是",0,P2334*税费设置!$B$9)</f>
        <v>0</v>
      </c>
      <c r="S2334" s="8">
        <f t="shared" si="258"/>
        <v>0</v>
      </c>
    </row>
    <row r="2335" spans="1:19" ht="13.9">
      <c r="A2335" s="6" t="str">
        <f>IF(总支出!A2335="","",总支出!A2335)</f>
        <v/>
      </c>
      <c r="B2335" s="7" t="str">
        <f>IF(总支出!B2335="","",总支出!B2335)</f>
        <v/>
      </c>
      <c r="C2335" s="6" t="str">
        <f t="shared" si="252"/>
        <v/>
      </c>
      <c r="D2335" s="6" t="str">
        <f>IF(总支出!C2335="","",总支出!C2335)</f>
        <v/>
      </c>
      <c r="E2335" s="8" t="str">
        <f>IF(总支出!D2335="","",总支出!D2335)</f>
        <v/>
      </c>
      <c r="F2335" s="6" t="str">
        <f>IF(总支出!E2335="","",总支出!E2335)</f>
        <v/>
      </c>
      <c r="G2335" s="6" t="str">
        <f>IF(总支出!H2335="","",总支出!H2335)</f>
        <v/>
      </c>
      <c r="H2335" s="6" t="str">
        <f>IF(总支出!I2335="","自动",总支出!I2335)</f>
        <v>自动</v>
      </c>
      <c r="I2335" s="6" t="str">
        <f>IF(F2335="","",IFERROR(VLOOKUP(F2335,税费设置!$A$15:$B$27,2,FALSE),"含税不明"))</f>
        <v/>
      </c>
      <c r="J2335" s="6" t="str">
        <f t="shared" si="253"/>
        <v/>
      </c>
      <c r="K2335" s="6" t="str">
        <f>IF(AND(税费设置!$B$5="是",G2335="个人支出",J2335="应税"),"是","否")</f>
        <v>否</v>
      </c>
      <c r="L2335" s="8">
        <f t="shared" si="254"/>
        <v>0</v>
      </c>
      <c r="M2335" s="8">
        <f t="shared" si="255"/>
        <v>0</v>
      </c>
      <c r="N2335" s="8">
        <f t="shared" si="256"/>
        <v>0</v>
      </c>
      <c r="O2335" s="8">
        <f t="shared" si="257"/>
        <v>0</v>
      </c>
      <c r="P2335" s="8">
        <f>IF(K2335&lt;&gt;"是",0,IF(税费设置!$B$6="是",E2335/(1+税费设置!$B$10),E2335))</f>
        <v>0</v>
      </c>
      <c r="Q2335" s="8">
        <f>IF(K2335&lt;&gt;"是",0,P2335*税费设置!$B$8)</f>
        <v>0</v>
      </c>
      <c r="R2335" s="8">
        <f>IF(K2335&lt;&gt;"是",0,P2335*税费设置!$B$9)</f>
        <v>0</v>
      </c>
      <c r="S2335" s="8">
        <f t="shared" si="258"/>
        <v>0</v>
      </c>
    </row>
    <row r="2336" spans="1:19" ht="13.9">
      <c r="A2336" s="6" t="str">
        <f>IF(总支出!A2336="","",总支出!A2336)</f>
        <v/>
      </c>
      <c r="B2336" s="7" t="str">
        <f>IF(总支出!B2336="","",总支出!B2336)</f>
        <v/>
      </c>
      <c r="C2336" s="6" t="str">
        <f t="shared" si="252"/>
        <v/>
      </c>
      <c r="D2336" s="6" t="str">
        <f>IF(总支出!C2336="","",总支出!C2336)</f>
        <v/>
      </c>
      <c r="E2336" s="8" t="str">
        <f>IF(总支出!D2336="","",总支出!D2336)</f>
        <v/>
      </c>
      <c r="F2336" s="6" t="str">
        <f>IF(总支出!E2336="","",总支出!E2336)</f>
        <v/>
      </c>
      <c r="G2336" s="6" t="str">
        <f>IF(总支出!H2336="","",总支出!H2336)</f>
        <v/>
      </c>
      <c r="H2336" s="6" t="str">
        <f>IF(总支出!I2336="","自动",总支出!I2336)</f>
        <v>自动</v>
      </c>
      <c r="I2336" s="6" t="str">
        <f>IF(F2336="","",IFERROR(VLOOKUP(F2336,税费设置!$A$15:$B$27,2,FALSE),"含税不明"))</f>
        <v/>
      </c>
      <c r="J2336" s="6" t="str">
        <f t="shared" si="253"/>
        <v/>
      </c>
      <c r="K2336" s="6" t="str">
        <f>IF(AND(税费设置!$B$5="是",G2336="个人支出",J2336="应税"),"是","否")</f>
        <v>否</v>
      </c>
      <c r="L2336" s="8">
        <f t="shared" si="254"/>
        <v>0</v>
      </c>
      <c r="M2336" s="8">
        <f t="shared" si="255"/>
        <v>0</v>
      </c>
      <c r="N2336" s="8">
        <f t="shared" si="256"/>
        <v>0</v>
      </c>
      <c r="O2336" s="8">
        <f t="shared" si="257"/>
        <v>0</v>
      </c>
      <c r="P2336" s="8">
        <f>IF(K2336&lt;&gt;"是",0,IF(税费设置!$B$6="是",E2336/(1+税费设置!$B$10),E2336))</f>
        <v>0</v>
      </c>
      <c r="Q2336" s="8">
        <f>IF(K2336&lt;&gt;"是",0,P2336*税费设置!$B$8)</f>
        <v>0</v>
      </c>
      <c r="R2336" s="8">
        <f>IF(K2336&lt;&gt;"是",0,P2336*税费设置!$B$9)</f>
        <v>0</v>
      </c>
      <c r="S2336" s="8">
        <f t="shared" si="258"/>
        <v>0</v>
      </c>
    </row>
    <row r="2337" spans="1:19" ht="13.9">
      <c r="A2337" s="6" t="str">
        <f>IF(总支出!A2337="","",总支出!A2337)</f>
        <v/>
      </c>
      <c r="B2337" s="7" t="str">
        <f>IF(总支出!B2337="","",总支出!B2337)</f>
        <v/>
      </c>
      <c r="C2337" s="6" t="str">
        <f t="shared" si="252"/>
        <v/>
      </c>
      <c r="D2337" s="6" t="str">
        <f>IF(总支出!C2337="","",总支出!C2337)</f>
        <v/>
      </c>
      <c r="E2337" s="8" t="str">
        <f>IF(总支出!D2337="","",总支出!D2337)</f>
        <v/>
      </c>
      <c r="F2337" s="6" t="str">
        <f>IF(总支出!E2337="","",总支出!E2337)</f>
        <v/>
      </c>
      <c r="G2337" s="6" t="str">
        <f>IF(总支出!H2337="","",总支出!H2337)</f>
        <v/>
      </c>
      <c r="H2337" s="6" t="str">
        <f>IF(总支出!I2337="","自动",总支出!I2337)</f>
        <v>自动</v>
      </c>
      <c r="I2337" s="6" t="str">
        <f>IF(F2337="","",IFERROR(VLOOKUP(F2337,税费设置!$A$15:$B$27,2,FALSE),"含税不明"))</f>
        <v/>
      </c>
      <c r="J2337" s="6" t="str">
        <f t="shared" si="253"/>
        <v/>
      </c>
      <c r="K2337" s="6" t="str">
        <f>IF(AND(税费设置!$B$5="是",G2337="个人支出",J2337="应税"),"是","否")</f>
        <v>否</v>
      </c>
      <c r="L2337" s="8">
        <f t="shared" si="254"/>
        <v>0</v>
      </c>
      <c r="M2337" s="8">
        <f t="shared" si="255"/>
        <v>0</v>
      </c>
      <c r="N2337" s="8">
        <f t="shared" si="256"/>
        <v>0</v>
      </c>
      <c r="O2337" s="8">
        <f t="shared" si="257"/>
        <v>0</v>
      </c>
      <c r="P2337" s="8">
        <f>IF(K2337&lt;&gt;"是",0,IF(税费设置!$B$6="是",E2337/(1+税费设置!$B$10),E2337))</f>
        <v>0</v>
      </c>
      <c r="Q2337" s="8">
        <f>IF(K2337&lt;&gt;"是",0,P2337*税费设置!$B$8)</f>
        <v>0</v>
      </c>
      <c r="R2337" s="8">
        <f>IF(K2337&lt;&gt;"是",0,P2337*税费设置!$B$9)</f>
        <v>0</v>
      </c>
      <c r="S2337" s="8">
        <f t="shared" si="258"/>
        <v>0</v>
      </c>
    </row>
    <row r="2338" spans="1:19" ht="13.9">
      <c r="A2338" s="6" t="str">
        <f>IF(总支出!A2338="","",总支出!A2338)</f>
        <v/>
      </c>
      <c r="B2338" s="7" t="str">
        <f>IF(总支出!B2338="","",总支出!B2338)</f>
        <v/>
      </c>
      <c r="C2338" s="6" t="str">
        <f t="shared" si="252"/>
        <v/>
      </c>
      <c r="D2338" s="6" t="str">
        <f>IF(总支出!C2338="","",总支出!C2338)</f>
        <v/>
      </c>
      <c r="E2338" s="8" t="str">
        <f>IF(总支出!D2338="","",总支出!D2338)</f>
        <v/>
      </c>
      <c r="F2338" s="6" t="str">
        <f>IF(总支出!E2338="","",总支出!E2338)</f>
        <v/>
      </c>
      <c r="G2338" s="6" t="str">
        <f>IF(总支出!H2338="","",总支出!H2338)</f>
        <v/>
      </c>
      <c r="H2338" s="6" t="str">
        <f>IF(总支出!I2338="","自动",总支出!I2338)</f>
        <v>自动</v>
      </c>
      <c r="I2338" s="6" t="str">
        <f>IF(F2338="","",IFERROR(VLOOKUP(F2338,税费设置!$A$15:$B$27,2,FALSE),"含税不明"))</f>
        <v/>
      </c>
      <c r="J2338" s="6" t="str">
        <f t="shared" si="253"/>
        <v/>
      </c>
      <c r="K2338" s="6" t="str">
        <f>IF(AND(税费设置!$B$5="是",G2338="个人支出",J2338="应税"),"是","否")</f>
        <v>否</v>
      </c>
      <c r="L2338" s="8">
        <f t="shared" si="254"/>
        <v>0</v>
      </c>
      <c r="M2338" s="8">
        <f t="shared" si="255"/>
        <v>0</v>
      </c>
      <c r="N2338" s="8">
        <f t="shared" si="256"/>
        <v>0</v>
      </c>
      <c r="O2338" s="8">
        <f t="shared" si="257"/>
        <v>0</v>
      </c>
      <c r="P2338" s="8">
        <f>IF(K2338&lt;&gt;"是",0,IF(税费设置!$B$6="是",E2338/(1+税费设置!$B$10),E2338))</f>
        <v>0</v>
      </c>
      <c r="Q2338" s="8">
        <f>IF(K2338&lt;&gt;"是",0,P2338*税费设置!$B$8)</f>
        <v>0</v>
      </c>
      <c r="R2338" s="8">
        <f>IF(K2338&lt;&gt;"是",0,P2338*税费设置!$B$9)</f>
        <v>0</v>
      </c>
      <c r="S2338" s="8">
        <f t="shared" si="258"/>
        <v>0</v>
      </c>
    </row>
    <row r="2339" spans="1:19" ht="13.9">
      <c r="A2339" s="6" t="str">
        <f>IF(总支出!A2339="","",总支出!A2339)</f>
        <v/>
      </c>
      <c r="B2339" s="7" t="str">
        <f>IF(总支出!B2339="","",总支出!B2339)</f>
        <v/>
      </c>
      <c r="C2339" s="6" t="str">
        <f t="shared" si="252"/>
        <v/>
      </c>
      <c r="D2339" s="6" t="str">
        <f>IF(总支出!C2339="","",总支出!C2339)</f>
        <v/>
      </c>
      <c r="E2339" s="8" t="str">
        <f>IF(总支出!D2339="","",总支出!D2339)</f>
        <v/>
      </c>
      <c r="F2339" s="6" t="str">
        <f>IF(总支出!E2339="","",总支出!E2339)</f>
        <v/>
      </c>
      <c r="G2339" s="6" t="str">
        <f>IF(总支出!H2339="","",总支出!H2339)</f>
        <v/>
      </c>
      <c r="H2339" s="6" t="str">
        <f>IF(总支出!I2339="","自动",总支出!I2339)</f>
        <v>自动</v>
      </c>
      <c r="I2339" s="6" t="str">
        <f>IF(F2339="","",IFERROR(VLOOKUP(F2339,税费设置!$A$15:$B$27,2,FALSE),"含税不明"))</f>
        <v/>
      </c>
      <c r="J2339" s="6" t="str">
        <f t="shared" si="253"/>
        <v/>
      </c>
      <c r="K2339" s="6" t="str">
        <f>IF(AND(税费设置!$B$5="是",G2339="个人支出",J2339="应税"),"是","否")</f>
        <v>否</v>
      </c>
      <c r="L2339" s="8">
        <f t="shared" si="254"/>
        <v>0</v>
      </c>
      <c r="M2339" s="8">
        <f t="shared" si="255"/>
        <v>0</v>
      </c>
      <c r="N2339" s="8">
        <f t="shared" si="256"/>
        <v>0</v>
      </c>
      <c r="O2339" s="8">
        <f t="shared" si="257"/>
        <v>0</v>
      </c>
      <c r="P2339" s="8">
        <f>IF(K2339&lt;&gt;"是",0,IF(税费设置!$B$6="是",E2339/(1+税费设置!$B$10),E2339))</f>
        <v>0</v>
      </c>
      <c r="Q2339" s="8">
        <f>IF(K2339&lt;&gt;"是",0,P2339*税费设置!$B$8)</f>
        <v>0</v>
      </c>
      <c r="R2339" s="8">
        <f>IF(K2339&lt;&gt;"是",0,P2339*税费设置!$B$9)</f>
        <v>0</v>
      </c>
      <c r="S2339" s="8">
        <f t="shared" si="258"/>
        <v>0</v>
      </c>
    </row>
    <row r="2340" spans="1:19" ht="13.9">
      <c r="A2340" s="6" t="str">
        <f>IF(总支出!A2340="","",总支出!A2340)</f>
        <v/>
      </c>
      <c r="B2340" s="7" t="str">
        <f>IF(总支出!B2340="","",总支出!B2340)</f>
        <v/>
      </c>
      <c r="C2340" s="6" t="str">
        <f t="shared" si="252"/>
        <v/>
      </c>
      <c r="D2340" s="6" t="str">
        <f>IF(总支出!C2340="","",总支出!C2340)</f>
        <v/>
      </c>
      <c r="E2340" s="8" t="str">
        <f>IF(总支出!D2340="","",总支出!D2340)</f>
        <v/>
      </c>
      <c r="F2340" s="6" t="str">
        <f>IF(总支出!E2340="","",总支出!E2340)</f>
        <v/>
      </c>
      <c r="G2340" s="6" t="str">
        <f>IF(总支出!H2340="","",总支出!H2340)</f>
        <v/>
      </c>
      <c r="H2340" s="6" t="str">
        <f>IF(总支出!I2340="","自动",总支出!I2340)</f>
        <v>自动</v>
      </c>
      <c r="I2340" s="6" t="str">
        <f>IF(F2340="","",IFERROR(VLOOKUP(F2340,税费设置!$A$15:$B$27,2,FALSE),"含税不明"))</f>
        <v/>
      </c>
      <c r="J2340" s="6" t="str">
        <f t="shared" si="253"/>
        <v/>
      </c>
      <c r="K2340" s="6" t="str">
        <f>IF(AND(税费设置!$B$5="是",G2340="个人支出",J2340="应税"),"是","否")</f>
        <v>否</v>
      </c>
      <c r="L2340" s="8">
        <f t="shared" si="254"/>
        <v>0</v>
      </c>
      <c r="M2340" s="8">
        <f t="shared" si="255"/>
        <v>0</v>
      </c>
      <c r="N2340" s="8">
        <f t="shared" si="256"/>
        <v>0</v>
      </c>
      <c r="O2340" s="8">
        <f t="shared" si="257"/>
        <v>0</v>
      </c>
      <c r="P2340" s="8">
        <f>IF(K2340&lt;&gt;"是",0,IF(税费设置!$B$6="是",E2340/(1+税费设置!$B$10),E2340))</f>
        <v>0</v>
      </c>
      <c r="Q2340" s="8">
        <f>IF(K2340&lt;&gt;"是",0,P2340*税费设置!$B$8)</f>
        <v>0</v>
      </c>
      <c r="R2340" s="8">
        <f>IF(K2340&lt;&gt;"是",0,P2340*税费设置!$B$9)</f>
        <v>0</v>
      </c>
      <c r="S2340" s="8">
        <f t="shared" si="258"/>
        <v>0</v>
      </c>
    </row>
    <row r="2341" spans="1:19" ht="13.9">
      <c r="A2341" s="6" t="str">
        <f>IF(总支出!A2341="","",总支出!A2341)</f>
        <v/>
      </c>
      <c r="B2341" s="7" t="str">
        <f>IF(总支出!B2341="","",总支出!B2341)</f>
        <v/>
      </c>
      <c r="C2341" s="6" t="str">
        <f t="shared" si="252"/>
        <v/>
      </c>
      <c r="D2341" s="6" t="str">
        <f>IF(总支出!C2341="","",总支出!C2341)</f>
        <v/>
      </c>
      <c r="E2341" s="8" t="str">
        <f>IF(总支出!D2341="","",总支出!D2341)</f>
        <v/>
      </c>
      <c r="F2341" s="6" t="str">
        <f>IF(总支出!E2341="","",总支出!E2341)</f>
        <v/>
      </c>
      <c r="G2341" s="6" t="str">
        <f>IF(总支出!H2341="","",总支出!H2341)</f>
        <v/>
      </c>
      <c r="H2341" s="6" t="str">
        <f>IF(总支出!I2341="","自动",总支出!I2341)</f>
        <v>自动</v>
      </c>
      <c r="I2341" s="6" t="str">
        <f>IF(F2341="","",IFERROR(VLOOKUP(F2341,税费设置!$A$15:$B$27,2,FALSE),"含税不明"))</f>
        <v/>
      </c>
      <c r="J2341" s="6" t="str">
        <f t="shared" si="253"/>
        <v/>
      </c>
      <c r="K2341" s="6" t="str">
        <f>IF(AND(税费设置!$B$5="是",G2341="个人支出",J2341="应税"),"是","否")</f>
        <v>否</v>
      </c>
      <c r="L2341" s="8">
        <f t="shared" si="254"/>
        <v>0</v>
      </c>
      <c r="M2341" s="8">
        <f t="shared" si="255"/>
        <v>0</v>
      </c>
      <c r="N2341" s="8">
        <f t="shared" si="256"/>
        <v>0</v>
      </c>
      <c r="O2341" s="8">
        <f t="shared" si="257"/>
        <v>0</v>
      </c>
      <c r="P2341" s="8">
        <f>IF(K2341&lt;&gt;"是",0,IF(税费设置!$B$6="是",E2341/(1+税费设置!$B$10),E2341))</f>
        <v>0</v>
      </c>
      <c r="Q2341" s="8">
        <f>IF(K2341&lt;&gt;"是",0,P2341*税费设置!$B$8)</f>
        <v>0</v>
      </c>
      <c r="R2341" s="8">
        <f>IF(K2341&lt;&gt;"是",0,P2341*税费设置!$B$9)</f>
        <v>0</v>
      </c>
      <c r="S2341" s="8">
        <f t="shared" si="258"/>
        <v>0</v>
      </c>
    </row>
    <row r="2342" spans="1:19" ht="13.9">
      <c r="A2342" s="6" t="str">
        <f>IF(总支出!A2342="","",总支出!A2342)</f>
        <v/>
      </c>
      <c r="B2342" s="7" t="str">
        <f>IF(总支出!B2342="","",总支出!B2342)</f>
        <v/>
      </c>
      <c r="C2342" s="6" t="str">
        <f t="shared" si="252"/>
        <v/>
      </c>
      <c r="D2342" s="6" t="str">
        <f>IF(总支出!C2342="","",总支出!C2342)</f>
        <v/>
      </c>
      <c r="E2342" s="8" t="str">
        <f>IF(总支出!D2342="","",总支出!D2342)</f>
        <v/>
      </c>
      <c r="F2342" s="6" t="str">
        <f>IF(总支出!E2342="","",总支出!E2342)</f>
        <v/>
      </c>
      <c r="G2342" s="6" t="str">
        <f>IF(总支出!H2342="","",总支出!H2342)</f>
        <v/>
      </c>
      <c r="H2342" s="6" t="str">
        <f>IF(总支出!I2342="","自动",总支出!I2342)</f>
        <v>自动</v>
      </c>
      <c r="I2342" s="6" t="str">
        <f>IF(F2342="","",IFERROR(VLOOKUP(F2342,税费设置!$A$15:$B$27,2,FALSE),"含税不明"))</f>
        <v/>
      </c>
      <c r="J2342" s="6" t="str">
        <f t="shared" si="253"/>
        <v/>
      </c>
      <c r="K2342" s="6" t="str">
        <f>IF(AND(税费设置!$B$5="是",G2342="个人支出",J2342="应税"),"是","否")</f>
        <v>否</v>
      </c>
      <c r="L2342" s="8">
        <f t="shared" si="254"/>
        <v>0</v>
      </c>
      <c r="M2342" s="8">
        <f t="shared" si="255"/>
        <v>0</v>
      </c>
      <c r="N2342" s="8">
        <f t="shared" si="256"/>
        <v>0</v>
      </c>
      <c r="O2342" s="8">
        <f t="shared" si="257"/>
        <v>0</v>
      </c>
      <c r="P2342" s="8">
        <f>IF(K2342&lt;&gt;"是",0,IF(税费设置!$B$6="是",E2342/(1+税费设置!$B$10),E2342))</f>
        <v>0</v>
      </c>
      <c r="Q2342" s="8">
        <f>IF(K2342&lt;&gt;"是",0,P2342*税费设置!$B$8)</f>
        <v>0</v>
      </c>
      <c r="R2342" s="8">
        <f>IF(K2342&lt;&gt;"是",0,P2342*税费设置!$B$9)</f>
        <v>0</v>
      </c>
      <c r="S2342" s="8">
        <f t="shared" si="258"/>
        <v>0</v>
      </c>
    </row>
    <row r="2343" spans="1:19" ht="13.9">
      <c r="A2343" s="6" t="str">
        <f>IF(总支出!A2343="","",总支出!A2343)</f>
        <v/>
      </c>
      <c r="B2343" s="7" t="str">
        <f>IF(总支出!B2343="","",总支出!B2343)</f>
        <v/>
      </c>
      <c r="C2343" s="6" t="str">
        <f t="shared" si="252"/>
        <v/>
      </c>
      <c r="D2343" s="6" t="str">
        <f>IF(总支出!C2343="","",总支出!C2343)</f>
        <v/>
      </c>
      <c r="E2343" s="8" t="str">
        <f>IF(总支出!D2343="","",总支出!D2343)</f>
        <v/>
      </c>
      <c r="F2343" s="6" t="str">
        <f>IF(总支出!E2343="","",总支出!E2343)</f>
        <v/>
      </c>
      <c r="G2343" s="6" t="str">
        <f>IF(总支出!H2343="","",总支出!H2343)</f>
        <v/>
      </c>
      <c r="H2343" s="6" t="str">
        <f>IF(总支出!I2343="","自动",总支出!I2343)</f>
        <v>自动</v>
      </c>
      <c r="I2343" s="6" t="str">
        <f>IF(F2343="","",IFERROR(VLOOKUP(F2343,税费设置!$A$15:$B$27,2,FALSE),"含税不明"))</f>
        <v/>
      </c>
      <c r="J2343" s="6" t="str">
        <f t="shared" si="253"/>
        <v/>
      </c>
      <c r="K2343" s="6" t="str">
        <f>IF(AND(税费设置!$B$5="是",G2343="个人支出",J2343="应税"),"是","否")</f>
        <v>否</v>
      </c>
      <c r="L2343" s="8">
        <f t="shared" si="254"/>
        <v>0</v>
      </c>
      <c r="M2343" s="8">
        <f t="shared" si="255"/>
        <v>0</v>
      </c>
      <c r="N2343" s="8">
        <f t="shared" si="256"/>
        <v>0</v>
      </c>
      <c r="O2343" s="8">
        <f t="shared" si="257"/>
        <v>0</v>
      </c>
      <c r="P2343" s="8">
        <f>IF(K2343&lt;&gt;"是",0,IF(税费设置!$B$6="是",E2343/(1+税费设置!$B$10),E2343))</f>
        <v>0</v>
      </c>
      <c r="Q2343" s="8">
        <f>IF(K2343&lt;&gt;"是",0,P2343*税费设置!$B$8)</f>
        <v>0</v>
      </c>
      <c r="R2343" s="8">
        <f>IF(K2343&lt;&gt;"是",0,P2343*税费设置!$B$9)</f>
        <v>0</v>
      </c>
      <c r="S2343" s="8">
        <f t="shared" si="258"/>
        <v>0</v>
      </c>
    </row>
    <row r="2344" spans="1:19" ht="13.9">
      <c r="A2344" s="6" t="str">
        <f>IF(总支出!A2344="","",总支出!A2344)</f>
        <v/>
      </c>
      <c r="B2344" s="7" t="str">
        <f>IF(总支出!B2344="","",总支出!B2344)</f>
        <v/>
      </c>
      <c r="C2344" s="6" t="str">
        <f t="shared" si="252"/>
        <v/>
      </c>
      <c r="D2344" s="6" t="str">
        <f>IF(总支出!C2344="","",总支出!C2344)</f>
        <v/>
      </c>
      <c r="E2344" s="8" t="str">
        <f>IF(总支出!D2344="","",总支出!D2344)</f>
        <v/>
      </c>
      <c r="F2344" s="6" t="str">
        <f>IF(总支出!E2344="","",总支出!E2344)</f>
        <v/>
      </c>
      <c r="G2344" s="6" t="str">
        <f>IF(总支出!H2344="","",总支出!H2344)</f>
        <v/>
      </c>
      <c r="H2344" s="6" t="str">
        <f>IF(总支出!I2344="","自动",总支出!I2344)</f>
        <v>自动</v>
      </c>
      <c r="I2344" s="6" t="str">
        <f>IF(F2344="","",IFERROR(VLOOKUP(F2344,税费设置!$A$15:$B$27,2,FALSE),"含税不明"))</f>
        <v/>
      </c>
      <c r="J2344" s="6" t="str">
        <f t="shared" si="253"/>
        <v/>
      </c>
      <c r="K2344" s="6" t="str">
        <f>IF(AND(税费设置!$B$5="是",G2344="个人支出",J2344="应税"),"是","否")</f>
        <v>否</v>
      </c>
      <c r="L2344" s="8">
        <f t="shared" si="254"/>
        <v>0</v>
      </c>
      <c r="M2344" s="8">
        <f t="shared" si="255"/>
        <v>0</v>
      </c>
      <c r="N2344" s="8">
        <f t="shared" si="256"/>
        <v>0</v>
      </c>
      <c r="O2344" s="8">
        <f t="shared" si="257"/>
        <v>0</v>
      </c>
      <c r="P2344" s="8">
        <f>IF(K2344&lt;&gt;"是",0,IF(税费设置!$B$6="是",E2344/(1+税费设置!$B$10),E2344))</f>
        <v>0</v>
      </c>
      <c r="Q2344" s="8">
        <f>IF(K2344&lt;&gt;"是",0,P2344*税费设置!$B$8)</f>
        <v>0</v>
      </c>
      <c r="R2344" s="8">
        <f>IF(K2344&lt;&gt;"是",0,P2344*税费设置!$B$9)</f>
        <v>0</v>
      </c>
      <c r="S2344" s="8">
        <f t="shared" si="258"/>
        <v>0</v>
      </c>
    </row>
    <row r="2345" spans="1:19" ht="13.9">
      <c r="A2345" s="6" t="str">
        <f>IF(总支出!A2345="","",总支出!A2345)</f>
        <v/>
      </c>
      <c r="B2345" s="7" t="str">
        <f>IF(总支出!B2345="","",总支出!B2345)</f>
        <v/>
      </c>
      <c r="C2345" s="6" t="str">
        <f t="shared" si="252"/>
        <v/>
      </c>
      <c r="D2345" s="6" t="str">
        <f>IF(总支出!C2345="","",总支出!C2345)</f>
        <v/>
      </c>
      <c r="E2345" s="8" t="str">
        <f>IF(总支出!D2345="","",总支出!D2345)</f>
        <v/>
      </c>
      <c r="F2345" s="6" t="str">
        <f>IF(总支出!E2345="","",总支出!E2345)</f>
        <v/>
      </c>
      <c r="G2345" s="6" t="str">
        <f>IF(总支出!H2345="","",总支出!H2345)</f>
        <v/>
      </c>
      <c r="H2345" s="6" t="str">
        <f>IF(总支出!I2345="","自动",总支出!I2345)</f>
        <v>自动</v>
      </c>
      <c r="I2345" s="6" t="str">
        <f>IF(F2345="","",IFERROR(VLOOKUP(F2345,税费设置!$A$15:$B$27,2,FALSE),"含税不明"))</f>
        <v/>
      </c>
      <c r="J2345" s="6" t="str">
        <f t="shared" si="253"/>
        <v/>
      </c>
      <c r="K2345" s="6" t="str">
        <f>IF(AND(税费设置!$B$5="是",G2345="个人支出",J2345="应税"),"是","否")</f>
        <v>否</v>
      </c>
      <c r="L2345" s="8">
        <f t="shared" si="254"/>
        <v>0</v>
      </c>
      <c r="M2345" s="8">
        <f t="shared" si="255"/>
        <v>0</v>
      </c>
      <c r="N2345" s="8">
        <f t="shared" si="256"/>
        <v>0</v>
      </c>
      <c r="O2345" s="8">
        <f t="shared" si="257"/>
        <v>0</v>
      </c>
      <c r="P2345" s="8">
        <f>IF(K2345&lt;&gt;"是",0,IF(税费设置!$B$6="是",E2345/(1+税费设置!$B$10),E2345))</f>
        <v>0</v>
      </c>
      <c r="Q2345" s="8">
        <f>IF(K2345&lt;&gt;"是",0,P2345*税费设置!$B$8)</f>
        <v>0</v>
      </c>
      <c r="R2345" s="8">
        <f>IF(K2345&lt;&gt;"是",0,P2345*税费设置!$B$9)</f>
        <v>0</v>
      </c>
      <c r="S2345" s="8">
        <f t="shared" si="258"/>
        <v>0</v>
      </c>
    </row>
    <row r="2346" spans="1:19" ht="13.9">
      <c r="A2346" s="6" t="str">
        <f>IF(总支出!A2346="","",总支出!A2346)</f>
        <v/>
      </c>
      <c r="B2346" s="7" t="str">
        <f>IF(总支出!B2346="","",总支出!B2346)</f>
        <v/>
      </c>
      <c r="C2346" s="6" t="str">
        <f t="shared" si="252"/>
        <v/>
      </c>
      <c r="D2346" s="6" t="str">
        <f>IF(总支出!C2346="","",总支出!C2346)</f>
        <v/>
      </c>
      <c r="E2346" s="8" t="str">
        <f>IF(总支出!D2346="","",总支出!D2346)</f>
        <v/>
      </c>
      <c r="F2346" s="6" t="str">
        <f>IF(总支出!E2346="","",总支出!E2346)</f>
        <v/>
      </c>
      <c r="G2346" s="6" t="str">
        <f>IF(总支出!H2346="","",总支出!H2346)</f>
        <v/>
      </c>
      <c r="H2346" s="6" t="str">
        <f>IF(总支出!I2346="","自动",总支出!I2346)</f>
        <v>自动</v>
      </c>
      <c r="I2346" s="6" t="str">
        <f>IF(F2346="","",IFERROR(VLOOKUP(F2346,税费设置!$A$15:$B$27,2,FALSE),"含税不明"))</f>
        <v/>
      </c>
      <c r="J2346" s="6" t="str">
        <f t="shared" si="253"/>
        <v/>
      </c>
      <c r="K2346" s="6" t="str">
        <f>IF(AND(税费设置!$B$5="是",G2346="个人支出",J2346="应税"),"是","否")</f>
        <v>否</v>
      </c>
      <c r="L2346" s="8">
        <f t="shared" si="254"/>
        <v>0</v>
      </c>
      <c r="M2346" s="8">
        <f t="shared" si="255"/>
        <v>0</v>
      </c>
      <c r="N2346" s="8">
        <f t="shared" si="256"/>
        <v>0</v>
      </c>
      <c r="O2346" s="8">
        <f t="shared" si="257"/>
        <v>0</v>
      </c>
      <c r="P2346" s="8">
        <f>IF(K2346&lt;&gt;"是",0,IF(税费设置!$B$6="是",E2346/(1+税费设置!$B$10),E2346))</f>
        <v>0</v>
      </c>
      <c r="Q2346" s="8">
        <f>IF(K2346&lt;&gt;"是",0,P2346*税费设置!$B$8)</f>
        <v>0</v>
      </c>
      <c r="R2346" s="8">
        <f>IF(K2346&lt;&gt;"是",0,P2346*税费设置!$B$9)</f>
        <v>0</v>
      </c>
      <c r="S2346" s="8">
        <f t="shared" si="258"/>
        <v>0</v>
      </c>
    </row>
    <row r="2347" spans="1:19" ht="13.9">
      <c r="A2347" s="6" t="str">
        <f>IF(总支出!A2347="","",总支出!A2347)</f>
        <v/>
      </c>
      <c r="B2347" s="7" t="str">
        <f>IF(总支出!B2347="","",总支出!B2347)</f>
        <v/>
      </c>
      <c r="C2347" s="6" t="str">
        <f t="shared" si="252"/>
        <v/>
      </c>
      <c r="D2347" s="6" t="str">
        <f>IF(总支出!C2347="","",总支出!C2347)</f>
        <v/>
      </c>
      <c r="E2347" s="8" t="str">
        <f>IF(总支出!D2347="","",总支出!D2347)</f>
        <v/>
      </c>
      <c r="F2347" s="6" t="str">
        <f>IF(总支出!E2347="","",总支出!E2347)</f>
        <v/>
      </c>
      <c r="G2347" s="6" t="str">
        <f>IF(总支出!H2347="","",总支出!H2347)</f>
        <v/>
      </c>
      <c r="H2347" s="6" t="str">
        <f>IF(总支出!I2347="","自动",总支出!I2347)</f>
        <v>自动</v>
      </c>
      <c r="I2347" s="6" t="str">
        <f>IF(F2347="","",IFERROR(VLOOKUP(F2347,税费设置!$A$15:$B$27,2,FALSE),"含税不明"))</f>
        <v/>
      </c>
      <c r="J2347" s="6" t="str">
        <f t="shared" si="253"/>
        <v/>
      </c>
      <c r="K2347" s="6" t="str">
        <f>IF(AND(税费设置!$B$5="是",G2347="个人支出",J2347="应税"),"是","否")</f>
        <v>否</v>
      </c>
      <c r="L2347" s="8">
        <f t="shared" si="254"/>
        <v>0</v>
      </c>
      <c r="M2347" s="8">
        <f t="shared" si="255"/>
        <v>0</v>
      </c>
      <c r="N2347" s="8">
        <f t="shared" si="256"/>
        <v>0</v>
      </c>
      <c r="O2347" s="8">
        <f t="shared" si="257"/>
        <v>0</v>
      </c>
      <c r="P2347" s="8">
        <f>IF(K2347&lt;&gt;"是",0,IF(税费设置!$B$6="是",E2347/(1+税费设置!$B$10),E2347))</f>
        <v>0</v>
      </c>
      <c r="Q2347" s="8">
        <f>IF(K2347&lt;&gt;"是",0,P2347*税费设置!$B$8)</f>
        <v>0</v>
      </c>
      <c r="R2347" s="8">
        <f>IF(K2347&lt;&gt;"是",0,P2347*税费设置!$B$9)</f>
        <v>0</v>
      </c>
      <c r="S2347" s="8">
        <f t="shared" si="258"/>
        <v>0</v>
      </c>
    </row>
    <row r="2348" spans="1:19" ht="13.9">
      <c r="A2348" s="6" t="str">
        <f>IF(总支出!A2348="","",总支出!A2348)</f>
        <v/>
      </c>
      <c r="B2348" s="7" t="str">
        <f>IF(总支出!B2348="","",总支出!B2348)</f>
        <v/>
      </c>
      <c r="C2348" s="6" t="str">
        <f t="shared" si="252"/>
        <v/>
      </c>
      <c r="D2348" s="6" t="str">
        <f>IF(总支出!C2348="","",总支出!C2348)</f>
        <v/>
      </c>
      <c r="E2348" s="8" t="str">
        <f>IF(总支出!D2348="","",总支出!D2348)</f>
        <v/>
      </c>
      <c r="F2348" s="6" t="str">
        <f>IF(总支出!E2348="","",总支出!E2348)</f>
        <v/>
      </c>
      <c r="G2348" s="6" t="str">
        <f>IF(总支出!H2348="","",总支出!H2348)</f>
        <v/>
      </c>
      <c r="H2348" s="6" t="str">
        <f>IF(总支出!I2348="","自动",总支出!I2348)</f>
        <v>自动</v>
      </c>
      <c r="I2348" s="6" t="str">
        <f>IF(F2348="","",IFERROR(VLOOKUP(F2348,税费设置!$A$15:$B$27,2,FALSE),"含税不明"))</f>
        <v/>
      </c>
      <c r="J2348" s="6" t="str">
        <f t="shared" si="253"/>
        <v/>
      </c>
      <c r="K2348" s="6" t="str">
        <f>IF(AND(税费设置!$B$5="是",G2348="个人支出",J2348="应税"),"是","否")</f>
        <v>否</v>
      </c>
      <c r="L2348" s="8">
        <f t="shared" si="254"/>
        <v>0</v>
      </c>
      <c r="M2348" s="8">
        <f t="shared" si="255"/>
        <v>0</v>
      </c>
      <c r="N2348" s="8">
        <f t="shared" si="256"/>
        <v>0</v>
      </c>
      <c r="O2348" s="8">
        <f t="shared" si="257"/>
        <v>0</v>
      </c>
      <c r="P2348" s="8">
        <f>IF(K2348&lt;&gt;"是",0,IF(税费设置!$B$6="是",E2348/(1+税费设置!$B$10),E2348))</f>
        <v>0</v>
      </c>
      <c r="Q2348" s="8">
        <f>IF(K2348&lt;&gt;"是",0,P2348*税费设置!$B$8)</f>
        <v>0</v>
      </c>
      <c r="R2348" s="8">
        <f>IF(K2348&lt;&gt;"是",0,P2348*税费设置!$B$9)</f>
        <v>0</v>
      </c>
      <c r="S2348" s="8">
        <f t="shared" si="258"/>
        <v>0</v>
      </c>
    </row>
    <row r="2349" spans="1:19" ht="13.9">
      <c r="A2349" s="6" t="str">
        <f>IF(总支出!A2349="","",总支出!A2349)</f>
        <v/>
      </c>
      <c r="B2349" s="7" t="str">
        <f>IF(总支出!B2349="","",总支出!B2349)</f>
        <v/>
      </c>
      <c r="C2349" s="6" t="str">
        <f t="shared" si="252"/>
        <v/>
      </c>
      <c r="D2349" s="6" t="str">
        <f>IF(总支出!C2349="","",总支出!C2349)</f>
        <v/>
      </c>
      <c r="E2349" s="8" t="str">
        <f>IF(总支出!D2349="","",总支出!D2349)</f>
        <v/>
      </c>
      <c r="F2349" s="6" t="str">
        <f>IF(总支出!E2349="","",总支出!E2349)</f>
        <v/>
      </c>
      <c r="G2349" s="6" t="str">
        <f>IF(总支出!H2349="","",总支出!H2349)</f>
        <v/>
      </c>
      <c r="H2349" s="6" t="str">
        <f>IF(总支出!I2349="","自动",总支出!I2349)</f>
        <v>自动</v>
      </c>
      <c r="I2349" s="6" t="str">
        <f>IF(F2349="","",IFERROR(VLOOKUP(F2349,税费设置!$A$15:$B$27,2,FALSE),"含税不明"))</f>
        <v/>
      </c>
      <c r="J2349" s="6" t="str">
        <f t="shared" si="253"/>
        <v/>
      </c>
      <c r="K2349" s="6" t="str">
        <f>IF(AND(税费设置!$B$5="是",G2349="个人支出",J2349="应税"),"是","否")</f>
        <v>否</v>
      </c>
      <c r="L2349" s="8">
        <f t="shared" si="254"/>
        <v>0</v>
      </c>
      <c r="M2349" s="8">
        <f t="shared" si="255"/>
        <v>0</v>
      </c>
      <c r="N2349" s="8">
        <f t="shared" si="256"/>
        <v>0</v>
      </c>
      <c r="O2349" s="8">
        <f t="shared" si="257"/>
        <v>0</v>
      </c>
      <c r="P2349" s="8">
        <f>IF(K2349&lt;&gt;"是",0,IF(税费设置!$B$6="是",E2349/(1+税费设置!$B$10),E2349))</f>
        <v>0</v>
      </c>
      <c r="Q2349" s="8">
        <f>IF(K2349&lt;&gt;"是",0,P2349*税费设置!$B$8)</f>
        <v>0</v>
      </c>
      <c r="R2349" s="8">
        <f>IF(K2349&lt;&gt;"是",0,P2349*税费设置!$B$9)</f>
        <v>0</v>
      </c>
      <c r="S2349" s="8">
        <f t="shared" si="258"/>
        <v>0</v>
      </c>
    </row>
    <row r="2350" spans="1:19" ht="13.9">
      <c r="A2350" s="6" t="str">
        <f>IF(总支出!A2350="","",总支出!A2350)</f>
        <v/>
      </c>
      <c r="B2350" s="7" t="str">
        <f>IF(总支出!B2350="","",总支出!B2350)</f>
        <v/>
      </c>
      <c r="C2350" s="6" t="str">
        <f t="shared" si="252"/>
        <v/>
      </c>
      <c r="D2350" s="6" t="str">
        <f>IF(总支出!C2350="","",总支出!C2350)</f>
        <v/>
      </c>
      <c r="E2350" s="8" t="str">
        <f>IF(总支出!D2350="","",总支出!D2350)</f>
        <v/>
      </c>
      <c r="F2350" s="6" t="str">
        <f>IF(总支出!E2350="","",总支出!E2350)</f>
        <v/>
      </c>
      <c r="G2350" s="6" t="str">
        <f>IF(总支出!H2350="","",总支出!H2350)</f>
        <v/>
      </c>
      <c r="H2350" s="6" t="str">
        <f>IF(总支出!I2350="","自动",总支出!I2350)</f>
        <v>自动</v>
      </c>
      <c r="I2350" s="6" t="str">
        <f>IF(F2350="","",IFERROR(VLOOKUP(F2350,税费设置!$A$15:$B$27,2,FALSE),"含税不明"))</f>
        <v/>
      </c>
      <c r="J2350" s="6" t="str">
        <f t="shared" si="253"/>
        <v/>
      </c>
      <c r="K2350" s="6" t="str">
        <f>IF(AND(税费设置!$B$5="是",G2350="个人支出",J2350="应税"),"是","否")</f>
        <v>否</v>
      </c>
      <c r="L2350" s="8">
        <f t="shared" si="254"/>
        <v>0</v>
      </c>
      <c r="M2350" s="8">
        <f t="shared" si="255"/>
        <v>0</v>
      </c>
      <c r="N2350" s="8">
        <f t="shared" si="256"/>
        <v>0</v>
      </c>
      <c r="O2350" s="8">
        <f t="shared" si="257"/>
        <v>0</v>
      </c>
      <c r="P2350" s="8">
        <f>IF(K2350&lt;&gt;"是",0,IF(税费设置!$B$6="是",E2350/(1+税费设置!$B$10),E2350))</f>
        <v>0</v>
      </c>
      <c r="Q2350" s="8">
        <f>IF(K2350&lt;&gt;"是",0,P2350*税费设置!$B$8)</f>
        <v>0</v>
      </c>
      <c r="R2350" s="8">
        <f>IF(K2350&lt;&gt;"是",0,P2350*税费设置!$B$9)</f>
        <v>0</v>
      </c>
      <c r="S2350" s="8">
        <f t="shared" si="258"/>
        <v>0</v>
      </c>
    </row>
    <row r="2351" spans="1:19" ht="13.9">
      <c r="A2351" s="6" t="str">
        <f>IF(总支出!A2351="","",总支出!A2351)</f>
        <v/>
      </c>
      <c r="B2351" s="7" t="str">
        <f>IF(总支出!B2351="","",总支出!B2351)</f>
        <v/>
      </c>
      <c r="C2351" s="6" t="str">
        <f t="shared" si="252"/>
        <v/>
      </c>
      <c r="D2351" s="6" t="str">
        <f>IF(总支出!C2351="","",总支出!C2351)</f>
        <v/>
      </c>
      <c r="E2351" s="8" t="str">
        <f>IF(总支出!D2351="","",总支出!D2351)</f>
        <v/>
      </c>
      <c r="F2351" s="6" t="str">
        <f>IF(总支出!E2351="","",总支出!E2351)</f>
        <v/>
      </c>
      <c r="G2351" s="6" t="str">
        <f>IF(总支出!H2351="","",总支出!H2351)</f>
        <v/>
      </c>
      <c r="H2351" s="6" t="str">
        <f>IF(总支出!I2351="","自动",总支出!I2351)</f>
        <v>自动</v>
      </c>
      <c r="I2351" s="6" t="str">
        <f>IF(F2351="","",IFERROR(VLOOKUP(F2351,税费设置!$A$15:$B$27,2,FALSE),"含税不明"))</f>
        <v/>
      </c>
      <c r="J2351" s="6" t="str">
        <f t="shared" si="253"/>
        <v/>
      </c>
      <c r="K2351" s="6" t="str">
        <f>IF(AND(税费设置!$B$5="是",G2351="个人支出",J2351="应税"),"是","否")</f>
        <v>否</v>
      </c>
      <c r="L2351" s="8">
        <f t="shared" si="254"/>
        <v>0</v>
      </c>
      <c r="M2351" s="8">
        <f t="shared" si="255"/>
        <v>0</v>
      </c>
      <c r="N2351" s="8">
        <f t="shared" si="256"/>
        <v>0</v>
      </c>
      <c r="O2351" s="8">
        <f t="shared" si="257"/>
        <v>0</v>
      </c>
      <c r="P2351" s="8">
        <f>IF(K2351&lt;&gt;"是",0,IF(税费设置!$B$6="是",E2351/(1+税费设置!$B$10),E2351))</f>
        <v>0</v>
      </c>
      <c r="Q2351" s="8">
        <f>IF(K2351&lt;&gt;"是",0,P2351*税费设置!$B$8)</f>
        <v>0</v>
      </c>
      <c r="R2351" s="8">
        <f>IF(K2351&lt;&gt;"是",0,P2351*税费设置!$B$9)</f>
        <v>0</v>
      </c>
      <c r="S2351" s="8">
        <f t="shared" si="258"/>
        <v>0</v>
      </c>
    </row>
    <row r="2352" spans="1:19" ht="13.9">
      <c r="A2352" s="6" t="str">
        <f>IF(总支出!A2352="","",总支出!A2352)</f>
        <v/>
      </c>
      <c r="B2352" s="7" t="str">
        <f>IF(总支出!B2352="","",总支出!B2352)</f>
        <v/>
      </c>
      <c r="C2352" s="6" t="str">
        <f t="shared" si="252"/>
        <v/>
      </c>
      <c r="D2352" s="6" t="str">
        <f>IF(总支出!C2352="","",总支出!C2352)</f>
        <v/>
      </c>
      <c r="E2352" s="8" t="str">
        <f>IF(总支出!D2352="","",总支出!D2352)</f>
        <v/>
      </c>
      <c r="F2352" s="6" t="str">
        <f>IF(总支出!E2352="","",总支出!E2352)</f>
        <v/>
      </c>
      <c r="G2352" s="6" t="str">
        <f>IF(总支出!H2352="","",总支出!H2352)</f>
        <v/>
      </c>
      <c r="H2352" s="6" t="str">
        <f>IF(总支出!I2352="","自动",总支出!I2352)</f>
        <v>自动</v>
      </c>
      <c r="I2352" s="6" t="str">
        <f>IF(F2352="","",IFERROR(VLOOKUP(F2352,税费设置!$A$15:$B$27,2,FALSE),"含税不明"))</f>
        <v/>
      </c>
      <c r="J2352" s="6" t="str">
        <f t="shared" si="253"/>
        <v/>
      </c>
      <c r="K2352" s="6" t="str">
        <f>IF(AND(税费设置!$B$5="是",G2352="个人支出",J2352="应税"),"是","否")</f>
        <v>否</v>
      </c>
      <c r="L2352" s="8">
        <f t="shared" si="254"/>
        <v>0</v>
      </c>
      <c r="M2352" s="8">
        <f t="shared" si="255"/>
        <v>0</v>
      </c>
      <c r="N2352" s="8">
        <f t="shared" si="256"/>
        <v>0</v>
      </c>
      <c r="O2352" s="8">
        <f t="shared" si="257"/>
        <v>0</v>
      </c>
      <c r="P2352" s="8">
        <f>IF(K2352&lt;&gt;"是",0,IF(税费设置!$B$6="是",E2352/(1+税费设置!$B$10),E2352))</f>
        <v>0</v>
      </c>
      <c r="Q2352" s="8">
        <f>IF(K2352&lt;&gt;"是",0,P2352*税费设置!$B$8)</f>
        <v>0</v>
      </c>
      <c r="R2352" s="8">
        <f>IF(K2352&lt;&gt;"是",0,P2352*税费设置!$B$9)</f>
        <v>0</v>
      </c>
      <c r="S2352" s="8">
        <f t="shared" si="258"/>
        <v>0</v>
      </c>
    </row>
    <row r="2353" spans="1:19" ht="13.9">
      <c r="A2353" s="6" t="str">
        <f>IF(总支出!A2353="","",总支出!A2353)</f>
        <v/>
      </c>
      <c r="B2353" s="7" t="str">
        <f>IF(总支出!B2353="","",总支出!B2353)</f>
        <v/>
      </c>
      <c r="C2353" s="6" t="str">
        <f t="shared" si="252"/>
        <v/>
      </c>
      <c r="D2353" s="6" t="str">
        <f>IF(总支出!C2353="","",总支出!C2353)</f>
        <v/>
      </c>
      <c r="E2353" s="8" t="str">
        <f>IF(总支出!D2353="","",总支出!D2353)</f>
        <v/>
      </c>
      <c r="F2353" s="6" t="str">
        <f>IF(总支出!E2353="","",总支出!E2353)</f>
        <v/>
      </c>
      <c r="G2353" s="6" t="str">
        <f>IF(总支出!H2353="","",总支出!H2353)</f>
        <v/>
      </c>
      <c r="H2353" s="6" t="str">
        <f>IF(总支出!I2353="","自动",总支出!I2353)</f>
        <v>自动</v>
      </c>
      <c r="I2353" s="6" t="str">
        <f>IF(F2353="","",IFERROR(VLOOKUP(F2353,税费设置!$A$15:$B$27,2,FALSE),"含税不明"))</f>
        <v/>
      </c>
      <c r="J2353" s="6" t="str">
        <f t="shared" si="253"/>
        <v/>
      </c>
      <c r="K2353" s="6" t="str">
        <f>IF(AND(税费设置!$B$5="是",G2353="个人支出",J2353="应税"),"是","否")</f>
        <v>否</v>
      </c>
      <c r="L2353" s="8">
        <f t="shared" si="254"/>
        <v>0</v>
      </c>
      <c r="M2353" s="8">
        <f t="shared" si="255"/>
        <v>0</v>
      </c>
      <c r="N2353" s="8">
        <f t="shared" si="256"/>
        <v>0</v>
      </c>
      <c r="O2353" s="8">
        <f t="shared" si="257"/>
        <v>0</v>
      </c>
      <c r="P2353" s="8">
        <f>IF(K2353&lt;&gt;"是",0,IF(税费设置!$B$6="是",E2353/(1+税费设置!$B$10),E2353))</f>
        <v>0</v>
      </c>
      <c r="Q2353" s="8">
        <f>IF(K2353&lt;&gt;"是",0,P2353*税费设置!$B$8)</f>
        <v>0</v>
      </c>
      <c r="R2353" s="8">
        <f>IF(K2353&lt;&gt;"是",0,P2353*税费设置!$B$9)</f>
        <v>0</v>
      </c>
      <c r="S2353" s="8">
        <f t="shared" si="258"/>
        <v>0</v>
      </c>
    </row>
    <row r="2354" spans="1:19" ht="13.9">
      <c r="A2354" s="6" t="str">
        <f>IF(总支出!A2354="","",总支出!A2354)</f>
        <v/>
      </c>
      <c r="B2354" s="7" t="str">
        <f>IF(总支出!B2354="","",总支出!B2354)</f>
        <v/>
      </c>
      <c r="C2354" s="6" t="str">
        <f t="shared" si="252"/>
        <v/>
      </c>
      <c r="D2354" s="6" t="str">
        <f>IF(总支出!C2354="","",总支出!C2354)</f>
        <v/>
      </c>
      <c r="E2354" s="8" t="str">
        <f>IF(总支出!D2354="","",总支出!D2354)</f>
        <v/>
      </c>
      <c r="F2354" s="6" t="str">
        <f>IF(总支出!E2354="","",总支出!E2354)</f>
        <v/>
      </c>
      <c r="G2354" s="6" t="str">
        <f>IF(总支出!H2354="","",总支出!H2354)</f>
        <v/>
      </c>
      <c r="H2354" s="6" t="str">
        <f>IF(总支出!I2354="","自动",总支出!I2354)</f>
        <v>自动</v>
      </c>
      <c r="I2354" s="6" t="str">
        <f>IF(F2354="","",IFERROR(VLOOKUP(F2354,税费设置!$A$15:$B$27,2,FALSE),"含税不明"))</f>
        <v/>
      </c>
      <c r="J2354" s="6" t="str">
        <f t="shared" si="253"/>
        <v/>
      </c>
      <c r="K2354" s="6" t="str">
        <f>IF(AND(税费设置!$B$5="是",G2354="个人支出",J2354="应税"),"是","否")</f>
        <v>否</v>
      </c>
      <c r="L2354" s="8">
        <f t="shared" si="254"/>
        <v>0</v>
      </c>
      <c r="M2354" s="8">
        <f t="shared" si="255"/>
        <v>0</v>
      </c>
      <c r="N2354" s="8">
        <f t="shared" si="256"/>
        <v>0</v>
      </c>
      <c r="O2354" s="8">
        <f t="shared" si="257"/>
        <v>0</v>
      </c>
      <c r="P2354" s="8">
        <f>IF(K2354&lt;&gt;"是",0,IF(税费设置!$B$6="是",E2354/(1+税费设置!$B$10),E2354))</f>
        <v>0</v>
      </c>
      <c r="Q2354" s="8">
        <f>IF(K2354&lt;&gt;"是",0,P2354*税费设置!$B$8)</f>
        <v>0</v>
      </c>
      <c r="R2354" s="8">
        <f>IF(K2354&lt;&gt;"是",0,P2354*税费设置!$B$9)</f>
        <v>0</v>
      </c>
      <c r="S2354" s="8">
        <f t="shared" si="258"/>
        <v>0</v>
      </c>
    </row>
    <row r="2355" spans="1:19" ht="13.9">
      <c r="A2355" s="6" t="str">
        <f>IF(总支出!A2355="","",总支出!A2355)</f>
        <v/>
      </c>
      <c r="B2355" s="7" t="str">
        <f>IF(总支出!B2355="","",总支出!B2355)</f>
        <v/>
      </c>
      <c r="C2355" s="6" t="str">
        <f t="shared" si="252"/>
        <v/>
      </c>
      <c r="D2355" s="6" t="str">
        <f>IF(总支出!C2355="","",总支出!C2355)</f>
        <v/>
      </c>
      <c r="E2355" s="8" t="str">
        <f>IF(总支出!D2355="","",总支出!D2355)</f>
        <v/>
      </c>
      <c r="F2355" s="6" t="str">
        <f>IF(总支出!E2355="","",总支出!E2355)</f>
        <v/>
      </c>
      <c r="G2355" s="6" t="str">
        <f>IF(总支出!H2355="","",总支出!H2355)</f>
        <v/>
      </c>
      <c r="H2355" s="6" t="str">
        <f>IF(总支出!I2355="","自动",总支出!I2355)</f>
        <v>自动</v>
      </c>
      <c r="I2355" s="6" t="str">
        <f>IF(F2355="","",IFERROR(VLOOKUP(F2355,税费设置!$A$15:$B$27,2,FALSE),"含税不明"))</f>
        <v/>
      </c>
      <c r="J2355" s="6" t="str">
        <f t="shared" si="253"/>
        <v/>
      </c>
      <c r="K2355" s="6" t="str">
        <f>IF(AND(税费设置!$B$5="是",G2355="个人支出",J2355="应税"),"是","否")</f>
        <v>否</v>
      </c>
      <c r="L2355" s="8">
        <f t="shared" si="254"/>
        <v>0</v>
      </c>
      <c r="M2355" s="8">
        <f t="shared" si="255"/>
        <v>0</v>
      </c>
      <c r="N2355" s="8">
        <f t="shared" si="256"/>
        <v>0</v>
      </c>
      <c r="O2355" s="8">
        <f t="shared" si="257"/>
        <v>0</v>
      </c>
      <c r="P2355" s="8">
        <f>IF(K2355&lt;&gt;"是",0,IF(税费设置!$B$6="是",E2355/(1+税费设置!$B$10),E2355))</f>
        <v>0</v>
      </c>
      <c r="Q2355" s="8">
        <f>IF(K2355&lt;&gt;"是",0,P2355*税费设置!$B$8)</f>
        <v>0</v>
      </c>
      <c r="R2355" s="8">
        <f>IF(K2355&lt;&gt;"是",0,P2355*税费设置!$B$9)</f>
        <v>0</v>
      </c>
      <c r="S2355" s="8">
        <f t="shared" si="258"/>
        <v>0</v>
      </c>
    </row>
    <row r="2356" spans="1:19" ht="13.9">
      <c r="A2356" s="6" t="str">
        <f>IF(总支出!A2356="","",总支出!A2356)</f>
        <v/>
      </c>
      <c r="B2356" s="7" t="str">
        <f>IF(总支出!B2356="","",总支出!B2356)</f>
        <v/>
      </c>
      <c r="C2356" s="6" t="str">
        <f t="shared" si="252"/>
        <v/>
      </c>
      <c r="D2356" s="6" t="str">
        <f>IF(总支出!C2356="","",总支出!C2356)</f>
        <v/>
      </c>
      <c r="E2356" s="8" t="str">
        <f>IF(总支出!D2356="","",总支出!D2356)</f>
        <v/>
      </c>
      <c r="F2356" s="6" t="str">
        <f>IF(总支出!E2356="","",总支出!E2356)</f>
        <v/>
      </c>
      <c r="G2356" s="6" t="str">
        <f>IF(总支出!H2356="","",总支出!H2356)</f>
        <v/>
      </c>
      <c r="H2356" s="6" t="str">
        <f>IF(总支出!I2356="","自动",总支出!I2356)</f>
        <v>自动</v>
      </c>
      <c r="I2356" s="6" t="str">
        <f>IF(F2356="","",IFERROR(VLOOKUP(F2356,税费设置!$A$15:$B$27,2,FALSE),"含税不明"))</f>
        <v/>
      </c>
      <c r="J2356" s="6" t="str">
        <f t="shared" si="253"/>
        <v/>
      </c>
      <c r="K2356" s="6" t="str">
        <f>IF(AND(税费设置!$B$5="是",G2356="个人支出",J2356="应税"),"是","否")</f>
        <v>否</v>
      </c>
      <c r="L2356" s="8">
        <f t="shared" si="254"/>
        <v>0</v>
      </c>
      <c r="M2356" s="8">
        <f t="shared" si="255"/>
        <v>0</v>
      </c>
      <c r="N2356" s="8">
        <f t="shared" si="256"/>
        <v>0</v>
      </c>
      <c r="O2356" s="8">
        <f t="shared" si="257"/>
        <v>0</v>
      </c>
      <c r="P2356" s="8">
        <f>IF(K2356&lt;&gt;"是",0,IF(税费设置!$B$6="是",E2356/(1+税费设置!$B$10),E2356))</f>
        <v>0</v>
      </c>
      <c r="Q2356" s="8">
        <f>IF(K2356&lt;&gt;"是",0,P2356*税费设置!$B$8)</f>
        <v>0</v>
      </c>
      <c r="R2356" s="8">
        <f>IF(K2356&lt;&gt;"是",0,P2356*税费设置!$B$9)</f>
        <v>0</v>
      </c>
      <c r="S2356" s="8">
        <f t="shared" si="258"/>
        <v>0</v>
      </c>
    </row>
    <row r="2357" spans="1:19" ht="13.9">
      <c r="A2357" s="6" t="str">
        <f>IF(总支出!A2357="","",总支出!A2357)</f>
        <v/>
      </c>
      <c r="B2357" s="7" t="str">
        <f>IF(总支出!B2357="","",总支出!B2357)</f>
        <v/>
      </c>
      <c r="C2357" s="6" t="str">
        <f t="shared" si="252"/>
        <v/>
      </c>
      <c r="D2357" s="6" t="str">
        <f>IF(总支出!C2357="","",总支出!C2357)</f>
        <v/>
      </c>
      <c r="E2357" s="8" t="str">
        <f>IF(总支出!D2357="","",总支出!D2357)</f>
        <v/>
      </c>
      <c r="F2357" s="6" t="str">
        <f>IF(总支出!E2357="","",总支出!E2357)</f>
        <v/>
      </c>
      <c r="G2357" s="6" t="str">
        <f>IF(总支出!H2357="","",总支出!H2357)</f>
        <v/>
      </c>
      <c r="H2357" s="6" t="str">
        <f>IF(总支出!I2357="","自动",总支出!I2357)</f>
        <v>自动</v>
      </c>
      <c r="I2357" s="6" t="str">
        <f>IF(F2357="","",IFERROR(VLOOKUP(F2357,税费设置!$A$15:$B$27,2,FALSE),"含税不明"))</f>
        <v/>
      </c>
      <c r="J2357" s="6" t="str">
        <f t="shared" si="253"/>
        <v/>
      </c>
      <c r="K2357" s="6" t="str">
        <f>IF(AND(税费设置!$B$5="是",G2357="个人支出",J2357="应税"),"是","否")</f>
        <v>否</v>
      </c>
      <c r="L2357" s="8">
        <f t="shared" si="254"/>
        <v>0</v>
      </c>
      <c r="M2357" s="8">
        <f t="shared" si="255"/>
        <v>0</v>
      </c>
      <c r="N2357" s="8">
        <f t="shared" si="256"/>
        <v>0</v>
      </c>
      <c r="O2357" s="8">
        <f t="shared" si="257"/>
        <v>0</v>
      </c>
      <c r="P2357" s="8">
        <f>IF(K2357&lt;&gt;"是",0,IF(税费设置!$B$6="是",E2357/(1+税费设置!$B$10),E2357))</f>
        <v>0</v>
      </c>
      <c r="Q2357" s="8">
        <f>IF(K2357&lt;&gt;"是",0,P2357*税费设置!$B$8)</f>
        <v>0</v>
      </c>
      <c r="R2357" s="8">
        <f>IF(K2357&lt;&gt;"是",0,P2357*税费设置!$B$9)</f>
        <v>0</v>
      </c>
      <c r="S2357" s="8">
        <f t="shared" si="258"/>
        <v>0</v>
      </c>
    </row>
    <row r="2358" spans="1:19" ht="13.9">
      <c r="A2358" s="6" t="str">
        <f>IF(总支出!A2358="","",总支出!A2358)</f>
        <v/>
      </c>
      <c r="B2358" s="7" t="str">
        <f>IF(总支出!B2358="","",总支出!B2358)</f>
        <v/>
      </c>
      <c r="C2358" s="6" t="str">
        <f t="shared" si="252"/>
        <v/>
      </c>
      <c r="D2358" s="6" t="str">
        <f>IF(总支出!C2358="","",总支出!C2358)</f>
        <v/>
      </c>
      <c r="E2358" s="8" t="str">
        <f>IF(总支出!D2358="","",总支出!D2358)</f>
        <v/>
      </c>
      <c r="F2358" s="6" t="str">
        <f>IF(总支出!E2358="","",总支出!E2358)</f>
        <v/>
      </c>
      <c r="G2358" s="6" t="str">
        <f>IF(总支出!H2358="","",总支出!H2358)</f>
        <v/>
      </c>
      <c r="H2358" s="6" t="str">
        <f>IF(总支出!I2358="","自动",总支出!I2358)</f>
        <v>自动</v>
      </c>
      <c r="I2358" s="6" t="str">
        <f>IF(F2358="","",IFERROR(VLOOKUP(F2358,税费设置!$A$15:$B$27,2,FALSE),"含税不明"))</f>
        <v/>
      </c>
      <c r="J2358" s="6" t="str">
        <f t="shared" si="253"/>
        <v/>
      </c>
      <c r="K2358" s="6" t="str">
        <f>IF(AND(税费设置!$B$5="是",G2358="个人支出",J2358="应税"),"是","否")</f>
        <v>否</v>
      </c>
      <c r="L2358" s="8">
        <f t="shared" si="254"/>
        <v>0</v>
      </c>
      <c r="M2358" s="8">
        <f t="shared" si="255"/>
        <v>0</v>
      </c>
      <c r="N2358" s="8">
        <f t="shared" si="256"/>
        <v>0</v>
      </c>
      <c r="O2358" s="8">
        <f t="shared" si="257"/>
        <v>0</v>
      </c>
      <c r="P2358" s="8">
        <f>IF(K2358&lt;&gt;"是",0,IF(税费设置!$B$6="是",E2358/(1+税费设置!$B$10),E2358))</f>
        <v>0</v>
      </c>
      <c r="Q2358" s="8">
        <f>IF(K2358&lt;&gt;"是",0,P2358*税费设置!$B$8)</f>
        <v>0</v>
      </c>
      <c r="R2358" s="8">
        <f>IF(K2358&lt;&gt;"是",0,P2358*税费设置!$B$9)</f>
        <v>0</v>
      </c>
      <c r="S2358" s="8">
        <f t="shared" si="258"/>
        <v>0</v>
      </c>
    </row>
    <row r="2359" spans="1:19" ht="13.9">
      <c r="A2359" s="6" t="str">
        <f>IF(总支出!A2359="","",总支出!A2359)</f>
        <v/>
      </c>
      <c r="B2359" s="7" t="str">
        <f>IF(总支出!B2359="","",总支出!B2359)</f>
        <v/>
      </c>
      <c r="C2359" s="6" t="str">
        <f t="shared" si="252"/>
        <v/>
      </c>
      <c r="D2359" s="6" t="str">
        <f>IF(总支出!C2359="","",总支出!C2359)</f>
        <v/>
      </c>
      <c r="E2359" s="8" t="str">
        <f>IF(总支出!D2359="","",总支出!D2359)</f>
        <v/>
      </c>
      <c r="F2359" s="6" t="str">
        <f>IF(总支出!E2359="","",总支出!E2359)</f>
        <v/>
      </c>
      <c r="G2359" s="6" t="str">
        <f>IF(总支出!H2359="","",总支出!H2359)</f>
        <v/>
      </c>
      <c r="H2359" s="6" t="str">
        <f>IF(总支出!I2359="","自动",总支出!I2359)</f>
        <v>自动</v>
      </c>
      <c r="I2359" s="6" t="str">
        <f>IF(F2359="","",IFERROR(VLOOKUP(F2359,税费设置!$A$15:$B$27,2,FALSE),"含税不明"))</f>
        <v/>
      </c>
      <c r="J2359" s="6" t="str">
        <f t="shared" si="253"/>
        <v/>
      </c>
      <c r="K2359" s="6" t="str">
        <f>IF(AND(税费设置!$B$5="是",G2359="个人支出",J2359="应税"),"是","否")</f>
        <v>否</v>
      </c>
      <c r="L2359" s="8">
        <f t="shared" si="254"/>
        <v>0</v>
      </c>
      <c r="M2359" s="8">
        <f t="shared" si="255"/>
        <v>0</v>
      </c>
      <c r="N2359" s="8">
        <f t="shared" si="256"/>
        <v>0</v>
      </c>
      <c r="O2359" s="8">
        <f t="shared" si="257"/>
        <v>0</v>
      </c>
      <c r="P2359" s="8">
        <f>IF(K2359&lt;&gt;"是",0,IF(税费设置!$B$6="是",E2359/(1+税费设置!$B$10),E2359))</f>
        <v>0</v>
      </c>
      <c r="Q2359" s="8">
        <f>IF(K2359&lt;&gt;"是",0,P2359*税费设置!$B$8)</f>
        <v>0</v>
      </c>
      <c r="R2359" s="8">
        <f>IF(K2359&lt;&gt;"是",0,P2359*税费设置!$B$9)</f>
        <v>0</v>
      </c>
      <c r="S2359" s="8">
        <f t="shared" si="258"/>
        <v>0</v>
      </c>
    </row>
    <row r="2360" spans="1:19" ht="13.9">
      <c r="A2360" s="6" t="str">
        <f>IF(总支出!A2360="","",总支出!A2360)</f>
        <v/>
      </c>
      <c r="B2360" s="7" t="str">
        <f>IF(总支出!B2360="","",总支出!B2360)</f>
        <v/>
      </c>
      <c r="C2360" s="6" t="str">
        <f t="shared" si="252"/>
        <v/>
      </c>
      <c r="D2360" s="6" t="str">
        <f>IF(总支出!C2360="","",总支出!C2360)</f>
        <v/>
      </c>
      <c r="E2360" s="8" t="str">
        <f>IF(总支出!D2360="","",总支出!D2360)</f>
        <v/>
      </c>
      <c r="F2360" s="6" t="str">
        <f>IF(总支出!E2360="","",总支出!E2360)</f>
        <v/>
      </c>
      <c r="G2360" s="6" t="str">
        <f>IF(总支出!H2360="","",总支出!H2360)</f>
        <v/>
      </c>
      <c r="H2360" s="6" t="str">
        <f>IF(总支出!I2360="","自动",总支出!I2360)</f>
        <v>自动</v>
      </c>
      <c r="I2360" s="6" t="str">
        <f>IF(F2360="","",IFERROR(VLOOKUP(F2360,税费设置!$A$15:$B$27,2,FALSE),"含税不明"))</f>
        <v/>
      </c>
      <c r="J2360" s="6" t="str">
        <f t="shared" si="253"/>
        <v/>
      </c>
      <c r="K2360" s="6" t="str">
        <f>IF(AND(税费设置!$B$5="是",G2360="个人支出",J2360="应税"),"是","否")</f>
        <v>否</v>
      </c>
      <c r="L2360" s="8">
        <f t="shared" si="254"/>
        <v>0</v>
      </c>
      <c r="M2360" s="8">
        <f t="shared" si="255"/>
        <v>0</v>
      </c>
      <c r="N2360" s="8">
        <f t="shared" si="256"/>
        <v>0</v>
      </c>
      <c r="O2360" s="8">
        <f t="shared" si="257"/>
        <v>0</v>
      </c>
      <c r="P2360" s="8">
        <f>IF(K2360&lt;&gt;"是",0,IF(税费设置!$B$6="是",E2360/(1+税费设置!$B$10),E2360))</f>
        <v>0</v>
      </c>
      <c r="Q2360" s="8">
        <f>IF(K2360&lt;&gt;"是",0,P2360*税费设置!$B$8)</f>
        <v>0</v>
      </c>
      <c r="R2360" s="8">
        <f>IF(K2360&lt;&gt;"是",0,P2360*税费设置!$B$9)</f>
        <v>0</v>
      </c>
      <c r="S2360" s="8">
        <f t="shared" si="258"/>
        <v>0</v>
      </c>
    </row>
    <row r="2361" spans="1:19" ht="13.9">
      <c r="A2361" s="6" t="str">
        <f>IF(总支出!A2361="","",总支出!A2361)</f>
        <v/>
      </c>
      <c r="B2361" s="7" t="str">
        <f>IF(总支出!B2361="","",总支出!B2361)</f>
        <v/>
      </c>
      <c r="C2361" s="6" t="str">
        <f t="shared" si="252"/>
        <v/>
      </c>
      <c r="D2361" s="6" t="str">
        <f>IF(总支出!C2361="","",总支出!C2361)</f>
        <v/>
      </c>
      <c r="E2361" s="8" t="str">
        <f>IF(总支出!D2361="","",总支出!D2361)</f>
        <v/>
      </c>
      <c r="F2361" s="6" t="str">
        <f>IF(总支出!E2361="","",总支出!E2361)</f>
        <v/>
      </c>
      <c r="G2361" s="6" t="str">
        <f>IF(总支出!H2361="","",总支出!H2361)</f>
        <v/>
      </c>
      <c r="H2361" s="6" t="str">
        <f>IF(总支出!I2361="","自动",总支出!I2361)</f>
        <v>自动</v>
      </c>
      <c r="I2361" s="6" t="str">
        <f>IF(F2361="","",IFERROR(VLOOKUP(F2361,税费设置!$A$15:$B$27,2,FALSE),"含税不明"))</f>
        <v/>
      </c>
      <c r="J2361" s="6" t="str">
        <f t="shared" si="253"/>
        <v/>
      </c>
      <c r="K2361" s="6" t="str">
        <f>IF(AND(税费设置!$B$5="是",G2361="个人支出",J2361="应税"),"是","否")</f>
        <v>否</v>
      </c>
      <c r="L2361" s="8">
        <f t="shared" si="254"/>
        <v>0</v>
      </c>
      <c r="M2361" s="8">
        <f t="shared" si="255"/>
        <v>0</v>
      </c>
      <c r="N2361" s="8">
        <f t="shared" si="256"/>
        <v>0</v>
      </c>
      <c r="O2361" s="8">
        <f t="shared" si="257"/>
        <v>0</v>
      </c>
      <c r="P2361" s="8">
        <f>IF(K2361&lt;&gt;"是",0,IF(税费设置!$B$6="是",E2361/(1+税费设置!$B$10),E2361))</f>
        <v>0</v>
      </c>
      <c r="Q2361" s="8">
        <f>IF(K2361&lt;&gt;"是",0,P2361*税费设置!$B$8)</f>
        <v>0</v>
      </c>
      <c r="R2361" s="8">
        <f>IF(K2361&lt;&gt;"是",0,P2361*税费设置!$B$9)</f>
        <v>0</v>
      </c>
      <c r="S2361" s="8">
        <f t="shared" si="258"/>
        <v>0</v>
      </c>
    </row>
    <row r="2362" spans="1:19" ht="13.9">
      <c r="A2362" s="6" t="str">
        <f>IF(总支出!A2362="","",总支出!A2362)</f>
        <v/>
      </c>
      <c r="B2362" s="7" t="str">
        <f>IF(总支出!B2362="","",总支出!B2362)</f>
        <v/>
      </c>
      <c r="C2362" s="6" t="str">
        <f t="shared" si="252"/>
        <v/>
      </c>
      <c r="D2362" s="6" t="str">
        <f>IF(总支出!C2362="","",总支出!C2362)</f>
        <v/>
      </c>
      <c r="E2362" s="8" t="str">
        <f>IF(总支出!D2362="","",总支出!D2362)</f>
        <v/>
      </c>
      <c r="F2362" s="6" t="str">
        <f>IF(总支出!E2362="","",总支出!E2362)</f>
        <v/>
      </c>
      <c r="G2362" s="6" t="str">
        <f>IF(总支出!H2362="","",总支出!H2362)</f>
        <v/>
      </c>
      <c r="H2362" s="6" t="str">
        <f>IF(总支出!I2362="","自动",总支出!I2362)</f>
        <v>自动</v>
      </c>
      <c r="I2362" s="6" t="str">
        <f>IF(F2362="","",IFERROR(VLOOKUP(F2362,税费设置!$A$15:$B$27,2,FALSE),"含税不明"))</f>
        <v/>
      </c>
      <c r="J2362" s="6" t="str">
        <f t="shared" si="253"/>
        <v/>
      </c>
      <c r="K2362" s="6" t="str">
        <f>IF(AND(税费设置!$B$5="是",G2362="个人支出",J2362="应税"),"是","否")</f>
        <v>否</v>
      </c>
      <c r="L2362" s="8">
        <f t="shared" si="254"/>
        <v>0</v>
      </c>
      <c r="M2362" s="8">
        <f t="shared" si="255"/>
        <v>0</v>
      </c>
      <c r="N2362" s="8">
        <f t="shared" si="256"/>
        <v>0</v>
      </c>
      <c r="O2362" s="8">
        <f t="shared" si="257"/>
        <v>0</v>
      </c>
      <c r="P2362" s="8">
        <f>IF(K2362&lt;&gt;"是",0,IF(税费设置!$B$6="是",E2362/(1+税费设置!$B$10),E2362))</f>
        <v>0</v>
      </c>
      <c r="Q2362" s="8">
        <f>IF(K2362&lt;&gt;"是",0,P2362*税费设置!$B$8)</f>
        <v>0</v>
      </c>
      <c r="R2362" s="8">
        <f>IF(K2362&lt;&gt;"是",0,P2362*税费设置!$B$9)</f>
        <v>0</v>
      </c>
      <c r="S2362" s="8">
        <f t="shared" si="258"/>
        <v>0</v>
      </c>
    </row>
    <row r="2363" spans="1:19" ht="13.9">
      <c r="A2363" s="6" t="str">
        <f>IF(总支出!A2363="","",总支出!A2363)</f>
        <v/>
      </c>
      <c r="B2363" s="7" t="str">
        <f>IF(总支出!B2363="","",总支出!B2363)</f>
        <v/>
      </c>
      <c r="C2363" s="6" t="str">
        <f t="shared" si="252"/>
        <v/>
      </c>
      <c r="D2363" s="6" t="str">
        <f>IF(总支出!C2363="","",总支出!C2363)</f>
        <v/>
      </c>
      <c r="E2363" s="8" t="str">
        <f>IF(总支出!D2363="","",总支出!D2363)</f>
        <v/>
      </c>
      <c r="F2363" s="6" t="str">
        <f>IF(总支出!E2363="","",总支出!E2363)</f>
        <v/>
      </c>
      <c r="G2363" s="6" t="str">
        <f>IF(总支出!H2363="","",总支出!H2363)</f>
        <v/>
      </c>
      <c r="H2363" s="6" t="str">
        <f>IF(总支出!I2363="","自动",总支出!I2363)</f>
        <v>自动</v>
      </c>
      <c r="I2363" s="6" t="str">
        <f>IF(F2363="","",IFERROR(VLOOKUP(F2363,税费设置!$A$15:$B$27,2,FALSE),"含税不明"))</f>
        <v/>
      </c>
      <c r="J2363" s="6" t="str">
        <f t="shared" si="253"/>
        <v/>
      </c>
      <c r="K2363" s="6" t="str">
        <f>IF(AND(税费设置!$B$5="是",G2363="个人支出",J2363="应税"),"是","否")</f>
        <v>否</v>
      </c>
      <c r="L2363" s="8">
        <f t="shared" si="254"/>
        <v>0</v>
      </c>
      <c r="M2363" s="8">
        <f t="shared" si="255"/>
        <v>0</v>
      </c>
      <c r="N2363" s="8">
        <f t="shared" si="256"/>
        <v>0</v>
      </c>
      <c r="O2363" s="8">
        <f t="shared" si="257"/>
        <v>0</v>
      </c>
      <c r="P2363" s="8">
        <f>IF(K2363&lt;&gt;"是",0,IF(税费设置!$B$6="是",E2363/(1+税费设置!$B$10),E2363))</f>
        <v>0</v>
      </c>
      <c r="Q2363" s="8">
        <f>IF(K2363&lt;&gt;"是",0,P2363*税费设置!$B$8)</f>
        <v>0</v>
      </c>
      <c r="R2363" s="8">
        <f>IF(K2363&lt;&gt;"是",0,P2363*税费设置!$B$9)</f>
        <v>0</v>
      </c>
      <c r="S2363" s="8">
        <f t="shared" si="258"/>
        <v>0</v>
      </c>
    </row>
    <row r="2364" spans="1:19" ht="13.9">
      <c r="A2364" s="6" t="str">
        <f>IF(总支出!A2364="","",总支出!A2364)</f>
        <v/>
      </c>
      <c r="B2364" s="7" t="str">
        <f>IF(总支出!B2364="","",总支出!B2364)</f>
        <v/>
      </c>
      <c r="C2364" s="6" t="str">
        <f t="shared" si="252"/>
        <v/>
      </c>
      <c r="D2364" s="6" t="str">
        <f>IF(总支出!C2364="","",总支出!C2364)</f>
        <v/>
      </c>
      <c r="E2364" s="8" t="str">
        <f>IF(总支出!D2364="","",总支出!D2364)</f>
        <v/>
      </c>
      <c r="F2364" s="6" t="str">
        <f>IF(总支出!E2364="","",总支出!E2364)</f>
        <v/>
      </c>
      <c r="G2364" s="6" t="str">
        <f>IF(总支出!H2364="","",总支出!H2364)</f>
        <v/>
      </c>
      <c r="H2364" s="6" t="str">
        <f>IF(总支出!I2364="","自动",总支出!I2364)</f>
        <v>自动</v>
      </c>
      <c r="I2364" s="6" t="str">
        <f>IF(F2364="","",IFERROR(VLOOKUP(F2364,税费设置!$A$15:$B$27,2,FALSE),"含税不明"))</f>
        <v/>
      </c>
      <c r="J2364" s="6" t="str">
        <f t="shared" si="253"/>
        <v/>
      </c>
      <c r="K2364" s="6" t="str">
        <f>IF(AND(税费设置!$B$5="是",G2364="个人支出",J2364="应税"),"是","否")</f>
        <v>否</v>
      </c>
      <c r="L2364" s="8">
        <f t="shared" si="254"/>
        <v>0</v>
      </c>
      <c r="M2364" s="8">
        <f t="shared" si="255"/>
        <v>0</v>
      </c>
      <c r="N2364" s="8">
        <f t="shared" si="256"/>
        <v>0</v>
      </c>
      <c r="O2364" s="8">
        <f t="shared" si="257"/>
        <v>0</v>
      </c>
      <c r="P2364" s="8">
        <f>IF(K2364&lt;&gt;"是",0,IF(税费设置!$B$6="是",E2364/(1+税费设置!$B$10),E2364))</f>
        <v>0</v>
      </c>
      <c r="Q2364" s="8">
        <f>IF(K2364&lt;&gt;"是",0,P2364*税费设置!$B$8)</f>
        <v>0</v>
      </c>
      <c r="R2364" s="8">
        <f>IF(K2364&lt;&gt;"是",0,P2364*税费设置!$B$9)</f>
        <v>0</v>
      </c>
      <c r="S2364" s="8">
        <f t="shared" si="258"/>
        <v>0</v>
      </c>
    </row>
    <row r="2365" spans="1:19" ht="13.9">
      <c r="A2365" s="6" t="str">
        <f>IF(总支出!A2365="","",总支出!A2365)</f>
        <v/>
      </c>
      <c r="B2365" s="7" t="str">
        <f>IF(总支出!B2365="","",总支出!B2365)</f>
        <v/>
      </c>
      <c r="C2365" s="6" t="str">
        <f t="shared" si="252"/>
        <v/>
      </c>
      <c r="D2365" s="6" t="str">
        <f>IF(总支出!C2365="","",总支出!C2365)</f>
        <v/>
      </c>
      <c r="E2365" s="8" t="str">
        <f>IF(总支出!D2365="","",总支出!D2365)</f>
        <v/>
      </c>
      <c r="F2365" s="6" t="str">
        <f>IF(总支出!E2365="","",总支出!E2365)</f>
        <v/>
      </c>
      <c r="G2365" s="6" t="str">
        <f>IF(总支出!H2365="","",总支出!H2365)</f>
        <v/>
      </c>
      <c r="H2365" s="6" t="str">
        <f>IF(总支出!I2365="","自动",总支出!I2365)</f>
        <v>自动</v>
      </c>
      <c r="I2365" s="6" t="str">
        <f>IF(F2365="","",IFERROR(VLOOKUP(F2365,税费设置!$A$15:$B$27,2,FALSE),"含税不明"))</f>
        <v/>
      </c>
      <c r="J2365" s="6" t="str">
        <f t="shared" si="253"/>
        <v/>
      </c>
      <c r="K2365" s="6" t="str">
        <f>IF(AND(税费设置!$B$5="是",G2365="个人支出",J2365="应税"),"是","否")</f>
        <v>否</v>
      </c>
      <c r="L2365" s="8">
        <f t="shared" si="254"/>
        <v>0</v>
      </c>
      <c r="M2365" s="8">
        <f t="shared" si="255"/>
        <v>0</v>
      </c>
      <c r="N2365" s="8">
        <f t="shared" si="256"/>
        <v>0</v>
      </c>
      <c r="O2365" s="8">
        <f t="shared" si="257"/>
        <v>0</v>
      </c>
      <c r="P2365" s="8">
        <f>IF(K2365&lt;&gt;"是",0,IF(税费设置!$B$6="是",E2365/(1+税费设置!$B$10),E2365))</f>
        <v>0</v>
      </c>
      <c r="Q2365" s="8">
        <f>IF(K2365&lt;&gt;"是",0,P2365*税费设置!$B$8)</f>
        <v>0</v>
      </c>
      <c r="R2365" s="8">
        <f>IF(K2365&lt;&gt;"是",0,P2365*税费设置!$B$9)</f>
        <v>0</v>
      </c>
      <c r="S2365" s="8">
        <f t="shared" si="258"/>
        <v>0</v>
      </c>
    </row>
    <row r="2366" spans="1:19" ht="13.9">
      <c r="A2366" s="6" t="str">
        <f>IF(总支出!A2366="","",总支出!A2366)</f>
        <v/>
      </c>
      <c r="B2366" s="7" t="str">
        <f>IF(总支出!B2366="","",总支出!B2366)</f>
        <v/>
      </c>
      <c r="C2366" s="6" t="str">
        <f t="shared" si="252"/>
        <v/>
      </c>
      <c r="D2366" s="6" t="str">
        <f>IF(总支出!C2366="","",总支出!C2366)</f>
        <v/>
      </c>
      <c r="E2366" s="8" t="str">
        <f>IF(总支出!D2366="","",总支出!D2366)</f>
        <v/>
      </c>
      <c r="F2366" s="6" t="str">
        <f>IF(总支出!E2366="","",总支出!E2366)</f>
        <v/>
      </c>
      <c r="G2366" s="6" t="str">
        <f>IF(总支出!H2366="","",总支出!H2366)</f>
        <v/>
      </c>
      <c r="H2366" s="6" t="str">
        <f>IF(总支出!I2366="","自动",总支出!I2366)</f>
        <v>自动</v>
      </c>
      <c r="I2366" s="6" t="str">
        <f>IF(F2366="","",IFERROR(VLOOKUP(F2366,税费设置!$A$15:$B$27,2,FALSE),"含税不明"))</f>
        <v/>
      </c>
      <c r="J2366" s="6" t="str">
        <f t="shared" si="253"/>
        <v/>
      </c>
      <c r="K2366" s="6" t="str">
        <f>IF(AND(税费设置!$B$5="是",G2366="个人支出",J2366="应税"),"是","否")</f>
        <v>否</v>
      </c>
      <c r="L2366" s="8">
        <f t="shared" si="254"/>
        <v>0</v>
      </c>
      <c r="M2366" s="8">
        <f t="shared" si="255"/>
        <v>0</v>
      </c>
      <c r="N2366" s="8">
        <f t="shared" si="256"/>
        <v>0</v>
      </c>
      <c r="O2366" s="8">
        <f t="shared" si="257"/>
        <v>0</v>
      </c>
      <c r="P2366" s="8">
        <f>IF(K2366&lt;&gt;"是",0,IF(税费设置!$B$6="是",E2366/(1+税费设置!$B$10),E2366))</f>
        <v>0</v>
      </c>
      <c r="Q2366" s="8">
        <f>IF(K2366&lt;&gt;"是",0,P2366*税费设置!$B$8)</f>
        <v>0</v>
      </c>
      <c r="R2366" s="8">
        <f>IF(K2366&lt;&gt;"是",0,P2366*税费设置!$B$9)</f>
        <v>0</v>
      </c>
      <c r="S2366" s="8">
        <f t="shared" si="258"/>
        <v>0</v>
      </c>
    </row>
    <row r="2367" spans="1:19" ht="13.9">
      <c r="A2367" s="6" t="str">
        <f>IF(总支出!A2367="","",总支出!A2367)</f>
        <v/>
      </c>
      <c r="B2367" s="7" t="str">
        <f>IF(总支出!B2367="","",总支出!B2367)</f>
        <v/>
      </c>
      <c r="C2367" s="6" t="str">
        <f t="shared" si="252"/>
        <v/>
      </c>
      <c r="D2367" s="6" t="str">
        <f>IF(总支出!C2367="","",总支出!C2367)</f>
        <v/>
      </c>
      <c r="E2367" s="8" t="str">
        <f>IF(总支出!D2367="","",总支出!D2367)</f>
        <v/>
      </c>
      <c r="F2367" s="6" t="str">
        <f>IF(总支出!E2367="","",总支出!E2367)</f>
        <v/>
      </c>
      <c r="G2367" s="6" t="str">
        <f>IF(总支出!H2367="","",总支出!H2367)</f>
        <v/>
      </c>
      <c r="H2367" s="6" t="str">
        <f>IF(总支出!I2367="","自动",总支出!I2367)</f>
        <v>自动</v>
      </c>
      <c r="I2367" s="6" t="str">
        <f>IF(F2367="","",IFERROR(VLOOKUP(F2367,税费设置!$A$15:$B$27,2,FALSE),"含税不明"))</f>
        <v/>
      </c>
      <c r="J2367" s="6" t="str">
        <f t="shared" si="253"/>
        <v/>
      </c>
      <c r="K2367" s="6" t="str">
        <f>IF(AND(税费设置!$B$5="是",G2367="个人支出",J2367="应税"),"是","否")</f>
        <v>否</v>
      </c>
      <c r="L2367" s="8">
        <f t="shared" si="254"/>
        <v>0</v>
      </c>
      <c r="M2367" s="8">
        <f t="shared" si="255"/>
        <v>0</v>
      </c>
      <c r="N2367" s="8">
        <f t="shared" si="256"/>
        <v>0</v>
      </c>
      <c r="O2367" s="8">
        <f t="shared" si="257"/>
        <v>0</v>
      </c>
      <c r="P2367" s="8">
        <f>IF(K2367&lt;&gt;"是",0,IF(税费设置!$B$6="是",E2367/(1+税费设置!$B$10),E2367))</f>
        <v>0</v>
      </c>
      <c r="Q2367" s="8">
        <f>IF(K2367&lt;&gt;"是",0,P2367*税费设置!$B$8)</f>
        <v>0</v>
      </c>
      <c r="R2367" s="8">
        <f>IF(K2367&lt;&gt;"是",0,P2367*税费设置!$B$9)</f>
        <v>0</v>
      </c>
      <c r="S2367" s="8">
        <f t="shared" si="258"/>
        <v>0</v>
      </c>
    </row>
    <row r="2368" spans="1:19" ht="13.9">
      <c r="A2368" s="6" t="str">
        <f>IF(总支出!A2368="","",总支出!A2368)</f>
        <v/>
      </c>
      <c r="B2368" s="7" t="str">
        <f>IF(总支出!B2368="","",总支出!B2368)</f>
        <v/>
      </c>
      <c r="C2368" s="6" t="str">
        <f t="shared" si="252"/>
        <v/>
      </c>
      <c r="D2368" s="6" t="str">
        <f>IF(总支出!C2368="","",总支出!C2368)</f>
        <v/>
      </c>
      <c r="E2368" s="8" t="str">
        <f>IF(总支出!D2368="","",总支出!D2368)</f>
        <v/>
      </c>
      <c r="F2368" s="6" t="str">
        <f>IF(总支出!E2368="","",总支出!E2368)</f>
        <v/>
      </c>
      <c r="G2368" s="6" t="str">
        <f>IF(总支出!H2368="","",总支出!H2368)</f>
        <v/>
      </c>
      <c r="H2368" s="6" t="str">
        <f>IF(总支出!I2368="","自动",总支出!I2368)</f>
        <v>自动</v>
      </c>
      <c r="I2368" s="6" t="str">
        <f>IF(F2368="","",IFERROR(VLOOKUP(F2368,税费设置!$A$15:$B$27,2,FALSE),"含税不明"))</f>
        <v/>
      </c>
      <c r="J2368" s="6" t="str">
        <f t="shared" si="253"/>
        <v/>
      </c>
      <c r="K2368" s="6" t="str">
        <f>IF(AND(税费设置!$B$5="是",G2368="个人支出",J2368="应税"),"是","否")</f>
        <v>否</v>
      </c>
      <c r="L2368" s="8">
        <f t="shared" si="254"/>
        <v>0</v>
      </c>
      <c r="M2368" s="8">
        <f t="shared" si="255"/>
        <v>0</v>
      </c>
      <c r="N2368" s="8">
        <f t="shared" si="256"/>
        <v>0</v>
      </c>
      <c r="O2368" s="8">
        <f t="shared" si="257"/>
        <v>0</v>
      </c>
      <c r="P2368" s="8">
        <f>IF(K2368&lt;&gt;"是",0,IF(税费设置!$B$6="是",E2368/(1+税费设置!$B$10),E2368))</f>
        <v>0</v>
      </c>
      <c r="Q2368" s="8">
        <f>IF(K2368&lt;&gt;"是",0,P2368*税费设置!$B$8)</f>
        <v>0</v>
      </c>
      <c r="R2368" s="8">
        <f>IF(K2368&lt;&gt;"是",0,P2368*税费设置!$B$9)</f>
        <v>0</v>
      </c>
      <c r="S2368" s="8">
        <f t="shared" si="258"/>
        <v>0</v>
      </c>
    </row>
    <row r="2369" spans="1:19" ht="13.9">
      <c r="A2369" s="6" t="str">
        <f>IF(总支出!A2369="","",总支出!A2369)</f>
        <v/>
      </c>
      <c r="B2369" s="7" t="str">
        <f>IF(总支出!B2369="","",总支出!B2369)</f>
        <v/>
      </c>
      <c r="C2369" s="6" t="str">
        <f t="shared" si="252"/>
        <v/>
      </c>
      <c r="D2369" s="6" t="str">
        <f>IF(总支出!C2369="","",总支出!C2369)</f>
        <v/>
      </c>
      <c r="E2369" s="8" t="str">
        <f>IF(总支出!D2369="","",总支出!D2369)</f>
        <v/>
      </c>
      <c r="F2369" s="6" t="str">
        <f>IF(总支出!E2369="","",总支出!E2369)</f>
        <v/>
      </c>
      <c r="G2369" s="6" t="str">
        <f>IF(总支出!H2369="","",总支出!H2369)</f>
        <v/>
      </c>
      <c r="H2369" s="6" t="str">
        <f>IF(总支出!I2369="","自动",总支出!I2369)</f>
        <v>自动</v>
      </c>
      <c r="I2369" s="6" t="str">
        <f>IF(F2369="","",IFERROR(VLOOKUP(F2369,税费设置!$A$15:$B$27,2,FALSE),"含税不明"))</f>
        <v/>
      </c>
      <c r="J2369" s="6" t="str">
        <f t="shared" si="253"/>
        <v/>
      </c>
      <c r="K2369" s="6" t="str">
        <f>IF(AND(税费设置!$B$5="是",G2369="个人支出",J2369="应税"),"是","否")</f>
        <v>否</v>
      </c>
      <c r="L2369" s="8">
        <f t="shared" si="254"/>
        <v>0</v>
      </c>
      <c r="M2369" s="8">
        <f t="shared" si="255"/>
        <v>0</v>
      </c>
      <c r="N2369" s="8">
        <f t="shared" si="256"/>
        <v>0</v>
      </c>
      <c r="O2369" s="8">
        <f t="shared" si="257"/>
        <v>0</v>
      </c>
      <c r="P2369" s="8">
        <f>IF(K2369&lt;&gt;"是",0,IF(税费设置!$B$6="是",E2369/(1+税费设置!$B$10),E2369))</f>
        <v>0</v>
      </c>
      <c r="Q2369" s="8">
        <f>IF(K2369&lt;&gt;"是",0,P2369*税费设置!$B$8)</f>
        <v>0</v>
      </c>
      <c r="R2369" s="8">
        <f>IF(K2369&lt;&gt;"是",0,P2369*税费设置!$B$9)</f>
        <v>0</v>
      </c>
      <c r="S2369" s="8">
        <f t="shared" si="258"/>
        <v>0</v>
      </c>
    </row>
    <row r="2370" spans="1:19" ht="13.9">
      <c r="A2370" s="6" t="str">
        <f>IF(总支出!A2370="","",总支出!A2370)</f>
        <v/>
      </c>
      <c r="B2370" s="7" t="str">
        <f>IF(总支出!B2370="","",总支出!B2370)</f>
        <v/>
      </c>
      <c r="C2370" s="6" t="str">
        <f t="shared" si="252"/>
        <v/>
      </c>
      <c r="D2370" s="6" t="str">
        <f>IF(总支出!C2370="","",总支出!C2370)</f>
        <v/>
      </c>
      <c r="E2370" s="8" t="str">
        <f>IF(总支出!D2370="","",总支出!D2370)</f>
        <v/>
      </c>
      <c r="F2370" s="6" t="str">
        <f>IF(总支出!E2370="","",总支出!E2370)</f>
        <v/>
      </c>
      <c r="G2370" s="6" t="str">
        <f>IF(总支出!H2370="","",总支出!H2370)</f>
        <v/>
      </c>
      <c r="H2370" s="6" t="str">
        <f>IF(总支出!I2370="","自动",总支出!I2370)</f>
        <v>自动</v>
      </c>
      <c r="I2370" s="6" t="str">
        <f>IF(F2370="","",IFERROR(VLOOKUP(F2370,税费设置!$A$15:$B$27,2,FALSE),"含税不明"))</f>
        <v/>
      </c>
      <c r="J2370" s="6" t="str">
        <f t="shared" si="253"/>
        <v/>
      </c>
      <c r="K2370" s="6" t="str">
        <f>IF(AND(税费设置!$B$5="是",G2370="个人支出",J2370="应税"),"是","否")</f>
        <v>否</v>
      </c>
      <c r="L2370" s="8">
        <f t="shared" si="254"/>
        <v>0</v>
      </c>
      <c r="M2370" s="8">
        <f t="shared" si="255"/>
        <v>0</v>
      </c>
      <c r="N2370" s="8">
        <f t="shared" si="256"/>
        <v>0</v>
      </c>
      <c r="O2370" s="8">
        <f t="shared" si="257"/>
        <v>0</v>
      </c>
      <c r="P2370" s="8">
        <f>IF(K2370&lt;&gt;"是",0,IF(税费设置!$B$6="是",E2370/(1+税费设置!$B$10),E2370))</f>
        <v>0</v>
      </c>
      <c r="Q2370" s="8">
        <f>IF(K2370&lt;&gt;"是",0,P2370*税费设置!$B$8)</f>
        <v>0</v>
      </c>
      <c r="R2370" s="8">
        <f>IF(K2370&lt;&gt;"是",0,P2370*税费设置!$B$9)</f>
        <v>0</v>
      </c>
      <c r="S2370" s="8">
        <f t="shared" si="258"/>
        <v>0</v>
      </c>
    </row>
    <row r="2371" spans="1:19" ht="13.9">
      <c r="A2371" s="6" t="str">
        <f>IF(总支出!A2371="","",总支出!A2371)</f>
        <v/>
      </c>
      <c r="B2371" s="7" t="str">
        <f>IF(总支出!B2371="","",总支出!B2371)</f>
        <v/>
      </c>
      <c r="C2371" s="6" t="str">
        <f t="shared" si="252"/>
        <v/>
      </c>
      <c r="D2371" s="6" t="str">
        <f>IF(总支出!C2371="","",总支出!C2371)</f>
        <v/>
      </c>
      <c r="E2371" s="8" t="str">
        <f>IF(总支出!D2371="","",总支出!D2371)</f>
        <v/>
      </c>
      <c r="F2371" s="6" t="str">
        <f>IF(总支出!E2371="","",总支出!E2371)</f>
        <v/>
      </c>
      <c r="G2371" s="6" t="str">
        <f>IF(总支出!H2371="","",总支出!H2371)</f>
        <v/>
      </c>
      <c r="H2371" s="6" t="str">
        <f>IF(总支出!I2371="","自动",总支出!I2371)</f>
        <v>自动</v>
      </c>
      <c r="I2371" s="6" t="str">
        <f>IF(F2371="","",IFERROR(VLOOKUP(F2371,税费设置!$A$15:$B$27,2,FALSE),"含税不明"))</f>
        <v/>
      </c>
      <c r="J2371" s="6" t="str">
        <f t="shared" si="253"/>
        <v/>
      </c>
      <c r="K2371" s="6" t="str">
        <f>IF(AND(税费设置!$B$5="是",G2371="个人支出",J2371="应税"),"是","否")</f>
        <v>否</v>
      </c>
      <c r="L2371" s="8">
        <f t="shared" si="254"/>
        <v>0</v>
      </c>
      <c r="M2371" s="8">
        <f t="shared" si="255"/>
        <v>0</v>
      </c>
      <c r="N2371" s="8">
        <f t="shared" si="256"/>
        <v>0</v>
      </c>
      <c r="O2371" s="8">
        <f t="shared" si="257"/>
        <v>0</v>
      </c>
      <c r="P2371" s="8">
        <f>IF(K2371&lt;&gt;"是",0,IF(税费设置!$B$6="是",E2371/(1+税费设置!$B$10),E2371))</f>
        <v>0</v>
      </c>
      <c r="Q2371" s="8">
        <f>IF(K2371&lt;&gt;"是",0,P2371*税费设置!$B$8)</f>
        <v>0</v>
      </c>
      <c r="R2371" s="8">
        <f>IF(K2371&lt;&gt;"是",0,P2371*税费设置!$B$9)</f>
        <v>0</v>
      </c>
      <c r="S2371" s="8">
        <f t="shared" si="258"/>
        <v>0</v>
      </c>
    </row>
    <row r="2372" spans="1:19" ht="13.9">
      <c r="A2372" s="6" t="str">
        <f>IF(总支出!A2372="","",总支出!A2372)</f>
        <v/>
      </c>
      <c r="B2372" s="7" t="str">
        <f>IF(总支出!B2372="","",总支出!B2372)</f>
        <v/>
      </c>
      <c r="C2372" s="6" t="str">
        <f t="shared" ref="C2372:C2435" si="259">IF(B2372="","",TEXT(B2372,"yyyy-mm"))</f>
        <v/>
      </c>
      <c r="D2372" s="6" t="str">
        <f>IF(总支出!C2372="","",总支出!C2372)</f>
        <v/>
      </c>
      <c r="E2372" s="8" t="str">
        <f>IF(总支出!D2372="","",总支出!D2372)</f>
        <v/>
      </c>
      <c r="F2372" s="6" t="str">
        <f>IF(总支出!E2372="","",总支出!E2372)</f>
        <v/>
      </c>
      <c r="G2372" s="6" t="str">
        <f>IF(总支出!H2372="","",总支出!H2372)</f>
        <v/>
      </c>
      <c r="H2372" s="6" t="str">
        <f>IF(总支出!I2372="","自动",总支出!I2372)</f>
        <v>自动</v>
      </c>
      <c r="I2372" s="6" t="str">
        <f>IF(F2372="","",IFERROR(VLOOKUP(F2372,税费设置!$A$15:$B$27,2,FALSE),"含税不明"))</f>
        <v/>
      </c>
      <c r="J2372" s="6" t="str">
        <f t="shared" ref="J2372:J2435" si="260">IF(D2372="","",IF(H2372="自动",I2372,H2372))</f>
        <v/>
      </c>
      <c r="K2372" s="6" t="str">
        <f>IF(AND(税费设置!$B$5="是",G2372="个人支出",J2372="应税"),"是","否")</f>
        <v>否</v>
      </c>
      <c r="L2372" s="8">
        <f t="shared" ref="L2372:L2435" si="261">IF(K2372="是",E2372,0)</f>
        <v>0</v>
      </c>
      <c r="M2372" s="8">
        <f t="shared" ref="M2372:M2435" si="262">IF(AND(G2372="个人支出",J2372="零税率"),E2372,0)</f>
        <v>0</v>
      </c>
      <c r="N2372" s="8">
        <f t="shared" ref="N2372:N2435" si="263">IF(AND(G2372="个人支出",J2372="免税"),E2372,0)</f>
        <v>0</v>
      </c>
      <c r="O2372" s="8">
        <f t="shared" ref="O2372:O2435" si="264">IF(AND(G2372="个人支出",OR(J2372="含税不明",J2372="不适用")),E2372,0)</f>
        <v>0</v>
      </c>
      <c r="P2372" s="8">
        <f>IF(K2372&lt;&gt;"是",0,IF(税费设置!$B$6="是",E2372/(1+税费设置!$B$10),E2372))</f>
        <v>0</v>
      </c>
      <c r="Q2372" s="8">
        <f>IF(K2372&lt;&gt;"是",0,P2372*税费设置!$B$8)</f>
        <v>0</v>
      </c>
      <c r="R2372" s="8">
        <f>IF(K2372&lt;&gt;"是",0,P2372*税费设置!$B$9)</f>
        <v>0</v>
      </c>
      <c r="S2372" s="8">
        <f t="shared" ref="S2372:S2435" si="265">Q2372+R2372</f>
        <v>0</v>
      </c>
    </row>
    <row r="2373" spans="1:19" ht="13.9">
      <c r="A2373" s="6" t="str">
        <f>IF(总支出!A2373="","",总支出!A2373)</f>
        <v/>
      </c>
      <c r="B2373" s="7" t="str">
        <f>IF(总支出!B2373="","",总支出!B2373)</f>
        <v/>
      </c>
      <c r="C2373" s="6" t="str">
        <f t="shared" si="259"/>
        <v/>
      </c>
      <c r="D2373" s="6" t="str">
        <f>IF(总支出!C2373="","",总支出!C2373)</f>
        <v/>
      </c>
      <c r="E2373" s="8" t="str">
        <f>IF(总支出!D2373="","",总支出!D2373)</f>
        <v/>
      </c>
      <c r="F2373" s="6" t="str">
        <f>IF(总支出!E2373="","",总支出!E2373)</f>
        <v/>
      </c>
      <c r="G2373" s="6" t="str">
        <f>IF(总支出!H2373="","",总支出!H2373)</f>
        <v/>
      </c>
      <c r="H2373" s="6" t="str">
        <f>IF(总支出!I2373="","自动",总支出!I2373)</f>
        <v>自动</v>
      </c>
      <c r="I2373" s="6" t="str">
        <f>IF(F2373="","",IFERROR(VLOOKUP(F2373,税费设置!$A$15:$B$27,2,FALSE),"含税不明"))</f>
        <v/>
      </c>
      <c r="J2373" s="6" t="str">
        <f t="shared" si="260"/>
        <v/>
      </c>
      <c r="K2373" s="6" t="str">
        <f>IF(AND(税费设置!$B$5="是",G2373="个人支出",J2373="应税"),"是","否")</f>
        <v>否</v>
      </c>
      <c r="L2373" s="8">
        <f t="shared" si="261"/>
        <v>0</v>
      </c>
      <c r="M2373" s="8">
        <f t="shared" si="262"/>
        <v>0</v>
      </c>
      <c r="N2373" s="8">
        <f t="shared" si="263"/>
        <v>0</v>
      </c>
      <c r="O2373" s="8">
        <f t="shared" si="264"/>
        <v>0</v>
      </c>
      <c r="P2373" s="8">
        <f>IF(K2373&lt;&gt;"是",0,IF(税费设置!$B$6="是",E2373/(1+税费设置!$B$10),E2373))</f>
        <v>0</v>
      </c>
      <c r="Q2373" s="8">
        <f>IF(K2373&lt;&gt;"是",0,P2373*税费设置!$B$8)</f>
        <v>0</v>
      </c>
      <c r="R2373" s="8">
        <f>IF(K2373&lt;&gt;"是",0,P2373*税费设置!$B$9)</f>
        <v>0</v>
      </c>
      <c r="S2373" s="8">
        <f t="shared" si="265"/>
        <v>0</v>
      </c>
    </row>
    <row r="2374" spans="1:19" ht="13.9">
      <c r="A2374" s="6" t="str">
        <f>IF(总支出!A2374="","",总支出!A2374)</f>
        <v/>
      </c>
      <c r="B2374" s="7" t="str">
        <f>IF(总支出!B2374="","",总支出!B2374)</f>
        <v/>
      </c>
      <c r="C2374" s="6" t="str">
        <f t="shared" si="259"/>
        <v/>
      </c>
      <c r="D2374" s="6" t="str">
        <f>IF(总支出!C2374="","",总支出!C2374)</f>
        <v/>
      </c>
      <c r="E2374" s="8" t="str">
        <f>IF(总支出!D2374="","",总支出!D2374)</f>
        <v/>
      </c>
      <c r="F2374" s="6" t="str">
        <f>IF(总支出!E2374="","",总支出!E2374)</f>
        <v/>
      </c>
      <c r="G2374" s="6" t="str">
        <f>IF(总支出!H2374="","",总支出!H2374)</f>
        <v/>
      </c>
      <c r="H2374" s="6" t="str">
        <f>IF(总支出!I2374="","自动",总支出!I2374)</f>
        <v>自动</v>
      </c>
      <c r="I2374" s="6" t="str">
        <f>IF(F2374="","",IFERROR(VLOOKUP(F2374,税费设置!$A$15:$B$27,2,FALSE),"含税不明"))</f>
        <v/>
      </c>
      <c r="J2374" s="6" t="str">
        <f t="shared" si="260"/>
        <v/>
      </c>
      <c r="K2374" s="6" t="str">
        <f>IF(AND(税费设置!$B$5="是",G2374="个人支出",J2374="应税"),"是","否")</f>
        <v>否</v>
      </c>
      <c r="L2374" s="8">
        <f t="shared" si="261"/>
        <v>0</v>
      </c>
      <c r="M2374" s="8">
        <f t="shared" si="262"/>
        <v>0</v>
      </c>
      <c r="N2374" s="8">
        <f t="shared" si="263"/>
        <v>0</v>
      </c>
      <c r="O2374" s="8">
        <f t="shared" si="264"/>
        <v>0</v>
      </c>
      <c r="P2374" s="8">
        <f>IF(K2374&lt;&gt;"是",0,IF(税费设置!$B$6="是",E2374/(1+税费设置!$B$10),E2374))</f>
        <v>0</v>
      </c>
      <c r="Q2374" s="8">
        <f>IF(K2374&lt;&gt;"是",0,P2374*税费设置!$B$8)</f>
        <v>0</v>
      </c>
      <c r="R2374" s="8">
        <f>IF(K2374&lt;&gt;"是",0,P2374*税费设置!$B$9)</f>
        <v>0</v>
      </c>
      <c r="S2374" s="8">
        <f t="shared" si="265"/>
        <v>0</v>
      </c>
    </row>
    <row r="2375" spans="1:19" ht="13.9">
      <c r="A2375" s="6" t="str">
        <f>IF(总支出!A2375="","",总支出!A2375)</f>
        <v/>
      </c>
      <c r="B2375" s="7" t="str">
        <f>IF(总支出!B2375="","",总支出!B2375)</f>
        <v/>
      </c>
      <c r="C2375" s="6" t="str">
        <f t="shared" si="259"/>
        <v/>
      </c>
      <c r="D2375" s="6" t="str">
        <f>IF(总支出!C2375="","",总支出!C2375)</f>
        <v/>
      </c>
      <c r="E2375" s="8" t="str">
        <f>IF(总支出!D2375="","",总支出!D2375)</f>
        <v/>
      </c>
      <c r="F2375" s="6" t="str">
        <f>IF(总支出!E2375="","",总支出!E2375)</f>
        <v/>
      </c>
      <c r="G2375" s="6" t="str">
        <f>IF(总支出!H2375="","",总支出!H2375)</f>
        <v/>
      </c>
      <c r="H2375" s="6" t="str">
        <f>IF(总支出!I2375="","自动",总支出!I2375)</f>
        <v>自动</v>
      </c>
      <c r="I2375" s="6" t="str">
        <f>IF(F2375="","",IFERROR(VLOOKUP(F2375,税费设置!$A$15:$B$27,2,FALSE),"含税不明"))</f>
        <v/>
      </c>
      <c r="J2375" s="6" t="str">
        <f t="shared" si="260"/>
        <v/>
      </c>
      <c r="K2375" s="6" t="str">
        <f>IF(AND(税费设置!$B$5="是",G2375="个人支出",J2375="应税"),"是","否")</f>
        <v>否</v>
      </c>
      <c r="L2375" s="8">
        <f t="shared" si="261"/>
        <v>0</v>
      </c>
      <c r="M2375" s="8">
        <f t="shared" si="262"/>
        <v>0</v>
      </c>
      <c r="N2375" s="8">
        <f t="shared" si="263"/>
        <v>0</v>
      </c>
      <c r="O2375" s="8">
        <f t="shared" si="264"/>
        <v>0</v>
      </c>
      <c r="P2375" s="8">
        <f>IF(K2375&lt;&gt;"是",0,IF(税费设置!$B$6="是",E2375/(1+税费设置!$B$10),E2375))</f>
        <v>0</v>
      </c>
      <c r="Q2375" s="8">
        <f>IF(K2375&lt;&gt;"是",0,P2375*税费设置!$B$8)</f>
        <v>0</v>
      </c>
      <c r="R2375" s="8">
        <f>IF(K2375&lt;&gt;"是",0,P2375*税费设置!$B$9)</f>
        <v>0</v>
      </c>
      <c r="S2375" s="8">
        <f t="shared" si="265"/>
        <v>0</v>
      </c>
    </row>
    <row r="2376" spans="1:19" ht="13.9">
      <c r="A2376" s="6" t="str">
        <f>IF(总支出!A2376="","",总支出!A2376)</f>
        <v/>
      </c>
      <c r="B2376" s="7" t="str">
        <f>IF(总支出!B2376="","",总支出!B2376)</f>
        <v/>
      </c>
      <c r="C2376" s="6" t="str">
        <f t="shared" si="259"/>
        <v/>
      </c>
      <c r="D2376" s="6" t="str">
        <f>IF(总支出!C2376="","",总支出!C2376)</f>
        <v/>
      </c>
      <c r="E2376" s="8" t="str">
        <f>IF(总支出!D2376="","",总支出!D2376)</f>
        <v/>
      </c>
      <c r="F2376" s="6" t="str">
        <f>IF(总支出!E2376="","",总支出!E2376)</f>
        <v/>
      </c>
      <c r="G2376" s="6" t="str">
        <f>IF(总支出!H2376="","",总支出!H2376)</f>
        <v/>
      </c>
      <c r="H2376" s="6" t="str">
        <f>IF(总支出!I2376="","自动",总支出!I2376)</f>
        <v>自动</v>
      </c>
      <c r="I2376" s="6" t="str">
        <f>IF(F2376="","",IFERROR(VLOOKUP(F2376,税费设置!$A$15:$B$27,2,FALSE),"含税不明"))</f>
        <v/>
      </c>
      <c r="J2376" s="6" t="str">
        <f t="shared" si="260"/>
        <v/>
      </c>
      <c r="K2376" s="6" t="str">
        <f>IF(AND(税费设置!$B$5="是",G2376="个人支出",J2376="应税"),"是","否")</f>
        <v>否</v>
      </c>
      <c r="L2376" s="8">
        <f t="shared" si="261"/>
        <v>0</v>
      </c>
      <c r="M2376" s="8">
        <f t="shared" si="262"/>
        <v>0</v>
      </c>
      <c r="N2376" s="8">
        <f t="shared" si="263"/>
        <v>0</v>
      </c>
      <c r="O2376" s="8">
        <f t="shared" si="264"/>
        <v>0</v>
      </c>
      <c r="P2376" s="8">
        <f>IF(K2376&lt;&gt;"是",0,IF(税费设置!$B$6="是",E2376/(1+税费设置!$B$10),E2376))</f>
        <v>0</v>
      </c>
      <c r="Q2376" s="8">
        <f>IF(K2376&lt;&gt;"是",0,P2376*税费设置!$B$8)</f>
        <v>0</v>
      </c>
      <c r="R2376" s="8">
        <f>IF(K2376&lt;&gt;"是",0,P2376*税费设置!$B$9)</f>
        <v>0</v>
      </c>
      <c r="S2376" s="8">
        <f t="shared" si="265"/>
        <v>0</v>
      </c>
    </row>
    <row r="2377" spans="1:19" ht="13.9">
      <c r="A2377" s="6" t="str">
        <f>IF(总支出!A2377="","",总支出!A2377)</f>
        <v/>
      </c>
      <c r="B2377" s="7" t="str">
        <f>IF(总支出!B2377="","",总支出!B2377)</f>
        <v/>
      </c>
      <c r="C2377" s="6" t="str">
        <f t="shared" si="259"/>
        <v/>
      </c>
      <c r="D2377" s="6" t="str">
        <f>IF(总支出!C2377="","",总支出!C2377)</f>
        <v/>
      </c>
      <c r="E2377" s="8" t="str">
        <f>IF(总支出!D2377="","",总支出!D2377)</f>
        <v/>
      </c>
      <c r="F2377" s="6" t="str">
        <f>IF(总支出!E2377="","",总支出!E2377)</f>
        <v/>
      </c>
      <c r="G2377" s="6" t="str">
        <f>IF(总支出!H2377="","",总支出!H2377)</f>
        <v/>
      </c>
      <c r="H2377" s="6" t="str">
        <f>IF(总支出!I2377="","自动",总支出!I2377)</f>
        <v>自动</v>
      </c>
      <c r="I2377" s="6" t="str">
        <f>IF(F2377="","",IFERROR(VLOOKUP(F2377,税费设置!$A$15:$B$27,2,FALSE),"含税不明"))</f>
        <v/>
      </c>
      <c r="J2377" s="6" t="str">
        <f t="shared" si="260"/>
        <v/>
      </c>
      <c r="K2377" s="6" t="str">
        <f>IF(AND(税费设置!$B$5="是",G2377="个人支出",J2377="应税"),"是","否")</f>
        <v>否</v>
      </c>
      <c r="L2377" s="8">
        <f t="shared" si="261"/>
        <v>0</v>
      </c>
      <c r="M2377" s="8">
        <f t="shared" si="262"/>
        <v>0</v>
      </c>
      <c r="N2377" s="8">
        <f t="shared" si="263"/>
        <v>0</v>
      </c>
      <c r="O2377" s="8">
        <f t="shared" si="264"/>
        <v>0</v>
      </c>
      <c r="P2377" s="8">
        <f>IF(K2377&lt;&gt;"是",0,IF(税费设置!$B$6="是",E2377/(1+税费设置!$B$10),E2377))</f>
        <v>0</v>
      </c>
      <c r="Q2377" s="8">
        <f>IF(K2377&lt;&gt;"是",0,P2377*税费设置!$B$8)</f>
        <v>0</v>
      </c>
      <c r="R2377" s="8">
        <f>IF(K2377&lt;&gt;"是",0,P2377*税费设置!$B$9)</f>
        <v>0</v>
      </c>
      <c r="S2377" s="8">
        <f t="shared" si="265"/>
        <v>0</v>
      </c>
    </row>
    <row r="2378" spans="1:19" ht="13.9">
      <c r="A2378" s="6" t="str">
        <f>IF(总支出!A2378="","",总支出!A2378)</f>
        <v/>
      </c>
      <c r="B2378" s="7" t="str">
        <f>IF(总支出!B2378="","",总支出!B2378)</f>
        <v/>
      </c>
      <c r="C2378" s="6" t="str">
        <f t="shared" si="259"/>
        <v/>
      </c>
      <c r="D2378" s="6" t="str">
        <f>IF(总支出!C2378="","",总支出!C2378)</f>
        <v/>
      </c>
      <c r="E2378" s="8" t="str">
        <f>IF(总支出!D2378="","",总支出!D2378)</f>
        <v/>
      </c>
      <c r="F2378" s="6" t="str">
        <f>IF(总支出!E2378="","",总支出!E2378)</f>
        <v/>
      </c>
      <c r="G2378" s="6" t="str">
        <f>IF(总支出!H2378="","",总支出!H2378)</f>
        <v/>
      </c>
      <c r="H2378" s="6" t="str">
        <f>IF(总支出!I2378="","自动",总支出!I2378)</f>
        <v>自动</v>
      </c>
      <c r="I2378" s="6" t="str">
        <f>IF(F2378="","",IFERROR(VLOOKUP(F2378,税费设置!$A$15:$B$27,2,FALSE),"含税不明"))</f>
        <v/>
      </c>
      <c r="J2378" s="6" t="str">
        <f t="shared" si="260"/>
        <v/>
      </c>
      <c r="K2378" s="6" t="str">
        <f>IF(AND(税费设置!$B$5="是",G2378="个人支出",J2378="应税"),"是","否")</f>
        <v>否</v>
      </c>
      <c r="L2378" s="8">
        <f t="shared" si="261"/>
        <v>0</v>
      </c>
      <c r="M2378" s="8">
        <f t="shared" si="262"/>
        <v>0</v>
      </c>
      <c r="N2378" s="8">
        <f t="shared" si="263"/>
        <v>0</v>
      </c>
      <c r="O2378" s="8">
        <f t="shared" si="264"/>
        <v>0</v>
      </c>
      <c r="P2378" s="8">
        <f>IF(K2378&lt;&gt;"是",0,IF(税费设置!$B$6="是",E2378/(1+税费设置!$B$10),E2378))</f>
        <v>0</v>
      </c>
      <c r="Q2378" s="8">
        <f>IF(K2378&lt;&gt;"是",0,P2378*税费设置!$B$8)</f>
        <v>0</v>
      </c>
      <c r="R2378" s="8">
        <f>IF(K2378&lt;&gt;"是",0,P2378*税费设置!$B$9)</f>
        <v>0</v>
      </c>
      <c r="S2378" s="8">
        <f t="shared" si="265"/>
        <v>0</v>
      </c>
    </row>
    <row r="2379" spans="1:19" ht="13.9">
      <c r="A2379" s="6" t="str">
        <f>IF(总支出!A2379="","",总支出!A2379)</f>
        <v/>
      </c>
      <c r="B2379" s="7" t="str">
        <f>IF(总支出!B2379="","",总支出!B2379)</f>
        <v/>
      </c>
      <c r="C2379" s="6" t="str">
        <f t="shared" si="259"/>
        <v/>
      </c>
      <c r="D2379" s="6" t="str">
        <f>IF(总支出!C2379="","",总支出!C2379)</f>
        <v/>
      </c>
      <c r="E2379" s="8" t="str">
        <f>IF(总支出!D2379="","",总支出!D2379)</f>
        <v/>
      </c>
      <c r="F2379" s="6" t="str">
        <f>IF(总支出!E2379="","",总支出!E2379)</f>
        <v/>
      </c>
      <c r="G2379" s="6" t="str">
        <f>IF(总支出!H2379="","",总支出!H2379)</f>
        <v/>
      </c>
      <c r="H2379" s="6" t="str">
        <f>IF(总支出!I2379="","自动",总支出!I2379)</f>
        <v>自动</v>
      </c>
      <c r="I2379" s="6" t="str">
        <f>IF(F2379="","",IFERROR(VLOOKUP(F2379,税费设置!$A$15:$B$27,2,FALSE),"含税不明"))</f>
        <v/>
      </c>
      <c r="J2379" s="6" t="str">
        <f t="shared" si="260"/>
        <v/>
      </c>
      <c r="K2379" s="6" t="str">
        <f>IF(AND(税费设置!$B$5="是",G2379="个人支出",J2379="应税"),"是","否")</f>
        <v>否</v>
      </c>
      <c r="L2379" s="8">
        <f t="shared" si="261"/>
        <v>0</v>
      </c>
      <c r="M2379" s="8">
        <f t="shared" si="262"/>
        <v>0</v>
      </c>
      <c r="N2379" s="8">
        <f t="shared" si="263"/>
        <v>0</v>
      </c>
      <c r="O2379" s="8">
        <f t="shared" si="264"/>
        <v>0</v>
      </c>
      <c r="P2379" s="8">
        <f>IF(K2379&lt;&gt;"是",0,IF(税费设置!$B$6="是",E2379/(1+税费设置!$B$10),E2379))</f>
        <v>0</v>
      </c>
      <c r="Q2379" s="8">
        <f>IF(K2379&lt;&gt;"是",0,P2379*税费设置!$B$8)</f>
        <v>0</v>
      </c>
      <c r="R2379" s="8">
        <f>IF(K2379&lt;&gt;"是",0,P2379*税费设置!$B$9)</f>
        <v>0</v>
      </c>
      <c r="S2379" s="8">
        <f t="shared" si="265"/>
        <v>0</v>
      </c>
    </row>
    <row r="2380" spans="1:19" ht="13.9">
      <c r="A2380" s="6" t="str">
        <f>IF(总支出!A2380="","",总支出!A2380)</f>
        <v/>
      </c>
      <c r="B2380" s="7" t="str">
        <f>IF(总支出!B2380="","",总支出!B2380)</f>
        <v/>
      </c>
      <c r="C2380" s="6" t="str">
        <f t="shared" si="259"/>
        <v/>
      </c>
      <c r="D2380" s="6" t="str">
        <f>IF(总支出!C2380="","",总支出!C2380)</f>
        <v/>
      </c>
      <c r="E2380" s="8" t="str">
        <f>IF(总支出!D2380="","",总支出!D2380)</f>
        <v/>
      </c>
      <c r="F2380" s="6" t="str">
        <f>IF(总支出!E2380="","",总支出!E2380)</f>
        <v/>
      </c>
      <c r="G2380" s="6" t="str">
        <f>IF(总支出!H2380="","",总支出!H2380)</f>
        <v/>
      </c>
      <c r="H2380" s="6" t="str">
        <f>IF(总支出!I2380="","自动",总支出!I2380)</f>
        <v>自动</v>
      </c>
      <c r="I2380" s="6" t="str">
        <f>IF(F2380="","",IFERROR(VLOOKUP(F2380,税费设置!$A$15:$B$27,2,FALSE),"含税不明"))</f>
        <v/>
      </c>
      <c r="J2380" s="6" t="str">
        <f t="shared" si="260"/>
        <v/>
      </c>
      <c r="K2380" s="6" t="str">
        <f>IF(AND(税费设置!$B$5="是",G2380="个人支出",J2380="应税"),"是","否")</f>
        <v>否</v>
      </c>
      <c r="L2380" s="8">
        <f t="shared" si="261"/>
        <v>0</v>
      </c>
      <c r="M2380" s="8">
        <f t="shared" si="262"/>
        <v>0</v>
      </c>
      <c r="N2380" s="8">
        <f t="shared" si="263"/>
        <v>0</v>
      </c>
      <c r="O2380" s="8">
        <f t="shared" si="264"/>
        <v>0</v>
      </c>
      <c r="P2380" s="8">
        <f>IF(K2380&lt;&gt;"是",0,IF(税费设置!$B$6="是",E2380/(1+税费设置!$B$10),E2380))</f>
        <v>0</v>
      </c>
      <c r="Q2380" s="8">
        <f>IF(K2380&lt;&gt;"是",0,P2380*税费设置!$B$8)</f>
        <v>0</v>
      </c>
      <c r="R2380" s="8">
        <f>IF(K2380&lt;&gt;"是",0,P2380*税费设置!$B$9)</f>
        <v>0</v>
      </c>
      <c r="S2380" s="8">
        <f t="shared" si="265"/>
        <v>0</v>
      </c>
    </row>
    <row r="2381" spans="1:19" ht="13.9">
      <c r="A2381" s="6" t="str">
        <f>IF(总支出!A2381="","",总支出!A2381)</f>
        <v/>
      </c>
      <c r="B2381" s="7" t="str">
        <f>IF(总支出!B2381="","",总支出!B2381)</f>
        <v/>
      </c>
      <c r="C2381" s="6" t="str">
        <f t="shared" si="259"/>
        <v/>
      </c>
      <c r="D2381" s="6" t="str">
        <f>IF(总支出!C2381="","",总支出!C2381)</f>
        <v/>
      </c>
      <c r="E2381" s="8" t="str">
        <f>IF(总支出!D2381="","",总支出!D2381)</f>
        <v/>
      </c>
      <c r="F2381" s="6" t="str">
        <f>IF(总支出!E2381="","",总支出!E2381)</f>
        <v/>
      </c>
      <c r="G2381" s="6" t="str">
        <f>IF(总支出!H2381="","",总支出!H2381)</f>
        <v/>
      </c>
      <c r="H2381" s="6" t="str">
        <f>IF(总支出!I2381="","自动",总支出!I2381)</f>
        <v>自动</v>
      </c>
      <c r="I2381" s="6" t="str">
        <f>IF(F2381="","",IFERROR(VLOOKUP(F2381,税费设置!$A$15:$B$27,2,FALSE),"含税不明"))</f>
        <v/>
      </c>
      <c r="J2381" s="6" t="str">
        <f t="shared" si="260"/>
        <v/>
      </c>
      <c r="K2381" s="6" t="str">
        <f>IF(AND(税费设置!$B$5="是",G2381="个人支出",J2381="应税"),"是","否")</f>
        <v>否</v>
      </c>
      <c r="L2381" s="8">
        <f t="shared" si="261"/>
        <v>0</v>
      </c>
      <c r="M2381" s="8">
        <f t="shared" si="262"/>
        <v>0</v>
      </c>
      <c r="N2381" s="8">
        <f t="shared" si="263"/>
        <v>0</v>
      </c>
      <c r="O2381" s="8">
        <f t="shared" si="264"/>
        <v>0</v>
      </c>
      <c r="P2381" s="8">
        <f>IF(K2381&lt;&gt;"是",0,IF(税费设置!$B$6="是",E2381/(1+税费设置!$B$10),E2381))</f>
        <v>0</v>
      </c>
      <c r="Q2381" s="8">
        <f>IF(K2381&lt;&gt;"是",0,P2381*税费设置!$B$8)</f>
        <v>0</v>
      </c>
      <c r="R2381" s="8">
        <f>IF(K2381&lt;&gt;"是",0,P2381*税费设置!$B$9)</f>
        <v>0</v>
      </c>
      <c r="S2381" s="8">
        <f t="shared" si="265"/>
        <v>0</v>
      </c>
    </row>
    <row r="2382" spans="1:19" ht="13.9">
      <c r="A2382" s="6" t="str">
        <f>IF(总支出!A2382="","",总支出!A2382)</f>
        <v/>
      </c>
      <c r="B2382" s="7" t="str">
        <f>IF(总支出!B2382="","",总支出!B2382)</f>
        <v/>
      </c>
      <c r="C2382" s="6" t="str">
        <f t="shared" si="259"/>
        <v/>
      </c>
      <c r="D2382" s="6" t="str">
        <f>IF(总支出!C2382="","",总支出!C2382)</f>
        <v/>
      </c>
      <c r="E2382" s="8" t="str">
        <f>IF(总支出!D2382="","",总支出!D2382)</f>
        <v/>
      </c>
      <c r="F2382" s="6" t="str">
        <f>IF(总支出!E2382="","",总支出!E2382)</f>
        <v/>
      </c>
      <c r="G2382" s="6" t="str">
        <f>IF(总支出!H2382="","",总支出!H2382)</f>
        <v/>
      </c>
      <c r="H2382" s="6" t="str">
        <f>IF(总支出!I2382="","自动",总支出!I2382)</f>
        <v>自动</v>
      </c>
      <c r="I2382" s="6" t="str">
        <f>IF(F2382="","",IFERROR(VLOOKUP(F2382,税费设置!$A$15:$B$27,2,FALSE),"含税不明"))</f>
        <v/>
      </c>
      <c r="J2382" s="6" t="str">
        <f t="shared" si="260"/>
        <v/>
      </c>
      <c r="K2382" s="6" t="str">
        <f>IF(AND(税费设置!$B$5="是",G2382="个人支出",J2382="应税"),"是","否")</f>
        <v>否</v>
      </c>
      <c r="L2382" s="8">
        <f t="shared" si="261"/>
        <v>0</v>
      </c>
      <c r="M2382" s="8">
        <f t="shared" si="262"/>
        <v>0</v>
      </c>
      <c r="N2382" s="8">
        <f t="shared" si="263"/>
        <v>0</v>
      </c>
      <c r="O2382" s="8">
        <f t="shared" si="264"/>
        <v>0</v>
      </c>
      <c r="P2382" s="8">
        <f>IF(K2382&lt;&gt;"是",0,IF(税费设置!$B$6="是",E2382/(1+税费设置!$B$10),E2382))</f>
        <v>0</v>
      </c>
      <c r="Q2382" s="8">
        <f>IF(K2382&lt;&gt;"是",0,P2382*税费设置!$B$8)</f>
        <v>0</v>
      </c>
      <c r="R2382" s="8">
        <f>IF(K2382&lt;&gt;"是",0,P2382*税费设置!$B$9)</f>
        <v>0</v>
      </c>
      <c r="S2382" s="8">
        <f t="shared" si="265"/>
        <v>0</v>
      </c>
    </row>
    <row r="2383" spans="1:19" ht="13.9">
      <c r="A2383" s="6" t="str">
        <f>IF(总支出!A2383="","",总支出!A2383)</f>
        <v/>
      </c>
      <c r="B2383" s="7" t="str">
        <f>IF(总支出!B2383="","",总支出!B2383)</f>
        <v/>
      </c>
      <c r="C2383" s="6" t="str">
        <f t="shared" si="259"/>
        <v/>
      </c>
      <c r="D2383" s="6" t="str">
        <f>IF(总支出!C2383="","",总支出!C2383)</f>
        <v/>
      </c>
      <c r="E2383" s="8" t="str">
        <f>IF(总支出!D2383="","",总支出!D2383)</f>
        <v/>
      </c>
      <c r="F2383" s="6" t="str">
        <f>IF(总支出!E2383="","",总支出!E2383)</f>
        <v/>
      </c>
      <c r="G2383" s="6" t="str">
        <f>IF(总支出!H2383="","",总支出!H2383)</f>
        <v/>
      </c>
      <c r="H2383" s="6" t="str">
        <f>IF(总支出!I2383="","自动",总支出!I2383)</f>
        <v>自动</v>
      </c>
      <c r="I2383" s="6" t="str">
        <f>IF(F2383="","",IFERROR(VLOOKUP(F2383,税费设置!$A$15:$B$27,2,FALSE),"含税不明"))</f>
        <v/>
      </c>
      <c r="J2383" s="6" t="str">
        <f t="shared" si="260"/>
        <v/>
      </c>
      <c r="K2383" s="6" t="str">
        <f>IF(AND(税费设置!$B$5="是",G2383="个人支出",J2383="应税"),"是","否")</f>
        <v>否</v>
      </c>
      <c r="L2383" s="8">
        <f t="shared" si="261"/>
        <v>0</v>
      </c>
      <c r="M2383" s="8">
        <f t="shared" si="262"/>
        <v>0</v>
      </c>
      <c r="N2383" s="8">
        <f t="shared" si="263"/>
        <v>0</v>
      </c>
      <c r="O2383" s="8">
        <f t="shared" si="264"/>
        <v>0</v>
      </c>
      <c r="P2383" s="8">
        <f>IF(K2383&lt;&gt;"是",0,IF(税费设置!$B$6="是",E2383/(1+税费设置!$B$10),E2383))</f>
        <v>0</v>
      </c>
      <c r="Q2383" s="8">
        <f>IF(K2383&lt;&gt;"是",0,P2383*税费设置!$B$8)</f>
        <v>0</v>
      </c>
      <c r="R2383" s="8">
        <f>IF(K2383&lt;&gt;"是",0,P2383*税费设置!$B$9)</f>
        <v>0</v>
      </c>
      <c r="S2383" s="8">
        <f t="shared" si="265"/>
        <v>0</v>
      </c>
    </row>
    <row r="2384" spans="1:19" ht="13.9">
      <c r="A2384" s="6" t="str">
        <f>IF(总支出!A2384="","",总支出!A2384)</f>
        <v/>
      </c>
      <c r="B2384" s="7" t="str">
        <f>IF(总支出!B2384="","",总支出!B2384)</f>
        <v/>
      </c>
      <c r="C2384" s="6" t="str">
        <f t="shared" si="259"/>
        <v/>
      </c>
      <c r="D2384" s="6" t="str">
        <f>IF(总支出!C2384="","",总支出!C2384)</f>
        <v/>
      </c>
      <c r="E2384" s="8" t="str">
        <f>IF(总支出!D2384="","",总支出!D2384)</f>
        <v/>
      </c>
      <c r="F2384" s="6" t="str">
        <f>IF(总支出!E2384="","",总支出!E2384)</f>
        <v/>
      </c>
      <c r="G2384" s="6" t="str">
        <f>IF(总支出!H2384="","",总支出!H2384)</f>
        <v/>
      </c>
      <c r="H2384" s="6" t="str">
        <f>IF(总支出!I2384="","自动",总支出!I2384)</f>
        <v>自动</v>
      </c>
      <c r="I2384" s="6" t="str">
        <f>IF(F2384="","",IFERROR(VLOOKUP(F2384,税费设置!$A$15:$B$27,2,FALSE),"含税不明"))</f>
        <v/>
      </c>
      <c r="J2384" s="6" t="str">
        <f t="shared" si="260"/>
        <v/>
      </c>
      <c r="K2384" s="6" t="str">
        <f>IF(AND(税费设置!$B$5="是",G2384="个人支出",J2384="应税"),"是","否")</f>
        <v>否</v>
      </c>
      <c r="L2384" s="8">
        <f t="shared" si="261"/>
        <v>0</v>
      </c>
      <c r="M2384" s="8">
        <f t="shared" si="262"/>
        <v>0</v>
      </c>
      <c r="N2384" s="8">
        <f t="shared" si="263"/>
        <v>0</v>
      </c>
      <c r="O2384" s="8">
        <f t="shared" si="264"/>
        <v>0</v>
      </c>
      <c r="P2384" s="8">
        <f>IF(K2384&lt;&gt;"是",0,IF(税费设置!$B$6="是",E2384/(1+税费设置!$B$10),E2384))</f>
        <v>0</v>
      </c>
      <c r="Q2384" s="8">
        <f>IF(K2384&lt;&gt;"是",0,P2384*税费设置!$B$8)</f>
        <v>0</v>
      </c>
      <c r="R2384" s="8">
        <f>IF(K2384&lt;&gt;"是",0,P2384*税费设置!$B$9)</f>
        <v>0</v>
      </c>
      <c r="S2384" s="8">
        <f t="shared" si="265"/>
        <v>0</v>
      </c>
    </row>
    <row r="2385" spans="1:19" ht="13.9">
      <c r="A2385" s="6" t="str">
        <f>IF(总支出!A2385="","",总支出!A2385)</f>
        <v/>
      </c>
      <c r="B2385" s="7" t="str">
        <f>IF(总支出!B2385="","",总支出!B2385)</f>
        <v/>
      </c>
      <c r="C2385" s="6" t="str">
        <f t="shared" si="259"/>
        <v/>
      </c>
      <c r="D2385" s="6" t="str">
        <f>IF(总支出!C2385="","",总支出!C2385)</f>
        <v/>
      </c>
      <c r="E2385" s="8" t="str">
        <f>IF(总支出!D2385="","",总支出!D2385)</f>
        <v/>
      </c>
      <c r="F2385" s="6" t="str">
        <f>IF(总支出!E2385="","",总支出!E2385)</f>
        <v/>
      </c>
      <c r="G2385" s="6" t="str">
        <f>IF(总支出!H2385="","",总支出!H2385)</f>
        <v/>
      </c>
      <c r="H2385" s="6" t="str">
        <f>IF(总支出!I2385="","自动",总支出!I2385)</f>
        <v>自动</v>
      </c>
      <c r="I2385" s="6" t="str">
        <f>IF(F2385="","",IFERROR(VLOOKUP(F2385,税费设置!$A$15:$B$27,2,FALSE),"含税不明"))</f>
        <v/>
      </c>
      <c r="J2385" s="6" t="str">
        <f t="shared" si="260"/>
        <v/>
      </c>
      <c r="K2385" s="6" t="str">
        <f>IF(AND(税费设置!$B$5="是",G2385="个人支出",J2385="应税"),"是","否")</f>
        <v>否</v>
      </c>
      <c r="L2385" s="8">
        <f t="shared" si="261"/>
        <v>0</v>
      </c>
      <c r="M2385" s="8">
        <f t="shared" si="262"/>
        <v>0</v>
      </c>
      <c r="N2385" s="8">
        <f t="shared" si="263"/>
        <v>0</v>
      </c>
      <c r="O2385" s="8">
        <f t="shared" si="264"/>
        <v>0</v>
      </c>
      <c r="P2385" s="8">
        <f>IF(K2385&lt;&gt;"是",0,IF(税费设置!$B$6="是",E2385/(1+税费设置!$B$10),E2385))</f>
        <v>0</v>
      </c>
      <c r="Q2385" s="8">
        <f>IF(K2385&lt;&gt;"是",0,P2385*税费设置!$B$8)</f>
        <v>0</v>
      </c>
      <c r="R2385" s="8">
        <f>IF(K2385&lt;&gt;"是",0,P2385*税费设置!$B$9)</f>
        <v>0</v>
      </c>
      <c r="S2385" s="8">
        <f t="shared" si="265"/>
        <v>0</v>
      </c>
    </row>
    <row r="2386" spans="1:19" ht="13.9">
      <c r="A2386" s="6" t="str">
        <f>IF(总支出!A2386="","",总支出!A2386)</f>
        <v/>
      </c>
      <c r="B2386" s="7" t="str">
        <f>IF(总支出!B2386="","",总支出!B2386)</f>
        <v/>
      </c>
      <c r="C2386" s="6" t="str">
        <f t="shared" si="259"/>
        <v/>
      </c>
      <c r="D2386" s="6" t="str">
        <f>IF(总支出!C2386="","",总支出!C2386)</f>
        <v/>
      </c>
      <c r="E2386" s="8" t="str">
        <f>IF(总支出!D2386="","",总支出!D2386)</f>
        <v/>
      </c>
      <c r="F2386" s="6" t="str">
        <f>IF(总支出!E2386="","",总支出!E2386)</f>
        <v/>
      </c>
      <c r="G2386" s="6" t="str">
        <f>IF(总支出!H2386="","",总支出!H2386)</f>
        <v/>
      </c>
      <c r="H2386" s="6" t="str">
        <f>IF(总支出!I2386="","自动",总支出!I2386)</f>
        <v>自动</v>
      </c>
      <c r="I2386" s="6" t="str">
        <f>IF(F2386="","",IFERROR(VLOOKUP(F2386,税费设置!$A$15:$B$27,2,FALSE),"含税不明"))</f>
        <v/>
      </c>
      <c r="J2386" s="6" t="str">
        <f t="shared" si="260"/>
        <v/>
      </c>
      <c r="K2386" s="6" t="str">
        <f>IF(AND(税费设置!$B$5="是",G2386="个人支出",J2386="应税"),"是","否")</f>
        <v>否</v>
      </c>
      <c r="L2386" s="8">
        <f t="shared" si="261"/>
        <v>0</v>
      </c>
      <c r="M2386" s="8">
        <f t="shared" si="262"/>
        <v>0</v>
      </c>
      <c r="N2386" s="8">
        <f t="shared" si="263"/>
        <v>0</v>
      </c>
      <c r="O2386" s="8">
        <f t="shared" si="264"/>
        <v>0</v>
      </c>
      <c r="P2386" s="8">
        <f>IF(K2386&lt;&gt;"是",0,IF(税费设置!$B$6="是",E2386/(1+税费设置!$B$10),E2386))</f>
        <v>0</v>
      </c>
      <c r="Q2386" s="8">
        <f>IF(K2386&lt;&gt;"是",0,P2386*税费设置!$B$8)</f>
        <v>0</v>
      </c>
      <c r="R2386" s="8">
        <f>IF(K2386&lt;&gt;"是",0,P2386*税费设置!$B$9)</f>
        <v>0</v>
      </c>
      <c r="S2386" s="8">
        <f t="shared" si="265"/>
        <v>0</v>
      </c>
    </row>
    <row r="2387" spans="1:19" ht="13.9">
      <c r="A2387" s="6" t="str">
        <f>IF(总支出!A2387="","",总支出!A2387)</f>
        <v/>
      </c>
      <c r="B2387" s="7" t="str">
        <f>IF(总支出!B2387="","",总支出!B2387)</f>
        <v/>
      </c>
      <c r="C2387" s="6" t="str">
        <f t="shared" si="259"/>
        <v/>
      </c>
      <c r="D2387" s="6" t="str">
        <f>IF(总支出!C2387="","",总支出!C2387)</f>
        <v/>
      </c>
      <c r="E2387" s="8" t="str">
        <f>IF(总支出!D2387="","",总支出!D2387)</f>
        <v/>
      </c>
      <c r="F2387" s="6" t="str">
        <f>IF(总支出!E2387="","",总支出!E2387)</f>
        <v/>
      </c>
      <c r="G2387" s="6" t="str">
        <f>IF(总支出!H2387="","",总支出!H2387)</f>
        <v/>
      </c>
      <c r="H2387" s="6" t="str">
        <f>IF(总支出!I2387="","自动",总支出!I2387)</f>
        <v>自动</v>
      </c>
      <c r="I2387" s="6" t="str">
        <f>IF(F2387="","",IFERROR(VLOOKUP(F2387,税费设置!$A$15:$B$27,2,FALSE),"含税不明"))</f>
        <v/>
      </c>
      <c r="J2387" s="6" t="str">
        <f t="shared" si="260"/>
        <v/>
      </c>
      <c r="K2387" s="6" t="str">
        <f>IF(AND(税费设置!$B$5="是",G2387="个人支出",J2387="应税"),"是","否")</f>
        <v>否</v>
      </c>
      <c r="L2387" s="8">
        <f t="shared" si="261"/>
        <v>0</v>
      </c>
      <c r="M2387" s="8">
        <f t="shared" si="262"/>
        <v>0</v>
      </c>
      <c r="N2387" s="8">
        <f t="shared" si="263"/>
        <v>0</v>
      </c>
      <c r="O2387" s="8">
        <f t="shared" si="264"/>
        <v>0</v>
      </c>
      <c r="P2387" s="8">
        <f>IF(K2387&lt;&gt;"是",0,IF(税费设置!$B$6="是",E2387/(1+税费设置!$B$10),E2387))</f>
        <v>0</v>
      </c>
      <c r="Q2387" s="8">
        <f>IF(K2387&lt;&gt;"是",0,P2387*税费设置!$B$8)</f>
        <v>0</v>
      </c>
      <c r="R2387" s="8">
        <f>IF(K2387&lt;&gt;"是",0,P2387*税费设置!$B$9)</f>
        <v>0</v>
      </c>
      <c r="S2387" s="8">
        <f t="shared" si="265"/>
        <v>0</v>
      </c>
    </row>
    <row r="2388" spans="1:19" ht="13.9">
      <c r="A2388" s="6" t="str">
        <f>IF(总支出!A2388="","",总支出!A2388)</f>
        <v/>
      </c>
      <c r="B2388" s="7" t="str">
        <f>IF(总支出!B2388="","",总支出!B2388)</f>
        <v/>
      </c>
      <c r="C2388" s="6" t="str">
        <f t="shared" si="259"/>
        <v/>
      </c>
      <c r="D2388" s="6" t="str">
        <f>IF(总支出!C2388="","",总支出!C2388)</f>
        <v/>
      </c>
      <c r="E2388" s="8" t="str">
        <f>IF(总支出!D2388="","",总支出!D2388)</f>
        <v/>
      </c>
      <c r="F2388" s="6" t="str">
        <f>IF(总支出!E2388="","",总支出!E2388)</f>
        <v/>
      </c>
      <c r="G2388" s="6" t="str">
        <f>IF(总支出!H2388="","",总支出!H2388)</f>
        <v/>
      </c>
      <c r="H2388" s="6" t="str">
        <f>IF(总支出!I2388="","自动",总支出!I2388)</f>
        <v>自动</v>
      </c>
      <c r="I2388" s="6" t="str">
        <f>IF(F2388="","",IFERROR(VLOOKUP(F2388,税费设置!$A$15:$B$27,2,FALSE),"含税不明"))</f>
        <v/>
      </c>
      <c r="J2388" s="6" t="str">
        <f t="shared" si="260"/>
        <v/>
      </c>
      <c r="K2388" s="6" t="str">
        <f>IF(AND(税费设置!$B$5="是",G2388="个人支出",J2388="应税"),"是","否")</f>
        <v>否</v>
      </c>
      <c r="L2388" s="8">
        <f t="shared" si="261"/>
        <v>0</v>
      </c>
      <c r="M2388" s="8">
        <f t="shared" si="262"/>
        <v>0</v>
      </c>
      <c r="N2388" s="8">
        <f t="shared" si="263"/>
        <v>0</v>
      </c>
      <c r="O2388" s="8">
        <f t="shared" si="264"/>
        <v>0</v>
      </c>
      <c r="P2388" s="8">
        <f>IF(K2388&lt;&gt;"是",0,IF(税费设置!$B$6="是",E2388/(1+税费设置!$B$10),E2388))</f>
        <v>0</v>
      </c>
      <c r="Q2388" s="8">
        <f>IF(K2388&lt;&gt;"是",0,P2388*税费设置!$B$8)</f>
        <v>0</v>
      </c>
      <c r="R2388" s="8">
        <f>IF(K2388&lt;&gt;"是",0,P2388*税费设置!$B$9)</f>
        <v>0</v>
      </c>
      <c r="S2388" s="8">
        <f t="shared" si="265"/>
        <v>0</v>
      </c>
    </row>
    <row r="2389" spans="1:19" ht="13.9">
      <c r="A2389" s="6" t="str">
        <f>IF(总支出!A2389="","",总支出!A2389)</f>
        <v/>
      </c>
      <c r="B2389" s="7" t="str">
        <f>IF(总支出!B2389="","",总支出!B2389)</f>
        <v/>
      </c>
      <c r="C2389" s="6" t="str">
        <f t="shared" si="259"/>
        <v/>
      </c>
      <c r="D2389" s="6" t="str">
        <f>IF(总支出!C2389="","",总支出!C2389)</f>
        <v/>
      </c>
      <c r="E2389" s="8" t="str">
        <f>IF(总支出!D2389="","",总支出!D2389)</f>
        <v/>
      </c>
      <c r="F2389" s="6" t="str">
        <f>IF(总支出!E2389="","",总支出!E2389)</f>
        <v/>
      </c>
      <c r="G2389" s="6" t="str">
        <f>IF(总支出!H2389="","",总支出!H2389)</f>
        <v/>
      </c>
      <c r="H2389" s="6" t="str">
        <f>IF(总支出!I2389="","自动",总支出!I2389)</f>
        <v>自动</v>
      </c>
      <c r="I2389" s="6" t="str">
        <f>IF(F2389="","",IFERROR(VLOOKUP(F2389,税费设置!$A$15:$B$27,2,FALSE),"含税不明"))</f>
        <v/>
      </c>
      <c r="J2389" s="6" t="str">
        <f t="shared" si="260"/>
        <v/>
      </c>
      <c r="K2389" s="6" t="str">
        <f>IF(AND(税费设置!$B$5="是",G2389="个人支出",J2389="应税"),"是","否")</f>
        <v>否</v>
      </c>
      <c r="L2389" s="8">
        <f t="shared" si="261"/>
        <v>0</v>
      </c>
      <c r="M2389" s="8">
        <f t="shared" si="262"/>
        <v>0</v>
      </c>
      <c r="N2389" s="8">
        <f t="shared" si="263"/>
        <v>0</v>
      </c>
      <c r="O2389" s="8">
        <f t="shared" si="264"/>
        <v>0</v>
      </c>
      <c r="P2389" s="8">
        <f>IF(K2389&lt;&gt;"是",0,IF(税费设置!$B$6="是",E2389/(1+税费设置!$B$10),E2389))</f>
        <v>0</v>
      </c>
      <c r="Q2389" s="8">
        <f>IF(K2389&lt;&gt;"是",0,P2389*税费设置!$B$8)</f>
        <v>0</v>
      </c>
      <c r="R2389" s="8">
        <f>IF(K2389&lt;&gt;"是",0,P2389*税费设置!$B$9)</f>
        <v>0</v>
      </c>
      <c r="S2389" s="8">
        <f t="shared" si="265"/>
        <v>0</v>
      </c>
    </row>
    <row r="2390" spans="1:19" ht="13.9">
      <c r="A2390" s="6" t="str">
        <f>IF(总支出!A2390="","",总支出!A2390)</f>
        <v/>
      </c>
      <c r="B2390" s="7" t="str">
        <f>IF(总支出!B2390="","",总支出!B2390)</f>
        <v/>
      </c>
      <c r="C2390" s="6" t="str">
        <f t="shared" si="259"/>
        <v/>
      </c>
      <c r="D2390" s="6" t="str">
        <f>IF(总支出!C2390="","",总支出!C2390)</f>
        <v/>
      </c>
      <c r="E2390" s="8" t="str">
        <f>IF(总支出!D2390="","",总支出!D2390)</f>
        <v/>
      </c>
      <c r="F2390" s="6" t="str">
        <f>IF(总支出!E2390="","",总支出!E2390)</f>
        <v/>
      </c>
      <c r="G2390" s="6" t="str">
        <f>IF(总支出!H2390="","",总支出!H2390)</f>
        <v/>
      </c>
      <c r="H2390" s="6" t="str">
        <f>IF(总支出!I2390="","自动",总支出!I2390)</f>
        <v>自动</v>
      </c>
      <c r="I2390" s="6" t="str">
        <f>IF(F2390="","",IFERROR(VLOOKUP(F2390,税费设置!$A$15:$B$27,2,FALSE),"含税不明"))</f>
        <v/>
      </c>
      <c r="J2390" s="6" t="str">
        <f t="shared" si="260"/>
        <v/>
      </c>
      <c r="K2390" s="6" t="str">
        <f>IF(AND(税费设置!$B$5="是",G2390="个人支出",J2390="应税"),"是","否")</f>
        <v>否</v>
      </c>
      <c r="L2390" s="8">
        <f t="shared" si="261"/>
        <v>0</v>
      </c>
      <c r="M2390" s="8">
        <f t="shared" si="262"/>
        <v>0</v>
      </c>
      <c r="N2390" s="8">
        <f t="shared" si="263"/>
        <v>0</v>
      </c>
      <c r="O2390" s="8">
        <f t="shared" si="264"/>
        <v>0</v>
      </c>
      <c r="P2390" s="8">
        <f>IF(K2390&lt;&gt;"是",0,IF(税费设置!$B$6="是",E2390/(1+税费设置!$B$10),E2390))</f>
        <v>0</v>
      </c>
      <c r="Q2390" s="8">
        <f>IF(K2390&lt;&gt;"是",0,P2390*税费设置!$B$8)</f>
        <v>0</v>
      </c>
      <c r="R2390" s="8">
        <f>IF(K2390&lt;&gt;"是",0,P2390*税费设置!$B$9)</f>
        <v>0</v>
      </c>
      <c r="S2390" s="8">
        <f t="shared" si="265"/>
        <v>0</v>
      </c>
    </row>
    <row r="2391" spans="1:19" ht="13.9">
      <c r="A2391" s="6" t="str">
        <f>IF(总支出!A2391="","",总支出!A2391)</f>
        <v/>
      </c>
      <c r="B2391" s="7" t="str">
        <f>IF(总支出!B2391="","",总支出!B2391)</f>
        <v/>
      </c>
      <c r="C2391" s="6" t="str">
        <f t="shared" si="259"/>
        <v/>
      </c>
      <c r="D2391" s="6" t="str">
        <f>IF(总支出!C2391="","",总支出!C2391)</f>
        <v/>
      </c>
      <c r="E2391" s="8" t="str">
        <f>IF(总支出!D2391="","",总支出!D2391)</f>
        <v/>
      </c>
      <c r="F2391" s="6" t="str">
        <f>IF(总支出!E2391="","",总支出!E2391)</f>
        <v/>
      </c>
      <c r="G2391" s="6" t="str">
        <f>IF(总支出!H2391="","",总支出!H2391)</f>
        <v/>
      </c>
      <c r="H2391" s="6" t="str">
        <f>IF(总支出!I2391="","自动",总支出!I2391)</f>
        <v>自动</v>
      </c>
      <c r="I2391" s="6" t="str">
        <f>IF(F2391="","",IFERROR(VLOOKUP(F2391,税费设置!$A$15:$B$27,2,FALSE),"含税不明"))</f>
        <v/>
      </c>
      <c r="J2391" s="6" t="str">
        <f t="shared" si="260"/>
        <v/>
      </c>
      <c r="K2391" s="6" t="str">
        <f>IF(AND(税费设置!$B$5="是",G2391="个人支出",J2391="应税"),"是","否")</f>
        <v>否</v>
      </c>
      <c r="L2391" s="8">
        <f t="shared" si="261"/>
        <v>0</v>
      </c>
      <c r="M2391" s="8">
        <f t="shared" si="262"/>
        <v>0</v>
      </c>
      <c r="N2391" s="8">
        <f t="shared" si="263"/>
        <v>0</v>
      </c>
      <c r="O2391" s="8">
        <f t="shared" si="264"/>
        <v>0</v>
      </c>
      <c r="P2391" s="8">
        <f>IF(K2391&lt;&gt;"是",0,IF(税费设置!$B$6="是",E2391/(1+税费设置!$B$10),E2391))</f>
        <v>0</v>
      </c>
      <c r="Q2391" s="8">
        <f>IF(K2391&lt;&gt;"是",0,P2391*税费设置!$B$8)</f>
        <v>0</v>
      </c>
      <c r="R2391" s="8">
        <f>IF(K2391&lt;&gt;"是",0,P2391*税费设置!$B$9)</f>
        <v>0</v>
      </c>
      <c r="S2391" s="8">
        <f t="shared" si="265"/>
        <v>0</v>
      </c>
    </row>
    <row r="2392" spans="1:19" ht="13.9">
      <c r="A2392" s="6" t="str">
        <f>IF(总支出!A2392="","",总支出!A2392)</f>
        <v/>
      </c>
      <c r="B2392" s="7" t="str">
        <f>IF(总支出!B2392="","",总支出!B2392)</f>
        <v/>
      </c>
      <c r="C2392" s="6" t="str">
        <f t="shared" si="259"/>
        <v/>
      </c>
      <c r="D2392" s="6" t="str">
        <f>IF(总支出!C2392="","",总支出!C2392)</f>
        <v/>
      </c>
      <c r="E2392" s="8" t="str">
        <f>IF(总支出!D2392="","",总支出!D2392)</f>
        <v/>
      </c>
      <c r="F2392" s="6" t="str">
        <f>IF(总支出!E2392="","",总支出!E2392)</f>
        <v/>
      </c>
      <c r="G2392" s="6" t="str">
        <f>IF(总支出!H2392="","",总支出!H2392)</f>
        <v/>
      </c>
      <c r="H2392" s="6" t="str">
        <f>IF(总支出!I2392="","自动",总支出!I2392)</f>
        <v>自动</v>
      </c>
      <c r="I2392" s="6" t="str">
        <f>IF(F2392="","",IFERROR(VLOOKUP(F2392,税费设置!$A$15:$B$27,2,FALSE),"含税不明"))</f>
        <v/>
      </c>
      <c r="J2392" s="6" t="str">
        <f t="shared" si="260"/>
        <v/>
      </c>
      <c r="K2392" s="6" t="str">
        <f>IF(AND(税费设置!$B$5="是",G2392="个人支出",J2392="应税"),"是","否")</f>
        <v>否</v>
      </c>
      <c r="L2392" s="8">
        <f t="shared" si="261"/>
        <v>0</v>
      </c>
      <c r="M2392" s="8">
        <f t="shared" si="262"/>
        <v>0</v>
      </c>
      <c r="N2392" s="8">
        <f t="shared" si="263"/>
        <v>0</v>
      </c>
      <c r="O2392" s="8">
        <f t="shared" si="264"/>
        <v>0</v>
      </c>
      <c r="P2392" s="8">
        <f>IF(K2392&lt;&gt;"是",0,IF(税费设置!$B$6="是",E2392/(1+税费设置!$B$10),E2392))</f>
        <v>0</v>
      </c>
      <c r="Q2392" s="8">
        <f>IF(K2392&lt;&gt;"是",0,P2392*税费设置!$B$8)</f>
        <v>0</v>
      </c>
      <c r="R2392" s="8">
        <f>IF(K2392&lt;&gt;"是",0,P2392*税费设置!$B$9)</f>
        <v>0</v>
      </c>
      <c r="S2392" s="8">
        <f t="shared" si="265"/>
        <v>0</v>
      </c>
    </row>
    <row r="2393" spans="1:19" ht="13.9">
      <c r="A2393" s="6" t="str">
        <f>IF(总支出!A2393="","",总支出!A2393)</f>
        <v/>
      </c>
      <c r="B2393" s="7" t="str">
        <f>IF(总支出!B2393="","",总支出!B2393)</f>
        <v/>
      </c>
      <c r="C2393" s="6" t="str">
        <f t="shared" si="259"/>
        <v/>
      </c>
      <c r="D2393" s="6" t="str">
        <f>IF(总支出!C2393="","",总支出!C2393)</f>
        <v/>
      </c>
      <c r="E2393" s="8" t="str">
        <f>IF(总支出!D2393="","",总支出!D2393)</f>
        <v/>
      </c>
      <c r="F2393" s="6" t="str">
        <f>IF(总支出!E2393="","",总支出!E2393)</f>
        <v/>
      </c>
      <c r="G2393" s="6" t="str">
        <f>IF(总支出!H2393="","",总支出!H2393)</f>
        <v/>
      </c>
      <c r="H2393" s="6" t="str">
        <f>IF(总支出!I2393="","自动",总支出!I2393)</f>
        <v>自动</v>
      </c>
      <c r="I2393" s="6" t="str">
        <f>IF(F2393="","",IFERROR(VLOOKUP(F2393,税费设置!$A$15:$B$27,2,FALSE),"含税不明"))</f>
        <v/>
      </c>
      <c r="J2393" s="6" t="str">
        <f t="shared" si="260"/>
        <v/>
      </c>
      <c r="K2393" s="6" t="str">
        <f>IF(AND(税费设置!$B$5="是",G2393="个人支出",J2393="应税"),"是","否")</f>
        <v>否</v>
      </c>
      <c r="L2393" s="8">
        <f t="shared" si="261"/>
        <v>0</v>
      </c>
      <c r="M2393" s="8">
        <f t="shared" si="262"/>
        <v>0</v>
      </c>
      <c r="N2393" s="8">
        <f t="shared" si="263"/>
        <v>0</v>
      </c>
      <c r="O2393" s="8">
        <f t="shared" si="264"/>
        <v>0</v>
      </c>
      <c r="P2393" s="8">
        <f>IF(K2393&lt;&gt;"是",0,IF(税费设置!$B$6="是",E2393/(1+税费设置!$B$10),E2393))</f>
        <v>0</v>
      </c>
      <c r="Q2393" s="8">
        <f>IF(K2393&lt;&gt;"是",0,P2393*税费设置!$B$8)</f>
        <v>0</v>
      </c>
      <c r="R2393" s="8">
        <f>IF(K2393&lt;&gt;"是",0,P2393*税费设置!$B$9)</f>
        <v>0</v>
      </c>
      <c r="S2393" s="8">
        <f t="shared" si="265"/>
        <v>0</v>
      </c>
    </row>
    <row r="2394" spans="1:19" ht="13.9">
      <c r="A2394" s="6" t="str">
        <f>IF(总支出!A2394="","",总支出!A2394)</f>
        <v/>
      </c>
      <c r="B2394" s="7" t="str">
        <f>IF(总支出!B2394="","",总支出!B2394)</f>
        <v/>
      </c>
      <c r="C2394" s="6" t="str">
        <f t="shared" si="259"/>
        <v/>
      </c>
      <c r="D2394" s="6" t="str">
        <f>IF(总支出!C2394="","",总支出!C2394)</f>
        <v/>
      </c>
      <c r="E2394" s="8" t="str">
        <f>IF(总支出!D2394="","",总支出!D2394)</f>
        <v/>
      </c>
      <c r="F2394" s="6" t="str">
        <f>IF(总支出!E2394="","",总支出!E2394)</f>
        <v/>
      </c>
      <c r="G2394" s="6" t="str">
        <f>IF(总支出!H2394="","",总支出!H2394)</f>
        <v/>
      </c>
      <c r="H2394" s="6" t="str">
        <f>IF(总支出!I2394="","自动",总支出!I2394)</f>
        <v>自动</v>
      </c>
      <c r="I2394" s="6" t="str">
        <f>IF(F2394="","",IFERROR(VLOOKUP(F2394,税费设置!$A$15:$B$27,2,FALSE),"含税不明"))</f>
        <v/>
      </c>
      <c r="J2394" s="6" t="str">
        <f t="shared" si="260"/>
        <v/>
      </c>
      <c r="K2394" s="6" t="str">
        <f>IF(AND(税费设置!$B$5="是",G2394="个人支出",J2394="应税"),"是","否")</f>
        <v>否</v>
      </c>
      <c r="L2394" s="8">
        <f t="shared" si="261"/>
        <v>0</v>
      </c>
      <c r="M2394" s="8">
        <f t="shared" si="262"/>
        <v>0</v>
      </c>
      <c r="N2394" s="8">
        <f t="shared" si="263"/>
        <v>0</v>
      </c>
      <c r="O2394" s="8">
        <f t="shared" si="264"/>
        <v>0</v>
      </c>
      <c r="P2394" s="8">
        <f>IF(K2394&lt;&gt;"是",0,IF(税费设置!$B$6="是",E2394/(1+税费设置!$B$10),E2394))</f>
        <v>0</v>
      </c>
      <c r="Q2394" s="8">
        <f>IF(K2394&lt;&gt;"是",0,P2394*税费设置!$B$8)</f>
        <v>0</v>
      </c>
      <c r="R2394" s="8">
        <f>IF(K2394&lt;&gt;"是",0,P2394*税费设置!$B$9)</f>
        <v>0</v>
      </c>
      <c r="S2394" s="8">
        <f t="shared" si="265"/>
        <v>0</v>
      </c>
    </row>
    <row r="2395" spans="1:19" ht="13.9">
      <c r="A2395" s="6" t="str">
        <f>IF(总支出!A2395="","",总支出!A2395)</f>
        <v/>
      </c>
      <c r="B2395" s="7" t="str">
        <f>IF(总支出!B2395="","",总支出!B2395)</f>
        <v/>
      </c>
      <c r="C2395" s="6" t="str">
        <f t="shared" si="259"/>
        <v/>
      </c>
      <c r="D2395" s="6" t="str">
        <f>IF(总支出!C2395="","",总支出!C2395)</f>
        <v/>
      </c>
      <c r="E2395" s="8" t="str">
        <f>IF(总支出!D2395="","",总支出!D2395)</f>
        <v/>
      </c>
      <c r="F2395" s="6" t="str">
        <f>IF(总支出!E2395="","",总支出!E2395)</f>
        <v/>
      </c>
      <c r="G2395" s="6" t="str">
        <f>IF(总支出!H2395="","",总支出!H2395)</f>
        <v/>
      </c>
      <c r="H2395" s="6" t="str">
        <f>IF(总支出!I2395="","自动",总支出!I2395)</f>
        <v>自动</v>
      </c>
      <c r="I2395" s="6" t="str">
        <f>IF(F2395="","",IFERROR(VLOOKUP(F2395,税费设置!$A$15:$B$27,2,FALSE),"含税不明"))</f>
        <v/>
      </c>
      <c r="J2395" s="6" t="str">
        <f t="shared" si="260"/>
        <v/>
      </c>
      <c r="K2395" s="6" t="str">
        <f>IF(AND(税费设置!$B$5="是",G2395="个人支出",J2395="应税"),"是","否")</f>
        <v>否</v>
      </c>
      <c r="L2395" s="8">
        <f t="shared" si="261"/>
        <v>0</v>
      </c>
      <c r="M2395" s="8">
        <f t="shared" si="262"/>
        <v>0</v>
      </c>
      <c r="N2395" s="8">
        <f t="shared" si="263"/>
        <v>0</v>
      </c>
      <c r="O2395" s="8">
        <f t="shared" si="264"/>
        <v>0</v>
      </c>
      <c r="P2395" s="8">
        <f>IF(K2395&lt;&gt;"是",0,IF(税费设置!$B$6="是",E2395/(1+税费设置!$B$10),E2395))</f>
        <v>0</v>
      </c>
      <c r="Q2395" s="8">
        <f>IF(K2395&lt;&gt;"是",0,P2395*税费设置!$B$8)</f>
        <v>0</v>
      </c>
      <c r="R2395" s="8">
        <f>IF(K2395&lt;&gt;"是",0,P2395*税费设置!$B$9)</f>
        <v>0</v>
      </c>
      <c r="S2395" s="8">
        <f t="shared" si="265"/>
        <v>0</v>
      </c>
    </row>
    <row r="2396" spans="1:19" ht="13.9">
      <c r="A2396" s="6" t="str">
        <f>IF(总支出!A2396="","",总支出!A2396)</f>
        <v/>
      </c>
      <c r="B2396" s="7" t="str">
        <f>IF(总支出!B2396="","",总支出!B2396)</f>
        <v/>
      </c>
      <c r="C2396" s="6" t="str">
        <f t="shared" si="259"/>
        <v/>
      </c>
      <c r="D2396" s="6" t="str">
        <f>IF(总支出!C2396="","",总支出!C2396)</f>
        <v/>
      </c>
      <c r="E2396" s="8" t="str">
        <f>IF(总支出!D2396="","",总支出!D2396)</f>
        <v/>
      </c>
      <c r="F2396" s="6" t="str">
        <f>IF(总支出!E2396="","",总支出!E2396)</f>
        <v/>
      </c>
      <c r="G2396" s="6" t="str">
        <f>IF(总支出!H2396="","",总支出!H2396)</f>
        <v/>
      </c>
      <c r="H2396" s="6" t="str">
        <f>IF(总支出!I2396="","自动",总支出!I2396)</f>
        <v>自动</v>
      </c>
      <c r="I2396" s="6" t="str">
        <f>IF(F2396="","",IFERROR(VLOOKUP(F2396,税费设置!$A$15:$B$27,2,FALSE),"含税不明"))</f>
        <v/>
      </c>
      <c r="J2396" s="6" t="str">
        <f t="shared" si="260"/>
        <v/>
      </c>
      <c r="K2396" s="6" t="str">
        <f>IF(AND(税费设置!$B$5="是",G2396="个人支出",J2396="应税"),"是","否")</f>
        <v>否</v>
      </c>
      <c r="L2396" s="8">
        <f t="shared" si="261"/>
        <v>0</v>
      </c>
      <c r="M2396" s="8">
        <f t="shared" si="262"/>
        <v>0</v>
      </c>
      <c r="N2396" s="8">
        <f t="shared" si="263"/>
        <v>0</v>
      </c>
      <c r="O2396" s="8">
        <f t="shared" si="264"/>
        <v>0</v>
      </c>
      <c r="P2396" s="8">
        <f>IF(K2396&lt;&gt;"是",0,IF(税费设置!$B$6="是",E2396/(1+税费设置!$B$10),E2396))</f>
        <v>0</v>
      </c>
      <c r="Q2396" s="8">
        <f>IF(K2396&lt;&gt;"是",0,P2396*税费设置!$B$8)</f>
        <v>0</v>
      </c>
      <c r="R2396" s="8">
        <f>IF(K2396&lt;&gt;"是",0,P2396*税费设置!$B$9)</f>
        <v>0</v>
      </c>
      <c r="S2396" s="8">
        <f t="shared" si="265"/>
        <v>0</v>
      </c>
    </row>
    <row r="2397" spans="1:19" ht="13.9">
      <c r="A2397" s="6" t="str">
        <f>IF(总支出!A2397="","",总支出!A2397)</f>
        <v/>
      </c>
      <c r="B2397" s="7" t="str">
        <f>IF(总支出!B2397="","",总支出!B2397)</f>
        <v/>
      </c>
      <c r="C2397" s="6" t="str">
        <f t="shared" si="259"/>
        <v/>
      </c>
      <c r="D2397" s="6" t="str">
        <f>IF(总支出!C2397="","",总支出!C2397)</f>
        <v/>
      </c>
      <c r="E2397" s="8" t="str">
        <f>IF(总支出!D2397="","",总支出!D2397)</f>
        <v/>
      </c>
      <c r="F2397" s="6" t="str">
        <f>IF(总支出!E2397="","",总支出!E2397)</f>
        <v/>
      </c>
      <c r="G2397" s="6" t="str">
        <f>IF(总支出!H2397="","",总支出!H2397)</f>
        <v/>
      </c>
      <c r="H2397" s="6" t="str">
        <f>IF(总支出!I2397="","自动",总支出!I2397)</f>
        <v>自动</v>
      </c>
      <c r="I2397" s="6" t="str">
        <f>IF(F2397="","",IFERROR(VLOOKUP(F2397,税费设置!$A$15:$B$27,2,FALSE),"含税不明"))</f>
        <v/>
      </c>
      <c r="J2397" s="6" t="str">
        <f t="shared" si="260"/>
        <v/>
      </c>
      <c r="K2397" s="6" t="str">
        <f>IF(AND(税费设置!$B$5="是",G2397="个人支出",J2397="应税"),"是","否")</f>
        <v>否</v>
      </c>
      <c r="L2397" s="8">
        <f t="shared" si="261"/>
        <v>0</v>
      </c>
      <c r="M2397" s="8">
        <f t="shared" si="262"/>
        <v>0</v>
      </c>
      <c r="N2397" s="8">
        <f t="shared" si="263"/>
        <v>0</v>
      </c>
      <c r="O2397" s="8">
        <f t="shared" si="264"/>
        <v>0</v>
      </c>
      <c r="P2397" s="8">
        <f>IF(K2397&lt;&gt;"是",0,IF(税费设置!$B$6="是",E2397/(1+税费设置!$B$10),E2397))</f>
        <v>0</v>
      </c>
      <c r="Q2397" s="8">
        <f>IF(K2397&lt;&gt;"是",0,P2397*税费设置!$B$8)</f>
        <v>0</v>
      </c>
      <c r="R2397" s="8">
        <f>IF(K2397&lt;&gt;"是",0,P2397*税费设置!$B$9)</f>
        <v>0</v>
      </c>
      <c r="S2397" s="8">
        <f t="shared" si="265"/>
        <v>0</v>
      </c>
    </row>
    <row r="2398" spans="1:19" ht="13.9">
      <c r="A2398" s="6" t="str">
        <f>IF(总支出!A2398="","",总支出!A2398)</f>
        <v/>
      </c>
      <c r="B2398" s="7" t="str">
        <f>IF(总支出!B2398="","",总支出!B2398)</f>
        <v/>
      </c>
      <c r="C2398" s="6" t="str">
        <f t="shared" si="259"/>
        <v/>
      </c>
      <c r="D2398" s="6" t="str">
        <f>IF(总支出!C2398="","",总支出!C2398)</f>
        <v/>
      </c>
      <c r="E2398" s="8" t="str">
        <f>IF(总支出!D2398="","",总支出!D2398)</f>
        <v/>
      </c>
      <c r="F2398" s="6" t="str">
        <f>IF(总支出!E2398="","",总支出!E2398)</f>
        <v/>
      </c>
      <c r="G2398" s="6" t="str">
        <f>IF(总支出!H2398="","",总支出!H2398)</f>
        <v/>
      </c>
      <c r="H2398" s="6" t="str">
        <f>IF(总支出!I2398="","自动",总支出!I2398)</f>
        <v>自动</v>
      </c>
      <c r="I2398" s="6" t="str">
        <f>IF(F2398="","",IFERROR(VLOOKUP(F2398,税费设置!$A$15:$B$27,2,FALSE),"含税不明"))</f>
        <v/>
      </c>
      <c r="J2398" s="6" t="str">
        <f t="shared" si="260"/>
        <v/>
      </c>
      <c r="K2398" s="6" t="str">
        <f>IF(AND(税费设置!$B$5="是",G2398="个人支出",J2398="应税"),"是","否")</f>
        <v>否</v>
      </c>
      <c r="L2398" s="8">
        <f t="shared" si="261"/>
        <v>0</v>
      </c>
      <c r="M2398" s="8">
        <f t="shared" si="262"/>
        <v>0</v>
      </c>
      <c r="N2398" s="8">
        <f t="shared" si="263"/>
        <v>0</v>
      </c>
      <c r="O2398" s="8">
        <f t="shared" si="264"/>
        <v>0</v>
      </c>
      <c r="P2398" s="8">
        <f>IF(K2398&lt;&gt;"是",0,IF(税费设置!$B$6="是",E2398/(1+税费设置!$B$10),E2398))</f>
        <v>0</v>
      </c>
      <c r="Q2398" s="8">
        <f>IF(K2398&lt;&gt;"是",0,P2398*税费设置!$B$8)</f>
        <v>0</v>
      </c>
      <c r="R2398" s="8">
        <f>IF(K2398&lt;&gt;"是",0,P2398*税费设置!$B$9)</f>
        <v>0</v>
      </c>
      <c r="S2398" s="8">
        <f t="shared" si="265"/>
        <v>0</v>
      </c>
    </row>
    <row r="2399" spans="1:19" ht="13.9">
      <c r="A2399" s="6" t="str">
        <f>IF(总支出!A2399="","",总支出!A2399)</f>
        <v/>
      </c>
      <c r="B2399" s="7" t="str">
        <f>IF(总支出!B2399="","",总支出!B2399)</f>
        <v/>
      </c>
      <c r="C2399" s="6" t="str">
        <f t="shared" si="259"/>
        <v/>
      </c>
      <c r="D2399" s="6" t="str">
        <f>IF(总支出!C2399="","",总支出!C2399)</f>
        <v/>
      </c>
      <c r="E2399" s="8" t="str">
        <f>IF(总支出!D2399="","",总支出!D2399)</f>
        <v/>
      </c>
      <c r="F2399" s="6" t="str">
        <f>IF(总支出!E2399="","",总支出!E2399)</f>
        <v/>
      </c>
      <c r="G2399" s="6" t="str">
        <f>IF(总支出!H2399="","",总支出!H2399)</f>
        <v/>
      </c>
      <c r="H2399" s="6" t="str">
        <f>IF(总支出!I2399="","自动",总支出!I2399)</f>
        <v>自动</v>
      </c>
      <c r="I2399" s="6" t="str">
        <f>IF(F2399="","",IFERROR(VLOOKUP(F2399,税费设置!$A$15:$B$27,2,FALSE),"含税不明"))</f>
        <v/>
      </c>
      <c r="J2399" s="6" t="str">
        <f t="shared" si="260"/>
        <v/>
      </c>
      <c r="K2399" s="6" t="str">
        <f>IF(AND(税费设置!$B$5="是",G2399="个人支出",J2399="应税"),"是","否")</f>
        <v>否</v>
      </c>
      <c r="L2399" s="8">
        <f t="shared" si="261"/>
        <v>0</v>
      </c>
      <c r="M2399" s="8">
        <f t="shared" si="262"/>
        <v>0</v>
      </c>
      <c r="N2399" s="8">
        <f t="shared" si="263"/>
        <v>0</v>
      </c>
      <c r="O2399" s="8">
        <f t="shared" si="264"/>
        <v>0</v>
      </c>
      <c r="P2399" s="8">
        <f>IF(K2399&lt;&gt;"是",0,IF(税费设置!$B$6="是",E2399/(1+税费设置!$B$10),E2399))</f>
        <v>0</v>
      </c>
      <c r="Q2399" s="8">
        <f>IF(K2399&lt;&gt;"是",0,P2399*税费设置!$B$8)</f>
        <v>0</v>
      </c>
      <c r="R2399" s="8">
        <f>IF(K2399&lt;&gt;"是",0,P2399*税费设置!$B$9)</f>
        <v>0</v>
      </c>
      <c r="S2399" s="8">
        <f t="shared" si="265"/>
        <v>0</v>
      </c>
    </row>
    <row r="2400" spans="1:19" ht="13.9">
      <c r="A2400" s="6" t="str">
        <f>IF(总支出!A2400="","",总支出!A2400)</f>
        <v/>
      </c>
      <c r="B2400" s="7" t="str">
        <f>IF(总支出!B2400="","",总支出!B2400)</f>
        <v/>
      </c>
      <c r="C2400" s="6" t="str">
        <f t="shared" si="259"/>
        <v/>
      </c>
      <c r="D2400" s="6" t="str">
        <f>IF(总支出!C2400="","",总支出!C2400)</f>
        <v/>
      </c>
      <c r="E2400" s="8" t="str">
        <f>IF(总支出!D2400="","",总支出!D2400)</f>
        <v/>
      </c>
      <c r="F2400" s="6" t="str">
        <f>IF(总支出!E2400="","",总支出!E2400)</f>
        <v/>
      </c>
      <c r="G2400" s="6" t="str">
        <f>IF(总支出!H2400="","",总支出!H2400)</f>
        <v/>
      </c>
      <c r="H2400" s="6" t="str">
        <f>IF(总支出!I2400="","自动",总支出!I2400)</f>
        <v>自动</v>
      </c>
      <c r="I2400" s="6" t="str">
        <f>IF(F2400="","",IFERROR(VLOOKUP(F2400,税费设置!$A$15:$B$27,2,FALSE),"含税不明"))</f>
        <v/>
      </c>
      <c r="J2400" s="6" t="str">
        <f t="shared" si="260"/>
        <v/>
      </c>
      <c r="K2400" s="6" t="str">
        <f>IF(AND(税费设置!$B$5="是",G2400="个人支出",J2400="应税"),"是","否")</f>
        <v>否</v>
      </c>
      <c r="L2400" s="8">
        <f t="shared" si="261"/>
        <v>0</v>
      </c>
      <c r="M2400" s="8">
        <f t="shared" si="262"/>
        <v>0</v>
      </c>
      <c r="N2400" s="8">
        <f t="shared" si="263"/>
        <v>0</v>
      </c>
      <c r="O2400" s="8">
        <f t="shared" si="264"/>
        <v>0</v>
      </c>
      <c r="P2400" s="8">
        <f>IF(K2400&lt;&gt;"是",0,IF(税费设置!$B$6="是",E2400/(1+税费设置!$B$10),E2400))</f>
        <v>0</v>
      </c>
      <c r="Q2400" s="8">
        <f>IF(K2400&lt;&gt;"是",0,P2400*税费设置!$B$8)</f>
        <v>0</v>
      </c>
      <c r="R2400" s="8">
        <f>IF(K2400&lt;&gt;"是",0,P2400*税费设置!$B$9)</f>
        <v>0</v>
      </c>
      <c r="S2400" s="8">
        <f t="shared" si="265"/>
        <v>0</v>
      </c>
    </row>
    <row r="2401" spans="1:19" ht="13.9">
      <c r="A2401" s="6" t="str">
        <f>IF(总支出!A2401="","",总支出!A2401)</f>
        <v/>
      </c>
      <c r="B2401" s="7" t="str">
        <f>IF(总支出!B2401="","",总支出!B2401)</f>
        <v/>
      </c>
      <c r="C2401" s="6" t="str">
        <f t="shared" si="259"/>
        <v/>
      </c>
      <c r="D2401" s="6" t="str">
        <f>IF(总支出!C2401="","",总支出!C2401)</f>
        <v/>
      </c>
      <c r="E2401" s="8" t="str">
        <f>IF(总支出!D2401="","",总支出!D2401)</f>
        <v/>
      </c>
      <c r="F2401" s="6" t="str">
        <f>IF(总支出!E2401="","",总支出!E2401)</f>
        <v/>
      </c>
      <c r="G2401" s="6" t="str">
        <f>IF(总支出!H2401="","",总支出!H2401)</f>
        <v/>
      </c>
      <c r="H2401" s="6" t="str">
        <f>IF(总支出!I2401="","自动",总支出!I2401)</f>
        <v>自动</v>
      </c>
      <c r="I2401" s="6" t="str">
        <f>IF(F2401="","",IFERROR(VLOOKUP(F2401,税费设置!$A$15:$B$27,2,FALSE),"含税不明"))</f>
        <v/>
      </c>
      <c r="J2401" s="6" t="str">
        <f t="shared" si="260"/>
        <v/>
      </c>
      <c r="K2401" s="6" t="str">
        <f>IF(AND(税费设置!$B$5="是",G2401="个人支出",J2401="应税"),"是","否")</f>
        <v>否</v>
      </c>
      <c r="L2401" s="8">
        <f t="shared" si="261"/>
        <v>0</v>
      </c>
      <c r="M2401" s="8">
        <f t="shared" si="262"/>
        <v>0</v>
      </c>
      <c r="N2401" s="8">
        <f t="shared" si="263"/>
        <v>0</v>
      </c>
      <c r="O2401" s="8">
        <f t="shared" si="264"/>
        <v>0</v>
      </c>
      <c r="P2401" s="8">
        <f>IF(K2401&lt;&gt;"是",0,IF(税费设置!$B$6="是",E2401/(1+税费设置!$B$10),E2401))</f>
        <v>0</v>
      </c>
      <c r="Q2401" s="8">
        <f>IF(K2401&lt;&gt;"是",0,P2401*税费设置!$B$8)</f>
        <v>0</v>
      </c>
      <c r="R2401" s="8">
        <f>IF(K2401&lt;&gt;"是",0,P2401*税费设置!$B$9)</f>
        <v>0</v>
      </c>
      <c r="S2401" s="8">
        <f t="shared" si="265"/>
        <v>0</v>
      </c>
    </row>
    <row r="2402" spans="1:19" ht="13.9">
      <c r="A2402" s="6" t="str">
        <f>IF(总支出!A2402="","",总支出!A2402)</f>
        <v/>
      </c>
      <c r="B2402" s="7" t="str">
        <f>IF(总支出!B2402="","",总支出!B2402)</f>
        <v/>
      </c>
      <c r="C2402" s="6" t="str">
        <f t="shared" si="259"/>
        <v/>
      </c>
      <c r="D2402" s="6" t="str">
        <f>IF(总支出!C2402="","",总支出!C2402)</f>
        <v/>
      </c>
      <c r="E2402" s="8" t="str">
        <f>IF(总支出!D2402="","",总支出!D2402)</f>
        <v/>
      </c>
      <c r="F2402" s="6" t="str">
        <f>IF(总支出!E2402="","",总支出!E2402)</f>
        <v/>
      </c>
      <c r="G2402" s="6" t="str">
        <f>IF(总支出!H2402="","",总支出!H2402)</f>
        <v/>
      </c>
      <c r="H2402" s="6" t="str">
        <f>IF(总支出!I2402="","自动",总支出!I2402)</f>
        <v>自动</v>
      </c>
      <c r="I2402" s="6" t="str">
        <f>IF(F2402="","",IFERROR(VLOOKUP(F2402,税费设置!$A$15:$B$27,2,FALSE),"含税不明"))</f>
        <v/>
      </c>
      <c r="J2402" s="6" t="str">
        <f t="shared" si="260"/>
        <v/>
      </c>
      <c r="K2402" s="6" t="str">
        <f>IF(AND(税费设置!$B$5="是",G2402="个人支出",J2402="应税"),"是","否")</f>
        <v>否</v>
      </c>
      <c r="L2402" s="8">
        <f t="shared" si="261"/>
        <v>0</v>
      </c>
      <c r="M2402" s="8">
        <f t="shared" si="262"/>
        <v>0</v>
      </c>
      <c r="N2402" s="8">
        <f t="shared" si="263"/>
        <v>0</v>
      </c>
      <c r="O2402" s="8">
        <f t="shared" si="264"/>
        <v>0</v>
      </c>
      <c r="P2402" s="8">
        <f>IF(K2402&lt;&gt;"是",0,IF(税费设置!$B$6="是",E2402/(1+税费设置!$B$10),E2402))</f>
        <v>0</v>
      </c>
      <c r="Q2402" s="8">
        <f>IF(K2402&lt;&gt;"是",0,P2402*税费设置!$B$8)</f>
        <v>0</v>
      </c>
      <c r="R2402" s="8">
        <f>IF(K2402&lt;&gt;"是",0,P2402*税费设置!$B$9)</f>
        <v>0</v>
      </c>
      <c r="S2402" s="8">
        <f t="shared" si="265"/>
        <v>0</v>
      </c>
    </row>
    <row r="2403" spans="1:19" ht="13.9">
      <c r="A2403" s="6" t="str">
        <f>IF(总支出!A2403="","",总支出!A2403)</f>
        <v/>
      </c>
      <c r="B2403" s="7" t="str">
        <f>IF(总支出!B2403="","",总支出!B2403)</f>
        <v/>
      </c>
      <c r="C2403" s="6" t="str">
        <f t="shared" si="259"/>
        <v/>
      </c>
      <c r="D2403" s="6" t="str">
        <f>IF(总支出!C2403="","",总支出!C2403)</f>
        <v/>
      </c>
      <c r="E2403" s="8" t="str">
        <f>IF(总支出!D2403="","",总支出!D2403)</f>
        <v/>
      </c>
      <c r="F2403" s="6" t="str">
        <f>IF(总支出!E2403="","",总支出!E2403)</f>
        <v/>
      </c>
      <c r="G2403" s="6" t="str">
        <f>IF(总支出!H2403="","",总支出!H2403)</f>
        <v/>
      </c>
      <c r="H2403" s="6" t="str">
        <f>IF(总支出!I2403="","自动",总支出!I2403)</f>
        <v>自动</v>
      </c>
      <c r="I2403" s="6" t="str">
        <f>IF(F2403="","",IFERROR(VLOOKUP(F2403,税费设置!$A$15:$B$27,2,FALSE),"含税不明"))</f>
        <v/>
      </c>
      <c r="J2403" s="6" t="str">
        <f t="shared" si="260"/>
        <v/>
      </c>
      <c r="K2403" s="6" t="str">
        <f>IF(AND(税费设置!$B$5="是",G2403="个人支出",J2403="应税"),"是","否")</f>
        <v>否</v>
      </c>
      <c r="L2403" s="8">
        <f t="shared" si="261"/>
        <v>0</v>
      </c>
      <c r="M2403" s="8">
        <f t="shared" si="262"/>
        <v>0</v>
      </c>
      <c r="N2403" s="8">
        <f t="shared" si="263"/>
        <v>0</v>
      </c>
      <c r="O2403" s="8">
        <f t="shared" si="264"/>
        <v>0</v>
      </c>
      <c r="P2403" s="8">
        <f>IF(K2403&lt;&gt;"是",0,IF(税费设置!$B$6="是",E2403/(1+税费设置!$B$10),E2403))</f>
        <v>0</v>
      </c>
      <c r="Q2403" s="8">
        <f>IF(K2403&lt;&gt;"是",0,P2403*税费设置!$B$8)</f>
        <v>0</v>
      </c>
      <c r="R2403" s="8">
        <f>IF(K2403&lt;&gt;"是",0,P2403*税费设置!$B$9)</f>
        <v>0</v>
      </c>
      <c r="S2403" s="8">
        <f t="shared" si="265"/>
        <v>0</v>
      </c>
    </row>
    <row r="2404" spans="1:19" ht="13.9">
      <c r="A2404" s="6" t="str">
        <f>IF(总支出!A2404="","",总支出!A2404)</f>
        <v/>
      </c>
      <c r="B2404" s="7" t="str">
        <f>IF(总支出!B2404="","",总支出!B2404)</f>
        <v/>
      </c>
      <c r="C2404" s="6" t="str">
        <f t="shared" si="259"/>
        <v/>
      </c>
      <c r="D2404" s="6" t="str">
        <f>IF(总支出!C2404="","",总支出!C2404)</f>
        <v/>
      </c>
      <c r="E2404" s="8" t="str">
        <f>IF(总支出!D2404="","",总支出!D2404)</f>
        <v/>
      </c>
      <c r="F2404" s="6" t="str">
        <f>IF(总支出!E2404="","",总支出!E2404)</f>
        <v/>
      </c>
      <c r="G2404" s="6" t="str">
        <f>IF(总支出!H2404="","",总支出!H2404)</f>
        <v/>
      </c>
      <c r="H2404" s="6" t="str">
        <f>IF(总支出!I2404="","自动",总支出!I2404)</f>
        <v>自动</v>
      </c>
      <c r="I2404" s="6" t="str">
        <f>IF(F2404="","",IFERROR(VLOOKUP(F2404,税费设置!$A$15:$B$27,2,FALSE),"含税不明"))</f>
        <v/>
      </c>
      <c r="J2404" s="6" t="str">
        <f t="shared" si="260"/>
        <v/>
      </c>
      <c r="K2404" s="6" t="str">
        <f>IF(AND(税费设置!$B$5="是",G2404="个人支出",J2404="应税"),"是","否")</f>
        <v>否</v>
      </c>
      <c r="L2404" s="8">
        <f t="shared" si="261"/>
        <v>0</v>
      </c>
      <c r="M2404" s="8">
        <f t="shared" si="262"/>
        <v>0</v>
      </c>
      <c r="N2404" s="8">
        <f t="shared" si="263"/>
        <v>0</v>
      </c>
      <c r="O2404" s="8">
        <f t="shared" si="264"/>
        <v>0</v>
      </c>
      <c r="P2404" s="8">
        <f>IF(K2404&lt;&gt;"是",0,IF(税费设置!$B$6="是",E2404/(1+税费设置!$B$10),E2404))</f>
        <v>0</v>
      </c>
      <c r="Q2404" s="8">
        <f>IF(K2404&lt;&gt;"是",0,P2404*税费设置!$B$8)</f>
        <v>0</v>
      </c>
      <c r="R2404" s="8">
        <f>IF(K2404&lt;&gt;"是",0,P2404*税费设置!$B$9)</f>
        <v>0</v>
      </c>
      <c r="S2404" s="8">
        <f t="shared" si="265"/>
        <v>0</v>
      </c>
    </row>
    <row r="2405" spans="1:19" ht="13.9">
      <c r="A2405" s="6" t="str">
        <f>IF(总支出!A2405="","",总支出!A2405)</f>
        <v/>
      </c>
      <c r="B2405" s="7" t="str">
        <f>IF(总支出!B2405="","",总支出!B2405)</f>
        <v/>
      </c>
      <c r="C2405" s="6" t="str">
        <f t="shared" si="259"/>
        <v/>
      </c>
      <c r="D2405" s="6" t="str">
        <f>IF(总支出!C2405="","",总支出!C2405)</f>
        <v/>
      </c>
      <c r="E2405" s="8" t="str">
        <f>IF(总支出!D2405="","",总支出!D2405)</f>
        <v/>
      </c>
      <c r="F2405" s="6" t="str">
        <f>IF(总支出!E2405="","",总支出!E2405)</f>
        <v/>
      </c>
      <c r="G2405" s="6" t="str">
        <f>IF(总支出!H2405="","",总支出!H2405)</f>
        <v/>
      </c>
      <c r="H2405" s="6" t="str">
        <f>IF(总支出!I2405="","自动",总支出!I2405)</f>
        <v>自动</v>
      </c>
      <c r="I2405" s="6" t="str">
        <f>IF(F2405="","",IFERROR(VLOOKUP(F2405,税费设置!$A$15:$B$27,2,FALSE),"含税不明"))</f>
        <v/>
      </c>
      <c r="J2405" s="6" t="str">
        <f t="shared" si="260"/>
        <v/>
      </c>
      <c r="K2405" s="6" t="str">
        <f>IF(AND(税费设置!$B$5="是",G2405="个人支出",J2405="应税"),"是","否")</f>
        <v>否</v>
      </c>
      <c r="L2405" s="8">
        <f t="shared" si="261"/>
        <v>0</v>
      </c>
      <c r="M2405" s="8">
        <f t="shared" si="262"/>
        <v>0</v>
      </c>
      <c r="N2405" s="8">
        <f t="shared" si="263"/>
        <v>0</v>
      </c>
      <c r="O2405" s="8">
        <f t="shared" si="264"/>
        <v>0</v>
      </c>
      <c r="P2405" s="8">
        <f>IF(K2405&lt;&gt;"是",0,IF(税费设置!$B$6="是",E2405/(1+税费设置!$B$10),E2405))</f>
        <v>0</v>
      </c>
      <c r="Q2405" s="8">
        <f>IF(K2405&lt;&gt;"是",0,P2405*税费设置!$B$8)</f>
        <v>0</v>
      </c>
      <c r="R2405" s="8">
        <f>IF(K2405&lt;&gt;"是",0,P2405*税费设置!$B$9)</f>
        <v>0</v>
      </c>
      <c r="S2405" s="8">
        <f t="shared" si="265"/>
        <v>0</v>
      </c>
    </row>
    <row r="2406" spans="1:19" ht="13.9">
      <c r="A2406" s="6" t="str">
        <f>IF(总支出!A2406="","",总支出!A2406)</f>
        <v/>
      </c>
      <c r="B2406" s="7" t="str">
        <f>IF(总支出!B2406="","",总支出!B2406)</f>
        <v/>
      </c>
      <c r="C2406" s="6" t="str">
        <f t="shared" si="259"/>
        <v/>
      </c>
      <c r="D2406" s="6" t="str">
        <f>IF(总支出!C2406="","",总支出!C2406)</f>
        <v/>
      </c>
      <c r="E2406" s="8" t="str">
        <f>IF(总支出!D2406="","",总支出!D2406)</f>
        <v/>
      </c>
      <c r="F2406" s="6" t="str">
        <f>IF(总支出!E2406="","",总支出!E2406)</f>
        <v/>
      </c>
      <c r="G2406" s="6" t="str">
        <f>IF(总支出!H2406="","",总支出!H2406)</f>
        <v/>
      </c>
      <c r="H2406" s="6" t="str">
        <f>IF(总支出!I2406="","自动",总支出!I2406)</f>
        <v>自动</v>
      </c>
      <c r="I2406" s="6" t="str">
        <f>IF(F2406="","",IFERROR(VLOOKUP(F2406,税费设置!$A$15:$B$27,2,FALSE),"含税不明"))</f>
        <v/>
      </c>
      <c r="J2406" s="6" t="str">
        <f t="shared" si="260"/>
        <v/>
      </c>
      <c r="K2406" s="6" t="str">
        <f>IF(AND(税费设置!$B$5="是",G2406="个人支出",J2406="应税"),"是","否")</f>
        <v>否</v>
      </c>
      <c r="L2406" s="8">
        <f t="shared" si="261"/>
        <v>0</v>
      </c>
      <c r="M2406" s="8">
        <f t="shared" si="262"/>
        <v>0</v>
      </c>
      <c r="N2406" s="8">
        <f t="shared" si="263"/>
        <v>0</v>
      </c>
      <c r="O2406" s="8">
        <f t="shared" si="264"/>
        <v>0</v>
      </c>
      <c r="P2406" s="8">
        <f>IF(K2406&lt;&gt;"是",0,IF(税费设置!$B$6="是",E2406/(1+税费设置!$B$10),E2406))</f>
        <v>0</v>
      </c>
      <c r="Q2406" s="8">
        <f>IF(K2406&lt;&gt;"是",0,P2406*税费设置!$B$8)</f>
        <v>0</v>
      </c>
      <c r="R2406" s="8">
        <f>IF(K2406&lt;&gt;"是",0,P2406*税费设置!$B$9)</f>
        <v>0</v>
      </c>
      <c r="S2406" s="8">
        <f t="shared" si="265"/>
        <v>0</v>
      </c>
    </row>
    <row r="2407" spans="1:19" ht="13.9">
      <c r="A2407" s="6" t="str">
        <f>IF(总支出!A2407="","",总支出!A2407)</f>
        <v/>
      </c>
      <c r="B2407" s="7" t="str">
        <f>IF(总支出!B2407="","",总支出!B2407)</f>
        <v/>
      </c>
      <c r="C2407" s="6" t="str">
        <f t="shared" si="259"/>
        <v/>
      </c>
      <c r="D2407" s="6" t="str">
        <f>IF(总支出!C2407="","",总支出!C2407)</f>
        <v/>
      </c>
      <c r="E2407" s="8" t="str">
        <f>IF(总支出!D2407="","",总支出!D2407)</f>
        <v/>
      </c>
      <c r="F2407" s="6" t="str">
        <f>IF(总支出!E2407="","",总支出!E2407)</f>
        <v/>
      </c>
      <c r="G2407" s="6" t="str">
        <f>IF(总支出!H2407="","",总支出!H2407)</f>
        <v/>
      </c>
      <c r="H2407" s="6" t="str">
        <f>IF(总支出!I2407="","自动",总支出!I2407)</f>
        <v>自动</v>
      </c>
      <c r="I2407" s="6" t="str">
        <f>IF(F2407="","",IFERROR(VLOOKUP(F2407,税费设置!$A$15:$B$27,2,FALSE),"含税不明"))</f>
        <v/>
      </c>
      <c r="J2407" s="6" t="str">
        <f t="shared" si="260"/>
        <v/>
      </c>
      <c r="K2407" s="6" t="str">
        <f>IF(AND(税费设置!$B$5="是",G2407="个人支出",J2407="应税"),"是","否")</f>
        <v>否</v>
      </c>
      <c r="L2407" s="8">
        <f t="shared" si="261"/>
        <v>0</v>
      </c>
      <c r="M2407" s="8">
        <f t="shared" si="262"/>
        <v>0</v>
      </c>
      <c r="N2407" s="8">
        <f t="shared" si="263"/>
        <v>0</v>
      </c>
      <c r="O2407" s="8">
        <f t="shared" si="264"/>
        <v>0</v>
      </c>
      <c r="P2407" s="8">
        <f>IF(K2407&lt;&gt;"是",0,IF(税费设置!$B$6="是",E2407/(1+税费设置!$B$10),E2407))</f>
        <v>0</v>
      </c>
      <c r="Q2407" s="8">
        <f>IF(K2407&lt;&gt;"是",0,P2407*税费设置!$B$8)</f>
        <v>0</v>
      </c>
      <c r="R2407" s="8">
        <f>IF(K2407&lt;&gt;"是",0,P2407*税费设置!$B$9)</f>
        <v>0</v>
      </c>
      <c r="S2407" s="8">
        <f t="shared" si="265"/>
        <v>0</v>
      </c>
    </row>
    <row r="2408" spans="1:19" ht="13.9">
      <c r="A2408" s="6" t="str">
        <f>IF(总支出!A2408="","",总支出!A2408)</f>
        <v/>
      </c>
      <c r="B2408" s="7" t="str">
        <f>IF(总支出!B2408="","",总支出!B2408)</f>
        <v/>
      </c>
      <c r="C2408" s="6" t="str">
        <f t="shared" si="259"/>
        <v/>
      </c>
      <c r="D2408" s="6" t="str">
        <f>IF(总支出!C2408="","",总支出!C2408)</f>
        <v/>
      </c>
      <c r="E2408" s="8" t="str">
        <f>IF(总支出!D2408="","",总支出!D2408)</f>
        <v/>
      </c>
      <c r="F2408" s="6" t="str">
        <f>IF(总支出!E2408="","",总支出!E2408)</f>
        <v/>
      </c>
      <c r="G2408" s="6" t="str">
        <f>IF(总支出!H2408="","",总支出!H2408)</f>
        <v/>
      </c>
      <c r="H2408" s="6" t="str">
        <f>IF(总支出!I2408="","自动",总支出!I2408)</f>
        <v>自动</v>
      </c>
      <c r="I2408" s="6" t="str">
        <f>IF(F2408="","",IFERROR(VLOOKUP(F2408,税费设置!$A$15:$B$27,2,FALSE),"含税不明"))</f>
        <v/>
      </c>
      <c r="J2408" s="6" t="str">
        <f t="shared" si="260"/>
        <v/>
      </c>
      <c r="K2408" s="6" t="str">
        <f>IF(AND(税费设置!$B$5="是",G2408="个人支出",J2408="应税"),"是","否")</f>
        <v>否</v>
      </c>
      <c r="L2408" s="8">
        <f t="shared" si="261"/>
        <v>0</v>
      </c>
      <c r="M2408" s="8">
        <f t="shared" si="262"/>
        <v>0</v>
      </c>
      <c r="N2408" s="8">
        <f t="shared" si="263"/>
        <v>0</v>
      </c>
      <c r="O2408" s="8">
        <f t="shared" si="264"/>
        <v>0</v>
      </c>
      <c r="P2408" s="8">
        <f>IF(K2408&lt;&gt;"是",0,IF(税费设置!$B$6="是",E2408/(1+税费设置!$B$10),E2408))</f>
        <v>0</v>
      </c>
      <c r="Q2408" s="8">
        <f>IF(K2408&lt;&gt;"是",0,P2408*税费设置!$B$8)</f>
        <v>0</v>
      </c>
      <c r="R2408" s="8">
        <f>IF(K2408&lt;&gt;"是",0,P2408*税费设置!$B$9)</f>
        <v>0</v>
      </c>
      <c r="S2408" s="8">
        <f t="shared" si="265"/>
        <v>0</v>
      </c>
    </row>
    <row r="2409" spans="1:19" ht="13.9">
      <c r="A2409" s="6" t="str">
        <f>IF(总支出!A2409="","",总支出!A2409)</f>
        <v/>
      </c>
      <c r="B2409" s="7" t="str">
        <f>IF(总支出!B2409="","",总支出!B2409)</f>
        <v/>
      </c>
      <c r="C2409" s="6" t="str">
        <f t="shared" si="259"/>
        <v/>
      </c>
      <c r="D2409" s="6" t="str">
        <f>IF(总支出!C2409="","",总支出!C2409)</f>
        <v/>
      </c>
      <c r="E2409" s="8" t="str">
        <f>IF(总支出!D2409="","",总支出!D2409)</f>
        <v/>
      </c>
      <c r="F2409" s="6" t="str">
        <f>IF(总支出!E2409="","",总支出!E2409)</f>
        <v/>
      </c>
      <c r="G2409" s="6" t="str">
        <f>IF(总支出!H2409="","",总支出!H2409)</f>
        <v/>
      </c>
      <c r="H2409" s="6" t="str">
        <f>IF(总支出!I2409="","自动",总支出!I2409)</f>
        <v>自动</v>
      </c>
      <c r="I2409" s="6" t="str">
        <f>IF(F2409="","",IFERROR(VLOOKUP(F2409,税费设置!$A$15:$B$27,2,FALSE),"含税不明"))</f>
        <v/>
      </c>
      <c r="J2409" s="6" t="str">
        <f t="shared" si="260"/>
        <v/>
      </c>
      <c r="K2409" s="6" t="str">
        <f>IF(AND(税费设置!$B$5="是",G2409="个人支出",J2409="应税"),"是","否")</f>
        <v>否</v>
      </c>
      <c r="L2409" s="8">
        <f t="shared" si="261"/>
        <v>0</v>
      </c>
      <c r="M2409" s="8">
        <f t="shared" si="262"/>
        <v>0</v>
      </c>
      <c r="N2409" s="8">
        <f t="shared" si="263"/>
        <v>0</v>
      </c>
      <c r="O2409" s="8">
        <f t="shared" si="264"/>
        <v>0</v>
      </c>
      <c r="P2409" s="8">
        <f>IF(K2409&lt;&gt;"是",0,IF(税费设置!$B$6="是",E2409/(1+税费设置!$B$10),E2409))</f>
        <v>0</v>
      </c>
      <c r="Q2409" s="8">
        <f>IF(K2409&lt;&gt;"是",0,P2409*税费设置!$B$8)</f>
        <v>0</v>
      </c>
      <c r="R2409" s="8">
        <f>IF(K2409&lt;&gt;"是",0,P2409*税费设置!$B$9)</f>
        <v>0</v>
      </c>
      <c r="S2409" s="8">
        <f t="shared" si="265"/>
        <v>0</v>
      </c>
    </row>
    <row r="2410" spans="1:19" ht="13.9">
      <c r="A2410" s="6" t="str">
        <f>IF(总支出!A2410="","",总支出!A2410)</f>
        <v/>
      </c>
      <c r="B2410" s="7" t="str">
        <f>IF(总支出!B2410="","",总支出!B2410)</f>
        <v/>
      </c>
      <c r="C2410" s="6" t="str">
        <f t="shared" si="259"/>
        <v/>
      </c>
      <c r="D2410" s="6" t="str">
        <f>IF(总支出!C2410="","",总支出!C2410)</f>
        <v/>
      </c>
      <c r="E2410" s="8" t="str">
        <f>IF(总支出!D2410="","",总支出!D2410)</f>
        <v/>
      </c>
      <c r="F2410" s="6" t="str">
        <f>IF(总支出!E2410="","",总支出!E2410)</f>
        <v/>
      </c>
      <c r="G2410" s="6" t="str">
        <f>IF(总支出!H2410="","",总支出!H2410)</f>
        <v/>
      </c>
      <c r="H2410" s="6" t="str">
        <f>IF(总支出!I2410="","自动",总支出!I2410)</f>
        <v>自动</v>
      </c>
      <c r="I2410" s="6" t="str">
        <f>IF(F2410="","",IFERROR(VLOOKUP(F2410,税费设置!$A$15:$B$27,2,FALSE),"含税不明"))</f>
        <v/>
      </c>
      <c r="J2410" s="6" t="str">
        <f t="shared" si="260"/>
        <v/>
      </c>
      <c r="K2410" s="6" t="str">
        <f>IF(AND(税费设置!$B$5="是",G2410="个人支出",J2410="应税"),"是","否")</f>
        <v>否</v>
      </c>
      <c r="L2410" s="8">
        <f t="shared" si="261"/>
        <v>0</v>
      </c>
      <c r="M2410" s="8">
        <f t="shared" si="262"/>
        <v>0</v>
      </c>
      <c r="N2410" s="8">
        <f t="shared" si="263"/>
        <v>0</v>
      </c>
      <c r="O2410" s="8">
        <f t="shared" si="264"/>
        <v>0</v>
      </c>
      <c r="P2410" s="8">
        <f>IF(K2410&lt;&gt;"是",0,IF(税费设置!$B$6="是",E2410/(1+税费设置!$B$10),E2410))</f>
        <v>0</v>
      </c>
      <c r="Q2410" s="8">
        <f>IF(K2410&lt;&gt;"是",0,P2410*税费设置!$B$8)</f>
        <v>0</v>
      </c>
      <c r="R2410" s="8">
        <f>IF(K2410&lt;&gt;"是",0,P2410*税费设置!$B$9)</f>
        <v>0</v>
      </c>
      <c r="S2410" s="8">
        <f t="shared" si="265"/>
        <v>0</v>
      </c>
    </row>
    <row r="2411" spans="1:19" ht="13.9">
      <c r="A2411" s="6" t="str">
        <f>IF(总支出!A2411="","",总支出!A2411)</f>
        <v/>
      </c>
      <c r="B2411" s="7" t="str">
        <f>IF(总支出!B2411="","",总支出!B2411)</f>
        <v/>
      </c>
      <c r="C2411" s="6" t="str">
        <f t="shared" si="259"/>
        <v/>
      </c>
      <c r="D2411" s="6" t="str">
        <f>IF(总支出!C2411="","",总支出!C2411)</f>
        <v/>
      </c>
      <c r="E2411" s="8" t="str">
        <f>IF(总支出!D2411="","",总支出!D2411)</f>
        <v/>
      </c>
      <c r="F2411" s="6" t="str">
        <f>IF(总支出!E2411="","",总支出!E2411)</f>
        <v/>
      </c>
      <c r="G2411" s="6" t="str">
        <f>IF(总支出!H2411="","",总支出!H2411)</f>
        <v/>
      </c>
      <c r="H2411" s="6" t="str">
        <f>IF(总支出!I2411="","自动",总支出!I2411)</f>
        <v>自动</v>
      </c>
      <c r="I2411" s="6" t="str">
        <f>IF(F2411="","",IFERROR(VLOOKUP(F2411,税费设置!$A$15:$B$27,2,FALSE),"含税不明"))</f>
        <v/>
      </c>
      <c r="J2411" s="6" t="str">
        <f t="shared" si="260"/>
        <v/>
      </c>
      <c r="K2411" s="6" t="str">
        <f>IF(AND(税费设置!$B$5="是",G2411="个人支出",J2411="应税"),"是","否")</f>
        <v>否</v>
      </c>
      <c r="L2411" s="8">
        <f t="shared" si="261"/>
        <v>0</v>
      </c>
      <c r="M2411" s="8">
        <f t="shared" si="262"/>
        <v>0</v>
      </c>
      <c r="N2411" s="8">
        <f t="shared" si="263"/>
        <v>0</v>
      </c>
      <c r="O2411" s="8">
        <f t="shared" si="264"/>
        <v>0</v>
      </c>
      <c r="P2411" s="8">
        <f>IF(K2411&lt;&gt;"是",0,IF(税费设置!$B$6="是",E2411/(1+税费设置!$B$10),E2411))</f>
        <v>0</v>
      </c>
      <c r="Q2411" s="8">
        <f>IF(K2411&lt;&gt;"是",0,P2411*税费设置!$B$8)</f>
        <v>0</v>
      </c>
      <c r="R2411" s="8">
        <f>IF(K2411&lt;&gt;"是",0,P2411*税费设置!$B$9)</f>
        <v>0</v>
      </c>
      <c r="S2411" s="8">
        <f t="shared" si="265"/>
        <v>0</v>
      </c>
    </row>
    <row r="2412" spans="1:19" ht="13.9">
      <c r="A2412" s="6" t="str">
        <f>IF(总支出!A2412="","",总支出!A2412)</f>
        <v/>
      </c>
      <c r="B2412" s="7" t="str">
        <f>IF(总支出!B2412="","",总支出!B2412)</f>
        <v/>
      </c>
      <c r="C2412" s="6" t="str">
        <f t="shared" si="259"/>
        <v/>
      </c>
      <c r="D2412" s="6" t="str">
        <f>IF(总支出!C2412="","",总支出!C2412)</f>
        <v/>
      </c>
      <c r="E2412" s="8" t="str">
        <f>IF(总支出!D2412="","",总支出!D2412)</f>
        <v/>
      </c>
      <c r="F2412" s="6" t="str">
        <f>IF(总支出!E2412="","",总支出!E2412)</f>
        <v/>
      </c>
      <c r="G2412" s="6" t="str">
        <f>IF(总支出!H2412="","",总支出!H2412)</f>
        <v/>
      </c>
      <c r="H2412" s="6" t="str">
        <f>IF(总支出!I2412="","自动",总支出!I2412)</f>
        <v>自动</v>
      </c>
      <c r="I2412" s="6" t="str">
        <f>IF(F2412="","",IFERROR(VLOOKUP(F2412,税费设置!$A$15:$B$27,2,FALSE),"含税不明"))</f>
        <v/>
      </c>
      <c r="J2412" s="6" t="str">
        <f t="shared" si="260"/>
        <v/>
      </c>
      <c r="K2412" s="6" t="str">
        <f>IF(AND(税费设置!$B$5="是",G2412="个人支出",J2412="应税"),"是","否")</f>
        <v>否</v>
      </c>
      <c r="L2412" s="8">
        <f t="shared" si="261"/>
        <v>0</v>
      </c>
      <c r="M2412" s="8">
        <f t="shared" si="262"/>
        <v>0</v>
      </c>
      <c r="N2412" s="8">
        <f t="shared" si="263"/>
        <v>0</v>
      </c>
      <c r="O2412" s="8">
        <f t="shared" si="264"/>
        <v>0</v>
      </c>
      <c r="P2412" s="8">
        <f>IF(K2412&lt;&gt;"是",0,IF(税费设置!$B$6="是",E2412/(1+税费设置!$B$10),E2412))</f>
        <v>0</v>
      </c>
      <c r="Q2412" s="8">
        <f>IF(K2412&lt;&gt;"是",0,P2412*税费设置!$B$8)</f>
        <v>0</v>
      </c>
      <c r="R2412" s="8">
        <f>IF(K2412&lt;&gt;"是",0,P2412*税费设置!$B$9)</f>
        <v>0</v>
      </c>
      <c r="S2412" s="8">
        <f t="shared" si="265"/>
        <v>0</v>
      </c>
    </row>
    <row r="2413" spans="1:19" ht="13.9">
      <c r="A2413" s="6" t="str">
        <f>IF(总支出!A2413="","",总支出!A2413)</f>
        <v/>
      </c>
      <c r="B2413" s="7" t="str">
        <f>IF(总支出!B2413="","",总支出!B2413)</f>
        <v/>
      </c>
      <c r="C2413" s="6" t="str">
        <f t="shared" si="259"/>
        <v/>
      </c>
      <c r="D2413" s="6" t="str">
        <f>IF(总支出!C2413="","",总支出!C2413)</f>
        <v/>
      </c>
      <c r="E2413" s="8" t="str">
        <f>IF(总支出!D2413="","",总支出!D2413)</f>
        <v/>
      </c>
      <c r="F2413" s="6" t="str">
        <f>IF(总支出!E2413="","",总支出!E2413)</f>
        <v/>
      </c>
      <c r="G2413" s="6" t="str">
        <f>IF(总支出!H2413="","",总支出!H2413)</f>
        <v/>
      </c>
      <c r="H2413" s="6" t="str">
        <f>IF(总支出!I2413="","自动",总支出!I2413)</f>
        <v>自动</v>
      </c>
      <c r="I2413" s="6" t="str">
        <f>IF(F2413="","",IFERROR(VLOOKUP(F2413,税费设置!$A$15:$B$27,2,FALSE),"含税不明"))</f>
        <v/>
      </c>
      <c r="J2413" s="6" t="str">
        <f t="shared" si="260"/>
        <v/>
      </c>
      <c r="K2413" s="6" t="str">
        <f>IF(AND(税费设置!$B$5="是",G2413="个人支出",J2413="应税"),"是","否")</f>
        <v>否</v>
      </c>
      <c r="L2413" s="8">
        <f t="shared" si="261"/>
        <v>0</v>
      </c>
      <c r="M2413" s="8">
        <f t="shared" si="262"/>
        <v>0</v>
      </c>
      <c r="N2413" s="8">
        <f t="shared" si="263"/>
        <v>0</v>
      </c>
      <c r="O2413" s="8">
        <f t="shared" si="264"/>
        <v>0</v>
      </c>
      <c r="P2413" s="8">
        <f>IF(K2413&lt;&gt;"是",0,IF(税费设置!$B$6="是",E2413/(1+税费设置!$B$10),E2413))</f>
        <v>0</v>
      </c>
      <c r="Q2413" s="8">
        <f>IF(K2413&lt;&gt;"是",0,P2413*税费设置!$B$8)</f>
        <v>0</v>
      </c>
      <c r="R2413" s="8">
        <f>IF(K2413&lt;&gt;"是",0,P2413*税费设置!$B$9)</f>
        <v>0</v>
      </c>
      <c r="S2413" s="8">
        <f t="shared" si="265"/>
        <v>0</v>
      </c>
    </row>
    <row r="2414" spans="1:19" ht="13.9">
      <c r="A2414" s="6" t="str">
        <f>IF(总支出!A2414="","",总支出!A2414)</f>
        <v/>
      </c>
      <c r="B2414" s="7" t="str">
        <f>IF(总支出!B2414="","",总支出!B2414)</f>
        <v/>
      </c>
      <c r="C2414" s="6" t="str">
        <f t="shared" si="259"/>
        <v/>
      </c>
      <c r="D2414" s="6" t="str">
        <f>IF(总支出!C2414="","",总支出!C2414)</f>
        <v/>
      </c>
      <c r="E2414" s="8" t="str">
        <f>IF(总支出!D2414="","",总支出!D2414)</f>
        <v/>
      </c>
      <c r="F2414" s="6" t="str">
        <f>IF(总支出!E2414="","",总支出!E2414)</f>
        <v/>
      </c>
      <c r="G2414" s="6" t="str">
        <f>IF(总支出!H2414="","",总支出!H2414)</f>
        <v/>
      </c>
      <c r="H2414" s="6" t="str">
        <f>IF(总支出!I2414="","自动",总支出!I2414)</f>
        <v>自动</v>
      </c>
      <c r="I2414" s="6" t="str">
        <f>IF(F2414="","",IFERROR(VLOOKUP(F2414,税费设置!$A$15:$B$27,2,FALSE),"含税不明"))</f>
        <v/>
      </c>
      <c r="J2414" s="6" t="str">
        <f t="shared" si="260"/>
        <v/>
      </c>
      <c r="K2414" s="6" t="str">
        <f>IF(AND(税费设置!$B$5="是",G2414="个人支出",J2414="应税"),"是","否")</f>
        <v>否</v>
      </c>
      <c r="L2414" s="8">
        <f t="shared" si="261"/>
        <v>0</v>
      </c>
      <c r="M2414" s="8">
        <f t="shared" si="262"/>
        <v>0</v>
      </c>
      <c r="N2414" s="8">
        <f t="shared" si="263"/>
        <v>0</v>
      </c>
      <c r="O2414" s="8">
        <f t="shared" si="264"/>
        <v>0</v>
      </c>
      <c r="P2414" s="8">
        <f>IF(K2414&lt;&gt;"是",0,IF(税费设置!$B$6="是",E2414/(1+税费设置!$B$10),E2414))</f>
        <v>0</v>
      </c>
      <c r="Q2414" s="8">
        <f>IF(K2414&lt;&gt;"是",0,P2414*税费设置!$B$8)</f>
        <v>0</v>
      </c>
      <c r="R2414" s="8">
        <f>IF(K2414&lt;&gt;"是",0,P2414*税费设置!$B$9)</f>
        <v>0</v>
      </c>
      <c r="S2414" s="8">
        <f t="shared" si="265"/>
        <v>0</v>
      </c>
    </row>
    <row r="2415" spans="1:19" ht="13.9">
      <c r="A2415" s="6" t="str">
        <f>IF(总支出!A2415="","",总支出!A2415)</f>
        <v/>
      </c>
      <c r="B2415" s="7" t="str">
        <f>IF(总支出!B2415="","",总支出!B2415)</f>
        <v/>
      </c>
      <c r="C2415" s="6" t="str">
        <f t="shared" si="259"/>
        <v/>
      </c>
      <c r="D2415" s="6" t="str">
        <f>IF(总支出!C2415="","",总支出!C2415)</f>
        <v/>
      </c>
      <c r="E2415" s="8" t="str">
        <f>IF(总支出!D2415="","",总支出!D2415)</f>
        <v/>
      </c>
      <c r="F2415" s="6" t="str">
        <f>IF(总支出!E2415="","",总支出!E2415)</f>
        <v/>
      </c>
      <c r="G2415" s="6" t="str">
        <f>IF(总支出!H2415="","",总支出!H2415)</f>
        <v/>
      </c>
      <c r="H2415" s="6" t="str">
        <f>IF(总支出!I2415="","自动",总支出!I2415)</f>
        <v>自动</v>
      </c>
      <c r="I2415" s="6" t="str">
        <f>IF(F2415="","",IFERROR(VLOOKUP(F2415,税费设置!$A$15:$B$27,2,FALSE),"含税不明"))</f>
        <v/>
      </c>
      <c r="J2415" s="6" t="str">
        <f t="shared" si="260"/>
        <v/>
      </c>
      <c r="K2415" s="6" t="str">
        <f>IF(AND(税费设置!$B$5="是",G2415="个人支出",J2415="应税"),"是","否")</f>
        <v>否</v>
      </c>
      <c r="L2415" s="8">
        <f t="shared" si="261"/>
        <v>0</v>
      </c>
      <c r="M2415" s="8">
        <f t="shared" si="262"/>
        <v>0</v>
      </c>
      <c r="N2415" s="8">
        <f t="shared" si="263"/>
        <v>0</v>
      </c>
      <c r="O2415" s="8">
        <f t="shared" si="264"/>
        <v>0</v>
      </c>
      <c r="P2415" s="8">
        <f>IF(K2415&lt;&gt;"是",0,IF(税费设置!$B$6="是",E2415/(1+税费设置!$B$10),E2415))</f>
        <v>0</v>
      </c>
      <c r="Q2415" s="8">
        <f>IF(K2415&lt;&gt;"是",0,P2415*税费设置!$B$8)</f>
        <v>0</v>
      </c>
      <c r="R2415" s="8">
        <f>IF(K2415&lt;&gt;"是",0,P2415*税费设置!$B$9)</f>
        <v>0</v>
      </c>
      <c r="S2415" s="8">
        <f t="shared" si="265"/>
        <v>0</v>
      </c>
    </row>
    <row r="2416" spans="1:19" ht="13.9">
      <c r="A2416" s="6" t="str">
        <f>IF(总支出!A2416="","",总支出!A2416)</f>
        <v/>
      </c>
      <c r="B2416" s="7" t="str">
        <f>IF(总支出!B2416="","",总支出!B2416)</f>
        <v/>
      </c>
      <c r="C2416" s="6" t="str">
        <f t="shared" si="259"/>
        <v/>
      </c>
      <c r="D2416" s="6" t="str">
        <f>IF(总支出!C2416="","",总支出!C2416)</f>
        <v/>
      </c>
      <c r="E2416" s="8" t="str">
        <f>IF(总支出!D2416="","",总支出!D2416)</f>
        <v/>
      </c>
      <c r="F2416" s="6" t="str">
        <f>IF(总支出!E2416="","",总支出!E2416)</f>
        <v/>
      </c>
      <c r="G2416" s="6" t="str">
        <f>IF(总支出!H2416="","",总支出!H2416)</f>
        <v/>
      </c>
      <c r="H2416" s="6" t="str">
        <f>IF(总支出!I2416="","自动",总支出!I2416)</f>
        <v>自动</v>
      </c>
      <c r="I2416" s="6" t="str">
        <f>IF(F2416="","",IFERROR(VLOOKUP(F2416,税费设置!$A$15:$B$27,2,FALSE),"含税不明"))</f>
        <v/>
      </c>
      <c r="J2416" s="6" t="str">
        <f t="shared" si="260"/>
        <v/>
      </c>
      <c r="K2416" s="6" t="str">
        <f>IF(AND(税费设置!$B$5="是",G2416="个人支出",J2416="应税"),"是","否")</f>
        <v>否</v>
      </c>
      <c r="L2416" s="8">
        <f t="shared" si="261"/>
        <v>0</v>
      </c>
      <c r="M2416" s="8">
        <f t="shared" si="262"/>
        <v>0</v>
      </c>
      <c r="N2416" s="8">
        <f t="shared" si="263"/>
        <v>0</v>
      </c>
      <c r="O2416" s="8">
        <f t="shared" si="264"/>
        <v>0</v>
      </c>
      <c r="P2416" s="8">
        <f>IF(K2416&lt;&gt;"是",0,IF(税费设置!$B$6="是",E2416/(1+税费设置!$B$10),E2416))</f>
        <v>0</v>
      </c>
      <c r="Q2416" s="8">
        <f>IF(K2416&lt;&gt;"是",0,P2416*税费设置!$B$8)</f>
        <v>0</v>
      </c>
      <c r="R2416" s="8">
        <f>IF(K2416&lt;&gt;"是",0,P2416*税费设置!$B$9)</f>
        <v>0</v>
      </c>
      <c r="S2416" s="8">
        <f t="shared" si="265"/>
        <v>0</v>
      </c>
    </row>
    <row r="2417" spans="1:19" ht="13.9">
      <c r="A2417" s="6" t="str">
        <f>IF(总支出!A2417="","",总支出!A2417)</f>
        <v/>
      </c>
      <c r="B2417" s="7" t="str">
        <f>IF(总支出!B2417="","",总支出!B2417)</f>
        <v/>
      </c>
      <c r="C2417" s="6" t="str">
        <f t="shared" si="259"/>
        <v/>
      </c>
      <c r="D2417" s="6" t="str">
        <f>IF(总支出!C2417="","",总支出!C2417)</f>
        <v/>
      </c>
      <c r="E2417" s="8" t="str">
        <f>IF(总支出!D2417="","",总支出!D2417)</f>
        <v/>
      </c>
      <c r="F2417" s="6" t="str">
        <f>IF(总支出!E2417="","",总支出!E2417)</f>
        <v/>
      </c>
      <c r="G2417" s="6" t="str">
        <f>IF(总支出!H2417="","",总支出!H2417)</f>
        <v/>
      </c>
      <c r="H2417" s="6" t="str">
        <f>IF(总支出!I2417="","自动",总支出!I2417)</f>
        <v>自动</v>
      </c>
      <c r="I2417" s="6" t="str">
        <f>IF(F2417="","",IFERROR(VLOOKUP(F2417,税费设置!$A$15:$B$27,2,FALSE),"含税不明"))</f>
        <v/>
      </c>
      <c r="J2417" s="6" t="str">
        <f t="shared" si="260"/>
        <v/>
      </c>
      <c r="K2417" s="6" t="str">
        <f>IF(AND(税费设置!$B$5="是",G2417="个人支出",J2417="应税"),"是","否")</f>
        <v>否</v>
      </c>
      <c r="L2417" s="8">
        <f t="shared" si="261"/>
        <v>0</v>
      </c>
      <c r="M2417" s="8">
        <f t="shared" si="262"/>
        <v>0</v>
      </c>
      <c r="N2417" s="8">
        <f t="shared" si="263"/>
        <v>0</v>
      </c>
      <c r="O2417" s="8">
        <f t="shared" si="264"/>
        <v>0</v>
      </c>
      <c r="P2417" s="8">
        <f>IF(K2417&lt;&gt;"是",0,IF(税费设置!$B$6="是",E2417/(1+税费设置!$B$10),E2417))</f>
        <v>0</v>
      </c>
      <c r="Q2417" s="8">
        <f>IF(K2417&lt;&gt;"是",0,P2417*税费设置!$B$8)</f>
        <v>0</v>
      </c>
      <c r="R2417" s="8">
        <f>IF(K2417&lt;&gt;"是",0,P2417*税费设置!$B$9)</f>
        <v>0</v>
      </c>
      <c r="S2417" s="8">
        <f t="shared" si="265"/>
        <v>0</v>
      </c>
    </row>
    <row r="2418" spans="1:19" ht="13.9">
      <c r="A2418" s="6" t="str">
        <f>IF(总支出!A2418="","",总支出!A2418)</f>
        <v/>
      </c>
      <c r="B2418" s="7" t="str">
        <f>IF(总支出!B2418="","",总支出!B2418)</f>
        <v/>
      </c>
      <c r="C2418" s="6" t="str">
        <f t="shared" si="259"/>
        <v/>
      </c>
      <c r="D2418" s="6" t="str">
        <f>IF(总支出!C2418="","",总支出!C2418)</f>
        <v/>
      </c>
      <c r="E2418" s="8" t="str">
        <f>IF(总支出!D2418="","",总支出!D2418)</f>
        <v/>
      </c>
      <c r="F2418" s="6" t="str">
        <f>IF(总支出!E2418="","",总支出!E2418)</f>
        <v/>
      </c>
      <c r="G2418" s="6" t="str">
        <f>IF(总支出!H2418="","",总支出!H2418)</f>
        <v/>
      </c>
      <c r="H2418" s="6" t="str">
        <f>IF(总支出!I2418="","自动",总支出!I2418)</f>
        <v>自动</v>
      </c>
      <c r="I2418" s="6" t="str">
        <f>IF(F2418="","",IFERROR(VLOOKUP(F2418,税费设置!$A$15:$B$27,2,FALSE),"含税不明"))</f>
        <v/>
      </c>
      <c r="J2418" s="6" t="str">
        <f t="shared" si="260"/>
        <v/>
      </c>
      <c r="K2418" s="6" t="str">
        <f>IF(AND(税费设置!$B$5="是",G2418="个人支出",J2418="应税"),"是","否")</f>
        <v>否</v>
      </c>
      <c r="L2418" s="8">
        <f t="shared" si="261"/>
        <v>0</v>
      </c>
      <c r="M2418" s="8">
        <f t="shared" si="262"/>
        <v>0</v>
      </c>
      <c r="N2418" s="8">
        <f t="shared" si="263"/>
        <v>0</v>
      </c>
      <c r="O2418" s="8">
        <f t="shared" si="264"/>
        <v>0</v>
      </c>
      <c r="P2418" s="8">
        <f>IF(K2418&lt;&gt;"是",0,IF(税费设置!$B$6="是",E2418/(1+税费设置!$B$10),E2418))</f>
        <v>0</v>
      </c>
      <c r="Q2418" s="8">
        <f>IF(K2418&lt;&gt;"是",0,P2418*税费设置!$B$8)</f>
        <v>0</v>
      </c>
      <c r="R2418" s="8">
        <f>IF(K2418&lt;&gt;"是",0,P2418*税费设置!$B$9)</f>
        <v>0</v>
      </c>
      <c r="S2418" s="8">
        <f t="shared" si="265"/>
        <v>0</v>
      </c>
    </row>
    <row r="2419" spans="1:19" ht="13.9">
      <c r="A2419" s="6" t="str">
        <f>IF(总支出!A2419="","",总支出!A2419)</f>
        <v/>
      </c>
      <c r="B2419" s="7" t="str">
        <f>IF(总支出!B2419="","",总支出!B2419)</f>
        <v/>
      </c>
      <c r="C2419" s="6" t="str">
        <f t="shared" si="259"/>
        <v/>
      </c>
      <c r="D2419" s="6" t="str">
        <f>IF(总支出!C2419="","",总支出!C2419)</f>
        <v/>
      </c>
      <c r="E2419" s="8" t="str">
        <f>IF(总支出!D2419="","",总支出!D2419)</f>
        <v/>
      </c>
      <c r="F2419" s="6" t="str">
        <f>IF(总支出!E2419="","",总支出!E2419)</f>
        <v/>
      </c>
      <c r="G2419" s="6" t="str">
        <f>IF(总支出!H2419="","",总支出!H2419)</f>
        <v/>
      </c>
      <c r="H2419" s="6" t="str">
        <f>IF(总支出!I2419="","自动",总支出!I2419)</f>
        <v>自动</v>
      </c>
      <c r="I2419" s="6" t="str">
        <f>IF(F2419="","",IFERROR(VLOOKUP(F2419,税费设置!$A$15:$B$27,2,FALSE),"含税不明"))</f>
        <v/>
      </c>
      <c r="J2419" s="6" t="str">
        <f t="shared" si="260"/>
        <v/>
      </c>
      <c r="K2419" s="6" t="str">
        <f>IF(AND(税费设置!$B$5="是",G2419="个人支出",J2419="应税"),"是","否")</f>
        <v>否</v>
      </c>
      <c r="L2419" s="8">
        <f t="shared" si="261"/>
        <v>0</v>
      </c>
      <c r="M2419" s="8">
        <f t="shared" si="262"/>
        <v>0</v>
      </c>
      <c r="N2419" s="8">
        <f t="shared" si="263"/>
        <v>0</v>
      </c>
      <c r="O2419" s="8">
        <f t="shared" si="264"/>
        <v>0</v>
      </c>
      <c r="P2419" s="8">
        <f>IF(K2419&lt;&gt;"是",0,IF(税费设置!$B$6="是",E2419/(1+税费设置!$B$10),E2419))</f>
        <v>0</v>
      </c>
      <c r="Q2419" s="8">
        <f>IF(K2419&lt;&gt;"是",0,P2419*税费设置!$B$8)</f>
        <v>0</v>
      </c>
      <c r="R2419" s="8">
        <f>IF(K2419&lt;&gt;"是",0,P2419*税费设置!$B$9)</f>
        <v>0</v>
      </c>
      <c r="S2419" s="8">
        <f t="shared" si="265"/>
        <v>0</v>
      </c>
    </row>
    <row r="2420" spans="1:19" ht="13.9">
      <c r="A2420" s="6" t="str">
        <f>IF(总支出!A2420="","",总支出!A2420)</f>
        <v/>
      </c>
      <c r="B2420" s="7" t="str">
        <f>IF(总支出!B2420="","",总支出!B2420)</f>
        <v/>
      </c>
      <c r="C2420" s="6" t="str">
        <f t="shared" si="259"/>
        <v/>
      </c>
      <c r="D2420" s="6" t="str">
        <f>IF(总支出!C2420="","",总支出!C2420)</f>
        <v/>
      </c>
      <c r="E2420" s="8" t="str">
        <f>IF(总支出!D2420="","",总支出!D2420)</f>
        <v/>
      </c>
      <c r="F2420" s="6" t="str">
        <f>IF(总支出!E2420="","",总支出!E2420)</f>
        <v/>
      </c>
      <c r="G2420" s="6" t="str">
        <f>IF(总支出!H2420="","",总支出!H2420)</f>
        <v/>
      </c>
      <c r="H2420" s="6" t="str">
        <f>IF(总支出!I2420="","自动",总支出!I2420)</f>
        <v>自动</v>
      </c>
      <c r="I2420" s="6" t="str">
        <f>IF(F2420="","",IFERROR(VLOOKUP(F2420,税费设置!$A$15:$B$27,2,FALSE),"含税不明"))</f>
        <v/>
      </c>
      <c r="J2420" s="6" t="str">
        <f t="shared" si="260"/>
        <v/>
      </c>
      <c r="K2420" s="6" t="str">
        <f>IF(AND(税费设置!$B$5="是",G2420="个人支出",J2420="应税"),"是","否")</f>
        <v>否</v>
      </c>
      <c r="L2420" s="8">
        <f t="shared" si="261"/>
        <v>0</v>
      </c>
      <c r="M2420" s="8">
        <f t="shared" si="262"/>
        <v>0</v>
      </c>
      <c r="N2420" s="8">
        <f t="shared" si="263"/>
        <v>0</v>
      </c>
      <c r="O2420" s="8">
        <f t="shared" si="264"/>
        <v>0</v>
      </c>
      <c r="P2420" s="8">
        <f>IF(K2420&lt;&gt;"是",0,IF(税费设置!$B$6="是",E2420/(1+税费设置!$B$10),E2420))</f>
        <v>0</v>
      </c>
      <c r="Q2420" s="8">
        <f>IF(K2420&lt;&gt;"是",0,P2420*税费设置!$B$8)</f>
        <v>0</v>
      </c>
      <c r="R2420" s="8">
        <f>IF(K2420&lt;&gt;"是",0,P2420*税费设置!$B$9)</f>
        <v>0</v>
      </c>
      <c r="S2420" s="8">
        <f t="shared" si="265"/>
        <v>0</v>
      </c>
    </row>
    <row r="2421" spans="1:19" ht="13.9">
      <c r="A2421" s="6" t="str">
        <f>IF(总支出!A2421="","",总支出!A2421)</f>
        <v/>
      </c>
      <c r="B2421" s="7" t="str">
        <f>IF(总支出!B2421="","",总支出!B2421)</f>
        <v/>
      </c>
      <c r="C2421" s="6" t="str">
        <f t="shared" si="259"/>
        <v/>
      </c>
      <c r="D2421" s="6" t="str">
        <f>IF(总支出!C2421="","",总支出!C2421)</f>
        <v/>
      </c>
      <c r="E2421" s="8" t="str">
        <f>IF(总支出!D2421="","",总支出!D2421)</f>
        <v/>
      </c>
      <c r="F2421" s="6" t="str">
        <f>IF(总支出!E2421="","",总支出!E2421)</f>
        <v/>
      </c>
      <c r="G2421" s="6" t="str">
        <f>IF(总支出!H2421="","",总支出!H2421)</f>
        <v/>
      </c>
      <c r="H2421" s="6" t="str">
        <f>IF(总支出!I2421="","自动",总支出!I2421)</f>
        <v>自动</v>
      </c>
      <c r="I2421" s="6" t="str">
        <f>IF(F2421="","",IFERROR(VLOOKUP(F2421,税费设置!$A$15:$B$27,2,FALSE),"含税不明"))</f>
        <v/>
      </c>
      <c r="J2421" s="6" t="str">
        <f t="shared" si="260"/>
        <v/>
      </c>
      <c r="K2421" s="6" t="str">
        <f>IF(AND(税费设置!$B$5="是",G2421="个人支出",J2421="应税"),"是","否")</f>
        <v>否</v>
      </c>
      <c r="L2421" s="8">
        <f t="shared" si="261"/>
        <v>0</v>
      </c>
      <c r="M2421" s="8">
        <f t="shared" si="262"/>
        <v>0</v>
      </c>
      <c r="N2421" s="8">
        <f t="shared" si="263"/>
        <v>0</v>
      </c>
      <c r="O2421" s="8">
        <f t="shared" si="264"/>
        <v>0</v>
      </c>
      <c r="P2421" s="8">
        <f>IF(K2421&lt;&gt;"是",0,IF(税费设置!$B$6="是",E2421/(1+税费设置!$B$10),E2421))</f>
        <v>0</v>
      </c>
      <c r="Q2421" s="8">
        <f>IF(K2421&lt;&gt;"是",0,P2421*税费设置!$B$8)</f>
        <v>0</v>
      </c>
      <c r="R2421" s="8">
        <f>IF(K2421&lt;&gt;"是",0,P2421*税费设置!$B$9)</f>
        <v>0</v>
      </c>
      <c r="S2421" s="8">
        <f t="shared" si="265"/>
        <v>0</v>
      </c>
    </row>
    <row r="2422" spans="1:19" ht="13.9">
      <c r="A2422" s="6" t="str">
        <f>IF(总支出!A2422="","",总支出!A2422)</f>
        <v/>
      </c>
      <c r="B2422" s="7" t="str">
        <f>IF(总支出!B2422="","",总支出!B2422)</f>
        <v/>
      </c>
      <c r="C2422" s="6" t="str">
        <f t="shared" si="259"/>
        <v/>
      </c>
      <c r="D2422" s="6" t="str">
        <f>IF(总支出!C2422="","",总支出!C2422)</f>
        <v/>
      </c>
      <c r="E2422" s="8" t="str">
        <f>IF(总支出!D2422="","",总支出!D2422)</f>
        <v/>
      </c>
      <c r="F2422" s="6" t="str">
        <f>IF(总支出!E2422="","",总支出!E2422)</f>
        <v/>
      </c>
      <c r="G2422" s="6" t="str">
        <f>IF(总支出!H2422="","",总支出!H2422)</f>
        <v/>
      </c>
      <c r="H2422" s="6" t="str">
        <f>IF(总支出!I2422="","自动",总支出!I2422)</f>
        <v>自动</v>
      </c>
      <c r="I2422" s="6" t="str">
        <f>IF(F2422="","",IFERROR(VLOOKUP(F2422,税费设置!$A$15:$B$27,2,FALSE),"含税不明"))</f>
        <v/>
      </c>
      <c r="J2422" s="6" t="str">
        <f t="shared" si="260"/>
        <v/>
      </c>
      <c r="K2422" s="6" t="str">
        <f>IF(AND(税费设置!$B$5="是",G2422="个人支出",J2422="应税"),"是","否")</f>
        <v>否</v>
      </c>
      <c r="L2422" s="8">
        <f t="shared" si="261"/>
        <v>0</v>
      </c>
      <c r="M2422" s="8">
        <f t="shared" si="262"/>
        <v>0</v>
      </c>
      <c r="N2422" s="8">
        <f t="shared" si="263"/>
        <v>0</v>
      </c>
      <c r="O2422" s="8">
        <f t="shared" si="264"/>
        <v>0</v>
      </c>
      <c r="P2422" s="8">
        <f>IF(K2422&lt;&gt;"是",0,IF(税费设置!$B$6="是",E2422/(1+税费设置!$B$10),E2422))</f>
        <v>0</v>
      </c>
      <c r="Q2422" s="8">
        <f>IF(K2422&lt;&gt;"是",0,P2422*税费设置!$B$8)</f>
        <v>0</v>
      </c>
      <c r="R2422" s="8">
        <f>IF(K2422&lt;&gt;"是",0,P2422*税费设置!$B$9)</f>
        <v>0</v>
      </c>
      <c r="S2422" s="8">
        <f t="shared" si="265"/>
        <v>0</v>
      </c>
    </row>
    <row r="2423" spans="1:19" ht="13.9">
      <c r="A2423" s="6" t="str">
        <f>IF(总支出!A2423="","",总支出!A2423)</f>
        <v/>
      </c>
      <c r="B2423" s="7" t="str">
        <f>IF(总支出!B2423="","",总支出!B2423)</f>
        <v/>
      </c>
      <c r="C2423" s="6" t="str">
        <f t="shared" si="259"/>
        <v/>
      </c>
      <c r="D2423" s="6" t="str">
        <f>IF(总支出!C2423="","",总支出!C2423)</f>
        <v/>
      </c>
      <c r="E2423" s="8" t="str">
        <f>IF(总支出!D2423="","",总支出!D2423)</f>
        <v/>
      </c>
      <c r="F2423" s="6" t="str">
        <f>IF(总支出!E2423="","",总支出!E2423)</f>
        <v/>
      </c>
      <c r="G2423" s="6" t="str">
        <f>IF(总支出!H2423="","",总支出!H2423)</f>
        <v/>
      </c>
      <c r="H2423" s="6" t="str">
        <f>IF(总支出!I2423="","自动",总支出!I2423)</f>
        <v>自动</v>
      </c>
      <c r="I2423" s="6" t="str">
        <f>IF(F2423="","",IFERROR(VLOOKUP(F2423,税费设置!$A$15:$B$27,2,FALSE),"含税不明"))</f>
        <v/>
      </c>
      <c r="J2423" s="6" t="str">
        <f t="shared" si="260"/>
        <v/>
      </c>
      <c r="K2423" s="6" t="str">
        <f>IF(AND(税费设置!$B$5="是",G2423="个人支出",J2423="应税"),"是","否")</f>
        <v>否</v>
      </c>
      <c r="L2423" s="8">
        <f t="shared" si="261"/>
        <v>0</v>
      </c>
      <c r="M2423" s="8">
        <f t="shared" si="262"/>
        <v>0</v>
      </c>
      <c r="N2423" s="8">
        <f t="shared" si="263"/>
        <v>0</v>
      </c>
      <c r="O2423" s="8">
        <f t="shared" si="264"/>
        <v>0</v>
      </c>
      <c r="P2423" s="8">
        <f>IF(K2423&lt;&gt;"是",0,IF(税费设置!$B$6="是",E2423/(1+税费设置!$B$10),E2423))</f>
        <v>0</v>
      </c>
      <c r="Q2423" s="8">
        <f>IF(K2423&lt;&gt;"是",0,P2423*税费设置!$B$8)</f>
        <v>0</v>
      </c>
      <c r="R2423" s="8">
        <f>IF(K2423&lt;&gt;"是",0,P2423*税费设置!$B$9)</f>
        <v>0</v>
      </c>
      <c r="S2423" s="8">
        <f t="shared" si="265"/>
        <v>0</v>
      </c>
    </row>
    <row r="2424" spans="1:19" ht="13.9">
      <c r="A2424" s="6" t="str">
        <f>IF(总支出!A2424="","",总支出!A2424)</f>
        <v/>
      </c>
      <c r="B2424" s="7" t="str">
        <f>IF(总支出!B2424="","",总支出!B2424)</f>
        <v/>
      </c>
      <c r="C2424" s="6" t="str">
        <f t="shared" si="259"/>
        <v/>
      </c>
      <c r="D2424" s="6" t="str">
        <f>IF(总支出!C2424="","",总支出!C2424)</f>
        <v/>
      </c>
      <c r="E2424" s="8" t="str">
        <f>IF(总支出!D2424="","",总支出!D2424)</f>
        <v/>
      </c>
      <c r="F2424" s="6" t="str">
        <f>IF(总支出!E2424="","",总支出!E2424)</f>
        <v/>
      </c>
      <c r="G2424" s="6" t="str">
        <f>IF(总支出!H2424="","",总支出!H2424)</f>
        <v/>
      </c>
      <c r="H2424" s="6" t="str">
        <f>IF(总支出!I2424="","自动",总支出!I2424)</f>
        <v>自动</v>
      </c>
      <c r="I2424" s="6" t="str">
        <f>IF(F2424="","",IFERROR(VLOOKUP(F2424,税费设置!$A$15:$B$27,2,FALSE),"含税不明"))</f>
        <v/>
      </c>
      <c r="J2424" s="6" t="str">
        <f t="shared" si="260"/>
        <v/>
      </c>
      <c r="K2424" s="6" t="str">
        <f>IF(AND(税费设置!$B$5="是",G2424="个人支出",J2424="应税"),"是","否")</f>
        <v>否</v>
      </c>
      <c r="L2424" s="8">
        <f t="shared" si="261"/>
        <v>0</v>
      </c>
      <c r="M2424" s="8">
        <f t="shared" si="262"/>
        <v>0</v>
      </c>
      <c r="N2424" s="8">
        <f t="shared" si="263"/>
        <v>0</v>
      </c>
      <c r="O2424" s="8">
        <f t="shared" si="264"/>
        <v>0</v>
      </c>
      <c r="P2424" s="8">
        <f>IF(K2424&lt;&gt;"是",0,IF(税费设置!$B$6="是",E2424/(1+税费设置!$B$10),E2424))</f>
        <v>0</v>
      </c>
      <c r="Q2424" s="8">
        <f>IF(K2424&lt;&gt;"是",0,P2424*税费设置!$B$8)</f>
        <v>0</v>
      </c>
      <c r="R2424" s="8">
        <f>IF(K2424&lt;&gt;"是",0,P2424*税费设置!$B$9)</f>
        <v>0</v>
      </c>
      <c r="S2424" s="8">
        <f t="shared" si="265"/>
        <v>0</v>
      </c>
    </row>
    <row r="2425" spans="1:19" ht="13.9">
      <c r="A2425" s="6" t="str">
        <f>IF(总支出!A2425="","",总支出!A2425)</f>
        <v/>
      </c>
      <c r="B2425" s="7" t="str">
        <f>IF(总支出!B2425="","",总支出!B2425)</f>
        <v/>
      </c>
      <c r="C2425" s="6" t="str">
        <f t="shared" si="259"/>
        <v/>
      </c>
      <c r="D2425" s="6" t="str">
        <f>IF(总支出!C2425="","",总支出!C2425)</f>
        <v/>
      </c>
      <c r="E2425" s="8" t="str">
        <f>IF(总支出!D2425="","",总支出!D2425)</f>
        <v/>
      </c>
      <c r="F2425" s="6" t="str">
        <f>IF(总支出!E2425="","",总支出!E2425)</f>
        <v/>
      </c>
      <c r="G2425" s="6" t="str">
        <f>IF(总支出!H2425="","",总支出!H2425)</f>
        <v/>
      </c>
      <c r="H2425" s="6" t="str">
        <f>IF(总支出!I2425="","自动",总支出!I2425)</f>
        <v>自动</v>
      </c>
      <c r="I2425" s="6" t="str">
        <f>IF(F2425="","",IFERROR(VLOOKUP(F2425,税费设置!$A$15:$B$27,2,FALSE),"含税不明"))</f>
        <v/>
      </c>
      <c r="J2425" s="6" t="str">
        <f t="shared" si="260"/>
        <v/>
      </c>
      <c r="K2425" s="6" t="str">
        <f>IF(AND(税费设置!$B$5="是",G2425="个人支出",J2425="应税"),"是","否")</f>
        <v>否</v>
      </c>
      <c r="L2425" s="8">
        <f t="shared" si="261"/>
        <v>0</v>
      </c>
      <c r="M2425" s="8">
        <f t="shared" si="262"/>
        <v>0</v>
      </c>
      <c r="N2425" s="8">
        <f t="shared" si="263"/>
        <v>0</v>
      </c>
      <c r="O2425" s="8">
        <f t="shared" si="264"/>
        <v>0</v>
      </c>
      <c r="P2425" s="8">
        <f>IF(K2425&lt;&gt;"是",0,IF(税费设置!$B$6="是",E2425/(1+税费设置!$B$10),E2425))</f>
        <v>0</v>
      </c>
      <c r="Q2425" s="8">
        <f>IF(K2425&lt;&gt;"是",0,P2425*税费设置!$B$8)</f>
        <v>0</v>
      </c>
      <c r="R2425" s="8">
        <f>IF(K2425&lt;&gt;"是",0,P2425*税费设置!$B$9)</f>
        <v>0</v>
      </c>
      <c r="S2425" s="8">
        <f t="shared" si="265"/>
        <v>0</v>
      </c>
    </row>
    <row r="2426" spans="1:19" ht="13.9">
      <c r="A2426" s="6" t="str">
        <f>IF(总支出!A2426="","",总支出!A2426)</f>
        <v/>
      </c>
      <c r="B2426" s="7" t="str">
        <f>IF(总支出!B2426="","",总支出!B2426)</f>
        <v/>
      </c>
      <c r="C2426" s="6" t="str">
        <f t="shared" si="259"/>
        <v/>
      </c>
      <c r="D2426" s="6" t="str">
        <f>IF(总支出!C2426="","",总支出!C2426)</f>
        <v/>
      </c>
      <c r="E2426" s="8" t="str">
        <f>IF(总支出!D2426="","",总支出!D2426)</f>
        <v/>
      </c>
      <c r="F2426" s="6" t="str">
        <f>IF(总支出!E2426="","",总支出!E2426)</f>
        <v/>
      </c>
      <c r="G2426" s="6" t="str">
        <f>IF(总支出!H2426="","",总支出!H2426)</f>
        <v/>
      </c>
      <c r="H2426" s="6" t="str">
        <f>IF(总支出!I2426="","自动",总支出!I2426)</f>
        <v>自动</v>
      </c>
      <c r="I2426" s="6" t="str">
        <f>IF(F2426="","",IFERROR(VLOOKUP(F2426,税费设置!$A$15:$B$27,2,FALSE),"含税不明"))</f>
        <v/>
      </c>
      <c r="J2426" s="6" t="str">
        <f t="shared" si="260"/>
        <v/>
      </c>
      <c r="K2426" s="6" t="str">
        <f>IF(AND(税费设置!$B$5="是",G2426="个人支出",J2426="应税"),"是","否")</f>
        <v>否</v>
      </c>
      <c r="L2426" s="8">
        <f t="shared" si="261"/>
        <v>0</v>
      </c>
      <c r="M2426" s="8">
        <f t="shared" si="262"/>
        <v>0</v>
      </c>
      <c r="N2426" s="8">
        <f t="shared" si="263"/>
        <v>0</v>
      </c>
      <c r="O2426" s="8">
        <f t="shared" si="264"/>
        <v>0</v>
      </c>
      <c r="P2426" s="8">
        <f>IF(K2426&lt;&gt;"是",0,IF(税费设置!$B$6="是",E2426/(1+税费设置!$B$10),E2426))</f>
        <v>0</v>
      </c>
      <c r="Q2426" s="8">
        <f>IF(K2426&lt;&gt;"是",0,P2426*税费设置!$B$8)</f>
        <v>0</v>
      </c>
      <c r="R2426" s="8">
        <f>IF(K2426&lt;&gt;"是",0,P2426*税费设置!$B$9)</f>
        <v>0</v>
      </c>
      <c r="S2426" s="8">
        <f t="shared" si="265"/>
        <v>0</v>
      </c>
    </row>
    <row r="2427" spans="1:19" ht="13.9">
      <c r="A2427" s="6" t="str">
        <f>IF(总支出!A2427="","",总支出!A2427)</f>
        <v/>
      </c>
      <c r="B2427" s="7" t="str">
        <f>IF(总支出!B2427="","",总支出!B2427)</f>
        <v/>
      </c>
      <c r="C2427" s="6" t="str">
        <f t="shared" si="259"/>
        <v/>
      </c>
      <c r="D2427" s="6" t="str">
        <f>IF(总支出!C2427="","",总支出!C2427)</f>
        <v/>
      </c>
      <c r="E2427" s="8" t="str">
        <f>IF(总支出!D2427="","",总支出!D2427)</f>
        <v/>
      </c>
      <c r="F2427" s="6" t="str">
        <f>IF(总支出!E2427="","",总支出!E2427)</f>
        <v/>
      </c>
      <c r="G2427" s="6" t="str">
        <f>IF(总支出!H2427="","",总支出!H2427)</f>
        <v/>
      </c>
      <c r="H2427" s="6" t="str">
        <f>IF(总支出!I2427="","自动",总支出!I2427)</f>
        <v>自动</v>
      </c>
      <c r="I2427" s="6" t="str">
        <f>IF(F2427="","",IFERROR(VLOOKUP(F2427,税费设置!$A$15:$B$27,2,FALSE),"含税不明"))</f>
        <v/>
      </c>
      <c r="J2427" s="6" t="str">
        <f t="shared" si="260"/>
        <v/>
      </c>
      <c r="K2427" s="6" t="str">
        <f>IF(AND(税费设置!$B$5="是",G2427="个人支出",J2427="应税"),"是","否")</f>
        <v>否</v>
      </c>
      <c r="L2427" s="8">
        <f t="shared" si="261"/>
        <v>0</v>
      </c>
      <c r="M2427" s="8">
        <f t="shared" si="262"/>
        <v>0</v>
      </c>
      <c r="N2427" s="8">
        <f t="shared" si="263"/>
        <v>0</v>
      </c>
      <c r="O2427" s="8">
        <f t="shared" si="264"/>
        <v>0</v>
      </c>
      <c r="P2427" s="8">
        <f>IF(K2427&lt;&gt;"是",0,IF(税费设置!$B$6="是",E2427/(1+税费设置!$B$10),E2427))</f>
        <v>0</v>
      </c>
      <c r="Q2427" s="8">
        <f>IF(K2427&lt;&gt;"是",0,P2427*税费设置!$B$8)</f>
        <v>0</v>
      </c>
      <c r="R2427" s="8">
        <f>IF(K2427&lt;&gt;"是",0,P2427*税费设置!$B$9)</f>
        <v>0</v>
      </c>
      <c r="S2427" s="8">
        <f t="shared" si="265"/>
        <v>0</v>
      </c>
    </row>
    <row r="2428" spans="1:19" ht="13.9">
      <c r="A2428" s="6" t="str">
        <f>IF(总支出!A2428="","",总支出!A2428)</f>
        <v/>
      </c>
      <c r="B2428" s="7" t="str">
        <f>IF(总支出!B2428="","",总支出!B2428)</f>
        <v/>
      </c>
      <c r="C2428" s="6" t="str">
        <f t="shared" si="259"/>
        <v/>
      </c>
      <c r="D2428" s="6" t="str">
        <f>IF(总支出!C2428="","",总支出!C2428)</f>
        <v/>
      </c>
      <c r="E2428" s="8" t="str">
        <f>IF(总支出!D2428="","",总支出!D2428)</f>
        <v/>
      </c>
      <c r="F2428" s="6" t="str">
        <f>IF(总支出!E2428="","",总支出!E2428)</f>
        <v/>
      </c>
      <c r="G2428" s="6" t="str">
        <f>IF(总支出!H2428="","",总支出!H2428)</f>
        <v/>
      </c>
      <c r="H2428" s="6" t="str">
        <f>IF(总支出!I2428="","自动",总支出!I2428)</f>
        <v>自动</v>
      </c>
      <c r="I2428" s="6" t="str">
        <f>IF(F2428="","",IFERROR(VLOOKUP(F2428,税费设置!$A$15:$B$27,2,FALSE),"含税不明"))</f>
        <v/>
      </c>
      <c r="J2428" s="6" t="str">
        <f t="shared" si="260"/>
        <v/>
      </c>
      <c r="K2428" s="6" t="str">
        <f>IF(AND(税费设置!$B$5="是",G2428="个人支出",J2428="应税"),"是","否")</f>
        <v>否</v>
      </c>
      <c r="L2428" s="8">
        <f t="shared" si="261"/>
        <v>0</v>
      </c>
      <c r="M2428" s="8">
        <f t="shared" si="262"/>
        <v>0</v>
      </c>
      <c r="N2428" s="8">
        <f t="shared" si="263"/>
        <v>0</v>
      </c>
      <c r="O2428" s="8">
        <f t="shared" si="264"/>
        <v>0</v>
      </c>
      <c r="P2428" s="8">
        <f>IF(K2428&lt;&gt;"是",0,IF(税费设置!$B$6="是",E2428/(1+税费设置!$B$10),E2428))</f>
        <v>0</v>
      </c>
      <c r="Q2428" s="8">
        <f>IF(K2428&lt;&gt;"是",0,P2428*税费设置!$B$8)</f>
        <v>0</v>
      </c>
      <c r="R2428" s="8">
        <f>IF(K2428&lt;&gt;"是",0,P2428*税费设置!$B$9)</f>
        <v>0</v>
      </c>
      <c r="S2428" s="8">
        <f t="shared" si="265"/>
        <v>0</v>
      </c>
    </row>
    <row r="2429" spans="1:19" ht="13.9">
      <c r="A2429" s="6" t="str">
        <f>IF(总支出!A2429="","",总支出!A2429)</f>
        <v/>
      </c>
      <c r="B2429" s="7" t="str">
        <f>IF(总支出!B2429="","",总支出!B2429)</f>
        <v/>
      </c>
      <c r="C2429" s="6" t="str">
        <f t="shared" si="259"/>
        <v/>
      </c>
      <c r="D2429" s="6" t="str">
        <f>IF(总支出!C2429="","",总支出!C2429)</f>
        <v/>
      </c>
      <c r="E2429" s="8" t="str">
        <f>IF(总支出!D2429="","",总支出!D2429)</f>
        <v/>
      </c>
      <c r="F2429" s="6" t="str">
        <f>IF(总支出!E2429="","",总支出!E2429)</f>
        <v/>
      </c>
      <c r="G2429" s="6" t="str">
        <f>IF(总支出!H2429="","",总支出!H2429)</f>
        <v/>
      </c>
      <c r="H2429" s="6" t="str">
        <f>IF(总支出!I2429="","自动",总支出!I2429)</f>
        <v>自动</v>
      </c>
      <c r="I2429" s="6" t="str">
        <f>IF(F2429="","",IFERROR(VLOOKUP(F2429,税费设置!$A$15:$B$27,2,FALSE),"含税不明"))</f>
        <v/>
      </c>
      <c r="J2429" s="6" t="str">
        <f t="shared" si="260"/>
        <v/>
      </c>
      <c r="K2429" s="6" t="str">
        <f>IF(AND(税费设置!$B$5="是",G2429="个人支出",J2429="应税"),"是","否")</f>
        <v>否</v>
      </c>
      <c r="L2429" s="8">
        <f t="shared" si="261"/>
        <v>0</v>
      </c>
      <c r="M2429" s="8">
        <f t="shared" si="262"/>
        <v>0</v>
      </c>
      <c r="N2429" s="8">
        <f t="shared" si="263"/>
        <v>0</v>
      </c>
      <c r="O2429" s="8">
        <f t="shared" si="264"/>
        <v>0</v>
      </c>
      <c r="P2429" s="8">
        <f>IF(K2429&lt;&gt;"是",0,IF(税费设置!$B$6="是",E2429/(1+税费设置!$B$10),E2429))</f>
        <v>0</v>
      </c>
      <c r="Q2429" s="8">
        <f>IF(K2429&lt;&gt;"是",0,P2429*税费设置!$B$8)</f>
        <v>0</v>
      </c>
      <c r="R2429" s="8">
        <f>IF(K2429&lt;&gt;"是",0,P2429*税费设置!$B$9)</f>
        <v>0</v>
      </c>
      <c r="S2429" s="8">
        <f t="shared" si="265"/>
        <v>0</v>
      </c>
    </row>
    <row r="2430" spans="1:19" ht="13.9">
      <c r="A2430" s="6" t="str">
        <f>IF(总支出!A2430="","",总支出!A2430)</f>
        <v/>
      </c>
      <c r="B2430" s="7" t="str">
        <f>IF(总支出!B2430="","",总支出!B2430)</f>
        <v/>
      </c>
      <c r="C2430" s="6" t="str">
        <f t="shared" si="259"/>
        <v/>
      </c>
      <c r="D2430" s="6" t="str">
        <f>IF(总支出!C2430="","",总支出!C2430)</f>
        <v/>
      </c>
      <c r="E2430" s="8" t="str">
        <f>IF(总支出!D2430="","",总支出!D2430)</f>
        <v/>
      </c>
      <c r="F2430" s="6" t="str">
        <f>IF(总支出!E2430="","",总支出!E2430)</f>
        <v/>
      </c>
      <c r="G2430" s="6" t="str">
        <f>IF(总支出!H2430="","",总支出!H2430)</f>
        <v/>
      </c>
      <c r="H2430" s="6" t="str">
        <f>IF(总支出!I2430="","自动",总支出!I2430)</f>
        <v>自动</v>
      </c>
      <c r="I2430" s="6" t="str">
        <f>IF(F2430="","",IFERROR(VLOOKUP(F2430,税费设置!$A$15:$B$27,2,FALSE),"含税不明"))</f>
        <v/>
      </c>
      <c r="J2430" s="6" t="str">
        <f t="shared" si="260"/>
        <v/>
      </c>
      <c r="K2430" s="6" t="str">
        <f>IF(AND(税费设置!$B$5="是",G2430="个人支出",J2430="应税"),"是","否")</f>
        <v>否</v>
      </c>
      <c r="L2430" s="8">
        <f t="shared" si="261"/>
        <v>0</v>
      </c>
      <c r="M2430" s="8">
        <f t="shared" si="262"/>
        <v>0</v>
      </c>
      <c r="N2430" s="8">
        <f t="shared" si="263"/>
        <v>0</v>
      </c>
      <c r="O2430" s="8">
        <f t="shared" si="264"/>
        <v>0</v>
      </c>
      <c r="P2430" s="8">
        <f>IF(K2430&lt;&gt;"是",0,IF(税费设置!$B$6="是",E2430/(1+税费设置!$B$10),E2430))</f>
        <v>0</v>
      </c>
      <c r="Q2430" s="8">
        <f>IF(K2430&lt;&gt;"是",0,P2430*税费设置!$B$8)</f>
        <v>0</v>
      </c>
      <c r="R2430" s="8">
        <f>IF(K2430&lt;&gt;"是",0,P2430*税费设置!$B$9)</f>
        <v>0</v>
      </c>
      <c r="S2430" s="8">
        <f t="shared" si="265"/>
        <v>0</v>
      </c>
    </row>
    <row r="2431" spans="1:19" ht="13.9">
      <c r="A2431" s="6" t="str">
        <f>IF(总支出!A2431="","",总支出!A2431)</f>
        <v/>
      </c>
      <c r="B2431" s="7" t="str">
        <f>IF(总支出!B2431="","",总支出!B2431)</f>
        <v/>
      </c>
      <c r="C2431" s="6" t="str">
        <f t="shared" si="259"/>
        <v/>
      </c>
      <c r="D2431" s="6" t="str">
        <f>IF(总支出!C2431="","",总支出!C2431)</f>
        <v/>
      </c>
      <c r="E2431" s="8" t="str">
        <f>IF(总支出!D2431="","",总支出!D2431)</f>
        <v/>
      </c>
      <c r="F2431" s="6" t="str">
        <f>IF(总支出!E2431="","",总支出!E2431)</f>
        <v/>
      </c>
      <c r="G2431" s="6" t="str">
        <f>IF(总支出!H2431="","",总支出!H2431)</f>
        <v/>
      </c>
      <c r="H2431" s="6" t="str">
        <f>IF(总支出!I2431="","自动",总支出!I2431)</f>
        <v>自动</v>
      </c>
      <c r="I2431" s="6" t="str">
        <f>IF(F2431="","",IFERROR(VLOOKUP(F2431,税费设置!$A$15:$B$27,2,FALSE),"含税不明"))</f>
        <v/>
      </c>
      <c r="J2431" s="6" t="str">
        <f t="shared" si="260"/>
        <v/>
      </c>
      <c r="K2431" s="6" t="str">
        <f>IF(AND(税费设置!$B$5="是",G2431="个人支出",J2431="应税"),"是","否")</f>
        <v>否</v>
      </c>
      <c r="L2431" s="8">
        <f t="shared" si="261"/>
        <v>0</v>
      </c>
      <c r="M2431" s="8">
        <f t="shared" si="262"/>
        <v>0</v>
      </c>
      <c r="N2431" s="8">
        <f t="shared" si="263"/>
        <v>0</v>
      </c>
      <c r="O2431" s="8">
        <f t="shared" si="264"/>
        <v>0</v>
      </c>
      <c r="P2431" s="8">
        <f>IF(K2431&lt;&gt;"是",0,IF(税费设置!$B$6="是",E2431/(1+税费设置!$B$10),E2431))</f>
        <v>0</v>
      </c>
      <c r="Q2431" s="8">
        <f>IF(K2431&lt;&gt;"是",0,P2431*税费设置!$B$8)</f>
        <v>0</v>
      </c>
      <c r="R2431" s="8">
        <f>IF(K2431&lt;&gt;"是",0,P2431*税费设置!$B$9)</f>
        <v>0</v>
      </c>
      <c r="S2431" s="8">
        <f t="shared" si="265"/>
        <v>0</v>
      </c>
    </row>
    <row r="2432" spans="1:19" ht="13.9">
      <c r="A2432" s="6" t="str">
        <f>IF(总支出!A2432="","",总支出!A2432)</f>
        <v/>
      </c>
      <c r="B2432" s="7" t="str">
        <f>IF(总支出!B2432="","",总支出!B2432)</f>
        <v/>
      </c>
      <c r="C2432" s="6" t="str">
        <f t="shared" si="259"/>
        <v/>
      </c>
      <c r="D2432" s="6" t="str">
        <f>IF(总支出!C2432="","",总支出!C2432)</f>
        <v/>
      </c>
      <c r="E2432" s="8" t="str">
        <f>IF(总支出!D2432="","",总支出!D2432)</f>
        <v/>
      </c>
      <c r="F2432" s="6" t="str">
        <f>IF(总支出!E2432="","",总支出!E2432)</f>
        <v/>
      </c>
      <c r="G2432" s="6" t="str">
        <f>IF(总支出!H2432="","",总支出!H2432)</f>
        <v/>
      </c>
      <c r="H2432" s="6" t="str">
        <f>IF(总支出!I2432="","自动",总支出!I2432)</f>
        <v>自动</v>
      </c>
      <c r="I2432" s="6" t="str">
        <f>IF(F2432="","",IFERROR(VLOOKUP(F2432,税费设置!$A$15:$B$27,2,FALSE),"含税不明"))</f>
        <v/>
      </c>
      <c r="J2432" s="6" t="str">
        <f t="shared" si="260"/>
        <v/>
      </c>
      <c r="K2432" s="6" t="str">
        <f>IF(AND(税费设置!$B$5="是",G2432="个人支出",J2432="应税"),"是","否")</f>
        <v>否</v>
      </c>
      <c r="L2432" s="8">
        <f t="shared" si="261"/>
        <v>0</v>
      </c>
      <c r="M2432" s="8">
        <f t="shared" si="262"/>
        <v>0</v>
      </c>
      <c r="N2432" s="8">
        <f t="shared" si="263"/>
        <v>0</v>
      </c>
      <c r="O2432" s="8">
        <f t="shared" si="264"/>
        <v>0</v>
      </c>
      <c r="P2432" s="8">
        <f>IF(K2432&lt;&gt;"是",0,IF(税费设置!$B$6="是",E2432/(1+税费设置!$B$10),E2432))</f>
        <v>0</v>
      </c>
      <c r="Q2432" s="8">
        <f>IF(K2432&lt;&gt;"是",0,P2432*税费设置!$B$8)</f>
        <v>0</v>
      </c>
      <c r="R2432" s="8">
        <f>IF(K2432&lt;&gt;"是",0,P2432*税费设置!$B$9)</f>
        <v>0</v>
      </c>
      <c r="S2432" s="8">
        <f t="shared" si="265"/>
        <v>0</v>
      </c>
    </row>
    <row r="2433" spans="1:19" ht="13.9">
      <c r="A2433" s="6" t="str">
        <f>IF(总支出!A2433="","",总支出!A2433)</f>
        <v/>
      </c>
      <c r="B2433" s="7" t="str">
        <f>IF(总支出!B2433="","",总支出!B2433)</f>
        <v/>
      </c>
      <c r="C2433" s="6" t="str">
        <f t="shared" si="259"/>
        <v/>
      </c>
      <c r="D2433" s="6" t="str">
        <f>IF(总支出!C2433="","",总支出!C2433)</f>
        <v/>
      </c>
      <c r="E2433" s="8" t="str">
        <f>IF(总支出!D2433="","",总支出!D2433)</f>
        <v/>
      </c>
      <c r="F2433" s="6" t="str">
        <f>IF(总支出!E2433="","",总支出!E2433)</f>
        <v/>
      </c>
      <c r="G2433" s="6" t="str">
        <f>IF(总支出!H2433="","",总支出!H2433)</f>
        <v/>
      </c>
      <c r="H2433" s="6" t="str">
        <f>IF(总支出!I2433="","自动",总支出!I2433)</f>
        <v>自动</v>
      </c>
      <c r="I2433" s="6" t="str">
        <f>IF(F2433="","",IFERROR(VLOOKUP(F2433,税费设置!$A$15:$B$27,2,FALSE),"含税不明"))</f>
        <v/>
      </c>
      <c r="J2433" s="6" t="str">
        <f t="shared" si="260"/>
        <v/>
      </c>
      <c r="K2433" s="6" t="str">
        <f>IF(AND(税费设置!$B$5="是",G2433="个人支出",J2433="应税"),"是","否")</f>
        <v>否</v>
      </c>
      <c r="L2433" s="8">
        <f t="shared" si="261"/>
        <v>0</v>
      </c>
      <c r="M2433" s="8">
        <f t="shared" si="262"/>
        <v>0</v>
      </c>
      <c r="N2433" s="8">
        <f t="shared" si="263"/>
        <v>0</v>
      </c>
      <c r="O2433" s="8">
        <f t="shared" si="264"/>
        <v>0</v>
      </c>
      <c r="P2433" s="8">
        <f>IF(K2433&lt;&gt;"是",0,IF(税费设置!$B$6="是",E2433/(1+税费设置!$B$10),E2433))</f>
        <v>0</v>
      </c>
      <c r="Q2433" s="8">
        <f>IF(K2433&lt;&gt;"是",0,P2433*税费设置!$B$8)</f>
        <v>0</v>
      </c>
      <c r="R2433" s="8">
        <f>IF(K2433&lt;&gt;"是",0,P2433*税费设置!$B$9)</f>
        <v>0</v>
      </c>
      <c r="S2433" s="8">
        <f t="shared" si="265"/>
        <v>0</v>
      </c>
    </row>
    <row r="2434" spans="1:19" ht="13.9">
      <c r="A2434" s="6" t="str">
        <f>IF(总支出!A2434="","",总支出!A2434)</f>
        <v/>
      </c>
      <c r="B2434" s="7" t="str">
        <f>IF(总支出!B2434="","",总支出!B2434)</f>
        <v/>
      </c>
      <c r="C2434" s="6" t="str">
        <f t="shared" si="259"/>
        <v/>
      </c>
      <c r="D2434" s="6" t="str">
        <f>IF(总支出!C2434="","",总支出!C2434)</f>
        <v/>
      </c>
      <c r="E2434" s="8" t="str">
        <f>IF(总支出!D2434="","",总支出!D2434)</f>
        <v/>
      </c>
      <c r="F2434" s="6" t="str">
        <f>IF(总支出!E2434="","",总支出!E2434)</f>
        <v/>
      </c>
      <c r="G2434" s="6" t="str">
        <f>IF(总支出!H2434="","",总支出!H2434)</f>
        <v/>
      </c>
      <c r="H2434" s="6" t="str">
        <f>IF(总支出!I2434="","自动",总支出!I2434)</f>
        <v>自动</v>
      </c>
      <c r="I2434" s="6" t="str">
        <f>IF(F2434="","",IFERROR(VLOOKUP(F2434,税费设置!$A$15:$B$27,2,FALSE),"含税不明"))</f>
        <v/>
      </c>
      <c r="J2434" s="6" t="str">
        <f t="shared" si="260"/>
        <v/>
      </c>
      <c r="K2434" s="6" t="str">
        <f>IF(AND(税费设置!$B$5="是",G2434="个人支出",J2434="应税"),"是","否")</f>
        <v>否</v>
      </c>
      <c r="L2434" s="8">
        <f t="shared" si="261"/>
        <v>0</v>
      </c>
      <c r="M2434" s="8">
        <f t="shared" si="262"/>
        <v>0</v>
      </c>
      <c r="N2434" s="8">
        <f t="shared" si="263"/>
        <v>0</v>
      </c>
      <c r="O2434" s="8">
        <f t="shared" si="264"/>
        <v>0</v>
      </c>
      <c r="P2434" s="8">
        <f>IF(K2434&lt;&gt;"是",0,IF(税费设置!$B$6="是",E2434/(1+税费设置!$B$10),E2434))</f>
        <v>0</v>
      </c>
      <c r="Q2434" s="8">
        <f>IF(K2434&lt;&gt;"是",0,P2434*税费设置!$B$8)</f>
        <v>0</v>
      </c>
      <c r="R2434" s="8">
        <f>IF(K2434&lt;&gt;"是",0,P2434*税费设置!$B$9)</f>
        <v>0</v>
      </c>
      <c r="S2434" s="8">
        <f t="shared" si="265"/>
        <v>0</v>
      </c>
    </row>
    <row r="2435" spans="1:19" ht="13.9">
      <c r="A2435" s="6" t="str">
        <f>IF(总支出!A2435="","",总支出!A2435)</f>
        <v/>
      </c>
      <c r="B2435" s="7" t="str">
        <f>IF(总支出!B2435="","",总支出!B2435)</f>
        <v/>
      </c>
      <c r="C2435" s="6" t="str">
        <f t="shared" si="259"/>
        <v/>
      </c>
      <c r="D2435" s="6" t="str">
        <f>IF(总支出!C2435="","",总支出!C2435)</f>
        <v/>
      </c>
      <c r="E2435" s="8" t="str">
        <f>IF(总支出!D2435="","",总支出!D2435)</f>
        <v/>
      </c>
      <c r="F2435" s="6" t="str">
        <f>IF(总支出!E2435="","",总支出!E2435)</f>
        <v/>
      </c>
      <c r="G2435" s="6" t="str">
        <f>IF(总支出!H2435="","",总支出!H2435)</f>
        <v/>
      </c>
      <c r="H2435" s="6" t="str">
        <f>IF(总支出!I2435="","自动",总支出!I2435)</f>
        <v>自动</v>
      </c>
      <c r="I2435" s="6" t="str">
        <f>IF(F2435="","",IFERROR(VLOOKUP(F2435,税费设置!$A$15:$B$27,2,FALSE),"含税不明"))</f>
        <v/>
      </c>
      <c r="J2435" s="6" t="str">
        <f t="shared" si="260"/>
        <v/>
      </c>
      <c r="K2435" s="6" t="str">
        <f>IF(AND(税费设置!$B$5="是",G2435="个人支出",J2435="应税"),"是","否")</f>
        <v>否</v>
      </c>
      <c r="L2435" s="8">
        <f t="shared" si="261"/>
        <v>0</v>
      </c>
      <c r="M2435" s="8">
        <f t="shared" si="262"/>
        <v>0</v>
      </c>
      <c r="N2435" s="8">
        <f t="shared" si="263"/>
        <v>0</v>
      </c>
      <c r="O2435" s="8">
        <f t="shared" si="264"/>
        <v>0</v>
      </c>
      <c r="P2435" s="8">
        <f>IF(K2435&lt;&gt;"是",0,IF(税费设置!$B$6="是",E2435/(1+税费设置!$B$10),E2435))</f>
        <v>0</v>
      </c>
      <c r="Q2435" s="8">
        <f>IF(K2435&lt;&gt;"是",0,P2435*税费设置!$B$8)</f>
        <v>0</v>
      </c>
      <c r="R2435" s="8">
        <f>IF(K2435&lt;&gt;"是",0,P2435*税费设置!$B$9)</f>
        <v>0</v>
      </c>
      <c r="S2435" s="8">
        <f t="shared" si="265"/>
        <v>0</v>
      </c>
    </row>
    <row r="2436" spans="1:19" ht="13.9">
      <c r="A2436" s="6" t="str">
        <f>IF(总支出!A2436="","",总支出!A2436)</f>
        <v/>
      </c>
      <c r="B2436" s="7" t="str">
        <f>IF(总支出!B2436="","",总支出!B2436)</f>
        <v/>
      </c>
      <c r="C2436" s="6" t="str">
        <f t="shared" ref="C2436:C2499" si="266">IF(B2436="","",TEXT(B2436,"yyyy-mm"))</f>
        <v/>
      </c>
      <c r="D2436" s="6" t="str">
        <f>IF(总支出!C2436="","",总支出!C2436)</f>
        <v/>
      </c>
      <c r="E2436" s="8" t="str">
        <f>IF(总支出!D2436="","",总支出!D2436)</f>
        <v/>
      </c>
      <c r="F2436" s="6" t="str">
        <f>IF(总支出!E2436="","",总支出!E2436)</f>
        <v/>
      </c>
      <c r="G2436" s="6" t="str">
        <f>IF(总支出!H2436="","",总支出!H2436)</f>
        <v/>
      </c>
      <c r="H2436" s="6" t="str">
        <f>IF(总支出!I2436="","自动",总支出!I2436)</f>
        <v>自动</v>
      </c>
      <c r="I2436" s="6" t="str">
        <f>IF(F2436="","",IFERROR(VLOOKUP(F2436,税费设置!$A$15:$B$27,2,FALSE),"含税不明"))</f>
        <v/>
      </c>
      <c r="J2436" s="6" t="str">
        <f t="shared" ref="J2436:J2499" si="267">IF(D2436="","",IF(H2436="自动",I2436,H2436))</f>
        <v/>
      </c>
      <c r="K2436" s="6" t="str">
        <f>IF(AND(税费设置!$B$5="是",G2436="个人支出",J2436="应税"),"是","否")</f>
        <v>否</v>
      </c>
      <c r="L2436" s="8">
        <f t="shared" ref="L2436:L2499" si="268">IF(K2436="是",E2436,0)</f>
        <v>0</v>
      </c>
      <c r="M2436" s="8">
        <f t="shared" ref="M2436:M2499" si="269">IF(AND(G2436="个人支出",J2436="零税率"),E2436,0)</f>
        <v>0</v>
      </c>
      <c r="N2436" s="8">
        <f t="shared" ref="N2436:N2499" si="270">IF(AND(G2436="个人支出",J2436="免税"),E2436,0)</f>
        <v>0</v>
      </c>
      <c r="O2436" s="8">
        <f t="shared" ref="O2436:O2499" si="271">IF(AND(G2436="个人支出",OR(J2436="含税不明",J2436="不适用")),E2436,0)</f>
        <v>0</v>
      </c>
      <c r="P2436" s="8">
        <f>IF(K2436&lt;&gt;"是",0,IF(税费设置!$B$6="是",E2436/(1+税费设置!$B$10),E2436))</f>
        <v>0</v>
      </c>
      <c r="Q2436" s="8">
        <f>IF(K2436&lt;&gt;"是",0,P2436*税费设置!$B$8)</f>
        <v>0</v>
      </c>
      <c r="R2436" s="8">
        <f>IF(K2436&lt;&gt;"是",0,P2436*税费设置!$B$9)</f>
        <v>0</v>
      </c>
      <c r="S2436" s="8">
        <f t="shared" ref="S2436:S2499" si="272">Q2436+R2436</f>
        <v>0</v>
      </c>
    </row>
    <row r="2437" spans="1:19" ht="13.9">
      <c r="A2437" s="6" t="str">
        <f>IF(总支出!A2437="","",总支出!A2437)</f>
        <v/>
      </c>
      <c r="B2437" s="7" t="str">
        <f>IF(总支出!B2437="","",总支出!B2437)</f>
        <v/>
      </c>
      <c r="C2437" s="6" t="str">
        <f t="shared" si="266"/>
        <v/>
      </c>
      <c r="D2437" s="6" t="str">
        <f>IF(总支出!C2437="","",总支出!C2437)</f>
        <v/>
      </c>
      <c r="E2437" s="8" t="str">
        <f>IF(总支出!D2437="","",总支出!D2437)</f>
        <v/>
      </c>
      <c r="F2437" s="6" t="str">
        <f>IF(总支出!E2437="","",总支出!E2437)</f>
        <v/>
      </c>
      <c r="G2437" s="6" t="str">
        <f>IF(总支出!H2437="","",总支出!H2437)</f>
        <v/>
      </c>
      <c r="H2437" s="6" t="str">
        <f>IF(总支出!I2437="","自动",总支出!I2437)</f>
        <v>自动</v>
      </c>
      <c r="I2437" s="6" t="str">
        <f>IF(F2437="","",IFERROR(VLOOKUP(F2437,税费设置!$A$15:$B$27,2,FALSE),"含税不明"))</f>
        <v/>
      </c>
      <c r="J2437" s="6" t="str">
        <f t="shared" si="267"/>
        <v/>
      </c>
      <c r="K2437" s="6" t="str">
        <f>IF(AND(税费设置!$B$5="是",G2437="个人支出",J2437="应税"),"是","否")</f>
        <v>否</v>
      </c>
      <c r="L2437" s="8">
        <f t="shared" si="268"/>
        <v>0</v>
      </c>
      <c r="M2437" s="8">
        <f t="shared" si="269"/>
        <v>0</v>
      </c>
      <c r="N2437" s="8">
        <f t="shared" si="270"/>
        <v>0</v>
      </c>
      <c r="O2437" s="8">
        <f t="shared" si="271"/>
        <v>0</v>
      </c>
      <c r="P2437" s="8">
        <f>IF(K2437&lt;&gt;"是",0,IF(税费设置!$B$6="是",E2437/(1+税费设置!$B$10),E2437))</f>
        <v>0</v>
      </c>
      <c r="Q2437" s="8">
        <f>IF(K2437&lt;&gt;"是",0,P2437*税费设置!$B$8)</f>
        <v>0</v>
      </c>
      <c r="R2437" s="8">
        <f>IF(K2437&lt;&gt;"是",0,P2437*税费设置!$B$9)</f>
        <v>0</v>
      </c>
      <c r="S2437" s="8">
        <f t="shared" si="272"/>
        <v>0</v>
      </c>
    </row>
    <row r="2438" spans="1:19" ht="13.9">
      <c r="A2438" s="6" t="str">
        <f>IF(总支出!A2438="","",总支出!A2438)</f>
        <v/>
      </c>
      <c r="B2438" s="7" t="str">
        <f>IF(总支出!B2438="","",总支出!B2438)</f>
        <v/>
      </c>
      <c r="C2438" s="6" t="str">
        <f t="shared" si="266"/>
        <v/>
      </c>
      <c r="D2438" s="6" t="str">
        <f>IF(总支出!C2438="","",总支出!C2438)</f>
        <v/>
      </c>
      <c r="E2438" s="8" t="str">
        <f>IF(总支出!D2438="","",总支出!D2438)</f>
        <v/>
      </c>
      <c r="F2438" s="6" t="str">
        <f>IF(总支出!E2438="","",总支出!E2438)</f>
        <v/>
      </c>
      <c r="G2438" s="6" t="str">
        <f>IF(总支出!H2438="","",总支出!H2438)</f>
        <v/>
      </c>
      <c r="H2438" s="6" t="str">
        <f>IF(总支出!I2438="","自动",总支出!I2438)</f>
        <v>自动</v>
      </c>
      <c r="I2438" s="6" t="str">
        <f>IF(F2438="","",IFERROR(VLOOKUP(F2438,税费设置!$A$15:$B$27,2,FALSE),"含税不明"))</f>
        <v/>
      </c>
      <c r="J2438" s="6" t="str">
        <f t="shared" si="267"/>
        <v/>
      </c>
      <c r="K2438" s="6" t="str">
        <f>IF(AND(税费设置!$B$5="是",G2438="个人支出",J2438="应税"),"是","否")</f>
        <v>否</v>
      </c>
      <c r="L2438" s="8">
        <f t="shared" si="268"/>
        <v>0</v>
      </c>
      <c r="M2438" s="8">
        <f t="shared" si="269"/>
        <v>0</v>
      </c>
      <c r="N2438" s="8">
        <f t="shared" si="270"/>
        <v>0</v>
      </c>
      <c r="O2438" s="8">
        <f t="shared" si="271"/>
        <v>0</v>
      </c>
      <c r="P2438" s="8">
        <f>IF(K2438&lt;&gt;"是",0,IF(税费设置!$B$6="是",E2438/(1+税费设置!$B$10),E2438))</f>
        <v>0</v>
      </c>
      <c r="Q2438" s="8">
        <f>IF(K2438&lt;&gt;"是",0,P2438*税费设置!$B$8)</f>
        <v>0</v>
      </c>
      <c r="R2438" s="8">
        <f>IF(K2438&lt;&gt;"是",0,P2438*税费设置!$B$9)</f>
        <v>0</v>
      </c>
      <c r="S2438" s="8">
        <f t="shared" si="272"/>
        <v>0</v>
      </c>
    </row>
    <row r="2439" spans="1:19" ht="13.9">
      <c r="A2439" s="6" t="str">
        <f>IF(总支出!A2439="","",总支出!A2439)</f>
        <v/>
      </c>
      <c r="B2439" s="7" t="str">
        <f>IF(总支出!B2439="","",总支出!B2439)</f>
        <v/>
      </c>
      <c r="C2439" s="6" t="str">
        <f t="shared" si="266"/>
        <v/>
      </c>
      <c r="D2439" s="6" t="str">
        <f>IF(总支出!C2439="","",总支出!C2439)</f>
        <v/>
      </c>
      <c r="E2439" s="8" t="str">
        <f>IF(总支出!D2439="","",总支出!D2439)</f>
        <v/>
      </c>
      <c r="F2439" s="6" t="str">
        <f>IF(总支出!E2439="","",总支出!E2439)</f>
        <v/>
      </c>
      <c r="G2439" s="6" t="str">
        <f>IF(总支出!H2439="","",总支出!H2439)</f>
        <v/>
      </c>
      <c r="H2439" s="6" t="str">
        <f>IF(总支出!I2439="","自动",总支出!I2439)</f>
        <v>自动</v>
      </c>
      <c r="I2439" s="6" t="str">
        <f>IF(F2439="","",IFERROR(VLOOKUP(F2439,税费设置!$A$15:$B$27,2,FALSE),"含税不明"))</f>
        <v/>
      </c>
      <c r="J2439" s="6" t="str">
        <f t="shared" si="267"/>
        <v/>
      </c>
      <c r="K2439" s="6" t="str">
        <f>IF(AND(税费设置!$B$5="是",G2439="个人支出",J2439="应税"),"是","否")</f>
        <v>否</v>
      </c>
      <c r="L2439" s="8">
        <f t="shared" si="268"/>
        <v>0</v>
      </c>
      <c r="M2439" s="8">
        <f t="shared" si="269"/>
        <v>0</v>
      </c>
      <c r="N2439" s="8">
        <f t="shared" si="270"/>
        <v>0</v>
      </c>
      <c r="O2439" s="8">
        <f t="shared" si="271"/>
        <v>0</v>
      </c>
      <c r="P2439" s="8">
        <f>IF(K2439&lt;&gt;"是",0,IF(税费设置!$B$6="是",E2439/(1+税费设置!$B$10),E2439))</f>
        <v>0</v>
      </c>
      <c r="Q2439" s="8">
        <f>IF(K2439&lt;&gt;"是",0,P2439*税费设置!$B$8)</f>
        <v>0</v>
      </c>
      <c r="R2439" s="8">
        <f>IF(K2439&lt;&gt;"是",0,P2439*税费设置!$B$9)</f>
        <v>0</v>
      </c>
      <c r="S2439" s="8">
        <f t="shared" si="272"/>
        <v>0</v>
      </c>
    </row>
    <row r="2440" spans="1:19" ht="13.9">
      <c r="A2440" s="6" t="str">
        <f>IF(总支出!A2440="","",总支出!A2440)</f>
        <v/>
      </c>
      <c r="B2440" s="7" t="str">
        <f>IF(总支出!B2440="","",总支出!B2440)</f>
        <v/>
      </c>
      <c r="C2440" s="6" t="str">
        <f t="shared" si="266"/>
        <v/>
      </c>
      <c r="D2440" s="6" t="str">
        <f>IF(总支出!C2440="","",总支出!C2440)</f>
        <v/>
      </c>
      <c r="E2440" s="8" t="str">
        <f>IF(总支出!D2440="","",总支出!D2440)</f>
        <v/>
      </c>
      <c r="F2440" s="6" t="str">
        <f>IF(总支出!E2440="","",总支出!E2440)</f>
        <v/>
      </c>
      <c r="G2440" s="6" t="str">
        <f>IF(总支出!H2440="","",总支出!H2440)</f>
        <v/>
      </c>
      <c r="H2440" s="6" t="str">
        <f>IF(总支出!I2440="","自动",总支出!I2440)</f>
        <v>自动</v>
      </c>
      <c r="I2440" s="6" t="str">
        <f>IF(F2440="","",IFERROR(VLOOKUP(F2440,税费设置!$A$15:$B$27,2,FALSE),"含税不明"))</f>
        <v/>
      </c>
      <c r="J2440" s="6" t="str">
        <f t="shared" si="267"/>
        <v/>
      </c>
      <c r="K2440" s="6" t="str">
        <f>IF(AND(税费设置!$B$5="是",G2440="个人支出",J2440="应税"),"是","否")</f>
        <v>否</v>
      </c>
      <c r="L2440" s="8">
        <f t="shared" si="268"/>
        <v>0</v>
      </c>
      <c r="M2440" s="8">
        <f t="shared" si="269"/>
        <v>0</v>
      </c>
      <c r="N2440" s="8">
        <f t="shared" si="270"/>
        <v>0</v>
      </c>
      <c r="O2440" s="8">
        <f t="shared" si="271"/>
        <v>0</v>
      </c>
      <c r="P2440" s="8">
        <f>IF(K2440&lt;&gt;"是",0,IF(税费设置!$B$6="是",E2440/(1+税费设置!$B$10),E2440))</f>
        <v>0</v>
      </c>
      <c r="Q2440" s="8">
        <f>IF(K2440&lt;&gt;"是",0,P2440*税费设置!$B$8)</f>
        <v>0</v>
      </c>
      <c r="R2440" s="8">
        <f>IF(K2440&lt;&gt;"是",0,P2440*税费设置!$B$9)</f>
        <v>0</v>
      </c>
      <c r="S2440" s="8">
        <f t="shared" si="272"/>
        <v>0</v>
      </c>
    </row>
    <row r="2441" spans="1:19" ht="13.9">
      <c r="A2441" s="6" t="str">
        <f>IF(总支出!A2441="","",总支出!A2441)</f>
        <v/>
      </c>
      <c r="B2441" s="7" t="str">
        <f>IF(总支出!B2441="","",总支出!B2441)</f>
        <v/>
      </c>
      <c r="C2441" s="6" t="str">
        <f t="shared" si="266"/>
        <v/>
      </c>
      <c r="D2441" s="6" t="str">
        <f>IF(总支出!C2441="","",总支出!C2441)</f>
        <v/>
      </c>
      <c r="E2441" s="8" t="str">
        <f>IF(总支出!D2441="","",总支出!D2441)</f>
        <v/>
      </c>
      <c r="F2441" s="6" t="str">
        <f>IF(总支出!E2441="","",总支出!E2441)</f>
        <v/>
      </c>
      <c r="G2441" s="6" t="str">
        <f>IF(总支出!H2441="","",总支出!H2441)</f>
        <v/>
      </c>
      <c r="H2441" s="6" t="str">
        <f>IF(总支出!I2441="","自动",总支出!I2441)</f>
        <v>自动</v>
      </c>
      <c r="I2441" s="6" t="str">
        <f>IF(F2441="","",IFERROR(VLOOKUP(F2441,税费设置!$A$15:$B$27,2,FALSE),"含税不明"))</f>
        <v/>
      </c>
      <c r="J2441" s="6" t="str">
        <f t="shared" si="267"/>
        <v/>
      </c>
      <c r="K2441" s="6" t="str">
        <f>IF(AND(税费设置!$B$5="是",G2441="个人支出",J2441="应税"),"是","否")</f>
        <v>否</v>
      </c>
      <c r="L2441" s="8">
        <f t="shared" si="268"/>
        <v>0</v>
      </c>
      <c r="M2441" s="8">
        <f t="shared" si="269"/>
        <v>0</v>
      </c>
      <c r="N2441" s="8">
        <f t="shared" si="270"/>
        <v>0</v>
      </c>
      <c r="O2441" s="8">
        <f t="shared" si="271"/>
        <v>0</v>
      </c>
      <c r="P2441" s="8">
        <f>IF(K2441&lt;&gt;"是",0,IF(税费设置!$B$6="是",E2441/(1+税费设置!$B$10),E2441))</f>
        <v>0</v>
      </c>
      <c r="Q2441" s="8">
        <f>IF(K2441&lt;&gt;"是",0,P2441*税费设置!$B$8)</f>
        <v>0</v>
      </c>
      <c r="R2441" s="8">
        <f>IF(K2441&lt;&gt;"是",0,P2441*税费设置!$B$9)</f>
        <v>0</v>
      </c>
      <c r="S2441" s="8">
        <f t="shared" si="272"/>
        <v>0</v>
      </c>
    </row>
    <row r="2442" spans="1:19" ht="13.9">
      <c r="A2442" s="6" t="str">
        <f>IF(总支出!A2442="","",总支出!A2442)</f>
        <v/>
      </c>
      <c r="B2442" s="7" t="str">
        <f>IF(总支出!B2442="","",总支出!B2442)</f>
        <v/>
      </c>
      <c r="C2442" s="6" t="str">
        <f t="shared" si="266"/>
        <v/>
      </c>
      <c r="D2442" s="6" t="str">
        <f>IF(总支出!C2442="","",总支出!C2442)</f>
        <v/>
      </c>
      <c r="E2442" s="8" t="str">
        <f>IF(总支出!D2442="","",总支出!D2442)</f>
        <v/>
      </c>
      <c r="F2442" s="6" t="str">
        <f>IF(总支出!E2442="","",总支出!E2442)</f>
        <v/>
      </c>
      <c r="G2442" s="6" t="str">
        <f>IF(总支出!H2442="","",总支出!H2442)</f>
        <v/>
      </c>
      <c r="H2442" s="6" t="str">
        <f>IF(总支出!I2442="","自动",总支出!I2442)</f>
        <v>自动</v>
      </c>
      <c r="I2442" s="6" t="str">
        <f>IF(F2442="","",IFERROR(VLOOKUP(F2442,税费设置!$A$15:$B$27,2,FALSE),"含税不明"))</f>
        <v/>
      </c>
      <c r="J2442" s="6" t="str">
        <f t="shared" si="267"/>
        <v/>
      </c>
      <c r="K2442" s="6" t="str">
        <f>IF(AND(税费设置!$B$5="是",G2442="个人支出",J2442="应税"),"是","否")</f>
        <v>否</v>
      </c>
      <c r="L2442" s="8">
        <f t="shared" si="268"/>
        <v>0</v>
      </c>
      <c r="M2442" s="8">
        <f t="shared" si="269"/>
        <v>0</v>
      </c>
      <c r="N2442" s="8">
        <f t="shared" si="270"/>
        <v>0</v>
      </c>
      <c r="O2442" s="8">
        <f t="shared" si="271"/>
        <v>0</v>
      </c>
      <c r="P2442" s="8">
        <f>IF(K2442&lt;&gt;"是",0,IF(税费设置!$B$6="是",E2442/(1+税费设置!$B$10),E2442))</f>
        <v>0</v>
      </c>
      <c r="Q2442" s="8">
        <f>IF(K2442&lt;&gt;"是",0,P2442*税费设置!$B$8)</f>
        <v>0</v>
      </c>
      <c r="R2442" s="8">
        <f>IF(K2442&lt;&gt;"是",0,P2442*税费设置!$B$9)</f>
        <v>0</v>
      </c>
      <c r="S2442" s="8">
        <f t="shared" si="272"/>
        <v>0</v>
      </c>
    </row>
    <row r="2443" spans="1:19" ht="13.9">
      <c r="A2443" s="6" t="str">
        <f>IF(总支出!A2443="","",总支出!A2443)</f>
        <v/>
      </c>
      <c r="B2443" s="7" t="str">
        <f>IF(总支出!B2443="","",总支出!B2443)</f>
        <v/>
      </c>
      <c r="C2443" s="6" t="str">
        <f t="shared" si="266"/>
        <v/>
      </c>
      <c r="D2443" s="6" t="str">
        <f>IF(总支出!C2443="","",总支出!C2443)</f>
        <v/>
      </c>
      <c r="E2443" s="8" t="str">
        <f>IF(总支出!D2443="","",总支出!D2443)</f>
        <v/>
      </c>
      <c r="F2443" s="6" t="str">
        <f>IF(总支出!E2443="","",总支出!E2443)</f>
        <v/>
      </c>
      <c r="G2443" s="6" t="str">
        <f>IF(总支出!H2443="","",总支出!H2443)</f>
        <v/>
      </c>
      <c r="H2443" s="6" t="str">
        <f>IF(总支出!I2443="","自动",总支出!I2443)</f>
        <v>自动</v>
      </c>
      <c r="I2443" s="6" t="str">
        <f>IF(F2443="","",IFERROR(VLOOKUP(F2443,税费设置!$A$15:$B$27,2,FALSE),"含税不明"))</f>
        <v/>
      </c>
      <c r="J2443" s="6" t="str">
        <f t="shared" si="267"/>
        <v/>
      </c>
      <c r="K2443" s="6" t="str">
        <f>IF(AND(税费设置!$B$5="是",G2443="个人支出",J2443="应税"),"是","否")</f>
        <v>否</v>
      </c>
      <c r="L2443" s="8">
        <f t="shared" si="268"/>
        <v>0</v>
      </c>
      <c r="M2443" s="8">
        <f t="shared" si="269"/>
        <v>0</v>
      </c>
      <c r="N2443" s="8">
        <f t="shared" si="270"/>
        <v>0</v>
      </c>
      <c r="O2443" s="8">
        <f t="shared" si="271"/>
        <v>0</v>
      </c>
      <c r="P2443" s="8">
        <f>IF(K2443&lt;&gt;"是",0,IF(税费设置!$B$6="是",E2443/(1+税费设置!$B$10),E2443))</f>
        <v>0</v>
      </c>
      <c r="Q2443" s="8">
        <f>IF(K2443&lt;&gt;"是",0,P2443*税费设置!$B$8)</f>
        <v>0</v>
      </c>
      <c r="R2443" s="8">
        <f>IF(K2443&lt;&gt;"是",0,P2443*税费设置!$B$9)</f>
        <v>0</v>
      </c>
      <c r="S2443" s="8">
        <f t="shared" si="272"/>
        <v>0</v>
      </c>
    </row>
    <row r="2444" spans="1:19" ht="13.9">
      <c r="A2444" s="6" t="str">
        <f>IF(总支出!A2444="","",总支出!A2444)</f>
        <v/>
      </c>
      <c r="B2444" s="7" t="str">
        <f>IF(总支出!B2444="","",总支出!B2444)</f>
        <v/>
      </c>
      <c r="C2444" s="6" t="str">
        <f t="shared" si="266"/>
        <v/>
      </c>
      <c r="D2444" s="6" t="str">
        <f>IF(总支出!C2444="","",总支出!C2444)</f>
        <v/>
      </c>
      <c r="E2444" s="8" t="str">
        <f>IF(总支出!D2444="","",总支出!D2444)</f>
        <v/>
      </c>
      <c r="F2444" s="6" t="str">
        <f>IF(总支出!E2444="","",总支出!E2444)</f>
        <v/>
      </c>
      <c r="G2444" s="6" t="str">
        <f>IF(总支出!H2444="","",总支出!H2444)</f>
        <v/>
      </c>
      <c r="H2444" s="6" t="str">
        <f>IF(总支出!I2444="","自动",总支出!I2444)</f>
        <v>自动</v>
      </c>
      <c r="I2444" s="6" t="str">
        <f>IF(F2444="","",IFERROR(VLOOKUP(F2444,税费设置!$A$15:$B$27,2,FALSE),"含税不明"))</f>
        <v/>
      </c>
      <c r="J2444" s="6" t="str">
        <f t="shared" si="267"/>
        <v/>
      </c>
      <c r="K2444" s="6" t="str">
        <f>IF(AND(税费设置!$B$5="是",G2444="个人支出",J2444="应税"),"是","否")</f>
        <v>否</v>
      </c>
      <c r="L2444" s="8">
        <f t="shared" si="268"/>
        <v>0</v>
      </c>
      <c r="M2444" s="8">
        <f t="shared" si="269"/>
        <v>0</v>
      </c>
      <c r="N2444" s="8">
        <f t="shared" si="270"/>
        <v>0</v>
      </c>
      <c r="O2444" s="8">
        <f t="shared" si="271"/>
        <v>0</v>
      </c>
      <c r="P2444" s="8">
        <f>IF(K2444&lt;&gt;"是",0,IF(税费设置!$B$6="是",E2444/(1+税费设置!$B$10),E2444))</f>
        <v>0</v>
      </c>
      <c r="Q2444" s="8">
        <f>IF(K2444&lt;&gt;"是",0,P2444*税费设置!$B$8)</f>
        <v>0</v>
      </c>
      <c r="R2444" s="8">
        <f>IF(K2444&lt;&gt;"是",0,P2444*税费设置!$B$9)</f>
        <v>0</v>
      </c>
      <c r="S2444" s="8">
        <f t="shared" si="272"/>
        <v>0</v>
      </c>
    </row>
    <row r="2445" spans="1:19" ht="13.9">
      <c r="A2445" s="6" t="str">
        <f>IF(总支出!A2445="","",总支出!A2445)</f>
        <v/>
      </c>
      <c r="B2445" s="7" t="str">
        <f>IF(总支出!B2445="","",总支出!B2445)</f>
        <v/>
      </c>
      <c r="C2445" s="6" t="str">
        <f t="shared" si="266"/>
        <v/>
      </c>
      <c r="D2445" s="6" t="str">
        <f>IF(总支出!C2445="","",总支出!C2445)</f>
        <v/>
      </c>
      <c r="E2445" s="8" t="str">
        <f>IF(总支出!D2445="","",总支出!D2445)</f>
        <v/>
      </c>
      <c r="F2445" s="6" t="str">
        <f>IF(总支出!E2445="","",总支出!E2445)</f>
        <v/>
      </c>
      <c r="G2445" s="6" t="str">
        <f>IF(总支出!H2445="","",总支出!H2445)</f>
        <v/>
      </c>
      <c r="H2445" s="6" t="str">
        <f>IF(总支出!I2445="","自动",总支出!I2445)</f>
        <v>自动</v>
      </c>
      <c r="I2445" s="6" t="str">
        <f>IF(F2445="","",IFERROR(VLOOKUP(F2445,税费设置!$A$15:$B$27,2,FALSE),"含税不明"))</f>
        <v/>
      </c>
      <c r="J2445" s="6" t="str">
        <f t="shared" si="267"/>
        <v/>
      </c>
      <c r="K2445" s="6" t="str">
        <f>IF(AND(税费设置!$B$5="是",G2445="个人支出",J2445="应税"),"是","否")</f>
        <v>否</v>
      </c>
      <c r="L2445" s="8">
        <f t="shared" si="268"/>
        <v>0</v>
      </c>
      <c r="M2445" s="8">
        <f t="shared" si="269"/>
        <v>0</v>
      </c>
      <c r="N2445" s="8">
        <f t="shared" si="270"/>
        <v>0</v>
      </c>
      <c r="O2445" s="8">
        <f t="shared" si="271"/>
        <v>0</v>
      </c>
      <c r="P2445" s="8">
        <f>IF(K2445&lt;&gt;"是",0,IF(税费设置!$B$6="是",E2445/(1+税费设置!$B$10),E2445))</f>
        <v>0</v>
      </c>
      <c r="Q2445" s="8">
        <f>IF(K2445&lt;&gt;"是",0,P2445*税费设置!$B$8)</f>
        <v>0</v>
      </c>
      <c r="R2445" s="8">
        <f>IF(K2445&lt;&gt;"是",0,P2445*税费设置!$B$9)</f>
        <v>0</v>
      </c>
      <c r="S2445" s="8">
        <f t="shared" si="272"/>
        <v>0</v>
      </c>
    </row>
    <row r="2446" spans="1:19" ht="13.9">
      <c r="A2446" s="6" t="str">
        <f>IF(总支出!A2446="","",总支出!A2446)</f>
        <v/>
      </c>
      <c r="B2446" s="7" t="str">
        <f>IF(总支出!B2446="","",总支出!B2446)</f>
        <v/>
      </c>
      <c r="C2446" s="6" t="str">
        <f t="shared" si="266"/>
        <v/>
      </c>
      <c r="D2446" s="6" t="str">
        <f>IF(总支出!C2446="","",总支出!C2446)</f>
        <v/>
      </c>
      <c r="E2446" s="8" t="str">
        <f>IF(总支出!D2446="","",总支出!D2446)</f>
        <v/>
      </c>
      <c r="F2446" s="6" t="str">
        <f>IF(总支出!E2446="","",总支出!E2446)</f>
        <v/>
      </c>
      <c r="G2446" s="6" t="str">
        <f>IF(总支出!H2446="","",总支出!H2446)</f>
        <v/>
      </c>
      <c r="H2446" s="6" t="str">
        <f>IF(总支出!I2446="","自动",总支出!I2446)</f>
        <v>自动</v>
      </c>
      <c r="I2446" s="6" t="str">
        <f>IF(F2446="","",IFERROR(VLOOKUP(F2446,税费设置!$A$15:$B$27,2,FALSE),"含税不明"))</f>
        <v/>
      </c>
      <c r="J2446" s="6" t="str">
        <f t="shared" si="267"/>
        <v/>
      </c>
      <c r="K2446" s="6" t="str">
        <f>IF(AND(税费设置!$B$5="是",G2446="个人支出",J2446="应税"),"是","否")</f>
        <v>否</v>
      </c>
      <c r="L2446" s="8">
        <f t="shared" si="268"/>
        <v>0</v>
      </c>
      <c r="M2446" s="8">
        <f t="shared" si="269"/>
        <v>0</v>
      </c>
      <c r="N2446" s="8">
        <f t="shared" si="270"/>
        <v>0</v>
      </c>
      <c r="O2446" s="8">
        <f t="shared" si="271"/>
        <v>0</v>
      </c>
      <c r="P2446" s="8">
        <f>IF(K2446&lt;&gt;"是",0,IF(税费设置!$B$6="是",E2446/(1+税费设置!$B$10),E2446))</f>
        <v>0</v>
      </c>
      <c r="Q2446" s="8">
        <f>IF(K2446&lt;&gt;"是",0,P2446*税费设置!$B$8)</f>
        <v>0</v>
      </c>
      <c r="R2446" s="8">
        <f>IF(K2446&lt;&gt;"是",0,P2446*税费设置!$B$9)</f>
        <v>0</v>
      </c>
      <c r="S2446" s="8">
        <f t="shared" si="272"/>
        <v>0</v>
      </c>
    </row>
    <row r="2447" spans="1:19" ht="13.9">
      <c r="A2447" s="6" t="str">
        <f>IF(总支出!A2447="","",总支出!A2447)</f>
        <v/>
      </c>
      <c r="B2447" s="7" t="str">
        <f>IF(总支出!B2447="","",总支出!B2447)</f>
        <v/>
      </c>
      <c r="C2447" s="6" t="str">
        <f t="shared" si="266"/>
        <v/>
      </c>
      <c r="D2447" s="6" t="str">
        <f>IF(总支出!C2447="","",总支出!C2447)</f>
        <v/>
      </c>
      <c r="E2447" s="8" t="str">
        <f>IF(总支出!D2447="","",总支出!D2447)</f>
        <v/>
      </c>
      <c r="F2447" s="6" t="str">
        <f>IF(总支出!E2447="","",总支出!E2447)</f>
        <v/>
      </c>
      <c r="G2447" s="6" t="str">
        <f>IF(总支出!H2447="","",总支出!H2447)</f>
        <v/>
      </c>
      <c r="H2447" s="6" t="str">
        <f>IF(总支出!I2447="","自动",总支出!I2447)</f>
        <v>自动</v>
      </c>
      <c r="I2447" s="6" t="str">
        <f>IF(F2447="","",IFERROR(VLOOKUP(F2447,税费设置!$A$15:$B$27,2,FALSE),"含税不明"))</f>
        <v/>
      </c>
      <c r="J2447" s="6" t="str">
        <f t="shared" si="267"/>
        <v/>
      </c>
      <c r="K2447" s="6" t="str">
        <f>IF(AND(税费设置!$B$5="是",G2447="个人支出",J2447="应税"),"是","否")</f>
        <v>否</v>
      </c>
      <c r="L2447" s="8">
        <f t="shared" si="268"/>
        <v>0</v>
      </c>
      <c r="M2447" s="8">
        <f t="shared" si="269"/>
        <v>0</v>
      </c>
      <c r="N2447" s="8">
        <f t="shared" si="270"/>
        <v>0</v>
      </c>
      <c r="O2447" s="8">
        <f t="shared" si="271"/>
        <v>0</v>
      </c>
      <c r="P2447" s="8">
        <f>IF(K2447&lt;&gt;"是",0,IF(税费设置!$B$6="是",E2447/(1+税费设置!$B$10),E2447))</f>
        <v>0</v>
      </c>
      <c r="Q2447" s="8">
        <f>IF(K2447&lt;&gt;"是",0,P2447*税费设置!$B$8)</f>
        <v>0</v>
      </c>
      <c r="R2447" s="8">
        <f>IF(K2447&lt;&gt;"是",0,P2447*税费设置!$B$9)</f>
        <v>0</v>
      </c>
      <c r="S2447" s="8">
        <f t="shared" si="272"/>
        <v>0</v>
      </c>
    </row>
    <row r="2448" spans="1:19" ht="13.9">
      <c r="A2448" s="6" t="str">
        <f>IF(总支出!A2448="","",总支出!A2448)</f>
        <v/>
      </c>
      <c r="B2448" s="7" t="str">
        <f>IF(总支出!B2448="","",总支出!B2448)</f>
        <v/>
      </c>
      <c r="C2448" s="6" t="str">
        <f t="shared" si="266"/>
        <v/>
      </c>
      <c r="D2448" s="6" t="str">
        <f>IF(总支出!C2448="","",总支出!C2448)</f>
        <v/>
      </c>
      <c r="E2448" s="8" t="str">
        <f>IF(总支出!D2448="","",总支出!D2448)</f>
        <v/>
      </c>
      <c r="F2448" s="6" t="str">
        <f>IF(总支出!E2448="","",总支出!E2448)</f>
        <v/>
      </c>
      <c r="G2448" s="6" t="str">
        <f>IF(总支出!H2448="","",总支出!H2448)</f>
        <v/>
      </c>
      <c r="H2448" s="6" t="str">
        <f>IF(总支出!I2448="","自动",总支出!I2448)</f>
        <v>自动</v>
      </c>
      <c r="I2448" s="6" t="str">
        <f>IF(F2448="","",IFERROR(VLOOKUP(F2448,税费设置!$A$15:$B$27,2,FALSE),"含税不明"))</f>
        <v/>
      </c>
      <c r="J2448" s="6" t="str">
        <f t="shared" si="267"/>
        <v/>
      </c>
      <c r="K2448" s="6" t="str">
        <f>IF(AND(税费设置!$B$5="是",G2448="个人支出",J2448="应税"),"是","否")</f>
        <v>否</v>
      </c>
      <c r="L2448" s="8">
        <f t="shared" si="268"/>
        <v>0</v>
      </c>
      <c r="M2448" s="8">
        <f t="shared" si="269"/>
        <v>0</v>
      </c>
      <c r="N2448" s="8">
        <f t="shared" si="270"/>
        <v>0</v>
      </c>
      <c r="O2448" s="8">
        <f t="shared" si="271"/>
        <v>0</v>
      </c>
      <c r="P2448" s="8">
        <f>IF(K2448&lt;&gt;"是",0,IF(税费设置!$B$6="是",E2448/(1+税费设置!$B$10),E2448))</f>
        <v>0</v>
      </c>
      <c r="Q2448" s="8">
        <f>IF(K2448&lt;&gt;"是",0,P2448*税费设置!$B$8)</f>
        <v>0</v>
      </c>
      <c r="R2448" s="8">
        <f>IF(K2448&lt;&gt;"是",0,P2448*税费设置!$B$9)</f>
        <v>0</v>
      </c>
      <c r="S2448" s="8">
        <f t="shared" si="272"/>
        <v>0</v>
      </c>
    </row>
    <row r="2449" spans="1:19" ht="13.9">
      <c r="A2449" s="6" t="str">
        <f>IF(总支出!A2449="","",总支出!A2449)</f>
        <v/>
      </c>
      <c r="B2449" s="7" t="str">
        <f>IF(总支出!B2449="","",总支出!B2449)</f>
        <v/>
      </c>
      <c r="C2449" s="6" t="str">
        <f t="shared" si="266"/>
        <v/>
      </c>
      <c r="D2449" s="6" t="str">
        <f>IF(总支出!C2449="","",总支出!C2449)</f>
        <v/>
      </c>
      <c r="E2449" s="8" t="str">
        <f>IF(总支出!D2449="","",总支出!D2449)</f>
        <v/>
      </c>
      <c r="F2449" s="6" t="str">
        <f>IF(总支出!E2449="","",总支出!E2449)</f>
        <v/>
      </c>
      <c r="G2449" s="6" t="str">
        <f>IF(总支出!H2449="","",总支出!H2449)</f>
        <v/>
      </c>
      <c r="H2449" s="6" t="str">
        <f>IF(总支出!I2449="","自动",总支出!I2449)</f>
        <v>自动</v>
      </c>
      <c r="I2449" s="6" t="str">
        <f>IF(F2449="","",IFERROR(VLOOKUP(F2449,税费设置!$A$15:$B$27,2,FALSE),"含税不明"))</f>
        <v/>
      </c>
      <c r="J2449" s="6" t="str">
        <f t="shared" si="267"/>
        <v/>
      </c>
      <c r="K2449" s="6" t="str">
        <f>IF(AND(税费设置!$B$5="是",G2449="个人支出",J2449="应税"),"是","否")</f>
        <v>否</v>
      </c>
      <c r="L2449" s="8">
        <f t="shared" si="268"/>
        <v>0</v>
      </c>
      <c r="M2449" s="8">
        <f t="shared" si="269"/>
        <v>0</v>
      </c>
      <c r="N2449" s="8">
        <f t="shared" si="270"/>
        <v>0</v>
      </c>
      <c r="O2449" s="8">
        <f t="shared" si="271"/>
        <v>0</v>
      </c>
      <c r="P2449" s="8">
        <f>IF(K2449&lt;&gt;"是",0,IF(税费设置!$B$6="是",E2449/(1+税费设置!$B$10),E2449))</f>
        <v>0</v>
      </c>
      <c r="Q2449" s="8">
        <f>IF(K2449&lt;&gt;"是",0,P2449*税费设置!$B$8)</f>
        <v>0</v>
      </c>
      <c r="R2449" s="8">
        <f>IF(K2449&lt;&gt;"是",0,P2449*税费设置!$B$9)</f>
        <v>0</v>
      </c>
      <c r="S2449" s="8">
        <f t="shared" si="272"/>
        <v>0</v>
      </c>
    </row>
    <row r="2450" spans="1:19" ht="13.9">
      <c r="A2450" s="6" t="str">
        <f>IF(总支出!A2450="","",总支出!A2450)</f>
        <v/>
      </c>
      <c r="B2450" s="7" t="str">
        <f>IF(总支出!B2450="","",总支出!B2450)</f>
        <v/>
      </c>
      <c r="C2450" s="6" t="str">
        <f t="shared" si="266"/>
        <v/>
      </c>
      <c r="D2450" s="6" t="str">
        <f>IF(总支出!C2450="","",总支出!C2450)</f>
        <v/>
      </c>
      <c r="E2450" s="8" t="str">
        <f>IF(总支出!D2450="","",总支出!D2450)</f>
        <v/>
      </c>
      <c r="F2450" s="6" t="str">
        <f>IF(总支出!E2450="","",总支出!E2450)</f>
        <v/>
      </c>
      <c r="G2450" s="6" t="str">
        <f>IF(总支出!H2450="","",总支出!H2450)</f>
        <v/>
      </c>
      <c r="H2450" s="6" t="str">
        <f>IF(总支出!I2450="","自动",总支出!I2450)</f>
        <v>自动</v>
      </c>
      <c r="I2450" s="6" t="str">
        <f>IF(F2450="","",IFERROR(VLOOKUP(F2450,税费设置!$A$15:$B$27,2,FALSE),"含税不明"))</f>
        <v/>
      </c>
      <c r="J2450" s="6" t="str">
        <f t="shared" si="267"/>
        <v/>
      </c>
      <c r="K2450" s="6" t="str">
        <f>IF(AND(税费设置!$B$5="是",G2450="个人支出",J2450="应税"),"是","否")</f>
        <v>否</v>
      </c>
      <c r="L2450" s="8">
        <f t="shared" si="268"/>
        <v>0</v>
      </c>
      <c r="M2450" s="8">
        <f t="shared" si="269"/>
        <v>0</v>
      </c>
      <c r="N2450" s="8">
        <f t="shared" si="270"/>
        <v>0</v>
      </c>
      <c r="O2450" s="8">
        <f t="shared" si="271"/>
        <v>0</v>
      </c>
      <c r="P2450" s="8">
        <f>IF(K2450&lt;&gt;"是",0,IF(税费设置!$B$6="是",E2450/(1+税费设置!$B$10),E2450))</f>
        <v>0</v>
      </c>
      <c r="Q2450" s="8">
        <f>IF(K2450&lt;&gt;"是",0,P2450*税费设置!$B$8)</f>
        <v>0</v>
      </c>
      <c r="R2450" s="8">
        <f>IF(K2450&lt;&gt;"是",0,P2450*税费设置!$B$9)</f>
        <v>0</v>
      </c>
      <c r="S2450" s="8">
        <f t="shared" si="272"/>
        <v>0</v>
      </c>
    </row>
    <row r="2451" spans="1:19" ht="13.9">
      <c r="A2451" s="6" t="str">
        <f>IF(总支出!A2451="","",总支出!A2451)</f>
        <v/>
      </c>
      <c r="B2451" s="7" t="str">
        <f>IF(总支出!B2451="","",总支出!B2451)</f>
        <v/>
      </c>
      <c r="C2451" s="6" t="str">
        <f t="shared" si="266"/>
        <v/>
      </c>
      <c r="D2451" s="6" t="str">
        <f>IF(总支出!C2451="","",总支出!C2451)</f>
        <v/>
      </c>
      <c r="E2451" s="8" t="str">
        <f>IF(总支出!D2451="","",总支出!D2451)</f>
        <v/>
      </c>
      <c r="F2451" s="6" t="str">
        <f>IF(总支出!E2451="","",总支出!E2451)</f>
        <v/>
      </c>
      <c r="G2451" s="6" t="str">
        <f>IF(总支出!H2451="","",总支出!H2451)</f>
        <v/>
      </c>
      <c r="H2451" s="6" t="str">
        <f>IF(总支出!I2451="","自动",总支出!I2451)</f>
        <v>自动</v>
      </c>
      <c r="I2451" s="6" t="str">
        <f>IF(F2451="","",IFERROR(VLOOKUP(F2451,税费设置!$A$15:$B$27,2,FALSE),"含税不明"))</f>
        <v/>
      </c>
      <c r="J2451" s="6" t="str">
        <f t="shared" si="267"/>
        <v/>
      </c>
      <c r="K2451" s="6" t="str">
        <f>IF(AND(税费设置!$B$5="是",G2451="个人支出",J2451="应税"),"是","否")</f>
        <v>否</v>
      </c>
      <c r="L2451" s="8">
        <f t="shared" si="268"/>
        <v>0</v>
      </c>
      <c r="M2451" s="8">
        <f t="shared" si="269"/>
        <v>0</v>
      </c>
      <c r="N2451" s="8">
        <f t="shared" si="270"/>
        <v>0</v>
      </c>
      <c r="O2451" s="8">
        <f t="shared" si="271"/>
        <v>0</v>
      </c>
      <c r="P2451" s="8">
        <f>IF(K2451&lt;&gt;"是",0,IF(税费设置!$B$6="是",E2451/(1+税费设置!$B$10),E2451))</f>
        <v>0</v>
      </c>
      <c r="Q2451" s="8">
        <f>IF(K2451&lt;&gt;"是",0,P2451*税费设置!$B$8)</f>
        <v>0</v>
      </c>
      <c r="R2451" s="8">
        <f>IF(K2451&lt;&gt;"是",0,P2451*税费设置!$B$9)</f>
        <v>0</v>
      </c>
      <c r="S2451" s="8">
        <f t="shared" si="272"/>
        <v>0</v>
      </c>
    </row>
    <row r="2452" spans="1:19" ht="13.9">
      <c r="A2452" s="6" t="str">
        <f>IF(总支出!A2452="","",总支出!A2452)</f>
        <v/>
      </c>
      <c r="B2452" s="7" t="str">
        <f>IF(总支出!B2452="","",总支出!B2452)</f>
        <v/>
      </c>
      <c r="C2452" s="6" t="str">
        <f t="shared" si="266"/>
        <v/>
      </c>
      <c r="D2452" s="6" t="str">
        <f>IF(总支出!C2452="","",总支出!C2452)</f>
        <v/>
      </c>
      <c r="E2452" s="8" t="str">
        <f>IF(总支出!D2452="","",总支出!D2452)</f>
        <v/>
      </c>
      <c r="F2452" s="6" t="str">
        <f>IF(总支出!E2452="","",总支出!E2452)</f>
        <v/>
      </c>
      <c r="G2452" s="6" t="str">
        <f>IF(总支出!H2452="","",总支出!H2452)</f>
        <v/>
      </c>
      <c r="H2452" s="6" t="str">
        <f>IF(总支出!I2452="","自动",总支出!I2452)</f>
        <v>自动</v>
      </c>
      <c r="I2452" s="6" t="str">
        <f>IF(F2452="","",IFERROR(VLOOKUP(F2452,税费设置!$A$15:$B$27,2,FALSE),"含税不明"))</f>
        <v/>
      </c>
      <c r="J2452" s="6" t="str">
        <f t="shared" si="267"/>
        <v/>
      </c>
      <c r="K2452" s="6" t="str">
        <f>IF(AND(税费设置!$B$5="是",G2452="个人支出",J2452="应税"),"是","否")</f>
        <v>否</v>
      </c>
      <c r="L2452" s="8">
        <f t="shared" si="268"/>
        <v>0</v>
      </c>
      <c r="M2452" s="8">
        <f t="shared" si="269"/>
        <v>0</v>
      </c>
      <c r="N2452" s="8">
        <f t="shared" si="270"/>
        <v>0</v>
      </c>
      <c r="O2452" s="8">
        <f t="shared" si="271"/>
        <v>0</v>
      </c>
      <c r="P2452" s="8">
        <f>IF(K2452&lt;&gt;"是",0,IF(税费设置!$B$6="是",E2452/(1+税费设置!$B$10),E2452))</f>
        <v>0</v>
      </c>
      <c r="Q2452" s="8">
        <f>IF(K2452&lt;&gt;"是",0,P2452*税费设置!$B$8)</f>
        <v>0</v>
      </c>
      <c r="R2452" s="8">
        <f>IF(K2452&lt;&gt;"是",0,P2452*税费设置!$B$9)</f>
        <v>0</v>
      </c>
      <c r="S2452" s="8">
        <f t="shared" si="272"/>
        <v>0</v>
      </c>
    </row>
    <row r="2453" spans="1:19" ht="13.9">
      <c r="A2453" s="6" t="str">
        <f>IF(总支出!A2453="","",总支出!A2453)</f>
        <v/>
      </c>
      <c r="B2453" s="7" t="str">
        <f>IF(总支出!B2453="","",总支出!B2453)</f>
        <v/>
      </c>
      <c r="C2453" s="6" t="str">
        <f t="shared" si="266"/>
        <v/>
      </c>
      <c r="D2453" s="6" t="str">
        <f>IF(总支出!C2453="","",总支出!C2453)</f>
        <v/>
      </c>
      <c r="E2453" s="8" t="str">
        <f>IF(总支出!D2453="","",总支出!D2453)</f>
        <v/>
      </c>
      <c r="F2453" s="6" t="str">
        <f>IF(总支出!E2453="","",总支出!E2453)</f>
        <v/>
      </c>
      <c r="G2453" s="6" t="str">
        <f>IF(总支出!H2453="","",总支出!H2453)</f>
        <v/>
      </c>
      <c r="H2453" s="6" t="str">
        <f>IF(总支出!I2453="","自动",总支出!I2453)</f>
        <v>自动</v>
      </c>
      <c r="I2453" s="6" t="str">
        <f>IF(F2453="","",IFERROR(VLOOKUP(F2453,税费设置!$A$15:$B$27,2,FALSE),"含税不明"))</f>
        <v/>
      </c>
      <c r="J2453" s="6" t="str">
        <f t="shared" si="267"/>
        <v/>
      </c>
      <c r="K2453" s="6" t="str">
        <f>IF(AND(税费设置!$B$5="是",G2453="个人支出",J2453="应税"),"是","否")</f>
        <v>否</v>
      </c>
      <c r="L2453" s="8">
        <f t="shared" si="268"/>
        <v>0</v>
      </c>
      <c r="M2453" s="8">
        <f t="shared" si="269"/>
        <v>0</v>
      </c>
      <c r="N2453" s="8">
        <f t="shared" si="270"/>
        <v>0</v>
      </c>
      <c r="O2453" s="8">
        <f t="shared" si="271"/>
        <v>0</v>
      </c>
      <c r="P2453" s="8">
        <f>IF(K2453&lt;&gt;"是",0,IF(税费设置!$B$6="是",E2453/(1+税费设置!$B$10),E2453))</f>
        <v>0</v>
      </c>
      <c r="Q2453" s="8">
        <f>IF(K2453&lt;&gt;"是",0,P2453*税费设置!$B$8)</f>
        <v>0</v>
      </c>
      <c r="R2453" s="8">
        <f>IF(K2453&lt;&gt;"是",0,P2453*税费设置!$B$9)</f>
        <v>0</v>
      </c>
      <c r="S2453" s="8">
        <f t="shared" si="272"/>
        <v>0</v>
      </c>
    </row>
    <row r="2454" spans="1:19" ht="13.9">
      <c r="A2454" s="6" t="str">
        <f>IF(总支出!A2454="","",总支出!A2454)</f>
        <v/>
      </c>
      <c r="B2454" s="7" t="str">
        <f>IF(总支出!B2454="","",总支出!B2454)</f>
        <v/>
      </c>
      <c r="C2454" s="6" t="str">
        <f t="shared" si="266"/>
        <v/>
      </c>
      <c r="D2454" s="6" t="str">
        <f>IF(总支出!C2454="","",总支出!C2454)</f>
        <v/>
      </c>
      <c r="E2454" s="8" t="str">
        <f>IF(总支出!D2454="","",总支出!D2454)</f>
        <v/>
      </c>
      <c r="F2454" s="6" t="str">
        <f>IF(总支出!E2454="","",总支出!E2454)</f>
        <v/>
      </c>
      <c r="G2454" s="6" t="str">
        <f>IF(总支出!H2454="","",总支出!H2454)</f>
        <v/>
      </c>
      <c r="H2454" s="6" t="str">
        <f>IF(总支出!I2454="","自动",总支出!I2454)</f>
        <v>自动</v>
      </c>
      <c r="I2454" s="6" t="str">
        <f>IF(F2454="","",IFERROR(VLOOKUP(F2454,税费设置!$A$15:$B$27,2,FALSE),"含税不明"))</f>
        <v/>
      </c>
      <c r="J2454" s="6" t="str">
        <f t="shared" si="267"/>
        <v/>
      </c>
      <c r="K2454" s="6" t="str">
        <f>IF(AND(税费设置!$B$5="是",G2454="个人支出",J2454="应税"),"是","否")</f>
        <v>否</v>
      </c>
      <c r="L2454" s="8">
        <f t="shared" si="268"/>
        <v>0</v>
      </c>
      <c r="M2454" s="8">
        <f t="shared" si="269"/>
        <v>0</v>
      </c>
      <c r="N2454" s="8">
        <f t="shared" si="270"/>
        <v>0</v>
      </c>
      <c r="O2454" s="8">
        <f t="shared" si="271"/>
        <v>0</v>
      </c>
      <c r="P2454" s="8">
        <f>IF(K2454&lt;&gt;"是",0,IF(税费设置!$B$6="是",E2454/(1+税费设置!$B$10),E2454))</f>
        <v>0</v>
      </c>
      <c r="Q2454" s="8">
        <f>IF(K2454&lt;&gt;"是",0,P2454*税费设置!$B$8)</f>
        <v>0</v>
      </c>
      <c r="R2454" s="8">
        <f>IF(K2454&lt;&gt;"是",0,P2454*税费设置!$B$9)</f>
        <v>0</v>
      </c>
      <c r="S2454" s="8">
        <f t="shared" si="272"/>
        <v>0</v>
      </c>
    </row>
    <row r="2455" spans="1:19" ht="13.9">
      <c r="A2455" s="6" t="str">
        <f>IF(总支出!A2455="","",总支出!A2455)</f>
        <v/>
      </c>
      <c r="B2455" s="7" t="str">
        <f>IF(总支出!B2455="","",总支出!B2455)</f>
        <v/>
      </c>
      <c r="C2455" s="6" t="str">
        <f t="shared" si="266"/>
        <v/>
      </c>
      <c r="D2455" s="6" t="str">
        <f>IF(总支出!C2455="","",总支出!C2455)</f>
        <v/>
      </c>
      <c r="E2455" s="8" t="str">
        <f>IF(总支出!D2455="","",总支出!D2455)</f>
        <v/>
      </c>
      <c r="F2455" s="6" t="str">
        <f>IF(总支出!E2455="","",总支出!E2455)</f>
        <v/>
      </c>
      <c r="G2455" s="6" t="str">
        <f>IF(总支出!H2455="","",总支出!H2455)</f>
        <v/>
      </c>
      <c r="H2455" s="6" t="str">
        <f>IF(总支出!I2455="","自动",总支出!I2455)</f>
        <v>自动</v>
      </c>
      <c r="I2455" s="6" t="str">
        <f>IF(F2455="","",IFERROR(VLOOKUP(F2455,税费设置!$A$15:$B$27,2,FALSE),"含税不明"))</f>
        <v/>
      </c>
      <c r="J2455" s="6" t="str">
        <f t="shared" si="267"/>
        <v/>
      </c>
      <c r="K2455" s="6" t="str">
        <f>IF(AND(税费设置!$B$5="是",G2455="个人支出",J2455="应税"),"是","否")</f>
        <v>否</v>
      </c>
      <c r="L2455" s="8">
        <f t="shared" si="268"/>
        <v>0</v>
      </c>
      <c r="M2455" s="8">
        <f t="shared" si="269"/>
        <v>0</v>
      </c>
      <c r="N2455" s="8">
        <f t="shared" si="270"/>
        <v>0</v>
      </c>
      <c r="O2455" s="8">
        <f t="shared" si="271"/>
        <v>0</v>
      </c>
      <c r="P2455" s="8">
        <f>IF(K2455&lt;&gt;"是",0,IF(税费设置!$B$6="是",E2455/(1+税费设置!$B$10),E2455))</f>
        <v>0</v>
      </c>
      <c r="Q2455" s="8">
        <f>IF(K2455&lt;&gt;"是",0,P2455*税费设置!$B$8)</f>
        <v>0</v>
      </c>
      <c r="R2455" s="8">
        <f>IF(K2455&lt;&gt;"是",0,P2455*税费设置!$B$9)</f>
        <v>0</v>
      </c>
      <c r="S2455" s="8">
        <f t="shared" si="272"/>
        <v>0</v>
      </c>
    </row>
    <row r="2456" spans="1:19" ht="13.9">
      <c r="A2456" s="6" t="str">
        <f>IF(总支出!A2456="","",总支出!A2456)</f>
        <v/>
      </c>
      <c r="B2456" s="7" t="str">
        <f>IF(总支出!B2456="","",总支出!B2456)</f>
        <v/>
      </c>
      <c r="C2456" s="6" t="str">
        <f t="shared" si="266"/>
        <v/>
      </c>
      <c r="D2456" s="6" t="str">
        <f>IF(总支出!C2456="","",总支出!C2456)</f>
        <v/>
      </c>
      <c r="E2456" s="8" t="str">
        <f>IF(总支出!D2456="","",总支出!D2456)</f>
        <v/>
      </c>
      <c r="F2456" s="6" t="str">
        <f>IF(总支出!E2456="","",总支出!E2456)</f>
        <v/>
      </c>
      <c r="G2456" s="6" t="str">
        <f>IF(总支出!H2456="","",总支出!H2456)</f>
        <v/>
      </c>
      <c r="H2456" s="6" t="str">
        <f>IF(总支出!I2456="","自动",总支出!I2456)</f>
        <v>自动</v>
      </c>
      <c r="I2456" s="6" t="str">
        <f>IF(F2456="","",IFERROR(VLOOKUP(F2456,税费设置!$A$15:$B$27,2,FALSE),"含税不明"))</f>
        <v/>
      </c>
      <c r="J2456" s="6" t="str">
        <f t="shared" si="267"/>
        <v/>
      </c>
      <c r="K2456" s="6" t="str">
        <f>IF(AND(税费设置!$B$5="是",G2456="个人支出",J2456="应税"),"是","否")</f>
        <v>否</v>
      </c>
      <c r="L2456" s="8">
        <f t="shared" si="268"/>
        <v>0</v>
      </c>
      <c r="M2456" s="8">
        <f t="shared" si="269"/>
        <v>0</v>
      </c>
      <c r="N2456" s="8">
        <f t="shared" si="270"/>
        <v>0</v>
      </c>
      <c r="O2456" s="8">
        <f t="shared" si="271"/>
        <v>0</v>
      </c>
      <c r="P2456" s="8">
        <f>IF(K2456&lt;&gt;"是",0,IF(税费设置!$B$6="是",E2456/(1+税费设置!$B$10),E2456))</f>
        <v>0</v>
      </c>
      <c r="Q2456" s="8">
        <f>IF(K2456&lt;&gt;"是",0,P2456*税费设置!$B$8)</f>
        <v>0</v>
      </c>
      <c r="R2456" s="8">
        <f>IF(K2456&lt;&gt;"是",0,P2456*税费设置!$B$9)</f>
        <v>0</v>
      </c>
      <c r="S2456" s="8">
        <f t="shared" si="272"/>
        <v>0</v>
      </c>
    </row>
    <row r="2457" spans="1:19" ht="13.9">
      <c r="A2457" s="6" t="str">
        <f>IF(总支出!A2457="","",总支出!A2457)</f>
        <v/>
      </c>
      <c r="B2457" s="7" t="str">
        <f>IF(总支出!B2457="","",总支出!B2457)</f>
        <v/>
      </c>
      <c r="C2457" s="6" t="str">
        <f t="shared" si="266"/>
        <v/>
      </c>
      <c r="D2457" s="6" t="str">
        <f>IF(总支出!C2457="","",总支出!C2457)</f>
        <v/>
      </c>
      <c r="E2457" s="8" t="str">
        <f>IF(总支出!D2457="","",总支出!D2457)</f>
        <v/>
      </c>
      <c r="F2457" s="6" t="str">
        <f>IF(总支出!E2457="","",总支出!E2457)</f>
        <v/>
      </c>
      <c r="G2457" s="6" t="str">
        <f>IF(总支出!H2457="","",总支出!H2457)</f>
        <v/>
      </c>
      <c r="H2457" s="6" t="str">
        <f>IF(总支出!I2457="","自动",总支出!I2457)</f>
        <v>自动</v>
      </c>
      <c r="I2457" s="6" t="str">
        <f>IF(F2457="","",IFERROR(VLOOKUP(F2457,税费设置!$A$15:$B$27,2,FALSE),"含税不明"))</f>
        <v/>
      </c>
      <c r="J2457" s="6" t="str">
        <f t="shared" si="267"/>
        <v/>
      </c>
      <c r="K2457" s="6" t="str">
        <f>IF(AND(税费设置!$B$5="是",G2457="个人支出",J2457="应税"),"是","否")</f>
        <v>否</v>
      </c>
      <c r="L2457" s="8">
        <f t="shared" si="268"/>
        <v>0</v>
      </c>
      <c r="M2457" s="8">
        <f t="shared" si="269"/>
        <v>0</v>
      </c>
      <c r="N2457" s="8">
        <f t="shared" si="270"/>
        <v>0</v>
      </c>
      <c r="O2457" s="8">
        <f t="shared" si="271"/>
        <v>0</v>
      </c>
      <c r="P2457" s="8">
        <f>IF(K2457&lt;&gt;"是",0,IF(税费设置!$B$6="是",E2457/(1+税费设置!$B$10),E2457))</f>
        <v>0</v>
      </c>
      <c r="Q2457" s="8">
        <f>IF(K2457&lt;&gt;"是",0,P2457*税费设置!$B$8)</f>
        <v>0</v>
      </c>
      <c r="R2457" s="8">
        <f>IF(K2457&lt;&gt;"是",0,P2457*税费设置!$B$9)</f>
        <v>0</v>
      </c>
      <c r="S2457" s="8">
        <f t="shared" si="272"/>
        <v>0</v>
      </c>
    </row>
    <row r="2458" spans="1:19" ht="13.9">
      <c r="A2458" s="6" t="str">
        <f>IF(总支出!A2458="","",总支出!A2458)</f>
        <v/>
      </c>
      <c r="B2458" s="7" t="str">
        <f>IF(总支出!B2458="","",总支出!B2458)</f>
        <v/>
      </c>
      <c r="C2458" s="6" t="str">
        <f t="shared" si="266"/>
        <v/>
      </c>
      <c r="D2458" s="6" t="str">
        <f>IF(总支出!C2458="","",总支出!C2458)</f>
        <v/>
      </c>
      <c r="E2458" s="8" t="str">
        <f>IF(总支出!D2458="","",总支出!D2458)</f>
        <v/>
      </c>
      <c r="F2458" s="6" t="str">
        <f>IF(总支出!E2458="","",总支出!E2458)</f>
        <v/>
      </c>
      <c r="G2458" s="6" t="str">
        <f>IF(总支出!H2458="","",总支出!H2458)</f>
        <v/>
      </c>
      <c r="H2458" s="6" t="str">
        <f>IF(总支出!I2458="","自动",总支出!I2458)</f>
        <v>自动</v>
      </c>
      <c r="I2458" s="6" t="str">
        <f>IF(F2458="","",IFERROR(VLOOKUP(F2458,税费设置!$A$15:$B$27,2,FALSE),"含税不明"))</f>
        <v/>
      </c>
      <c r="J2458" s="6" t="str">
        <f t="shared" si="267"/>
        <v/>
      </c>
      <c r="K2458" s="6" t="str">
        <f>IF(AND(税费设置!$B$5="是",G2458="个人支出",J2458="应税"),"是","否")</f>
        <v>否</v>
      </c>
      <c r="L2458" s="8">
        <f t="shared" si="268"/>
        <v>0</v>
      </c>
      <c r="M2458" s="8">
        <f t="shared" si="269"/>
        <v>0</v>
      </c>
      <c r="N2458" s="8">
        <f t="shared" si="270"/>
        <v>0</v>
      </c>
      <c r="O2458" s="8">
        <f t="shared" si="271"/>
        <v>0</v>
      </c>
      <c r="P2458" s="8">
        <f>IF(K2458&lt;&gt;"是",0,IF(税费设置!$B$6="是",E2458/(1+税费设置!$B$10),E2458))</f>
        <v>0</v>
      </c>
      <c r="Q2458" s="8">
        <f>IF(K2458&lt;&gt;"是",0,P2458*税费设置!$B$8)</f>
        <v>0</v>
      </c>
      <c r="R2458" s="8">
        <f>IF(K2458&lt;&gt;"是",0,P2458*税费设置!$B$9)</f>
        <v>0</v>
      </c>
      <c r="S2458" s="8">
        <f t="shared" si="272"/>
        <v>0</v>
      </c>
    </row>
    <row r="2459" spans="1:19" ht="13.9">
      <c r="A2459" s="6" t="str">
        <f>IF(总支出!A2459="","",总支出!A2459)</f>
        <v/>
      </c>
      <c r="B2459" s="7" t="str">
        <f>IF(总支出!B2459="","",总支出!B2459)</f>
        <v/>
      </c>
      <c r="C2459" s="6" t="str">
        <f t="shared" si="266"/>
        <v/>
      </c>
      <c r="D2459" s="6" t="str">
        <f>IF(总支出!C2459="","",总支出!C2459)</f>
        <v/>
      </c>
      <c r="E2459" s="8" t="str">
        <f>IF(总支出!D2459="","",总支出!D2459)</f>
        <v/>
      </c>
      <c r="F2459" s="6" t="str">
        <f>IF(总支出!E2459="","",总支出!E2459)</f>
        <v/>
      </c>
      <c r="G2459" s="6" t="str">
        <f>IF(总支出!H2459="","",总支出!H2459)</f>
        <v/>
      </c>
      <c r="H2459" s="6" t="str">
        <f>IF(总支出!I2459="","自动",总支出!I2459)</f>
        <v>自动</v>
      </c>
      <c r="I2459" s="6" t="str">
        <f>IF(F2459="","",IFERROR(VLOOKUP(F2459,税费设置!$A$15:$B$27,2,FALSE),"含税不明"))</f>
        <v/>
      </c>
      <c r="J2459" s="6" t="str">
        <f t="shared" si="267"/>
        <v/>
      </c>
      <c r="K2459" s="6" t="str">
        <f>IF(AND(税费设置!$B$5="是",G2459="个人支出",J2459="应税"),"是","否")</f>
        <v>否</v>
      </c>
      <c r="L2459" s="8">
        <f t="shared" si="268"/>
        <v>0</v>
      </c>
      <c r="M2459" s="8">
        <f t="shared" si="269"/>
        <v>0</v>
      </c>
      <c r="N2459" s="8">
        <f t="shared" si="270"/>
        <v>0</v>
      </c>
      <c r="O2459" s="8">
        <f t="shared" si="271"/>
        <v>0</v>
      </c>
      <c r="P2459" s="8">
        <f>IF(K2459&lt;&gt;"是",0,IF(税费设置!$B$6="是",E2459/(1+税费设置!$B$10),E2459))</f>
        <v>0</v>
      </c>
      <c r="Q2459" s="8">
        <f>IF(K2459&lt;&gt;"是",0,P2459*税费设置!$B$8)</f>
        <v>0</v>
      </c>
      <c r="R2459" s="8">
        <f>IF(K2459&lt;&gt;"是",0,P2459*税费设置!$B$9)</f>
        <v>0</v>
      </c>
      <c r="S2459" s="8">
        <f t="shared" si="272"/>
        <v>0</v>
      </c>
    </row>
    <row r="2460" spans="1:19" ht="13.9">
      <c r="A2460" s="6" t="str">
        <f>IF(总支出!A2460="","",总支出!A2460)</f>
        <v/>
      </c>
      <c r="B2460" s="7" t="str">
        <f>IF(总支出!B2460="","",总支出!B2460)</f>
        <v/>
      </c>
      <c r="C2460" s="6" t="str">
        <f t="shared" si="266"/>
        <v/>
      </c>
      <c r="D2460" s="6" t="str">
        <f>IF(总支出!C2460="","",总支出!C2460)</f>
        <v/>
      </c>
      <c r="E2460" s="8" t="str">
        <f>IF(总支出!D2460="","",总支出!D2460)</f>
        <v/>
      </c>
      <c r="F2460" s="6" t="str">
        <f>IF(总支出!E2460="","",总支出!E2460)</f>
        <v/>
      </c>
      <c r="G2460" s="6" t="str">
        <f>IF(总支出!H2460="","",总支出!H2460)</f>
        <v/>
      </c>
      <c r="H2460" s="6" t="str">
        <f>IF(总支出!I2460="","自动",总支出!I2460)</f>
        <v>自动</v>
      </c>
      <c r="I2460" s="6" t="str">
        <f>IF(F2460="","",IFERROR(VLOOKUP(F2460,税费设置!$A$15:$B$27,2,FALSE),"含税不明"))</f>
        <v/>
      </c>
      <c r="J2460" s="6" t="str">
        <f t="shared" si="267"/>
        <v/>
      </c>
      <c r="K2460" s="6" t="str">
        <f>IF(AND(税费设置!$B$5="是",G2460="个人支出",J2460="应税"),"是","否")</f>
        <v>否</v>
      </c>
      <c r="L2460" s="8">
        <f t="shared" si="268"/>
        <v>0</v>
      </c>
      <c r="M2460" s="8">
        <f t="shared" si="269"/>
        <v>0</v>
      </c>
      <c r="N2460" s="8">
        <f t="shared" si="270"/>
        <v>0</v>
      </c>
      <c r="O2460" s="8">
        <f t="shared" si="271"/>
        <v>0</v>
      </c>
      <c r="P2460" s="8">
        <f>IF(K2460&lt;&gt;"是",0,IF(税费设置!$B$6="是",E2460/(1+税费设置!$B$10),E2460))</f>
        <v>0</v>
      </c>
      <c r="Q2460" s="8">
        <f>IF(K2460&lt;&gt;"是",0,P2460*税费设置!$B$8)</f>
        <v>0</v>
      </c>
      <c r="R2460" s="8">
        <f>IF(K2460&lt;&gt;"是",0,P2460*税费设置!$B$9)</f>
        <v>0</v>
      </c>
      <c r="S2460" s="8">
        <f t="shared" si="272"/>
        <v>0</v>
      </c>
    </row>
    <row r="2461" spans="1:19" ht="13.9">
      <c r="A2461" s="6" t="str">
        <f>IF(总支出!A2461="","",总支出!A2461)</f>
        <v/>
      </c>
      <c r="B2461" s="7" t="str">
        <f>IF(总支出!B2461="","",总支出!B2461)</f>
        <v/>
      </c>
      <c r="C2461" s="6" t="str">
        <f t="shared" si="266"/>
        <v/>
      </c>
      <c r="D2461" s="6" t="str">
        <f>IF(总支出!C2461="","",总支出!C2461)</f>
        <v/>
      </c>
      <c r="E2461" s="8" t="str">
        <f>IF(总支出!D2461="","",总支出!D2461)</f>
        <v/>
      </c>
      <c r="F2461" s="6" t="str">
        <f>IF(总支出!E2461="","",总支出!E2461)</f>
        <v/>
      </c>
      <c r="G2461" s="6" t="str">
        <f>IF(总支出!H2461="","",总支出!H2461)</f>
        <v/>
      </c>
      <c r="H2461" s="6" t="str">
        <f>IF(总支出!I2461="","自动",总支出!I2461)</f>
        <v>自动</v>
      </c>
      <c r="I2461" s="6" t="str">
        <f>IF(F2461="","",IFERROR(VLOOKUP(F2461,税费设置!$A$15:$B$27,2,FALSE),"含税不明"))</f>
        <v/>
      </c>
      <c r="J2461" s="6" t="str">
        <f t="shared" si="267"/>
        <v/>
      </c>
      <c r="K2461" s="6" t="str">
        <f>IF(AND(税费设置!$B$5="是",G2461="个人支出",J2461="应税"),"是","否")</f>
        <v>否</v>
      </c>
      <c r="L2461" s="8">
        <f t="shared" si="268"/>
        <v>0</v>
      </c>
      <c r="M2461" s="8">
        <f t="shared" si="269"/>
        <v>0</v>
      </c>
      <c r="N2461" s="8">
        <f t="shared" si="270"/>
        <v>0</v>
      </c>
      <c r="O2461" s="8">
        <f t="shared" si="271"/>
        <v>0</v>
      </c>
      <c r="P2461" s="8">
        <f>IF(K2461&lt;&gt;"是",0,IF(税费设置!$B$6="是",E2461/(1+税费设置!$B$10),E2461))</f>
        <v>0</v>
      </c>
      <c r="Q2461" s="8">
        <f>IF(K2461&lt;&gt;"是",0,P2461*税费设置!$B$8)</f>
        <v>0</v>
      </c>
      <c r="R2461" s="8">
        <f>IF(K2461&lt;&gt;"是",0,P2461*税费设置!$B$9)</f>
        <v>0</v>
      </c>
      <c r="S2461" s="8">
        <f t="shared" si="272"/>
        <v>0</v>
      </c>
    </row>
    <row r="2462" spans="1:19" ht="13.9">
      <c r="A2462" s="6" t="str">
        <f>IF(总支出!A2462="","",总支出!A2462)</f>
        <v/>
      </c>
      <c r="B2462" s="7" t="str">
        <f>IF(总支出!B2462="","",总支出!B2462)</f>
        <v/>
      </c>
      <c r="C2462" s="6" t="str">
        <f t="shared" si="266"/>
        <v/>
      </c>
      <c r="D2462" s="6" t="str">
        <f>IF(总支出!C2462="","",总支出!C2462)</f>
        <v/>
      </c>
      <c r="E2462" s="8" t="str">
        <f>IF(总支出!D2462="","",总支出!D2462)</f>
        <v/>
      </c>
      <c r="F2462" s="6" t="str">
        <f>IF(总支出!E2462="","",总支出!E2462)</f>
        <v/>
      </c>
      <c r="G2462" s="6" t="str">
        <f>IF(总支出!H2462="","",总支出!H2462)</f>
        <v/>
      </c>
      <c r="H2462" s="6" t="str">
        <f>IF(总支出!I2462="","自动",总支出!I2462)</f>
        <v>自动</v>
      </c>
      <c r="I2462" s="6" t="str">
        <f>IF(F2462="","",IFERROR(VLOOKUP(F2462,税费设置!$A$15:$B$27,2,FALSE),"含税不明"))</f>
        <v/>
      </c>
      <c r="J2462" s="6" t="str">
        <f t="shared" si="267"/>
        <v/>
      </c>
      <c r="K2462" s="6" t="str">
        <f>IF(AND(税费设置!$B$5="是",G2462="个人支出",J2462="应税"),"是","否")</f>
        <v>否</v>
      </c>
      <c r="L2462" s="8">
        <f t="shared" si="268"/>
        <v>0</v>
      </c>
      <c r="M2462" s="8">
        <f t="shared" si="269"/>
        <v>0</v>
      </c>
      <c r="N2462" s="8">
        <f t="shared" si="270"/>
        <v>0</v>
      </c>
      <c r="O2462" s="8">
        <f t="shared" si="271"/>
        <v>0</v>
      </c>
      <c r="P2462" s="8">
        <f>IF(K2462&lt;&gt;"是",0,IF(税费设置!$B$6="是",E2462/(1+税费设置!$B$10),E2462))</f>
        <v>0</v>
      </c>
      <c r="Q2462" s="8">
        <f>IF(K2462&lt;&gt;"是",0,P2462*税费设置!$B$8)</f>
        <v>0</v>
      </c>
      <c r="R2462" s="8">
        <f>IF(K2462&lt;&gt;"是",0,P2462*税费设置!$B$9)</f>
        <v>0</v>
      </c>
      <c r="S2462" s="8">
        <f t="shared" si="272"/>
        <v>0</v>
      </c>
    </row>
    <row r="2463" spans="1:19" ht="13.9">
      <c r="A2463" s="6" t="str">
        <f>IF(总支出!A2463="","",总支出!A2463)</f>
        <v/>
      </c>
      <c r="B2463" s="7" t="str">
        <f>IF(总支出!B2463="","",总支出!B2463)</f>
        <v/>
      </c>
      <c r="C2463" s="6" t="str">
        <f t="shared" si="266"/>
        <v/>
      </c>
      <c r="D2463" s="6" t="str">
        <f>IF(总支出!C2463="","",总支出!C2463)</f>
        <v/>
      </c>
      <c r="E2463" s="8" t="str">
        <f>IF(总支出!D2463="","",总支出!D2463)</f>
        <v/>
      </c>
      <c r="F2463" s="6" t="str">
        <f>IF(总支出!E2463="","",总支出!E2463)</f>
        <v/>
      </c>
      <c r="G2463" s="6" t="str">
        <f>IF(总支出!H2463="","",总支出!H2463)</f>
        <v/>
      </c>
      <c r="H2463" s="6" t="str">
        <f>IF(总支出!I2463="","自动",总支出!I2463)</f>
        <v>自动</v>
      </c>
      <c r="I2463" s="6" t="str">
        <f>IF(F2463="","",IFERROR(VLOOKUP(F2463,税费设置!$A$15:$B$27,2,FALSE),"含税不明"))</f>
        <v/>
      </c>
      <c r="J2463" s="6" t="str">
        <f t="shared" si="267"/>
        <v/>
      </c>
      <c r="K2463" s="6" t="str">
        <f>IF(AND(税费设置!$B$5="是",G2463="个人支出",J2463="应税"),"是","否")</f>
        <v>否</v>
      </c>
      <c r="L2463" s="8">
        <f t="shared" si="268"/>
        <v>0</v>
      </c>
      <c r="M2463" s="8">
        <f t="shared" si="269"/>
        <v>0</v>
      </c>
      <c r="N2463" s="8">
        <f t="shared" si="270"/>
        <v>0</v>
      </c>
      <c r="O2463" s="8">
        <f t="shared" si="271"/>
        <v>0</v>
      </c>
      <c r="P2463" s="8">
        <f>IF(K2463&lt;&gt;"是",0,IF(税费设置!$B$6="是",E2463/(1+税费设置!$B$10),E2463))</f>
        <v>0</v>
      </c>
      <c r="Q2463" s="8">
        <f>IF(K2463&lt;&gt;"是",0,P2463*税费设置!$B$8)</f>
        <v>0</v>
      </c>
      <c r="R2463" s="8">
        <f>IF(K2463&lt;&gt;"是",0,P2463*税费设置!$B$9)</f>
        <v>0</v>
      </c>
      <c r="S2463" s="8">
        <f t="shared" si="272"/>
        <v>0</v>
      </c>
    </row>
    <row r="2464" spans="1:19" ht="13.9">
      <c r="A2464" s="6" t="str">
        <f>IF(总支出!A2464="","",总支出!A2464)</f>
        <v/>
      </c>
      <c r="B2464" s="7" t="str">
        <f>IF(总支出!B2464="","",总支出!B2464)</f>
        <v/>
      </c>
      <c r="C2464" s="6" t="str">
        <f t="shared" si="266"/>
        <v/>
      </c>
      <c r="D2464" s="6" t="str">
        <f>IF(总支出!C2464="","",总支出!C2464)</f>
        <v/>
      </c>
      <c r="E2464" s="8" t="str">
        <f>IF(总支出!D2464="","",总支出!D2464)</f>
        <v/>
      </c>
      <c r="F2464" s="6" t="str">
        <f>IF(总支出!E2464="","",总支出!E2464)</f>
        <v/>
      </c>
      <c r="G2464" s="6" t="str">
        <f>IF(总支出!H2464="","",总支出!H2464)</f>
        <v/>
      </c>
      <c r="H2464" s="6" t="str">
        <f>IF(总支出!I2464="","自动",总支出!I2464)</f>
        <v>自动</v>
      </c>
      <c r="I2464" s="6" t="str">
        <f>IF(F2464="","",IFERROR(VLOOKUP(F2464,税费设置!$A$15:$B$27,2,FALSE),"含税不明"))</f>
        <v/>
      </c>
      <c r="J2464" s="6" t="str">
        <f t="shared" si="267"/>
        <v/>
      </c>
      <c r="K2464" s="6" t="str">
        <f>IF(AND(税费设置!$B$5="是",G2464="个人支出",J2464="应税"),"是","否")</f>
        <v>否</v>
      </c>
      <c r="L2464" s="8">
        <f t="shared" si="268"/>
        <v>0</v>
      </c>
      <c r="M2464" s="8">
        <f t="shared" si="269"/>
        <v>0</v>
      </c>
      <c r="N2464" s="8">
        <f t="shared" si="270"/>
        <v>0</v>
      </c>
      <c r="O2464" s="8">
        <f t="shared" si="271"/>
        <v>0</v>
      </c>
      <c r="P2464" s="8">
        <f>IF(K2464&lt;&gt;"是",0,IF(税费设置!$B$6="是",E2464/(1+税费设置!$B$10),E2464))</f>
        <v>0</v>
      </c>
      <c r="Q2464" s="8">
        <f>IF(K2464&lt;&gt;"是",0,P2464*税费设置!$B$8)</f>
        <v>0</v>
      </c>
      <c r="R2464" s="8">
        <f>IF(K2464&lt;&gt;"是",0,P2464*税费设置!$B$9)</f>
        <v>0</v>
      </c>
      <c r="S2464" s="8">
        <f t="shared" si="272"/>
        <v>0</v>
      </c>
    </row>
    <row r="2465" spans="1:19" ht="13.9">
      <c r="A2465" s="6" t="str">
        <f>IF(总支出!A2465="","",总支出!A2465)</f>
        <v/>
      </c>
      <c r="B2465" s="7" t="str">
        <f>IF(总支出!B2465="","",总支出!B2465)</f>
        <v/>
      </c>
      <c r="C2465" s="6" t="str">
        <f t="shared" si="266"/>
        <v/>
      </c>
      <c r="D2465" s="6" t="str">
        <f>IF(总支出!C2465="","",总支出!C2465)</f>
        <v/>
      </c>
      <c r="E2465" s="8" t="str">
        <f>IF(总支出!D2465="","",总支出!D2465)</f>
        <v/>
      </c>
      <c r="F2465" s="6" t="str">
        <f>IF(总支出!E2465="","",总支出!E2465)</f>
        <v/>
      </c>
      <c r="G2465" s="6" t="str">
        <f>IF(总支出!H2465="","",总支出!H2465)</f>
        <v/>
      </c>
      <c r="H2465" s="6" t="str">
        <f>IF(总支出!I2465="","自动",总支出!I2465)</f>
        <v>自动</v>
      </c>
      <c r="I2465" s="6" t="str">
        <f>IF(F2465="","",IFERROR(VLOOKUP(F2465,税费设置!$A$15:$B$27,2,FALSE),"含税不明"))</f>
        <v/>
      </c>
      <c r="J2465" s="6" t="str">
        <f t="shared" si="267"/>
        <v/>
      </c>
      <c r="K2465" s="6" t="str">
        <f>IF(AND(税费设置!$B$5="是",G2465="个人支出",J2465="应税"),"是","否")</f>
        <v>否</v>
      </c>
      <c r="L2465" s="8">
        <f t="shared" si="268"/>
        <v>0</v>
      </c>
      <c r="M2465" s="8">
        <f t="shared" si="269"/>
        <v>0</v>
      </c>
      <c r="N2465" s="8">
        <f t="shared" si="270"/>
        <v>0</v>
      </c>
      <c r="O2465" s="8">
        <f t="shared" si="271"/>
        <v>0</v>
      </c>
      <c r="P2465" s="8">
        <f>IF(K2465&lt;&gt;"是",0,IF(税费设置!$B$6="是",E2465/(1+税费设置!$B$10),E2465))</f>
        <v>0</v>
      </c>
      <c r="Q2465" s="8">
        <f>IF(K2465&lt;&gt;"是",0,P2465*税费设置!$B$8)</f>
        <v>0</v>
      </c>
      <c r="R2465" s="8">
        <f>IF(K2465&lt;&gt;"是",0,P2465*税费设置!$B$9)</f>
        <v>0</v>
      </c>
      <c r="S2465" s="8">
        <f t="shared" si="272"/>
        <v>0</v>
      </c>
    </row>
    <row r="2466" spans="1:19" ht="13.9">
      <c r="A2466" s="6" t="str">
        <f>IF(总支出!A2466="","",总支出!A2466)</f>
        <v/>
      </c>
      <c r="B2466" s="7" t="str">
        <f>IF(总支出!B2466="","",总支出!B2466)</f>
        <v/>
      </c>
      <c r="C2466" s="6" t="str">
        <f t="shared" si="266"/>
        <v/>
      </c>
      <c r="D2466" s="6" t="str">
        <f>IF(总支出!C2466="","",总支出!C2466)</f>
        <v/>
      </c>
      <c r="E2466" s="8" t="str">
        <f>IF(总支出!D2466="","",总支出!D2466)</f>
        <v/>
      </c>
      <c r="F2466" s="6" t="str">
        <f>IF(总支出!E2466="","",总支出!E2466)</f>
        <v/>
      </c>
      <c r="G2466" s="6" t="str">
        <f>IF(总支出!H2466="","",总支出!H2466)</f>
        <v/>
      </c>
      <c r="H2466" s="6" t="str">
        <f>IF(总支出!I2466="","自动",总支出!I2466)</f>
        <v>自动</v>
      </c>
      <c r="I2466" s="6" t="str">
        <f>IF(F2466="","",IFERROR(VLOOKUP(F2466,税费设置!$A$15:$B$27,2,FALSE),"含税不明"))</f>
        <v/>
      </c>
      <c r="J2466" s="6" t="str">
        <f t="shared" si="267"/>
        <v/>
      </c>
      <c r="K2466" s="6" t="str">
        <f>IF(AND(税费设置!$B$5="是",G2466="个人支出",J2466="应税"),"是","否")</f>
        <v>否</v>
      </c>
      <c r="L2466" s="8">
        <f t="shared" si="268"/>
        <v>0</v>
      </c>
      <c r="M2466" s="8">
        <f t="shared" si="269"/>
        <v>0</v>
      </c>
      <c r="N2466" s="8">
        <f t="shared" si="270"/>
        <v>0</v>
      </c>
      <c r="O2466" s="8">
        <f t="shared" si="271"/>
        <v>0</v>
      </c>
      <c r="P2466" s="8">
        <f>IF(K2466&lt;&gt;"是",0,IF(税费设置!$B$6="是",E2466/(1+税费设置!$B$10),E2466))</f>
        <v>0</v>
      </c>
      <c r="Q2466" s="8">
        <f>IF(K2466&lt;&gt;"是",0,P2466*税费设置!$B$8)</f>
        <v>0</v>
      </c>
      <c r="R2466" s="8">
        <f>IF(K2466&lt;&gt;"是",0,P2466*税费设置!$B$9)</f>
        <v>0</v>
      </c>
      <c r="S2466" s="8">
        <f t="shared" si="272"/>
        <v>0</v>
      </c>
    </row>
    <row r="2467" spans="1:19" ht="13.9">
      <c r="A2467" s="6" t="str">
        <f>IF(总支出!A2467="","",总支出!A2467)</f>
        <v/>
      </c>
      <c r="B2467" s="7" t="str">
        <f>IF(总支出!B2467="","",总支出!B2467)</f>
        <v/>
      </c>
      <c r="C2467" s="6" t="str">
        <f t="shared" si="266"/>
        <v/>
      </c>
      <c r="D2467" s="6" t="str">
        <f>IF(总支出!C2467="","",总支出!C2467)</f>
        <v/>
      </c>
      <c r="E2467" s="8" t="str">
        <f>IF(总支出!D2467="","",总支出!D2467)</f>
        <v/>
      </c>
      <c r="F2467" s="6" t="str">
        <f>IF(总支出!E2467="","",总支出!E2467)</f>
        <v/>
      </c>
      <c r="G2467" s="6" t="str">
        <f>IF(总支出!H2467="","",总支出!H2467)</f>
        <v/>
      </c>
      <c r="H2467" s="6" t="str">
        <f>IF(总支出!I2467="","自动",总支出!I2467)</f>
        <v>自动</v>
      </c>
      <c r="I2467" s="6" t="str">
        <f>IF(F2467="","",IFERROR(VLOOKUP(F2467,税费设置!$A$15:$B$27,2,FALSE),"含税不明"))</f>
        <v/>
      </c>
      <c r="J2467" s="6" t="str">
        <f t="shared" si="267"/>
        <v/>
      </c>
      <c r="K2467" s="6" t="str">
        <f>IF(AND(税费设置!$B$5="是",G2467="个人支出",J2467="应税"),"是","否")</f>
        <v>否</v>
      </c>
      <c r="L2467" s="8">
        <f t="shared" si="268"/>
        <v>0</v>
      </c>
      <c r="M2467" s="8">
        <f t="shared" si="269"/>
        <v>0</v>
      </c>
      <c r="N2467" s="8">
        <f t="shared" si="270"/>
        <v>0</v>
      </c>
      <c r="O2467" s="8">
        <f t="shared" si="271"/>
        <v>0</v>
      </c>
      <c r="P2467" s="8">
        <f>IF(K2467&lt;&gt;"是",0,IF(税费设置!$B$6="是",E2467/(1+税费设置!$B$10),E2467))</f>
        <v>0</v>
      </c>
      <c r="Q2467" s="8">
        <f>IF(K2467&lt;&gt;"是",0,P2467*税费设置!$B$8)</f>
        <v>0</v>
      </c>
      <c r="R2467" s="8">
        <f>IF(K2467&lt;&gt;"是",0,P2467*税费设置!$B$9)</f>
        <v>0</v>
      </c>
      <c r="S2467" s="8">
        <f t="shared" si="272"/>
        <v>0</v>
      </c>
    </row>
    <row r="2468" spans="1:19" ht="13.9">
      <c r="A2468" s="6" t="str">
        <f>IF(总支出!A2468="","",总支出!A2468)</f>
        <v/>
      </c>
      <c r="B2468" s="7" t="str">
        <f>IF(总支出!B2468="","",总支出!B2468)</f>
        <v/>
      </c>
      <c r="C2468" s="6" t="str">
        <f t="shared" si="266"/>
        <v/>
      </c>
      <c r="D2468" s="6" t="str">
        <f>IF(总支出!C2468="","",总支出!C2468)</f>
        <v/>
      </c>
      <c r="E2468" s="8" t="str">
        <f>IF(总支出!D2468="","",总支出!D2468)</f>
        <v/>
      </c>
      <c r="F2468" s="6" t="str">
        <f>IF(总支出!E2468="","",总支出!E2468)</f>
        <v/>
      </c>
      <c r="G2468" s="6" t="str">
        <f>IF(总支出!H2468="","",总支出!H2468)</f>
        <v/>
      </c>
      <c r="H2468" s="6" t="str">
        <f>IF(总支出!I2468="","自动",总支出!I2468)</f>
        <v>自动</v>
      </c>
      <c r="I2468" s="6" t="str">
        <f>IF(F2468="","",IFERROR(VLOOKUP(F2468,税费设置!$A$15:$B$27,2,FALSE),"含税不明"))</f>
        <v/>
      </c>
      <c r="J2468" s="6" t="str">
        <f t="shared" si="267"/>
        <v/>
      </c>
      <c r="K2468" s="6" t="str">
        <f>IF(AND(税费设置!$B$5="是",G2468="个人支出",J2468="应税"),"是","否")</f>
        <v>否</v>
      </c>
      <c r="L2468" s="8">
        <f t="shared" si="268"/>
        <v>0</v>
      </c>
      <c r="M2468" s="8">
        <f t="shared" si="269"/>
        <v>0</v>
      </c>
      <c r="N2468" s="8">
        <f t="shared" si="270"/>
        <v>0</v>
      </c>
      <c r="O2468" s="8">
        <f t="shared" si="271"/>
        <v>0</v>
      </c>
      <c r="P2468" s="8">
        <f>IF(K2468&lt;&gt;"是",0,IF(税费设置!$B$6="是",E2468/(1+税费设置!$B$10),E2468))</f>
        <v>0</v>
      </c>
      <c r="Q2468" s="8">
        <f>IF(K2468&lt;&gt;"是",0,P2468*税费设置!$B$8)</f>
        <v>0</v>
      </c>
      <c r="R2468" s="8">
        <f>IF(K2468&lt;&gt;"是",0,P2468*税费设置!$B$9)</f>
        <v>0</v>
      </c>
      <c r="S2468" s="8">
        <f t="shared" si="272"/>
        <v>0</v>
      </c>
    </row>
    <row r="2469" spans="1:19" ht="13.9">
      <c r="A2469" s="6" t="str">
        <f>IF(总支出!A2469="","",总支出!A2469)</f>
        <v/>
      </c>
      <c r="B2469" s="7" t="str">
        <f>IF(总支出!B2469="","",总支出!B2469)</f>
        <v/>
      </c>
      <c r="C2469" s="6" t="str">
        <f t="shared" si="266"/>
        <v/>
      </c>
      <c r="D2469" s="6" t="str">
        <f>IF(总支出!C2469="","",总支出!C2469)</f>
        <v/>
      </c>
      <c r="E2469" s="8" t="str">
        <f>IF(总支出!D2469="","",总支出!D2469)</f>
        <v/>
      </c>
      <c r="F2469" s="6" t="str">
        <f>IF(总支出!E2469="","",总支出!E2469)</f>
        <v/>
      </c>
      <c r="G2469" s="6" t="str">
        <f>IF(总支出!H2469="","",总支出!H2469)</f>
        <v/>
      </c>
      <c r="H2469" s="6" t="str">
        <f>IF(总支出!I2469="","自动",总支出!I2469)</f>
        <v>自动</v>
      </c>
      <c r="I2469" s="6" t="str">
        <f>IF(F2469="","",IFERROR(VLOOKUP(F2469,税费设置!$A$15:$B$27,2,FALSE),"含税不明"))</f>
        <v/>
      </c>
      <c r="J2469" s="6" t="str">
        <f t="shared" si="267"/>
        <v/>
      </c>
      <c r="K2469" s="6" t="str">
        <f>IF(AND(税费设置!$B$5="是",G2469="个人支出",J2469="应税"),"是","否")</f>
        <v>否</v>
      </c>
      <c r="L2469" s="8">
        <f t="shared" si="268"/>
        <v>0</v>
      </c>
      <c r="M2469" s="8">
        <f t="shared" si="269"/>
        <v>0</v>
      </c>
      <c r="N2469" s="8">
        <f t="shared" si="270"/>
        <v>0</v>
      </c>
      <c r="O2469" s="8">
        <f t="shared" si="271"/>
        <v>0</v>
      </c>
      <c r="P2469" s="8">
        <f>IF(K2469&lt;&gt;"是",0,IF(税费设置!$B$6="是",E2469/(1+税费设置!$B$10),E2469))</f>
        <v>0</v>
      </c>
      <c r="Q2469" s="8">
        <f>IF(K2469&lt;&gt;"是",0,P2469*税费设置!$B$8)</f>
        <v>0</v>
      </c>
      <c r="R2469" s="8">
        <f>IF(K2469&lt;&gt;"是",0,P2469*税费设置!$B$9)</f>
        <v>0</v>
      </c>
      <c r="S2469" s="8">
        <f t="shared" si="272"/>
        <v>0</v>
      </c>
    </row>
    <row r="2470" spans="1:19" ht="13.9">
      <c r="A2470" s="6" t="str">
        <f>IF(总支出!A2470="","",总支出!A2470)</f>
        <v/>
      </c>
      <c r="B2470" s="7" t="str">
        <f>IF(总支出!B2470="","",总支出!B2470)</f>
        <v/>
      </c>
      <c r="C2470" s="6" t="str">
        <f t="shared" si="266"/>
        <v/>
      </c>
      <c r="D2470" s="6" t="str">
        <f>IF(总支出!C2470="","",总支出!C2470)</f>
        <v/>
      </c>
      <c r="E2470" s="8" t="str">
        <f>IF(总支出!D2470="","",总支出!D2470)</f>
        <v/>
      </c>
      <c r="F2470" s="6" t="str">
        <f>IF(总支出!E2470="","",总支出!E2470)</f>
        <v/>
      </c>
      <c r="G2470" s="6" t="str">
        <f>IF(总支出!H2470="","",总支出!H2470)</f>
        <v/>
      </c>
      <c r="H2470" s="6" t="str">
        <f>IF(总支出!I2470="","自动",总支出!I2470)</f>
        <v>自动</v>
      </c>
      <c r="I2470" s="6" t="str">
        <f>IF(F2470="","",IFERROR(VLOOKUP(F2470,税费设置!$A$15:$B$27,2,FALSE),"含税不明"))</f>
        <v/>
      </c>
      <c r="J2470" s="6" t="str">
        <f t="shared" si="267"/>
        <v/>
      </c>
      <c r="K2470" s="6" t="str">
        <f>IF(AND(税费设置!$B$5="是",G2470="个人支出",J2470="应税"),"是","否")</f>
        <v>否</v>
      </c>
      <c r="L2470" s="8">
        <f t="shared" si="268"/>
        <v>0</v>
      </c>
      <c r="M2470" s="8">
        <f t="shared" si="269"/>
        <v>0</v>
      </c>
      <c r="N2470" s="8">
        <f t="shared" si="270"/>
        <v>0</v>
      </c>
      <c r="O2470" s="8">
        <f t="shared" si="271"/>
        <v>0</v>
      </c>
      <c r="P2470" s="8">
        <f>IF(K2470&lt;&gt;"是",0,IF(税费设置!$B$6="是",E2470/(1+税费设置!$B$10),E2470))</f>
        <v>0</v>
      </c>
      <c r="Q2470" s="8">
        <f>IF(K2470&lt;&gt;"是",0,P2470*税费设置!$B$8)</f>
        <v>0</v>
      </c>
      <c r="R2470" s="8">
        <f>IF(K2470&lt;&gt;"是",0,P2470*税费设置!$B$9)</f>
        <v>0</v>
      </c>
      <c r="S2470" s="8">
        <f t="shared" si="272"/>
        <v>0</v>
      </c>
    </row>
    <row r="2471" spans="1:19" ht="13.9">
      <c r="A2471" s="6" t="str">
        <f>IF(总支出!A2471="","",总支出!A2471)</f>
        <v/>
      </c>
      <c r="B2471" s="7" t="str">
        <f>IF(总支出!B2471="","",总支出!B2471)</f>
        <v/>
      </c>
      <c r="C2471" s="6" t="str">
        <f t="shared" si="266"/>
        <v/>
      </c>
      <c r="D2471" s="6" t="str">
        <f>IF(总支出!C2471="","",总支出!C2471)</f>
        <v/>
      </c>
      <c r="E2471" s="8" t="str">
        <f>IF(总支出!D2471="","",总支出!D2471)</f>
        <v/>
      </c>
      <c r="F2471" s="6" t="str">
        <f>IF(总支出!E2471="","",总支出!E2471)</f>
        <v/>
      </c>
      <c r="G2471" s="6" t="str">
        <f>IF(总支出!H2471="","",总支出!H2471)</f>
        <v/>
      </c>
      <c r="H2471" s="6" t="str">
        <f>IF(总支出!I2471="","自动",总支出!I2471)</f>
        <v>自动</v>
      </c>
      <c r="I2471" s="6" t="str">
        <f>IF(F2471="","",IFERROR(VLOOKUP(F2471,税费设置!$A$15:$B$27,2,FALSE),"含税不明"))</f>
        <v/>
      </c>
      <c r="J2471" s="6" t="str">
        <f t="shared" si="267"/>
        <v/>
      </c>
      <c r="K2471" s="6" t="str">
        <f>IF(AND(税费设置!$B$5="是",G2471="个人支出",J2471="应税"),"是","否")</f>
        <v>否</v>
      </c>
      <c r="L2471" s="8">
        <f t="shared" si="268"/>
        <v>0</v>
      </c>
      <c r="M2471" s="8">
        <f t="shared" si="269"/>
        <v>0</v>
      </c>
      <c r="N2471" s="8">
        <f t="shared" si="270"/>
        <v>0</v>
      </c>
      <c r="O2471" s="8">
        <f t="shared" si="271"/>
        <v>0</v>
      </c>
      <c r="P2471" s="8">
        <f>IF(K2471&lt;&gt;"是",0,IF(税费设置!$B$6="是",E2471/(1+税费设置!$B$10),E2471))</f>
        <v>0</v>
      </c>
      <c r="Q2471" s="8">
        <f>IF(K2471&lt;&gt;"是",0,P2471*税费设置!$B$8)</f>
        <v>0</v>
      </c>
      <c r="R2471" s="8">
        <f>IF(K2471&lt;&gt;"是",0,P2471*税费设置!$B$9)</f>
        <v>0</v>
      </c>
      <c r="S2471" s="8">
        <f t="shared" si="272"/>
        <v>0</v>
      </c>
    </row>
    <row r="2472" spans="1:19" ht="13.9">
      <c r="A2472" s="6" t="str">
        <f>IF(总支出!A2472="","",总支出!A2472)</f>
        <v/>
      </c>
      <c r="B2472" s="7" t="str">
        <f>IF(总支出!B2472="","",总支出!B2472)</f>
        <v/>
      </c>
      <c r="C2472" s="6" t="str">
        <f t="shared" si="266"/>
        <v/>
      </c>
      <c r="D2472" s="6" t="str">
        <f>IF(总支出!C2472="","",总支出!C2472)</f>
        <v/>
      </c>
      <c r="E2472" s="8" t="str">
        <f>IF(总支出!D2472="","",总支出!D2472)</f>
        <v/>
      </c>
      <c r="F2472" s="6" t="str">
        <f>IF(总支出!E2472="","",总支出!E2472)</f>
        <v/>
      </c>
      <c r="G2472" s="6" t="str">
        <f>IF(总支出!H2472="","",总支出!H2472)</f>
        <v/>
      </c>
      <c r="H2472" s="6" t="str">
        <f>IF(总支出!I2472="","自动",总支出!I2472)</f>
        <v>自动</v>
      </c>
      <c r="I2472" s="6" t="str">
        <f>IF(F2472="","",IFERROR(VLOOKUP(F2472,税费设置!$A$15:$B$27,2,FALSE),"含税不明"))</f>
        <v/>
      </c>
      <c r="J2472" s="6" t="str">
        <f t="shared" si="267"/>
        <v/>
      </c>
      <c r="K2472" s="6" t="str">
        <f>IF(AND(税费设置!$B$5="是",G2472="个人支出",J2472="应税"),"是","否")</f>
        <v>否</v>
      </c>
      <c r="L2472" s="8">
        <f t="shared" si="268"/>
        <v>0</v>
      </c>
      <c r="M2472" s="8">
        <f t="shared" si="269"/>
        <v>0</v>
      </c>
      <c r="N2472" s="8">
        <f t="shared" si="270"/>
        <v>0</v>
      </c>
      <c r="O2472" s="8">
        <f t="shared" si="271"/>
        <v>0</v>
      </c>
      <c r="P2472" s="8">
        <f>IF(K2472&lt;&gt;"是",0,IF(税费设置!$B$6="是",E2472/(1+税费设置!$B$10),E2472))</f>
        <v>0</v>
      </c>
      <c r="Q2472" s="8">
        <f>IF(K2472&lt;&gt;"是",0,P2472*税费设置!$B$8)</f>
        <v>0</v>
      </c>
      <c r="R2472" s="8">
        <f>IF(K2472&lt;&gt;"是",0,P2472*税费设置!$B$9)</f>
        <v>0</v>
      </c>
      <c r="S2472" s="8">
        <f t="shared" si="272"/>
        <v>0</v>
      </c>
    </row>
    <row r="2473" spans="1:19" ht="13.9">
      <c r="A2473" s="6" t="str">
        <f>IF(总支出!A2473="","",总支出!A2473)</f>
        <v/>
      </c>
      <c r="B2473" s="7" t="str">
        <f>IF(总支出!B2473="","",总支出!B2473)</f>
        <v/>
      </c>
      <c r="C2473" s="6" t="str">
        <f t="shared" si="266"/>
        <v/>
      </c>
      <c r="D2473" s="6" t="str">
        <f>IF(总支出!C2473="","",总支出!C2473)</f>
        <v/>
      </c>
      <c r="E2473" s="8" t="str">
        <f>IF(总支出!D2473="","",总支出!D2473)</f>
        <v/>
      </c>
      <c r="F2473" s="6" t="str">
        <f>IF(总支出!E2473="","",总支出!E2473)</f>
        <v/>
      </c>
      <c r="G2473" s="6" t="str">
        <f>IF(总支出!H2473="","",总支出!H2473)</f>
        <v/>
      </c>
      <c r="H2473" s="6" t="str">
        <f>IF(总支出!I2473="","自动",总支出!I2473)</f>
        <v>自动</v>
      </c>
      <c r="I2473" s="6" t="str">
        <f>IF(F2473="","",IFERROR(VLOOKUP(F2473,税费设置!$A$15:$B$27,2,FALSE),"含税不明"))</f>
        <v/>
      </c>
      <c r="J2473" s="6" t="str">
        <f t="shared" si="267"/>
        <v/>
      </c>
      <c r="K2473" s="6" t="str">
        <f>IF(AND(税费设置!$B$5="是",G2473="个人支出",J2473="应税"),"是","否")</f>
        <v>否</v>
      </c>
      <c r="L2473" s="8">
        <f t="shared" si="268"/>
        <v>0</v>
      </c>
      <c r="M2473" s="8">
        <f t="shared" si="269"/>
        <v>0</v>
      </c>
      <c r="N2473" s="8">
        <f t="shared" si="270"/>
        <v>0</v>
      </c>
      <c r="O2473" s="8">
        <f t="shared" si="271"/>
        <v>0</v>
      </c>
      <c r="P2473" s="8">
        <f>IF(K2473&lt;&gt;"是",0,IF(税费设置!$B$6="是",E2473/(1+税费设置!$B$10),E2473))</f>
        <v>0</v>
      </c>
      <c r="Q2473" s="8">
        <f>IF(K2473&lt;&gt;"是",0,P2473*税费设置!$B$8)</f>
        <v>0</v>
      </c>
      <c r="R2473" s="8">
        <f>IF(K2473&lt;&gt;"是",0,P2473*税费设置!$B$9)</f>
        <v>0</v>
      </c>
      <c r="S2473" s="8">
        <f t="shared" si="272"/>
        <v>0</v>
      </c>
    </row>
    <row r="2474" spans="1:19" ht="13.9">
      <c r="A2474" s="6" t="str">
        <f>IF(总支出!A2474="","",总支出!A2474)</f>
        <v/>
      </c>
      <c r="B2474" s="7" t="str">
        <f>IF(总支出!B2474="","",总支出!B2474)</f>
        <v/>
      </c>
      <c r="C2474" s="6" t="str">
        <f t="shared" si="266"/>
        <v/>
      </c>
      <c r="D2474" s="6" t="str">
        <f>IF(总支出!C2474="","",总支出!C2474)</f>
        <v/>
      </c>
      <c r="E2474" s="8" t="str">
        <f>IF(总支出!D2474="","",总支出!D2474)</f>
        <v/>
      </c>
      <c r="F2474" s="6" t="str">
        <f>IF(总支出!E2474="","",总支出!E2474)</f>
        <v/>
      </c>
      <c r="G2474" s="6" t="str">
        <f>IF(总支出!H2474="","",总支出!H2474)</f>
        <v/>
      </c>
      <c r="H2474" s="6" t="str">
        <f>IF(总支出!I2474="","自动",总支出!I2474)</f>
        <v>自动</v>
      </c>
      <c r="I2474" s="6" t="str">
        <f>IF(F2474="","",IFERROR(VLOOKUP(F2474,税费设置!$A$15:$B$27,2,FALSE),"含税不明"))</f>
        <v/>
      </c>
      <c r="J2474" s="6" t="str">
        <f t="shared" si="267"/>
        <v/>
      </c>
      <c r="K2474" s="6" t="str">
        <f>IF(AND(税费设置!$B$5="是",G2474="个人支出",J2474="应税"),"是","否")</f>
        <v>否</v>
      </c>
      <c r="L2474" s="8">
        <f t="shared" si="268"/>
        <v>0</v>
      </c>
      <c r="M2474" s="8">
        <f t="shared" si="269"/>
        <v>0</v>
      </c>
      <c r="N2474" s="8">
        <f t="shared" si="270"/>
        <v>0</v>
      </c>
      <c r="O2474" s="8">
        <f t="shared" si="271"/>
        <v>0</v>
      </c>
      <c r="P2474" s="8">
        <f>IF(K2474&lt;&gt;"是",0,IF(税费设置!$B$6="是",E2474/(1+税费设置!$B$10),E2474))</f>
        <v>0</v>
      </c>
      <c r="Q2474" s="8">
        <f>IF(K2474&lt;&gt;"是",0,P2474*税费设置!$B$8)</f>
        <v>0</v>
      </c>
      <c r="R2474" s="8">
        <f>IF(K2474&lt;&gt;"是",0,P2474*税费设置!$B$9)</f>
        <v>0</v>
      </c>
      <c r="S2474" s="8">
        <f t="shared" si="272"/>
        <v>0</v>
      </c>
    </row>
    <row r="2475" spans="1:19" ht="13.9">
      <c r="A2475" s="6" t="str">
        <f>IF(总支出!A2475="","",总支出!A2475)</f>
        <v/>
      </c>
      <c r="B2475" s="7" t="str">
        <f>IF(总支出!B2475="","",总支出!B2475)</f>
        <v/>
      </c>
      <c r="C2475" s="6" t="str">
        <f t="shared" si="266"/>
        <v/>
      </c>
      <c r="D2475" s="6" t="str">
        <f>IF(总支出!C2475="","",总支出!C2475)</f>
        <v/>
      </c>
      <c r="E2475" s="8" t="str">
        <f>IF(总支出!D2475="","",总支出!D2475)</f>
        <v/>
      </c>
      <c r="F2475" s="6" t="str">
        <f>IF(总支出!E2475="","",总支出!E2475)</f>
        <v/>
      </c>
      <c r="G2475" s="6" t="str">
        <f>IF(总支出!H2475="","",总支出!H2475)</f>
        <v/>
      </c>
      <c r="H2475" s="6" t="str">
        <f>IF(总支出!I2475="","自动",总支出!I2475)</f>
        <v>自动</v>
      </c>
      <c r="I2475" s="6" t="str">
        <f>IF(F2475="","",IFERROR(VLOOKUP(F2475,税费设置!$A$15:$B$27,2,FALSE),"含税不明"))</f>
        <v/>
      </c>
      <c r="J2475" s="6" t="str">
        <f t="shared" si="267"/>
        <v/>
      </c>
      <c r="K2475" s="6" t="str">
        <f>IF(AND(税费设置!$B$5="是",G2475="个人支出",J2475="应税"),"是","否")</f>
        <v>否</v>
      </c>
      <c r="L2475" s="8">
        <f t="shared" si="268"/>
        <v>0</v>
      </c>
      <c r="M2475" s="8">
        <f t="shared" si="269"/>
        <v>0</v>
      </c>
      <c r="N2475" s="8">
        <f t="shared" si="270"/>
        <v>0</v>
      </c>
      <c r="O2475" s="8">
        <f t="shared" si="271"/>
        <v>0</v>
      </c>
      <c r="P2475" s="8">
        <f>IF(K2475&lt;&gt;"是",0,IF(税费设置!$B$6="是",E2475/(1+税费设置!$B$10),E2475))</f>
        <v>0</v>
      </c>
      <c r="Q2475" s="8">
        <f>IF(K2475&lt;&gt;"是",0,P2475*税费设置!$B$8)</f>
        <v>0</v>
      </c>
      <c r="R2475" s="8">
        <f>IF(K2475&lt;&gt;"是",0,P2475*税费设置!$B$9)</f>
        <v>0</v>
      </c>
      <c r="S2475" s="8">
        <f t="shared" si="272"/>
        <v>0</v>
      </c>
    </row>
    <row r="2476" spans="1:19" ht="13.9">
      <c r="A2476" s="6" t="str">
        <f>IF(总支出!A2476="","",总支出!A2476)</f>
        <v/>
      </c>
      <c r="B2476" s="7" t="str">
        <f>IF(总支出!B2476="","",总支出!B2476)</f>
        <v/>
      </c>
      <c r="C2476" s="6" t="str">
        <f t="shared" si="266"/>
        <v/>
      </c>
      <c r="D2476" s="6" t="str">
        <f>IF(总支出!C2476="","",总支出!C2476)</f>
        <v/>
      </c>
      <c r="E2476" s="8" t="str">
        <f>IF(总支出!D2476="","",总支出!D2476)</f>
        <v/>
      </c>
      <c r="F2476" s="6" t="str">
        <f>IF(总支出!E2476="","",总支出!E2476)</f>
        <v/>
      </c>
      <c r="G2476" s="6" t="str">
        <f>IF(总支出!H2476="","",总支出!H2476)</f>
        <v/>
      </c>
      <c r="H2476" s="6" t="str">
        <f>IF(总支出!I2476="","自动",总支出!I2476)</f>
        <v>自动</v>
      </c>
      <c r="I2476" s="6" t="str">
        <f>IF(F2476="","",IFERROR(VLOOKUP(F2476,税费设置!$A$15:$B$27,2,FALSE),"含税不明"))</f>
        <v/>
      </c>
      <c r="J2476" s="6" t="str">
        <f t="shared" si="267"/>
        <v/>
      </c>
      <c r="K2476" s="6" t="str">
        <f>IF(AND(税费设置!$B$5="是",G2476="个人支出",J2476="应税"),"是","否")</f>
        <v>否</v>
      </c>
      <c r="L2476" s="8">
        <f t="shared" si="268"/>
        <v>0</v>
      </c>
      <c r="M2476" s="8">
        <f t="shared" si="269"/>
        <v>0</v>
      </c>
      <c r="N2476" s="8">
        <f t="shared" si="270"/>
        <v>0</v>
      </c>
      <c r="O2476" s="8">
        <f t="shared" si="271"/>
        <v>0</v>
      </c>
      <c r="P2476" s="8">
        <f>IF(K2476&lt;&gt;"是",0,IF(税费设置!$B$6="是",E2476/(1+税费设置!$B$10),E2476))</f>
        <v>0</v>
      </c>
      <c r="Q2476" s="8">
        <f>IF(K2476&lt;&gt;"是",0,P2476*税费设置!$B$8)</f>
        <v>0</v>
      </c>
      <c r="R2476" s="8">
        <f>IF(K2476&lt;&gt;"是",0,P2476*税费设置!$B$9)</f>
        <v>0</v>
      </c>
      <c r="S2476" s="8">
        <f t="shared" si="272"/>
        <v>0</v>
      </c>
    </row>
    <row r="2477" spans="1:19" ht="13.9">
      <c r="A2477" s="6" t="str">
        <f>IF(总支出!A2477="","",总支出!A2477)</f>
        <v/>
      </c>
      <c r="B2477" s="7" t="str">
        <f>IF(总支出!B2477="","",总支出!B2477)</f>
        <v/>
      </c>
      <c r="C2477" s="6" t="str">
        <f t="shared" si="266"/>
        <v/>
      </c>
      <c r="D2477" s="6" t="str">
        <f>IF(总支出!C2477="","",总支出!C2477)</f>
        <v/>
      </c>
      <c r="E2477" s="8" t="str">
        <f>IF(总支出!D2477="","",总支出!D2477)</f>
        <v/>
      </c>
      <c r="F2477" s="6" t="str">
        <f>IF(总支出!E2477="","",总支出!E2477)</f>
        <v/>
      </c>
      <c r="G2477" s="6" t="str">
        <f>IF(总支出!H2477="","",总支出!H2477)</f>
        <v/>
      </c>
      <c r="H2477" s="6" t="str">
        <f>IF(总支出!I2477="","自动",总支出!I2477)</f>
        <v>自动</v>
      </c>
      <c r="I2477" s="6" t="str">
        <f>IF(F2477="","",IFERROR(VLOOKUP(F2477,税费设置!$A$15:$B$27,2,FALSE),"含税不明"))</f>
        <v/>
      </c>
      <c r="J2477" s="6" t="str">
        <f t="shared" si="267"/>
        <v/>
      </c>
      <c r="K2477" s="6" t="str">
        <f>IF(AND(税费设置!$B$5="是",G2477="个人支出",J2477="应税"),"是","否")</f>
        <v>否</v>
      </c>
      <c r="L2477" s="8">
        <f t="shared" si="268"/>
        <v>0</v>
      </c>
      <c r="M2477" s="8">
        <f t="shared" si="269"/>
        <v>0</v>
      </c>
      <c r="N2477" s="8">
        <f t="shared" si="270"/>
        <v>0</v>
      </c>
      <c r="O2477" s="8">
        <f t="shared" si="271"/>
        <v>0</v>
      </c>
      <c r="P2477" s="8">
        <f>IF(K2477&lt;&gt;"是",0,IF(税费设置!$B$6="是",E2477/(1+税费设置!$B$10),E2477))</f>
        <v>0</v>
      </c>
      <c r="Q2477" s="8">
        <f>IF(K2477&lt;&gt;"是",0,P2477*税费设置!$B$8)</f>
        <v>0</v>
      </c>
      <c r="R2477" s="8">
        <f>IF(K2477&lt;&gt;"是",0,P2477*税费设置!$B$9)</f>
        <v>0</v>
      </c>
      <c r="S2477" s="8">
        <f t="shared" si="272"/>
        <v>0</v>
      </c>
    </row>
    <row r="2478" spans="1:19" ht="13.9">
      <c r="A2478" s="6" t="str">
        <f>IF(总支出!A2478="","",总支出!A2478)</f>
        <v/>
      </c>
      <c r="B2478" s="7" t="str">
        <f>IF(总支出!B2478="","",总支出!B2478)</f>
        <v/>
      </c>
      <c r="C2478" s="6" t="str">
        <f t="shared" si="266"/>
        <v/>
      </c>
      <c r="D2478" s="6" t="str">
        <f>IF(总支出!C2478="","",总支出!C2478)</f>
        <v/>
      </c>
      <c r="E2478" s="8" t="str">
        <f>IF(总支出!D2478="","",总支出!D2478)</f>
        <v/>
      </c>
      <c r="F2478" s="6" t="str">
        <f>IF(总支出!E2478="","",总支出!E2478)</f>
        <v/>
      </c>
      <c r="G2478" s="6" t="str">
        <f>IF(总支出!H2478="","",总支出!H2478)</f>
        <v/>
      </c>
      <c r="H2478" s="6" t="str">
        <f>IF(总支出!I2478="","自动",总支出!I2478)</f>
        <v>自动</v>
      </c>
      <c r="I2478" s="6" t="str">
        <f>IF(F2478="","",IFERROR(VLOOKUP(F2478,税费设置!$A$15:$B$27,2,FALSE),"含税不明"))</f>
        <v/>
      </c>
      <c r="J2478" s="6" t="str">
        <f t="shared" si="267"/>
        <v/>
      </c>
      <c r="K2478" s="6" t="str">
        <f>IF(AND(税费设置!$B$5="是",G2478="个人支出",J2478="应税"),"是","否")</f>
        <v>否</v>
      </c>
      <c r="L2478" s="8">
        <f t="shared" si="268"/>
        <v>0</v>
      </c>
      <c r="M2478" s="8">
        <f t="shared" si="269"/>
        <v>0</v>
      </c>
      <c r="N2478" s="8">
        <f t="shared" si="270"/>
        <v>0</v>
      </c>
      <c r="O2478" s="8">
        <f t="shared" si="271"/>
        <v>0</v>
      </c>
      <c r="P2478" s="8">
        <f>IF(K2478&lt;&gt;"是",0,IF(税费设置!$B$6="是",E2478/(1+税费设置!$B$10),E2478))</f>
        <v>0</v>
      </c>
      <c r="Q2478" s="8">
        <f>IF(K2478&lt;&gt;"是",0,P2478*税费设置!$B$8)</f>
        <v>0</v>
      </c>
      <c r="R2478" s="8">
        <f>IF(K2478&lt;&gt;"是",0,P2478*税费设置!$B$9)</f>
        <v>0</v>
      </c>
      <c r="S2478" s="8">
        <f t="shared" si="272"/>
        <v>0</v>
      </c>
    </row>
    <row r="2479" spans="1:19" ht="13.9">
      <c r="A2479" s="6" t="str">
        <f>IF(总支出!A2479="","",总支出!A2479)</f>
        <v/>
      </c>
      <c r="B2479" s="7" t="str">
        <f>IF(总支出!B2479="","",总支出!B2479)</f>
        <v/>
      </c>
      <c r="C2479" s="6" t="str">
        <f t="shared" si="266"/>
        <v/>
      </c>
      <c r="D2479" s="6" t="str">
        <f>IF(总支出!C2479="","",总支出!C2479)</f>
        <v/>
      </c>
      <c r="E2479" s="8" t="str">
        <f>IF(总支出!D2479="","",总支出!D2479)</f>
        <v/>
      </c>
      <c r="F2479" s="6" t="str">
        <f>IF(总支出!E2479="","",总支出!E2479)</f>
        <v/>
      </c>
      <c r="G2479" s="6" t="str">
        <f>IF(总支出!H2479="","",总支出!H2479)</f>
        <v/>
      </c>
      <c r="H2479" s="6" t="str">
        <f>IF(总支出!I2479="","自动",总支出!I2479)</f>
        <v>自动</v>
      </c>
      <c r="I2479" s="6" t="str">
        <f>IF(F2479="","",IFERROR(VLOOKUP(F2479,税费设置!$A$15:$B$27,2,FALSE),"含税不明"))</f>
        <v/>
      </c>
      <c r="J2479" s="6" t="str">
        <f t="shared" si="267"/>
        <v/>
      </c>
      <c r="K2479" s="6" t="str">
        <f>IF(AND(税费设置!$B$5="是",G2479="个人支出",J2479="应税"),"是","否")</f>
        <v>否</v>
      </c>
      <c r="L2479" s="8">
        <f t="shared" si="268"/>
        <v>0</v>
      </c>
      <c r="M2479" s="8">
        <f t="shared" si="269"/>
        <v>0</v>
      </c>
      <c r="N2479" s="8">
        <f t="shared" si="270"/>
        <v>0</v>
      </c>
      <c r="O2479" s="8">
        <f t="shared" si="271"/>
        <v>0</v>
      </c>
      <c r="P2479" s="8">
        <f>IF(K2479&lt;&gt;"是",0,IF(税费设置!$B$6="是",E2479/(1+税费设置!$B$10),E2479))</f>
        <v>0</v>
      </c>
      <c r="Q2479" s="8">
        <f>IF(K2479&lt;&gt;"是",0,P2479*税费设置!$B$8)</f>
        <v>0</v>
      </c>
      <c r="R2479" s="8">
        <f>IF(K2479&lt;&gt;"是",0,P2479*税费设置!$B$9)</f>
        <v>0</v>
      </c>
      <c r="S2479" s="8">
        <f t="shared" si="272"/>
        <v>0</v>
      </c>
    </row>
    <row r="2480" spans="1:19" ht="13.9">
      <c r="A2480" s="6" t="str">
        <f>IF(总支出!A2480="","",总支出!A2480)</f>
        <v/>
      </c>
      <c r="B2480" s="7" t="str">
        <f>IF(总支出!B2480="","",总支出!B2480)</f>
        <v/>
      </c>
      <c r="C2480" s="6" t="str">
        <f t="shared" si="266"/>
        <v/>
      </c>
      <c r="D2480" s="6" t="str">
        <f>IF(总支出!C2480="","",总支出!C2480)</f>
        <v/>
      </c>
      <c r="E2480" s="8" t="str">
        <f>IF(总支出!D2480="","",总支出!D2480)</f>
        <v/>
      </c>
      <c r="F2480" s="6" t="str">
        <f>IF(总支出!E2480="","",总支出!E2480)</f>
        <v/>
      </c>
      <c r="G2480" s="6" t="str">
        <f>IF(总支出!H2480="","",总支出!H2480)</f>
        <v/>
      </c>
      <c r="H2480" s="6" t="str">
        <f>IF(总支出!I2480="","自动",总支出!I2480)</f>
        <v>自动</v>
      </c>
      <c r="I2480" s="6" t="str">
        <f>IF(F2480="","",IFERROR(VLOOKUP(F2480,税费设置!$A$15:$B$27,2,FALSE),"含税不明"))</f>
        <v/>
      </c>
      <c r="J2480" s="6" t="str">
        <f t="shared" si="267"/>
        <v/>
      </c>
      <c r="K2480" s="6" t="str">
        <f>IF(AND(税费设置!$B$5="是",G2480="个人支出",J2480="应税"),"是","否")</f>
        <v>否</v>
      </c>
      <c r="L2480" s="8">
        <f t="shared" si="268"/>
        <v>0</v>
      </c>
      <c r="M2480" s="8">
        <f t="shared" si="269"/>
        <v>0</v>
      </c>
      <c r="N2480" s="8">
        <f t="shared" si="270"/>
        <v>0</v>
      </c>
      <c r="O2480" s="8">
        <f t="shared" si="271"/>
        <v>0</v>
      </c>
      <c r="P2480" s="8">
        <f>IF(K2480&lt;&gt;"是",0,IF(税费设置!$B$6="是",E2480/(1+税费设置!$B$10),E2480))</f>
        <v>0</v>
      </c>
      <c r="Q2480" s="8">
        <f>IF(K2480&lt;&gt;"是",0,P2480*税费设置!$B$8)</f>
        <v>0</v>
      </c>
      <c r="R2480" s="8">
        <f>IF(K2480&lt;&gt;"是",0,P2480*税费设置!$B$9)</f>
        <v>0</v>
      </c>
      <c r="S2480" s="8">
        <f t="shared" si="272"/>
        <v>0</v>
      </c>
    </row>
    <row r="2481" spans="1:19" ht="13.9">
      <c r="A2481" s="6" t="str">
        <f>IF(总支出!A2481="","",总支出!A2481)</f>
        <v/>
      </c>
      <c r="B2481" s="7" t="str">
        <f>IF(总支出!B2481="","",总支出!B2481)</f>
        <v/>
      </c>
      <c r="C2481" s="6" t="str">
        <f t="shared" si="266"/>
        <v/>
      </c>
      <c r="D2481" s="6" t="str">
        <f>IF(总支出!C2481="","",总支出!C2481)</f>
        <v/>
      </c>
      <c r="E2481" s="8" t="str">
        <f>IF(总支出!D2481="","",总支出!D2481)</f>
        <v/>
      </c>
      <c r="F2481" s="6" t="str">
        <f>IF(总支出!E2481="","",总支出!E2481)</f>
        <v/>
      </c>
      <c r="G2481" s="6" t="str">
        <f>IF(总支出!H2481="","",总支出!H2481)</f>
        <v/>
      </c>
      <c r="H2481" s="6" t="str">
        <f>IF(总支出!I2481="","自动",总支出!I2481)</f>
        <v>自动</v>
      </c>
      <c r="I2481" s="6" t="str">
        <f>IF(F2481="","",IFERROR(VLOOKUP(F2481,税费设置!$A$15:$B$27,2,FALSE),"含税不明"))</f>
        <v/>
      </c>
      <c r="J2481" s="6" t="str">
        <f t="shared" si="267"/>
        <v/>
      </c>
      <c r="K2481" s="6" t="str">
        <f>IF(AND(税费设置!$B$5="是",G2481="个人支出",J2481="应税"),"是","否")</f>
        <v>否</v>
      </c>
      <c r="L2481" s="8">
        <f t="shared" si="268"/>
        <v>0</v>
      </c>
      <c r="M2481" s="8">
        <f t="shared" si="269"/>
        <v>0</v>
      </c>
      <c r="N2481" s="8">
        <f t="shared" si="270"/>
        <v>0</v>
      </c>
      <c r="O2481" s="8">
        <f t="shared" si="271"/>
        <v>0</v>
      </c>
      <c r="P2481" s="8">
        <f>IF(K2481&lt;&gt;"是",0,IF(税费设置!$B$6="是",E2481/(1+税费设置!$B$10),E2481))</f>
        <v>0</v>
      </c>
      <c r="Q2481" s="8">
        <f>IF(K2481&lt;&gt;"是",0,P2481*税费设置!$B$8)</f>
        <v>0</v>
      </c>
      <c r="R2481" s="8">
        <f>IF(K2481&lt;&gt;"是",0,P2481*税费设置!$B$9)</f>
        <v>0</v>
      </c>
      <c r="S2481" s="8">
        <f t="shared" si="272"/>
        <v>0</v>
      </c>
    </row>
    <row r="2482" spans="1:19" ht="13.9">
      <c r="A2482" s="6" t="str">
        <f>IF(总支出!A2482="","",总支出!A2482)</f>
        <v/>
      </c>
      <c r="B2482" s="7" t="str">
        <f>IF(总支出!B2482="","",总支出!B2482)</f>
        <v/>
      </c>
      <c r="C2482" s="6" t="str">
        <f t="shared" si="266"/>
        <v/>
      </c>
      <c r="D2482" s="6" t="str">
        <f>IF(总支出!C2482="","",总支出!C2482)</f>
        <v/>
      </c>
      <c r="E2482" s="8" t="str">
        <f>IF(总支出!D2482="","",总支出!D2482)</f>
        <v/>
      </c>
      <c r="F2482" s="6" t="str">
        <f>IF(总支出!E2482="","",总支出!E2482)</f>
        <v/>
      </c>
      <c r="G2482" s="6" t="str">
        <f>IF(总支出!H2482="","",总支出!H2482)</f>
        <v/>
      </c>
      <c r="H2482" s="6" t="str">
        <f>IF(总支出!I2482="","自动",总支出!I2482)</f>
        <v>自动</v>
      </c>
      <c r="I2482" s="6" t="str">
        <f>IF(F2482="","",IFERROR(VLOOKUP(F2482,税费设置!$A$15:$B$27,2,FALSE),"含税不明"))</f>
        <v/>
      </c>
      <c r="J2482" s="6" t="str">
        <f t="shared" si="267"/>
        <v/>
      </c>
      <c r="K2482" s="6" t="str">
        <f>IF(AND(税费设置!$B$5="是",G2482="个人支出",J2482="应税"),"是","否")</f>
        <v>否</v>
      </c>
      <c r="L2482" s="8">
        <f t="shared" si="268"/>
        <v>0</v>
      </c>
      <c r="M2482" s="8">
        <f t="shared" si="269"/>
        <v>0</v>
      </c>
      <c r="N2482" s="8">
        <f t="shared" si="270"/>
        <v>0</v>
      </c>
      <c r="O2482" s="8">
        <f t="shared" si="271"/>
        <v>0</v>
      </c>
      <c r="P2482" s="8">
        <f>IF(K2482&lt;&gt;"是",0,IF(税费设置!$B$6="是",E2482/(1+税费设置!$B$10),E2482))</f>
        <v>0</v>
      </c>
      <c r="Q2482" s="8">
        <f>IF(K2482&lt;&gt;"是",0,P2482*税费设置!$B$8)</f>
        <v>0</v>
      </c>
      <c r="R2482" s="8">
        <f>IF(K2482&lt;&gt;"是",0,P2482*税费设置!$B$9)</f>
        <v>0</v>
      </c>
      <c r="S2482" s="8">
        <f t="shared" si="272"/>
        <v>0</v>
      </c>
    </row>
    <row r="2483" spans="1:19" ht="13.9">
      <c r="A2483" s="6" t="str">
        <f>IF(总支出!A2483="","",总支出!A2483)</f>
        <v/>
      </c>
      <c r="B2483" s="7" t="str">
        <f>IF(总支出!B2483="","",总支出!B2483)</f>
        <v/>
      </c>
      <c r="C2483" s="6" t="str">
        <f t="shared" si="266"/>
        <v/>
      </c>
      <c r="D2483" s="6" t="str">
        <f>IF(总支出!C2483="","",总支出!C2483)</f>
        <v/>
      </c>
      <c r="E2483" s="8" t="str">
        <f>IF(总支出!D2483="","",总支出!D2483)</f>
        <v/>
      </c>
      <c r="F2483" s="6" t="str">
        <f>IF(总支出!E2483="","",总支出!E2483)</f>
        <v/>
      </c>
      <c r="G2483" s="6" t="str">
        <f>IF(总支出!H2483="","",总支出!H2483)</f>
        <v/>
      </c>
      <c r="H2483" s="6" t="str">
        <f>IF(总支出!I2483="","自动",总支出!I2483)</f>
        <v>自动</v>
      </c>
      <c r="I2483" s="6" t="str">
        <f>IF(F2483="","",IFERROR(VLOOKUP(F2483,税费设置!$A$15:$B$27,2,FALSE),"含税不明"))</f>
        <v/>
      </c>
      <c r="J2483" s="6" t="str">
        <f t="shared" si="267"/>
        <v/>
      </c>
      <c r="K2483" s="6" t="str">
        <f>IF(AND(税费设置!$B$5="是",G2483="个人支出",J2483="应税"),"是","否")</f>
        <v>否</v>
      </c>
      <c r="L2483" s="8">
        <f t="shared" si="268"/>
        <v>0</v>
      </c>
      <c r="M2483" s="8">
        <f t="shared" si="269"/>
        <v>0</v>
      </c>
      <c r="N2483" s="8">
        <f t="shared" si="270"/>
        <v>0</v>
      </c>
      <c r="O2483" s="8">
        <f t="shared" si="271"/>
        <v>0</v>
      </c>
      <c r="P2483" s="8">
        <f>IF(K2483&lt;&gt;"是",0,IF(税费设置!$B$6="是",E2483/(1+税费设置!$B$10),E2483))</f>
        <v>0</v>
      </c>
      <c r="Q2483" s="8">
        <f>IF(K2483&lt;&gt;"是",0,P2483*税费设置!$B$8)</f>
        <v>0</v>
      </c>
      <c r="R2483" s="8">
        <f>IF(K2483&lt;&gt;"是",0,P2483*税费设置!$B$9)</f>
        <v>0</v>
      </c>
      <c r="S2483" s="8">
        <f t="shared" si="272"/>
        <v>0</v>
      </c>
    </row>
    <row r="2484" spans="1:19" ht="13.9">
      <c r="A2484" s="6" t="str">
        <f>IF(总支出!A2484="","",总支出!A2484)</f>
        <v/>
      </c>
      <c r="B2484" s="7" t="str">
        <f>IF(总支出!B2484="","",总支出!B2484)</f>
        <v/>
      </c>
      <c r="C2484" s="6" t="str">
        <f t="shared" si="266"/>
        <v/>
      </c>
      <c r="D2484" s="6" t="str">
        <f>IF(总支出!C2484="","",总支出!C2484)</f>
        <v/>
      </c>
      <c r="E2484" s="8" t="str">
        <f>IF(总支出!D2484="","",总支出!D2484)</f>
        <v/>
      </c>
      <c r="F2484" s="6" t="str">
        <f>IF(总支出!E2484="","",总支出!E2484)</f>
        <v/>
      </c>
      <c r="G2484" s="6" t="str">
        <f>IF(总支出!H2484="","",总支出!H2484)</f>
        <v/>
      </c>
      <c r="H2484" s="6" t="str">
        <f>IF(总支出!I2484="","自动",总支出!I2484)</f>
        <v>自动</v>
      </c>
      <c r="I2484" s="6" t="str">
        <f>IF(F2484="","",IFERROR(VLOOKUP(F2484,税费设置!$A$15:$B$27,2,FALSE),"含税不明"))</f>
        <v/>
      </c>
      <c r="J2484" s="6" t="str">
        <f t="shared" si="267"/>
        <v/>
      </c>
      <c r="K2484" s="6" t="str">
        <f>IF(AND(税费设置!$B$5="是",G2484="个人支出",J2484="应税"),"是","否")</f>
        <v>否</v>
      </c>
      <c r="L2484" s="8">
        <f t="shared" si="268"/>
        <v>0</v>
      </c>
      <c r="M2484" s="8">
        <f t="shared" si="269"/>
        <v>0</v>
      </c>
      <c r="N2484" s="8">
        <f t="shared" si="270"/>
        <v>0</v>
      </c>
      <c r="O2484" s="8">
        <f t="shared" si="271"/>
        <v>0</v>
      </c>
      <c r="P2484" s="8">
        <f>IF(K2484&lt;&gt;"是",0,IF(税费设置!$B$6="是",E2484/(1+税费设置!$B$10),E2484))</f>
        <v>0</v>
      </c>
      <c r="Q2484" s="8">
        <f>IF(K2484&lt;&gt;"是",0,P2484*税费设置!$B$8)</f>
        <v>0</v>
      </c>
      <c r="R2484" s="8">
        <f>IF(K2484&lt;&gt;"是",0,P2484*税费设置!$B$9)</f>
        <v>0</v>
      </c>
      <c r="S2484" s="8">
        <f t="shared" si="272"/>
        <v>0</v>
      </c>
    </row>
    <row r="2485" spans="1:19" ht="13.9">
      <c r="A2485" s="6" t="str">
        <f>IF(总支出!A2485="","",总支出!A2485)</f>
        <v/>
      </c>
      <c r="B2485" s="7" t="str">
        <f>IF(总支出!B2485="","",总支出!B2485)</f>
        <v/>
      </c>
      <c r="C2485" s="6" t="str">
        <f t="shared" si="266"/>
        <v/>
      </c>
      <c r="D2485" s="6" t="str">
        <f>IF(总支出!C2485="","",总支出!C2485)</f>
        <v/>
      </c>
      <c r="E2485" s="8" t="str">
        <f>IF(总支出!D2485="","",总支出!D2485)</f>
        <v/>
      </c>
      <c r="F2485" s="6" t="str">
        <f>IF(总支出!E2485="","",总支出!E2485)</f>
        <v/>
      </c>
      <c r="G2485" s="6" t="str">
        <f>IF(总支出!H2485="","",总支出!H2485)</f>
        <v/>
      </c>
      <c r="H2485" s="6" t="str">
        <f>IF(总支出!I2485="","自动",总支出!I2485)</f>
        <v>自动</v>
      </c>
      <c r="I2485" s="6" t="str">
        <f>IF(F2485="","",IFERROR(VLOOKUP(F2485,税费设置!$A$15:$B$27,2,FALSE),"含税不明"))</f>
        <v/>
      </c>
      <c r="J2485" s="6" t="str">
        <f t="shared" si="267"/>
        <v/>
      </c>
      <c r="K2485" s="6" t="str">
        <f>IF(AND(税费设置!$B$5="是",G2485="个人支出",J2485="应税"),"是","否")</f>
        <v>否</v>
      </c>
      <c r="L2485" s="8">
        <f t="shared" si="268"/>
        <v>0</v>
      </c>
      <c r="M2485" s="8">
        <f t="shared" si="269"/>
        <v>0</v>
      </c>
      <c r="N2485" s="8">
        <f t="shared" si="270"/>
        <v>0</v>
      </c>
      <c r="O2485" s="8">
        <f t="shared" si="271"/>
        <v>0</v>
      </c>
      <c r="P2485" s="8">
        <f>IF(K2485&lt;&gt;"是",0,IF(税费设置!$B$6="是",E2485/(1+税费设置!$B$10),E2485))</f>
        <v>0</v>
      </c>
      <c r="Q2485" s="8">
        <f>IF(K2485&lt;&gt;"是",0,P2485*税费设置!$B$8)</f>
        <v>0</v>
      </c>
      <c r="R2485" s="8">
        <f>IF(K2485&lt;&gt;"是",0,P2485*税费设置!$B$9)</f>
        <v>0</v>
      </c>
      <c r="S2485" s="8">
        <f t="shared" si="272"/>
        <v>0</v>
      </c>
    </row>
    <row r="2486" spans="1:19" ht="13.9">
      <c r="A2486" s="6" t="str">
        <f>IF(总支出!A2486="","",总支出!A2486)</f>
        <v/>
      </c>
      <c r="B2486" s="7" t="str">
        <f>IF(总支出!B2486="","",总支出!B2486)</f>
        <v/>
      </c>
      <c r="C2486" s="6" t="str">
        <f t="shared" si="266"/>
        <v/>
      </c>
      <c r="D2486" s="6" t="str">
        <f>IF(总支出!C2486="","",总支出!C2486)</f>
        <v/>
      </c>
      <c r="E2486" s="8" t="str">
        <f>IF(总支出!D2486="","",总支出!D2486)</f>
        <v/>
      </c>
      <c r="F2486" s="6" t="str">
        <f>IF(总支出!E2486="","",总支出!E2486)</f>
        <v/>
      </c>
      <c r="G2486" s="6" t="str">
        <f>IF(总支出!H2486="","",总支出!H2486)</f>
        <v/>
      </c>
      <c r="H2486" s="6" t="str">
        <f>IF(总支出!I2486="","自动",总支出!I2486)</f>
        <v>自动</v>
      </c>
      <c r="I2486" s="6" t="str">
        <f>IF(F2486="","",IFERROR(VLOOKUP(F2486,税费设置!$A$15:$B$27,2,FALSE),"含税不明"))</f>
        <v/>
      </c>
      <c r="J2486" s="6" t="str">
        <f t="shared" si="267"/>
        <v/>
      </c>
      <c r="K2486" s="6" t="str">
        <f>IF(AND(税费设置!$B$5="是",G2486="个人支出",J2486="应税"),"是","否")</f>
        <v>否</v>
      </c>
      <c r="L2486" s="8">
        <f t="shared" si="268"/>
        <v>0</v>
      </c>
      <c r="M2486" s="8">
        <f t="shared" si="269"/>
        <v>0</v>
      </c>
      <c r="N2486" s="8">
        <f t="shared" si="270"/>
        <v>0</v>
      </c>
      <c r="O2486" s="8">
        <f t="shared" si="271"/>
        <v>0</v>
      </c>
      <c r="P2486" s="8">
        <f>IF(K2486&lt;&gt;"是",0,IF(税费设置!$B$6="是",E2486/(1+税费设置!$B$10),E2486))</f>
        <v>0</v>
      </c>
      <c r="Q2486" s="8">
        <f>IF(K2486&lt;&gt;"是",0,P2486*税费设置!$B$8)</f>
        <v>0</v>
      </c>
      <c r="R2486" s="8">
        <f>IF(K2486&lt;&gt;"是",0,P2486*税费设置!$B$9)</f>
        <v>0</v>
      </c>
      <c r="S2486" s="8">
        <f t="shared" si="272"/>
        <v>0</v>
      </c>
    </row>
    <row r="2487" spans="1:19" ht="13.9">
      <c r="A2487" s="6" t="str">
        <f>IF(总支出!A2487="","",总支出!A2487)</f>
        <v/>
      </c>
      <c r="B2487" s="7" t="str">
        <f>IF(总支出!B2487="","",总支出!B2487)</f>
        <v/>
      </c>
      <c r="C2487" s="6" t="str">
        <f t="shared" si="266"/>
        <v/>
      </c>
      <c r="D2487" s="6" t="str">
        <f>IF(总支出!C2487="","",总支出!C2487)</f>
        <v/>
      </c>
      <c r="E2487" s="8" t="str">
        <f>IF(总支出!D2487="","",总支出!D2487)</f>
        <v/>
      </c>
      <c r="F2487" s="6" t="str">
        <f>IF(总支出!E2487="","",总支出!E2487)</f>
        <v/>
      </c>
      <c r="G2487" s="6" t="str">
        <f>IF(总支出!H2487="","",总支出!H2487)</f>
        <v/>
      </c>
      <c r="H2487" s="6" t="str">
        <f>IF(总支出!I2487="","自动",总支出!I2487)</f>
        <v>自动</v>
      </c>
      <c r="I2487" s="6" t="str">
        <f>IF(F2487="","",IFERROR(VLOOKUP(F2487,税费设置!$A$15:$B$27,2,FALSE),"含税不明"))</f>
        <v/>
      </c>
      <c r="J2487" s="6" t="str">
        <f t="shared" si="267"/>
        <v/>
      </c>
      <c r="K2487" s="6" t="str">
        <f>IF(AND(税费设置!$B$5="是",G2487="个人支出",J2487="应税"),"是","否")</f>
        <v>否</v>
      </c>
      <c r="L2487" s="8">
        <f t="shared" si="268"/>
        <v>0</v>
      </c>
      <c r="M2487" s="8">
        <f t="shared" si="269"/>
        <v>0</v>
      </c>
      <c r="N2487" s="8">
        <f t="shared" si="270"/>
        <v>0</v>
      </c>
      <c r="O2487" s="8">
        <f t="shared" si="271"/>
        <v>0</v>
      </c>
      <c r="P2487" s="8">
        <f>IF(K2487&lt;&gt;"是",0,IF(税费设置!$B$6="是",E2487/(1+税费设置!$B$10),E2487))</f>
        <v>0</v>
      </c>
      <c r="Q2487" s="8">
        <f>IF(K2487&lt;&gt;"是",0,P2487*税费设置!$B$8)</f>
        <v>0</v>
      </c>
      <c r="R2487" s="8">
        <f>IF(K2487&lt;&gt;"是",0,P2487*税费设置!$B$9)</f>
        <v>0</v>
      </c>
      <c r="S2487" s="8">
        <f t="shared" si="272"/>
        <v>0</v>
      </c>
    </row>
    <row r="2488" spans="1:19" ht="13.9">
      <c r="A2488" s="6" t="str">
        <f>IF(总支出!A2488="","",总支出!A2488)</f>
        <v/>
      </c>
      <c r="B2488" s="7" t="str">
        <f>IF(总支出!B2488="","",总支出!B2488)</f>
        <v/>
      </c>
      <c r="C2488" s="6" t="str">
        <f t="shared" si="266"/>
        <v/>
      </c>
      <c r="D2488" s="6" t="str">
        <f>IF(总支出!C2488="","",总支出!C2488)</f>
        <v/>
      </c>
      <c r="E2488" s="8" t="str">
        <f>IF(总支出!D2488="","",总支出!D2488)</f>
        <v/>
      </c>
      <c r="F2488" s="6" t="str">
        <f>IF(总支出!E2488="","",总支出!E2488)</f>
        <v/>
      </c>
      <c r="G2488" s="6" t="str">
        <f>IF(总支出!H2488="","",总支出!H2488)</f>
        <v/>
      </c>
      <c r="H2488" s="6" t="str">
        <f>IF(总支出!I2488="","自动",总支出!I2488)</f>
        <v>自动</v>
      </c>
      <c r="I2488" s="6" t="str">
        <f>IF(F2488="","",IFERROR(VLOOKUP(F2488,税费设置!$A$15:$B$27,2,FALSE),"含税不明"))</f>
        <v/>
      </c>
      <c r="J2488" s="6" t="str">
        <f t="shared" si="267"/>
        <v/>
      </c>
      <c r="K2488" s="6" t="str">
        <f>IF(AND(税费设置!$B$5="是",G2488="个人支出",J2488="应税"),"是","否")</f>
        <v>否</v>
      </c>
      <c r="L2488" s="8">
        <f t="shared" si="268"/>
        <v>0</v>
      </c>
      <c r="M2488" s="8">
        <f t="shared" si="269"/>
        <v>0</v>
      </c>
      <c r="N2488" s="8">
        <f t="shared" si="270"/>
        <v>0</v>
      </c>
      <c r="O2488" s="8">
        <f t="shared" si="271"/>
        <v>0</v>
      </c>
      <c r="P2488" s="8">
        <f>IF(K2488&lt;&gt;"是",0,IF(税费设置!$B$6="是",E2488/(1+税费设置!$B$10),E2488))</f>
        <v>0</v>
      </c>
      <c r="Q2488" s="8">
        <f>IF(K2488&lt;&gt;"是",0,P2488*税费设置!$B$8)</f>
        <v>0</v>
      </c>
      <c r="R2488" s="8">
        <f>IF(K2488&lt;&gt;"是",0,P2488*税费设置!$B$9)</f>
        <v>0</v>
      </c>
      <c r="S2488" s="8">
        <f t="shared" si="272"/>
        <v>0</v>
      </c>
    </row>
    <row r="2489" spans="1:19" ht="13.9">
      <c r="A2489" s="6" t="str">
        <f>IF(总支出!A2489="","",总支出!A2489)</f>
        <v/>
      </c>
      <c r="B2489" s="7" t="str">
        <f>IF(总支出!B2489="","",总支出!B2489)</f>
        <v/>
      </c>
      <c r="C2489" s="6" t="str">
        <f t="shared" si="266"/>
        <v/>
      </c>
      <c r="D2489" s="6" t="str">
        <f>IF(总支出!C2489="","",总支出!C2489)</f>
        <v/>
      </c>
      <c r="E2489" s="8" t="str">
        <f>IF(总支出!D2489="","",总支出!D2489)</f>
        <v/>
      </c>
      <c r="F2489" s="6" t="str">
        <f>IF(总支出!E2489="","",总支出!E2489)</f>
        <v/>
      </c>
      <c r="G2489" s="6" t="str">
        <f>IF(总支出!H2489="","",总支出!H2489)</f>
        <v/>
      </c>
      <c r="H2489" s="6" t="str">
        <f>IF(总支出!I2489="","自动",总支出!I2489)</f>
        <v>自动</v>
      </c>
      <c r="I2489" s="6" t="str">
        <f>IF(F2489="","",IFERROR(VLOOKUP(F2489,税费设置!$A$15:$B$27,2,FALSE),"含税不明"))</f>
        <v/>
      </c>
      <c r="J2489" s="6" t="str">
        <f t="shared" si="267"/>
        <v/>
      </c>
      <c r="K2489" s="6" t="str">
        <f>IF(AND(税费设置!$B$5="是",G2489="个人支出",J2489="应税"),"是","否")</f>
        <v>否</v>
      </c>
      <c r="L2489" s="8">
        <f t="shared" si="268"/>
        <v>0</v>
      </c>
      <c r="M2489" s="8">
        <f t="shared" si="269"/>
        <v>0</v>
      </c>
      <c r="N2489" s="8">
        <f t="shared" si="270"/>
        <v>0</v>
      </c>
      <c r="O2489" s="8">
        <f t="shared" si="271"/>
        <v>0</v>
      </c>
      <c r="P2489" s="8">
        <f>IF(K2489&lt;&gt;"是",0,IF(税费设置!$B$6="是",E2489/(1+税费设置!$B$10),E2489))</f>
        <v>0</v>
      </c>
      <c r="Q2489" s="8">
        <f>IF(K2489&lt;&gt;"是",0,P2489*税费设置!$B$8)</f>
        <v>0</v>
      </c>
      <c r="R2489" s="8">
        <f>IF(K2489&lt;&gt;"是",0,P2489*税费设置!$B$9)</f>
        <v>0</v>
      </c>
      <c r="S2489" s="8">
        <f t="shared" si="272"/>
        <v>0</v>
      </c>
    </row>
    <row r="2490" spans="1:19" ht="13.9">
      <c r="A2490" s="6" t="str">
        <f>IF(总支出!A2490="","",总支出!A2490)</f>
        <v/>
      </c>
      <c r="B2490" s="7" t="str">
        <f>IF(总支出!B2490="","",总支出!B2490)</f>
        <v/>
      </c>
      <c r="C2490" s="6" t="str">
        <f t="shared" si="266"/>
        <v/>
      </c>
      <c r="D2490" s="6" t="str">
        <f>IF(总支出!C2490="","",总支出!C2490)</f>
        <v/>
      </c>
      <c r="E2490" s="8" t="str">
        <f>IF(总支出!D2490="","",总支出!D2490)</f>
        <v/>
      </c>
      <c r="F2490" s="6" t="str">
        <f>IF(总支出!E2490="","",总支出!E2490)</f>
        <v/>
      </c>
      <c r="G2490" s="6" t="str">
        <f>IF(总支出!H2490="","",总支出!H2490)</f>
        <v/>
      </c>
      <c r="H2490" s="6" t="str">
        <f>IF(总支出!I2490="","自动",总支出!I2490)</f>
        <v>自动</v>
      </c>
      <c r="I2490" s="6" t="str">
        <f>IF(F2490="","",IFERROR(VLOOKUP(F2490,税费设置!$A$15:$B$27,2,FALSE),"含税不明"))</f>
        <v/>
      </c>
      <c r="J2490" s="6" t="str">
        <f t="shared" si="267"/>
        <v/>
      </c>
      <c r="K2490" s="6" t="str">
        <f>IF(AND(税费设置!$B$5="是",G2490="个人支出",J2490="应税"),"是","否")</f>
        <v>否</v>
      </c>
      <c r="L2490" s="8">
        <f t="shared" si="268"/>
        <v>0</v>
      </c>
      <c r="M2490" s="8">
        <f t="shared" si="269"/>
        <v>0</v>
      </c>
      <c r="N2490" s="8">
        <f t="shared" si="270"/>
        <v>0</v>
      </c>
      <c r="O2490" s="8">
        <f t="shared" si="271"/>
        <v>0</v>
      </c>
      <c r="P2490" s="8">
        <f>IF(K2490&lt;&gt;"是",0,IF(税费设置!$B$6="是",E2490/(1+税费设置!$B$10),E2490))</f>
        <v>0</v>
      </c>
      <c r="Q2490" s="8">
        <f>IF(K2490&lt;&gt;"是",0,P2490*税费设置!$B$8)</f>
        <v>0</v>
      </c>
      <c r="R2490" s="8">
        <f>IF(K2490&lt;&gt;"是",0,P2490*税费设置!$B$9)</f>
        <v>0</v>
      </c>
      <c r="S2490" s="8">
        <f t="shared" si="272"/>
        <v>0</v>
      </c>
    </row>
    <row r="2491" spans="1:19" ht="13.9">
      <c r="A2491" s="6" t="str">
        <f>IF(总支出!A2491="","",总支出!A2491)</f>
        <v/>
      </c>
      <c r="B2491" s="7" t="str">
        <f>IF(总支出!B2491="","",总支出!B2491)</f>
        <v/>
      </c>
      <c r="C2491" s="6" t="str">
        <f t="shared" si="266"/>
        <v/>
      </c>
      <c r="D2491" s="6" t="str">
        <f>IF(总支出!C2491="","",总支出!C2491)</f>
        <v/>
      </c>
      <c r="E2491" s="8" t="str">
        <f>IF(总支出!D2491="","",总支出!D2491)</f>
        <v/>
      </c>
      <c r="F2491" s="6" t="str">
        <f>IF(总支出!E2491="","",总支出!E2491)</f>
        <v/>
      </c>
      <c r="G2491" s="6" t="str">
        <f>IF(总支出!H2491="","",总支出!H2491)</f>
        <v/>
      </c>
      <c r="H2491" s="6" t="str">
        <f>IF(总支出!I2491="","自动",总支出!I2491)</f>
        <v>自动</v>
      </c>
      <c r="I2491" s="6" t="str">
        <f>IF(F2491="","",IFERROR(VLOOKUP(F2491,税费设置!$A$15:$B$27,2,FALSE),"含税不明"))</f>
        <v/>
      </c>
      <c r="J2491" s="6" t="str">
        <f t="shared" si="267"/>
        <v/>
      </c>
      <c r="K2491" s="6" t="str">
        <f>IF(AND(税费设置!$B$5="是",G2491="个人支出",J2491="应税"),"是","否")</f>
        <v>否</v>
      </c>
      <c r="L2491" s="8">
        <f t="shared" si="268"/>
        <v>0</v>
      </c>
      <c r="M2491" s="8">
        <f t="shared" si="269"/>
        <v>0</v>
      </c>
      <c r="N2491" s="8">
        <f t="shared" si="270"/>
        <v>0</v>
      </c>
      <c r="O2491" s="8">
        <f t="shared" si="271"/>
        <v>0</v>
      </c>
      <c r="P2491" s="8">
        <f>IF(K2491&lt;&gt;"是",0,IF(税费设置!$B$6="是",E2491/(1+税费设置!$B$10),E2491))</f>
        <v>0</v>
      </c>
      <c r="Q2491" s="8">
        <f>IF(K2491&lt;&gt;"是",0,P2491*税费设置!$B$8)</f>
        <v>0</v>
      </c>
      <c r="R2491" s="8">
        <f>IF(K2491&lt;&gt;"是",0,P2491*税费设置!$B$9)</f>
        <v>0</v>
      </c>
      <c r="S2491" s="8">
        <f t="shared" si="272"/>
        <v>0</v>
      </c>
    </row>
    <row r="2492" spans="1:19" ht="13.9">
      <c r="A2492" s="6" t="str">
        <f>IF(总支出!A2492="","",总支出!A2492)</f>
        <v/>
      </c>
      <c r="B2492" s="7" t="str">
        <f>IF(总支出!B2492="","",总支出!B2492)</f>
        <v/>
      </c>
      <c r="C2492" s="6" t="str">
        <f t="shared" si="266"/>
        <v/>
      </c>
      <c r="D2492" s="6" t="str">
        <f>IF(总支出!C2492="","",总支出!C2492)</f>
        <v/>
      </c>
      <c r="E2492" s="8" t="str">
        <f>IF(总支出!D2492="","",总支出!D2492)</f>
        <v/>
      </c>
      <c r="F2492" s="6" t="str">
        <f>IF(总支出!E2492="","",总支出!E2492)</f>
        <v/>
      </c>
      <c r="G2492" s="6" t="str">
        <f>IF(总支出!H2492="","",总支出!H2492)</f>
        <v/>
      </c>
      <c r="H2492" s="6" t="str">
        <f>IF(总支出!I2492="","自动",总支出!I2492)</f>
        <v>自动</v>
      </c>
      <c r="I2492" s="6" t="str">
        <f>IF(F2492="","",IFERROR(VLOOKUP(F2492,税费设置!$A$15:$B$27,2,FALSE),"含税不明"))</f>
        <v/>
      </c>
      <c r="J2492" s="6" t="str">
        <f t="shared" si="267"/>
        <v/>
      </c>
      <c r="K2492" s="6" t="str">
        <f>IF(AND(税费设置!$B$5="是",G2492="个人支出",J2492="应税"),"是","否")</f>
        <v>否</v>
      </c>
      <c r="L2492" s="8">
        <f t="shared" si="268"/>
        <v>0</v>
      </c>
      <c r="M2492" s="8">
        <f t="shared" si="269"/>
        <v>0</v>
      </c>
      <c r="N2492" s="8">
        <f t="shared" si="270"/>
        <v>0</v>
      </c>
      <c r="O2492" s="8">
        <f t="shared" si="271"/>
        <v>0</v>
      </c>
      <c r="P2492" s="8">
        <f>IF(K2492&lt;&gt;"是",0,IF(税费设置!$B$6="是",E2492/(1+税费设置!$B$10),E2492))</f>
        <v>0</v>
      </c>
      <c r="Q2492" s="8">
        <f>IF(K2492&lt;&gt;"是",0,P2492*税费设置!$B$8)</f>
        <v>0</v>
      </c>
      <c r="R2492" s="8">
        <f>IF(K2492&lt;&gt;"是",0,P2492*税费设置!$B$9)</f>
        <v>0</v>
      </c>
      <c r="S2492" s="8">
        <f t="shared" si="272"/>
        <v>0</v>
      </c>
    </row>
    <row r="2493" spans="1:19" ht="13.9">
      <c r="A2493" s="6" t="str">
        <f>IF(总支出!A2493="","",总支出!A2493)</f>
        <v/>
      </c>
      <c r="B2493" s="7" t="str">
        <f>IF(总支出!B2493="","",总支出!B2493)</f>
        <v/>
      </c>
      <c r="C2493" s="6" t="str">
        <f t="shared" si="266"/>
        <v/>
      </c>
      <c r="D2493" s="6" t="str">
        <f>IF(总支出!C2493="","",总支出!C2493)</f>
        <v/>
      </c>
      <c r="E2493" s="8" t="str">
        <f>IF(总支出!D2493="","",总支出!D2493)</f>
        <v/>
      </c>
      <c r="F2493" s="6" t="str">
        <f>IF(总支出!E2493="","",总支出!E2493)</f>
        <v/>
      </c>
      <c r="G2493" s="6" t="str">
        <f>IF(总支出!H2493="","",总支出!H2493)</f>
        <v/>
      </c>
      <c r="H2493" s="6" t="str">
        <f>IF(总支出!I2493="","自动",总支出!I2493)</f>
        <v>自动</v>
      </c>
      <c r="I2493" s="6" t="str">
        <f>IF(F2493="","",IFERROR(VLOOKUP(F2493,税费设置!$A$15:$B$27,2,FALSE),"含税不明"))</f>
        <v/>
      </c>
      <c r="J2493" s="6" t="str">
        <f t="shared" si="267"/>
        <v/>
      </c>
      <c r="K2493" s="6" t="str">
        <f>IF(AND(税费设置!$B$5="是",G2493="个人支出",J2493="应税"),"是","否")</f>
        <v>否</v>
      </c>
      <c r="L2493" s="8">
        <f t="shared" si="268"/>
        <v>0</v>
      </c>
      <c r="M2493" s="8">
        <f t="shared" si="269"/>
        <v>0</v>
      </c>
      <c r="N2493" s="8">
        <f t="shared" si="270"/>
        <v>0</v>
      </c>
      <c r="O2493" s="8">
        <f t="shared" si="271"/>
        <v>0</v>
      </c>
      <c r="P2493" s="8">
        <f>IF(K2493&lt;&gt;"是",0,IF(税费设置!$B$6="是",E2493/(1+税费设置!$B$10),E2493))</f>
        <v>0</v>
      </c>
      <c r="Q2493" s="8">
        <f>IF(K2493&lt;&gt;"是",0,P2493*税费设置!$B$8)</f>
        <v>0</v>
      </c>
      <c r="R2493" s="8">
        <f>IF(K2493&lt;&gt;"是",0,P2493*税费设置!$B$9)</f>
        <v>0</v>
      </c>
      <c r="S2493" s="8">
        <f t="shared" si="272"/>
        <v>0</v>
      </c>
    </row>
    <row r="2494" spans="1:19" ht="13.9">
      <c r="A2494" s="6" t="str">
        <f>IF(总支出!A2494="","",总支出!A2494)</f>
        <v/>
      </c>
      <c r="B2494" s="7" t="str">
        <f>IF(总支出!B2494="","",总支出!B2494)</f>
        <v/>
      </c>
      <c r="C2494" s="6" t="str">
        <f t="shared" si="266"/>
        <v/>
      </c>
      <c r="D2494" s="6" t="str">
        <f>IF(总支出!C2494="","",总支出!C2494)</f>
        <v/>
      </c>
      <c r="E2494" s="8" t="str">
        <f>IF(总支出!D2494="","",总支出!D2494)</f>
        <v/>
      </c>
      <c r="F2494" s="6" t="str">
        <f>IF(总支出!E2494="","",总支出!E2494)</f>
        <v/>
      </c>
      <c r="G2494" s="6" t="str">
        <f>IF(总支出!H2494="","",总支出!H2494)</f>
        <v/>
      </c>
      <c r="H2494" s="6" t="str">
        <f>IF(总支出!I2494="","自动",总支出!I2494)</f>
        <v>自动</v>
      </c>
      <c r="I2494" s="6" t="str">
        <f>IF(F2494="","",IFERROR(VLOOKUP(F2494,税费设置!$A$15:$B$27,2,FALSE),"含税不明"))</f>
        <v/>
      </c>
      <c r="J2494" s="6" t="str">
        <f t="shared" si="267"/>
        <v/>
      </c>
      <c r="K2494" s="6" t="str">
        <f>IF(AND(税费设置!$B$5="是",G2494="个人支出",J2494="应税"),"是","否")</f>
        <v>否</v>
      </c>
      <c r="L2494" s="8">
        <f t="shared" si="268"/>
        <v>0</v>
      </c>
      <c r="M2494" s="8">
        <f t="shared" si="269"/>
        <v>0</v>
      </c>
      <c r="N2494" s="8">
        <f t="shared" si="270"/>
        <v>0</v>
      </c>
      <c r="O2494" s="8">
        <f t="shared" si="271"/>
        <v>0</v>
      </c>
      <c r="P2494" s="8">
        <f>IF(K2494&lt;&gt;"是",0,IF(税费设置!$B$6="是",E2494/(1+税费设置!$B$10),E2494))</f>
        <v>0</v>
      </c>
      <c r="Q2494" s="8">
        <f>IF(K2494&lt;&gt;"是",0,P2494*税费设置!$B$8)</f>
        <v>0</v>
      </c>
      <c r="R2494" s="8">
        <f>IF(K2494&lt;&gt;"是",0,P2494*税费设置!$B$9)</f>
        <v>0</v>
      </c>
      <c r="S2494" s="8">
        <f t="shared" si="272"/>
        <v>0</v>
      </c>
    </row>
    <row r="2495" spans="1:19" ht="13.9">
      <c r="A2495" s="6" t="str">
        <f>IF(总支出!A2495="","",总支出!A2495)</f>
        <v/>
      </c>
      <c r="B2495" s="7" t="str">
        <f>IF(总支出!B2495="","",总支出!B2495)</f>
        <v/>
      </c>
      <c r="C2495" s="6" t="str">
        <f t="shared" si="266"/>
        <v/>
      </c>
      <c r="D2495" s="6" t="str">
        <f>IF(总支出!C2495="","",总支出!C2495)</f>
        <v/>
      </c>
      <c r="E2495" s="8" t="str">
        <f>IF(总支出!D2495="","",总支出!D2495)</f>
        <v/>
      </c>
      <c r="F2495" s="6" t="str">
        <f>IF(总支出!E2495="","",总支出!E2495)</f>
        <v/>
      </c>
      <c r="G2495" s="6" t="str">
        <f>IF(总支出!H2495="","",总支出!H2495)</f>
        <v/>
      </c>
      <c r="H2495" s="6" t="str">
        <f>IF(总支出!I2495="","自动",总支出!I2495)</f>
        <v>自动</v>
      </c>
      <c r="I2495" s="6" t="str">
        <f>IF(F2495="","",IFERROR(VLOOKUP(F2495,税费设置!$A$15:$B$27,2,FALSE),"含税不明"))</f>
        <v/>
      </c>
      <c r="J2495" s="6" t="str">
        <f t="shared" si="267"/>
        <v/>
      </c>
      <c r="K2495" s="6" t="str">
        <f>IF(AND(税费设置!$B$5="是",G2495="个人支出",J2495="应税"),"是","否")</f>
        <v>否</v>
      </c>
      <c r="L2495" s="8">
        <f t="shared" si="268"/>
        <v>0</v>
      </c>
      <c r="M2495" s="8">
        <f t="shared" si="269"/>
        <v>0</v>
      </c>
      <c r="N2495" s="8">
        <f t="shared" si="270"/>
        <v>0</v>
      </c>
      <c r="O2495" s="8">
        <f t="shared" si="271"/>
        <v>0</v>
      </c>
      <c r="P2495" s="8">
        <f>IF(K2495&lt;&gt;"是",0,IF(税费设置!$B$6="是",E2495/(1+税费设置!$B$10),E2495))</f>
        <v>0</v>
      </c>
      <c r="Q2495" s="8">
        <f>IF(K2495&lt;&gt;"是",0,P2495*税费设置!$B$8)</f>
        <v>0</v>
      </c>
      <c r="R2495" s="8">
        <f>IF(K2495&lt;&gt;"是",0,P2495*税费设置!$B$9)</f>
        <v>0</v>
      </c>
      <c r="S2495" s="8">
        <f t="shared" si="272"/>
        <v>0</v>
      </c>
    </row>
    <row r="2496" spans="1:19" ht="13.9">
      <c r="A2496" s="6" t="str">
        <f>IF(总支出!A2496="","",总支出!A2496)</f>
        <v/>
      </c>
      <c r="B2496" s="7" t="str">
        <f>IF(总支出!B2496="","",总支出!B2496)</f>
        <v/>
      </c>
      <c r="C2496" s="6" t="str">
        <f t="shared" si="266"/>
        <v/>
      </c>
      <c r="D2496" s="6" t="str">
        <f>IF(总支出!C2496="","",总支出!C2496)</f>
        <v/>
      </c>
      <c r="E2496" s="8" t="str">
        <f>IF(总支出!D2496="","",总支出!D2496)</f>
        <v/>
      </c>
      <c r="F2496" s="6" t="str">
        <f>IF(总支出!E2496="","",总支出!E2496)</f>
        <v/>
      </c>
      <c r="G2496" s="6" t="str">
        <f>IF(总支出!H2496="","",总支出!H2496)</f>
        <v/>
      </c>
      <c r="H2496" s="6" t="str">
        <f>IF(总支出!I2496="","自动",总支出!I2496)</f>
        <v>自动</v>
      </c>
      <c r="I2496" s="6" t="str">
        <f>IF(F2496="","",IFERROR(VLOOKUP(F2496,税费设置!$A$15:$B$27,2,FALSE),"含税不明"))</f>
        <v/>
      </c>
      <c r="J2496" s="6" t="str">
        <f t="shared" si="267"/>
        <v/>
      </c>
      <c r="K2496" s="6" t="str">
        <f>IF(AND(税费设置!$B$5="是",G2496="个人支出",J2496="应税"),"是","否")</f>
        <v>否</v>
      </c>
      <c r="L2496" s="8">
        <f t="shared" si="268"/>
        <v>0</v>
      </c>
      <c r="M2496" s="8">
        <f t="shared" si="269"/>
        <v>0</v>
      </c>
      <c r="N2496" s="8">
        <f t="shared" si="270"/>
        <v>0</v>
      </c>
      <c r="O2496" s="8">
        <f t="shared" si="271"/>
        <v>0</v>
      </c>
      <c r="P2496" s="8">
        <f>IF(K2496&lt;&gt;"是",0,IF(税费设置!$B$6="是",E2496/(1+税费设置!$B$10),E2496))</f>
        <v>0</v>
      </c>
      <c r="Q2496" s="8">
        <f>IF(K2496&lt;&gt;"是",0,P2496*税费设置!$B$8)</f>
        <v>0</v>
      </c>
      <c r="R2496" s="8">
        <f>IF(K2496&lt;&gt;"是",0,P2496*税费设置!$B$9)</f>
        <v>0</v>
      </c>
      <c r="S2496" s="8">
        <f t="shared" si="272"/>
        <v>0</v>
      </c>
    </row>
    <row r="2497" spans="1:19" ht="13.9">
      <c r="A2497" s="6" t="str">
        <f>IF(总支出!A2497="","",总支出!A2497)</f>
        <v/>
      </c>
      <c r="B2497" s="7" t="str">
        <f>IF(总支出!B2497="","",总支出!B2497)</f>
        <v/>
      </c>
      <c r="C2497" s="6" t="str">
        <f t="shared" si="266"/>
        <v/>
      </c>
      <c r="D2497" s="6" t="str">
        <f>IF(总支出!C2497="","",总支出!C2497)</f>
        <v/>
      </c>
      <c r="E2497" s="8" t="str">
        <f>IF(总支出!D2497="","",总支出!D2497)</f>
        <v/>
      </c>
      <c r="F2497" s="6" t="str">
        <f>IF(总支出!E2497="","",总支出!E2497)</f>
        <v/>
      </c>
      <c r="G2497" s="6" t="str">
        <f>IF(总支出!H2497="","",总支出!H2497)</f>
        <v/>
      </c>
      <c r="H2497" s="6" t="str">
        <f>IF(总支出!I2497="","自动",总支出!I2497)</f>
        <v>自动</v>
      </c>
      <c r="I2497" s="6" t="str">
        <f>IF(F2497="","",IFERROR(VLOOKUP(F2497,税费设置!$A$15:$B$27,2,FALSE),"含税不明"))</f>
        <v/>
      </c>
      <c r="J2497" s="6" t="str">
        <f t="shared" si="267"/>
        <v/>
      </c>
      <c r="K2497" s="6" t="str">
        <f>IF(AND(税费设置!$B$5="是",G2497="个人支出",J2497="应税"),"是","否")</f>
        <v>否</v>
      </c>
      <c r="L2497" s="8">
        <f t="shared" si="268"/>
        <v>0</v>
      </c>
      <c r="M2497" s="8">
        <f t="shared" si="269"/>
        <v>0</v>
      </c>
      <c r="N2497" s="8">
        <f t="shared" si="270"/>
        <v>0</v>
      </c>
      <c r="O2497" s="8">
        <f t="shared" si="271"/>
        <v>0</v>
      </c>
      <c r="P2497" s="8">
        <f>IF(K2497&lt;&gt;"是",0,IF(税费设置!$B$6="是",E2497/(1+税费设置!$B$10),E2497))</f>
        <v>0</v>
      </c>
      <c r="Q2497" s="8">
        <f>IF(K2497&lt;&gt;"是",0,P2497*税费设置!$B$8)</f>
        <v>0</v>
      </c>
      <c r="R2497" s="8">
        <f>IF(K2497&lt;&gt;"是",0,P2497*税费设置!$B$9)</f>
        <v>0</v>
      </c>
      <c r="S2497" s="8">
        <f t="shared" si="272"/>
        <v>0</v>
      </c>
    </row>
    <row r="2498" spans="1:19" ht="13.9">
      <c r="A2498" s="6" t="str">
        <f>IF(总支出!A2498="","",总支出!A2498)</f>
        <v/>
      </c>
      <c r="B2498" s="7" t="str">
        <f>IF(总支出!B2498="","",总支出!B2498)</f>
        <v/>
      </c>
      <c r="C2498" s="6" t="str">
        <f t="shared" si="266"/>
        <v/>
      </c>
      <c r="D2498" s="6" t="str">
        <f>IF(总支出!C2498="","",总支出!C2498)</f>
        <v/>
      </c>
      <c r="E2498" s="8" t="str">
        <f>IF(总支出!D2498="","",总支出!D2498)</f>
        <v/>
      </c>
      <c r="F2498" s="6" t="str">
        <f>IF(总支出!E2498="","",总支出!E2498)</f>
        <v/>
      </c>
      <c r="G2498" s="6" t="str">
        <f>IF(总支出!H2498="","",总支出!H2498)</f>
        <v/>
      </c>
      <c r="H2498" s="6" t="str">
        <f>IF(总支出!I2498="","自动",总支出!I2498)</f>
        <v>自动</v>
      </c>
      <c r="I2498" s="6" t="str">
        <f>IF(F2498="","",IFERROR(VLOOKUP(F2498,税费设置!$A$15:$B$27,2,FALSE),"含税不明"))</f>
        <v/>
      </c>
      <c r="J2498" s="6" t="str">
        <f t="shared" si="267"/>
        <v/>
      </c>
      <c r="K2498" s="6" t="str">
        <f>IF(AND(税费设置!$B$5="是",G2498="个人支出",J2498="应税"),"是","否")</f>
        <v>否</v>
      </c>
      <c r="L2498" s="8">
        <f t="shared" si="268"/>
        <v>0</v>
      </c>
      <c r="M2498" s="8">
        <f t="shared" si="269"/>
        <v>0</v>
      </c>
      <c r="N2498" s="8">
        <f t="shared" si="270"/>
        <v>0</v>
      </c>
      <c r="O2498" s="8">
        <f t="shared" si="271"/>
        <v>0</v>
      </c>
      <c r="P2498" s="8">
        <f>IF(K2498&lt;&gt;"是",0,IF(税费设置!$B$6="是",E2498/(1+税费设置!$B$10),E2498))</f>
        <v>0</v>
      </c>
      <c r="Q2498" s="8">
        <f>IF(K2498&lt;&gt;"是",0,P2498*税费设置!$B$8)</f>
        <v>0</v>
      </c>
      <c r="R2498" s="8">
        <f>IF(K2498&lt;&gt;"是",0,P2498*税费设置!$B$9)</f>
        <v>0</v>
      </c>
      <c r="S2498" s="8">
        <f t="shared" si="272"/>
        <v>0</v>
      </c>
    </row>
    <row r="2499" spans="1:19" ht="13.9">
      <c r="A2499" s="6" t="str">
        <f>IF(总支出!A2499="","",总支出!A2499)</f>
        <v/>
      </c>
      <c r="B2499" s="7" t="str">
        <f>IF(总支出!B2499="","",总支出!B2499)</f>
        <v/>
      </c>
      <c r="C2499" s="6" t="str">
        <f t="shared" si="266"/>
        <v/>
      </c>
      <c r="D2499" s="6" t="str">
        <f>IF(总支出!C2499="","",总支出!C2499)</f>
        <v/>
      </c>
      <c r="E2499" s="8" t="str">
        <f>IF(总支出!D2499="","",总支出!D2499)</f>
        <v/>
      </c>
      <c r="F2499" s="6" t="str">
        <f>IF(总支出!E2499="","",总支出!E2499)</f>
        <v/>
      </c>
      <c r="G2499" s="6" t="str">
        <f>IF(总支出!H2499="","",总支出!H2499)</f>
        <v/>
      </c>
      <c r="H2499" s="6" t="str">
        <f>IF(总支出!I2499="","自动",总支出!I2499)</f>
        <v>自动</v>
      </c>
      <c r="I2499" s="6" t="str">
        <f>IF(F2499="","",IFERROR(VLOOKUP(F2499,税费设置!$A$15:$B$27,2,FALSE),"含税不明"))</f>
        <v/>
      </c>
      <c r="J2499" s="6" t="str">
        <f t="shared" si="267"/>
        <v/>
      </c>
      <c r="K2499" s="6" t="str">
        <f>IF(AND(税费设置!$B$5="是",G2499="个人支出",J2499="应税"),"是","否")</f>
        <v>否</v>
      </c>
      <c r="L2499" s="8">
        <f t="shared" si="268"/>
        <v>0</v>
      </c>
      <c r="M2499" s="8">
        <f t="shared" si="269"/>
        <v>0</v>
      </c>
      <c r="N2499" s="8">
        <f t="shared" si="270"/>
        <v>0</v>
      </c>
      <c r="O2499" s="8">
        <f t="shared" si="271"/>
        <v>0</v>
      </c>
      <c r="P2499" s="8">
        <f>IF(K2499&lt;&gt;"是",0,IF(税费设置!$B$6="是",E2499/(1+税费设置!$B$10),E2499))</f>
        <v>0</v>
      </c>
      <c r="Q2499" s="8">
        <f>IF(K2499&lt;&gt;"是",0,P2499*税费设置!$B$8)</f>
        <v>0</v>
      </c>
      <c r="R2499" s="8">
        <f>IF(K2499&lt;&gt;"是",0,P2499*税费设置!$B$9)</f>
        <v>0</v>
      </c>
      <c r="S2499" s="8">
        <f t="shared" si="272"/>
        <v>0</v>
      </c>
    </row>
    <row r="2500" spans="1:19" ht="13.9">
      <c r="A2500" s="6" t="str">
        <f>IF(总支出!A2500="","",总支出!A2500)</f>
        <v/>
      </c>
      <c r="B2500" s="7" t="str">
        <f>IF(总支出!B2500="","",总支出!B2500)</f>
        <v/>
      </c>
      <c r="C2500" s="6" t="str">
        <f t="shared" ref="C2500:C2563" si="273">IF(B2500="","",TEXT(B2500,"yyyy-mm"))</f>
        <v/>
      </c>
      <c r="D2500" s="6" t="str">
        <f>IF(总支出!C2500="","",总支出!C2500)</f>
        <v/>
      </c>
      <c r="E2500" s="8" t="str">
        <f>IF(总支出!D2500="","",总支出!D2500)</f>
        <v/>
      </c>
      <c r="F2500" s="6" t="str">
        <f>IF(总支出!E2500="","",总支出!E2500)</f>
        <v/>
      </c>
      <c r="G2500" s="6" t="str">
        <f>IF(总支出!H2500="","",总支出!H2500)</f>
        <v/>
      </c>
      <c r="H2500" s="6" t="str">
        <f>IF(总支出!I2500="","自动",总支出!I2500)</f>
        <v>自动</v>
      </c>
      <c r="I2500" s="6" t="str">
        <f>IF(F2500="","",IFERROR(VLOOKUP(F2500,税费设置!$A$15:$B$27,2,FALSE),"含税不明"))</f>
        <v/>
      </c>
      <c r="J2500" s="6" t="str">
        <f t="shared" ref="J2500:J2563" si="274">IF(D2500="","",IF(H2500="自动",I2500,H2500))</f>
        <v/>
      </c>
      <c r="K2500" s="6" t="str">
        <f>IF(AND(税费设置!$B$5="是",G2500="个人支出",J2500="应税"),"是","否")</f>
        <v>否</v>
      </c>
      <c r="L2500" s="8">
        <f t="shared" ref="L2500:L2563" si="275">IF(K2500="是",E2500,0)</f>
        <v>0</v>
      </c>
      <c r="M2500" s="8">
        <f t="shared" ref="M2500:M2563" si="276">IF(AND(G2500="个人支出",J2500="零税率"),E2500,0)</f>
        <v>0</v>
      </c>
      <c r="N2500" s="8">
        <f t="shared" ref="N2500:N2563" si="277">IF(AND(G2500="个人支出",J2500="免税"),E2500,0)</f>
        <v>0</v>
      </c>
      <c r="O2500" s="8">
        <f t="shared" ref="O2500:O2563" si="278">IF(AND(G2500="个人支出",OR(J2500="含税不明",J2500="不适用")),E2500,0)</f>
        <v>0</v>
      </c>
      <c r="P2500" s="8">
        <f>IF(K2500&lt;&gt;"是",0,IF(税费设置!$B$6="是",E2500/(1+税费设置!$B$10),E2500))</f>
        <v>0</v>
      </c>
      <c r="Q2500" s="8">
        <f>IF(K2500&lt;&gt;"是",0,P2500*税费设置!$B$8)</f>
        <v>0</v>
      </c>
      <c r="R2500" s="8">
        <f>IF(K2500&lt;&gt;"是",0,P2500*税费设置!$B$9)</f>
        <v>0</v>
      </c>
      <c r="S2500" s="8">
        <f t="shared" ref="S2500:S2563" si="279">Q2500+R2500</f>
        <v>0</v>
      </c>
    </row>
    <row r="2501" spans="1:19" ht="13.9">
      <c r="A2501" s="6" t="str">
        <f>IF(总支出!A2501="","",总支出!A2501)</f>
        <v/>
      </c>
      <c r="B2501" s="7" t="str">
        <f>IF(总支出!B2501="","",总支出!B2501)</f>
        <v/>
      </c>
      <c r="C2501" s="6" t="str">
        <f t="shared" si="273"/>
        <v/>
      </c>
      <c r="D2501" s="6" t="str">
        <f>IF(总支出!C2501="","",总支出!C2501)</f>
        <v/>
      </c>
      <c r="E2501" s="8" t="str">
        <f>IF(总支出!D2501="","",总支出!D2501)</f>
        <v/>
      </c>
      <c r="F2501" s="6" t="str">
        <f>IF(总支出!E2501="","",总支出!E2501)</f>
        <v/>
      </c>
      <c r="G2501" s="6" t="str">
        <f>IF(总支出!H2501="","",总支出!H2501)</f>
        <v/>
      </c>
      <c r="H2501" s="6" t="str">
        <f>IF(总支出!I2501="","自动",总支出!I2501)</f>
        <v>自动</v>
      </c>
      <c r="I2501" s="6" t="str">
        <f>IF(F2501="","",IFERROR(VLOOKUP(F2501,税费设置!$A$15:$B$27,2,FALSE),"含税不明"))</f>
        <v/>
      </c>
      <c r="J2501" s="6" t="str">
        <f t="shared" si="274"/>
        <v/>
      </c>
      <c r="K2501" s="6" t="str">
        <f>IF(AND(税费设置!$B$5="是",G2501="个人支出",J2501="应税"),"是","否")</f>
        <v>否</v>
      </c>
      <c r="L2501" s="8">
        <f t="shared" si="275"/>
        <v>0</v>
      </c>
      <c r="M2501" s="8">
        <f t="shared" si="276"/>
        <v>0</v>
      </c>
      <c r="N2501" s="8">
        <f t="shared" si="277"/>
        <v>0</v>
      </c>
      <c r="O2501" s="8">
        <f t="shared" si="278"/>
        <v>0</v>
      </c>
      <c r="P2501" s="8">
        <f>IF(K2501&lt;&gt;"是",0,IF(税费设置!$B$6="是",E2501/(1+税费设置!$B$10),E2501))</f>
        <v>0</v>
      </c>
      <c r="Q2501" s="8">
        <f>IF(K2501&lt;&gt;"是",0,P2501*税费设置!$B$8)</f>
        <v>0</v>
      </c>
      <c r="R2501" s="8">
        <f>IF(K2501&lt;&gt;"是",0,P2501*税费设置!$B$9)</f>
        <v>0</v>
      </c>
      <c r="S2501" s="8">
        <f t="shared" si="279"/>
        <v>0</v>
      </c>
    </row>
    <row r="2502" spans="1:19" ht="13.9">
      <c r="A2502" s="6" t="str">
        <f>IF(总支出!A2502="","",总支出!A2502)</f>
        <v/>
      </c>
      <c r="B2502" s="7" t="str">
        <f>IF(总支出!B2502="","",总支出!B2502)</f>
        <v/>
      </c>
      <c r="C2502" s="6" t="str">
        <f t="shared" si="273"/>
        <v/>
      </c>
      <c r="D2502" s="6" t="str">
        <f>IF(总支出!C2502="","",总支出!C2502)</f>
        <v/>
      </c>
      <c r="E2502" s="8" t="str">
        <f>IF(总支出!D2502="","",总支出!D2502)</f>
        <v/>
      </c>
      <c r="F2502" s="6" t="str">
        <f>IF(总支出!E2502="","",总支出!E2502)</f>
        <v/>
      </c>
      <c r="G2502" s="6" t="str">
        <f>IF(总支出!H2502="","",总支出!H2502)</f>
        <v/>
      </c>
      <c r="H2502" s="6" t="str">
        <f>IF(总支出!I2502="","自动",总支出!I2502)</f>
        <v>自动</v>
      </c>
      <c r="I2502" s="6" t="str">
        <f>IF(F2502="","",IFERROR(VLOOKUP(F2502,税费设置!$A$15:$B$27,2,FALSE),"含税不明"))</f>
        <v/>
      </c>
      <c r="J2502" s="6" t="str">
        <f t="shared" si="274"/>
        <v/>
      </c>
      <c r="K2502" s="6" t="str">
        <f>IF(AND(税费设置!$B$5="是",G2502="个人支出",J2502="应税"),"是","否")</f>
        <v>否</v>
      </c>
      <c r="L2502" s="8">
        <f t="shared" si="275"/>
        <v>0</v>
      </c>
      <c r="M2502" s="8">
        <f t="shared" si="276"/>
        <v>0</v>
      </c>
      <c r="N2502" s="8">
        <f t="shared" si="277"/>
        <v>0</v>
      </c>
      <c r="O2502" s="8">
        <f t="shared" si="278"/>
        <v>0</v>
      </c>
      <c r="P2502" s="8">
        <f>IF(K2502&lt;&gt;"是",0,IF(税费设置!$B$6="是",E2502/(1+税费设置!$B$10),E2502))</f>
        <v>0</v>
      </c>
      <c r="Q2502" s="8">
        <f>IF(K2502&lt;&gt;"是",0,P2502*税费设置!$B$8)</f>
        <v>0</v>
      </c>
      <c r="R2502" s="8">
        <f>IF(K2502&lt;&gt;"是",0,P2502*税费设置!$B$9)</f>
        <v>0</v>
      </c>
      <c r="S2502" s="8">
        <f t="shared" si="279"/>
        <v>0</v>
      </c>
    </row>
    <row r="2503" spans="1:19" ht="13.9">
      <c r="A2503" s="6" t="str">
        <f>IF(总支出!A2503="","",总支出!A2503)</f>
        <v/>
      </c>
      <c r="B2503" s="7" t="str">
        <f>IF(总支出!B2503="","",总支出!B2503)</f>
        <v/>
      </c>
      <c r="C2503" s="6" t="str">
        <f t="shared" si="273"/>
        <v/>
      </c>
      <c r="D2503" s="6" t="str">
        <f>IF(总支出!C2503="","",总支出!C2503)</f>
        <v/>
      </c>
      <c r="E2503" s="8" t="str">
        <f>IF(总支出!D2503="","",总支出!D2503)</f>
        <v/>
      </c>
      <c r="F2503" s="6" t="str">
        <f>IF(总支出!E2503="","",总支出!E2503)</f>
        <v/>
      </c>
      <c r="G2503" s="6" t="str">
        <f>IF(总支出!H2503="","",总支出!H2503)</f>
        <v/>
      </c>
      <c r="H2503" s="6" t="str">
        <f>IF(总支出!I2503="","自动",总支出!I2503)</f>
        <v>自动</v>
      </c>
      <c r="I2503" s="6" t="str">
        <f>IF(F2503="","",IFERROR(VLOOKUP(F2503,税费设置!$A$15:$B$27,2,FALSE),"含税不明"))</f>
        <v/>
      </c>
      <c r="J2503" s="6" t="str">
        <f t="shared" si="274"/>
        <v/>
      </c>
      <c r="K2503" s="6" t="str">
        <f>IF(AND(税费设置!$B$5="是",G2503="个人支出",J2503="应税"),"是","否")</f>
        <v>否</v>
      </c>
      <c r="L2503" s="8">
        <f t="shared" si="275"/>
        <v>0</v>
      </c>
      <c r="M2503" s="8">
        <f t="shared" si="276"/>
        <v>0</v>
      </c>
      <c r="N2503" s="8">
        <f t="shared" si="277"/>
        <v>0</v>
      </c>
      <c r="O2503" s="8">
        <f t="shared" si="278"/>
        <v>0</v>
      </c>
      <c r="P2503" s="8">
        <f>IF(K2503&lt;&gt;"是",0,IF(税费设置!$B$6="是",E2503/(1+税费设置!$B$10),E2503))</f>
        <v>0</v>
      </c>
      <c r="Q2503" s="8">
        <f>IF(K2503&lt;&gt;"是",0,P2503*税费设置!$B$8)</f>
        <v>0</v>
      </c>
      <c r="R2503" s="8">
        <f>IF(K2503&lt;&gt;"是",0,P2503*税费设置!$B$9)</f>
        <v>0</v>
      </c>
      <c r="S2503" s="8">
        <f t="shared" si="279"/>
        <v>0</v>
      </c>
    </row>
    <row r="2504" spans="1:19" ht="13.9">
      <c r="A2504" s="6" t="str">
        <f>IF(总支出!A2504="","",总支出!A2504)</f>
        <v/>
      </c>
      <c r="B2504" s="7" t="str">
        <f>IF(总支出!B2504="","",总支出!B2504)</f>
        <v/>
      </c>
      <c r="C2504" s="6" t="str">
        <f t="shared" si="273"/>
        <v/>
      </c>
      <c r="D2504" s="6" t="str">
        <f>IF(总支出!C2504="","",总支出!C2504)</f>
        <v/>
      </c>
      <c r="E2504" s="8" t="str">
        <f>IF(总支出!D2504="","",总支出!D2504)</f>
        <v/>
      </c>
      <c r="F2504" s="6" t="str">
        <f>IF(总支出!E2504="","",总支出!E2504)</f>
        <v/>
      </c>
      <c r="G2504" s="6" t="str">
        <f>IF(总支出!H2504="","",总支出!H2504)</f>
        <v/>
      </c>
      <c r="H2504" s="6" t="str">
        <f>IF(总支出!I2504="","自动",总支出!I2504)</f>
        <v>自动</v>
      </c>
      <c r="I2504" s="6" t="str">
        <f>IF(F2504="","",IFERROR(VLOOKUP(F2504,税费设置!$A$15:$B$27,2,FALSE),"含税不明"))</f>
        <v/>
      </c>
      <c r="J2504" s="6" t="str">
        <f t="shared" si="274"/>
        <v/>
      </c>
      <c r="K2504" s="6" t="str">
        <f>IF(AND(税费设置!$B$5="是",G2504="个人支出",J2504="应税"),"是","否")</f>
        <v>否</v>
      </c>
      <c r="L2504" s="8">
        <f t="shared" si="275"/>
        <v>0</v>
      </c>
      <c r="M2504" s="8">
        <f t="shared" si="276"/>
        <v>0</v>
      </c>
      <c r="N2504" s="8">
        <f t="shared" si="277"/>
        <v>0</v>
      </c>
      <c r="O2504" s="8">
        <f t="shared" si="278"/>
        <v>0</v>
      </c>
      <c r="P2504" s="8">
        <f>IF(K2504&lt;&gt;"是",0,IF(税费设置!$B$6="是",E2504/(1+税费设置!$B$10),E2504))</f>
        <v>0</v>
      </c>
      <c r="Q2504" s="8">
        <f>IF(K2504&lt;&gt;"是",0,P2504*税费设置!$B$8)</f>
        <v>0</v>
      </c>
      <c r="R2504" s="8">
        <f>IF(K2504&lt;&gt;"是",0,P2504*税费设置!$B$9)</f>
        <v>0</v>
      </c>
      <c r="S2504" s="8">
        <f t="shared" si="279"/>
        <v>0</v>
      </c>
    </row>
    <row r="2505" spans="1:19" ht="13.9">
      <c r="A2505" s="6" t="str">
        <f>IF(总支出!A2505="","",总支出!A2505)</f>
        <v/>
      </c>
      <c r="B2505" s="7" t="str">
        <f>IF(总支出!B2505="","",总支出!B2505)</f>
        <v/>
      </c>
      <c r="C2505" s="6" t="str">
        <f t="shared" si="273"/>
        <v/>
      </c>
      <c r="D2505" s="6" t="str">
        <f>IF(总支出!C2505="","",总支出!C2505)</f>
        <v/>
      </c>
      <c r="E2505" s="8" t="str">
        <f>IF(总支出!D2505="","",总支出!D2505)</f>
        <v/>
      </c>
      <c r="F2505" s="6" t="str">
        <f>IF(总支出!E2505="","",总支出!E2505)</f>
        <v/>
      </c>
      <c r="G2505" s="6" t="str">
        <f>IF(总支出!H2505="","",总支出!H2505)</f>
        <v/>
      </c>
      <c r="H2505" s="6" t="str">
        <f>IF(总支出!I2505="","自动",总支出!I2505)</f>
        <v>自动</v>
      </c>
      <c r="I2505" s="6" t="str">
        <f>IF(F2505="","",IFERROR(VLOOKUP(F2505,税费设置!$A$15:$B$27,2,FALSE),"含税不明"))</f>
        <v/>
      </c>
      <c r="J2505" s="6" t="str">
        <f t="shared" si="274"/>
        <v/>
      </c>
      <c r="K2505" s="6" t="str">
        <f>IF(AND(税费设置!$B$5="是",G2505="个人支出",J2505="应税"),"是","否")</f>
        <v>否</v>
      </c>
      <c r="L2505" s="8">
        <f t="shared" si="275"/>
        <v>0</v>
      </c>
      <c r="M2505" s="8">
        <f t="shared" si="276"/>
        <v>0</v>
      </c>
      <c r="N2505" s="8">
        <f t="shared" si="277"/>
        <v>0</v>
      </c>
      <c r="O2505" s="8">
        <f t="shared" si="278"/>
        <v>0</v>
      </c>
      <c r="P2505" s="8">
        <f>IF(K2505&lt;&gt;"是",0,IF(税费设置!$B$6="是",E2505/(1+税费设置!$B$10),E2505))</f>
        <v>0</v>
      </c>
      <c r="Q2505" s="8">
        <f>IF(K2505&lt;&gt;"是",0,P2505*税费设置!$B$8)</f>
        <v>0</v>
      </c>
      <c r="R2505" s="8">
        <f>IF(K2505&lt;&gt;"是",0,P2505*税费设置!$B$9)</f>
        <v>0</v>
      </c>
      <c r="S2505" s="8">
        <f t="shared" si="279"/>
        <v>0</v>
      </c>
    </row>
    <row r="2506" spans="1:19" ht="13.9">
      <c r="A2506" s="6" t="str">
        <f>IF(总支出!A2506="","",总支出!A2506)</f>
        <v/>
      </c>
      <c r="B2506" s="7" t="str">
        <f>IF(总支出!B2506="","",总支出!B2506)</f>
        <v/>
      </c>
      <c r="C2506" s="6" t="str">
        <f t="shared" si="273"/>
        <v/>
      </c>
      <c r="D2506" s="6" t="str">
        <f>IF(总支出!C2506="","",总支出!C2506)</f>
        <v/>
      </c>
      <c r="E2506" s="8" t="str">
        <f>IF(总支出!D2506="","",总支出!D2506)</f>
        <v/>
      </c>
      <c r="F2506" s="6" t="str">
        <f>IF(总支出!E2506="","",总支出!E2506)</f>
        <v/>
      </c>
      <c r="G2506" s="6" t="str">
        <f>IF(总支出!H2506="","",总支出!H2506)</f>
        <v/>
      </c>
      <c r="H2506" s="6" t="str">
        <f>IF(总支出!I2506="","自动",总支出!I2506)</f>
        <v>自动</v>
      </c>
      <c r="I2506" s="6" t="str">
        <f>IF(F2506="","",IFERROR(VLOOKUP(F2506,税费设置!$A$15:$B$27,2,FALSE),"含税不明"))</f>
        <v/>
      </c>
      <c r="J2506" s="6" t="str">
        <f t="shared" si="274"/>
        <v/>
      </c>
      <c r="K2506" s="6" t="str">
        <f>IF(AND(税费设置!$B$5="是",G2506="个人支出",J2506="应税"),"是","否")</f>
        <v>否</v>
      </c>
      <c r="L2506" s="8">
        <f t="shared" si="275"/>
        <v>0</v>
      </c>
      <c r="M2506" s="8">
        <f t="shared" si="276"/>
        <v>0</v>
      </c>
      <c r="N2506" s="8">
        <f t="shared" si="277"/>
        <v>0</v>
      </c>
      <c r="O2506" s="8">
        <f t="shared" si="278"/>
        <v>0</v>
      </c>
      <c r="P2506" s="8">
        <f>IF(K2506&lt;&gt;"是",0,IF(税费设置!$B$6="是",E2506/(1+税费设置!$B$10),E2506))</f>
        <v>0</v>
      </c>
      <c r="Q2506" s="8">
        <f>IF(K2506&lt;&gt;"是",0,P2506*税费设置!$B$8)</f>
        <v>0</v>
      </c>
      <c r="R2506" s="8">
        <f>IF(K2506&lt;&gt;"是",0,P2506*税费设置!$B$9)</f>
        <v>0</v>
      </c>
      <c r="S2506" s="8">
        <f t="shared" si="279"/>
        <v>0</v>
      </c>
    </row>
    <row r="2507" spans="1:19" ht="13.9">
      <c r="A2507" s="6" t="str">
        <f>IF(总支出!A2507="","",总支出!A2507)</f>
        <v/>
      </c>
      <c r="B2507" s="7" t="str">
        <f>IF(总支出!B2507="","",总支出!B2507)</f>
        <v/>
      </c>
      <c r="C2507" s="6" t="str">
        <f t="shared" si="273"/>
        <v/>
      </c>
      <c r="D2507" s="6" t="str">
        <f>IF(总支出!C2507="","",总支出!C2507)</f>
        <v/>
      </c>
      <c r="E2507" s="8" t="str">
        <f>IF(总支出!D2507="","",总支出!D2507)</f>
        <v/>
      </c>
      <c r="F2507" s="6" t="str">
        <f>IF(总支出!E2507="","",总支出!E2507)</f>
        <v/>
      </c>
      <c r="G2507" s="6" t="str">
        <f>IF(总支出!H2507="","",总支出!H2507)</f>
        <v/>
      </c>
      <c r="H2507" s="6" t="str">
        <f>IF(总支出!I2507="","自动",总支出!I2507)</f>
        <v>自动</v>
      </c>
      <c r="I2507" s="6" t="str">
        <f>IF(F2507="","",IFERROR(VLOOKUP(F2507,税费设置!$A$15:$B$27,2,FALSE),"含税不明"))</f>
        <v/>
      </c>
      <c r="J2507" s="6" t="str">
        <f t="shared" si="274"/>
        <v/>
      </c>
      <c r="K2507" s="6" t="str">
        <f>IF(AND(税费设置!$B$5="是",G2507="个人支出",J2507="应税"),"是","否")</f>
        <v>否</v>
      </c>
      <c r="L2507" s="8">
        <f t="shared" si="275"/>
        <v>0</v>
      </c>
      <c r="M2507" s="8">
        <f t="shared" si="276"/>
        <v>0</v>
      </c>
      <c r="N2507" s="8">
        <f t="shared" si="277"/>
        <v>0</v>
      </c>
      <c r="O2507" s="8">
        <f t="shared" si="278"/>
        <v>0</v>
      </c>
      <c r="P2507" s="8">
        <f>IF(K2507&lt;&gt;"是",0,IF(税费设置!$B$6="是",E2507/(1+税费设置!$B$10),E2507))</f>
        <v>0</v>
      </c>
      <c r="Q2507" s="8">
        <f>IF(K2507&lt;&gt;"是",0,P2507*税费设置!$B$8)</f>
        <v>0</v>
      </c>
      <c r="R2507" s="8">
        <f>IF(K2507&lt;&gt;"是",0,P2507*税费设置!$B$9)</f>
        <v>0</v>
      </c>
      <c r="S2507" s="8">
        <f t="shared" si="279"/>
        <v>0</v>
      </c>
    </row>
    <row r="2508" spans="1:19" ht="13.9">
      <c r="A2508" s="6" t="str">
        <f>IF(总支出!A2508="","",总支出!A2508)</f>
        <v/>
      </c>
      <c r="B2508" s="7" t="str">
        <f>IF(总支出!B2508="","",总支出!B2508)</f>
        <v/>
      </c>
      <c r="C2508" s="6" t="str">
        <f t="shared" si="273"/>
        <v/>
      </c>
      <c r="D2508" s="6" t="str">
        <f>IF(总支出!C2508="","",总支出!C2508)</f>
        <v/>
      </c>
      <c r="E2508" s="8" t="str">
        <f>IF(总支出!D2508="","",总支出!D2508)</f>
        <v/>
      </c>
      <c r="F2508" s="6" t="str">
        <f>IF(总支出!E2508="","",总支出!E2508)</f>
        <v/>
      </c>
      <c r="G2508" s="6" t="str">
        <f>IF(总支出!H2508="","",总支出!H2508)</f>
        <v/>
      </c>
      <c r="H2508" s="6" t="str">
        <f>IF(总支出!I2508="","自动",总支出!I2508)</f>
        <v>自动</v>
      </c>
      <c r="I2508" s="6" t="str">
        <f>IF(F2508="","",IFERROR(VLOOKUP(F2508,税费设置!$A$15:$B$27,2,FALSE),"含税不明"))</f>
        <v/>
      </c>
      <c r="J2508" s="6" t="str">
        <f t="shared" si="274"/>
        <v/>
      </c>
      <c r="K2508" s="6" t="str">
        <f>IF(AND(税费设置!$B$5="是",G2508="个人支出",J2508="应税"),"是","否")</f>
        <v>否</v>
      </c>
      <c r="L2508" s="8">
        <f t="shared" si="275"/>
        <v>0</v>
      </c>
      <c r="M2508" s="8">
        <f t="shared" si="276"/>
        <v>0</v>
      </c>
      <c r="N2508" s="8">
        <f t="shared" si="277"/>
        <v>0</v>
      </c>
      <c r="O2508" s="8">
        <f t="shared" si="278"/>
        <v>0</v>
      </c>
      <c r="P2508" s="8">
        <f>IF(K2508&lt;&gt;"是",0,IF(税费设置!$B$6="是",E2508/(1+税费设置!$B$10),E2508))</f>
        <v>0</v>
      </c>
      <c r="Q2508" s="8">
        <f>IF(K2508&lt;&gt;"是",0,P2508*税费设置!$B$8)</f>
        <v>0</v>
      </c>
      <c r="R2508" s="8">
        <f>IF(K2508&lt;&gt;"是",0,P2508*税费设置!$B$9)</f>
        <v>0</v>
      </c>
      <c r="S2508" s="8">
        <f t="shared" si="279"/>
        <v>0</v>
      </c>
    </row>
    <row r="2509" spans="1:19" ht="13.9">
      <c r="A2509" s="6" t="str">
        <f>IF(总支出!A2509="","",总支出!A2509)</f>
        <v/>
      </c>
      <c r="B2509" s="7" t="str">
        <f>IF(总支出!B2509="","",总支出!B2509)</f>
        <v/>
      </c>
      <c r="C2509" s="6" t="str">
        <f t="shared" si="273"/>
        <v/>
      </c>
      <c r="D2509" s="6" t="str">
        <f>IF(总支出!C2509="","",总支出!C2509)</f>
        <v/>
      </c>
      <c r="E2509" s="8" t="str">
        <f>IF(总支出!D2509="","",总支出!D2509)</f>
        <v/>
      </c>
      <c r="F2509" s="6" t="str">
        <f>IF(总支出!E2509="","",总支出!E2509)</f>
        <v/>
      </c>
      <c r="G2509" s="6" t="str">
        <f>IF(总支出!H2509="","",总支出!H2509)</f>
        <v/>
      </c>
      <c r="H2509" s="6" t="str">
        <f>IF(总支出!I2509="","自动",总支出!I2509)</f>
        <v>自动</v>
      </c>
      <c r="I2509" s="6" t="str">
        <f>IF(F2509="","",IFERROR(VLOOKUP(F2509,税费设置!$A$15:$B$27,2,FALSE),"含税不明"))</f>
        <v/>
      </c>
      <c r="J2509" s="6" t="str">
        <f t="shared" si="274"/>
        <v/>
      </c>
      <c r="K2509" s="6" t="str">
        <f>IF(AND(税费设置!$B$5="是",G2509="个人支出",J2509="应税"),"是","否")</f>
        <v>否</v>
      </c>
      <c r="L2509" s="8">
        <f t="shared" si="275"/>
        <v>0</v>
      </c>
      <c r="M2509" s="8">
        <f t="shared" si="276"/>
        <v>0</v>
      </c>
      <c r="N2509" s="8">
        <f t="shared" si="277"/>
        <v>0</v>
      </c>
      <c r="O2509" s="8">
        <f t="shared" si="278"/>
        <v>0</v>
      </c>
      <c r="P2509" s="8">
        <f>IF(K2509&lt;&gt;"是",0,IF(税费设置!$B$6="是",E2509/(1+税费设置!$B$10),E2509))</f>
        <v>0</v>
      </c>
      <c r="Q2509" s="8">
        <f>IF(K2509&lt;&gt;"是",0,P2509*税费设置!$B$8)</f>
        <v>0</v>
      </c>
      <c r="R2509" s="8">
        <f>IF(K2509&lt;&gt;"是",0,P2509*税费设置!$B$9)</f>
        <v>0</v>
      </c>
      <c r="S2509" s="8">
        <f t="shared" si="279"/>
        <v>0</v>
      </c>
    </row>
    <row r="2510" spans="1:19" ht="13.9">
      <c r="A2510" s="6" t="str">
        <f>IF(总支出!A2510="","",总支出!A2510)</f>
        <v/>
      </c>
      <c r="B2510" s="7" t="str">
        <f>IF(总支出!B2510="","",总支出!B2510)</f>
        <v/>
      </c>
      <c r="C2510" s="6" t="str">
        <f t="shared" si="273"/>
        <v/>
      </c>
      <c r="D2510" s="6" t="str">
        <f>IF(总支出!C2510="","",总支出!C2510)</f>
        <v/>
      </c>
      <c r="E2510" s="8" t="str">
        <f>IF(总支出!D2510="","",总支出!D2510)</f>
        <v/>
      </c>
      <c r="F2510" s="6" t="str">
        <f>IF(总支出!E2510="","",总支出!E2510)</f>
        <v/>
      </c>
      <c r="G2510" s="6" t="str">
        <f>IF(总支出!H2510="","",总支出!H2510)</f>
        <v/>
      </c>
      <c r="H2510" s="6" t="str">
        <f>IF(总支出!I2510="","自动",总支出!I2510)</f>
        <v>自动</v>
      </c>
      <c r="I2510" s="6" t="str">
        <f>IF(F2510="","",IFERROR(VLOOKUP(F2510,税费设置!$A$15:$B$27,2,FALSE),"含税不明"))</f>
        <v/>
      </c>
      <c r="J2510" s="6" t="str">
        <f t="shared" si="274"/>
        <v/>
      </c>
      <c r="K2510" s="6" t="str">
        <f>IF(AND(税费设置!$B$5="是",G2510="个人支出",J2510="应税"),"是","否")</f>
        <v>否</v>
      </c>
      <c r="L2510" s="8">
        <f t="shared" si="275"/>
        <v>0</v>
      </c>
      <c r="M2510" s="8">
        <f t="shared" si="276"/>
        <v>0</v>
      </c>
      <c r="N2510" s="8">
        <f t="shared" si="277"/>
        <v>0</v>
      </c>
      <c r="O2510" s="8">
        <f t="shared" si="278"/>
        <v>0</v>
      </c>
      <c r="P2510" s="8">
        <f>IF(K2510&lt;&gt;"是",0,IF(税费设置!$B$6="是",E2510/(1+税费设置!$B$10),E2510))</f>
        <v>0</v>
      </c>
      <c r="Q2510" s="8">
        <f>IF(K2510&lt;&gt;"是",0,P2510*税费设置!$B$8)</f>
        <v>0</v>
      </c>
      <c r="R2510" s="8">
        <f>IF(K2510&lt;&gt;"是",0,P2510*税费设置!$B$9)</f>
        <v>0</v>
      </c>
      <c r="S2510" s="8">
        <f t="shared" si="279"/>
        <v>0</v>
      </c>
    </row>
    <row r="2511" spans="1:19" ht="13.9">
      <c r="A2511" s="6" t="str">
        <f>IF(总支出!A2511="","",总支出!A2511)</f>
        <v/>
      </c>
      <c r="B2511" s="7" t="str">
        <f>IF(总支出!B2511="","",总支出!B2511)</f>
        <v/>
      </c>
      <c r="C2511" s="6" t="str">
        <f t="shared" si="273"/>
        <v/>
      </c>
      <c r="D2511" s="6" t="str">
        <f>IF(总支出!C2511="","",总支出!C2511)</f>
        <v/>
      </c>
      <c r="E2511" s="8" t="str">
        <f>IF(总支出!D2511="","",总支出!D2511)</f>
        <v/>
      </c>
      <c r="F2511" s="6" t="str">
        <f>IF(总支出!E2511="","",总支出!E2511)</f>
        <v/>
      </c>
      <c r="G2511" s="6" t="str">
        <f>IF(总支出!H2511="","",总支出!H2511)</f>
        <v/>
      </c>
      <c r="H2511" s="6" t="str">
        <f>IF(总支出!I2511="","自动",总支出!I2511)</f>
        <v>自动</v>
      </c>
      <c r="I2511" s="6" t="str">
        <f>IF(F2511="","",IFERROR(VLOOKUP(F2511,税费设置!$A$15:$B$27,2,FALSE),"含税不明"))</f>
        <v/>
      </c>
      <c r="J2511" s="6" t="str">
        <f t="shared" si="274"/>
        <v/>
      </c>
      <c r="K2511" s="6" t="str">
        <f>IF(AND(税费设置!$B$5="是",G2511="个人支出",J2511="应税"),"是","否")</f>
        <v>否</v>
      </c>
      <c r="L2511" s="8">
        <f t="shared" si="275"/>
        <v>0</v>
      </c>
      <c r="M2511" s="8">
        <f t="shared" si="276"/>
        <v>0</v>
      </c>
      <c r="N2511" s="8">
        <f t="shared" si="277"/>
        <v>0</v>
      </c>
      <c r="O2511" s="8">
        <f t="shared" si="278"/>
        <v>0</v>
      </c>
      <c r="P2511" s="8">
        <f>IF(K2511&lt;&gt;"是",0,IF(税费设置!$B$6="是",E2511/(1+税费设置!$B$10),E2511))</f>
        <v>0</v>
      </c>
      <c r="Q2511" s="8">
        <f>IF(K2511&lt;&gt;"是",0,P2511*税费设置!$B$8)</f>
        <v>0</v>
      </c>
      <c r="R2511" s="8">
        <f>IF(K2511&lt;&gt;"是",0,P2511*税费设置!$B$9)</f>
        <v>0</v>
      </c>
      <c r="S2511" s="8">
        <f t="shared" si="279"/>
        <v>0</v>
      </c>
    </row>
    <row r="2512" spans="1:19" ht="13.9">
      <c r="A2512" s="6" t="str">
        <f>IF(总支出!A2512="","",总支出!A2512)</f>
        <v/>
      </c>
      <c r="B2512" s="7" t="str">
        <f>IF(总支出!B2512="","",总支出!B2512)</f>
        <v/>
      </c>
      <c r="C2512" s="6" t="str">
        <f t="shared" si="273"/>
        <v/>
      </c>
      <c r="D2512" s="6" t="str">
        <f>IF(总支出!C2512="","",总支出!C2512)</f>
        <v/>
      </c>
      <c r="E2512" s="8" t="str">
        <f>IF(总支出!D2512="","",总支出!D2512)</f>
        <v/>
      </c>
      <c r="F2512" s="6" t="str">
        <f>IF(总支出!E2512="","",总支出!E2512)</f>
        <v/>
      </c>
      <c r="G2512" s="6" t="str">
        <f>IF(总支出!H2512="","",总支出!H2512)</f>
        <v/>
      </c>
      <c r="H2512" s="6" t="str">
        <f>IF(总支出!I2512="","自动",总支出!I2512)</f>
        <v>自动</v>
      </c>
      <c r="I2512" s="6" t="str">
        <f>IF(F2512="","",IFERROR(VLOOKUP(F2512,税费设置!$A$15:$B$27,2,FALSE),"含税不明"))</f>
        <v/>
      </c>
      <c r="J2512" s="6" t="str">
        <f t="shared" si="274"/>
        <v/>
      </c>
      <c r="K2512" s="6" t="str">
        <f>IF(AND(税费设置!$B$5="是",G2512="个人支出",J2512="应税"),"是","否")</f>
        <v>否</v>
      </c>
      <c r="L2512" s="8">
        <f t="shared" si="275"/>
        <v>0</v>
      </c>
      <c r="M2512" s="8">
        <f t="shared" si="276"/>
        <v>0</v>
      </c>
      <c r="N2512" s="8">
        <f t="shared" si="277"/>
        <v>0</v>
      </c>
      <c r="O2512" s="8">
        <f t="shared" si="278"/>
        <v>0</v>
      </c>
      <c r="P2512" s="8">
        <f>IF(K2512&lt;&gt;"是",0,IF(税费设置!$B$6="是",E2512/(1+税费设置!$B$10),E2512))</f>
        <v>0</v>
      </c>
      <c r="Q2512" s="8">
        <f>IF(K2512&lt;&gt;"是",0,P2512*税费设置!$B$8)</f>
        <v>0</v>
      </c>
      <c r="R2512" s="8">
        <f>IF(K2512&lt;&gt;"是",0,P2512*税费设置!$B$9)</f>
        <v>0</v>
      </c>
      <c r="S2512" s="8">
        <f t="shared" si="279"/>
        <v>0</v>
      </c>
    </row>
    <row r="2513" spans="1:19" ht="13.9">
      <c r="A2513" s="6" t="str">
        <f>IF(总支出!A2513="","",总支出!A2513)</f>
        <v/>
      </c>
      <c r="B2513" s="7" t="str">
        <f>IF(总支出!B2513="","",总支出!B2513)</f>
        <v/>
      </c>
      <c r="C2513" s="6" t="str">
        <f t="shared" si="273"/>
        <v/>
      </c>
      <c r="D2513" s="6" t="str">
        <f>IF(总支出!C2513="","",总支出!C2513)</f>
        <v/>
      </c>
      <c r="E2513" s="8" t="str">
        <f>IF(总支出!D2513="","",总支出!D2513)</f>
        <v/>
      </c>
      <c r="F2513" s="6" t="str">
        <f>IF(总支出!E2513="","",总支出!E2513)</f>
        <v/>
      </c>
      <c r="G2513" s="6" t="str">
        <f>IF(总支出!H2513="","",总支出!H2513)</f>
        <v/>
      </c>
      <c r="H2513" s="6" t="str">
        <f>IF(总支出!I2513="","自动",总支出!I2513)</f>
        <v>自动</v>
      </c>
      <c r="I2513" s="6" t="str">
        <f>IF(F2513="","",IFERROR(VLOOKUP(F2513,税费设置!$A$15:$B$27,2,FALSE),"含税不明"))</f>
        <v/>
      </c>
      <c r="J2513" s="6" t="str">
        <f t="shared" si="274"/>
        <v/>
      </c>
      <c r="K2513" s="6" t="str">
        <f>IF(AND(税费设置!$B$5="是",G2513="个人支出",J2513="应税"),"是","否")</f>
        <v>否</v>
      </c>
      <c r="L2513" s="8">
        <f t="shared" si="275"/>
        <v>0</v>
      </c>
      <c r="M2513" s="8">
        <f t="shared" si="276"/>
        <v>0</v>
      </c>
      <c r="N2513" s="8">
        <f t="shared" si="277"/>
        <v>0</v>
      </c>
      <c r="O2513" s="8">
        <f t="shared" si="278"/>
        <v>0</v>
      </c>
      <c r="P2513" s="8">
        <f>IF(K2513&lt;&gt;"是",0,IF(税费设置!$B$6="是",E2513/(1+税费设置!$B$10),E2513))</f>
        <v>0</v>
      </c>
      <c r="Q2513" s="8">
        <f>IF(K2513&lt;&gt;"是",0,P2513*税费设置!$B$8)</f>
        <v>0</v>
      </c>
      <c r="R2513" s="8">
        <f>IF(K2513&lt;&gt;"是",0,P2513*税费设置!$B$9)</f>
        <v>0</v>
      </c>
      <c r="S2513" s="8">
        <f t="shared" si="279"/>
        <v>0</v>
      </c>
    </row>
    <row r="2514" spans="1:19" ht="13.9">
      <c r="A2514" s="6" t="str">
        <f>IF(总支出!A2514="","",总支出!A2514)</f>
        <v/>
      </c>
      <c r="B2514" s="7" t="str">
        <f>IF(总支出!B2514="","",总支出!B2514)</f>
        <v/>
      </c>
      <c r="C2514" s="6" t="str">
        <f t="shared" si="273"/>
        <v/>
      </c>
      <c r="D2514" s="6" t="str">
        <f>IF(总支出!C2514="","",总支出!C2514)</f>
        <v/>
      </c>
      <c r="E2514" s="8" t="str">
        <f>IF(总支出!D2514="","",总支出!D2514)</f>
        <v/>
      </c>
      <c r="F2514" s="6" t="str">
        <f>IF(总支出!E2514="","",总支出!E2514)</f>
        <v/>
      </c>
      <c r="G2514" s="6" t="str">
        <f>IF(总支出!H2514="","",总支出!H2514)</f>
        <v/>
      </c>
      <c r="H2514" s="6" t="str">
        <f>IF(总支出!I2514="","自动",总支出!I2514)</f>
        <v>自动</v>
      </c>
      <c r="I2514" s="6" t="str">
        <f>IF(F2514="","",IFERROR(VLOOKUP(F2514,税费设置!$A$15:$B$27,2,FALSE),"含税不明"))</f>
        <v/>
      </c>
      <c r="J2514" s="6" t="str">
        <f t="shared" si="274"/>
        <v/>
      </c>
      <c r="K2514" s="6" t="str">
        <f>IF(AND(税费设置!$B$5="是",G2514="个人支出",J2514="应税"),"是","否")</f>
        <v>否</v>
      </c>
      <c r="L2514" s="8">
        <f t="shared" si="275"/>
        <v>0</v>
      </c>
      <c r="M2514" s="8">
        <f t="shared" si="276"/>
        <v>0</v>
      </c>
      <c r="N2514" s="8">
        <f t="shared" si="277"/>
        <v>0</v>
      </c>
      <c r="O2514" s="8">
        <f t="shared" si="278"/>
        <v>0</v>
      </c>
      <c r="P2514" s="8">
        <f>IF(K2514&lt;&gt;"是",0,IF(税费设置!$B$6="是",E2514/(1+税费设置!$B$10),E2514))</f>
        <v>0</v>
      </c>
      <c r="Q2514" s="8">
        <f>IF(K2514&lt;&gt;"是",0,P2514*税费设置!$B$8)</f>
        <v>0</v>
      </c>
      <c r="R2514" s="8">
        <f>IF(K2514&lt;&gt;"是",0,P2514*税费设置!$B$9)</f>
        <v>0</v>
      </c>
      <c r="S2514" s="8">
        <f t="shared" si="279"/>
        <v>0</v>
      </c>
    </row>
    <row r="2515" spans="1:19" ht="13.9">
      <c r="A2515" s="6" t="str">
        <f>IF(总支出!A2515="","",总支出!A2515)</f>
        <v/>
      </c>
      <c r="B2515" s="7" t="str">
        <f>IF(总支出!B2515="","",总支出!B2515)</f>
        <v/>
      </c>
      <c r="C2515" s="6" t="str">
        <f t="shared" si="273"/>
        <v/>
      </c>
      <c r="D2515" s="6" t="str">
        <f>IF(总支出!C2515="","",总支出!C2515)</f>
        <v/>
      </c>
      <c r="E2515" s="8" t="str">
        <f>IF(总支出!D2515="","",总支出!D2515)</f>
        <v/>
      </c>
      <c r="F2515" s="6" t="str">
        <f>IF(总支出!E2515="","",总支出!E2515)</f>
        <v/>
      </c>
      <c r="G2515" s="6" t="str">
        <f>IF(总支出!H2515="","",总支出!H2515)</f>
        <v/>
      </c>
      <c r="H2515" s="6" t="str">
        <f>IF(总支出!I2515="","自动",总支出!I2515)</f>
        <v>自动</v>
      </c>
      <c r="I2515" s="6" t="str">
        <f>IF(F2515="","",IFERROR(VLOOKUP(F2515,税费设置!$A$15:$B$27,2,FALSE),"含税不明"))</f>
        <v/>
      </c>
      <c r="J2515" s="6" t="str">
        <f t="shared" si="274"/>
        <v/>
      </c>
      <c r="K2515" s="6" t="str">
        <f>IF(AND(税费设置!$B$5="是",G2515="个人支出",J2515="应税"),"是","否")</f>
        <v>否</v>
      </c>
      <c r="L2515" s="8">
        <f t="shared" si="275"/>
        <v>0</v>
      </c>
      <c r="M2515" s="8">
        <f t="shared" si="276"/>
        <v>0</v>
      </c>
      <c r="N2515" s="8">
        <f t="shared" si="277"/>
        <v>0</v>
      </c>
      <c r="O2515" s="8">
        <f t="shared" si="278"/>
        <v>0</v>
      </c>
      <c r="P2515" s="8">
        <f>IF(K2515&lt;&gt;"是",0,IF(税费设置!$B$6="是",E2515/(1+税费设置!$B$10),E2515))</f>
        <v>0</v>
      </c>
      <c r="Q2515" s="8">
        <f>IF(K2515&lt;&gt;"是",0,P2515*税费设置!$B$8)</f>
        <v>0</v>
      </c>
      <c r="R2515" s="8">
        <f>IF(K2515&lt;&gt;"是",0,P2515*税费设置!$B$9)</f>
        <v>0</v>
      </c>
      <c r="S2515" s="8">
        <f t="shared" si="279"/>
        <v>0</v>
      </c>
    </row>
    <row r="2516" spans="1:19" ht="13.9">
      <c r="A2516" s="6" t="str">
        <f>IF(总支出!A2516="","",总支出!A2516)</f>
        <v/>
      </c>
      <c r="B2516" s="7" t="str">
        <f>IF(总支出!B2516="","",总支出!B2516)</f>
        <v/>
      </c>
      <c r="C2516" s="6" t="str">
        <f t="shared" si="273"/>
        <v/>
      </c>
      <c r="D2516" s="6" t="str">
        <f>IF(总支出!C2516="","",总支出!C2516)</f>
        <v/>
      </c>
      <c r="E2516" s="8" t="str">
        <f>IF(总支出!D2516="","",总支出!D2516)</f>
        <v/>
      </c>
      <c r="F2516" s="6" t="str">
        <f>IF(总支出!E2516="","",总支出!E2516)</f>
        <v/>
      </c>
      <c r="G2516" s="6" t="str">
        <f>IF(总支出!H2516="","",总支出!H2516)</f>
        <v/>
      </c>
      <c r="H2516" s="6" t="str">
        <f>IF(总支出!I2516="","自动",总支出!I2516)</f>
        <v>自动</v>
      </c>
      <c r="I2516" s="6" t="str">
        <f>IF(F2516="","",IFERROR(VLOOKUP(F2516,税费设置!$A$15:$B$27,2,FALSE),"含税不明"))</f>
        <v/>
      </c>
      <c r="J2516" s="6" t="str">
        <f t="shared" si="274"/>
        <v/>
      </c>
      <c r="K2516" s="6" t="str">
        <f>IF(AND(税费设置!$B$5="是",G2516="个人支出",J2516="应税"),"是","否")</f>
        <v>否</v>
      </c>
      <c r="L2516" s="8">
        <f t="shared" si="275"/>
        <v>0</v>
      </c>
      <c r="M2516" s="8">
        <f t="shared" si="276"/>
        <v>0</v>
      </c>
      <c r="N2516" s="8">
        <f t="shared" si="277"/>
        <v>0</v>
      </c>
      <c r="O2516" s="8">
        <f t="shared" si="278"/>
        <v>0</v>
      </c>
      <c r="P2516" s="8">
        <f>IF(K2516&lt;&gt;"是",0,IF(税费设置!$B$6="是",E2516/(1+税费设置!$B$10),E2516))</f>
        <v>0</v>
      </c>
      <c r="Q2516" s="8">
        <f>IF(K2516&lt;&gt;"是",0,P2516*税费设置!$B$8)</f>
        <v>0</v>
      </c>
      <c r="R2516" s="8">
        <f>IF(K2516&lt;&gt;"是",0,P2516*税费设置!$B$9)</f>
        <v>0</v>
      </c>
      <c r="S2516" s="8">
        <f t="shared" si="279"/>
        <v>0</v>
      </c>
    </row>
    <row r="2517" spans="1:19" ht="13.9">
      <c r="A2517" s="6" t="str">
        <f>IF(总支出!A2517="","",总支出!A2517)</f>
        <v/>
      </c>
      <c r="B2517" s="7" t="str">
        <f>IF(总支出!B2517="","",总支出!B2517)</f>
        <v/>
      </c>
      <c r="C2517" s="6" t="str">
        <f t="shared" si="273"/>
        <v/>
      </c>
      <c r="D2517" s="6" t="str">
        <f>IF(总支出!C2517="","",总支出!C2517)</f>
        <v/>
      </c>
      <c r="E2517" s="8" t="str">
        <f>IF(总支出!D2517="","",总支出!D2517)</f>
        <v/>
      </c>
      <c r="F2517" s="6" t="str">
        <f>IF(总支出!E2517="","",总支出!E2517)</f>
        <v/>
      </c>
      <c r="G2517" s="6" t="str">
        <f>IF(总支出!H2517="","",总支出!H2517)</f>
        <v/>
      </c>
      <c r="H2517" s="6" t="str">
        <f>IF(总支出!I2517="","自动",总支出!I2517)</f>
        <v>自动</v>
      </c>
      <c r="I2517" s="6" t="str">
        <f>IF(F2517="","",IFERROR(VLOOKUP(F2517,税费设置!$A$15:$B$27,2,FALSE),"含税不明"))</f>
        <v/>
      </c>
      <c r="J2517" s="6" t="str">
        <f t="shared" si="274"/>
        <v/>
      </c>
      <c r="K2517" s="6" t="str">
        <f>IF(AND(税费设置!$B$5="是",G2517="个人支出",J2517="应税"),"是","否")</f>
        <v>否</v>
      </c>
      <c r="L2517" s="8">
        <f t="shared" si="275"/>
        <v>0</v>
      </c>
      <c r="M2517" s="8">
        <f t="shared" si="276"/>
        <v>0</v>
      </c>
      <c r="N2517" s="8">
        <f t="shared" si="277"/>
        <v>0</v>
      </c>
      <c r="O2517" s="8">
        <f t="shared" si="278"/>
        <v>0</v>
      </c>
      <c r="P2517" s="8">
        <f>IF(K2517&lt;&gt;"是",0,IF(税费设置!$B$6="是",E2517/(1+税费设置!$B$10),E2517))</f>
        <v>0</v>
      </c>
      <c r="Q2517" s="8">
        <f>IF(K2517&lt;&gt;"是",0,P2517*税费设置!$B$8)</f>
        <v>0</v>
      </c>
      <c r="R2517" s="8">
        <f>IF(K2517&lt;&gt;"是",0,P2517*税费设置!$B$9)</f>
        <v>0</v>
      </c>
      <c r="S2517" s="8">
        <f t="shared" si="279"/>
        <v>0</v>
      </c>
    </row>
    <row r="2518" spans="1:19" ht="13.9">
      <c r="A2518" s="6" t="str">
        <f>IF(总支出!A2518="","",总支出!A2518)</f>
        <v/>
      </c>
      <c r="B2518" s="7" t="str">
        <f>IF(总支出!B2518="","",总支出!B2518)</f>
        <v/>
      </c>
      <c r="C2518" s="6" t="str">
        <f t="shared" si="273"/>
        <v/>
      </c>
      <c r="D2518" s="6" t="str">
        <f>IF(总支出!C2518="","",总支出!C2518)</f>
        <v/>
      </c>
      <c r="E2518" s="8" t="str">
        <f>IF(总支出!D2518="","",总支出!D2518)</f>
        <v/>
      </c>
      <c r="F2518" s="6" t="str">
        <f>IF(总支出!E2518="","",总支出!E2518)</f>
        <v/>
      </c>
      <c r="G2518" s="6" t="str">
        <f>IF(总支出!H2518="","",总支出!H2518)</f>
        <v/>
      </c>
      <c r="H2518" s="6" t="str">
        <f>IF(总支出!I2518="","自动",总支出!I2518)</f>
        <v>自动</v>
      </c>
      <c r="I2518" s="6" t="str">
        <f>IF(F2518="","",IFERROR(VLOOKUP(F2518,税费设置!$A$15:$B$27,2,FALSE),"含税不明"))</f>
        <v/>
      </c>
      <c r="J2518" s="6" t="str">
        <f t="shared" si="274"/>
        <v/>
      </c>
      <c r="K2518" s="6" t="str">
        <f>IF(AND(税费设置!$B$5="是",G2518="个人支出",J2518="应税"),"是","否")</f>
        <v>否</v>
      </c>
      <c r="L2518" s="8">
        <f t="shared" si="275"/>
        <v>0</v>
      </c>
      <c r="M2518" s="8">
        <f t="shared" si="276"/>
        <v>0</v>
      </c>
      <c r="N2518" s="8">
        <f t="shared" si="277"/>
        <v>0</v>
      </c>
      <c r="O2518" s="8">
        <f t="shared" si="278"/>
        <v>0</v>
      </c>
      <c r="P2518" s="8">
        <f>IF(K2518&lt;&gt;"是",0,IF(税费设置!$B$6="是",E2518/(1+税费设置!$B$10),E2518))</f>
        <v>0</v>
      </c>
      <c r="Q2518" s="8">
        <f>IF(K2518&lt;&gt;"是",0,P2518*税费设置!$B$8)</f>
        <v>0</v>
      </c>
      <c r="R2518" s="8">
        <f>IF(K2518&lt;&gt;"是",0,P2518*税费设置!$B$9)</f>
        <v>0</v>
      </c>
      <c r="S2518" s="8">
        <f t="shared" si="279"/>
        <v>0</v>
      </c>
    </row>
    <row r="2519" spans="1:19" ht="13.9">
      <c r="A2519" s="6" t="str">
        <f>IF(总支出!A2519="","",总支出!A2519)</f>
        <v/>
      </c>
      <c r="B2519" s="7" t="str">
        <f>IF(总支出!B2519="","",总支出!B2519)</f>
        <v/>
      </c>
      <c r="C2519" s="6" t="str">
        <f t="shared" si="273"/>
        <v/>
      </c>
      <c r="D2519" s="6" t="str">
        <f>IF(总支出!C2519="","",总支出!C2519)</f>
        <v/>
      </c>
      <c r="E2519" s="8" t="str">
        <f>IF(总支出!D2519="","",总支出!D2519)</f>
        <v/>
      </c>
      <c r="F2519" s="6" t="str">
        <f>IF(总支出!E2519="","",总支出!E2519)</f>
        <v/>
      </c>
      <c r="G2519" s="6" t="str">
        <f>IF(总支出!H2519="","",总支出!H2519)</f>
        <v/>
      </c>
      <c r="H2519" s="6" t="str">
        <f>IF(总支出!I2519="","自动",总支出!I2519)</f>
        <v>自动</v>
      </c>
      <c r="I2519" s="6" t="str">
        <f>IF(F2519="","",IFERROR(VLOOKUP(F2519,税费设置!$A$15:$B$27,2,FALSE),"含税不明"))</f>
        <v/>
      </c>
      <c r="J2519" s="6" t="str">
        <f t="shared" si="274"/>
        <v/>
      </c>
      <c r="K2519" s="6" t="str">
        <f>IF(AND(税费设置!$B$5="是",G2519="个人支出",J2519="应税"),"是","否")</f>
        <v>否</v>
      </c>
      <c r="L2519" s="8">
        <f t="shared" si="275"/>
        <v>0</v>
      </c>
      <c r="M2519" s="8">
        <f t="shared" si="276"/>
        <v>0</v>
      </c>
      <c r="N2519" s="8">
        <f t="shared" si="277"/>
        <v>0</v>
      </c>
      <c r="O2519" s="8">
        <f t="shared" si="278"/>
        <v>0</v>
      </c>
      <c r="P2519" s="8">
        <f>IF(K2519&lt;&gt;"是",0,IF(税费设置!$B$6="是",E2519/(1+税费设置!$B$10),E2519))</f>
        <v>0</v>
      </c>
      <c r="Q2519" s="8">
        <f>IF(K2519&lt;&gt;"是",0,P2519*税费设置!$B$8)</f>
        <v>0</v>
      </c>
      <c r="R2519" s="8">
        <f>IF(K2519&lt;&gt;"是",0,P2519*税费设置!$B$9)</f>
        <v>0</v>
      </c>
      <c r="S2519" s="8">
        <f t="shared" si="279"/>
        <v>0</v>
      </c>
    </row>
    <row r="2520" spans="1:19" ht="13.9">
      <c r="A2520" s="6" t="str">
        <f>IF(总支出!A2520="","",总支出!A2520)</f>
        <v/>
      </c>
      <c r="B2520" s="7" t="str">
        <f>IF(总支出!B2520="","",总支出!B2520)</f>
        <v/>
      </c>
      <c r="C2520" s="6" t="str">
        <f t="shared" si="273"/>
        <v/>
      </c>
      <c r="D2520" s="6" t="str">
        <f>IF(总支出!C2520="","",总支出!C2520)</f>
        <v/>
      </c>
      <c r="E2520" s="8" t="str">
        <f>IF(总支出!D2520="","",总支出!D2520)</f>
        <v/>
      </c>
      <c r="F2520" s="6" t="str">
        <f>IF(总支出!E2520="","",总支出!E2520)</f>
        <v/>
      </c>
      <c r="G2520" s="6" t="str">
        <f>IF(总支出!H2520="","",总支出!H2520)</f>
        <v/>
      </c>
      <c r="H2520" s="6" t="str">
        <f>IF(总支出!I2520="","自动",总支出!I2520)</f>
        <v>自动</v>
      </c>
      <c r="I2520" s="6" t="str">
        <f>IF(F2520="","",IFERROR(VLOOKUP(F2520,税费设置!$A$15:$B$27,2,FALSE),"含税不明"))</f>
        <v/>
      </c>
      <c r="J2520" s="6" t="str">
        <f t="shared" si="274"/>
        <v/>
      </c>
      <c r="K2520" s="6" t="str">
        <f>IF(AND(税费设置!$B$5="是",G2520="个人支出",J2520="应税"),"是","否")</f>
        <v>否</v>
      </c>
      <c r="L2520" s="8">
        <f t="shared" si="275"/>
        <v>0</v>
      </c>
      <c r="M2520" s="8">
        <f t="shared" si="276"/>
        <v>0</v>
      </c>
      <c r="N2520" s="8">
        <f t="shared" si="277"/>
        <v>0</v>
      </c>
      <c r="O2520" s="8">
        <f t="shared" si="278"/>
        <v>0</v>
      </c>
      <c r="P2520" s="8">
        <f>IF(K2520&lt;&gt;"是",0,IF(税费设置!$B$6="是",E2520/(1+税费设置!$B$10),E2520))</f>
        <v>0</v>
      </c>
      <c r="Q2520" s="8">
        <f>IF(K2520&lt;&gt;"是",0,P2520*税费设置!$B$8)</f>
        <v>0</v>
      </c>
      <c r="R2520" s="8">
        <f>IF(K2520&lt;&gt;"是",0,P2520*税费设置!$B$9)</f>
        <v>0</v>
      </c>
      <c r="S2520" s="8">
        <f t="shared" si="279"/>
        <v>0</v>
      </c>
    </row>
    <row r="2521" spans="1:19" ht="13.9">
      <c r="A2521" s="6" t="str">
        <f>IF(总支出!A2521="","",总支出!A2521)</f>
        <v/>
      </c>
      <c r="B2521" s="7" t="str">
        <f>IF(总支出!B2521="","",总支出!B2521)</f>
        <v/>
      </c>
      <c r="C2521" s="6" t="str">
        <f t="shared" si="273"/>
        <v/>
      </c>
      <c r="D2521" s="6" t="str">
        <f>IF(总支出!C2521="","",总支出!C2521)</f>
        <v/>
      </c>
      <c r="E2521" s="8" t="str">
        <f>IF(总支出!D2521="","",总支出!D2521)</f>
        <v/>
      </c>
      <c r="F2521" s="6" t="str">
        <f>IF(总支出!E2521="","",总支出!E2521)</f>
        <v/>
      </c>
      <c r="G2521" s="6" t="str">
        <f>IF(总支出!H2521="","",总支出!H2521)</f>
        <v/>
      </c>
      <c r="H2521" s="6" t="str">
        <f>IF(总支出!I2521="","自动",总支出!I2521)</f>
        <v>自动</v>
      </c>
      <c r="I2521" s="6" t="str">
        <f>IF(F2521="","",IFERROR(VLOOKUP(F2521,税费设置!$A$15:$B$27,2,FALSE),"含税不明"))</f>
        <v/>
      </c>
      <c r="J2521" s="6" t="str">
        <f t="shared" si="274"/>
        <v/>
      </c>
      <c r="K2521" s="6" t="str">
        <f>IF(AND(税费设置!$B$5="是",G2521="个人支出",J2521="应税"),"是","否")</f>
        <v>否</v>
      </c>
      <c r="L2521" s="8">
        <f t="shared" si="275"/>
        <v>0</v>
      </c>
      <c r="M2521" s="8">
        <f t="shared" si="276"/>
        <v>0</v>
      </c>
      <c r="N2521" s="8">
        <f t="shared" si="277"/>
        <v>0</v>
      </c>
      <c r="O2521" s="8">
        <f t="shared" si="278"/>
        <v>0</v>
      </c>
      <c r="P2521" s="8">
        <f>IF(K2521&lt;&gt;"是",0,IF(税费设置!$B$6="是",E2521/(1+税费设置!$B$10),E2521))</f>
        <v>0</v>
      </c>
      <c r="Q2521" s="8">
        <f>IF(K2521&lt;&gt;"是",0,P2521*税费设置!$B$8)</f>
        <v>0</v>
      </c>
      <c r="R2521" s="8">
        <f>IF(K2521&lt;&gt;"是",0,P2521*税费设置!$B$9)</f>
        <v>0</v>
      </c>
      <c r="S2521" s="8">
        <f t="shared" si="279"/>
        <v>0</v>
      </c>
    </row>
    <row r="2522" spans="1:19" ht="13.9">
      <c r="A2522" s="6" t="str">
        <f>IF(总支出!A2522="","",总支出!A2522)</f>
        <v/>
      </c>
      <c r="B2522" s="7" t="str">
        <f>IF(总支出!B2522="","",总支出!B2522)</f>
        <v/>
      </c>
      <c r="C2522" s="6" t="str">
        <f t="shared" si="273"/>
        <v/>
      </c>
      <c r="D2522" s="6" t="str">
        <f>IF(总支出!C2522="","",总支出!C2522)</f>
        <v/>
      </c>
      <c r="E2522" s="8" t="str">
        <f>IF(总支出!D2522="","",总支出!D2522)</f>
        <v/>
      </c>
      <c r="F2522" s="6" t="str">
        <f>IF(总支出!E2522="","",总支出!E2522)</f>
        <v/>
      </c>
      <c r="G2522" s="6" t="str">
        <f>IF(总支出!H2522="","",总支出!H2522)</f>
        <v/>
      </c>
      <c r="H2522" s="6" t="str">
        <f>IF(总支出!I2522="","自动",总支出!I2522)</f>
        <v>自动</v>
      </c>
      <c r="I2522" s="6" t="str">
        <f>IF(F2522="","",IFERROR(VLOOKUP(F2522,税费设置!$A$15:$B$27,2,FALSE),"含税不明"))</f>
        <v/>
      </c>
      <c r="J2522" s="6" t="str">
        <f t="shared" si="274"/>
        <v/>
      </c>
      <c r="K2522" s="6" t="str">
        <f>IF(AND(税费设置!$B$5="是",G2522="个人支出",J2522="应税"),"是","否")</f>
        <v>否</v>
      </c>
      <c r="L2522" s="8">
        <f t="shared" si="275"/>
        <v>0</v>
      </c>
      <c r="M2522" s="8">
        <f t="shared" si="276"/>
        <v>0</v>
      </c>
      <c r="N2522" s="8">
        <f t="shared" si="277"/>
        <v>0</v>
      </c>
      <c r="O2522" s="8">
        <f t="shared" si="278"/>
        <v>0</v>
      </c>
      <c r="P2522" s="8">
        <f>IF(K2522&lt;&gt;"是",0,IF(税费设置!$B$6="是",E2522/(1+税费设置!$B$10),E2522))</f>
        <v>0</v>
      </c>
      <c r="Q2522" s="8">
        <f>IF(K2522&lt;&gt;"是",0,P2522*税费设置!$B$8)</f>
        <v>0</v>
      </c>
      <c r="R2522" s="8">
        <f>IF(K2522&lt;&gt;"是",0,P2522*税费设置!$B$9)</f>
        <v>0</v>
      </c>
      <c r="S2522" s="8">
        <f t="shared" si="279"/>
        <v>0</v>
      </c>
    </row>
    <row r="2523" spans="1:19" ht="13.9">
      <c r="A2523" s="6" t="str">
        <f>IF(总支出!A2523="","",总支出!A2523)</f>
        <v/>
      </c>
      <c r="B2523" s="7" t="str">
        <f>IF(总支出!B2523="","",总支出!B2523)</f>
        <v/>
      </c>
      <c r="C2523" s="6" t="str">
        <f t="shared" si="273"/>
        <v/>
      </c>
      <c r="D2523" s="6" t="str">
        <f>IF(总支出!C2523="","",总支出!C2523)</f>
        <v/>
      </c>
      <c r="E2523" s="8" t="str">
        <f>IF(总支出!D2523="","",总支出!D2523)</f>
        <v/>
      </c>
      <c r="F2523" s="6" t="str">
        <f>IF(总支出!E2523="","",总支出!E2523)</f>
        <v/>
      </c>
      <c r="G2523" s="6" t="str">
        <f>IF(总支出!H2523="","",总支出!H2523)</f>
        <v/>
      </c>
      <c r="H2523" s="6" t="str">
        <f>IF(总支出!I2523="","自动",总支出!I2523)</f>
        <v>自动</v>
      </c>
      <c r="I2523" s="6" t="str">
        <f>IF(F2523="","",IFERROR(VLOOKUP(F2523,税费设置!$A$15:$B$27,2,FALSE),"含税不明"))</f>
        <v/>
      </c>
      <c r="J2523" s="6" t="str">
        <f t="shared" si="274"/>
        <v/>
      </c>
      <c r="K2523" s="6" t="str">
        <f>IF(AND(税费设置!$B$5="是",G2523="个人支出",J2523="应税"),"是","否")</f>
        <v>否</v>
      </c>
      <c r="L2523" s="8">
        <f t="shared" si="275"/>
        <v>0</v>
      </c>
      <c r="M2523" s="8">
        <f t="shared" si="276"/>
        <v>0</v>
      </c>
      <c r="N2523" s="8">
        <f t="shared" si="277"/>
        <v>0</v>
      </c>
      <c r="O2523" s="8">
        <f t="shared" si="278"/>
        <v>0</v>
      </c>
      <c r="P2523" s="8">
        <f>IF(K2523&lt;&gt;"是",0,IF(税费设置!$B$6="是",E2523/(1+税费设置!$B$10),E2523))</f>
        <v>0</v>
      </c>
      <c r="Q2523" s="8">
        <f>IF(K2523&lt;&gt;"是",0,P2523*税费设置!$B$8)</f>
        <v>0</v>
      </c>
      <c r="R2523" s="8">
        <f>IF(K2523&lt;&gt;"是",0,P2523*税费设置!$B$9)</f>
        <v>0</v>
      </c>
      <c r="S2523" s="8">
        <f t="shared" si="279"/>
        <v>0</v>
      </c>
    </row>
    <row r="2524" spans="1:19" ht="13.9">
      <c r="A2524" s="6" t="str">
        <f>IF(总支出!A2524="","",总支出!A2524)</f>
        <v/>
      </c>
      <c r="B2524" s="7" t="str">
        <f>IF(总支出!B2524="","",总支出!B2524)</f>
        <v/>
      </c>
      <c r="C2524" s="6" t="str">
        <f t="shared" si="273"/>
        <v/>
      </c>
      <c r="D2524" s="6" t="str">
        <f>IF(总支出!C2524="","",总支出!C2524)</f>
        <v/>
      </c>
      <c r="E2524" s="8" t="str">
        <f>IF(总支出!D2524="","",总支出!D2524)</f>
        <v/>
      </c>
      <c r="F2524" s="6" t="str">
        <f>IF(总支出!E2524="","",总支出!E2524)</f>
        <v/>
      </c>
      <c r="G2524" s="6" t="str">
        <f>IF(总支出!H2524="","",总支出!H2524)</f>
        <v/>
      </c>
      <c r="H2524" s="6" t="str">
        <f>IF(总支出!I2524="","自动",总支出!I2524)</f>
        <v>自动</v>
      </c>
      <c r="I2524" s="6" t="str">
        <f>IF(F2524="","",IFERROR(VLOOKUP(F2524,税费设置!$A$15:$B$27,2,FALSE),"含税不明"))</f>
        <v/>
      </c>
      <c r="J2524" s="6" t="str">
        <f t="shared" si="274"/>
        <v/>
      </c>
      <c r="K2524" s="6" t="str">
        <f>IF(AND(税费设置!$B$5="是",G2524="个人支出",J2524="应税"),"是","否")</f>
        <v>否</v>
      </c>
      <c r="L2524" s="8">
        <f t="shared" si="275"/>
        <v>0</v>
      </c>
      <c r="M2524" s="8">
        <f t="shared" si="276"/>
        <v>0</v>
      </c>
      <c r="N2524" s="8">
        <f t="shared" si="277"/>
        <v>0</v>
      </c>
      <c r="O2524" s="8">
        <f t="shared" si="278"/>
        <v>0</v>
      </c>
      <c r="P2524" s="8">
        <f>IF(K2524&lt;&gt;"是",0,IF(税费设置!$B$6="是",E2524/(1+税费设置!$B$10),E2524))</f>
        <v>0</v>
      </c>
      <c r="Q2524" s="8">
        <f>IF(K2524&lt;&gt;"是",0,P2524*税费设置!$B$8)</f>
        <v>0</v>
      </c>
      <c r="R2524" s="8">
        <f>IF(K2524&lt;&gt;"是",0,P2524*税费设置!$B$9)</f>
        <v>0</v>
      </c>
      <c r="S2524" s="8">
        <f t="shared" si="279"/>
        <v>0</v>
      </c>
    </row>
    <row r="2525" spans="1:19" ht="13.9">
      <c r="A2525" s="6" t="str">
        <f>IF(总支出!A2525="","",总支出!A2525)</f>
        <v/>
      </c>
      <c r="B2525" s="7" t="str">
        <f>IF(总支出!B2525="","",总支出!B2525)</f>
        <v/>
      </c>
      <c r="C2525" s="6" t="str">
        <f t="shared" si="273"/>
        <v/>
      </c>
      <c r="D2525" s="6" t="str">
        <f>IF(总支出!C2525="","",总支出!C2525)</f>
        <v/>
      </c>
      <c r="E2525" s="8" t="str">
        <f>IF(总支出!D2525="","",总支出!D2525)</f>
        <v/>
      </c>
      <c r="F2525" s="6" t="str">
        <f>IF(总支出!E2525="","",总支出!E2525)</f>
        <v/>
      </c>
      <c r="G2525" s="6" t="str">
        <f>IF(总支出!H2525="","",总支出!H2525)</f>
        <v/>
      </c>
      <c r="H2525" s="6" t="str">
        <f>IF(总支出!I2525="","自动",总支出!I2525)</f>
        <v>自动</v>
      </c>
      <c r="I2525" s="6" t="str">
        <f>IF(F2525="","",IFERROR(VLOOKUP(F2525,税费设置!$A$15:$B$27,2,FALSE),"含税不明"))</f>
        <v/>
      </c>
      <c r="J2525" s="6" t="str">
        <f t="shared" si="274"/>
        <v/>
      </c>
      <c r="K2525" s="6" t="str">
        <f>IF(AND(税费设置!$B$5="是",G2525="个人支出",J2525="应税"),"是","否")</f>
        <v>否</v>
      </c>
      <c r="L2525" s="8">
        <f t="shared" si="275"/>
        <v>0</v>
      </c>
      <c r="M2525" s="8">
        <f t="shared" si="276"/>
        <v>0</v>
      </c>
      <c r="N2525" s="8">
        <f t="shared" si="277"/>
        <v>0</v>
      </c>
      <c r="O2525" s="8">
        <f t="shared" si="278"/>
        <v>0</v>
      </c>
      <c r="P2525" s="8">
        <f>IF(K2525&lt;&gt;"是",0,IF(税费设置!$B$6="是",E2525/(1+税费设置!$B$10),E2525))</f>
        <v>0</v>
      </c>
      <c r="Q2525" s="8">
        <f>IF(K2525&lt;&gt;"是",0,P2525*税费设置!$B$8)</f>
        <v>0</v>
      </c>
      <c r="R2525" s="8">
        <f>IF(K2525&lt;&gt;"是",0,P2525*税费设置!$B$9)</f>
        <v>0</v>
      </c>
      <c r="S2525" s="8">
        <f t="shared" si="279"/>
        <v>0</v>
      </c>
    </row>
    <row r="2526" spans="1:19" ht="13.9">
      <c r="A2526" s="6" t="str">
        <f>IF(总支出!A2526="","",总支出!A2526)</f>
        <v/>
      </c>
      <c r="B2526" s="7" t="str">
        <f>IF(总支出!B2526="","",总支出!B2526)</f>
        <v/>
      </c>
      <c r="C2526" s="6" t="str">
        <f t="shared" si="273"/>
        <v/>
      </c>
      <c r="D2526" s="6" t="str">
        <f>IF(总支出!C2526="","",总支出!C2526)</f>
        <v/>
      </c>
      <c r="E2526" s="8" t="str">
        <f>IF(总支出!D2526="","",总支出!D2526)</f>
        <v/>
      </c>
      <c r="F2526" s="6" t="str">
        <f>IF(总支出!E2526="","",总支出!E2526)</f>
        <v/>
      </c>
      <c r="G2526" s="6" t="str">
        <f>IF(总支出!H2526="","",总支出!H2526)</f>
        <v/>
      </c>
      <c r="H2526" s="6" t="str">
        <f>IF(总支出!I2526="","自动",总支出!I2526)</f>
        <v>自动</v>
      </c>
      <c r="I2526" s="6" t="str">
        <f>IF(F2526="","",IFERROR(VLOOKUP(F2526,税费设置!$A$15:$B$27,2,FALSE),"含税不明"))</f>
        <v/>
      </c>
      <c r="J2526" s="6" t="str">
        <f t="shared" si="274"/>
        <v/>
      </c>
      <c r="K2526" s="6" t="str">
        <f>IF(AND(税费设置!$B$5="是",G2526="个人支出",J2526="应税"),"是","否")</f>
        <v>否</v>
      </c>
      <c r="L2526" s="8">
        <f t="shared" si="275"/>
        <v>0</v>
      </c>
      <c r="M2526" s="8">
        <f t="shared" si="276"/>
        <v>0</v>
      </c>
      <c r="N2526" s="8">
        <f t="shared" si="277"/>
        <v>0</v>
      </c>
      <c r="O2526" s="8">
        <f t="shared" si="278"/>
        <v>0</v>
      </c>
      <c r="P2526" s="8">
        <f>IF(K2526&lt;&gt;"是",0,IF(税费设置!$B$6="是",E2526/(1+税费设置!$B$10),E2526))</f>
        <v>0</v>
      </c>
      <c r="Q2526" s="8">
        <f>IF(K2526&lt;&gt;"是",0,P2526*税费设置!$B$8)</f>
        <v>0</v>
      </c>
      <c r="R2526" s="8">
        <f>IF(K2526&lt;&gt;"是",0,P2526*税费设置!$B$9)</f>
        <v>0</v>
      </c>
      <c r="S2526" s="8">
        <f t="shared" si="279"/>
        <v>0</v>
      </c>
    </row>
    <row r="2527" spans="1:19" ht="13.9">
      <c r="A2527" s="6" t="str">
        <f>IF(总支出!A2527="","",总支出!A2527)</f>
        <v/>
      </c>
      <c r="B2527" s="7" t="str">
        <f>IF(总支出!B2527="","",总支出!B2527)</f>
        <v/>
      </c>
      <c r="C2527" s="6" t="str">
        <f t="shared" si="273"/>
        <v/>
      </c>
      <c r="D2527" s="6" t="str">
        <f>IF(总支出!C2527="","",总支出!C2527)</f>
        <v/>
      </c>
      <c r="E2527" s="8" t="str">
        <f>IF(总支出!D2527="","",总支出!D2527)</f>
        <v/>
      </c>
      <c r="F2527" s="6" t="str">
        <f>IF(总支出!E2527="","",总支出!E2527)</f>
        <v/>
      </c>
      <c r="G2527" s="6" t="str">
        <f>IF(总支出!H2527="","",总支出!H2527)</f>
        <v/>
      </c>
      <c r="H2527" s="6" t="str">
        <f>IF(总支出!I2527="","自动",总支出!I2527)</f>
        <v>自动</v>
      </c>
      <c r="I2527" s="6" t="str">
        <f>IF(F2527="","",IFERROR(VLOOKUP(F2527,税费设置!$A$15:$B$27,2,FALSE),"含税不明"))</f>
        <v/>
      </c>
      <c r="J2527" s="6" t="str">
        <f t="shared" si="274"/>
        <v/>
      </c>
      <c r="K2527" s="6" t="str">
        <f>IF(AND(税费设置!$B$5="是",G2527="个人支出",J2527="应税"),"是","否")</f>
        <v>否</v>
      </c>
      <c r="L2527" s="8">
        <f t="shared" si="275"/>
        <v>0</v>
      </c>
      <c r="M2527" s="8">
        <f t="shared" si="276"/>
        <v>0</v>
      </c>
      <c r="N2527" s="8">
        <f t="shared" si="277"/>
        <v>0</v>
      </c>
      <c r="O2527" s="8">
        <f t="shared" si="278"/>
        <v>0</v>
      </c>
      <c r="P2527" s="8">
        <f>IF(K2527&lt;&gt;"是",0,IF(税费设置!$B$6="是",E2527/(1+税费设置!$B$10),E2527))</f>
        <v>0</v>
      </c>
      <c r="Q2527" s="8">
        <f>IF(K2527&lt;&gt;"是",0,P2527*税费设置!$B$8)</f>
        <v>0</v>
      </c>
      <c r="R2527" s="8">
        <f>IF(K2527&lt;&gt;"是",0,P2527*税费设置!$B$9)</f>
        <v>0</v>
      </c>
      <c r="S2527" s="8">
        <f t="shared" si="279"/>
        <v>0</v>
      </c>
    </row>
    <row r="2528" spans="1:19" ht="13.9">
      <c r="A2528" s="6" t="str">
        <f>IF(总支出!A2528="","",总支出!A2528)</f>
        <v/>
      </c>
      <c r="B2528" s="7" t="str">
        <f>IF(总支出!B2528="","",总支出!B2528)</f>
        <v/>
      </c>
      <c r="C2528" s="6" t="str">
        <f t="shared" si="273"/>
        <v/>
      </c>
      <c r="D2528" s="6" t="str">
        <f>IF(总支出!C2528="","",总支出!C2528)</f>
        <v/>
      </c>
      <c r="E2528" s="8" t="str">
        <f>IF(总支出!D2528="","",总支出!D2528)</f>
        <v/>
      </c>
      <c r="F2528" s="6" t="str">
        <f>IF(总支出!E2528="","",总支出!E2528)</f>
        <v/>
      </c>
      <c r="G2528" s="6" t="str">
        <f>IF(总支出!H2528="","",总支出!H2528)</f>
        <v/>
      </c>
      <c r="H2528" s="6" t="str">
        <f>IF(总支出!I2528="","自动",总支出!I2528)</f>
        <v>自动</v>
      </c>
      <c r="I2528" s="6" t="str">
        <f>IF(F2528="","",IFERROR(VLOOKUP(F2528,税费设置!$A$15:$B$27,2,FALSE),"含税不明"))</f>
        <v/>
      </c>
      <c r="J2528" s="6" t="str">
        <f t="shared" si="274"/>
        <v/>
      </c>
      <c r="K2528" s="6" t="str">
        <f>IF(AND(税费设置!$B$5="是",G2528="个人支出",J2528="应税"),"是","否")</f>
        <v>否</v>
      </c>
      <c r="L2528" s="8">
        <f t="shared" si="275"/>
        <v>0</v>
      </c>
      <c r="M2528" s="8">
        <f t="shared" si="276"/>
        <v>0</v>
      </c>
      <c r="N2528" s="8">
        <f t="shared" si="277"/>
        <v>0</v>
      </c>
      <c r="O2528" s="8">
        <f t="shared" si="278"/>
        <v>0</v>
      </c>
      <c r="P2528" s="8">
        <f>IF(K2528&lt;&gt;"是",0,IF(税费设置!$B$6="是",E2528/(1+税费设置!$B$10),E2528))</f>
        <v>0</v>
      </c>
      <c r="Q2528" s="8">
        <f>IF(K2528&lt;&gt;"是",0,P2528*税费设置!$B$8)</f>
        <v>0</v>
      </c>
      <c r="R2528" s="8">
        <f>IF(K2528&lt;&gt;"是",0,P2528*税费设置!$B$9)</f>
        <v>0</v>
      </c>
      <c r="S2528" s="8">
        <f t="shared" si="279"/>
        <v>0</v>
      </c>
    </row>
    <row r="2529" spans="1:19" ht="13.9">
      <c r="A2529" s="6" t="str">
        <f>IF(总支出!A2529="","",总支出!A2529)</f>
        <v/>
      </c>
      <c r="B2529" s="7" t="str">
        <f>IF(总支出!B2529="","",总支出!B2529)</f>
        <v/>
      </c>
      <c r="C2529" s="6" t="str">
        <f t="shared" si="273"/>
        <v/>
      </c>
      <c r="D2529" s="6" t="str">
        <f>IF(总支出!C2529="","",总支出!C2529)</f>
        <v/>
      </c>
      <c r="E2529" s="8" t="str">
        <f>IF(总支出!D2529="","",总支出!D2529)</f>
        <v/>
      </c>
      <c r="F2529" s="6" t="str">
        <f>IF(总支出!E2529="","",总支出!E2529)</f>
        <v/>
      </c>
      <c r="G2529" s="6" t="str">
        <f>IF(总支出!H2529="","",总支出!H2529)</f>
        <v/>
      </c>
      <c r="H2529" s="6" t="str">
        <f>IF(总支出!I2529="","自动",总支出!I2529)</f>
        <v>自动</v>
      </c>
      <c r="I2529" s="6" t="str">
        <f>IF(F2529="","",IFERROR(VLOOKUP(F2529,税费设置!$A$15:$B$27,2,FALSE),"含税不明"))</f>
        <v/>
      </c>
      <c r="J2529" s="6" t="str">
        <f t="shared" si="274"/>
        <v/>
      </c>
      <c r="K2529" s="6" t="str">
        <f>IF(AND(税费设置!$B$5="是",G2529="个人支出",J2529="应税"),"是","否")</f>
        <v>否</v>
      </c>
      <c r="L2529" s="8">
        <f t="shared" si="275"/>
        <v>0</v>
      </c>
      <c r="M2529" s="8">
        <f t="shared" si="276"/>
        <v>0</v>
      </c>
      <c r="N2529" s="8">
        <f t="shared" si="277"/>
        <v>0</v>
      </c>
      <c r="O2529" s="8">
        <f t="shared" si="278"/>
        <v>0</v>
      </c>
      <c r="P2529" s="8">
        <f>IF(K2529&lt;&gt;"是",0,IF(税费设置!$B$6="是",E2529/(1+税费设置!$B$10),E2529))</f>
        <v>0</v>
      </c>
      <c r="Q2529" s="8">
        <f>IF(K2529&lt;&gt;"是",0,P2529*税费设置!$B$8)</f>
        <v>0</v>
      </c>
      <c r="R2529" s="8">
        <f>IF(K2529&lt;&gt;"是",0,P2529*税费设置!$B$9)</f>
        <v>0</v>
      </c>
      <c r="S2529" s="8">
        <f t="shared" si="279"/>
        <v>0</v>
      </c>
    </row>
    <row r="2530" spans="1:19" ht="13.9">
      <c r="A2530" s="6" t="str">
        <f>IF(总支出!A2530="","",总支出!A2530)</f>
        <v/>
      </c>
      <c r="B2530" s="7" t="str">
        <f>IF(总支出!B2530="","",总支出!B2530)</f>
        <v/>
      </c>
      <c r="C2530" s="6" t="str">
        <f t="shared" si="273"/>
        <v/>
      </c>
      <c r="D2530" s="6" t="str">
        <f>IF(总支出!C2530="","",总支出!C2530)</f>
        <v/>
      </c>
      <c r="E2530" s="8" t="str">
        <f>IF(总支出!D2530="","",总支出!D2530)</f>
        <v/>
      </c>
      <c r="F2530" s="6" t="str">
        <f>IF(总支出!E2530="","",总支出!E2530)</f>
        <v/>
      </c>
      <c r="G2530" s="6" t="str">
        <f>IF(总支出!H2530="","",总支出!H2530)</f>
        <v/>
      </c>
      <c r="H2530" s="6" t="str">
        <f>IF(总支出!I2530="","自动",总支出!I2530)</f>
        <v>自动</v>
      </c>
      <c r="I2530" s="6" t="str">
        <f>IF(F2530="","",IFERROR(VLOOKUP(F2530,税费设置!$A$15:$B$27,2,FALSE),"含税不明"))</f>
        <v/>
      </c>
      <c r="J2530" s="6" t="str">
        <f t="shared" si="274"/>
        <v/>
      </c>
      <c r="K2530" s="6" t="str">
        <f>IF(AND(税费设置!$B$5="是",G2530="个人支出",J2530="应税"),"是","否")</f>
        <v>否</v>
      </c>
      <c r="L2530" s="8">
        <f t="shared" si="275"/>
        <v>0</v>
      </c>
      <c r="M2530" s="8">
        <f t="shared" si="276"/>
        <v>0</v>
      </c>
      <c r="N2530" s="8">
        <f t="shared" si="277"/>
        <v>0</v>
      </c>
      <c r="O2530" s="8">
        <f t="shared" si="278"/>
        <v>0</v>
      </c>
      <c r="P2530" s="8">
        <f>IF(K2530&lt;&gt;"是",0,IF(税费设置!$B$6="是",E2530/(1+税费设置!$B$10),E2530))</f>
        <v>0</v>
      </c>
      <c r="Q2530" s="8">
        <f>IF(K2530&lt;&gt;"是",0,P2530*税费设置!$B$8)</f>
        <v>0</v>
      </c>
      <c r="R2530" s="8">
        <f>IF(K2530&lt;&gt;"是",0,P2530*税费设置!$B$9)</f>
        <v>0</v>
      </c>
      <c r="S2530" s="8">
        <f t="shared" si="279"/>
        <v>0</v>
      </c>
    </row>
    <row r="2531" spans="1:19" ht="13.9">
      <c r="A2531" s="6" t="str">
        <f>IF(总支出!A2531="","",总支出!A2531)</f>
        <v/>
      </c>
      <c r="B2531" s="7" t="str">
        <f>IF(总支出!B2531="","",总支出!B2531)</f>
        <v/>
      </c>
      <c r="C2531" s="6" t="str">
        <f t="shared" si="273"/>
        <v/>
      </c>
      <c r="D2531" s="6" t="str">
        <f>IF(总支出!C2531="","",总支出!C2531)</f>
        <v/>
      </c>
      <c r="E2531" s="8" t="str">
        <f>IF(总支出!D2531="","",总支出!D2531)</f>
        <v/>
      </c>
      <c r="F2531" s="6" t="str">
        <f>IF(总支出!E2531="","",总支出!E2531)</f>
        <v/>
      </c>
      <c r="G2531" s="6" t="str">
        <f>IF(总支出!H2531="","",总支出!H2531)</f>
        <v/>
      </c>
      <c r="H2531" s="6" t="str">
        <f>IF(总支出!I2531="","自动",总支出!I2531)</f>
        <v>自动</v>
      </c>
      <c r="I2531" s="6" t="str">
        <f>IF(F2531="","",IFERROR(VLOOKUP(F2531,税费设置!$A$15:$B$27,2,FALSE),"含税不明"))</f>
        <v/>
      </c>
      <c r="J2531" s="6" t="str">
        <f t="shared" si="274"/>
        <v/>
      </c>
      <c r="K2531" s="6" t="str">
        <f>IF(AND(税费设置!$B$5="是",G2531="个人支出",J2531="应税"),"是","否")</f>
        <v>否</v>
      </c>
      <c r="L2531" s="8">
        <f t="shared" si="275"/>
        <v>0</v>
      </c>
      <c r="M2531" s="8">
        <f t="shared" si="276"/>
        <v>0</v>
      </c>
      <c r="N2531" s="8">
        <f t="shared" si="277"/>
        <v>0</v>
      </c>
      <c r="O2531" s="8">
        <f t="shared" si="278"/>
        <v>0</v>
      </c>
      <c r="P2531" s="8">
        <f>IF(K2531&lt;&gt;"是",0,IF(税费设置!$B$6="是",E2531/(1+税费设置!$B$10),E2531))</f>
        <v>0</v>
      </c>
      <c r="Q2531" s="8">
        <f>IF(K2531&lt;&gt;"是",0,P2531*税费设置!$B$8)</f>
        <v>0</v>
      </c>
      <c r="R2531" s="8">
        <f>IF(K2531&lt;&gt;"是",0,P2531*税费设置!$B$9)</f>
        <v>0</v>
      </c>
      <c r="S2531" s="8">
        <f t="shared" si="279"/>
        <v>0</v>
      </c>
    </row>
    <row r="2532" spans="1:19" ht="13.9">
      <c r="A2532" s="6" t="str">
        <f>IF(总支出!A2532="","",总支出!A2532)</f>
        <v/>
      </c>
      <c r="B2532" s="7" t="str">
        <f>IF(总支出!B2532="","",总支出!B2532)</f>
        <v/>
      </c>
      <c r="C2532" s="6" t="str">
        <f t="shared" si="273"/>
        <v/>
      </c>
      <c r="D2532" s="6" t="str">
        <f>IF(总支出!C2532="","",总支出!C2532)</f>
        <v/>
      </c>
      <c r="E2532" s="8" t="str">
        <f>IF(总支出!D2532="","",总支出!D2532)</f>
        <v/>
      </c>
      <c r="F2532" s="6" t="str">
        <f>IF(总支出!E2532="","",总支出!E2532)</f>
        <v/>
      </c>
      <c r="G2532" s="6" t="str">
        <f>IF(总支出!H2532="","",总支出!H2532)</f>
        <v/>
      </c>
      <c r="H2532" s="6" t="str">
        <f>IF(总支出!I2532="","自动",总支出!I2532)</f>
        <v>自动</v>
      </c>
      <c r="I2532" s="6" t="str">
        <f>IF(F2532="","",IFERROR(VLOOKUP(F2532,税费设置!$A$15:$B$27,2,FALSE),"含税不明"))</f>
        <v/>
      </c>
      <c r="J2532" s="6" t="str">
        <f t="shared" si="274"/>
        <v/>
      </c>
      <c r="K2532" s="6" t="str">
        <f>IF(AND(税费设置!$B$5="是",G2532="个人支出",J2532="应税"),"是","否")</f>
        <v>否</v>
      </c>
      <c r="L2532" s="8">
        <f t="shared" si="275"/>
        <v>0</v>
      </c>
      <c r="M2532" s="8">
        <f t="shared" si="276"/>
        <v>0</v>
      </c>
      <c r="N2532" s="8">
        <f t="shared" si="277"/>
        <v>0</v>
      </c>
      <c r="O2532" s="8">
        <f t="shared" si="278"/>
        <v>0</v>
      </c>
      <c r="P2532" s="8">
        <f>IF(K2532&lt;&gt;"是",0,IF(税费设置!$B$6="是",E2532/(1+税费设置!$B$10),E2532))</f>
        <v>0</v>
      </c>
      <c r="Q2532" s="8">
        <f>IF(K2532&lt;&gt;"是",0,P2532*税费设置!$B$8)</f>
        <v>0</v>
      </c>
      <c r="R2532" s="8">
        <f>IF(K2532&lt;&gt;"是",0,P2532*税费设置!$B$9)</f>
        <v>0</v>
      </c>
      <c r="S2532" s="8">
        <f t="shared" si="279"/>
        <v>0</v>
      </c>
    </row>
    <row r="2533" spans="1:19" ht="13.9">
      <c r="A2533" s="6" t="str">
        <f>IF(总支出!A2533="","",总支出!A2533)</f>
        <v/>
      </c>
      <c r="B2533" s="7" t="str">
        <f>IF(总支出!B2533="","",总支出!B2533)</f>
        <v/>
      </c>
      <c r="C2533" s="6" t="str">
        <f t="shared" si="273"/>
        <v/>
      </c>
      <c r="D2533" s="6" t="str">
        <f>IF(总支出!C2533="","",总支出!C2533)</f>
        <v/>
      </c>
      <c r="E2533" s="8" t="str">
        <f>IF(总支出!D2533="","",总支出!D2533)</f>
        <v/>
      </c>
      <c r="F2533" s="6" t="str">
        <f>IF(总支出!E2533="","",总支出!E2533)</f>
        <v/>
      </c>
      <c r="G2533" s="6" t="str">
        <f>IF(总支出!H2533="","",总支出!H2533)</f>
        <v/>
      </c>
      <c r="H2533" s="6" t="str">
        <f>IF(总支出!I2533="","自动",总支出!I2533)</f>
        <v>自动</v>
      </c>
      <c r="I2533" s="6" t="str">
        <f>IF(F2533="","",IFERROR(VLOOKUP(F2533,税费设置!$A$15:$B$27,2,FALSE),"含税不明"))</f>
        <v/>
      </c>
      <c r="J2533" s="6" t="str">
        <f t="shared" si="274"/>
        <v/>
      </c>
      <c r="K2533" s="6" t="str">
        <f>IF(AND(税费设置!$B$5="是",G2533="个人支出",J2533="应税"),"是","否")</f>
        <v>否</v>
      </c>
      <c r="L2533" s="8">
        <f t="shared" si="275"/>
        <v>0</v>
      </c>
      <c r="M2533" s="8">
        <f t="shared" si="276"/>
        <v>0</v>
      </c>
      <c r="N2533" s="8">
        <f t="shared" si="277"/>
        <v>0</v>
      </c>
      <c r="O2533" s="8">
        <f t="shared" si="278"/>
        <v>0</v>
      </c>
      <c r="P2533" s="8">
        <f>IF(K2533&lt;&gt;"是",0,IF(税费设置!$B$6="是",E2533/(1+税费设置!$B$10),E2533))</f>
        <v>0</v>
      </c>
      <c r="Q2533" s="8">
        <f>IF(K2533&lt;&gt;"是",0,P2533*税费设置!$B$8)</f>
        <v>0</v>
      </c>
      <c r="R2533" s="8">
        <f>IF(K2533&lt;&gt;"是",0,P2533*税费设置!$B$9)</f>
        <v>0</v>
      </c>
      <c r="S2533" s="8">
        <f t="shared" si="279"/>
        <v>0</v>
      </c>
    </row>
    <row r="2534" spans="1:19" ht="13.9">
      <c r="A2534" s="6" t="str">
        <f>IF(总支出!A2534="","",总支出!A2534)</f>
        <v/>
      </c>
      <c r="B2534" s="7" t="str">
        <f>IF(总支出!B2534="","",总支出!B2534)</f>
        <v/>
      </c>
      <c r="C2534" s="6" t="str">
        <f t="shared" si="273"/>
        <v/>
      </c>
      <c r="D2534" s="6" t="str">
        <f>IF(总支出!C2534="","",总支出!C2534)</f>
        <v/>
      </c>
      <c r="E2534" s="8" t="str">
        <f>IF(总支出!D2534="","",总支出!D2534)</f>
        <v/>
      </c>
      <c r="F2534" s="6" t="str">
        <f>IF(总支出!E2534="","",总支出!E2534)</f>
        <v/>
      </c>
      <c r="G2534" s="6" t="str">
        <f>IF(总支出!H2534="","",总支出!H2534)</f>
        <v/>
      </c>
      <c r="H2534" s="6" t="str">
        <f>IF(总支出!I2534="","自动",总支出!I2534)</f>
        <v>自动</v>
      </c>
      <c r="I2534" s="6" t="str">
        <f>IF(F2534="","",IFERROR(VLOOKUP(F2534,税费设置!$A$15:$B$27,2,FALSE),"含税不明"))</f>
        <v/>
      </c>
      <c r="J2534" s="6" t="str">
        <f t="shared" si="274"/>
        <v/>
      </c>
      <c r="K2534" s="6" t="str">
        <f>IF(AND(税费设置!$B$5="是",G2534="个人支出",J2534="应税"),"是","否")</f>
        <v>否</v>
      </c>
      <c r="L2534" s="8">
        <f t="shared" si="275"/>
        <v>0</v>
      </c>
      <c r="M2534" s="8">
        <f t="shared" si="276"/>
        <v>0</v>
      </c>
      <c r="N2534" s="8">
        <f t="shared" si="277"/>
        <v>0</v>
      </c>
      <c r="O2534" s="8">
        <f t="shared" si="278"/>
        <v>0</v>
      </c>
      <c r="P2534" s="8">
        <f>IF(K2534&lt;&gt;"是",0,IF(税费设置!$B$6="是",E2534/(1+税费设置!$B$10),E2534))</f>
        <v>0</v>
      </c>
      <c r="Q2534" s="8">
        <f>IF(K2534&lt;&gt;"是",0,P2534*税费设置!$B$8)</f>
        <v>0</v>
      </c>
      <c r="R2534" s="8">
        <f>IF(K2534&lt;&gt;"是",0,P2534*税费设置!$B$9)</f>
        <v>0</v>
      </c>
      <c r="S2534" s="8">
        <f t="shared" si="279"/>
        <v>0</v>
      </c>
    </row>
    <row r="2535" spans="1:19" ht="13.9">
      <c r="A2535" s="6" t="str">
        <f>IF(总支出!A2535="","",总支出!A2535)</f>
        <v/>
      </c>
      <c r="B2535" s="7" t="str">
        <f>IF(总支出!B2535="","",总支出!B2535)</f>
        <v/>
      </c>
      <c r="C2535" s="6" t="str">
        <f t="shared" si="273"/>
        <v/>
      </c>
      <c r="D2535" s="6" t="str">
        <f>IF(总支出!C2535="","",总支出!C2535)</f>
        <v/>
      </c>
      <c r="E2535" s="8" t="str">
        <f>IF(总支出!D2535="","",总支出!D2535)</f>
        <v/>
      </c>
      <c r="F2535" s="6" t="str">
        <f>IF(总支出!E2535="","",总支出!E2535)</f>
        <v/>
      </c>
      <c r="G2535" s="6" t="str">
        <f>IF(总支出!H2535="","",总支出!H2535)</f>
        <v/>
      </c>
      <c r="H2535" s="6" t="str">
        <f>IF(总支出!I2535="","自动",总支出!I2535)</f>
        <v>自动</v>
      </c>
      <c r="I2535" s="6" t="str">
        <f>IF(F2535="","",IFERROR(VLOOKUP(F2535,税费设置!$A$15:$B$27,2,FALSE),"含税不明"))</f>
        <v/>
      </c>
      <c r="J2535" s="6" t="str">
        <f t="shared" si="274"/>
        <v/>
      </c>
      <c r="K2535" s="6" t="str">
        <f>IF(AND(税费设置!$B$5="是",G2535="个人支出",J2535="应税"),"是","否")</f>
        <v>否</v>
      </c>
      <c r="L2535" s="8">
        <f t="shared" si="275"/>
        <v>0</v>
      </c>
      <c r="M2535" s="8">
        <f t="shared" si="276"/>
        <v>0</v>
      </c>
      <c r="N2535" s="8">
        <f t="shared" si="277"/>
        <v>0</v>
      </c>
      <c r="O2535" s="8">
        <f t="shared" si="278"/>
        <v>0</v>
      </c>
      <c r="P2535" s="8">
        <f>IF(K2535&lt;&gt;"是",0,IF(税费设置!$B$6="是",E2535/(1+税费设置!$B$10),E2535))</f>
        <v>0</v>
      </c>
      <c r="Q2535" s="8">
        <f>IF(K2535&lt;&gt;"是",0,P2535*税费设置!$B$8)</f>
        <v>0</v>
      </c>
      <c r="R2535" s="8">
        <f>IF(K2535&lt;&gt;"是",0,P2535*税费设置!$B$9)</f>
        <v>0</v>
      </c>
      <c r="S2535" s="8">
        <f t="shared" si="279"/>
        <v>0</v>
      </c>
    </row>
    <row r="2536" spans="1:19" ht="13.9">
      <c r="A2536" s="6" t="str">
        <f>IF(总支出!A2536="","",总支出!A2536)</f>
        <v/>
      </c>
      <c r="B2536" s="7" t="str">
        <f>IF(总支出!B2536="","",总支出!B2536)</f>
        <v/>
      </c>
      <c r="C2536" s="6" t="str">
        <f t="shared" si="273"/>
        <v/>
      </c>
      <c r="D2536" s="6" t="str">
        <f>IF(总支出!C2536="","",总支出!C2536)</f>
        <v/>
      </c>
      <c r="E2536" s="8" t="str">
        <f>IF(总支出!D2536="","",总支出!D2536)</f>
        <v/>
      </c>
      <c r="F2536" s="6" t="str">
        <f>IF(总支出!E2536="","",总支出!E2536)</f>
        <v/>
      </c>
      <c r="G2536" s="6" t="str">
        <f>IF(总支出!H2536="","",总支出!H2536)</f>
        <v/>
      </c>
      <c r="H2536" s="6" t="str">
        <f>IF(总支出!I2536="","自动",总支出!I2536)</f>
        <v>自动</v>
      </c>
      <c r="I2536" s="6" t="str">
        <f>IF(F2536="","",IFERROR(VLOOKUP(F2536,税费设置!$A$15:$B$27,2,FALSE),"含税不明"))</f>
        <v/>
      </c>
      <c r="J2536" s="6" t="str">
        <f t="shared" si="274"/>
        <v/>
      </c>
      <c r="K2536" s="6" t="str">
        <f>IF(AND(税费设置!$B$5="是",G2536="个人支出",J2536="应税"),"是","否")</f>
        <v>否</v>
      </c>
      <c r="L2536" s="8">
        <f t="shared" si="275"/>
        <v>0</v>
      </c>
      <c r="M2536" s="8">
        <f t="shared" si="276"/>
        <v>0</v>
      </c>
      <c r="N2536" s="8">
        <f t="shared" si="277"/>
        <v>0</v>
      </c>
      <c r="O2536" s="8">
        <f t="shared" si="278"/>
        <v>0</v>
      </c>
      <c r="P2536" s="8">
        <f>IF(K2536&lt;&gt;"是",0,IF(税费设置!$B$6="是",E2536/(1+税费设置!$B$10),E2536))</f>
        <v>0</v>
      </c>
      <c r="Q2536" s="8">
        <f>IF(K2536&lt;&gt;"是",0,P2536*税费设置!$B$8)</f>
        <v>0</v>
      </c>
      <c r="R2536" s="8">
        <f>IF(K2536&lt;&gt;"是",0,P2536*税费设置!$B$9)</f>
        <v>0</v>
      </c>
      <c r="S2536" s="8">
        <f t="shared" si="279"/>
        <v>0</v>
      </c>
    </row>
    <row r="2537" spans="1:19" ht="13.9">
      <c r="A2537" s="6" t="str">
        <f>IF(总支出!A2537="","",总支出!A2537)</f>
        <v/>
      </c>
      <c r="B2537" s="7" t="str">
        <f>IF(总支出!B2537="","",总支出!B2537)</f>
        <v/>
      </c>
      <c r="C2537" s="6" t="str">
        <f t="shared" si="273"/>
        <v/>
      </c>
      <c r="D2537" s="6" t="str">
        <f>IF(总支出!C2537="","",总支出!C2537)</f>
        <v/>
      </c>
      <c r="E2537" s="8" t="str">
        <f>IF(总支出!D2537="","",总支出!D2537)</f>
        <v/>
      </c>
      <c r="F2537" s="6" t="str">
        <f>IF(总支出!E2537="","",总支出!E2537)</f>
        <v/>
      </c>
      <c r="G2537" s="6" t="str">
        <f>IF(总支出!H2537="","",总支出!H2537)</f>
        <v/>
      </c>
      <c r="H2537" s="6" t="str">
        <f>IF(总支出!I2537="","自动",总支出!I2537)</f>
        <v>自动</v>
      </c>
      <c r="I2537" s="6" t="str">
        <f>IF(F2537="","",IFERROR(VLOOKUP(F2537,税费设置!$A$15:$B$27,2,FALSE),"含税不明"))</f>
        <v/>
      </c>
      <c r="J2537" s="6" t="str">
        <f t="shared" si="274"/>
        <v/>
      </c>
      <c r="K2537" s="6" t="str">
        <f>IF(AND(税费设置!$B$5="是",G2537="个人支出",J2537="应税"),"是","否")</f>
        <v>否</v>
      </c>
      <c r="L2537" s="8">
        <f t="shared" si="275"/>
        <v>0</v>
      </c>
      <c r="M2537" s="8">
        <f t="shared" si="276"/>
        <v>0</v>
      </c>
      <c r="N2537" s="8">
        <f t="shared" si="277"/>
        <v>0</v>
      </c>
      <c r="O2537" s="8">
        <f t="shared" si="278"/>
        <v>0</v>
      </c>
      <c r="P2537" s="8">
        <f>IF(K2537&lt;&gt;"是",0,IF(税费设置!$B$6="是",E2537/(1+税费设置!$B$10),E2537))</f>
        <v>0</v>
      </c>
      <c r="Q2537" s="8">
        <f>IF(K2537&lt;&gt;"是",0,P2537*税费设置!$B$8)</f>
        <v>0</v>
      </c>
      <c r="R2537" s="8">
        <f>IF(K2537&lt;&gt;"是",0,P2537*税费设置!$B$9)</f>
        <v>0</v>
      </c>
      <c r="S2537" s="8">
        <f t="shared" si="279"/>
        <v>0</v>
      </c>
    </row>
    <row r="2538" spans="1:19" ht="13.9">
      <c r="A2538" s="6" t="str">
        <f>IF(总支出!A2538="","",总支出!A2538)</f>
        <v/>
      </c>
      <c r="B2538" s="7" t="str">
        <f>IF(总支出!B2538="","",总支出!B2538)</f>
        <v/>
      </c>
      <c r="C2538" s="6" t="str">
        <f t="shared" si="273"/>
        <v/>
      </c>
      <c r="D2538" s="6" t="str">
        <f>IF(总支出!C2538="","",总支出!C2538)</f>
        <v/>
      </c>
      <c r="E2538" s="8" t="str">
        <f>IF(总支出!D2538="","",总支出!D2538)</f>
        <v/>
      </c>
      <c r="F2538" s="6" t="str">
        <f>IF(总支出!E2538="","",总支出!E2538)</f>
        <v/>
      </c>
      <c r="G2538" s="6" t="str">
        <f>IF(总支出!H2538="","",总支出!H2538)</f>
        <v/>
      </c>
      <c r="H2538" s="6" t="str">
        <f>IF(总支出!I2538="","自动",总支出!I2538)</f>
        <v>自动</v>
      </c>
      <c r="I2538" s="6" t="str">
        <f>IF(F2538="","",IFERROR(VLOOKUP(F2538,税费设置!$A$15:$B$27,2,FALSE),"含税不明"))</f>
        <v/>
      </c>
      <c r="J2538" s="6" t="str">
        <f t="shared" si="274"/>
        <v/>
      </c>
      <c r="K2538" s="6" t="str">
        <f>IF(AND(税费设置!$B$5="是",G2538="个人支出",J2538="应税"),"是","否")</f>
        <v>否</v>
      </c>
      <c r="L2538" s="8">
        <f t="shared" si="275"/>
        <v>0</v>
      </c>
      <c r="M2538" s="8">
        <f t="shared" si="276"/>
        <v>0</v>
      </c>
      <c r="N2538" s="8">
        <f t="shared" si="277"/>
        <v>0</v>
      </c>
      <c r="O2538" s="8">
        <f t="shared" si="278"/>
        <v>0</v>
      </c>
      <c r="P2538" s="8">
        <f>IF(K2538&lt;&gt;"是",0,IF(税费设置!$B$6="是",E2538/(1+税费设置!$B$10),E2538))</f>
        <v>0</v>
      </c>
      <c r="Q2538" s="8">
        <f>IF(K2538&lt;&gt;"是",0,P2538*税费设置!$B$8)</f>
        <v>0</v>
      </c>
      <c r="R2538" s="8">
        <f>IF(K2538&lt;&gt;"是",0,P2538*税费设置!$B$9)</f>
        <v>0</v>
      </c>
      <c r="S2538" s="8">
        <f t="shared" si="279"/>
        <v>0</v>
      </c>
    </row>
    <row r="2539" spans="1:19" ht="13.9">
      <c r="A2539" s="6" t="str">
        <f>IF(总支出!A2539="","",总支出!A2539)</f>
        <v/>
      </c>
      <c r="B2539" s="7" t="str">
        <f>IF(总支出!B2539="","",总支出!B2539)</f>
        <v/>
      </c>
      <c r="C2539" s="6" t="str">
        <f t="shared" si="273"/>
        <v/>
      </c>
      <c r="D2539" s="6" t="str">
        <f>IF(总支出!C2539="","",总支出!C2539)</f>
        <v/>
      </c>
      <c r="E2539" s="8" t="str">
        <f>IF(总支出!D2539="","",总支出!D2539)</f>
        <v/>
      </c>
      <c r="F2539" s="6" t="str">
        <f>IF(总支出!E2539="","",总支出!E2539)</f>
        <v/>
      </c>
      <c r="G2539" s="6" t="str">
        <f>IF(总支出!H2539="","",总支出!H2539)</f>
        <v/>
      </c>
      <c r="H2539" s="6" t="str">
        <f>IF(总支出!I2539="","自动",总支出!I2539)</f>
        <v>自动</v>
      </c>
      <c r="I2539" s="6" t="str">
        <f>IF(F2539="","",IFERROR(VLOOKUP(F2539,税费设置!$A$15:$B$27,2,FALSE),"含税不明"))</f>
        <v/>
      </c>
      <c r="J2539" s="6" t="str">
        <f t="shared" si="274"/>
        <v/>
      </c>
      <c r="K2539" s="6" t="str">
        <f>IF(AND(税费设置!$B$5="是",G2539="个人支出",J2539="应税"),"是","否")</f>
        <v>否</v>
      </c>
      <c r="L2539" s="8">
        <f t="shared" si="275"/>
        <v>0</v>
      </c>
      <c r="M2539" s="8">
        <f t="shared" si="276"/>
        <v>0</v>
      </c>
      <c r="N2539" s="8">
        <f t="shared" si="277"/>
        <v>0</v>
      </c>
      <c r="O2539" s="8">
        <f t="shared" si="278"/>
        <v>0</v>
      </c>
      <c r="P2539" s="8">
        <f>IF(K2539&lt;&gt;"是",0,IF(税费设置!$B$6="是",E2539/(1+税费设置!$B$10),E2539))</f>
        <v>0</v>
      </c>
      <c r="Q2539" s="8">
        <f>IF(K2539&lt;&gt;"是",0,P2539*税费设置!$B$8)</f>
        <v>0</v>
      </c>
      <c r="R2539" s="8">
        <f>IF(K2539&lt;&gt;"是",0,P2539*税费设置!$B$9)</f>
        <v>0</v>
      </c>
      <c r="S2539" s="8">
        <f t="shared" si="279"/>
        <v>0</v>
      </c>
    </row>
    <row r="2540" spans="1:19" ht="13.9">
      <c r="A2540" s="6" t="str">
        <f>IF(总支出!A2540="","",总支出!A2540)</f>
        <v/>
      </c>
      <c r="B2540" s="7" t="str">
        <f>IF(总支出!B2540="","",总支出!B2540)</f>
        <v/>
      </c>
      <c r="C2540" s="6" t="str">
        <f t="shared" si="273"/>
        <v/>
      </c>
      <c r="D2540" s="6" t="str">
        <f>IF(总支出!C2540="","",总支出!C2540)</f>
        <v/>
      </c>
      <c r="E2540" s="8" t="str">
        <f>IF(总支出!D2540="","",总支出!D2540)</f>
        <v/>
      </c>
      <c r="F2540" s="6" t="str">
        <f>IF(总支出!E2540="","",总支出!E2540)</f>
        <v/>
      </c>
      <c r="G2540" s="6" t="str">
        <f>IF(总支出!H2540="","",总支出!H2540)</f>
        <v/>
      </c>
      <c r="H2540" s="6" t="str">
        <f>IF(总支出!I2540="","自动",总支出!I2540)</f>
        <v>自动</v>
      </c>
      <c r="I2540" s="6" t="str">
        <f>IF(F2540="","",IFERROR(VLOOKUP(F2540,税费设置!$A$15:$B$27,2,FALSE),"含税不明"))</f>
        <v/>
      </c>
      <c r="J2540" s="6" t="str">
        <f t="shared" si="274"/>
        <v/>
      </c>
      <c r="K2540" s="6" t="str">
        <f>IF(AND(税费设置!$B$5="是",G2540="个人支出",J2540="应税"),"是","否")</f>
        <v>否</v>
      </c>
      <c r="L2540" s="8">
        <f t="shared" si="275"/>
        <v>0</v>
      </c>
      <c r="M2540" s="8">
        <f t="shared" si="276"/>
        <v>0</v>
      </c>
      <c r="N2540" s="8">
        <f t="shared" si="277"/>
        <v>0</v>
      </c>
      <c r="O2540" s="8">
        <f t="shared" si="278"/>
        <v>0</v>
      </c>
      <c r="P2540" s="8">
        <f>IF(K2540&lt;&gt;"是",0,IF(税费设置!$B$6="是",E2540/(1+税费设置!$B$10),E2540))</f>
        <v>0</v>
      </c>
      <c r="Q2540" s="8">
        <f>IF(K2540&lt;&gt;"是",0,P2540*税费设置!$B$8)</f>
        <v>0</v>
      </c>
      <c r="R2540" s="8">
        <f>IF(K2540&lt;&gt;"是",0,P2540*税费设置!$B$9)</f>
        <v>0</v>
      </c>
      <c r="S2540" s="8">
        <f t="shared" si="279"/>
        <v>0</v>
      </c>
    </row>
    <row r="2541" spans="1:19" ht="13.9">
      <c r="A2541" s="6" t="str">
        <f>IF(总支出!A2541="","",总支出!A2541)</f>
        <v/>
      </c>
      <c r="B2541" s="7" t="str">
        <f>IF(总支出!B2541="","",总支出!B2541)</f>
        <v/>
      </c>
      <c r="C2541" s="6" t="str">
        <f t="shared" si="273"/>
        <v/>
      </c>
      <c r="D2541" s="6" t="str">
        <f>IF(总支出!C2541="","",总支出!C2541)</f>
        <v/>
      </c>
      <c r="E2541" s="8" t="str">
        <f>IF(总支出!D2541="","",总支出!D2541)</f>
        <v/>
      </c>
      <c r="F2541" s="6" t="str">
        <f>IF(总支出!E2541="","",总支出!E2541)</f>
        <v/>
      </c>
      <c r="G2541" s="6" t="str">
        <f>IF(总支出!H2541="","",总支出!H2541)</f>
        <v/>
      </c>
      <c r="H2541" s="6" t="str">
        <f>IF(总支出!I2541="","自动",总支出!I2541)</f>
        <v>自动</v>
      </c>
      <c r="I2541" s="6" t="str">
        <f>IF(F2541="","",IFERROR(VLOOKUP(F2541,税费设置!$A$15:$B$27,2,FALSE),"含税不明"))</f>
        <v/>
      </c>
      <c r="J2541" s="6" t="str">
        <f t="shared" si="274"/>
        <v/>
      </c>
      <c r="K2541" s="6" t="str">
        <f>IF(AND(税费设置!$B$5="是",G2541="个人支出",J2541="应税"),"是","否")</f>
        <v>否</v>
      </c>
      <c r="L2541" s="8">
        <f t="shared" si="275"/>
        <v>0</v>
      </c>
      <c r="M2541" s="8">
        <f t="shared" si="276"/>
        <v>0</v>
      </c>
      <c r="N2541" s="8">
        <f t="shared" si="277"/>
        <v>0</v>
      </c>
      <c r="O2541" s="8">
        <f t="shared" si="278"/>
        <v>0</v>
      </c>
      <c r="P2541" s="8">
        <f>IF(K2541&lt;&gt;"是",0,IF(税费设置!$B$6="是",E2541/(1+税费设置!$B$10),E2541))</f>
        <v>0</v>
      </c>
      <c r="Q2541" s="8">
        <f>IF(K2541&lt;&gt;"是",0,P2541*税费设置!$B$8)</f>
        <v>0</v>
      </c>
      <c r="R2541" s="8">
        <f>IF(K2541&lt;&gt;"是",0,P2541*税费设置!$B$9)</f>
        <v>0</v>
      </c>
      <c r="S2541" s="8">
        <f t="shared" si="279"/>
        <v>0</v>
      </c>
    </row>
    <row r="2542" spans="1:19" ht="13.9">
      <c r="A2542" s="6" t="str">
        <f>IF(总支出!A2542="","",总支出!A2542)</f>
        <v/>
      </c>
      <c r="B2542" s="7" t="str">
        <f>IF(总支出!B2542="","",总支出!B2542)</f>
        <v/>
      </c>
      <c r="C2542" s="6" t="str">
        <f t="shared" si="273"/>
        <v/>
      </c>
      <c r="D2542" s="6" t="str">
        <f>IF(总支出!C2542="","",总支出!C2542)</f>
        <v/>
      </c>
      <c r="E2542" s="8" t="str">
        <f>IF(总支出!D2542="","",总支出!D2542)</f>
        <v/>
      </c>
      <c r="F2542" s="6" t="str">
        <f>IF(总支出!E2542="","",总支出!E2542)</f>
        <v/>
      </c>
      <c r="G2542" s="6" t="str">
        <f>IF(总支出!H2542="","",总支出!H2542)</f>
        <v/>
      </c>
      <c r="H2542" s="6" t="str">
        <f>IF(总支出!I2542="","自动",总支出!I2542)</f>
        <v>自动</v>
      </c>
      <c r="I2542" s="6" t="str">
        <f>IF(F2542="","",IFERROR(VLOOKUP(F2542,税费设置!$A$15:$B$27,2,FALSE),"含税不明"))</f>
        <v/>
      </c>
      <c r="J2542" s="6" t="str">
        <f t="shared" si="274"/>
        <v/>
      </c>
      <c r="K2542" s="6" t="str">
        <f>IF(AND(税费设置!$B$5="是",G2542="个人支出",J2542="应税"),"是","否")</f>
        <v>否</v>
      </c>
      <c r="L2542" s="8">
        <f t="shared" si="275"/>
        <v>0</v>
      </c>
      <c r="M2542" s="8">
        <f t="shared" si="276"/>
        <v>0</v>
      </c>
      <c r="N2542" s="8">
        <f t="shared" si="277"/>
        <v>0</v>
      </c>
      <c r="O2542" s="8">
        <f t="shared" si="278"/>
        <v>0</v>
      </c>
      <c r="P2542" s="8">
        <f>IF(K2542&lt;&gt;"是",0,IF(税费设置!$B$6="是",E2542/(1+税费设置!$B$10),E2542))</f>
        <v>0</v>
      </c>
      <c r="Q2542" s="8">
        <f>IF(K2542&lt;&gt;"是",0,P2542*税费设置!$B$8)</f>
        <v>0</v>
      </c>
      <c r="R2542" s="8">
        <f>IF(K2542&lt;&gt;"是",0,P2542*税费设置!$B$9)</f>
        <v>0</v>
      </c>
      <c r="S2542" s="8">
        <f t="shared" si="279"/>
        <v>0</v>
      </c>
    </row>
    <row r="2543" spans="1:19" ht="13.9">
      <c r="A2543" s="6" t="str">
        <f>IF(总支出!A2543="","",总支出!A2543)</f>
        <v/>
      </c>
      <c r="B2543" s="7" t="str">
        <f>IF(总支出!B2543="","",总支出!B2543)</f>
        <v/>
      </c>
      <c r="C2543" s="6" t="str">
        <f t="shared" si="273"/>
        <v/>
      </c>
      <c r="D2543" s="6" t="str">
        <f>IF(总支出!C2543="","",总支出!C2543)</f>
        <v/>
      </c>
      <c r="E2543" s="8" t="str">
        <f>IF(总支出!D2543="","",总支出!D2543)</f>
        <v/>
      </c>
      <c r="F2543" s="6" t="str">
        <f>IF(总支出!E2543="","",总支出!E2543)</f>
        <v/>
      </c>
      <c r="G2543" s="6" t="str">
        <f>IF(总支出!H2543="","",总支出!H2543)</f>
        <v/>
      </c>
      <c r="H2543" s="6" t="str">
        <f>IF(总支出!I2543="","自动",总支出!I2543)</f>
        <v>自动</v>
      </c>
      <c r="I2543" s="6" t="str">
        <f>IF(F2543="","",IFERROR(VLOOKUP(F2543,税费设置!$A$15:$B$27,2,FALSE),"含税不明"))</f>
        <v/>
      </c>
      <c r="J2543" s="6" t="str">
        <f t="shared" si="274"/>
        <v/>
      </c>
      <c r="K2543" s="6" t="str">
        <f>IF(AND(税费设置!$B$5="是",G2543="个人支出",J2543="应税"),"是","否")</f>
        <v>否</v>
      </c>
      <c r="L2543" s="8">
        <f t="shared" si="275"/>
        <v>0</v>
      </c>
      <c r="M2543" s="8">
        <f t="shared" si="276"/>
        <v>0</v>
      </c>
      <c r="N2543" s="8">
        <f t="shared" si="277"/>
        <v>0</v>
      </c>
      <c r="O2543" s="8">
        <f t="shared" si="278"/>
        <v>0</v>
      </c>
      <c r="P2543" s="8">
        <f>IF(K2543&lt;&gt;"是",0,IF(税费设置!$B$6="是",E2543/(1+税费设置!$B$10),E2543))</f>
        <v>0</v>
      </c>
      <c r="Q2543" s="8">
        <f>IF(K2543&lt;&gt;"是",0,P2543*税费设置!$B$8)</f>
        <v>0</v>
      </c>
      <c r="R2543" s="8">
        <f>IF(K2543&lt;&gt;"是",0,P2543*税费设置!$B$9)</f>
        <v>0</v>
      </c>
      <c r="S2543" s="8">
        <f t="shared" si="279"/>
        <v>0</v>
      </c>
    </row>
    <row r="2544" spans="1:19" ht="13.9">
      <c r="A2544" s="6" t="str">
        <f>IF(总支出!A2544="","",总支出!A2544)</f>
        <v/>
      </c>
      <c r="B2544" s="7" t="str">
        <f>IF(总支出!B2544="","",总支出!B2544)</f>
        <v/>
      </c>
      <c r="C2544" s="6" t="str">
        <f t="shared" si="273"/>
        <v/>
      </c>
      <c r="D2544" s="6" t="str">
        <f>IF(总支出!C2544="","",总支出!C2544)</f>
        <v/>
      </c>
      <c r="E2544" s="8" t="str">
        <f>IF(总支出!D2544="","",总支出!D2544)</f>
        <v/>
      </c>
      <c r="F2544" s="6" t="str">
        <f>IF(总支出!E2544="","",总支出!E2544)</f>
        <v/>
      </c>
      <c r="G2544" s="6" t="str">
        <f>IF(总支出!H2544="","",总支出!H2544)</f>
        <v/>
      </c>
      <c r="H2544" s="6" t="str">
        <f>IF(总支出!I2544="","自动",总支出!I2544)</f>
        <v>自动</v>
      </c>
      <c r="I2544" s="6" t="str">
        <f>IF(F2544="","",IFERROR(VLOOKUP(F2544,税费设置!$A$15:$B$27,2,FALSE),"含税不明"))</f>
        <v/>
      </c>
      <c r="J2544" s="6" t="str">
        <f t="shared" si="274"/>
        <v/>
      </c>
      <c r="K2544" s="6" t="str">
        <f>IF(AND(税费设置!$B$5="是",G2544="个人支出",J2544="应税"),"是","否")</f>
        <v>否</v>
      </c>
      <c r="L2544" s="8">
        <f t="shared" si="275"/>
        <v>0</v>
      </c>
      <c r="M2544" s="8">
        <f t="shared" si="276"/>
        <v>0</v>
      </c>
      <c r="N2544" s="8">
        <f t="shared" si="277"/>
        <v>0</v>
      </c>
      <c r="O2544" s="8">
        <f t="shared" si="278"/>
        <v>0</v>
      </c>
      <c r="P2544" s="8">
        <f>IF(K2544&lt;&gt;"是",0,IF(税费设置!$B$6="是",E2544/(1+税费设置!$B$10),E2544))</f>
        <v>0</v>
      </c>
      <c r="Q2544" s="8">
        <f>IF(K2544&lt;&gt;"是",0,P2544*税费设置!$B$8)</f>
        <v>0</v>
      </c>
      <c r="R2544" s="8">
        <f>IF(K2544&lt;&gt;"是",0,P2544*税费设置!$B$9)</f>
        <v>0</v>
      </c>
      <c r="S2544" s="8">
        <f t="shared" si="279"/>
        <v>0</v>
      </c>
    </row>
    <row r="2545" spans="1:19" ht="13.9">
      <c r="A2545" s="6" t="str">
        <f>IF(总支出!A2545="","",总支出!A2545)</f>
        <v/>
      </c>
      <c r="B2545" s="7" t="str">
        <f>IF(总支出!B2545="","",总支出!B2545)</f>
        <v/>
      </c>
      <c r="C2545" s="6" t="str">
        <f t="shared" si="273"/>
        <v/>
      </c>
      <c r="D2545" s="6" t="str">
        <f>IF(总支出!C2545="","",总支出!C2545)</f>
        <v/>
      </c>
      <c r="E2545" s="8" t="str">
        <f>IF(总支出!D2545="","",总支出!D2545)</f>
        <v/>
      </c>
      <c r="F2545" s="6" t="str">
        <f>IF(总支出!E2545="","",总支出!E2545)</f>
        <v/>
      </c>
      <c r="G2545" s="6" t="str">
        <f>IF(总支出!H2545="","",总支出!H2545)</f>
        <v/>
      </c>
      <c r="H2545" s="6" t="str">
        <f>IF(总支出!I2545="","自动",总支出!I2545)</f>
        <v>自动</v>
      </c>
      <c r="I2545" s="6" t="str">
        <f>IF(F2545="","",IFERROR(VLOOKUP(F2545,税费设置!$A$15:$B$27,2,FALSE),"含税不明"))</f>
        <v/>
      </c>
      <c r="J2545" s="6" t="str">
        <f t="shared" si="274"/>
        <v/>
      </c>
      <c r="K2545" s="6" t="str">
        <f>IF(AND(税费设置!$B$5="是",G2545="个人支出",J2545="应税"),"是","否")</f>
        <v>否</v>
      </c>
      <c r="L2545" s="8">
        <f t="shared" si="275"/>
        <v>0</v>
      </c>
      <c r="M2545" s="8">
        <f t="shared" si="276"/>
        <v>0</v>
      </c>
      <c r="N2545" s="8">
        <f t="shared" si="277"/>
        <v>0</v>
      </c>
      <c r="O2545" s="8">
        <f t="shared" si="278"/>
        <v>0</v>
      </c>
      <c r="P2545" s="8">
        <f>IF(K2545&lt;&gt;"是",0,IF(税费设置!$B$6="是",E2545/(1+税费设置!$B$10),E2545))</f>
        <v>0</v>
      </c>
      <c r="Q2545" s="8">
        <f>IF(K2545&lt;&gt;"是",0,P2545*税费设置!$B$8)</f>
        <v>0</v>
      </c>
      <c r="R2545" s="8">
        <f>IF(K2545&lt;&gt;"是",0,P2545*税费设置!$B$9)</f>
        <v>0</v>
      </c>
      <c r="S2545" s="8">
        <f t="shared" si="279"/>
        <v>0</v>
      </c>
    </row>
    <row r="2546" spans="1:19" ht="13.9">
      <c r="A2546" s="6" t="str">
        <f>IF(总支出!A2546="","",总支出!A2546)</f>
        <v/>
      </c>
      <c r="B2546" s="7" t="str">
        <f>IF(总支出!B2546="","",总支出!B2546)</f>
        <v/>
      </c>
      <c r="C2546" s="6" t="str">
        <f t="shared" si="273"/>
        <v/>
      </c>
      <c r="D2546" s="6" t="str">
        <f>IF(总支出!C2546="","",总支出!C2546)</f>
        <v/>
      </c>
      <c r="E2546" s="8" t="str">
        <f>IF(总支出!D2546="","",总支出!D2546)</f>
        <v/>
      </c>
      <c r="F2546" s="6" t="str">
        <f>IF(总支出!E2546="","",总支出!E2546)</f>
        <v/>
      </c>
      <c r="G2546" s="6" t="str">
        <f>IF(总支出!H2546="","",总支出!H2546)</f>
        <v/>
      </c>
      <c r="H2546" s="6" t="str">
        <f>IF(总支出!I2546="","自动",总支出!I2546)</f>
        <v>自动</v>
      </c>
      <c r="I2546" s="6" t="str">
        <f>IF(F2546="","",IFERROR(VLOOKUP(F2546,税费设置!$A$15:$B$27,2,FALSE),"含税不明"))</f>
        <v/>
      </c>
      <c r="J2546" s="6" t="str">
        <f t="shared" si="274"/>
        <v/>
      </c>
      <c r="K2546" s="6" t="str">
        <f>IF(AND(税费设置!$B$5="是",G2546="个人支出",J2546="应税"),"是","否")</f>
        <v>否</v>
      </c>
      <c r="L2546" s="8">
        <f t="shared" si="275"/>
        <v>0</v>
      </c>
      <c r="M2546" s="8">
        <f t="shared" si="276"/>
        <v>0</v>
      </c>
      <c r="N2546" s="8">
        <f t="shared" si="277"/>
        <v>0</v>
      </c>
      <c r="O2546" s="8">
        <f t="shared" si="278"/>
        <v>0</v>
      </c>
      <c r="P2546" s="8">
        <f>IF(K2546&lt;&gt;"是",0,IF(税费设置!$B$6="是",E2546/(1+税费设置!$B$10),E2546))</f>
        <v>0</v>
      </c>
      <c r="Q2546" s="8">
        <f>IF(K2546&lt;&gt;"是",0,P2546*税费设置!$B$8)</f>
        <v>0</v>
      </c>
      <c r="R2546" s="8">
        <f>IF(K2546&lt;&gt;"是",0,P2546*税费设置!$B$9)</f>
        <v>0</v>
      </c>
      <c r="S2546" s="8">
        <f t="shared" si="279"/>
        <v>0</v>
      </c>
    </row>
    <row r="2547" spans="1:19" ht="13.9">
      <c r="A2547" s="6" t="str">
        <f>IF(总支出!A2547="","",总支出!A2547)</f>
        <v/>
      </c>
      <c r="B2547" s="7" t="str">
        <f>IF(总支出!B2547="","",总支出!B2547)</f>
        <v/>
      </c>
      <c r="C2547" s="6" t="str">
        <f t="shared" si="273"/>
        <v/>
      </c>
      <c r="D2547" s="6" t="str">
        <f>IF(总支出!C2547="","",总支出!C2547)</f>
        <v/>
      </c>
      <c r="E2547" s="8" t="str">
        <f>IF(总支出!D2547="","",总支出!D2547)</f>
        <v/>
      </c>
      <c r="F2547" s="6" t="str">
        <f>IF(总支出!E2547="","",总支出!E2547)</f>
        <v/>
      </c>
      <c r="G2547" s="6" t="str">
        <f>IF(总支出!H2547="","",总支出!H2547)</f>
        <v/>
      </c>
      <c r="H2547" s="6" t="str">
        <f>IF(总支出!I2547="","自动",总支出!I2547)</f>
        <v>自动</v>
      </c>
      <c r="I2547" s="6" t="str">
        <f>IF(F2547="","",IFERROR(VLOOKUP(F2547,税费设置!$A$15:$B$27,2,FALSE),"含税不明"))</f>
        <v/>
      </c>
      <c r="J2547" s="6" t="str">
        <f t="shared" si="274"/>
        <v/>
      </c>
      <c r="K2547" s="6" t="str">
        <f>IF(AND(税费设置!$B$5="是",G2547="个人支出",J2547="应税"),"是","否")</f>
        <v>否</v>
      </c>
      <c r="L2547" s="8">
        <f t="shared" si="275"/>
        <v>0</v>
      </c>
      <c r="M2547" s="8">
        <f t="shared" si="276"/>
        <v>0</v>
      </c>
      <c r="N2547" s="8">
        <f t="shared" si="277"/>
        <v>0</v>
      </c>
      <c r="O2547" s="8">
        <f t="shared" si="278"/>
        <v>0</v>
      </c>
      <c r="P2547" s="8">
        <f>IF(K2547&lt;&gt;"是",0,IF(税费设置!$B$6="是",E2547/(1+税费设置!$B$10),E2547))</f>
        <v>0</v>
      </c>
      <c r="Q2547" s="8">
        <f>IF(K2547&lt;&gt;"是",0,P2547*税费设置!$B$8)</f>
        <v>0</v>
      </c>
      <c r="R2547" s="8">
        <f>IF(K2547&lt;&gt;"是",0,P2547*税费设置!$B$9)</f>
        <v>0</v>
      </c>
      <c r="S2547" s="8">
        <f t="shared" si="279"/>
        <v>0</v>
      </c>
    </row>
    <row r="2548" spans="1:19" ht="13.9">
      <c r="A2548" s="6" t="str">
        <f>IF(总支出!A2548="","",总支出!A2548)</f>
        <v/>
      </c>
      <c r="B2548" s="7" t="str">
        <f>IF(总支出!B2548="","",总支出!B2548)</f>
        <v/>
      </c>
      <c r="C2548" s="6" t="str">
        <f t="shared" si="273"/>
        <v/>
      </c>
      <c r="D2548" s="6" t="str">
        <f>IF(总支出!C2548="","",总支出!C2548)</f>
        <v/>
      </c>
      <c r="E2548" s="8" t="str">
        <f>IF(总支出!D2548="","",总支出!D2548)</f>
        <v/>
      </c>
      <c r="F2548" s="6" t="str">
        <f>IF(总支出!E2548="","",总支出!E2548)</f>
        <v/>
      </c>
      <c r="G2548" s="6" t="str">
        <f>IF(总支出!H2548="","",总支出!H2548)</f>
        <v/>
      </c>
      <c r="H2548" s="6" t="str">
        <f>IF(总支出!I2548="","自动",总支出!I2548)</f>
        <v>自动</v>
      </c>
      <c r="I2548" s="6" t="str">
        <f>IF(F2548="","",IFERROR(VLOOKUP(F2548,税费设置!$A$15:$B$27,2,FALSE),"含税不明"))</f>
        <v/>
      </c>
      <c r="J2548" s="6" t="str">
        <f t="shared" si="274"/>
        <v/>
      </c>
      <c r="K2548" s="6" t="str">
        <f>IF(AND(税费设置!$B$5="是",G2548="个人支出",J2548="应税"),"是","否")</f>
        <v>否</v>
      </c>
      <c r="L2548" s="8">
        <f t="shared" si="275"/>
        <v>0</v>
      </c>
      <c r="M2548" s="8">
        <f t="shared" si="276"/>
        <v>0</v>
      </c>
      <c r="N2548" s="8">
        <f t="shared" si="277"/>
        <v>0</v>
      </c>
      <c r="O2548" s="8">
        <f t="shared" si="278"/>
        <v>0</v>
      </c>
      <c r="P2548" s="8">
        <f>IF(K2548&lt;&gt;"是",0,IF(税费设置!$B$6="是",E2548/(1+税费设置!$B$10),E2548))</f>
        <v>0</v>
      </c>
      <c r="Q2548" s="8">
        <f>IF(K2548&lt;&gt;"是",0,P2548*税费设置!$B$8)</f>
        <v>0</v>
      </c>
      <c r="R2548" s="8">
        <f>IF(K2548&lt;&gt;"是",0,P2548*税费设置!$B$9)</f>
        <v>0</v>
      </c>
      <c r="S2548" s="8">
        <f t="shared" si="279"/>
        <v>0</v>
      </c>
    </row>
    <row r="2549" spans="1:19" ht="13.9">
      <c r="A2549" s="6" t="str">
        <f>IF(总支出!A2549="","",总支出!A2549)</f>
        <v/>
      </c>
      <c r="B2549" s="7" t="str">
        <f>IF(总支出!B2549="","",总支出!B2549)</f>
        <v/>
      </c>
      <c r="C2549" s="6" t="str">
        <f t="shared" si="273"/>
        <v/>
      </c>
      <c r="D2549" s="6" t="str">
        <f>IF(总支出!C2549="","",总支出!C2549)</f>
        <v/>
      </c>
      <c r="E2549" s="8" t="str">
        <f>IF(总支出!D2549="","",总支出!D2549)</f>
        <v/>
      </c>
      <c r="F2549" s="6" t="str">
        <f>IF(总支出!E2549="","",总支出!E2549)</f>
        <v/>
      </c>
      <c r="G2549" s="6" t="str">
        <f>IF(总支出!H2549="","",总支出!H2549)</f>
        <v/>
      </c>
      <c r="H2549" s="6" t="str">
        <f>IF(总支出!I2549="","自动",总支出!I2549)</f>
        <v>自动</v>
      </c>
      <c r="I2549" s="6" t="str">
        <f>IF(F2549="","",IFERROR(VLOOKUP(F2549,税费设置!$A$15:$B$27,2,FALSE),"含税不明"))</f>
        <v/>
      </c>
      <c r="J2549" s="6" t="str">
        <f t="shared" si="274"/>
        <v/>
      </c>
      <c r="K2549" s="6" t="str">
        <f>IF(AND(税费设置!$B$5="是",G2549="个人支出",J2549="应税"),"是","否")</f>
        <v>否</v>
      </c>
      <c r="L2549" s="8">
        <f t="shared" si="275"/>
        <v>0</v>
      </c>
      <c r="M2549" s="8">
        <f t="shared" si="276"/>
        <v>0</v>
      </c>
      <c r="N2549" s="8">
        <f t="shared" si="277"/>
        <v>0</v>
      </c>
      <c r="O2549" s="8">
        <f t="shared" si="278"/>
        <v>0</v>
      </c>
      <c r="P2549" s="8">
        <f>IF(K2549&lt;&gt;"是",0,IF(税费设置!$B$6="是",E2549/(1+税费设置!$B$10),E2549))</f>
        <v>0</v>
      </c>
      <c r="Q2549" s="8">
        <f>IF(K2549&lt;&gt;"是",0,P2549*税费设置!$B$8)</f>
        <v>0</v>
      </c>
      <c r="R2549" s="8">
        <f>IF(K2549&lt;&gt;"是",0,P2549*税费设置!$B$9)</f>
        <v>0</v>
      </c>
      <c r="S2549" s="8">
        <f t="shared" si="279"/>
        <v>0</v>
      </c>
    </row>
    <row r="2550" spans="1:19" ht="13.9">
      <c r="A2550" s="6" t="str">
        <f>IF(总支出!A2550="","",总支出!A2550)</f>
        <v/>
      </c>
      <c r="B2550" s="7" t="str">
        <f>IF(总支出!B2550="","",总支出!B2550)</f>
        <v/>
      </c>
      <c r="C2550" s="6" t="str">
        <f t="shared" si="273"/>
        <v/>
      </c>
      <c r="D2550" s="6" t="str">
        <f>IF(总支出!C2550="","",总支出!C2550)</f>
        <v/>
      </c>
      <c r="E2550" s="8" t="str">
        <f>IF(总支出!D2550="","",总支出!D2550)</f>
        <v/>
      </c>
      <c r="F2550" s="6" t="str">
        <f>IF(总支出!E2550="","",总支出!E2550)</f>
        <v/>
      </c>
      <c r="G2550" s="6" t="str">
        <f>IF(总支出!H2550="","",总支出!H2550)</f>
        <v/>
      </c>
      <c r="H2550" s="6" t="str">
        <f>IF(总支出!I2550="","自动",总支出!I2550)</f>
        <v>自动</v>
      </c>
      <c r="I2550" s="6" t="str">
        <f>IF(F2550="","",IFERROR(VLOOKUP(F2550,税费设置!$A$15:$B$27,2,FALSE),"含税不明"))</f>
        <v/>
      </c>
      <c r="J2550" s="6" t="str">
        <f t="shared" si="274"/>
        <v/>
      </c>
      <c r="K2550" s="6" t="str">
        <f>IF(AND(税费设置!$B$5="是",G2550="个人支出",J2550="应税"),"是","否")</f>
        <v>否</v>
      </c>
      <c r="L2550" s="8">
        <f t="shared" si="275"/>
        <v>0</v>
      </c>
      <c r="M2550" s="8">
        <f t="shared" si="276"/>
        <v>0</v>
      </c>
      <c r="N2550" s="8">
        <f t="shared" si="277"/>
        <v>0</v>
      </c>
      <c r="O2550" s="8">
        <f t="shared" si="278"/>
        <v>0</v>
      </c>
      <c r="P2550" s="8">
        <f>IF(K2550&lt;&gt;"是",0,IF(税费设置!$B$6="是",E2550/(1+税费设置!$B$10),E2550))</f>
        <v>0</v>
      </c>
      <c r="Q2550" s="8">
        <f>IF(K2550&lt;&gt;"是",0,P2550*税费设置!$B$8)</f>
        <v>0</v>
      </c>
      <c r="R2550" s="8">
        <f>IF(K2550&lt;&gt;"是",0,P2550*税费设置!$B$9)</f>
        <v>0</v>
      </c>
      <c r="S2550" s="8">
        <f t="shared" si="279"/>
        <v>0</v>
      </c>
    </row>
    <row r="2551" spans="1:19" ht="13.9">
      <c r="A2551" s="6" t="str">
        <f>IF(总支出!A2551="","",总支出!A2551)</f>
        <v/>
      </c>
      <c r="B2551" s="7" t="str">
        <f>IF(总支出!B2551="","",总支出!B2551)</f>
        <v/>
      </c>
      <c r="C2551" s="6" t="str">
        <f t="shared" si="273"/>
        <v/>
      </c>
      <c r="D2551" s="6" t="str">
        <f>IF(总支出!C2551="","",总支出!C2551)</f>
        <v/>
      </c>
      <c r="E2551" s="8" t="str">
        <f>IF(总支出!D2551="","",总支出!D2551)</f>
        <v/>
      </c>
      <c r="F2551" s="6" t="str">
        <f>IF(总支出!E2551="","",总支出!E2551)</f>
        <v/>
      </c>
      <c r="G2551" s="6" t="str">
        <f>IF(总支出!H2551="","",总支出!H2551)</f>
        <v/>
      </c>
      <c r="H2551" s="6" t="str">
        <f>IF(总支出!I2551="","自动",总支出!I2551)</f>
        <v>自动</v>
      </c>
      <c r="I2551" s="6" t="str">
        <f>IF(F2551="","",IFERROR(VLOOKUP(F2551,税费设置!$A$15:$B$27,2,FALSE),"含税不明"))</f>
        <v/>
      </c>
      <c r="J2551" s="6" t="str">
        <f t="shared" si="274"/>
        <v/>
      </c>
      <c r="K2551" s="6" t="str">
        <f>IF(AND(税费设置!$B$5="是",G2551="个人支出",J2551="应税"),"是","否")</f>
        <v>否</v>
      </c>
      <c r="L2551" s="8">
        <f t="shared" si="275"/>
        <v>0</v>
      </c>
      <c r="M2551" s="8">
        <f t="shared" si="276"/>
        <v>0</v>
      </c>
      <c r="N2551" s="8">
        <f t="shared" si="277"/>
        <v>0</v>
      </c>
      <c r="O2551" s="8">
        <f t="shared" si="278"/>
        <v>0</v>
      </c>
      <c r="P2551" s="8">
        <f>IF(K2551&lt;&gt;"是",0,IF(税费设置!$B$6="是",E2551/(1+税费设置!$B$10),E2551))</f>
        <v>0</v>
      </c>
      <c r="Q2551" s="8">
        <f>IF(K2551&lt;&gt;"是",0,P2551*税费设置!$B$8)</f>
        <v>0</v>
      </c>
      <c r="R2551" s="8">
        <f>IF(K2551&lt;&gt;"是",0,P2551*税费设置!$B$9)</f>
        <v>0</v>
      </c>
      <c r="S2551" s="8">
        <f t="shared" si="279"/>
        <v>0</v>
      </c>
    </row>
    <row r="2552" spans="1:19" ht="13.9">
      <c r="A2552" s="6" t="str">
        <f>IF(总支出!A2552="","",总支出!A2552)</f>
        <v/>
      </c>
      <c r="B2552" s="7" t="str">
        <f>IF(总支出!B2552="","",总支出!B2552)</f>
        <v/>
      </c>
      <c r="C2552" s="6" t="str">
        <f t="shared" si="273"/>
        <v/>
      </c>
      <c r="D2552" s="6" t="str">
        <f>IF(总支出!C2552="","",总支出!C2552)</f>
        <v/>
      </c>
      <c r="E2552" s="8" t="str">
        <f>IF(总支出!D2552="","",总支出!D2552)</f>
        <v/>
      </c>
      <c r="F2552" s="6" t="str">
        <f>IF(总支出!E2552="","",总支出!E2552)</f>
        <v/>
      </c>
      <c r="G2552" s="6" t="str">
        <f>IF(总支出!H2552="","",总支出!H2552)</f>
        <v/>
      </c>
      <c r="H2552" s="6" t="str">
        <f>IF(总支出!I2552="","自动",总支出!I2552)</f>
        <v>自动</v>
      </c>
      <c r="I2552" s="6" t="str">
        <f>IF(F2552="","",IFERROR(VLOOKUP(F2552,税费设置!$A$15:$B$27,2,FALSE),"含税不明"))</f>
        <v/>
      </c>
      <c r="J2552" s="6" t="str">
        <f t="shared" si="274"/>
        <v/>
      </c>
      <c r="K2552" s="6" t="str">
        <f>IF(AND(税费设置!$B$5="是",G2552="个人支出",J2552="应税"),"是","否")</f>
        <v>否</v>
      </c>
      <c r="L2552" s="8">
        <f t="shared" si="275"/>
        <v>0</v>
      </c>
      <c r="M2552" s="8">
        <f t="shared" si="276"/>
        <v>0</v>
      </c>
      <c r="N2552" s="8">
        <f t="shared" si="277"/>
        <v>0</v>
      </c>
      <c r="O2552" s="8">
        <f t="shared" si="278"/>
        <v>0</v>
      </c>
      <c r="P2552" s="8">
        <f>IF(K2552&lt;&gt;"是",0,IF(税费设置!$B$6="是",E2552/(1+税费设置!$B$10),E2552))</f>
        <v>0</v>
      </c>
      <c r="Q2552" s="8">
        <f>IF(K2552&lt;&gt;"是",0,P2552*税费设置!$B$8)</f>
        <v>0</v>
      </c>
      <c r="R2552" s="8">
        <f>IF(K2552&lt;&gt;"是",0,P2552*税费设置!$B$9)</f>
        <v>0</v>
      </c>
      <c r="S2552" s="8">
        <f t="shared" si="279"/>
        <v>0</v>
      </c>
    </row>
    <row r="2553" spans="1:19" ht="13.9">
      <c r="A2553" s="6" t="str">
        <f>IF(总支出!A2553="","",总支出!A2553)</f>
        <v/>
      </c>
      <c r="B2553" s="7" t="str">
        <f>IF(总支出!B2553="","",总支出!B2553)</f>
        <v/>
      </c>
      <c r="C2553" s="6" t="str">
        <f t="shared" si="273"/>
        <v/>
      </c>
      <c r="D2553" s="6" t="str">
        <f>IF(总支出!C2553="","",总支出!C2553)</f>
        <v/>
      </c>
      <c r="E2553" s="8" t="str">
        <f>IF(总支出!D2553="","",总支出!D2553)</f>
        <v/>
      </c>
      <c r="F2553" s="6" t="str">
        <f>IF(总支出!E2553="","",总支出!E2553)</f>
        <v/>
      </c>
      <c r="G2553" s="6" t="str">
        <f>IF(总支出!H2553="","",总支出!H2553)</f>
        <v/>
      </c>
      <c r="H2553" s="6" t="str">
        <f>IF(总支出!I2553="","自动",总支出!I2553)</f>
        <v>自动</v>
      </c>
      <c r="I2553" s="6" t="str">
        <f>IF(F2553="","",IFERROR(VLOOKUP(F2553,税费设置!$A$15:$B$27,2,FALSE),"含税不明"))</f>
        <v/>
      </c>
      <c r="J2553" s="6" t="str">
        <f t="shared" si="274"/>
        <v/>
      </c>
      <c r="K2553" s="6" t="str">
        <f>IF(AND(税费设置!$B$5="是",G2553="个人支出",J2553="应税"),"是","否")</f>
        <v>否</v>
      </c>
      <c r="L2553" s="8">
        <f t="shared" si="275"/>
        <v>0</v>
      </c>
      <c r="M2553" s="8">
        <f t="shared" si="276"/>
        <v>0</v>
      </c>
      <c r="N2553" s="8">
        <f t="shared" si="277"/>
        <v>0</v>
      </c>
      <c r="O2553" s="8">
        <f t="shared" si="278"/>
        <v>0</v>
      </c>
      <c r="P2553" s="8">
        <f>IF(K2553&lt;&gt;"是",0,IF(税费设置!$B$6="是",E2553/(1+税费设置!$B$10),E2553))</f>
        <v>0</v>
      </c>
      <c r="Q2553" s="8">
        <f>IF(K2553&lt;&gt;"是",0,P2553*税费设置!$B$8)</f>
        <v>0</v>
      </c>
      <c r="R2553" s="8">
        <f>IF(K2553&lt;&gt;"是",0,P2553*税费设置!$B$9)</f>
        <v>0</v>
      </c>
      <c r="S2553" s="8">
        <f t="shared" si="279"/>
        <v>0</v>
      </c>
    </row>
    <row r="2554" spans="1:19" ht="13.9">
      <c r="A2554" s="6" t="str">
        <f>IF(总支出!A2554="","",总支出!A2554)</f>
        <v/>
      </c>
      <c r="B2554" s="7" t="str">
        <f>IF(总支出!B2554="","",总支出!B2554)</f>
        <v/>
      </c>
      <c r="C2554" s="6" t="str">
        <f t="shared" si="273"/>
        <v/>
      </c>
      <c r="D2554" s="6" t="str">
        <f>IF(总支出!C2554="","",总支出!C2554)</f>
        <v/>
      </c>
      <c r="E2554" s="8" t="str">
        <f>IF(总支出!D2554="","",总支出!D2554)</f>
        <v/>
      </c>
      <c r="F2554" s="6" t="str">
        <f>IF(总支出!E2554="","",总支出!E2554)</f>
        <v/>
      </c>
      <c r="G2554" s="6" t="str">
        <f>IF(总支出!H2554="","",总支出!H2554)</f>
        <v/>
      </c>
      <c r="H2554" s="6" t="str">
        <f>IF(总支出!I2554="","自动",总支出!I2554)</f>
        <v>自动</v>
      </c>
      <c r="I2554" s="6" t="str">
        <f>IF(F2554="","",IFERROR(VLOOKUP(F2554,税费设置!$A$15:$B$27,2,FALSE),"含税不明"))</f>
        <v/>
      </c>
      <c r="J2554" s="6" t="str">
        <f t="shared" si="274"/>
        <v/>
      </c>
      <c r="K2554" s="6" t="str">
        <f>IF(AND(税费设置!$B$5="是",G2554="个人支出",J2554="应税"),"是","否")</f>
        <v>否</v>
      </c>
      <c r="L2554" s="8">
        <f t="shared" si="275"/>
        <v>0</v>
      </c>
      <c r="M2554" s="8">
        <f t="shared" si="276"/>
        <v>0</v>
      </c>
      <c r="N2554" s="8">
        <f t="shared" si="277"/>
        <v>0</v>
      </c>
      <c r="O2554" s="8">
        <f t="shared" si="278"/>
        <v>0</v>
      </c>
      <c r="P2554" s="8">
        <f>IF(K2554&lt;&gt;"是",0,IF(税费设置!$B$6="是",E2554/(1+税费设置!$B$10),E2554))</f>
        <v>0</v>
      </c>
      <c r="Q2554" s="8">
        <f>IF(K2554&lt;&gt;"是",0,P2554*税费设置!$B$8)</f>
        <v>0</v>
      </c>
      <c r="R2554" s="8">
        <f>IF(K2554&lt;&gt;"是",0,P2554*税费设置!$B$9)</f>
        <v>0</v>
      </c>
      <c r="S2554" s="8">
        <f t="shared" si="279"/>
        <v>0</v>
      </c>
    </row>
    <row r="2555" spans="1:19" ht="13.9">
      <c r="A2555" s="6" t="str">
        <f>IF(总支出!A2555="","",总支出!A2555)</f>
        <v/>
      </c>
      <c r="B2555" s="7" t="str">
        <f>IF(总支出!B2555="","",总支出!B2555)</f>
        <v/>
      </c>
      <c r="C2555" s="6" t="str">
        <f t="shared" si="273"/>
        <v/>
      </c>
      <c r="D2555" s="6" t="str">
        <f>IF(总支出!C2555="","",总支出!C2555)</f>
        <v/>
      </c>
      <c r="E2555" s="8" t="str">
        <f>IF(总支出!D2555="","",总支出!D2555)</f>
        <v/>
      </c>
      <c r="F2555" s="6" t="str">
        <f>IF(总支出!E2555="","",总支出!E2555)</f>
        <v/>
      </c>
      <c r="G2555" s="6" t="str">
        <f>IF(总支出!H2555="","",总支出!H2555)</f>
        <v/>
      </c>
      <c r="H2555" s="6" t="str">
        <f>IF(总支出!I2555="","自动",总支出!I2555)</f>
        <v>自动</v>
      </c>
      <c r="I2555" s="6" t="str">
        <f>IF(F2555="","",IFERROR(VLOOKUP(F2555,税费设置!$A$15:$B$27,2,FALSE),"含税不明"))</f>
        <v/>
      </c>
      <c r="J2555" s="6" t="str">
        <f t="shared" si="274"/>
        <v/>
      </c>
      <c r="K2555" s="6" t="str">
        <f>IF(AND(税费设置!$B$5="是",G2555="个人支出",J2555="应税"),"是","否")</f>
        <v>否</v>
      </c>
      <c r="L2555" s="8">
        <f t="shared" si="275"/>
        <v>0</v>
      </c>
      <c r="M2555" s="8">
        <f t="shared" si="276"/>
        <v>0</v>
      </c>
      <c r="N2555" s="8">
        <f t="shared" si="277"/>
        <v>0</v>
      </c>
      <c r="O2555" s="8">
        <f t="shared" si="278"/>
        <v>0</v>
      </c>
      <c r="P2555" s="8">
        <f>IF(K2555&lt;&gt;"是",0,IF(税费设置!$B$6="是",E2555/(1+税费设置!$B$10),E2555))</f>
        <v>0</v>
      </c>
      <c r="Q2555" s="8">
        <f>IF(K2555&lt;&gt;"是",0,P2555*税费设置!$B$8)</f>
        <v>0</v>
      </c>
      <c r="R2555" s="8">
        <f>IF(K2555&lt;&gt;"是",0,P2555*税费设置!$B$9)</f>
        <v>0</v>
      </c>
      <c r="S2555" s="8">
        <f t="shared" si="279"/>
        <v>0</v>
      </c>
    </row>
    <row r="2556" spans="1:19" ht="13.9">
      <c r="A2556" s="6" t="str">
        <f>IF(总支出!A2556="","",总支出!A2556)</f>
        <v/>
      </c>
      <c r="B2556" s="7" t="str">
        <f>IF(总支出!B2556="","",总支出!B2556)</f>
        <v/>
      </c>
      <c r="C2556" s="6" t="str">
        <f t="shared" si="273"/>
        <v/>
      </c>
      <c r="D2556" s="6" t="str">
        <f>IF(总支出!C2556="","",总支出!C2556)</f>
        <v/>
      </c>
      <c r="E2556" s="8" t="str">
        <f>IF(总支出!D2556="","",总支出!D2556)</f>
        <v/>
      </c>
      <c r="F2556" s="6" t="str">
        <f>IF(总支出!E2556="","",总支出!E2556)</f>
        <v/>
      </c>
      <c r="G2556" s="6" t="str">
        <f>IF(总支出!H2556="","",总支出!H2556)</f>
        <v/>
      </c>
      <c r="H2556" s="6" t="str">
        <f>IF(总支出!I2556="","自动",总支出!I2556)</f>
        <v>自动</v>
      </c>
      <c r="I2556" s="6" t="str">
        <f>IF(F2556="","",IFERROR(VLOOKUP(F2556,税费设置!$A$15:$B$27,2,FALSE),"含税不明"))</f>
        <v/>
      </c>
      <c r="J2556" s="6" t="str">
        <f t="shared" si="274"/>
        <v/>
      </c>
      <c r="K2556" s="6" t="str">
        <f>IF(AND(税费设置!$B$5="是",G2556="个人支出",J2556="应税"),"是","否")</f>
        <v>否</v>
      </c>
      <c r="L2556" s="8">
        <f t="shared" si="275"/>
        <v>0</v>
      </c>
      <c r="M2556" s="8">
        <f t="shared" si="276"/>
        <v>0</v>
      </c>
      <c r="N2556" s="8">
        <f t="shared" si="277"/>
        <v>0</v>
      </c>
      <c r="O2556" s="8">
        <f t="shared" si="278"/>
        <v>0</v>
      </c>
      <c r="P2556" s="8">
        <f>IF(K2556&lt;&gt;"是",0,IF(税费设置!$B$6="是",E2556/(1+税费设置!$B$10),E2556))</f>
        <v>0</v>
      </c>
      <c r="Q2556" s="8">
        <f>IF(K2556&lt;&gt;"是",0,P2556*税费设置!$B$8)</f>
        <v>0</v>
      </c>
      <c r="R2556" s="8">
        <f>IF(K2556&lt;&gt;"是",0,P2556*税费设置!$B$9)</f>
        <v>0</v>
      </c>
      <c r="S2556" s="8">
        <f t="shared" si="279"/>
        <v>0</v>
      </c>
    </row>
    <row r="2557" spans="1:19" ht="13.9">
      <c r="A2557" s="6" t="str">
        <f>IF(总支出!A2557="","",总支出!A2557)</f>
        <v/>
      </c>
      <c r="B2557" s="7" t="str">
        <f>IF(总支出!B2557="","",总支出!B2557)</f>
        <v/>
      </c>
      <c r="C2557" s="6" t="str">
        <f t="shared" si="273"/>
        <v/>
      </c>
      <c r="D2557" s="6" t="str">
        <f>IF(总支出!C2557="","",总支出!C2557)</f>
        <v/>
      </c>
      <c r="E2557" s="8" t="str">
        <f>IF(总支出!D2557="","",总支出!D2557)</f>
        <v/>
      </c>
      <c r="F2557" s="6" t="str">
        <f>IF(总支出!E2557="","",总支出!E2557)</f>
        <v/>
      </c>
      <c r="G2557" s="6" t="str">
        <f>IF(总支出!H2557="","",总支出!H2557)</f>
        <v/>
      </c>
      <c r="H2557" s="6" t="str">
        <f>IF(总支出!I2557="","自动",总支出!I2557)</f>
        <v>自动</v>
      </c>
      <c r="I2557" s="6" t="str">
        <f>IF(F2557="","",IFERROR(VLOOKUP(F2557,税费设置!$A$15:$B$27,2,FALSE),"含税不明"))</f>
        <v/>
      </c>
      <c r="J2557" s="6" t="str">
        <f t="shared" si="274"/>
        <v/>
      </c>
      <c r="K2557" s="6" t="str">
        <f>IF(AND(税费设置!$B$5="是",G2557="个人支出",J2557="应税"),"是","否")</f>
        <v>否</v>
      </c>
      <c r="L2557" s="8">
        <f t="shared" si="275"/>
        <v>0</v>
      </c>
      <c r="M2557" s="8">
        <f t="shared" si="276"/>
        <v>0</v>
      </c>
      <c r="N2557" s="8">
        <f t="shared" si="277"/>
        <v>0</v>
      </c>
      <c r="O2557" s="8">
        <f t="shared" si="278"/>
        <v>0</v>
      </c>
      <c r="P2557" s="8">
        <f>IF(K2557&lt;&gt;"是",0,IF(税费设置!$B$6="是",E2557/(1+税费设置!$B$10),E2557))</f>
        <v>0</v>
      </c>
      <c r="Q2557" s="8">
        <f>IF(K2557&lt;&gt;"是",0,P2557*税费设置!$B$8)</f>
        <v>0</v>
      </c>
      <c r="R2557" s="8">
        <f>IF(K2557&lt;&gt;"是",0,P2557*税费设置!$B$9)</f>
        <v>0</v>
      </c>
      <c r="S2557" s="8">
        <f t="shared" si="279"/>
        <v>0</v>
      </c>
    </row>
    <row r="2558" spans="1:19" ht="13.9">
      <c r="A2558" s="6" t="str">
        <f>IF(总支出!A2558="","",总支出!A2558)</f>
        <v/>
      </c>
      <c r="B2558" s="7" t="str">
        <f>IF(总支出!B2558="","",总支出!B2558)</f>
        <v/>
      </c>
      <c r="C2558" s="6" t="str">
        <f t="shared" si="273"/>
        <v/>
      </c>
      <c r="D2558" s="6" t="str">
        <f>IF(总支出!C2558="","",总支出!C2558)</f>
        <v/>
      </c>
      <c r="E2558" s="8" t="str">
        <f>IF(总支出!D2558="","",总支出!D2558)</f>
        <v/>
      </c>
      <c r="F2558" s="6" t="str">
        <f>IF(总支出!E2558="","",总支出!E2558)</f>
        <v/>
      </c>
      <c r="G2558" s="6" t="str">
        <f>IF(总支出!H2558="","",总支出!H2558)</f>
        <v/>
      </c>
      <c r="H2558" s="6" t="str">
        <f>IF(总支出!I2558="","自动",总支出!I2558)</f>
        <v>自动</v>
      </c>
      <c r="I2558" s="6" t="str">
        <f>IF(F2558="","",IFERROR(VLOOKUP(F2558,税费设置!$A$15:$B$27,2,FALSE),"含税不明"))</f>
        <v/>
      </c>
      <c r="J2558" s="6" t="str">
        <f t="shared" si="274"/>
        <v/>
      </c>
      <c r="K2558" s="6" t="str">
        <f>IF(AND(税费设置!$B$5="是",G2558="个人支出",J2558="应税"),"是","否")</f>
        <v>否</v>
      </c>
      <c r="L2558" s="8">
        <f t="shared" si="275"/>
        <v>0</v>
      </c>
      <c r="M2558" s="8">
        <f t="shared" si="276"/>
        <v>0</v>
      </c>
      <c r="N2558" s="8">
        <f t="shared" si="277"/>
        <v>0</v>
      </c>
      <c r="O2558" s="8">
        <f t="shared" si="278"/>
        <v>0</v>
      </c>
      <c r="P2558" s="8">
        <f>IF(K2558&lt;&gt;"是",0,IF(税费设置!$B$6="是",E2558/(1+税费设置!$B$10),E2558))</f>
        <v>0</v>
      </c>
      <c r="Q2558" s="8">
        <f>IF(K2558&lt;&gt;"是",0,P2558*税费设置!$B$8)</f>
        <v>0</v>
      </c>
      <c r="R2558" s="8">
        <f>IF(K2558&lt;&gt;"是",0,P2558*税费设置!$B$9)</f>
        <v>0</v>
      </c>
      <c r="S2558" s="8">
        <f t="shared" si="279"/>
        <v>0</v>
      </c>
    </row>
    <row r="2559" spans="1:19" ht="13.9">
      <c r="A2559" s="6" t="str">
        <f>IF(总支出!A2559="","",总支出!A2559)</f>
        <v/>
      </c>
      <c r="B2559" s="7" t="str">
        <f>IF(总支出!B2559="","",总支出!B2559)</f>
        <v/>
      </c>
      <c r="C2559" s="6" t="str">
        <f t="shared" si="273"/>
        <v/>
      </c>
      <c r="D2559" s="6" t="str">
        <f>IF(总支出!C2559="","",总支出!C2559)</f>
        <v/>
      </c>
      <c r="E2559" s="8" t="str">
        <f>IF(总支出!D2559="","",总支出!D2559)</f>
        <v/>
      </c>
      <c r="F2559" s="6" t="str">
        <f>IF(总支出!E2559="","",总支出!E2559)</f>
        <v/>
      </c>
      <c r="G2559" s="6" t="str">
        <f>IF(总支出!H2559="","",总支出!H2559)</f>
        <v/>
      </c>
      <c r="H2559" s="6" t="str">
        <f>IF(总支出!I2559="","自动",总支出!I2559)</f>
        <v>自动</v>
      </c>
      <c r="I2559" s="6" t="str">
        <f>IF(F2559="","",IFERROR(VLOOKUP(F2559,税费设置!$A$15:$B$27,2,FALSE),"含税不明"))</f>
        <v/>
      </c>
      <c r="J2559" s="6" t="str">
        <f t="shared" si="274"/>
        <v/>
      </c>
      <c r="K2559" s="6" t="str">
        <f>IF(AND(税费设置!$B$5="是",G2559="个人支出",J2559="应税"),"是","否")</f>
        <v>否</v>
      </c>
      <c r="L2559" s="8">
        <f t="shared" si="275"/>
        <v>0</v>
      </c>
      <c r="M2559" s="8">
        <f t="shared" si="276"/>
        <v>0</v>
      </c>
      <c r="N2559" s="8">
        <f t="shared" si="277"/>
        <v>0</v>
      </c>
      <c r="O2559" s="8">
        <f t="shared" si="278"/>
        <v>0</v>
      </c>
      <c r="P2559" s="8">
        <f>IF(K2559&lt;&gt;"是",0,IF(税费设置!$B$6="是",E2559/(1+税费设置!$B$10),E2559))</f>
        <v>0</v>
      </c>
      <c r="Q2559" s="8">
        <f>IF(K2559&lt;&gt;"是",0,P2559*税费设置!$B$8)</f>
        <v>0</v>
      </c>
      <c r="R2559" s="8">
        <f>IF(K2559&lt;&gt;"是",0,P2559*税费设置!$B$9)</f>
        <v>0</v>
      </c>
      <c r="S2559" s="8">
        <f t="shared" si="279"/>
        <v>0</v>
      </c>
    </row>
    <row r="2560" spans="1:19" ht="13.9">
      <c r="A2560" s="6" t="str">
        <f>IF(总支出!A2560="","",总支出!A2560)</f>
        <v/>
      </c>
      <c r="B2560" s="7" t="str">
        <f>IF(总支出!B2560="","",总支出!B2560)</f>
        <v/>
      </c>
      <c r="C2560" s="6" t="str">
        <f t="shared" si="273"/>
        <v/>
      </c>
      <c r="D2560" s="6" t="str">
        <f>IF(总支出!C2560="","",总支出!C2560)</f>
        <v/>
      </c>
      <c r="E2560" s="8" t="str">
        <f>IF(总支出!D2560="","",总支出!D2560)</f>
        <v/>
      </c>
      <c r="F2560" s="6" t="str">
        <f>IF(总支出!E2560="","",总支出!E2560)</f>
        <v/>
      </c>
      <c r="G2560" s="6" t="str">
        <f>IF(总支出!H2560="","",总支出!H2560)</f>
        <v/>
      </c>
      <c r="H2560" s="6" t="str">
        <f>IF(总支出!I2560="","自动",总支出!I2560)</f>
        <v>自动</v>
      </c>
      <c r="I2560" s="6" t="str">
        <f>IF(F2560="","",IFERROR(VLOOKUP(F2560,税费设置!$A$15:$B$27,2,FALSE),"含税不明"))</f>
        <v/>
      </c>
      <c r="J2560" s="6" t="str">
        <f t="shared" si="274"/>
        <v/>
      </c>
      <c r="K2560" s="6" t="str">
        <f>IF(AND(税费设置!$B$5="是",G2560="个人支出",J2560="应税"),"是","否")</f>
        <v>否</v>
      </c>
      <c r="L2560" s="8">
        <f t="shared" si="275"/>
        <v>0</v>
      </c>
      <c r="M2560" s="8">
        <f t="shared" si="276"/>
        <v>0</v>
      </c>
      <c r="N2560" s="8">
        <f t="shared" si="277"/>
        <v>0</v>
      </c>
      <c r="O2560" s="8">
        <f t="shared" si="278"/>
        <v>0</v>
      </c>
      <c r="P2560" s="8">
        <f>IF(K2560&lt;&gt;"是",0,IF(税费设置!$B$6="是",E2560/(1+税费设置!$B$10),E2560))</f>
        <v>0</v>
      </c>
      <c r="Q2560" s="8">
        <f>IF(K2560&lt;&gt;"是",0,P2560*税费设置!$B$8)</f>
        <v>0</v>
      </c>
      <c r="R2560" s="8">
        <f>IF(K2560&lt;&gt;"是",0,P2560*税费设置!$B$9)</f>
        <v>0</v>
      </c>
      <c r="S2560" s="8">
        <f t="shared" si="279"/>
        <v>0</v>
      </c>
    </row>
    <row r="2561" spans="1:19" ht="13.9">
      <c r="A2561" s="6" t="str">
        <f>IF(总支出!A2561="","",总支出!A2561)</f>
        <v/>
      </c>
      <c r="B2561" s="7" t="str">
        <f>IF(总支出!B2561="","",总支出!B2561)</f>
        <v/>
      </c>
      <c r="C2561" s="6" t="str">
        <f t="shared" si="273"/>
        <v/>
      </c>
      <c r="D2561" s="6" t="str">
        <f>IF(总支出!C2561="","",总支出!C2561)</f>
        <v/>
      </c>
      <c r="E2561" s="8" t="str">
        <f>IF(总支出!D2561="","",总支出!D2561)</f>
        <v/>
      </c>
      <c r="F2561" s="6" t="str">
        <f>IF(总支出!E2561="","",总支出!E2561)</f>
        <v/>
      </c>
      <c r="G2561" s="6" t="str">
        <f>IF(总支出!H2561="","",总支出!H2561)</f>
        <v/>
      </c>
      <c r="H2561" s="6" t="str">
        <f>IF(总支出!I2561="","自动",总支出!I2561)</f>
        <v>自动</v>
      </c>
      <c r="I2561" s="6" t="str">
        <f>IF(F2561="","",IFERROR(VLOOKUP(F2561,税费设置!$A$15:$B$27,2,FALSE),"含税不明"))</f>
        <v/>
      </c>
      <c r="J2561" s="6" t="str">
        <f t="shared" si="274"/>
        <v/>
      </c>
      <c r="K2561" s="6" t="str">
        <f>IF(AND(税费设置!$B$5="是",G2561="个人支出",J2561="应税"),"是","否")</f>
        <v>否</v>
      </c>
      <c r="L2561" s="8">
        <f t="shared" si="275"/>
        <v>0</v>
      </c>
      <c r="M2561" s="8">
        <f t="shared" si="276"/>
        <v>0</v>
      </c>
      <c r="N2561" s="8">
        <f t="shared" si="277"/>
        <v>0</v>
      </c>
      <c r="O2561" s="8">
        <f t="shared" si="278"/>
        <v>0</v>
      </c>
      <c r="P2561" s="8">
        <f>IF(K2561&lt;&gt;"是",0,IF(税费设置!$B$6="是",E2561/(1+税费设置!$B$10),E2561))</f>
        <v>0</v>
      </c>
      <c r="Q2561" s="8">
        <f>IF(K2561&lt;&gt;"是",0,P2561*税费设置!$B$8)</f>
        <v>0</v>
      </c>
      <c r="R2561" s="8">
        <f>IF(K2561&lt;&gt;"是",0,P2561*税费设置!$B$9)</f>
        <v>0</v>
      </c>
      <c r="S2561" s="8">
        <f t="shared" si="279"/>
        <v>0</v>
      </c>
    </row>
    <row r="2562" spans="1:19" ht="13.9">
      <c r="A2562" s="6" t="str">
        <f>IF(总支出!A2562="","",总支出!A2562)</f>
        <v/>
      </c>
      <c r="B2562" s="7" t="str">
        <f>IF(总支出!B2562="","",总支出!B2562)</f>
        <v/>
      </c>
      <c r="C2562" s="6" t="str">
        <f t="shared" si="273"/>
        <v/>
      </c>
      <c r="D2562" s="6" t="str">
        <f>IF(总支出!C2562="","",总支出!C2562)</f>
        <v/>
      </c>
      <c r="E2562" s="8" t="str">
        <f>IF(总支出!D2562="","",总支出!D2562)</f>
        <v/>
      </c>
      <c r="F2562" s="6" t="str">
        <f>IF(总支出!E2562="","",总支出!E2562)</f>
        <v/>
      </c>
      <c r="G2562" s="6" t="str">
        <f>IF(总支出!H2562="","",总支出!H2562)</f>
        <v/>
      </c>
      <c r="H2562" s="6" t="str">
        <f>IF(总支出!I2562="","自动",总支出!I2562)</f>
        <v>自动</v>
      </c>
      <c r="I2562" s="6" t="str">
        <f>IF(F2562="","",IFERROR(VLOOKUP(F2562,税费设置!$A$15:$B$27,2,FALSE),"含税不明"))</f>
        <v/>
      </c>
      <c r="J2562" s="6" t="str">
        <f t="shared" si="274"/>
        <v/>
      </c>
      <c r="K2562" s="6" t="str">
        <f>IF(AND(税费设置!$B$5="是",G2562="个人支出",J2562="应税"),"是","否")</f>
        <v>否</v>
      </c>
      <c r="L2562" s="8">
        <f t="shared" si="275"/>
        <v>0</v>
      </c>
      <c r="M2562" s="8">
        <f t="shared" si="276"/>
        <v>0</v>
      </c>
      <c r="N2562" s="8">
        <f t="shared" si="277"/>
        <v>0</v>
      </c>
      <c r="O2562" s="8">
        <f t="shared" si="278"/>
        <v>0</v>
      </c>
      <c r="P2562" s="8">
        <f>IF(K2562&lt;&gt;"是",0,IF(税费设置!$B$6="是",E2562/(1+税费设置!$B$10),E2562))</f>
        <v>0</v>
      </c>
      <c r="Q2562" s="8">
        <f>IF(K2562&lt;&gt;"是",0,P2562*税费设置!$B$8)</f>
        <v>0</v>
      </c>
      <c r="R2562" s="8">
        <f>IF(K2562&lt;&gt;"是",0,P2562*税费设置!$B$9)</f>
        <v>0</v>
      </c>
      <c r="S2562" s="8">
        <f t="shared" si="279"/>
        <v>0</v>
      </c>
    </row>
    <row r="2563" spans="1:19" ht="13.9">
      <c r="A2563" s="6" t="str">
        <f>IF(总支出!A2563="","",总支出!A2563)</f>
        <v/>
      </c>
      <c r="B2563" s="7" t="str">
        <f>IF(总支出!B2563="","",总支出!B2563)</f>
        <v/>
      </c>
      <c r="C2563" s="6" t="str">
        <f t="shared" si="273"/>
        <v/>
      </c>
      <c r="D2563" s="6" t="str">
        <f>IF(总支出!C2563="","",总支出!C2563)</f>
        <v/>
      </c>
      <c r="E2563" s="8" t="str">
        <f>IF(总支出!D2563="","",总支出!D2563)</f>
        <v/>
      </c>
      <c r="F2563" s="6" t="str">
        <f>IF(总支出!E2563="","",总支出!E2563)</f>
        <v/>
      </c>
      <c r="G2563" s="6" t="str">
        <f>IF(总支出!H2563="","",总支出!H2563)</f>
        <v/>
      </c>
      <c r="H2563" s="6" t="str">
        <f>IF(总支出!I2563="","自动",总支出!I2563)</f>
        <v>自动</v>
      </c>
      <c r="I2563" s="6" t="str">
        <f>IF(F2563="","",IFERROR(VLOOKUP(F2563,税费设置!$A$15:$B$27,2,FALSE),"含税不明"))</f>
        <v/>
      </c>
      <c r="J2563" s="6" t="str">
        <f t="shared" si="274"/>
        <v/>
      </c>
      <c r="K2563" s="6" t="str">
        <f>IF(AND(税费设置!$B$5="是",G2563="个人支出",J2563="应税"),"是","否")</f>
        <v>否</v>
      </c>
      <c r="L2563" s="8">
        <f t="shared" si="275"/>
        <v>0</v>
      </c>
      <c r="M2563" s="8">
        <f t="shared" si="276"/>
        <v>0</v>
      </c>
      <c r="N2563" s="8">
        <f t="shared" si="277"/>
        <v>0</v>
      </c>
      <c r="O2563" s="8">
        <f t="shared" si="278"/>
        <v>0</v>
      </c>
      <c r="P2563" s="8">
        <f>IF(K2563&lt;&gt;"是",0,IF(税费设置!$B$6="是",E2563/(1+税费设置!$B$10),E2563))</f>
        <v>0</v>
      </c>
      <c r="Q2563" s="8">
        <f>IF(K2563&lt;&gt;"是",0,P2563*税费设置!$B$8)</f>
        <v>0</v>
      </c>
      <c r="R2563" s="8">
        <f>IF(K2563&lt;&gt;"是",0,P2563*税费设置!$B$9)</f>
        <v>0</v>
      </c>
      <c r="S2563" s="8">
        <f t="shared" si="279"/>
        <v>0</v>
      </c>
    </row>
    <row r="2564" spans="1:19" ht="13.9">
      <c r="A2564" s="6" t="str">
        <f>IF(总支出!A2564="","",总支出!A2564)</f>
        <v/>
      </c>
      <c r="B2564" s="7" t="str">
        <f>IF(总支出!B2564="","",总支出!B2564)</f>
        <v/>
      </c>
      <c r="C2564" s="6" t="str">
        <f t="shared" ref="C2564:C2627" si="280">IF(B2564="","",TEXT(B2564,"yyyy-mm"))</f>
        <v/>
      </c>
      <c r="D2564" s="6" t="str">
        <f>IF(总支出!C2564="","",总支出!C2564)</f>
        <v/>
      </c>
      <c r="E2564" s="8" t="str">
        <f>IF(总支出!D2564="","",总支出!D2564)</f>
        <v/>
      </c>
      <c r="F2564" s="6" t="str">
        <f>IF(总支出!E2564="","",总支出!E2564)</f>
        <v/>
      </c>
      <c r="G2564" s="6" t="str">
        <f>IF(总支出!H2564="","",总支出!H2564)</f>
        <v/>
      </c>
      <c r="H2564" s="6" t="str">
        <f>IF(总支出!I2564="","自动",总支出!I2564)</f>
        <v>自动</v>
      </c>
      <c r="I2564" s="6" t="str">
        <f>IF(F2564="","",IFERROR(VLOOKUP(F2564,税费设置!$A$15:$B$27,2,FALSE),"含税不明"))</f>
        <v/>
      </c>
      <c r="J2564" s="6" t="str">
        <f t="shared" ref="J2564:J2627" si="281">IF(D2564="","",IF(H2564="自动",I2564,H2564))</f>
        <v/>
      </c>
      <c r="K2564" s="6" t="str">
        <f>IF(AND(税费设置!$B$5="是",G2564="个人支出",J2564="应税"),"是","否")</f>
        <v>否</v>
      </c>
      <c r="L2564" s="8">
        <f t="shared" ref="L2564:L2627" si="282">IF(K2564="是",E2564,0)</f>
        <v>0</v>
      </c>
      <c r="M2564" s="8">
        <f t="shared" ref="M2564:M2627" si="283">IF(AND(G2564="个人支出",J2564="零税率"),E2564,0)</f>
        <v>0</v>
      </c>
      <c r="N2564" s="8">
        <f t="shared" ref="N2564:N2627" si="284">IF(AND(G2564="个人支出",J2564="免税"),E2564,0)</f>
        <v>0</v>
      </c>
      <c r="O2564" s="8">
        <f t="shared" ref="O2564:O2627" si="285">IF(AND(G2564="个人支出",OR(J2564="含税不明",J2564="不适用")),E2564,0)</f>
        <v>0</v>
      </c>
      <c r="P2564" s="8">
        <f>IF(K2564&lt;&gt;"是",0,IF(税费设置!$B$6="是",E2564/(1+税费设置!$B$10),E2564))</f>
        <v>0</v>
      </c>
      <c r="Q2564" s="8">
        <f>IF(K2564&lt;&gt;"是",0,P2564*税费设置!$B$8)</f>
        <v>0</v>
      </c>
      <c r="R2564" s="8">
        <f>IF(K2564&lt;&gt;"是",0,P2564*税费设置!$B$9)</f>
        <v>0</v>
      </c>
      <c r="S2564" s="8">
        <f t="shared" ref="S2564:S2627" si="286">Q2564+R2564</f>
        <v>0</v>
      </c>
    </row>
    <row r="2565" spans="1:19" ht="13.9">
      <c r="A2565" s="6" t="str">
        <f>IF(总支出!A2565="","",总支出!A2565)</f>
        <v/>
      </c>
      <c r="B2565" s="7" t="str">
        <f>IF(总支出!B2565="","",总支出!B2565)</f>
        <v/>
      </c>
      <c r="C2565" s="6" t="str">
        <f t="shared" si="280"/>
        <v/>
      </c>
      <c r="D2565" s="6" t="str">
        <f>IF(总支出!C2565="","",总支出!C2565)</f>
        <v/>
      </c>
      <c r="E2565" s="8" t="str">
        <f>IF(总支出!D2565="","",总支出!D2565)</f>
        <v/>
      </c>
      <c r="F2565" s="6" t="str">
        <f>IF(总支出!E2565="","",总支出!E2565)</f>
        <v/>
      </c>
      <c r="G2565" s="6" t="str">
        <f>IF(总支出!H2565="","",总支出!H2565)</f>
        <v/>
      </c>
      <c r="H2565" s="6" t="str">
        <f>IF(总支出!I2565="","自动",总支出!I2565)</f>
        <v>自动</v>
      </c>
      <c r="I2565" s="6" t="str">
        <f>IF(F2565="","",IFERROR(VLOOKUP(F2565,税费设置!$A$15:$B$27,2,FALSE),"含税不明"))</f>
        <v/>
      </c>
      <c r="J2565" s="6" t="str">
        <f t="shared" si="281"/>
        <v/>
      </c>
      <c r="K2565" s="6" t="str">
        <f>IF(AND(税费设置!$B$5="是",G2565="个人支出",J2565="应税"),"是","否")</f>
        <v>否</v>
      </c>
      <c r="L2565" s="8">
        <f t="shared" si="282"/>
        <v>0</v>
      </c>
      <c r="M2565" s="8">
        <f t="shared" si="283"/>
        <v>0</v>
      </c>
      <c r="N2565" s="8">
        <f t="shared" si="284"/>
        <v>0</v>
      </c>
      <c r="O2565" s="8">
        <f t="shared" si="285"/>
        <v>0</v>
      </c>
      <c r="P2565" s="8">
        <f>IF(K2565&lt;&gt;"是",0,IF(税费设置!$B$6="是",E2565/(1+税费设置!$B$10),E2565))</f>
        <v>0</v>
      </c>
      <c r="Q2565" s="8">
        <f>IF(K2565&lt;&gt;"是",0,P2565*税费设置!$B$8)</f>
        <v>0</v>
      </c>
      <c r="R2565" s="8">
        <f>IF(K2565&lt;&gt;"是",0,P2565*税费设置!$B$9)</f>
        <v>0</v>
      </c>
      <c r="S2565" s="8">
        <f t="shared" si="286"/>
        <v>0</v>
      </c>
    </row>
    <row r="2566" spans="1:19" ht="13.9">
      <c r="A2566" s="6" t="str">
        <f>IF(总支出!A2566="","",总支出!A2566)</f>
        <v/>
      </c>
      <c r="B2566" s="7" t="str">
        <f>IF(总支出!B2566="","",总支出!B2566)</f>
        <v/>
      </c>
      <c r="C2566" s="6" t="str">
        <f t="shared" si="280"/>
        <v/>
      </c>
      <c r="D2566" s="6" t="str">
        <f>IF(总支出!C2566="","",总支出!C2566)</f>
        <v/>
      </c>
      <c r="E2566" s="8" t="str">
        <f>IF(总支出!D2566="","",总支出!D2566)</f>
        <v/>
      </c>
      <c r="F2566" s="6" t="str">
        <f>IF(总支出!E2566="","",总支出!E2566)</f>
        <v/>
      </c>
      <c r="G2566" s="6" t="str">
        <f>IF(总支出!H2566="","",总支出!H2566)</f>
        <v/>
      </c>
      <c r="H2566" s="6" t="str">
        <f>IF(总支出!I2566="","自动",总支出!I2566)</f>
        <v>自动</v>
      </c>
      <c r="I2566" s="6" t="str">
        <f>IF(F2566="","",IFERROR(VLOOKUP(F2566,税费设置!$A$15:$B$27,2,FALSE),"含税不明"))</f>
        <v/>
      </c>
      <c r="J2566" s="6" t="str">
        <f t="shared" si="281"/>
        <v/>
      </c>
      <c r="K2566" s="6" t="str">
        <f>IF(AND(税费设置!$B$5="是",G2566="个人支出",J2566="应税"),"是","否")</f>
        <v>否</v>
      </c>
      <c r="L2566" s="8">
        <f t="shared" si="282"/>
        <v>0</v>
      </c>
      <c r="M2566" s="8">
        <f t="shared" si="283"/>
        <v>0</v>
      </c>
      <c r="N2566" s="8">
        <f t="shared" si="284"/>
        <v>0</v>
      </c>
      <c r="O2566" s="8">
        <f t="shared" si="285"/>
        <v>0</v>
      </c>
      <c r="P2566" s="8">
        <f>IF(K2566&lt;&gt;"是",0,IF(税费设置!$B$6="是",E2566/(1+税费设置!$B$10),E2566))</f>
        <v>0</v>
      </c>
      <c r="Q2566" s="8">
        <f>IF(K2566&lt;&gt;"是",0,P2566*税费设置!$B$8)</f>
        <v>0</v>
      </c>
      <c r="R2566" s="8">
        <f>IF(K2566&lt;&gt;"是",0,P2566*税费设置!$B$9)</f>
        <v>0</v>
      </c>
      <c r="S2566" s="8">
        <f t="shared" si="286"/>
        <v>0</v>
      </c>
    </row>
    <row r="2567" spans="1:19" ht="13.9">
      <c r="A2567" s="6" t="str">
        <f>IF(总支出!A2567="","",总支出!A2567)</f>
        <v/>
      </c>
      <c r="B2567" s="7" t="str">
        <f>IF(总支出!B2567="","",总支出!B2567)</f>
        <v/>
      </c>
      <c r="C2567" s="6" t="str">
        <f t="shared" si="280"/>
        <v/>
      </c>
      <c r="D2567" s="6" t="str">
        <f>IF(总支出!C2567="","",总支出!C2567)</f>
        <v/>
      </c>
      <c r="E2567" s="8" t="str">
        <f>IF(总支出!D2567="","",总支出!D2567)</f>
        <v/>
      </c>
      <c r="F2567" s="6" t="str">
        <f>IF(总支出!E2567="","",总支出!E2567)</f>
        <v/>
      </c>
      <c r="G2567" s="6" t="str">
        <f>IF(总支出!H2567="","",总支出!H2567)</f>
        <v/>
      </c>
      <c r="H2567" s="6" t="str">
        <f>IF(总支出!I2567="","自动",总支出!I2567)</f>
        <v>自动</v>
      </c>
      <c r="I2567" s="6" t="str">
        <f>IF(F2567="","",IFERROR(VLOOKUP(F2567,税费设置!$A$15:$B$27,2,FALSE),"含税不明"))</f>
        <v/>
      </c>
      <c r="J2567" s="6" t="str">
        <f t="shared" si="281"/>
        <v/>
      </c>
      <c r="K2567" s="6" t="str">
        <f>IF(AND(税费设置!$B$5="是",G2567="个人支出",J2567="应税"),"是","否")</f>
        <v>否</v>
      </c>
      <c r="L2567" s="8">
        <f t="shared" si="282"/>
        <v>0</v>
      </c>
      <c r="M2567" s="8">
        <f t="shared" si="283"/>
        <v>0</v>
      </c>
      <c r="N2567" s="8">
        <f t="shared" si="284"/>
        <v>0</v>
      </c>
      <c r="O2567" s="8">
        <f t="shared" si="285"/>
        <v>0</v>
      </c>
      <c r="P2567" s="8">
        <f>IF(K2567&lt;&gt;"是",0,IF(税费设置!$B$6="是",E2567/(1+税费设置!$B$10),E2567))</f>
        <v>0</v>
      </c>
      <c r="Q2567" s="8">
        <f>IF(K2567&lt;&gt;"是",0,P2567*税费设置!$B$8)</f>
        <v>0</v>
      </c>
      <c r="R2567" s="8">
        <f>IF(K2567&lt;&gt;"是",0,P2567*税费设置!$B$9)</f>
        <v>0</v>
      </c>
      <c r="S2567" s="8">
        <f t="shared" si="286"/>
        <v>0</v>
      </c>
    </row>
    <row r="2568" spans="1:19" ht="13.9">
      <c r="A2568" s="6" t="str">
        <f>IF(总支出!A2568="","",总支出!A2568)</f>
        <v/>
      </c>
      <c r="B2568" s="7" t="str">
        <f>IF(总支出!B2568="","",总支出!B2568)</f>
        <v/>
      </c>
      <c r="C2568" s="6" t="str">
        <f t="shared" si="280"/>
        <v/>
      </c>
      <c r="D2568" s="6" t="str">
        <f>IF(总支出!C2568="","",总支出!C2568)</f>
        <v/>
      </c>
      <c r="E2568" s="8" t="str">
        <f>IF(总支出!D2568="","",总支出!D2568)</f>
        <v/>
      </c>
      <c r="F2568" s="6" t="str">
        <f>IF(总支出!E2568="","",总支出!E2568)</f>
        <v/>
      </c>
      <c r="G2568" s="6" t="str">
        <f>IF(总支出!H2568="","",总支出!H2568)</f>
        <v/>
      </c>
      <c r="H2568" s="6" t="str">
        <f>IF(总支出!I2568="","自动",总支出!I2568)</f>
        <v>自动</v>
      </c>
      <c r="I2568" s="6" t="str">
        <f>IF(F2568="","",IFERROR(VLOOKUP(F2568,税费设置!$A$15:$B$27,2,FALSE),"含税不明"))</f>
        <v/>
      </c>
      <c r="J2568" s="6" t="str">
        <f t="shared" si="281"/>
        <v/>
      </c>
      <c r="K2568" s="6" t="str">
        <f>IF(AND(税费设置!$B$5="是",G2568="个人支出",J2568="应税"),"是","否")</f>
        <v>否</v>
      </c>
      <c r="L2568" s="8">
        <f t="shared" si="282"/>
        <v>0</v>
      </c>
      <c r="M2568" s="8">
        <f t="shared" si="283"/>
        <v>0</v>
      </c>
      <c r="N2568" s="8">
        <f t="shared" si="284"/>
        <v>0</v>
      </c>
      <c r="O2568" s="8">
        <f t="shared" si="285"/>
        <v>0</v>
      </c>
      <c r="P2568" s="8">
        <f>IF(K2568&lt;&gt;"是",0,IF(税费设置!$B$6="是",E2568/(1+税费设置!$B$10),E2568))</f>
        <v>0</v>
      </c>
      <c r="Q2568" s="8">
        <f>IF(K2568&lt;&gt;"是",0,P2568*税费设置!$B$8)</f>
        <v>0</v>
      </c>
      <c r="R2568" s="8">
        <f>IF(K2568&lt;&gt;"是",0,P2568*税费设置!$B$9)</f>
        <v>0</v>
      </c>
      <c r="S2568" s="8">
        <f t="shared" si="286"/>
        <v>0</v>
      </c>
    </row>
    <row r="2569" spans="1:19" ht="13.9">
      <c r="A2569" s="6" t="str">
        <f>IF(总支出!A2569="","",总支出!A2569)</f>
        <v/>
      </c>
      <c r="B2569" s="7" t="str">
        <f>IF(总支出!B2569="","",总支出!B2569)</f>
        <v/>
      </c>
      <c r="C2569" s="6" t="str">
        <f t="shared" si="280"/>
        <v/>
      </c>
      <c r="D2569" s="6" t="str">
        <f>IF(总支出!C2569="","",总支出!C2569)</f>
        <v/>
      </c>
      <c r="E2569" s="8" t="str">
        <f>IF(总支出!D2569="","",总支出!D2569)</f>
        <v/>
      </c>
      <c r="F2569" s="6" t="str">
        <f>IF(总支出!E2569="","",总支出!E2569)</f>
        <v/>
      </c>
      <c r="G2569" s="6" t="str">
        <f>IF(总支出!H2569="","",总支出!H2569)</f>
        <v/>
      </c>
      <c r="H2569" s="6" t="str">
        <f>IF(总支出!I2569="","自动",总支出!I2569)</f>
        <v>自动</v>
      </c>
      <c r="I2569" s="6" t="str">
        <f>IF(F2569="","",IFERROR(VLOOKUP(F2569,税费设置!$A$15:$B$27,2,FALSE),"含税不明"))</f>
        <v/>
      </c>
      <c r="J2569" s="6" t="str">
        <f t="shared" si="281"/>
        <v/>
      </c>
      <c r="K2569" s="6" t="str">
        <f>IF(AND(税费设置!$B$5="是",G2569="个人支出",J2569="应税"),"是","否")</f>
        <v>否</v>
      </c>
      <c r="L2569" s="8">
        <f t="shared" si="282"/>
        <v>0</v>
      </c>
      <c r="M2569" s="8">
        <f t="shared" si="283"/>
        <v>0</v>
      </c>
      <c r="N2569" s="8">
        <f t="shared" si="284"/>
        <v>0</v>
      </c>
      <c r="O2569" s="8">
        <f t="shared" si="285"/>
        <v>0</v>
      </c>
      <c r="P2569" s="8">
        <f>IF(K2569&lt;&gt;"是",0,IF(税费设置!$B$6="是",E2569/(1+税费设置!$B$10),E2569))</f>
        <v>0</v>
      </c>
      <c r="Q2569" s="8">
        <f>IF(K2569&lt;&gt;"是",0,P2569*税费设置!$B$8)</f>
        <v>0</v>
      </c>
      <c r="R2569" s="8">
        <f>IF(K2569&lt;&gt;"是",0,P2569*税费设置!$B$9)</f>
        <v>0</v>
      </c>
      <c r="S2569" s="8">
        <f t="shared" si="286"/>
        <v>0</v>
      </c>
    </row>
    <row r="2570" spans="1:19" ht="13.9">
      <c r="A2570" s="6" t="str">
        <f>IF(总支出!A2570="","",总支出!A2570)</f>
        <v/>
      </c>
      <c r="B2570" s="7" t="str">
        <f>IF(总支出!B2570="","",总支出!B2570)</f>
        <v/>
      </c>
      <c r="C2570" s="6" t="str">
        <f t="shared" si="280"/>
        <v/>
      </c>
      <c r="D2570" s="6" t="str">
        <f>IF(总支出!C2570="","",总支出!C2570)</f>
        <v/>
      </c>
      <c r="E2570" s="8" t="str">
        <f>IF(总支出!D2570="","",总支出!D2570)</f>
        <v/>
      </c>
      <c r="F2570" s="6" t="str">
        <f>IF(总支出!E2570="","",总支出!E2570)</f>
        <v/>
      </c>
      <c r="G2570" s="6" t="str">
        <f>IF(总支出!H2570="","",总支出!H2570)</f>
        <v/>
      </c>
      <c r="H2570" s="6" t="str">
        <f>IF(总支出!I2570="","自动",总支出!I2570)</f>
        <v>自动</v>
      </c>
      <c r="I2570" s="6" t="str">
        <f>IF(F2570="","",IFERROR(VLOOKUP(F2570,税费设置!$A$15:$B$27,2,FALSE),"含税不明"))</f>
        <v/>
      </c>
      <c r="J2570" s="6" t="str">
        <f t="shared" si="281"/>
        <v/>
      </c>
      <c r="K2570" s="6" t="str">
        <f>IF(AND(税费设置!$B$5="是",G2570="个人支出",J2570="应税"),"是","否")</f>
        <v>否</v>
      </c>
      <c r="L2570" s="8">
        <f t="shared" si="282"/>
        <v>0</v>
      </c>
      <c r="M2570" s="8">
        <f t="shared" si="283"/>
        <v>0</v>
      </c>
      <c r="N2570" s="8">
        <f t="shared" si="284"/>
        <v>0</v>
      </c>
      <c r="O2570" s="8">
        <f t="shared" si="285"/>
        <v>0</v>
      </c>
      <c r="P2570" s="8">
        <f>IF(K2570&lt;&gt;"是",0,IF(税费设置!$B$6="是",E2570/(1+税费设置!$B$10),E2570))</f>
        <v>0</v>
      </c>
      <c r="Q2570" s="8">
        <f>IF(K2570&lt;&gt;"是",0,P2570*税费设置!$B$8)</f>
        <v>0</v>
      </c>
      <c r="R2570" s="8">
        <f>IF(K2570&lt;&gt;"是",0,P2570*税费设置!$B$9)</f>
        <v>0</v>
      </c>
      <c r="S2570" s="8">
        <f t="shared" si="286"/>
        <v>0</v>
      </c>
    </row>
    <row r="2571" spans="1:19" ht="13.9">
      <c r="A2571" s="6" t="str">
        <f>IF(总支出!A2571="","",总支出!A2571)</f>
        <v/>
      </c>
      <c r="B2571" s="7" t="str">
        <f>IF(总支出!B2571="","",总支出!B2571)</f>
        <v/>
      </c>
      <c r="C2571" s="6" t="str">
        <f t="shared" si="280"/>
        <v/>
      </c>
      <c r="D2571" s="6" t="str">
        <f>IF(总支出!C2571="","",总支出!C2571)</f>
        <v/>
      </c>
      <c r="E2571" s="8" t="str">
        <f>IF(总支出!D2571="","",总支出!D2571)</f>
        <v/>
      </c>
      <c r="F2571" s="6" t="str">
        <f>IF(总支出!E2571="","",总支出!E2571)</f>
        <v/>
      </c>
      <c r="G2571" s="6" t="str">
        <f>IF(总支出!H2571="","",总支出!H2571)</f>
        <v/>
      </c>
      <c r="H2571" s="6" t="str">
        <f>IF(总支出!I2571="","自动",总支出!I2571)</f>
        <v>自动</v>
      </c>
      <c r="I2571" s="6" t="str">
        <f>IF(F2571="","",IFERROR(VLOOKUP(F2571,税费设置!$A$15:$B$27,2,FALSE),"含税不明"))</f>
        <v/>
      </c>
      <c r="J2571" s="6" t="str">
        <f t="shared" si="281"/>
        <v/>
      </c>
      <c r="K2571" s="6" t="str">
        <f>IF(AND(税费设置!$B$5="是",G2571="个人支出",J2571="应税"),"是","否")</f>
        <v>否</v>
      </c>
      <c r="L2571" s="8">
        <f t="shared" si="282"/>
        <v>0</v>
      </c>
      <c r="M2571" s="8">
        <f t="shared" si="283"/>
        <v>0</v>
      </c>
      <c r="N2571" s="8">
        <f t="shared" si="284"/>
        <v>0</v>
      </c>
      <c r="O2571" s="8">
        <f t="shared" si="285"/>
        <v>0</v>
      </c>
      <c r="P2571" s="8">
        <f>IF(K2571&lt;&gt;"是",0,IF(税费设置!$B$6="是",E2571/(1+税费设置!$B$10),E2571))</f>
        <v>0</v>
      </c>
      <c r="Q2571" s="8">
        <f>IF(K2571&lt;&gt;"是",0,P2571*税费设置!$B$8)</f>
        <v>0</v>
      </c>
      <c r="R2571" s="8">
        <f>IF(K2571&lt;&gt;"是",0,P2571*税费设置!$B$9)</f>
        <v>0</v>
      </c>
      <c r="S2571" s="8">
        <f t="shared" si="286"/>
        <v>0</v>
      </c>
    </row>
    <row r="2572" spans="1:19" ht="13.9">
      <c r="A2572" s="6" t="str">
        <f>IF(总支出!A2572="","",总支出!A2572)</f>
        <v/>
      </c>
      <c r="B2572" s="7" t="str">
        <f>IF(总支出!B2572="","",总支出!B2572)</f>
        <v/>
      </c>
      <c r="C2572" s="6" t="str">
        <f t="shared" si="280"/>
        <v/>
      </c>
      <c r="D2572" s="6" t="str">
        <f>IF(总支出!C2572="","",总支出!C2572)</f>
        <v/>
      </c>
      <c r="E2572" s="8" t="str">
        <f>IF(总支出!D2572="","",总支出!D2572)</f>
        <v/>
      </c>
      <c r="F2572" s="6" t="str">
        <f>IF(总支出!E2572="","",总支出!E2572)</f>
        <v/>
      </c>
      <c r="G2572" s="6" t="str">
        <f>IF(总支出!H2572="","",总支出!H2572)</f>
        <v/>
      </c>
      <c r="H2572" s="6" t="str">
        <f>IF(总支出!I2572="","自动",总支出!I2572)</f>
        <v>自动</v>
      </c>
      <c r="I2572" s="6" t="str">
        <f>IF(F2572="","",IFERROR(VLOOKUP(F2572,税费设置!$A$15:$B$27,2,FALSE),"含税不明"))</f>
        <v/>
      </c>
      <c r="J2572" s="6" t="str">
        <f t="shared" si="281"/>
        <v/>
      </c>
      <c r="K2572" s="6" t="str">
        <f>IF(AND(税费设置!$B$5="是",G2572="个人支出",J2572="应税"),"是","否")</f>
        <v>否</v>
      </c>
      <c r="L2572" s="8">
        <f t="shared" si="282"/>
        <v>0</v>
      </c>
      <c r="M2572" s="8">
        <f t="shared" si="283"/>
        <v>0</v>
      </c>
      <c r="N2572" s="8">
        <f t="shared" si="284"/>
        <v>0</v>
      </c>
      <c r="O2572" s="8">
        <f t="shared" si="285"/>
        <v>0</v>
      </c>
      <c r="P2572" s="8">
        <f>IF(K2572&lt;&gt;"是",0,IF(税费设置!$B$6="是",E2572/(1+税费设置!$B$10),E2572))</f>
        <v>0</v>
      </c>
      <c r="Q2572" s="8">
        <f>IF(K2572&lt;&gt;"是",0,P2572*税费设置!$B$8)</f>
        <v>0</v>
      </c>
      <c r="R2572" s="8">
        <f>IF(K2572&lt;&gt;"是",0,P2572*税费设置!$B$9)</f>
        <v>0</v>
      </c>
      <c r="S2572" s="8">
        <f t="shared" si="286"/>
        <v>0</v>
      </c>
    </row>
    <row r="2573" spans="1:19" ht="13.9">
      <c r="A2573" s="6" t="str">
        <f>IF(总支出!A2573="","",总支出!A2573)</f>
        <v/>
      </c>
      <c r="B2573" s="7" t="str">
        <f>IF(总支出!B2573="","",总支出!B2573)</f>
        <v/>
      </c>
      <c r="C2573" s="6" t="str">
        <f t="shared" si="280"/>
        <v/>
      </c>
      <c r="D2573" s="6" t="str">
        <f>IF(总支出!C2573="","",总支出!C2573)</f>
        <v/>
      </c>
      <c r="E2573" s="8" t="str">
        <f>IF(总支出!D2573="","",总支出!D2573)</f>
        <v/>
      </c>
      <c r="F2573" s="6" t="str">
        <f>IF(总支出!E2573="","",总支出!E2573)</f>
        <v/>
      </c>
      <c r="G2573" s="6" t="str">
        <f>IF(总支出!H2573="","",总支出!H2573)</f>
        <v/>
      </c>
      <c r="H2573" s="6" t="str">
        <f>IF(总支出!I2573="","自动",总支出!I2573)</f>
        <v>自动</v>
      </c>
      <c r="I2573" s="6" t="str">
        <f>IF(F2573="","",IFERROR(VLOOKUP(F2573,税费设置!$A$15:$B$27,2,FALSE),"含税不明"))</f>
        <v/>
      </c>
      <c r="J2573" s="6" t="str">
        <f t="shared" si="281"/>
        <v/>
      </c>
      <c r="K2573" s="6" t="str">
        <f>IF(AND(税费设置!$B$5="是",G2573="个人支出",J2573="应税"),"是","否")</f>
        <v>否</v>
      </c>
      <c r="L2573" s="8">
        <f t="shared" si="282"/>
        <v>0</v>
      </c>
      <c r="M2573" s="8">
        <f t="shared" si="283"/>
        <v>0</v>
      </c>
      <c r="N2573" s="8">
        <f t="shared" si="284"/>
        <v>0</v>
      </c>
      <c r="O2573" s="8">
        <f t="shared" si="285"/>
        <v>0</v>
      </c>
      <c r="P2573" s="8">
        <f>IF(K2573&lt;&gt;"是",0,IF(税费设置!$B$6="是",E2573/(1+税费设置!$B$10),E2573))</f>
        <v>0</v>
      </c>
      <c r="Q2573" s="8">
        <f>IF(K2573&lt;&gt;"是",0,P2573*税费设置!$B$8)</f>
        <v>0</v>
      </c>
      <c r="R2573" s="8">
        <f>IF(K2573&lt;&gt;"是",0,P2573*税费设置!$B$9)</f>
        <v>0</v>
      </c>
      <c r="S2573" s="8">
        <f t="shared" si="286"/>
        <v>0</v>
      </c>
    </row>
    <row r="2574" spans="1:19" ht="13.9">
      <c r="A2574" s="6" t="str">
        <f>IF(总支出!A2574="","",总支出!A2574)</f>
        <v/>
      </c>
      <c r="B2574" s="7" t="str">
        <f>IF(总支出!B2574="","",总支出!B2574)</f>
        <v/>
      </c>
      <c r="C2574" s="6" t="str">
        <f t="shared" si="280"/>
        <v/>
      </c>
      <c r="D2574" s="6" t="str">
        <f>IF(总支出!C2574="","",总支出!C2574)</f>
        <v/>
      </c>
      <c r="E2574" s="8" t="str">
        <f>IF(总支出!D2574="","",总支出!D2574)</f>
        <v/>
      </c>
      <c r="F2574" s="6" t="str">
        <f>IF(总支出!E2574="","",总支出!E2574)</f>
        <v/>
      </c>
      <c r="G2574" s="6" t="str">
        <f>IF(总支出!H2574="","",总支出!H2574)</f>
        <v/>
      </c>
      <c r="H2574" s="6" t="str">
        <f>IF(总支出!I2574="","自动",总支出!I2574)</f>
        <v>自动</v>
      </c>
      <c r="I2574" s="6" t="str">
        <f>IF(F2574="","",IFERROR(VLOOKUP(F2574,税费设置!$A$15:$B$27,2,FALSE),"含税不明"))</f>
        <v/>
      </c>
      <c r="J2574" s="6" t="str">
        <f t="shared" si="281"/>
        <v/>
      </c>
      <c r="K2574" s="6" t="str">
        <f>IF(AND(税费设置!$B$5="是",G2574="个人支出",J2574="应税"),"是","否")</f>
        <v>否</v>
      </c>
      <c r="L2574" s="8">
        <f t="shared" si="282"/>
        <v>0</v>
      </c>
      <c r="M2574" s="8">
        <f t="shared" si="283"/>
        <v>0</v>
      </c>
      <c r="N2574" s="8">
        <f t="shared" si="284"/>
        <v>0</v>
      </c>
      <c r="O2574" s="8">
        <f t="shared" si="285"/>
        <v>0</v>
      </c>
      <c r="P2574" s="8">
        <f>IF(K2574&lt;&gt;"是",0,IF(税费设置!$B$6="是",E2574/(1+税费设置!$B$10),E2574))</f>
        <v>0</v>
      </c>
      <c r="Q2574" s="8">
        <f>IF(K2574&lt;&gt;"是",0,P2574*税费设置!$B$8)</f>
        <v>0</v>
      </c>
      <c r="R2574" s="8">
        <f>IF(K2574&lt;&gt;"是",0,P2574*税费设置!$B$9)</f>
        <v>0</v>
      </c>
      <c r="S2574" s="8">
        <f t="shared" si="286"/>
        <v>0</v>
      </c>
    </row>
    <row r="2575" spans="1:19" ht="13.9">
      <c r="A2575" s="6" t="str">
        <f>IF(总支出!A2575="","",总支出!A2575)</f>
        <v/>
      </c>
      <c r="B2575" s="7" t="str">
        <f>IF(总支出!B2575="","",总支出!B2575)</f>
        <v/>
      </c>
      <c r="C2575" s="6" t="str">
        <f t="shared" si="280"/>
        <v/>
      </c>
      <c r="D2575" s="6" t="str">
        <f>IF(总支出!C2575="","",总支出!C2575)</f>
        <v/>
      </c>
      <c r="E2575" s="8" t="str">
        <f>IF(总支出!D2575="","",总支出!D2575)</f>
        <v/>
      </c>
      <c r="F2575" s="6" t="str">
        <f>IF(总支出!E2575="","",总支出!E2575)</f>
        <v/>
      </c>
      <c r="G2575" s="6" t="str">
        <f>IF(总支出!H2575="","",总支出!H2575)</f>
        <v/>
      </c>
      <c r="H2575" s="6" t="str">
        <f>IF(总支出!I2575="","自动",总支出!I2575)</f>
        <v>自动</v>
      </c>
      <c r="I2575" s="6" t="str">
        <f>IF(F2575="","",IFERROR(VLOOKUP(F2575,税费设置!$A$15:$B$27,2,FALSE),"含税不明"))</f>
        <v/>
      </c>
      <c r="J2575" s="6" t="str">
        <f t="shared" si="281"/>
        <v/>
      </c>
      <c r="K2575" s="6" t="str">
        <f>IF(AND(税费设置!$B$5="是",G2575="个人支出",J2575="应税"),"是","否")</f>
        <v>否</v>
      </c>
      <c r="L2575" s="8">
        <f t="shared" si="282"/>
        <v>0</v>
      </c>
      <c r="M2575" s="8">
        <f t="shared" si="283"/>
        <v>0</v>
      </c>
      <c r="N2575" s="8">
        <f t="shared" si="284"/>
        <v>0</v>
      </c>
      <c r="O2575" s="8">
        <f t="shared" si="285"/>
        <v>0</v>
      </c>
      <c r="P2575" s="8">
        <f>IF(K2575&lt;&gt;"是",0,IF(税费设置!$B$6="是",E2575/(1+税费设置!$B$10),E2575))</f>
        <v>0</v>
      </c>
      <c r="Q2575" s="8">
        <f>IF(K2575&lt;&gt;"是",0,P2575*税费设置!$B$8)</f>
        <v>0</v>
      </c>
      <c r="R2575" s="8">
        <f>IF(K2575&lt;&gt;"是",0,P2575*税费设置!$B$9)</f>
        <v>0</v>
      </c>
      <c r="S2575" s="8">
        <f t="shared" si="286"/>
        <v>0</v>
      </c>
    </row>
    <row r="2576" spans="1:19" ht="13.9">
      <c r="A2576" s="6" t="str">
        <f>IF(总支出!A2576="","",总支出!A2576)</f>
        <v/>
      </c>
      <c r="B2576" s="7" t="str">
        <f>IF(总支出!B2576="","",总支出!B2576)</f>
        <v/>
      </c>
      <c r="C2576" s="6" t="str">
        <f t="shared" si="280"/>
        <v/>
      </c>
      <c r="D2576" s="6" t="str">
        <f>IF(总支出!C2576="","",总支出!C2576)</f>
        <v/>
      </c>
      <c r="E2576" s="8" t="str">
        <f>IF(总支出!D2576="","",总支出!D2576)</f>
        <v/>
      </c>
      <c r="F2576" s="6" t="str">
        <f>IF(总支出!E2576="","",总支出!E2576)</f>
        <v/>
      </c>
      <c r="G2576" s="6" t="str">
        <f>IF(总支出!H2576="","",总支出!H2576)</f>
        <v/>
      </c>
      <c r="H2576" s="6" t="str">
        <f>IF(总支出!I2576="","自动",总支出!I2576)</f>
        <v>自动</v>
      </c>
      <c r="I2576" s="6" t="str">
        <f>IF(F2576="","",IFERROR(VLOOKUP(F2576,税费设置!$A$15:$B$27,2,FALSE),"含税不明"))</f>
        <v/>
      </c>
      <c r="J2576" s="6" t="str">
        <f t="shared" si="281"/>
        <v/>
      </c>
      <c r="K2576" s="6" t="str">
        <f>IF(AND(税费设置!$B$5="是",G2576="个人支出",J2576="应税"),"是","否")</f>
        <v>否</v>
      </c>
      <c r="L2576" s="8">
        <f t="shared" si="282"/>
        <v>0</v>
      </c>
      <c r="M2576" s="8">
        <f t="shared" si="283"/>
        <v>0</v>
      </c>
      <c r="N2576" s="8">
        <f t="shared" si="284"/>
        <v>0</v>
      </c>
      <c r="O2576" s="8">
        <f t="shared" si="285"/>
        <v>0</v>
      </c>
      <c r="P2576" s="8">
        <f>IF(K2576&lt;&gt;"是",0,IF(税费设置!$B$6="是",E2576/(1+税费设置!$B$10),E2576))</f>
        <v>0</v>
      </c>
      <c r="Q2576" s="8">
        <f>IF(K2576&lt;&gt;"是",0,P2576*税费设置!$B$8)</f>
        <v>0</v>
      </c>
      <c r="R2576" s="8">
        <f>IF(K2576&lt;&gt;"是",0,P2576*税费设置!$B$9)</f>
        <v>0</v>
      </c>
      <c r="S2576" s="8">
        <f t="shared" si="286"/>
        <v>0</v>
      </c>
    </row>
    <row r="2577" spans="1:19" ht="13.9">
      <c r="A2577" s="6" t="str">
        <f>IF(总支出!A2577="","",总支出!A2577)</f>
        <v/>
      </c>
      <c r="B2577" s="7" t="str">
        <f>IF(总支出!B2577="","",总支出!B2577)</f>
        <v/>
      </c>
      <c r="C2577" s="6" t="str">
        <f t="shared" si="280"/>
        <v/>
      </c>
      <c r="D2577" s="6" t="str">
        <f>IF(总支出!C2577="","",总支出!C2577)</f>
        <v/>
      </c>
      <c r="E2577" s="8" t="str">
        <f>IF(总支出!D2577="","",总支出!D2577)</f>
        <v/>
      </c>
      <c r="F2577" s="6" t="str">
        <f>IF(总支出!E2577="","",总支出!E2577)</f>
        <v/>
      </c>
      <c r="G2577" s="6" t="str">
        <f>IF(总支出!H2577="","",总支出!H2577)</f>
        <v/>
      </c>
      <c r="H2577" s="6" t="str">
        <f>IF(总支出!I2577="","自动",总支出!I2577)</f>
        <v>自动</v>
      </c>
      <c r="I2577" s="6" t="str">
        <f>IF(F2577="","",IFERROR(VLOOKUP(F2577,税费设置!$A$15:$B$27,2,FALSE),"含税不明"))</f>
        <v/>
      </c>
      <c r="J2577" s="6" t="str">
        <f t="shared" si="281"/>
        <v/>
      </c>
      <c r="K2577" s="6" t="str">
        <f>IF(AND(税费设置!$B$5="是",G2577="个人支出",J2577="应税"),"是","否")</f>
        <v>否</v>
      </c>
      <c r="L2577" s="8">
        <f t="shared" si="282"/>
        <v>0</v>
      </c>
      <c r="M2577" s="8">
        <f t="shared" si="283"/>
        <v>0</v>
      </c>
      <c r="N2577" s="8">
        <f t="shared" si="284"/>
        <v>0</v>
      </c>
      <c r="O2577" s="8">
        <f t="shared" si="285"/>
        <v>0</v>
      </c>
      <c r="P2577" s="8">
        <f>IF(K2577&lt;&gt;"是",0,IF(税费设置!$B$6="是",E2577/(1+税费设置!$B$10),E2577))</f>
        <v>0</v>
      </c>
      <c r="Q2577" s="8">
        <f>IF(K2577&lt;&gt;"是",0,P2577*税费设置!$B$8)</f>
        <v>0</v>
      </c>
      <c r="R2577" s="8">
        <f>IF(K2577&lt;&gt;"是",0,P2577*税费设置!$B$9)</f>
        <v>0</v>
      </c>
      <c r="S2577" s="8">
        <f t="shared" si="286"/>
        <v>0</v>
      </c>
    </row>
    <row r="2578" spans="1:19" ht="13.9">
      <c r="A2578" s="6" t="str">
        <f>IF(总支出!A2578="","",总支出!A2578)</f>
        <v/>
      </c>
      <c r="B2578" s="7" t="str">
        <f>IF(总支出!B2578="","",总支出!B2578)</f>
        <v/>
      </c>
      <c r="C2578" s="6" t="str">
        <f t="shared" si="280"/>
        <v/>
      </c>
      <c r="D2578" s="6" t="str">
        <f>IF(总支出!C2578="","",总支出!C2578)</f>
        <v/>
      </c>
      <c r="E2578" s="8" t="str">
        <f>IF(总支出!D2578="","",总支出!D2578)</f>
        <v/>
      </c>
      <c r="F2578" s="6" t="str">
        <f>IF(总支出!E2578="","",总支出!E2578)</f>
        <v/>
      </c>
      <c r="G2578" s="6" t="str">
        <f>IF(总支出!H2578="","",总支出!H2578)</f>
        <v/>
      </c>
      <c r="H2578" s="6" t="str">
        <f>IF(总支出!I2578="","自动",总支出!I2578)</f>
        <v>自动</v>
      </c>
      <c r="I2578" s="6" t="str">
        <f>IF(F2578="","",IFERROR(VLOOKUP(F2578,税费设置!$A$15:$B$27,2,FALSE),"含税不明"))</f>
        <v/>
      </c>
      <c r="J2578" s="6" t="str">
        <f t="shared" si="281"/>
        <v/>
      </c>
      <c r="K2578" s="6" t="str">
        <f>IF(AND(税费设置!$B$5="是",G2578="个人支出",J2578="应税"),"是","否")</f>
        <v>否</v>
      </c>
      <c r="L2578" s="8">
        <f t="shared" si="282"/>
        <v>0</v>
      </c>
      <c r="M2578" s="8">
        <f t="shared" si="283"/>
        <v>0</v>
      </c>
      <c r="N2578" s="8">
        <f t="shared" si="284"/>
        <v>0</v>
      </c>
      <c r="O2578" s="8">
        <f t="shared" si="285"/>
        <v>0</v>
      </c>
      <c r="P2578" s="8">
        <f>IF(K2578&lt;&gt;"是",0,IF(税费设置!$B$6="是",E2578/(1+税费设置!$B$10),E2578))</f>
        <v>0</v>
      </c>
      <c r="Q2578" s="8">
        <f>IF(K2578&lt;&gt;"是",0,P2578*税费设置!$B$8)</f>
        <v>0</v>
      </c>
      <c r="R2578" s="8">
        <f>IF(K2578&lt;&gt;"是",0,P2578*税费设置!$B$9)</f>
        <v>0</v>
      </c>
      <c r="S2578" s="8">
        <f t="shared" si="286"/>
        <v>0</v>
      </c>
    </row>
    <row r="2579" spans="1:19" ht="13.9">
      <c r="A2579" s="6" t="str">
        <f>IF(总支出!A2579="","",总支出!A2579)</f>
        <v/>
      </c>
      <c r="B2579" s="7" t="str">
        <f>IF(总支出!B2579="","",总支出!B2579)</f>
        <v/>
      </c>
      <c r="C2579" s="6" t="str">
        <f t="shared" si="280"/>
        <v/>
      </c>
      <c r="D2579" s="6" t="str">
        <f>IF(总支出!C2579="","",总支出!C2579)</f>
        <v/>
      </c>
      <c r="E2579" s="8" t="str">
        <f>IF(总支出!D2579="","",总支出!D2579)</f>
        <v/>
      </c>
      <c r="F2579" s="6" t="str">
        <f>IF(总支出!E2579="","",总支出!E2579)</f>
        <v/>
      </c>
      <c r="G2579" s="6" t="str">
        <f>IF(总支出!H2579="","",总支出!H2579)</f>
        <v/>
      </c>
      <c r="H2579" s="6" t="str">
        <f>IF(总支出!I2579="","自动",总支出!I2579)</f>
        <v>自动</v>
      </c>
      <c r="I2579" s="6" t="str">
        <f>IF(F2579="","",IFERROR(VLOOKUP(F2579,税费设置!$A$15:$B$27,2,FALSE),"含税不明"))</f>
        <v/>
      </c>
      <c r="J2579" s="6" t="str">
        <f t="shared" si="281"/>
        <v/>
      </c>
      <c r="K2579" s="6" t="str">
        <f>IF(AND(税费设置!$B$5="是",G2579="个人支出",J2579="应税"),"是","否")</f>
        <v>否</v>
      </c>
      <c r="L2579" s="8">
        <f t="shared" si="282"/>
        <v>0</v>
      </c>
      <c r="M2579" s="8">
        <f t="shared" si="283"/>
        <v>0</v>
      </c>
      <c r="N2579" s="8">
        <f t="shared" si="284"/>
        <v>0</v>
      </c>
      <c r="O2579" s="8">
        <f t="shared" si="285"/>
        <v>0</v>
      </c>
      <c r="P2579" s="8">
        <f>IF(K2579&lt;&gt;"是",0,IF(税费设置!$B$6="是",E2579/(1+税费设置!$B$10),E2579))</f>
        <v>0</v>
      </c>
      <c r="Q2579" s="8">
        <f>IF(K2579&lt;&gt;"是",0,P2579*税费设置!$B$8)</f>
        <v>0</v>
      </c>
      <c r="R2579" s="8">
        <f>IF(K2579&lt;&gt;"是",0,P2579*税费设置!$B$9)</f>
        <v>0</v>
      </c>
      <c r="S2579" s="8">
        <f t="shared" si="286"/>
        <v>0</v>
      </c>
    </row>
    <row r="2580" spans="1:19" ht="13.9">
      <c r="A2580" s="6" t="str">
        <f>IF(总支出!A2580="","",总支出!A2580)</f>
        <v/>
      </c>
      <c r="B2580" s="7" t="str">
        <f>IF(总支出!B2580="","",总支出!B2580)</f>
        <v/>
      </c>
      <c r="C2580" s="6" t="str">
        <f t="shared" si="280"/>
        <v/>
      </c>
      <c r="D2580" s="6" t="str">
        <f>IF(总支出!C2580="","",总支出!C2580)</f>
        <v/>
      </c>
      <c r="E2580" s="8" t="str">
        <f>IF(总支出!D2580="","",总支出!D2580)</f>
        <v/>
      </c>
      <c r="F2580" s="6" t="str">
        <f>IF(总支出!E2580="","",总支出!E2580)</f>
        <v/>
      </c>
      <c r="G2580" s="6" t="str">
        <f>IF(总支出!H2580="","",总支出!H2580)</f>
        <v/>
      </c>
      <c r="H2580" s="6" t="str">
        <f>IF(总支出!I2580="","自动",总支出!I2580)</f>
        <v>自动</v>
      </c>
      <c r="I2580" s="6" t="str">
        <f>IF(F2580="","",IFERROR(VLOOKUP(F2580,税费设置!$A$15:$B$27,2,FALSE),"含税不明"))</f>
        <v/>
      </c>
      <c r="J2580" s="6" t="str">
        <f t="shared" si="281"/>
        <v/>
      </c>
      <c r="K2580" s="6" t="str">
        <f>IF(AND(税费设置!$B$5="是",G2580="个人支出",J2580="应税"),"是","否")</f>
        <v>否</v>
      </c>
      <c r="L2580" s="8">
        <f t="shared" si="282"/>
        <v>0</v>
      </c>
      <c r="M2580" s="8">
        <f t="shared" si="283"/>
        <v>0</v>
      </c>
      <c r="N2580" s="8">
        <f t="shared" si="284"/>
        <v>0</v>
      </c>
      <c r="O2580" s="8">
        <f t="shared" si="285"/>
        <v>0</v>
      </c>
      <c r="P2580" s="8">
        <f>IF(K2580&lt;&gt;"是",0,IF(税费设置!$B$6="是",E2580/(1+税费设置!$B$10),E2580))</f>
        <v>0</v>
      </c>
      <c r="Q2580" s="8">
        <f>IF(K2580&lt;&gt;"是",0,P2580*税费设置!$B$8)</f>
        <v>0</v>
      </c>
      <c r="R2580" s="8">
        <f>IF(K2580&lt;&gt;"是",0,P2580*税费设置!$B$9)</f>
        <v>0</v>
      </c>
      <c r="S2580" s="8">
        <f t="shared" si="286"/>
        <v>0</v>
      </c>
    </row>
    <row r="2581" spans="1:19" ht="13.9">
      <c r="A2581" s="6" t="str">
        <f>IF(总支出!A2581="","",总支出!A2581)</f>
        <v/>
      </c>
      <c r="B2581" s="7" t="str">
        <f>IF(总支出!B2581="","",总支出!B2581)</f>
        <v/>
      </c>
      <c r="C2581" s="6" t="str">
        <f t="shared" si="280"/>
        <v/>
      </c>
      <c r="D2581" s="6" t="str">
        <f>IF(总支出!C2581="","",总支出!C2581)</f>
        <v/>
      </c>
      <c r="E2581" s="8" t="str">
        <f>IF(总支出!D2581="","",总支出!D2581)</f>
        <v/>
      </c>
      <c r="F2581" s="6" t="str">
        <f>IF(总支出!E2581="","",总支出!E2581)</f>
        <v/>
      </c>
      <c r="G2581" s="6" t="str">
        <f>IF(总支出!H2581="","",总支出!H2581)</f>
        <v/>
      </c>
      <c r="H2581" s="6" t="str">
        <f>IF(总支出!I2581="","自动",总支出!I2581)</f>
        <v>自动</v>
      </c>
      <c r="I2581" s="6" t="str">
        <f>IF(F2581="","",IFERROR(VLOOKUP(F2581,税费设置!$A$15:$B$27,2,FALSE),"含税不明"))</f>
        <v/>
      </c>
      <c r="J2581" s="6" t="str">
        <f t="shared" si="281"/>
        <v/>
      </c>
      <c r="K2581" s="6" t="str">
        <f>IF(AND(税费设置!$B$5="是",G2581="个人支出",J2581="应税"),"是","否")</f>
        <v>否</v>
      </c>
      <c r="L2581" s="8">
        <f t="shared" si="282"/>
        <v>0</v>
      </c>
      <c r="M2581" s="8">
        <f t="shared" si="283"/>
        <v>0</v>
      </c>
      <c r="N2581" s="8">
        <f t="shared" si="284"/>
        <v>0</v>
      </c>
      <c r="O2581" s="8">
        <f t="shared" si="285"/>
        <v>0</v>
      </c>
      <c r="P2581" s="8">
        <f>IF(K2581&lt;&gt;"是",0,IF(税费设置!$B$6="是",E2581/(1+税费设置!$B$10),E2581))</f>
        <v>0</v>
      </c>
      <c r="Q2581" s="8">
        <f>IF(K2581&lt;&gt;"是",0,P2581*税费设置!$B$8)</f>
        <v>0</v>
      </c>
      <c r="R2581" s="8">
        <f>IF(K2581&lt;&gt;"是",0,P2581*税费设置!$B$9)</f>
        <v>0</v>
      </c>
      <c r="S2581" s="8">
        <f t="shared" si="286"/>
        <v>0</v>
      </c>
    </row>
    <row r="2582" spans="1:19" ht="13.9">
      <c r="A2582" s="6" t="str">
        <f>IF(总支出!A2582="","",总支出!A2582)</f>
        <v/>
      </c>
      <c r="B2582" s="7" t="str">
        <f>IF(总支出!B2582="","",总支出!B2582)</f>
        <v/>
      </c>
      <c r="C2582" s="6" t="str">
        <f t="shared" si="280"/>
        <v/>
      </c>
      <c r="D2582" s="6" t="str">
        <f>IF(总支出!C2582="","",总支出!C2582)</f>
        <v/>
      </c>
      <c r="E2582" s="8" t="str">
        <f>IF(总支出!D2582="","",总支出!D2582)</f>
        <v/>
      </c>
      <c r="F2582" s="6" t="str">
        <f>IF(总支出!E2582="","",总支出!E2582)</f>
        <v/>
      </c>
      <c r="G2582" s="6" t="str">
        <f>IF(总支出!H2582="","",总支出!H2582)</f>
        <v/>
      </c>
      <c r="H2582" s="6" t="str">
        <f>IF(总支出!I2582="","自动",总支出!I2582)</f>
        <v>自动</v>
      </c>
      <c r="I2582" s="6" t="str">
        <f>IF(F2582="","",IFERROR(VLOOKUP(F2582,税费设置!$A$15:$B$27,2,FALSE),"含税不明"))</f>
        <v/>
      </c>
      <c r="J2582" s="6" t="str">
        <f t="shared" si="281"/>
        <v/>
      </c>
      <c r="K2582" s="6" t="str">
        <f>IF(AND(税费设置!$B$5="是",G2582="个人支出",J2582="应税"),"是","否")</f>
        <v>否</v>
      </c>
      <c r="L2582" s="8">
        <f t="shared" si="282"/>
        <v>0</v>
      </c>
      <c r="M2582" s="8">
        <f t="shared" si="283"/>
        <v>0</v>
      </c>
      <c r="N2582" s="8">
        <f t="shared" si="284"/>
        <v>0</v>
      </c>
      <c r="O2582" s="8">
        <f t="shared" si="285"/>
        <v>0</v>
      </c>
      <c r="P2582" s="8">
        <f>IF(K2582&lt;&gt;"是",0,IF(税费设置!$B$6="是",E2582/(1+税费设置!$B$10),E2582))</f>
        <v>0</v>
      </c>
      <c r="Q2582" s="8">
        <f>IF(K2582&lt;&gt;"是",0,P2582*税费设置!$B$8)</f>
        <v>0</v>
      </c>
      <c r="R2582" s="8">
        <f>IF(K2582&lt;&gt;"是",0,P2582*税费设置!$B$9)</f>
        <v>0</v>
      </c>
      <c r="S2582" s="8">
        <f t="shared" si="286"/>
        <v>0</v>
      </c>
    </row>
    <row r="2583" spans="1:19" ht="13.9">
      <c r="A2583" s="6" t="str">
        <f>IF(总支出!A2583="","",总支出!A2583)</f>
        <v/>
      </c>
      <c r="B2583" s="7" t="str">
        <f>IF(总支出!B2583="","",总支出!B2583)</f>
        <v/>
      </c>
      <c r="C2583" s="6" t="str">
        <f t="shared" si="280"/>
        <v/>
      </c>
      <c r="D2583" s="6" t="str">
        <f>IF(总支出!C2583="","",总支出!C2583)</f>
        <v/>
      </c>
      <c r="E2583" s="8" t="str">
        <f>IF(总支出!D2583="","",总支出!D2583)</f>
        <v/>
      </c>
      <c r="F2583" s="6" t="str">
        <f>IF(总支出!E2583="","",总支出!E2583)</f>
        <v/>
      </c>
      <c r="G2583" s="6" t="str">
        <f>IF(总支出!H2583="","",总支出!H2583)</f>
        <v/>
      </c>
      <c r="H2583" s="6" t="str">
        <f>IF(总支出!I2583="","自动",总支出!I2583)</f>
        <v>自动</v>
      </c>
      <c r="I2583" s="6" t="str">
        <f>IF(F2583="","",IFERROR(VLOOKUP(F2583,税费设置!$A$15:$B$27,2,FALSE),"含税不明"))</f>
        <v/>
      </c>
      <c r="J2583" s="6" t="str">
        <f t="shared" si="281"/>
        <v/>
      </c>
      <c r="K2583" s="6" t="str">
        <f>IF(AND(税费设置!$B$5="是",G2583="个人支出",J2583="应税"),"是","否")</f>
        <v>否</v>
      </c>
      <c r="L2583" s="8">
        <f t="shared" si="282"/>
        <v>0</v>
      </c>
      <c r="M2583" s="8">
        <f t="shared" si="283"/>
        <v>0</v>
      </c>
      <c r="N2583" s="8">
        <f t="shared" si="284"/>
        <v>0</v>
      </c>
      <c r="O2583" s="8">
        <f t="shared" si="285"/>
        <v>0</v>
      </c>
      <c r="P2583" s="8">
        <f>IF(K2583&lt;&gt;"是",0,IF(税费设置!$B$6="是",E2583/(1+税费设置!$B$10),E2583))</f>
        <v>0</v>
      </c>
      <c r="Q2583" s="8">
        <f>IF(K2583&lt;&gt;"是",0,P2583*税费设置!$B$8)</f>
        <v>0</v>
      </c>
      <c r="R2583" s="8">
        <f>IF(K2583&lt;&gt;"是",0,P2583*税费设置!$B$9)</f>
        <v>0</v>
      </c>
      <c r="S2583" s="8">
        <f t="shared" si="286"/>
        <v>0</v>
      </c>
    </row>
    <row r="2584" spans="1:19" ht="13.9">
      <c r="A2584" s="6" t="str">
        <f>IF(总支出!A2584="","",总支出!A2584)</f>
        <v/>
      </c>
      <c r="B2584" s="7" t="str">
        <f>IF(总支出!B2584="","",总支出!B2584)</f>
        <v/>
      </c>
      <c r="C2584" s="6" t="str">
        <f t="shared" si="280"/>
        <v/>
      </c>
      <c r="D2584" s="6" t="str">
        <f>IF(总支出!C2584="","",总支出!C2584)</f>
        <v/>
      </c>
      <c r="E2584" s="8" t="str">
        <f>IF(总支出!D2584="","",总支出!D2584)</f>
        <v/>
      </c>
      <c r="F2584" s="6" t="str">
        <f>IF(总支出!E2584="","",总支出!E2584)</f>
        <v/>
      </c>
      <c r="G2584" s="6" t="str">
        <f>IF(总支出!H2584="","",总支出!H2584)</f>
        <v/>
      </c>
      <c r="H2584" s="6" t="str">
        <f>IF(总支出!I2584="","自动",总支出!I2584)</f>
        <v>自动</v>
      </c>
      <c r="I2584" s="6" t="str">
        <f>IF(F2584="","",IFERROR(VLOOKUP(F2584,税费设置!$A$15:$B$27,2,FALSE),"含税不明"))</f>
        <v/>
      </c>
      <c r="J2584" s="6" t="str">
        <f t="shared" si="281"/>
        <v/>
      </c>
      <c r="K2584" s="6" t="str">
        <f>IF(AND(税费设置!$B$5="是",G2584="个人支出",J2584="应税"),"是","否")</f>
        <v>否</v>
      </c>
      <c r="L2584" s="8">
        <f t="shared" si="282"/>
        <v>0</v>
      </c>
      <c r="M2584" s="8">
        <f t="shared" si="283"/>
        <v>0</v>
      </c>
      <c r="N2584" s="8">
        <f t="shared" si="284"/>
        <v>0</v>
      </c>
      <c r="O2584" s="8">
        <f t="shared" si="285"/>
        <v>0</v>
      </c>
      <c r="P2584" s="8">
        <f>IF(K2584&lt;&gt;"是",0,IF(税费设置!$B$6="是",E2584/(1+税费设置!$B$10),E2584))</f>
        <v>0</v>
      </c>
      <c r="Q2584" s="8">
        <f>IF(K2584&lt;&gt;"是",0,P2584*税费设置!$B$8)</f>
        <v>0</v>
      </c>
      <c r="R2584" s="8">
        <f>IF(K2584&lt;&gt;"是",0,P2584*税费设置!$B$9)</f>
        <v>0</v>
      </c>
      <c r="S2584" s="8">
        <f t="shared" si="286"/>
        <v>0</v>
      </c>
    </row>
    <row r="2585" spans="1:19" ht="13.9">
      <c r="A2585" s="6" t="str">
        <f>IF(总支出!A2585="","",总支出!A2585)</f>
        <v/>
      </c>
      <c r="B2585" s="7" t="str">
        <f>IF(总支出!B2585="","",总支出!B2585)</f>
        <v/>
      </c>
      <c r="C2585" s="6" t="str">
        <f t="shared" si="280"/>
        <v/>
      </c>
      <c r="D2585" s="6" t="str">
        <f>IF(总支出!C2585="","",总支出!C2585)</f>
        <v/>
      </c>
      <c r="E2585" s="8" t="str">
        <f>IF(总支出!D2585="","",总支出!D2585)</f>
        <v/>
      </c>
      <c r="F2585" s="6" t="str">
        <f>IF(总支出!E2585="","",总支出!E2585)</f>
        <v/>
      </c>
      <c r="G2585" s="6" t="str">
        <f>IF(总支出!H2585="","",总支出!H2585)</f>
        <v/>
      </c>
      <c r="H2585" s="6" t="str">
        <f>IF(总支出!I2585="","自动",总支出!I2585)</f>
        <v>自动</v>
      </c>
      <c r="I2585" s="6" t="str">
        <f>IF(F2585="","",IFERROR(VLOOKUP(F2585,税费设置!$A$15:$B$27,2,FALSE),"含税不明"))</f>
        <v/>
      </c>
      <c r="J2585" s="6" t="str">
        <f t="shared" si="281"/>
        <v/>
      </c>
      <c r="K2585" s="6" t="str">
        <f>IF(AND(税费设置!$B$5="是",G2585="个人支出",J2585="应税"),"是","否")</f>
        <v>否</v>
      </c>
      <c r="L2585" s="8">
        <f t="shared" si="282"/>
        <v>0</v>
      </c>
      <c r="M2585" s="8">
        <f t="shared" si="283"/>
        <v>0</v>
      </c>
      <c r="N2585" s="8">
        <f t="shared" si="284"/>
        <v>0</v>
      </c>
      <c r="O2585" s="8">
        <f t="shared" si="285"/>
        <v>0</v>
      </c>
      <c r="P2585" s="8">
        <f>IF(K2585&lt;&gt;"是",0,IF(税费设置!$B$6="是",E2585/(1+税费设置!$B$10),E2585))</f>
        <v>0</v>
      </c>
      <c r="Q2585" s="8">
        <f>IF(K2585&lt;&gt;"是",0,P2585*税费设置!$B$8)</f>
        <v>0</v>
      </c>
      <c r="R2585" s="8">
        <f>IF(K2585&lt;&gt;"是",0,P2585*税费设置!$B$9)</f>
        <v>0</v>
      </c>
      <c r="S2585" s="8">
        <f t="shared" si="286"/>
        <v>0</v>
      </c>
    </row>
    <row r="2586" spans="1:19" ht="13.9">
      <c r="A2586" s="6" t="str">
        <f>IF(总支出!A2586="","",总支出!A2586)</f>
        <v/>
      </c>
      <c r="B2586" s="7" t="str">
        <f>IF(总支出!B2586="","",总支出!B2586)</f>
        <v/>
      </c>
      <c r="C2586" s="6" t="str">
        <f t="shared" si="280"/>
        <v/>
      </c>
      <c r="D2586" s="6" t="str">
        <f>IF(总支出!C2586="","",总支出!C2586)</f>
        <v/>
      </c>
      <c r="E2586" s="8" t="str">
        <f>IF(总支出!D2586="","",总支出!D2586)</f>
        <v/>
      </c>
      <c r="F2586" s="6" t="str">
        <f>IF(总支出!E2586="","",总支出!E2586)</f>
        <v/>
      </c>
      <c r="G2586" s="6" t="str">
        <f>IF(总支出!H2586="","",总支出!H2586)</f>
        <v/>
      </c>
      <c r="H2586" s="6" t="str">
        <f>IF(总支出!I2586="","自动",总支出!I2586)</f>
        <v>自动</v>
      </c>
      <c r="I2586" s="6" t="str">
        <f>IF(F2586="","",IFERROR(VLOOKUP(F2586,税费设置!$A$15:$B$27,2,FALSE),"含税不明"))</f>
        <v/>
      </c>
      <c r="J2586" s="6" t="str">
        <f t="shared" si="281"/>
        <v/>
      </c>
      <c r="K2586" s="6" t="str">
        <f>IF(AND(税费设置!$B$5="是",G2586="个人支出",J2586="应税"),"是","否")</f>
        <v>否</v>
      </c>
      <c r="L2586" s="8">
        <f t="shared" si="282"/>
        <v>0</v>
      </c>
      <c r="M2586" s="8">
        <f t="shared" si="283"/>
        <v>0</v>
      </c>
      <c r="N2586" s="8">
        <f t="shared" si="284"/>
        <v>0</v>
      </c>
      <c r="O2586" s="8">
        <f t="shared" si="285"/>
        <v>0</v>
      </c>
      <c r="P2586" s="8">
        <f>IF(K2586&lt;&gt;"是",0,IF(税费设置!$B$6="是",E2586/(1+税费设置!$B$10),E2586))</f>
        <v>0</v>
      </c>
      <c r="Q2586" s="8">
        <f>IF(K2586&lt;&gt;"是",0,P2586*税费设置!$B$8)</f>
        <v>0</v>
      </c>
      <c r="R2586" s="8">
        <f>IF(K2586&lt;&gt;"是",0,P2586*税费设置!$B$9)</f>
        <v>0</v>
      </c>
      <c r="S2586" s="8">
        <f t="shared" si="286"/>
        <v>0</v>
      </c>
    </row>
    <row r="2587" spans="1:19" ht="13.9">
      <c r="A2587" s="6" t="str">
        <f>IF(总支出!A2587="","",总支出!A2587)</f>
        <v/>
      </c>
      <c r="B2587" s="7" t="str">
        <f>IF(总支出!B2587="","",总支出!B2587)</f>
        <v/>
      </c>
      <c r="C2587" s="6" t="str">
        <f t="shared" si="280"/>
        <v/>
      </c>
      <c r="D2587" s="6" t="str">
        <f>IF(总支出!C2587="","",总支出!C2587)</f>
        <v/>
      </c>
      <c r="E2587" s="8" t="str">
        <f>IF(总支出!D2587="","",总支出!D2587)</f>
        <v/>
      </c>
      <c r="F2587" s="6" t="str">
        <f>IF(总支出!E2587="","",总支出!E2587)</f>
        <v/>
      </c>
      <c r="G2587" s="6" t="str">
        <f>IF(总支出!H2587="","",总支出!H2587)</f>
        <v/>
      </c>
      <c r="H2587" s="6" t="str">
        <f>IF(总支出!I2587="","自动",总支出!I2587)</f>
        <v>自动</v>
      </c>
      <c r="I2587" s="6" t="str">
        <f>IF(F2587="","",IFERROR(VLOOKUP(F2587,税费设置!$A$15:$B$27,2,FALSE),"含税不明"))</f>
        <v/>
      </c>
      <c r="J2587" s="6" t="str">
        <f t="shared" si="281"/>
        <v/>
      </c>
      <c r="K2587" s="6" t="str">
        <f>IF(AND(税费设置!$B$5="是",G2587="个人支出",J2587="应税"),"是","否")</f>
        <v>否</v>
      </c>
      <c r="L2587" s="8">
        <f t="shared" si="282"/>
        <v>0</v>
      </c>
      <c r="M2587" s="8">
        <f t="shared" si="283"/>
        <v>0</v>
      </c>
      <c r="N2587" s="8">
        <f t="shared" si="284"/>
        <v>0</v>
      </c>
      <c r="O2587" s="8">
        <f t="shared" si="285"/>
        <v>0</v>
      </c>
      <c r="P2587" s="8">
        <f>IF(K2587&lt;&gt;"是",0,IF(税费设置!$B$6="是",E2587/(1+税费设置!$B$10),E2587))</f>
        <v>0</v>
      </c>
      <c r="Q2587" s="8">
        <f>IF(K2587&lt;&gt;"是",0,P2587*税费设置!$B$8)</f>
        <v>0</v>
      </c>
      <c r="R2587" s="8">
        <f>IF(K2587&lt;&gt;"是",0,P2587*税费设置!$B$9)</f>
        <v>0</v>
      </c>
      <c r="S2587" s="8">
        <f t="shared" si="286"/>
        <v>0</v>
      </c>
    </row>
    <row r="2588" spans="1:19" ht="13.9">
      <c r="A2588" s="6" t="str">
        <f>IF(总支出!A2588="","",总支出!A2588)</f>
        <v/>
      </c>
      <c r="B2588" s="7" t="str">
        <f>IF(总支出!B2588="","",总支出!B2588)</f>
        <v/>
      </c>
      <c r="C2588" s="6" t="str">
        <f t="shared" si="280"/>
        <v/>
      </c>
      <c r="D2588" s="6" t="str">
        <f>IF(总支出!C2588="","",总支出!C2588)</f>
        <v/>
      </c>
      <c r="E2588" s="8" t="str">
        <f>IF(总支出!D2588="","",总支出!D2588)</f>
        <v/>
      </c>
      <c r="F2588" s="6" t="str">
        <f>IF(总支出!E2588="","",总支出!E2588)</f>
        <v/>
      </c>
      <c r="G2588" s="6" t="str">
        <f>IF(总支出!H2588="","",总支出!H2588)</f>
        <v/>
      </c>
      <c r="H2588" s="6" t="str">
        <f>IF(总支出!I2588="","自动",总支出!I2588)</f>
        <v>自动</v>
      </c>
      <c r="I2588" s="6" t="str">
        <f>IF(F2588="","",IFERROR(VLOOKUP(F2588,税费设置!$A$15:$B$27,2,FALSE),"含税不明"))</f>
        <v/>
      </c>
      <c r="J2588" s="6" t="str">
        <f t="shared" si="281"/>
        <v/>
      </c>
      <c r="K2588" s="6" t="str">
        <f>IF(AND(税费设置!$B$5="是",G2588="个人支出",J2588="应税"),"是","否")</f>
        <v>否</v>
      </c>
      <c r="L2588" s="8">
        <f t="shared" si="282"/>
        <v>0</v>
      </c>
      <c r="M2588" s="8">
        <f t="shared" si="283"/>
        <v>0</v>
      </c>
      <c r="N2588" s="8">
        <f t="shared" si="284"/>
        <v>0</v>
      </c>
      <c r="O2588" s="8">
        <f t="shared" si="285"/>
        <v>0</v>
      </c>
      <c r="P2588" s="8">
        <f>IF(K2588&lt;&gt;"是",0,IF(税费设置!$B$6="是",E2588/(1+税费设置!$B$10),E2588))</f>
        <v>0</v>
      </c>
      <c r="Q2588" s="8">
        <f>IF(K2588&lt;&gt;"是",0,P2588*税费设置!$B$8)</f>
        <v>0</v>
      </c>
      <c r="R2588" s="8">
        <f>IF(K2588&lt;&gt;"是",0,P2588*税费设置!$B$9)</f>
        <v>0</v>
      </c>
      <c r="S2588" s="8">
        <f t="shared" si="286"/>
        <v>0</v>
      </c>
    </row>
    <row r="2589" spans="1:19" ht="13.9">
      <c r="A2589" s="6" t="str">
        <f>IF(总支出!A2589="","",总支出!A2589)</f>
        <v/>
      </c>
      <c r="B2589" s="7" t="str">
        <f>IF(总支出!B2589="","",总支出!B2589)</f>
        <v/>
      </c>
      <c r="C2589" s="6" t="str">
        <f t="shared" si="280"/>
        <v/>
      </c>
      <c r="D2589" s="6" t="str">
        <f>IF(总支出!C2589="","",总支出!C2589)</f>
        <v/>
      </c>
      <c r="E2589" s="8" t="str">
        <f>IF(总支出!D2589="","",总支出!D2589)</f>
        <v/>
      </c>
      <c r="F2589" s="6" t="str">
        <f>IF(总支出!E2589="","",总支出!E2589)</f>
        <v/>
      </c>
      <c r="G2589" s="6" t="str">
        <f>IF(总支出!H2589="","",总支出!H2589)</f>
        <v/>
      </c>
      <c r="H2589" s="6" t="str">
        <f>IF(总支出!I2589="","自动",总支出!I2589)</f>
        <v>自动</v>
      </c>
      <c r="I2589" s="6" t="str">
        <f>IF(F2589="","",IFERROR(VLOOKUP(F2589,税费设置!$A$15:$B$27,2,FALSE),"含税不明"))</f>
        <v/>
      </c>
      <c r="J2589" s="6" t="str">
        <f t="shared" si="281"/>
        <v/>
      </c>
      <c r="K2589" s="6" t="str">
        <f>IF(AND(税费设置!$B$5="是",G2589="个人支出",J2589="应税"),"是","否")</f>
        <v>否</v>
      </c>
      <c r="L2589" s="8">
        <f t="shared" si="282"/>
        <v>0</v>
      </c>
      <c r="M2589" s="8">
        <f t="shared" si="283"/>
        <v>0</v>
      </c>
      <c r="N2589" s="8">
        <f t="shared" si="284"/>
        <v>0</v>
      </c>
      <c r="O2589" s="8">
        <f t="shared" si="285"/>
        <v>0</v>
      </c>
      <c r="P2589" s="8">
        <f>IF(K2589&lt;&gt;"是",0,IF(税费设置!$B$6="是",E2589/(1+税费设置!$B$10),E2589))</f>
        <v>0</v>
      </c>
      <c r="Q2589" s="8">
        <f>IF(K2589&lt;&gt;"是",0,P2589*税费设置!$B$8)</f>
        <v>0</v>
      </c>
      <c r="R2589" s="8">
        <f>IF(K2589&lt;&gt;"是",0,P2589*税费设置!$B$9)</f>
        <v>0</v>
      </c>
      <c r="S2589" s="8">
        <f t="shared" si="286"/>
        <v>0</v>
      </c>
    </row>
    <row r="2590" spans="1:19" ht="13.9">
      <c r="A2590" s="6" t="str">
        <f>IF(总支出!A2590="","",总支出!A2590)</f>
        <v/>
      </c>
      <c r="B2590" s="7" t="str">
        <f>IF(总支出!B2590="","",总支出!B2590)</f>
        <v/>
      </c>
      <c r="C2590" s="6" t="str">
        <f t="shared" si="280"/>
        <v/>
      </c>
      <c r="D2590" s="6" t="str">
        <f>IF(总支出!C2590="","",总支出!C2590)</f>
        <v/>
      </c>
      <c r="E2590" s="8" t="str">
        <f>IF(总支出!D2590="","",总支出!D2590)</f>
        <v/>
      </c>
      <c r="F2590" s="6" t="str">
        <f>IF(总支出!E2590="","",总支出!E2590)</f>
        <v/>
      </c>
      <c r="G2590" s="6" t="str">
        <f>IF(总支出!H2590="","",总支出!H2590)</f>
        <v/>
      </c>
      <c r="H2590" s="6" t="str">
        <f>IF(总支出!I2590="","自动",总支出!I2590)</f>
        <v>自动</v>
      </c>
      <c r="I2590" s="6" t="str">
        <f>IF(F2590="","",IFERROR(VLOOKUP(F2590,税费设置!$A$15:$B$27,2,FALSE),"含税不明"))</f>
        <v/>
      </c>
      <c r="J2590" s="6" t="str">
        <f t="shared" si="281"/>
        <v/>
      </c>
      <c r="K2590" s="6" t="str">
        <f>IF(AND(税费设置!$B$5="是",G2590="个人支出",J2590="应税"),"是","否")</f>
        <v>否</v>
      </c>
      <c r="L2590" s="8">
        <f t="shared" si="282"/>
        <v>0</v>
      </c>
      <c r="M2590" s="8">
        <f t="shared" si="283"/>
        <v>0</v>
      </c>
      <c r="N2590" s="8">
        <f t="shared" si="284"/>
        <v>0</v>
      </c>
      <c r="O2590" s="8">
        <f t="shared" si="285"/>
        <v>0</v>
      </c>
      <c r="P2590" s="8">
        <f>IF(K2590&lt;&gt;"是",0,IF(税费设置!$B$6="是",E2590/(1+税费设置!$B$10),E2590))</f>
        <v>0</v>
      </c>
      <c r="Q2590" s="8">
        <f>IF(K2590&lt;&gt;"是",0,P2590*税费设置!$B$8)</f>
        <v>0</v>
      </c>
      <c r="R2590" s="8">
        <f>IF(K2590&lt;&gt;"是",0,P2590*税费设置!$B$9)</f>
        <v>0</v>
      </c>
      <c r="S2590" s="8">
        <f t="shared" si="286"/>
        <v>0</v>
      </c>
    </row>
    <row r="2591" spans="1:19" ht="13.9">
      <c r="A2591" s="6" t="str">
        <f>IF(总支出!A2591="","",总支出!A2591)</f>
        <v/>
      </c>
      <c r="B2591" s="7" t="str">
        <f>IF(总支出!B2591="","",总支出!B2591)</f>
        <v/>
      </c>
      <c r="C2591" s="6" t="str">
        <f t="shared" si="280"/>
        <v/>
      </c>
      <c r="D2591" s="6" t="str">
        <f>IF(总支出!C2591="","",总支出!C2591)</f>
        <v/>
      </c>
      <c r="E2591" s="8" t="str">
        <f>IF(总支出!D2591="","",总支出!D2591)</f>
        <v/>
      </c>
      <c r="F2591" s="6" t="str">
        <f>IF(总支出!E2591="","",总支出!E2591)</f>
        <v/>
      </c>
      <c r="G2591" s="6" t="str">
        <f>IF(总支出!H2591="","",总支出!H2591)</f>
        <v/>
      </c>
      <c r="H2591" s="6" t="str">
        <f>IF(总支出!I2591="","自动",总支出!I2591)</f>
        <v>自动</v>
      </c>
      <c r="I2591" s="6" t="str">
        <f>IF(F2591="","",IFERROR(VLOOKUP(F2591,税费设置!$A$15:$B$27,2,FALSE),"含税不明"))</f>
        <v/>
      </c>
      <c r="J2591" s="6" t="str">
        <f t="shared" si="281"/>
        <v/>
      </c>
      <c r="K2591" s="6" t="str">
        <f>IF(AND(税费设置!$B$5="是",G2591="个人支出",J2591="应税"),"是","否")</f>
        <v>否</v>
      </c>
      <c r="L2591" s="8">
        <f t="shared" si="282"/>
        <v>0</v>
      </c>
      <c r="M2591" s="8">
        <f t="shared" si="283"/>
        <v>0</v>
      </c>
      <c r="N2591" s="8">
        <f t="shared" si="284"/>
        <v>0</v>
      </c>
      <c r="O2591" s="8">
        <f t="shared" si="285"/>
        <v>0</v>
      </c>
      <c r="P2591" s="8">
        <f>IF(K2591&lt;&gt;"是",0,IF(税费设置!$B$6="是",E2591/(1+税费设置!$B$10),E2591))</f>
        <v>0</v>
      </c>
      <c r="Q2591" s="8">
        <f>IF(K2591&lt;&gt;"是",0,P2591*税费设置!$B$8)</f>
        <v>0</v>
      </c>
      <c r="R2591" s="8">
        <f>IF(K2591&lt;&gt;"是",0,P2591*税费设置!$B$9)</f>
        <v>0</v>
      </c>
      <c r="S2591" s="8">
        <f t="shared" si="286"/>
        <v>0</v>
      </c>
    </row>
    <row r="2592" spans="1:19" ht="13.9">
      <c r="A2592" s="6" t="str">
        <f>IF(总支出!A2592="","",总支出!A2592)</f>
        <v/>
      </c>
      <c r="B2592" s="7" t="str">
        <f>IF(总支出!B2592="","",总支出!B2592)</f>
        <v/>
      </c>
      <c r="C2592" s="6" t="str">
        <f t="shared" si="280"/>
        <v/>
      </c>
      <c r="D2592" s="6" t="str">
        <f>IF(总支出!C2592="","",总支出!C2592)</f>
        <v/>
      </c>
      <c r="E2592" s="8" t="str">
        <f>IF(总支出!D2592="","",总支出!D2592)</f>
        <v/>
      </c>
      <c r="F2592" s="6" t="str">
        <f>IF(总支出!E2592="","",总支出!E2592)</f>
        <v/>
      </c>
      <c r="G2592" s="6" t="str">
        <f>IF(总支出!H2592="","",总支出!H2592)</f>
        <v/>
      </c>
      <c r="H2592" s="6" t="str">
        <f>IF(总支出!I2592="","自动",总支出!I2592)</f>
        <v>自动</v>
      </c>
      <c r="I2592" s="6" t="str">
        <f>IF(F2592="","",IFERROR(VLOOKUP(F2592,税费设置!$A$15:$B$27,2,FALSE),"含税不明"))</f>
        <v/>
      </c>
      <c r="J2592" s="6" t="str">
        <f t="shared" si="281"/>
        <v/>
      </c>
      <c r="K2592" s="6" t="str">
        <f>IF(AND(税费设置!$B$5="是",G2592="个人支出",J2592="应税"),"是","否")</f>
        <v>否</v>
      </c>
      <c r="L2592" s="8">
        <f t="shared" si="282"/>
        <v>0</v>
      </c>
      <c r="M2592" s="8">
        <f t="shared" si="283"/>
        <v>0</v>
      </c>
      <c r="N2592" s="8">
        <f t="shared" si="284"/>
        <v>0</v>
      </c>
      <c r="O2592" s="8">
        <f t="shared" si="285"/>
        <v>0</v>
      </c>
      <c r="P2592" s="8">
        <f>IF(K2592&lt;&gt;"是",0,IF(税费设置!$B$6="是",E2592/(1+税费设置!$B$10),E2592))</f>
        <v>0</v>
      </c>
      <c r="Q2592" s="8">
        <f>IF(K2592&lt;&gt;"是",0,P2592*税费设置!$B$8)</f>
        <v>0</v>
      </c>
      <c r="R2592" s="8">
        <f>IF(K2592&lt;&gt;"是",0,P2592*税费设置!$B$9)</f>
        <v>0</v>
      </c>
      <c r="S2592" s="8">
        <f t="shared" si="286"/>
        <v>0</v>
      </c>
    </row>
    <row r="2593" spans="1:19" ht="13.9">
      <c r="A2593" s="6" t="str">
        <f>IF(总支出!A2593="","",总支出!A2593)</f>
        <v/>
      </c>
      <c r="B2593" s="7" t="str">
        <f>IF(总支出!B2593="","",总支出!B2593)</f>
        <v/>
      </c>
      <c r="C2593" s="6" t="str">
        <f t="shared" si="280"/>
        <v/>
      </c>
      <c r="D2593" s="6" t="str">
        <f>IF(总支出!C2593="","",总支出!C2593)</f>
        <v/>
      </c>
      <c r="E2593" s="8" t="str">
        <f>IF(总支出!D2593="","",总支出!D2593)</f>
        <v/>
      </c>
      <c r="F2593" s="6" t="str">
        <f>IF(总支出!E2593="","",总支出!E2593)</f>
        <v/>
      </c>
      <c r="G2593" s="6" t="str">
        <f>IF(总支出!H2593="","",总支出!H2593)</f>
        <v/>
      </c>
      <c r="H2593" s="6" t="str">
        <f>IF(总支出!I2593="","自动",总支出!I2593)</f>
        <v>自动</v>
      </c>
      <c r="I2593" s="6" t="str">
        <f>IF(F2593="","",IFERROR(VLOOKUP(F2593,税费设置!$A$15:$B$27,2,FALSE),"含税不明"))</f>
        <v/>
      </c>
      <c r="J2593" s="6" t="str">
        <f t="shared" si="281"/>
        <v/>
      </c>
      <c r="K2593" s="6" t="str">
        <f>IF(AND(税费设置!$B$5="是",G2593="个人支出",J2593="应税"),"是","否")</f>
        <v>否</v>
      </c>
      <c r="L2593" s="8">
        <f t="shared" si="282"/>
        <v>0</v>
      </c>
      <c r="M2593" s="8">
        <f t="shared" si="283"/>
        <v>0</v>
      </c>
      <c r="N2593" s="8">
        <f t="shared" si="284"/>
        <v>0</v>
      </c>
      <c r="O2593" s="8">
        <f t="shared" si="285"/>
        <v>0</v>
      </c>
      <c r="P2593" s="8">
        <f>IF(K2593&lt;&gt;"是",0,IF(税费设置!$B$6="是",E2593/(1+税费设置!$B$10),E2593))</f>
        <v>0</v>
      </c>
      <c r="Q2593" s="8">
        <f>IF(K2593&lt;&gt;"是",0,P2593*税费设置!$B$8)</f>
        <v>0</v>
      </c>
      <c r="R2593" s="8">
        <f>IF(K2593&lt;&gt;"是",0,P2593*税费设置!$B$9)</f>
        <v>0</v>
      </c>
      <c r="S2593" s="8">
        <f t="shared" si="286"/>
        <v>0</v>
      </c>
    </row>
    <row r="2594" spans="1:19" ht="13.9">
      <c r="A2594" s="6" t="str">
        <f>IF(总支出!A2594="","",总支出!A2594)</f>
        <v/>
      </c>
      <c r="B2594" s="7" t="str">
        <f>IF(总支出!B2594="","",总支出!B2594)</f>
        <v/>
      </c>
      <c r="C2594" s="6" t="str">
        <f t="shared" si="280"/>
        <v/>
      </c>
      <c r="D2594" s="6" t="str">
        <f>IF(总支出!C2594="","",总支出!C2594)</f>
        <v/>
      </c>
      <c r="E2594" s="8" t="str">
        <f>IF(总支出!D2594="","",总支出!D2594)</f>
        <v/>
      </c>
      <c r="F2594" s="6" t="str">
        <f>IF(总支出!E2594="","",总支出!E2594)</f>
        <v/>
      </c>
      <c r="G2594" s="6" t="str">
        <f>IF(总支出!H2594="","",总支出!H2594)</f>
        <v/>
      </c>
      <c r="H2594" s="6" t="str">
        <f>IF(总支出!I2594="","自动",总支出!I2594)</f>
        <v>自动</v>
      </c>
      <c r="I2594" s="6" t="str">
        <f>IF(F2594="","",IFERROR(VLOOKUP(F2594,税费设置!$A$15:$B$27,2,FALSE),"含税不明"))</f>
        <v/>
      </c>
      <c r="J2594" s="6" t="str">
        <f t="shared" si="281"/>
        <v/>
      </c>
      <c r="K2594" s="6" t="str">
        <f>IF(AND(税费设置!$B$5="是",G2594="个人支出",J2594="应税"),"是","否")</f>
        <v>否</v>
      </c>
      <c r="L2594" s="8">
        <f t="shared" si="282"/>
        <v>0</v>
      </c>
      <c r="M2594" s="8">
        <f t="shared" si="283"/>
        <v>0</v>
      </c>
      <c r="N2594" s="8">
        <f t="shared" si="284"/>
        <v>0</v>
      </c>
      <c r="O2594" s="8">
        <f t="shared" si="285"/>
        <v>0</v>
      </c>
      <c r="P2594" s="8">
        <f>IF(K2594&lt;&gt;"是",0,IF(税费设置!$B$6="是",E2594/(1+税费设置!$B$10),E2594))</f>
        <v>0</v>
      </c>
      <c r="Q2594" s="8">
        <f>IF(K2594&lt;&gt;"是",0,P2594*税费设置!$B$8)</f>
        <v>0</v>
      </c>
      <c r="R2594" s="8">
        <f>IF(K2594&lt;&gt;"是",0,P2594*税费设置!$B$9)</f>
        <v>0</v>
      </c>
      <c r="S2594" s="8">
        <f t="shared" si="286"/>
        <v>0</v>
      </c>
    </row>
    <row r="2595" spans="1:19" ht="13.9">
      <c r="A2595" s="6" t="str">
        <f>IF(总支出!A2595="","",总支出!A2595)</f>
        <v/>
      </c>
      <c r="B2595" s="7" t="str">
        <f>IF(总支出!B2595="","",总支出!B2595)</f>
        <v/>
      </c>
      <c r="C2595" s="6" t="str">
        <f t="shared" si="280"/>
        <v/>
      </c>
      <c r="D2595" s="6" t="str">
        <f>IF(总支出!C2595="","",总支出!C2595)</f>
        <v/>
      </c>
      <c r="E2595" s="8" t="str">
        <f>IF(总支出!D2595="","",总支出!D2595)</f>
        <v/>
      </c>
      <c r="F2595" s="6" t="str">
        <f>IF(总支出!E2595="","",总支出!E2595)</f>
        <v/>
      </c>
      <c r="G2595" s="6" t="str">
        <f>IF(总支出!H2595="","",总支出!H2595)</f>
        <v/>
      </c>
      <c r="H2595" s="6" t="str">
        <f>IF(总支出!I2595="","自动",总支出!I2595)</f>
        <v>自动</v>
      </c>
      <c r="I2595" s="6" t="str">
        <f>IF(F2595="","",IFERROR(VLOOKUP(F2595,税费设置!$A$15:$B$27,2,FALSE),"含税不明"))</f>
        <v/>
      </c>
      <c r="J2595" s="6" t="str">
        <f t="shared" si="281"/>
        <v/>
      </c>
      <c r="K2595" s="6" t="str">
        <f>IF(AND(税费设置!$B$5="是",G2595="个人支出",J2595="应税"),"是","否")</f>
        <v>否</v>
      </c>
      <c r="L2595" s="8">
        <f t="shared" si="282"/>
        <v>0</v>
      </c>
      <c r="M2595" s="8">
        <f t="shared" si="283"/>
        <v>0</v>
      </c>
      <c r="N2595" s="8">
        <f t="shared" si="284"/>
        <v>0</v>
      </c>
      <c r="O2595" s="8">
        <f t="shared" si="285"/>
        <v>0</v>
      </c>
      <c r="P2595" s="8">
        <f>IF(K2595&lt;&gt;"是",0,IF(税费设置!$B$6="是",E2595/(1+税费设置!$B$10),E2595))</f>
        <v>0</v>
      </c>
      <c r="Q2595" s="8">
        <f>IF(K2595&lt;&gt;"是",0,P2595*税费设置!$B$8)</f>
        <v>0</v>
      </c>
      <c r="R2595" s="8">
        <f>IF(K2595&lt;&gt;"是",0,P2595*税费设置!$B$9)</f>
        <v>0</v>
      </c>
      <c r="S2595" s="8">
        <f t="shared" si="286"/>
        <v>0</v>
      </c>
    </row>
    <row r="2596" spans="1:19" ht="13.9">
      <c r="A2596" s="6" t="str">
        <f>IF(总支出!A2596="","",总支出!A2596)</f>
        <v/>
      </c>
      <c r="B2596" s="7" t="str">
        <f>IF(总支出!B2596="","",总支出!B2596)</f>
        <v/>
      </c>
      <c r="C2596" s="6" t="str">
        <f t="shared" si="280"/>
        <v/>
      </c>
      <c r="D2596" s="6" t="str">
        <f>IF(总支出!C2596="","",总支出!C2596)</f>
        <v/>
      </c>
      <c r="E2596" s="8" t="str">
        <f>IF(总支出!D2596="","",总支出!D2596)</f>
        <v/>
      </c>
      <c r="F2596" s="6" t="str">
        <f>IF(总支出!E2596="","",总支出!E2596)</f>
        <v/>
      </c>
      <c r="G2596" s="6" t="str">
        <f>IF(总支出!H2596="","",总支出!H2596)</f>
        <v/>
      </c>
      <c r="H2596" s="6" t="str">
        <f>IF(总支出!I2596="","自动",总支出!I2596)</f>
        <v>自动</v>
      </c>
      <c r="I2596" s="6" t="str">
        <f>IF(F2596="","",IFERROR(VLOOKUP(F2596,税费设置!$A$15:$B$27,2,FALSE),"含税不明"))</f>
        <v/>
      </c>
      <c r="J2596" s="6" t="str">
        <f t="shared" si="281"/>
        <v/>
      </c>
      <c r="K2596" s="6" t="str">
        <f>IF(AND(税费设置!$B$5="是",G2596="个人支出",J2596="应税"),"是","否")</f>
        <v>否</v>
      </c>
      <c r="L2596" s="8">
        <f t="shared" si="282"/>
        <v>0</v>
      </c>
      <c r="M2596" s="8">
        <f t="shared" si="283"/>
        <v>0</v>
      </c>
      <c r="N2596" s="8">
        <f t="shared" si="284"/>
        <v>0</v>
      </c>
      <c r="O2596" s="8">
        <f t="shared" si="285"/>
        <v>0</v>
      </c>
      <c r="P2596" s="8">
        <f>IF(K2596&lt;&gt;"是",0,IF(税费设置!$B$6="是",E2596/(1+税费设置!$B$10),E2596))</f>
        <v>0</v>
      </c>
      <c r="Q2596" s="8">
        <f>IF(K2596&lt;&gt;"是",0,P2596*税费设置!$B$8)</f>
        <v>0</v>
      </c>
      <c r="R2596" s="8">
        <f>IF(K2596&lt;&gt;"是",0,P2596*税费设置!$B$9)</f>
        <v>0</v>
      </c>
      <c r="S2596" s="8">
        <f t="shared" si="286"/>
        <v>0</v>
      </c>
    </row>
    <row r="2597" spans="1:19" ht="13.9">
      <c r="A2597" s="6" t="str">
        <f>IF(总支出!A2597="","",总支出!A2597)</f>
        <v/>
      </c>
      <c r="B2597" s="7" t="str">
        <f>IF(总支出!B2597="","",总支出!B2597)</f>
        <v/>
      </c>
      <c r="C2597" s="6" t="str">
        <f t="shared" si="280"/>
        <v/>
      </c>
      <c r="D2597" s="6" t="str">
        <f>IF(总支出!C2597="","",总支出!C2597)</f>
        <v/>
      </c>
      <c r="E2597" s="8" t="str">
        <f>IF(总支出!D2597="","",总支出!D2597)</f>
        <v/>
      </c>
      <c r="F2597" s="6" t="str">
        <f>IF(总支出!E2597="","",总支出!E2597)</f>
        <v/>
      </c>
      <c r="G2597" s="6" t="str">
        <f>IF(总支出!H2597="","",总支出!H2597)</f>
        <v/>
      </c>
      <c r="H2597" s="6" t="str">
        <f>IF(总支出!I2597="","自动",总支出!I2597)</f>
        <v>自动</v>
      </c>
      <c r="I2597" s="6" t="str">
        <f>IF(F2597="","",IFERROR(VLOOKUP(F2597,税费设置!$A$15:$B$27,2,FALSE),"含税不明"))</f>
        <v/>
      </c>
      <c r="J2597" s="6" t="str">
        <f t="shared" si="281"/>
        <v/>
      </c>
      <c r="K2597" s="6" t="str">
        <f>IF(AND(税费设置!$B$5="是",G2597="个人支出",J2597="应税"),"是","否")</f>
        <v>否</v>
      </c>
      <c r="L2597" s="8">
        <f t="shared" si="282"/>
        <v>0</v>
      </c>
      <c r="M2597" s="8">
        <f t="shared" si="283"/>
        <v>0</v>
      </c>
      <c r="N2597" s="8">
        <f t="shared" si="284"/>
        <v>0</v>
      </c>
      <c r="O2597" s="8">
        <f t="shared" si="285"/>
        <v>0</v>
      </c>
      <c r="P2597" s="8">
        <f>IF(K2597&lt;&gt;"是",0,IF(税费设置!$B$6="是",E2597/(1+税费设置!$B$10),E2597))</f>
        <v>0</v>
      </c>
      <c r="Q2597" s="8">
        <f>IF(K2597&lt;&gt;"是",0,P2597*税费设置!$B$8)</f>
        <v>0</v>
      </c>
      <c r="R2597" s="8">
        <f>IF(K2597&lt;&gt;"是",0,P2597*税费设置!$B$9)</f>
        <v>0</v>
      </c>
      <c r="S2597" s="8">
        <f t="shared" si="286"/>
        <v>0</v>
      </c>
    </row>
    <row r="2598" spans="1:19" ht="13.9">
      <c r="A2598" s="6" t="str">
        <f>IF(总支出!A2598="","",总支出!A2598)</f>
        <v/>
      </c>
      <c r="B2598" s="7" t="str">
        <f>IF(总支出!B2598="","",总支出!B2598)</f>
        <v/>
      </c>
      <c r="C2598" s="6" t="str">
        <f t="shared" si="280"/>
        <v/>
      </c>
      <c r="D2598" s="6" t="str">
        <f>IF(总支出!C2598="","",总支出!C2598)</f>
        <v/>
      </c>
      <c r="E2598" s="8" t="str">
        <f>IF(总支出!D2598="","",总支出!D2598)</f>
        <v/>
      </c>
      <c r="F2598" s="6" t="str">
        <f>IF(总支出!E2598="","",总支出!E2598)</f>
        <v/>
      </c>
      <c r="G2598" s="6" t="str">
        <f>IF(总支出!H2598="","",总支出!H2598)</f>
        <v/>
      </c>
      <c r="H2598" s="6" t="str">
        <f>IF(总支出!I2598="","自动",总支出!I2598)</f>
        <v>自动</v>
      </c>
      <c r="I2598" s="6" t="str">
        <f>IF(F2598="","",IFERROR(VLOOKUP(F2598,税费设置!$A$15:$B$27,2,FALSE),"含税不明"))</f>
        <v/>
      </c>
      <c r="J2598" s="6" t="str">
        <f t="shared" si="281"/>
        <v/>
      </c>
      <c r="K2598" s="6" t="str">
        <f>IF(AND(税费设置!$B$5="是",G2598="个人支出",J2598="应税"),"是","否")</f>
        <v>否</v>
      </c>
      <c r="L2598" s="8">
        <f t="shared" si="282"/>
        <v>0</v>
      </c>
      <c r="M2598" s="8">
        <f t="shared" si="283"/>
        <v>0</v>
      </c>
      <c r="N2598" s="8">
        <f t="shared" si="284"/>
        <v>0</v>
      </c>
      <c r="O2598" s="8">
        <f t="shared" si="285"/>
        <v>0</v>
      </c>
      <c r="P2598" s="8">
        <f>IF(K2598&lt;&gt;"是",0,IF(税费设置!$B$6="是",E2598/(1+税费设置!$B$10),E2598))</f>
        <v>0</v>
      </c>
      <c r="Q2598" s="8">
        <f>IF(K2598&lt;&gt;"是",0,P2598*税费设置!$B$8)</f>
        <v>0</v>
      </c>
      <c r="R2598" s="8">
        <f>IF(K2598&lt;&gt;"是",0,P2598*税费设置!$B$9)</f>
        <v>0</v>
      </c>
      <c r="S2598" s="8">
        <f t="shared" si="286"/>
        <v>0</v>
      </c>
    </row>
    <row r="2599" spans="1:19" ht="13.9">
      <c r="A2599" s="6" t="str">
        <f>IF(总支出!A2599="","",总支出!A2599)</f>
        <v/>
      </c>
      <c r="B2599" s="7" t="str">
        <f>IF(总支出!B2599="","",总支出!B2599)</f>
        <v/>
      </c>
      <c r="C2599" s="6" t="str">
        <f t="shared" si="280"/>
        <v/>
      </c>
      <c r="D2599" s="6" t="str">
        <f>IF(总支出!C2599="","",总支出!C2599)</f>
        <v/>
      </c>
      <c r="E2599" s="8" t="str">
        <f>IF(总支出!D2599="","",总支出!D2599)</f>
        <v/>
      </c>
      <c r="F2599" s="6" t="str">
        <f>IF(总支出!E2599="","",总支出!E2599)</f>
        <v/>
      </c>
      <c r="G2599" s="6" t="str">
        <f>IF(总支出!H2599="","",总支出!H2599)</f>
        <v/>
      </c>
      <c r="H2599" s="6" t="str">
        <f>IF(总支出!I2599="","自动",总支出!I2599)</f>
        <v>自动</v>
      </c>
      <c r="I2599" s="6" t="str">
        <f>IF(F2599="","",IFERROR(VLOOKUP(F2599,税费设置!$A$15:$B$27,2,FALSE),"含税不明"))</f>
        <v/>
      </c>
      <c r="J2599" s="6" t="str">
        <f t="shared" si="281"/>
        <v/>
      </c>
      <c r="K2599" s="6" t="str">
        <f>IF(AND(税费设置!$B$5="是",G2599="个人支出",J2599="应税"),"是","否")</f>
        <v>否</v>
      </c>
      <c r="L2599" s="8">
        <f t="shared" si="282"/>
        <v>0</v>
      </c>
      <c r="M2599" s="8">
        <f t="shared" si="283"/>
        <v>0</v>
      </c>
      <c r="N2599" s="8">
        <f t="shared" si="284"/>
        <v>0</v>
      </c>
      <c r="O2599" s="8">
        <f t="shared" si="285"/>
        <v>0</v>
      </c>
      <c r="P2599" s="8">
        <f>IF(K2599&lt;&gt;"是",0,IF(税费设置!$B$6="是",E2599/(1+税费设置!$B$10),E2599))</f>
        <v>0</v>
      </c>
      <c r="Q2599" s="8">
        <f>IF(K2599&lt;&gt;"是",0,P2599*税费设置!$B$8)</f>
        <v>0</v>
      </c>
      <c r="R2599" s="8">
        <f>IF(K2599&lt;&gt;"是",0,P2599*税费设置!$B$9)</f>
        <v>0</v>
      </c>
      <c r="S2599" s="8">
        <f t="shared" si="286"/>
        <v>0</v>
      </c>
    </row>
    <row r="2600" spans="1:19" ht="13.9">
      <c r="A2600" s="6" t="str">
        <f>IF(总支出!A2600="","",总支出!A2600)</f>
        <v/>
      </c>
      <c r="B2600" s="7" t="str">
        <f>IF(总支出!B2600="","",总支出!B2600)</f>
        <v/>
      </c>
      <c r="C2600" s="6" t="str">
        <f t="shared" si="280"/>
        <v/>
      </c>
      <c r="D2600" s="6" t="str">
        <f>IF(总支出!C2600="","",总支出!C2600)</f>
        <v/>
      </c>
      <c r="E2600" s="8" t="str">
        <f>IF(总支出!D2600="","",总支出!D2600)</f>
        <v/>
      </c>
      <c r="F2600" s="6" t="str">
        <f>IF(总支出!E2600="","",总支出!E2600)</f>
        <v/>
      </c>
      <c r="G2600" s="6" t="str">
        <f>IF(总支出!H2600="","",总支出!H2600)</f>
        <v/>
      </c>
      <c r="H2600" s="6" t="str">
        <f>IF(总支出!I2600="","自动",总支出!I2600)</f>
        <v>自动</v>
      </c>
      <c r="I2600" s="6" t="str">
        <f>IF(F2600="","",IFERROR(VLOOKUP(F2600,税费设置!$A$15:$B$27,2,FALSE),"含税不明"))</f>
        <v/>
      </c>
      <c r="J2600" s="6" t="str">
        <f t="shared" si="281"/>
        <v/>
      </c>
      <c r="K2600" s="6" t="str">
        <f>IF(AND(税费设置!$B$5="是",G2600="个人支出",J2600="应税"),"是","否")</f>
        <v>否</v>
      </c>
      <c r="L2600" s="8">
        <f t="shared" si="282"/>
        <v>0</v>
      </c>
      <c r="M2600" s="8">
        <f t="shared" si="283"/>
        <v>0</v>
      </c>
      <c r="N2600" s="8">
        <f t="shared" si="284"/>
        <v>0</v>
      </c>
      <c r="O2600" s="8">
        <f t="shared" si="285"/>
        <v>0</v>
      </c>
      <c r="P2600" s="8">
        <f>IF(K2600&lt;&gt;"是",0,IF(税费设置!$B$6="是",E2600/(1+税费设置!$B$10),E2600))</f>
        <v>0</v>
      </c>
      <c r="Q2600" s="8">
        <f>IF(K2600&lt;&gt;"是",0,P2600*税费设置!$B$8)</f>
        <v>0</v>
      </c>
      <c r="R2600" s="8">
        <f>IF(K2600&lt;&gt;"是",0,P2600*税费设置!$B$9)</f>
        <v>0</v>
      </c>
      <c r="S2600" s="8">
        <f t="shared" si="286"/>
        <v>0</v>
      </c>
    </row>
    <row r="2601" spans="1:19" ht="13.9">
      <c r="A2601" s="6" t="str">
        <f>IF(总支出!A2601="","",总支出!A2601)</f>
        <v/>
      </c>
      <c r="B2601" s="7" t="str">
        <f>IF(总支出!B2601="","",总支出!B2601)</f>
        <v/>
      </c>
      <c r="C2601" s="6" t="str">
        <f t="shared" si="280"/>
        <v/>
      </c>
      <c r="D2601" s="6" t="str">
        <f>IF(总支出!C2601="","",总支出!C2601)</f>
        <v/>
      </c>
      <c r="E2601" s="8" t="str">
        <f>IF(总支出!D2601="","",总支出!D2601)</f>
        <v/>
      </c>
      <c r="F2601" s="6" t="str">
        <f>IF(总支出!E2601="","",总支出!E2601)</f>
        <v/>
      </c>
      <c r="G2601" s="6" t="str">
        <f>IF(总支出!H2601="","",总支出!H2601)</f>
        <v/>
      </c>
      <c r="H2601" s="6" t="str">
        <f>IF(总支出!I2601="","自动",总支出!I2601)</f>
        <v>自动</v>
      </c>
      <c r="I2601" s="6" t="str">
        <f>IF(F2601="","",IFERROR(VLOOKUP(F2601,税费设置!$A$15:$B$27,2,FALSE),"含税不明"))</f>
        <v/>
      </c>
      <c r="J2601" s="6" t="str">
        <f t="shared" si="281"/>
        <v/>
      </c>
      <c r="K2601" s="6" t="str">
        <f>IF(AND(税费设置!$B$5="是",G2601="个人支出",J2601="应税"),"是","否")</f>
        <v>否</v>
      </c>
      <c r="L2601" s="8">
        <f t="shared" si="282"/>
        <v>0</v>
      </c>
      <c r="M2601" s="8">
        <f t="shared" si="283"/>
        <v>0</v>
      </c>
      <c r="N2601" s="8">
        <f t="shared" si="284"/>
        <v>0</v>
      </c>
      <c r="O2601" s="8">
        <f t="shared" si="285"/>
        <v>0</v>
      </c>
      <c r="P2601" s="8">
        <f>IF(K2601&lt;&gt;"是",0,IF(税费设置!$B$6="是",E2601/(1+税费设置!$B$10),E2601))</f>
        <v>0</v>
      </c>
      <c r="Q2601" s="8">
        <f>IF(K2601&lt;&gt;"是",0,P2601*税费设置!$B$8)</f>
        <v>0</v>
      </c>
      <c r="R2601" s="8">
        <f>IF(K2601&lt;&gt;"是",0,P2601*税费设置!$B$9)</f>
        <v>0</v>
      </c>
      <c r="S2601" s="8">
        <f t="shared" si="286"/>
        <v>0</v>
      </c>
    </row>
    <row r="2602" spans="1:19" ht="13.9">
      <c r="A2602" s="6" t="str">
        <f>IF(总支出!A2602="","",总支出!A2602)</f>
        <v/>
      </c>
      <c r="B2602" s="7" t="str">
        <f>IF(总支出!B2602="","",总支出!B2602)</f>
        <v/>
      </c>
      <c r="C2602" s="6" t="str">
        <f t="shared" si="280"/>
        <v/>
      </c>
      <c r="D2602" s="6" t="str">
        <f>IF(总支出!C2602="","",总支出!C2602)</f>
        <v/>
      </c>
      <c r="E2602" s="8" t="str">
        <f>IF(总支出!D2602="","",总支出!D2602)</f>
        <v/>
      </c>
      <c r="F2602" s="6" t="str">
        <f>IF(总支出!E2602="","",总支出!E2602)</f>
        <v/>
      </c>
      <c r="G2602" s="6" t="str">
        <f>IF(总支出!H2602="","",总支出!H2602)</f>
        <v/>
      </c>
      <c r="H2602" s="6" t="str">
        <f>IF(总支出!I2602="","自动",总支出!I2602)</f>
        <v>自动</v>
      </c>
      <c r="I2602" s="6" t="str">
        <f>IF(F2602="","",IFERROR(VLOOKUP(F2602,税费设置!$A$15:$B$27,2,FALSE),"含税不明"))</f>
        <v/>
      </c>
      <c r="J2602" s="6" t="str">
        <f t="shared" si="281"/>
        <v/>
      </c>
      <c r="K2602" s="6" t="str">
        <f>IF(AND(税费设置!$B$5="是",G2602="个人支出",J2602="应税"),"是","否")</f>
        <v>否</v>
      </c>
      <c r="L2602" s="8">
        <f t="shared" si="282"/>
        <v>0</v>
      </c>
      <c r="M2602" s="8">
        <f t="shared" si="283"/>
        <v>0</v>
      </c>
      <c r="N2602" s="8">
        <f t="shared" si="284"/>
        <v>0</v>
      </c>
      <c r="O2602" s="8">
        <f t="shared" si="285"/>
        <v>0</v>
      </c>
      <c r="P2602" s="8">
        <f>IF(K2602&lt;&gt;"是",0,IF(税费设置!$B$6="是",E2602/(1+税费设置!$B$10),E2602))</f>
        <v>0</v>
      </c>
      <c r="Q2602" s="8">
        <f>IF(K2602&lt;&gt;"是",0,P2602*税费设置!$B$8)</f>
        <v>0</v>
      </c>
      <c r="R2602" s="8">
        <f>IF(K2602&lt;&gt;"是",0,P2602*税费设置!$B$9)</f>
        <v>0</v>
      </c>
      <c r="S2602" s="8">
        <f t="shared" si="286"/>
        <v>0</v>
      </c>
    </row>
    <row r="2603" spans="1:19" ht="13.9">
      <c r="A2603" s="6" t="str">
        <f>IF(总支出!A2603="","",总支出!A2603)</f>
        <v/>
      </c>
      <c r="B2603" s="7" t="str">
        <f>IF(总支出!B2603="","",总支出!B2603)</f>
        <v/>
      </c>
      <c r="C2603" s="6" t="str">
        <f t="shared" si="280"/>
        <v/>
      </c>
      <c r="D2603" s="6" t="str">
        <f>IF(总支出!C2603="","",总支出!C2603)</f>
        <v/>
      </c>
      <c r="E2603" s="8" t="str">
        <f>IF(总支出!D2603="","",总支出!D2603)</f>
        <v/>
      </c>
      <c r="F2603" s="6" t="str">
        <f>IF(总支出!E2603="","",总支出!E2603)</f>
        <v/>
      </c>
      <c r="G2603" s="6" t="str">
        <f>IF(总支出!H2603="","",总支出!H2603)</f>
        <v/>
      </c>
      <c r="H2603" s="6" t="str">
        <f>IF(总支出!I2603="","自动",总支出!I2603)</f>
        <v>自动</v>
      </c>
      <c r="I2603" s="6" t="str">
        <f>IF(F2603="","",IFERROR(VLOOKUP(F2603,税费设置!$A$15:$B$27,2,FALSE),"含税不明"))</f>
        <v/>
      </c>
      <c r="J2603" s="6" t="str">
        <f t="shared" si="281"/>
        <v/>
      </c>
      <c r="K2603" s="6" t="str">
        <f>IF(AND(税费设置!$B$5="是",G2603="个人支出",J2603="应税"),"是","否")</f>
        <v>否</v>
      </c>
      <c r="L2603" s="8">
        <f t="shared" si="282"/>
        <v>0</v>
      </c>
      <c r="M2603" s="8">
        <f t="shared" si="283"/>
        <v>0</v>
      </c>
      <c r="N2603" s="8">
        <f t="shared" si="284"/>
        <v>0</v>
      </c>
      <c r="O2603" s="8">
        <f t="shared" si="285"/>
        <v>0</v>
      </c>
      <c r="P2603" s="8">
        <f>IF(K2603&lt;&gt;"是",0,IF(税费设置!$B$6="是",E2603/(1+税费设置!$B$10),E2603))</f>
        <v>0</v>
      </c>
      <c r="Q2603" s="8">
        <f>IF(K2603&lt;&gt;"是",0,P2603*税费设置!$B$8)</f>
        <v>0</v>
      </c>
      <c r="R2603" s="8">
        <f>IF(K2603&lt;&gt;"是",0,P2603*税费设置!$B$9)</f>
        <v>0</v>
      </c>
      <c r="S2603" s="8">
        <f t="shared" si="286"/>
        <v>0</v>
      </c>
    </row>
    <row r="2604" spans="1:19" ht="13.9">
      <c r="A2604" s="6" t="str">
        <f>IF(总支出!A2604="","",总支出!A2604)</f>
        <v/>
      </c>
      <c r="B2604" s="7" t="str">
        <f>IF(总支出!B2604="","",总支出!B2604)</f>
        <v/>
      </c>
      <c r="C2604" s="6" t="str">
        <f t="shared" si="280"/>
        <v/>
      </c>
      <c r="D2604" s="6" t="str">
        <f>IF(总支出!C2604="","",总支出!C2604)</f>
        <v/>
      </c>
      <c r="E2604" s="8" t="str">
        <f>IF(总支出!D2604="","",总支出!D2604)</f>
        <v/>
      </c>
      <c r="F2604" s="6" t="str">
        <f>IF(总支出!E2604="","",总支出!E2604)</f>
        <v/>
      </c>
      <c r="G2604" s="6" t="str">
        <f>IF(总支出!H2604="","",总支出!H2604)</f>
        <v/>
      </c>
      <c r="H2604" s="6" t="str">
        <f>IF(总支出!I2604="","自动",总支出!I2604)</f>
        <v>自动</v>
      </c>
      <c r="I2604" s="6" t="str">
        <f>IF(F2604="","",IFERROR(VLOOKUP(F2604,税费设置!$A$15:$B$27,2,FALSE),"含税不明"))</f>
        <v/>
      </c>
      <c r="J2604" s="6" t="str">
        <f t="shared" si="281"/>
        <v/>
      </c>
      <c r="K2604" s="6" t="str">
        <f>IF(AND(税费设置!$B$5="是",G2604="个人支出",J2604="应税"),"是","否")</f>
        <v>否</v>
      </c>
      <c r="L2604" s="8">
        <f t="shared" si="282"/>
        <v>0</v>
      </c>
      <c r="M2604" s="8">
        <f t="shared" si="283"/>
        <v>0</v>
      </c>
      <c r="N2604" s="8">
        <f t="shared" si="284"/>
        <v>0</v>
      </c>
      <c r="O2604" s="8">
        <f t="shared" si="285"/>
        <v>0</v>
      </c>
      <c r="P2604" s="8">
        <f>IF(K2604&lt;&gt;"是",0,IF(税费设置!$B$6="是",E2604/(1+税费设置!$B$10),E2604))</f>
        <v>0</v>
      </c>
      <c r="Q2604" s="8">
        <f>IF(K2604&lt;&gt;"是",0,P2604*税费设置!$B$8)</f>
        <v>0</v>
      </c>
      <c r="R2604" s="8">
        <f>IF(K2604&lt;&gt;"是",0,P2604*税费设置!$B$9)</f>
        <v>0</v>
      </c>
      <c r="S2604" s="8">
        <f t="shared" si="286"/>
        <v>0</v>
      </c>
    </row>
    <row r="2605" spans="1:19" ht="13.9">
      <c r="A2605" s="6" t="str">
        <f>IF(总支出!A2605="","",总支出!A2605)</f>
        <v/>
      </c>
      <c r="B2605" s="7" t="str">
        <f>IF(总支出!B2605="","",总支出!B2605)</f>
        <v/>
      </c>
      <c r="C2605" s="6" t="str">
        <f t="shared" si="280"/>
        <v/>
      </c>
      <c r="D2605" s="6" t="str">
        <f>IF(总支出!C2605="","",总支出!C2605)</f>
        <v/>
      </c>
      <c r="E2605" s="8" t="str">
        <f>IF(总支出!D2605="","",总支出!D2605)</f>
        <v/>
      </c>
      <c r="F2605" s="6" t="str">
        <f>IF(总支出!E2605="","",总支出!E2605)</f>
        <v/>
      </c>
      <c r="G2605" s="6" t="str">
        <f>IF(总支出!H2605="","",总支出!H2605)</f>
        <v/>
      </c>
      <c r="H2605" s="6" t="str">
        <f>IF(总支出!I2605="","自动",总支出!I2605)</f>
        <v>自动</v>
      </c>
      <c r="I2605" s="6" t="str">
        <f>IF(F2605="","",IFERROR(VLOOKUP(F2605,税费设置!$A$15:$B$27,2,FALSE),"含税不明"))</f>
        <v/>
      </c>
      <c r="J2605" s="6" t="str">
        <f t="shared" si="281"/>
        <v/>
      </c>
      <c r="K2605" s="6" t="str">
        <f>IF(AND(税费设置!$B$5="是",G2605="个人支出",J2605="应税"),"是","否")</f>
        <v>否</v>
      </c>
      <c r="L2605" s="8">
        <f t="shared" si="282"/>
        <v>0</v>
      </c>
      <c r="M2605" s="8">
        <f t="shared" si="283"/>
        <v>0</v>
      </c>
      <c r="N2605" s="8">
        <f t="shared" si="284"/>
        <v>0</v>
      </c>
      <c r="O2605" s="8">
        <f t="shared" si="285"/>
        <v>0</v>
      </c>
      <c r="P2605" s="8">
        <f>IF(K2605&lt;&gt;"是",0,IF(税费设置!$B$6="是",E2605/(1+税费设置!$B$10),E2605))</f>
        <v>0</v>
      </c>
      <c r="Q2605" s="8">
        <f>IF(K2605&lt;&gt;"是",0,P2605*税费设置!$B$8)</f>
        <v>0</v>
      </c>
      <c r="R2605" s="8">
        <f>IF(K2605&lt;&gt;"是",0,P2605*税费设置!$B$9)</f>
        <v>0</v>
      </c>
      <c r="S2605" s="8">
        <f t="shared" si="286"/>
        <v>0</v>
      </c>
    </row>
    <row r="2606" spans="1:19" ht="13.9">
      <c r="A2606" s="6" t="str">
        <f>IF(总支出!A2606="","",总支出!A2606)</f>
        <v/>
      </c>
      <c r="B2606" s="7" t="str">
        <f>IF(总支出!B2606="","",总支出!B2606)</f>
        <v/>
      </c>
      <c r="C2606" s="6" t="str">
        <f t="shared" si="280"/>
        <v/>
      </c>
      <c r="D2606" s="6" t="str">
        <f>IF(总支出!C2606="","",总支出!C2606)</f>
        <v/>
      </c>
      <c r="E2606" s="8" t="str">
        <f>IF(总支出!D2606="","",总支出!D2606)</f>
        <v/>
      </c>
      <c r="F2606" s="6" t="str">
        <f>IF(总支出!E2606="","",总支出!E2606)</f>
        <v/>
      </c>
      <c r="G2606" s="6" t="str">
        <f>IF(总支出!H2606="","",总支出!H2606)</f>
        <v/>
      </c>
      <c r="H2606" s="6" t="str">
        <f>IF(总支出!I2606="","自动",总支出!I2606)</f>
        <v>自动</v>
      </c>
      <c r="I2606" s="6" t="str">
        <f>IF(F2606="","",IFERROR(VLOOKUP(F2606,税费设置!$A$15:$B$27,2,FALSE),"含税不明"))</f>
        <v/>
      </c>
      <c r="J2606" s="6" t="str">
        <f t="shared" si="281"/>
        <v/>
      </c>
      <c r="K2606" s="6" t="str">
        <f>IF(AND(税费设置!$B$5="是",G2606="个人支出",J2606="应税"),"是","否")</f>
        <v>否</v>
      </c>
      <c r="L2606" s="8">
        <f t="shared" si="282"/>
        <v>0</v>
      </c>
      <c r="M2606" s="8">
        <f t="shared" si="283"/>
        <v>0</v>
      </c>
      <c r="N2606" s="8">
        <f t="shared" si="284"/>
        <v>0</v>
      </c>
      <c r="O2606" s="8">
        <f t="shared" si="285"/>
        <v>0</v>
      </c>
      <c r="P2606" s="8">
        <f>IF(K2606&lt;&gt;"是",0,IF(税费设置!$B$6="是",E2606/(1+税费设置!$B$10),E2606))</f>
        <v>0</v>
      </c>
      <c r="Q2606" s="8">
        <f>IF(K2606&lt;&gt;"是",0,P2606*税费设置!$B$8)</f>
        <v>0</v>
      </c>
      <c r="R2606" s="8">
        <f>IF(K2606&lt;&gt;"是",0,P2606*税费设置!$B$9)</f>
        <v>0</v>
      </c>
      <c r="S2606" s="8">
        <f t="shared" si="286"/>
        <v>0</v>
      </c>
    </row>
    <row r="2607" spans="1:19" ht="13.9">
      <c r="A2607" s="6" t="str">
        <f>IF(总支出!A2607="","",总支出!A2607)</f>
        <v/>
      </c>
      <c r="B2607" s="7" t="str">
        <f>IF(总支出!B2607="","",总支出!B2607)</f>
        <v/>
      </c>
      <c r="C2607" s="6" t="str">
        <f t="shared" si="280"/>
        <v/>
      </c>
      <c r="D2607" s="6" t="str">
        <f>IF(总支出!C2607="","",总支出!C2607)</f>
        <v/>
      </c>
      <c r="E2607" s="8" t="str">
        <f>IF(总支出!D2607="","",总支出!D2607)</f>
        <v/>
      </c>
      <c r="F2607" s="6" t="str">
        <f>IF(总支出!E2607="","",总支出!E2607)</f>
        <v/>
      </c>
      <c r="G2607" s="6" t="str">
        <f>IF(总支出!H2607="","",总支出!H2607)</f>
        <v/>
      </c>
      <c r="H2607" s="6" t="str">
        <f>IF(总支出!I2607="","自动",总支出!I2607)</f>
        <v>自动</v>
      </c>
      <c r="I2607" s="6" t="str">
        <f>IF(F2607="","",IFERROR(VLOOKUP(F2607,税费设置!$A$15:$B$27,2,FALSE),"含税不明"))</f>
        <v/>
      </c>
      <c r="J2607" s="6" t="str">
        <f t="shared" si="281"/>
        <v/>
      </c>
      <c r="K2607" s="6" t="str">
        <f>IF(AND(税费设置!$B$5="是",G2607="个人支出",J2607="应税"),"是","否")</f>
        <v>否</v>
      </c>
      <c r="L2607" s="8">
        <f t="shared" si="282"/>
        <v>0</v>
      </c>
      <c r="M2607" s="8">
        <f t="shared" si="283"/>
        <v>0</v>
      </c>
      <c r="N2607" s="8">
        <f t="shared" si="284"/>
        <v>0</v>
      </c>
      <c r="O2607" s="8">
        <f t="shared" si="285"/>
        <v>0</v>
      </c>
      <c r="P2607" s="8">
        <f>IF(K2607&lt;&gt;"是",0,IF(税费设置!$B$6="是",E2607/(1+税费设置!$B$10),E2607))</f>
        <v>0</v>
      </c>
      <c r="Q2607" s="8">
        <f>IF(K2607&lt;&gt;"是",0,P2607*税费设置!$B$8)</f>
        <v>0</v>
      </c>
      <c r="R2607" s="8">
        <f>IF(K2607&lt;&gt;"是",0,P2607*税费设置!$B$9)</f>
        <v>0</v>
      </c>
      <c r="S2607" s="8">
        <f t="shared" si="286"/>
        <v>0</v>
      </c>
    </row>
    <row r="2608" spans="1:19" ht="13.9">
      <c r="A2608" s="6" t="str">
        <f>IF(总支出!A2608="","",总支出!A2608)</f>
        <v/>
      </c>
      <c r="B2608" s="7" t="str">
        <f>IF(总支出!B2608="","",总支出!B2608)</f>
        <v/>
      </c>
      <c r="C2608" s="6" t="str">
        <f t="shared" si="280"/>
        <v/>
      </c>
      <c r="D2608" s="6" t="str">
        <f>IF(总支出!C2608="","",总支出!C2608)</f>
        <v/>
      </c>
      <c r="E2608" s="8" t="str">
        <f>IF(总支出!D2608="","",总支出!D2608)</f>
        <v/>
      </c>
      <c r="F2608" s="6" t="str">
        <f>IF(总支出!E2608="","",总支出!E2608)</f>
        <v/>
      </c>
      <c r="G2608" s="6" t="str">
        <f>IF(总支出!H2608="","",总支出!H2608)</f>
        <v/>
      </c>
      <c r="H2608" s="6" t="str">
        <f>IF(总支出!I2608="","自动",总支出!I2608)</f>
        <v>自动</v>
      </c>
      <c r="I2608" s="6" t="str">
        <f>IF(F2608="","",IFERROR(VLOOKUP(F2608,税费设置!$A$15:$B$27,2,FALSE),"含税不明"))</f>
        <v/>
      </c>
      <c r="J2608" s="6" t="str">
        <f t="shared" si="281"/>
        <v/>
      </c>
      <c r="K2608" s="6" t="str">
        <f>IF(AND(税费设置!$B$5="是",G2608="个人支出",J2608="应税"),"是","否")</f>
        <v>否</v>
      </c>
      <c r="L2608" s="8">
        <f t="shared" si="282"/>
        <v>0</v>
      </c>
      <c r="M2608" s="8">
        <f t="shared" si="283"/>
        <v>0</v>
      </c>
      <c r="N2608" s="8">
        <f t="shared" si="284"/>
        <v>0</v>
      </c>
      <c r="O2608" s="8">
        <f t="shared" si="285"/>
        <v>0</v>
      </c>
      <c r="P2608" s="8">
        <f>IF(K2608&lt;&gt;"是",0,IF(税费设置!$B$6="是",E2608/(1+税费设置!$B$10),E2608))</f>
        <v>0</v>
      </c>
      <c r="Q2608" s="8">
        <f>IF(K2608&lt;&gt;"是",0,P2608*税费设置!$B$8)</f>
        <v>0</v>
      </c>
      <c r="R2608" s="8">
        <f>IF(K2608&lt;&gt;"是",0,P2608*税费设置!$B$9)</f>
        <v>0</v>
      </c>
      <c r="S2608" s="8">
        <f t="shared" si="286"/>
        <v>0</v>
      </c>
    </row>
    <row r="2609" spans="1:19" ht="13.9">
      <c r="A2609" s="6" t="str">
        <f>IF(总支出!A2609="","",总支出!A2609)</f>
        <v/>
      </c>
      <c r="B2609" s="7" t="str">
        <f>IF(总支出!B2609="","",总支出!B2609)</f>
        <v/>
      </c>
      <c r="C2609" s="6" t="str">
        <f t="shared" si="280"/>
        <v/>
      </c>
      <c r="D2609" s="6" t="str">
        <f>IF(总支出!C2609="","",总支出!C2609)</f>
        <v/>
      </c>
      <c r="E2609" s="8" t="str">
        <f>IF(总支出!D2609="","",总支出!D2609)</f>
        <v/>
      </c>
      <c r="F2609" s="6" t="str">
        <f>IF(总支出!E2609="","",总支出!E2609)</f>
        <v/>
      </c>
      <c r="G2609" s="6" t="str">
        <f>IF(总支出!H2609="","",总支出!H2609)</f>
        <v/>
      </c>
      <c r="H2609" s="6" t="str">
        <f>IF(总支出!I2609="","自动",总支出!I2609)</f>
        <v>自动</v>
      </c>
      <c r="I2609" s="6" t="str">
        <f>IF(F2609="","",IFERROR(VLOOKUP(F2609,税费设置!$A$15:$B$27,2,FALSE),"含税不明"))</f>
        <v/>
      </c>
      <c r="J2609" s="6" t="str">
        <f t="shared" si="281"/>
        <v/>
      </c>
      <c r="K2609" s="6" t="str">
        <f>IF(AND(税费设置!$B$5="是",G2609="个人支出",J2609="应税"),"是","否")</f>
        <v>否</v>
      </c>
      <c r="L2609" s="8">
        <f t="shared" si="282"/>
        <v>0</v>
      </c>
      <c r="M2609" s="8">
        <f t="shared" si="283"/>
        <v>0</v>
      </c>
      <c r="N2609" s="8">
        <f t="shared" si="284"/>
        <v>0</v>
      </c>
      <c r="O2609" s="8">
        <f t="shared" si="285"/>
        <v>0</v>
      </c>
      <c r="P2609" s="8">
        <f>IF(K2609&lt;&gt;"是",0,IF(税费设置!$B$6="是",E2609/(1+税费设置!$B$10),E2609))</f>
        <v>0</v>
      </c>
      <c r="Q2609" s="8">
        <f>IF(K2609&lt;&gt;"是",0,P2609*税费设置!$B$8)</f>
        <v>0</v>
      </c>
      <c r="R2609" s="8">
        <f>IF(K2609&lt;&gt;"是",0,P2609*税费设置!$B$9)</f>
        <v>0</v>
      </c>
      <c r="S2609" s="8">
        <f t="shared" si="286"/>
        <v>0</v>
      </c>
    </row>
    <row r="2610" spans="1:19" ht="13.9">
      <c r="A2610" s="6" t="str">
        <f>IF(总支出!A2610="","",总支出!A2610)</f>
        <v/>
      </c>
      <c r="B2610" s="7" t="str">
        <f>IF(总支出!B2610="","",总支出!B2610)</f>
        <v/>
      </c>
      <c r="C2610" s="6" t="str">
        <f t="shared" si="280"/>
        <v/>
      </c>
      <c r="D2610" s="6" t="str">
        <f>IF(总支出!C2610="","",总支出!C2610)</f>
        <v/>
      </c>
      <c r="E2610" s="8" t="str">
        <f>IF(总支出!D2610="","",总支出!D2610)</f>
        <v/>
      </c>
      <c r="F2610" s="6" t="str">
        <f>IF(总支出!E2610="","",总支出!E2610)</f>
        <v/>
      </c>
      <c r="G2610" s="6" t="str">
        <f>IF(总支出!H2610="","",总支出!H2610)</f>
        <v/>
      </c>
      <c r="H2610" s="6" t="str">
        <f>IF(总支出!I2610="","自动",总支出!I2610)</f>
        <v>自动</v>
      </c>
      <c r="I2610" s="6" t="str">
        <f>IF(F2610="","",IFERROR(VLOOKUP(F2610,税费设置!$A$15:$B$27,2,FALSE),"含税不明"))</f>
        <v/>
      </c>
      <c r="J2610" s="6" t="str">
        <f t="shared" si="281"/>
        <v/>
      </c>
      <c r="K2610" s="6" t="str">
        <f>IF(AND(税费设置!$B$5="是",G2610="个人支出",J2610="应税"),"是","否")</f>
        <v>否</v>
      </c>
      <c r="L2610" s="8">
        <f t="shared" si="282"/>
        <v>0</v>
      </c>
      <c r="M2610" s="8">
        <f t="shared" si="283"/>
        <v>0</v>
      </c>
      <c r="N2610" s="8">
        <f t="shared" si="284"/>
        <v>0</v>
      </c>
      <c r="O2610" s="8">
        <f t="shared" si="285"/>
        <v>0</v>
      </c>
      <c r="P2610" s="8">
        <f>IF(K2610&lt;&gt;"是",0,IF(税费设置!$B$6="是",E2610/(1+税费设置!$B$10),E2610))</f>
        <v>0</v>
      </c>
      <c r="Q2610" s="8">
        <f>IF(K2610&lt;&gt;"是",0,P2610*税费设置!$B$8)</f>
        <v>0</v>
      </c>
      <c r="R2610" s="8">
        <f>IF(K2610&lt;&gt;"是",0,P2610*税费设置!$B$9)</f>
        <v>0</v>
      </c>
      <c r="S2610" s="8">
        <f t="shared" si="286"/>
        <v>0</v>
      </c>
    </row>
    <row r="2611" spans="1:19" ht="13.9">
      <c r="A2611" s="6" t="str">
        <f>IF(总支出!A2611="","",总支出!A2611)</f>
        <v/>
      </c>
      <c r="B2611" s="7" t="str">
        <f>IF(总支出!B2611="","",总支出!B2611)</f>
        <v/>
      </c>
      <c r="C2611" s="6" t="str">
        <f t="shared" si="280"/>
        <v/>
      </c>
      <c r="D2611" s="6" t="str">
        <f>IF(总支出!C2611="","",总支出!C2611)</f>
        <v/>
      </c>
      <c r="E2611" s="8" t="str">
        <f>IF(总支出!D2611="","",总支出!D2611)</f>
        <v/>
      </c>
      <c r="F2611" s="6" t="str">
        <f>IF(总支出!E2611="","",总支出!E2611)</f>
        <v/>
      </c>
      <c r="G2611" s="6" t="str">
        <f>IF(总支出!H2611="","",总支出!H2611)</f>
        <v/>
      </c>
      <c r="H2611" s="6" t="str">
        <f>IF(总支出!I2611="","自动",总支出!I2611)</f>
        <v>自动</v>
      </c>
      <c r="I2611" s="6" t="str">
        <f>IF(F2611="","",IFERROR(VLOOKUP(F2611,税费设置!$A$15:$B$27,2,FALSE),"含税不明"))</f>
        <v/>
      </c>
      <c r="J2611" s="6" t="str">
        <f t="shared" si="281"/>
        <v/>
      </c>
      <c r="K2611" s="6" t="str">
        <f>IF(AND(税费设置!$B$5="是",G2611="个人支出",J2611="应税"),"是","否")</f>
        <v>否</v>
      </c>
      <c r="L2611" s="8">
        <f t="shared" si="282"/>
        <v>0</v>
      </c>
      <c r="M2611" s="8">
        <f t="shared" si="283"/>
        <v>0</v>
      </c>
      <c r="N2611" s="8">
        <f t="shared" si="284"/>
        <v>0</v>
      </c>
      <c r="O2611" s="8">
        <f t="shared" si="285"/>
        <v>0</v>
      </c>
      <c r="P2611" s="8">
        <f>IF(K2611&lt;&gt;"是",0,IF(税费设置!$B$6="是",E2611/(1+税费设置!$B$10),E2611))</f>
        <v>0</v>
      </c>
      <c r="Q2611" s="8">
        <f>IF(K2611&lt;&gt;"是",0,P2611*税费设置!$B$8)</f>
        <v>0</v>
      </c>
      <c r="R2611" s="8">
        <f>IF(K2611&lt;&gt;"是",0,P2611*税费设置!$B$9)</f>
        <v>0</v>
      </c>
      <c r="S2611" s="8">
        <f t="shared" si="286"/>
        <v>0</v>
      </c>
    </row>
    <row r="2612" spans="1:19" ht="13.9">
      <c r="A2612" s="6" t="str">
        <f>IF(总支出!A2612="","",总支出!A2612)</f>
        <v/>
      </c>
      <c r="B2612" s="7" t="str">
        <f>IF(总支出!B2612="","",总支出!B2612)</f>
        <v/>
      </c>
      <c r="C2612" s="6" t="str">
        <f t="shared" si="280"/>
        <v/>
      </c>
      <c r="D2612" s="6" t="str">
        <f>IF(总支出!C2612="","",总支出!C2612)</f>
        <v/>
      </c>
      <c r="E2612" s="8" t="str">
        <f>IF(总支出!D2612="","",总支出!D2612)</f>
        <v/>
      </c>
      <c r="F2612" s="6" t="str">
        <f>IF(总支出!E2612="","",总支出!E2612)</f>
        <v/>
      </c>
      <c r="G2612" s="6" t="str">
        <f>IF(总支出!H2612="","",总支出!H2612)</f>
        <v/>
      </c>
      <c r="H2612" s="6" t="str">
        <f>IF(总支出!I2612="","自动",总支出!I2612)</f>
        <v>自动</v>
      </c>
      <c r="I2612" s="6" t="str">
        <f>IF(F2612="","",IFERROR(VLOOKUP(F2612,税费设置!$A$15:$B$27,2,FALSE),"含税不明"))</f>
        <v/>
      </c>
      <c r="J2612" s="6" t="str">
        <f t="shared" si="281"/>
        <v/>
      </c>
      <c r="K2612" s="6" t="str">
        <f>IF(AND(税费设置!$B$5="是",G2612="个人支出",J2612="应税"),"是","否")</f>
        <v>否</v>
      </c>
      <c r="L2612" s="8">
        <f t="shared" si="282"/>
        <v>0</v>
      </c>
      <c r="M2612" s="8">
        <f t="shared" si="283"/>
        <v>0</v>
      </c>
      <c r="N2612" s="8">
        <f t="shared" si="284"/>
        <v>0</v>
      </c>
      <c r="O2612" s="8">
        <f t="shared" si="285"/>
        <v>0</v>
      </c>
      <c r="P2612" s="8">
        <f>IF(K2612&lt;&gt;"是",0,IF(税费设置!$B$6="是",E2612/(1+税费设置!$B$10),E2612))</f>
        <v>0</v>
      </c>
      <c r="Q2612" s="8">
        <f>IF(K2612&lt;&gt;"是",0,P2612*税费设置!$B$8)</f>
        <v>0</v>
      </c>
      <c r="R2612" s="8">
        <f>IF(K2612&lt;&gt;"是",0,P2612*税费设置!$B$9)</f>
        <v>0</v>
      </c>
      <c r="S2612" s="8">
        <f t="shared" si="286"/>
        <v>0</v>
      </c>
    </row>
    <row r="2613" spans="1:19" ht="13.9">
      <c r="A2613" s="6" t="str">
        <f>IF(总支出!A2613="","",总支出!A2613)</f>
        <v/>
      </c>
      <c r="B2613" s="7" t="str">
        <f>IF(总支出!B2613="","",总支出!B2613)</f>
        <v/>
      </c>
      <c r="C2613" s="6" t="str">
        <f t="shared" si="280"/>
        <v/>
      </c>
      <c r="D2613" s="6" t="str">
        <f>IF(总支出!C2613="","",总支出!C2613)</f>
        <v/>
      </c>
      <c r="E2613" s="8" t="str">
        <f>IF(总支出!D2613="","",总支出!D2613)</f>
        <v/>
      </c>
      <c r="F2613" s="6" t="str">
        <f>IF(总支出!E2613="","",总支出!E2613)</f>
        <v/>
      </c>
      <c r="G2613" s="6" t="str">
        <f>IF(总支出!H2613="","",总支出!H2613)</f>
        <v/>
      </c>
      <c r="H2613" s="6" t="str">
        <f>IF(总支出!I2613="","自动",总支出!I2613)</f>
        <v>自动</v>
      </c>
      <c r="I2613" s="6" t="str">
        <f>IF(F2613="","",IFERROR(VLOOKUP(F2613,税费设置!$A$15:$B$27,2,FALSE),"含税不明"))</f>
        <v/>
      </c>
      <c r="J2613" s="6" t="str">
        <f t="shared" si="281"/>
        <v/>
      </c>
      <c r="K2613" s="6" t="str">
        <f>IF(AND(税费设置!$B$5="是",G2613="个人支出",J2613="应税"),"是","否")</f>
        <v>否</v>
      </c>
      <c r="L2613" s="8">
        <f t="shared" si="282"/>
        <v>0</v>
      </c>
      <c r="M2613" s="8">
        <f t="shared" si="283"/>
        <v>0</v>
      </c>
      <c r="N2613" s="8">
        <f t="shared" si="284"/>
        <v>0</v>
      </c>
      <c r="O2613" s="8">
        <f t="shared" si="285"/>
        <v>0</v>
      </c>
      <c r="P2613" s="8">
        <f>IF(K2613&lt;&gt;"是",0,IF(税费设置!$B$6="是",E2613/(1+税费设置!$B$10),E2613))</f>
        <v>0</v>
      </c>
      <c r="Q2613" s="8">
        <f>IF(K2613&lt;&gt;"是",0,P2613*税费设置!$B$8)</f>
        <v>0</v>
      </c>
      <c r="R2613" s="8">
        <f>IF(K2613&lt;&gt;"是",0,P2613*税费设置!$B$9)</f>
        <v>0</v>
      </c>
      <c r="S2613" s="8">
        <f t="shared" si="286"/>
        <v>0</v>
      </c>
    </row>
    <row r="2614" spans="1:19" ht="13.9">
      <c r="A2614" s="6" t="str">
        <f>IF(总支出!A2614="","",总支出!A2614)</f>
        <v/>
      </c>
      <c r="B2614" s="7" t="str">
        <f>IF(总支出!B2614="","",总支出!B2614)</f>
        <v/>
      </c>
      <c r="C2614" s="6" t="str">
        <f t="shared" si="280"/>
        <v/>
      </c>
      <c r="D2614" s="6" t="str">
        <f>IF(总支出!C2614="","",总支出!C2614)</f>
        <v/>
      </c>
      <c r="E2614" s="8" t="str">
        <f>IF(总支出!D2614="","",总支出!D2614)</f>
        <v/>
      </c>
      <c r="F2614" s="6" t="str">
        <f>IF(总支出!E2614="","",总支出!E2614)</f>
        <v/>
      </c>
      <c r="G2614" s="6" t="str">
        <f>IF(总支出!H2614="","",总支出!H2614)</f>
        <v/>
      </c>
      <c r="H2614" s="6" t="str">
        <f>IF(总支出!I2614="","自动",总支出!I2614)</f>
        <v>自动</v>
      </c>
      <c r="I2614" s="6" t="str">
        <f>IF(F2614="","",IFERROR(VLOOKUP(F2614,税费设置!$A$15:$B$27,2,FALSE),"含税不明"))</f>
        <v/>
      </c>
      <c r="J2614" s="6" t="str">
        <f t="shared" si="281"/>
        <v/>
      </c>
      <c r="K2614" s="6" t="str">
        <f>IF(AND(税费设置!$B$5="是",G2614="个人支出",J2614="应税"),"是","否")</f>
        <v>否</v>
      </c>
      <c r="L2614" s="8">
        <f t="shared" si="282"/>
        <v>0</v>
      </c>
      <c r="M2614" s="8">
        <f t="shared" si="283"/>
        <v>0</v>
      </c>
      <c r="N2614" s="8">
        <f t="shared" si="284"/>
        <v>0</v>
      </c>
      <c r="O2614" s="8">
        <f t="shared" si="285"/>
        <v>0</v>
      </c>
      <c r="P2614" s="8">
        <f>IF(K2614&lt;&gt;"是",0,IF(税费设置!$B$6="是",E2614/(1+税费设置!$B$10),E2614))</f>
        <v>0</v>
      </c>
      <c r="Q2614" s="8">
        <f>IF(K2614&lt;&gt;"是",0,P2614*税费设置!$B$8)</f>
        <v>0</v>
      </c>
      <c r="R2614" s="8">
        <f>IF(K2614&lt;&gt;"是",0,P2614*税费设置!$B$9)</f>
        <v>0</v>
      </c>
      <c r="S2614" s="8">
        <f t="shared" si="286"/>
        <v>0</v>
      </c>
    </row>
    <row r="2615" spans="1:19" ht="13.9">
      <c r="A2615" s="6" t="str">
        <f>IF(总支出!A2615="","",总支出!A2615)</f>
        <v/>
      </c>
      <c r="B2615" s="7" t="str">
        <f>IF(总支出!B2615="","",总支出!B2615)</f>
        <v/>
      </c>
      <c r="C2615" s="6" t="str">
        <f t="shared" si="280"/>
        <v/>
      </c>
      <c r="D2615" s="6" t="str">
        <f>IF(总支出!C2615="","",总支出!C2615)</f>
        <v/>
      </c>
      <c r="E2615" s="8" t="str">
        <f>IF(总支出!D2615="","",总支出!D2615)</f>
        <v/>
      </c>
      <c r="F2615" s="6" t="str">
        <f>IF(总支出!E2615="","",总支出!E2615)</f>
        <v/>
      </c>
      <c r="G2615" s="6" t="str">
        <f>IF(总支出!H2615="","",总支出!H2615)</f>
        <v/>
      </c>
      <c r="H2615" s="6" t="str">
        <f>IF(总支出!I2615="","自动",总支出!I2615)</f>
        <v>自动</v>
      </c>
      <c r="I2615" s="6" t="str">
        <f>IF(F2615="","",IFERROR(VLOOKUP(F2615,税费设置!$A$15:$B$27,2,FALSE),"含税不明"))</f>
        <v/>
      </c>
      <c r="J2615" s="6" t="str">
        <f t="shared" si="281"/>
        <v/>
      </c>
      <c r="K2615" s="6" t="str">
        <f>IF(AND(税费设置!$B$5="是",G2615="个人支出",J2615="应税"),"是","否")</f>
        <v>否</v>
      </c>
      <c r="L2615" s="8">
        <f t="shared" si="282"/>
        <v>0</v>
      </c>
      <c r="M2615" s="8">
        <f t="shared" si="283"/>
        <v>0</v>
      </c>
      <c r="N2615" s="8">
        <f t="shared" si="284"/>
        <v>0</v>
      </c>
      <c r="O2615" s="8">
        <f t="shared" si="285"/>
        <v>0</v>
      </c>
      <c r="P2615" s="8">
        <f>IF(K2615&lt;&gt;"是",0,IF(税费设置!$B$6="是",E2615/(1+税费设置!$B$10),E2615))</f>
        <v>0</v>
      </c>
      <c r="Q2615" s="8">
        <f>IF(K2615&lt;&gt;"是",0,P2615*税费设置!$B$8)</f>
        <v>0</v>
      </c>
      <c r="R2615" s="8">
        <f>IF(K2615&lt;&gt;"是",0,P2615*税费设置!$B$9)</f>
        <v>0</v>
      </c>
      <c r="S2615" s="8">
        <f t="shared" si="286"/>
        <v>0</v>
      </c>
    </row>
    <row r="2616" spans="1:19" ht="13.9">
      <c r="A2616" s="6" t="str">
        <f>IF(总支出!A2616="","",总支出!A2616)</f>
        <v/>
      </c>
      <c r="B2616" s="7" t="str">
        <f>IF(总支出!B2616="","",总支出!B2616)</f>
        <v/>
      </c>
      <c r="C2616" s="6" t="str">
        <f t="shared" si="280"/>
        <v/>
      </c>
      <c r="D2616" s="6" t="str">
        <f>IF(总支出!C2616="","",总支出!C2616)</f>
        <v/>
      </c>
      <c r="E2616" s="8" t="str">
        <f>IF(总支出!D2616="","",总支出!D2616)</f>
        <v/>
      </c>
      <c r="F2616" s="6" t="str">
        <f>IF(总支出!E2616="","",总支出!E2616)</f>
        <v/>
      </c>
      <c r="G2616" s="6" t="str">
        <f>IF(总支出!H2616="","",总支出!H2616)</f>
        <v/>
      </c>
      <c r="H2616" s="6" t="str">
        <f>IF(总支出!I2616="","自动",总支出!I2616)</f>
        <v>自动</v>
      </c>
      <c r="I2616" s="6" t="str">
        <f>IF(F2616="","",IFERROR(VLOOKUP(F2616,税费设置!$A$15:$B$27,2,FALSE),"含税不明"))</f>
        <v/>
      </c>
      <c r="J2616" s="6" t="str">
        <f t="shared" si="281"/>
        <v/>
      </c>
      <c r="K2616" s="6" t="str">
        <f>IF(AND(税费设置!$B$5="是",G2616="个人支出",J2616="应税"),"是","否")</f>
        <v>否</v>
      </c>
      <c r="L2616" s="8">
        <f t="shared" si="282"/>
        <v>0</v>
      </c>
      <c r="M2616" s="8">
        <f t="shared" si="283"/>
        <v>0</v>
      </c>
      <c r="N2616" s="8">
        <f t="shared" si="284"/>
        <v>0</v>
      </c>
      <c r="O2616" s="8">
        <f t="shared" si="285"/>
        <v>0</v>
      </c>
      <c r="P2616" s="8">
        <f>IF(K2616&lt;&gt;"是",0,IF(税费设置!$B$6="是",E2616/(1+税费设置!$B$10),E2616))</f>
        <v>0</v>
      </c>
      <c r="Q2616" s="8">
        <f>IF(K2616&lt;&gt;"是",0,P2616*税费设置!$B$8)</f>
        <v>0</v>
      </c>
      <c r="R2616" s="8">
        <f>IF(K2616&lt;&gt;"是",0,P2616*税费设置!$B$9)</f>
        <v>0</v>
      </c>
      <c r="S2616" s="8">
        <f t="shared" si="286"/>
        <v>0</v>
      </c>
    </row>
    <row r="2617" spans="1:19" ht="13.9">
      <c r="A2617" s="6" t="str">
        <f>IF(总支出!A2617="","",总支出!A2617)</f>
        <v/>
      </c>
      <c r="B2617" s="7" t="str">
        <f>IF(总支出!B2617="","",总支出!B2617)</f>
        <v/>
      </c>
      <c r="C2617" s="6" t="str">
        <f t="shared" si="280"/>
        <v/>
      </c>
      <c r="D2617" s="6" t="str">
        <f>IF(总支出!C2617="","",总支出!C2617)</f>
        <v/>
      </c>
      <c r="E2617" s="8" t="str">
        <f>IF(总支出!D2617="","",总支出!D2617)</f>
        <v/>
      </c>
      <c r="F2617" s="6" t="str">
        <f>IF(总支出!E2617="","",总支出!E2617)</f>
        <v/>
      </c>
      <c r="G2617" s="6" t="str">
        <f>IF(总支出!H2617="","",总支出!H2617)</f>
        <v/>
      </c>
      <c r="H2617" s="6" t="str">
        <f>IF(总支出!I2617="","自动",总支出!I2617)</f>
        <v>自动</v>
      </c>
      <c r="I2617" s="6" t="str">
        <f>IF(F2617="","",IFERROR(VLOOKUP(F2617,税费设置!$A$15:$B$27,2,FALSE),"含税不明"))</f>
        <v/>
      </c>
      <c r="J2617" s="6" t="str">
        <f t="shared" si="281"/>
        <v/>
      </c>
      <c r="K2617" s="6" t="str">
        <f>IF(AND(税费设置!$B$5="是",G2617="个人支出",J2617="应税"),"是","否")</f>
        <v>否</v>
      </c>
      <c r="L2617" s="8">
        <f t="shared" si="282"/>
        <v>0</v>
      </c>
      <c r="M2617" s="8">
        <f t="shared" si="283"/>
        <v>0</v>
      </c>
      <c r="N2617" s="8">
        <f t="shared" si="284"/>
        <v>0</v>
      </c>
      <c r="O2617" s="8">
        <f t="shared" si="285"/>
        <v>0</v>
      </c>
      <c r="P2617" s="8">
        <f>IF(K2617&lt;&gt;"是",0,IF(税费设置!$B$6="是",E2617/(1+税费设置!$B$10),E2617))</f>
        <v>0</v>
      </c>
      <c r="Q2617" s="8">
        <f>IF(K2617&lt;&gt;"是",0,P2617*税费设置!$B$8)</f>
        <v>0</v>
      </c>
      <c r="R2617" s="8">
        <f>IF(K2617&lt;&gt;"是",0,P2617*税费设置!$B$9)</f>
        <v>0</v>
      </c>
      <c r="S2617" s="8">
        <f t="shared" si="286"/>
        <v>0</v>
      </c>
    </row>
    <row r="2618" spans="1:19" ht="13.9">
      <c r="A2618" s="6" t="str">
        <f>IF(总支出!A2618="","",总支出!A2618)</f>
        <v/>
      </c>
      <c r="B2618" s="7" t="str">
        <f>IF(总支出!B2618="","",总支出!B2618)</f>
        <v/>
      </c>
      <c r="C2618" s="6" t="str">
        <f t="shared" si="280"/>
        <v/>
      </c>
      <c r="D2618" s="6" t="str">
        <f>IF(总支出!C2618="","",总支出!C2618)</f>
        <v/>
      </c>
      <c r="E2618" s="8" t="str">
        <f>IF(总支出!D2618="","",总支出!D2618)</f>
        <v/>
      </c>
      <c r="F2618" s="6" t="str">
        <f>IF(总支出!E2618="","",总支出!E2618)</f>
        <v/>
      </c>
      <c r="G2618" s="6" t="str">
        <f>IF(总支出!H2618="","",总支出!H2618)</f>
        <v/>
      </c>
      <c r="H2618" s="6" t="str">
        <f>IF(总支出!I2618="","自动",总支出!I2618)</f>
        <v>自动</v>
      </c>
      <c r="I2618" s="6" t="str">
        <f>IF(F2618="","",IFERROR(VLOOKUP(F2618,税费设置!$A$15:$B$27,2,FALSE),"含税不明"))</f>
        <v/>
      </c>
      <c r="J2618" s="6" t="str">
        <f t="shared" si="281"/>
        <v/>
      </c>
      <c r="K2618" s="6" t="str">
        <f>IF(AND(税费设置!$B$5="是",G2618="个人支出",J2618="应税"),"是","否")</f>
        <v>否</v>
      </c>
      <c r="L2618" s="8">
        <f t="shared" si="282"/>
        <v>0</v>
      </c>
      <c r="M2618" s="8">
        <f t="shared" si="283"/>
        <v>0</v>
      </c>
      <c r="N2618" s="8">
        <f t="shared" si="284"/>
        <v>0</v>
      </c>
      <c r="O2618" s="8">
        <f t="shared" si="285"/>
        <v>0</v>
      </c>
      <c r="P2618" s="8">
        <f>IF(K2618&lt;&gt;"是",0,IF(税费设置!$B$6="是",E2618/(1+税费设置!$B$10),E2618))</f>
        <v>0</v>
      </c>
      <c r="Q2618" s="8">
        <f>IF(K2618&lt;&gt;"是",0,P2618*税费设置!$B$8)</f>
        <v>0</v>
      </c>
      <c r="R2618" s="8">
        <f>IF(K2618&lt;&gt;"是",0,P2618*税费设置!$B$9)</f>
        <v>0</v>
      </c>
      <c r="S2618" s="8">
        <f t="shared" si="286"/>
        <v>0</v>
      </c>
    </row>
    <row r="2619" spans="1:19" ht="13.9">
      <c r="A2619" s="6" t="str">
        <f>IF(总支出!A2619="","",总支出!A2619)</f>
        <v/>
      </c>
      <c r="B2619" s="7" t="str">
        <f>IF(总支出!B2619="","",总支出!B2619)</f>
        <v/>
      </c>
      <c r="C2619" s="6" t="str">
        <f t="shared" si="280"/>
        <v/>
      </c>
      <c r="D2619" s="6" t="str">
        <f>IF(总支出!C2619="","",总支出!C2619)</f>
        <v/>
      </c>
      <c r="E2619" s="8" t="str">
        <f>IF(总支出!D2619="","",总支出!D2619)</f>
        <v/>
      </c>
      <c r="F2619" s="6" t="str">
        <f>IF(总支出!E2619="","",总支出!E2619)</f>
        <v/>
      </c>
      <c r="G2619" s="6" t="str">
        <f>IF(总支出!H2619="","",总支出!H2619)</f>
        <v/>
      </c>
      <c r="H2619" s="6" t="str">
        <f>IF(总支出!I2619="","自动",总支出!I2619)</f>
        <v>自动</v>
      </c>
      <c r="I2619" s="6" t="str">
        <f>IF(F2619="","",IFERROR(VLOOKUP(F2619,税费设置!$A$15:$B$27,2,FALSE),"含税不明"))</f>
        <v/>
      </c>
      <c r="J2619" s="6" t="str">
        <f t="shared" si="281"/>
        <v/>
      </c>
      <c r="K2619" s="6" t="str">
        <f>IF(AND(税费设置!$B$5="是",G2619="个人支出",J2619="应税"),"是","否")</f>
        <v>否</v>
      </c>
      <c r="L2619" s="8">
        <f t="shared" si="282"/>
        <v>0</v>
      </c>
      <c r="M2619" s="8">
        <f t="shared" si="283"/>
        <v>0</v>
      </c>
      <c r="N2619" s="8">
        <f t="shared" si="284"/>
        <v>0</v>
      </c>
      <c r="O2619" s="8">
        <f t="shared" si="285"/>
        <v>0</v>
      </c>
      <c r="P2619" s="8">
        <f>IF(K2619&lt;&gt;"是",0,IF(税费设置!$B$6="是",E2619/(1+税费设置!$B$10),E2619))</f>
        <v>0</v>
      </c>
      <c r="Q2619" s="8">
        <f>IF(K2619&lt;&gt;"是",0,P2619*税费设置!$B$8)</f>
        <v>0</v>
      </c>
      <c r="R2619" s="8">
        <f>IF(K2619&lt;&gt;"是",0,P2619*税费设置!$B$9)</f>
        <v>0</v>
      </c>
      <c r="S2619" s="8">
        <f t="shared" si="286"/>
        <v>0</v>
      </c>
    </row>
    <row r="2620" spans="1:19" ht="13.9">
      <c r="A2620" s="6" t="str">
        <f>IF(总支出!A2620="","",总支出!A2620)</f>
        <v/>
      </c>
      <c r="B2620" s="7" t="str">
        <f>IF(总支出!B2620="","",总支出!B2620)</f>
        <v/>
      </c>
      <c r="C2620" s="6" t="str">
        <f t="shared" si="280"/>
        <v/>
      </c>
      <c r="D2620" s="6" t="str">
        <f>IF(总支出!C2620="","",总支出!C2620)</f>
        <v/>
      </c>
      <c r="E2620" s="8" t="str">
        <f>IF(总支出!D2620="","",总支出!D2620)</f>
        <v/>
      </c>
      <c r="F2620" s="6" t="str">
        <f>IF(总支出!E2620="","",总支出!E2620)</f>
        <v/>
      </c>
      <c r="G2620" s="6" t="str">
        <f>IF(总支出!H2620="","",总支出!H2620)</f>
        <v/>
      </c>
      <c r="H2620" s="6" t="str">
        <f>IF(总支出!I2620="","自动",总支出!I2620)</f>
        <v>自动</v>
      </c>
      <c r="I2620" s="6" t="str">
        <f>IF(F2620="","",IFERROR(VLOOKUP(F2620,税费设置!$A$15:$B$27,2,FALSE),"含税不明"))</f>
        <v/>
      </c>
      <c r="J2620" s="6" t="str">
        <f t="shared" si="281"/>
        <v/>
      </c>
      <c r="K2620" s="6" t="str">
        <f>IF(AND(税费设置!$B$5="是",G2620="个人支出",J2620="应税"),"是","否")</f>
        <v>否</v>
      </c>
      <c r="L2620" s="8">
        <f t="shared" si="282"/>
        <v>0</v>
      </c>
      <c r="M2620" s="8">
        <f t="shared" si="283"/>
        <v>0</v>
      </c>
      <c r="N2620" s="8">
        <f t="shared" si="284"/>
        <v>0</v>
      </c>
      <c r="O2620" s="8">
        <f t="shared" si="285"/>
        <v>0</v>
      </c>
      <c r="P2620" s="8">
        <f>IF(K2620&lt;&gt;"是",0,IF(税费设置!$B$6="是",E2620/(1+税费设置!$B$10),E2620))</f>
        <v>0</v>
      </c>
      <c r="Q2620" s="8">
        <f>IF(K2620&lt;&gt;"是",0,P2620*税费设置!$B$8)</f>
        <v>0</v>
      </c>
      <c r="R2620" s="8">
        <f>IF(K2620&lt;&gt;"是",0,P2620*税费设置!$B$9)</f>
        <v>0</v>
      </c>
      <c r="S2620" s="8">
        <f t="shared" si="286"/>
        <v>0</v>
      </c>
    </row>
    <row r="2621" spans="1:19" ht="13.9">
      <c r="A2621" s="6" t="str">
        <f>IF(总支出!A2621="","",总支出!A2621)</f>
        <v/>
      </c>
      <c r="B2621" s="7" t="str">
        <f>IF(总支出!B2621="","",总支出!B2621)</f>
        <v/>
      </c>
      <c r="C2621" s="6" t="str">
        <f t="shared" si="280"/>
        <v/>
      </c>
      <c r="D2621" s="6" t="str">
        <f>IF(总支出!C2621="","",总支出!C2621)</f>
        <v/>
      </c>
      <c r="E2621" s="8" t="str">
        <f>IF(总支出!D2621="","",总支出!D2621)</f>
        <v/>
      </c>
      <c r="F2621" s="6" t="str">
        <f>IF(总支出!E2621="","",总支出!E2621)</f>
        <v/>
      </c>
      <c r="G2621" s="6" t="str">
        <f>IF(总支出!H2621="","",总支出!H2621)</f>
        <v/>
      </c>
      <c r="H2621" s="6" t="str">
        <f>IF(总支出!I2621="","自动",总支出!I2621)</f>
        <v>自动</v>
      </c>
      <c r="I2621" s="6" t="str">
        <f>IF(F2621="","",IFERROR(VLOOKUP(F2621,税费设置!$A$15:$B$27,2,FALSE),"含税不明"))</f>
        <v/>
      </c>
      <c r="J2621" s="6" t="str">
        <f t="shared" si="281"/>
        <v/>
      </c>
      <c r="K2621" s="6" t="str">
        <f>IF(AND(税费设置!$B$5="是",G2621="个人支出",J2621="应税"),"是","否")</f>
        <v>否</v>
      </c>
      <c r="L2621" s="8">
        <f t="shared" si="282"/>
        <v>0</v>
      </c>
      <c r="M2621" s="8">
        <f t="shared" si="283"/>
        <v>0</v>
      </c>
      <c r="N2621" s="8">
        <f t="shared" si="284"/>
        <v>0</v>
      </c>
      <c r="O2621" s="8">
        <f t="shared" si="285"/>
        <v>0</v>
      </c>
      <c r="P2621" s="8">
        <f>IF(K2621&lt;&gt;"是",0,IF(税费设置!$B$6="是",E2621/(1+税费设置!$B$10),E2621))</f>
        <v>0</v>
      </c>
      <c r="Q2621" s="8">
        <f>IF(K2621&lt;&gt;"是",0,P2621*税费设置!$B$8)</f>
        <v>0</v>
      </c>
      <c r="R2621" s="8">
        <f>IF(K2621&lt;&gt;"是",0,P2621*税费设置!$B$9)</f>
        <v>0</v>
      </c>
      <c r="S2621" s="8">
        <f t="shared" si="286"/>
        <v>0</v>
      </c>
    </row>
    <row r="2622" spans="1:19" ht="13.9">
      <c r="A2622" s="6" t="str">
        <f>IF(总支出!A2622="","",总支出!A2622)</f>
        <v/>
      </c>
      <c r="B2622" s="7" t="str">
        <f>IF(总支出!B2622="","",总支出!B2622)</f>
        <v/>
      </c>
      <c r="C2622" s="6" t="str">
        <f t="shared" si="280"/>
        <v/>
      </c>
      <c r="D2622" s="6" t="str">
        <f>IF(总支出!C2622="","",总支出!C2622)</f>
        <v/>
      </c>
      <c r="E2622" s="8" t="str">
        <f>IF(总支出!D2622="","",总支出!D2622)</f>
        <v/>
      </c>
      <c r="F2622" s="6" t="str">
        <f>IF(总支出!E2622="","",总支出!E2622)</f>
        <v/>
      </c>
      <c r="G2622" s="6" t="str">
        <f>IF(总支出!H2622="","",总支出!H2622)</f>
        <v/>
      </c>
      <c r="H2622" s="6" t="str">
        <f>IF(总支出!I2622="","自动",总支出!I2622)</f>
        <v>自动</v>
      </c>
      <c r="I2622" s="6" t="str">
        <f>IF(F2622="","",IFERROR(VLOOKUP(F2622,税费设置!$A$15:$B$27,2,FALSE),"含税不明"))</f>
        <v/>
      </c>
      <c r="J2622" s="6" t="str">
        <f t="shared" si="281"/>
        <v/>
      </c>
      <c r="K2622" s="6" t="str">
        <f>IF(AND(税费设置!$B$5="是",G2622="个人支出",J2622="应税"),"是","否")</f>
        <v>否</v>
      </c>
      <c r="L2622" s="8">
        <f t="shared" si="282"/>
        <v>0</v>
      </c>
      <c r="M2622" s="8">
        <f t="shared" si="283"/>
        <v>0</v>
      </c>
      <c r="N2622" s="8">
        <f t="shared" si="284"/>
        <v>0</v>
      </c>
      <c r="O2622" s="8">
        <f t="shared" si="285"/>
        <v>0</v>
      </c>
      <c r="P2622" s="8">
        <f>IF(K2622&lt;&gt;"是",0,IF(税费设置!$B$6="是",E2622/(1+税费设置!$B$10),E2622))</f>
        <v>0</v>
      </c>
      <c r="Q2622" s="8">
        <f>IF(K2622&lt;&gt;"是",0,P2622*税费设置!$B$8)</f>
        <v>0</v>
      </c>
      <c r="R2622" s="8">
        <f>IF(K2622&lt;&gt;"是",0,P2622*税费设置!$B$9)</f>
        <v>0</v>
      </c>
      <c r="S2622" s="8">
        <f t="shared" si="286"/>
        <v>0</v>
      </c>
    </row>
    <row r="2623" spans="1:19" ht="13.9">
      <c r="A2623" s="6" t="str">
        <f>IF(总支出!A2623="","",总支出!A2623)</f>
        <v/>
      </c>
      <c r="B2623" s="7" t="str">
        <f>IF(总支出!B2623="","",总支出!B2623)</f>
        <v/>
      </c>
      <c r="C2623" s="6" t="str">
        <f t="shared" si="280"/>
        <v/>
      </c>
      <c r="D2623" s="6" t="str">
        <f>IF(总支出!C2623="","",总支出!C2623)</f>
        <v/>
      </c>
      <c r="E2623" s="8" t="str">
        <f>IF(总支出!D2623="","",总支出!D2623)</f>
        <v/>
      </c>
      <c r="F2623" s="6" t="str">
        <f>IF(总支出!E2623="","",总支出!E2623)</f>
        <v/>
      </c>
      <c r="G2623" s="6" t="str">
        <f>IF(总支出!H2623="","",总支出!H2623)</f>
        <v/>
      </c>
      <c r="H2623" s="6" t="str">
        <f>IF(总支出!I2623="","自动",总支出!I2623)</f>
        <v>自动</v>
      </c>
      <c r="I2623" s="6" t="str">
        <f>IF(F2623="","",IFERROR(VLOOKUP(F2623,税费设置!$A$15:$B$27,2,FALSE),"含税不明"))</f>
        <v/>
      </c>
      <c r="J2623" s="6" t="str">
        <f t="shared" si="281"/>
        <v/>
      </c>
      <c r="K2623" s="6" t="str">
        <f>IF(AND(税费设置!$B$5="是",G2623="个人支出",J2623="应税"),"是","否")</f>
        <v>否</v>
      </c>
      <c r="L2623" s="8">
        <f t="shared" si="282"/>
        <v>0</v>
      </c>
      <c r="M2623" s="8">
        <f t="shared" si="283"/>
        <v>0</v>
      </c>
      <c r="N2623" s="8">
        <f t="shared" si="284"/>
        <v>0</v>
      </c>
      <c r="O2623" s="8">
        <f t="shared" si="285"/>
        <v>0</v>
      </c>
      <c r="P2623" s="8">
        <f>IF(K2623&lt;&gt;"是",0,IF(税费设置!$B$6="是",E2623/(1+税费设置!$B$10),E2623))</f>
        <v>0</v>
      </c>
      <c r="Q2623" s="8">
        <f>IF(K2623&lt;&gt;"是",0,P2623*税费设置!$B$8)</f>
        <v>0</v>
      </c>
      <c r="R2623" s="8">
        <f>IF(K2623&lt;&gt;"是",0,P2623*税费设置!$B$9)</f>
        <v>0</v>
      </c>
      <c r="S2623" s="8">
        <f t="shared" si="286"/>
        <v>0</v>
      </c>
    </row>
    <row r="2624" spans="1:19" ht="13.9">
      <c r="A2624" s="6" t="str">
        <f>IF(总支出!A2624="","",总支出!A2624)</f>
        <v/>
      </c>
      <c r="B2624" s="7" t="str">
        <f>IF(总支出!B2624="","",总支出!B2624)</f>
        <v/>
      </c>
      <c r="C2624" s="6" t="str">
        <f t="shared" si="280"/>
        <v/>
      </c>
      <c r="D2624" s="6" t="str">
        <f>IF(总支出!C2624="","",总支出!C2624)</f>
        <v/>
      </c>
      <c r="E2624" s="8" t="str">
        <f>IF(总支出!D2624="","",总支出!D2624)</f>
        <v/>
      </c>
      <c r="F2624" s="6" t="str">
        <f>IF(总支出!E2624="","",总支出!E2624)</f>
        <v/>
      </c>
      <c r="G2624" s="6" t="str">
        <f>IF(总支出!H2624="","",总支出!H2624)</f>
        <v/>
      </c>
      <c r="H2624" s="6" t="str">
        <f>IF(总支出!I2624="","自动",总支出!I2624)</f>
        <v>自动</v>
      </c>
      <c r="I2624" s="6" t="str">
        <f>IF(F2624="","",IFERROR(VLOOKUP(F2624,税费设置!$A$15:$B$27,2,FALSE),"含税不明"))</f>
        <v/>
      </c>
      <c r="J2624" s="6" t="str">
        <f t="shared" si="281"/>
        <v/>
      </c>
      <c r="K2624" s="6" t="str">
        <f>IF(AND(税费设置!$B$5="是",G2624="个人支出",J2624="应税"),"是","否")</f>
        <v>否</v>
      </c>
      <c r="L2624" s="8">
        <f t="shared" si="282"/>
        <v>0</v>
      </c>
      <c r="M2624" s="8">
        <f t="shared" si="283"/>
        <v>0</v>
      </c>
      <c r="N2624" s="8">
        <f t="shared" si="284"/>
        <v>0</v>
      </c>
      <c r="O2624" s="8">
        <f t="shared" si="285"/>
        <v>0</v>
      </c>
      <c r="P2624" s="8">
        <f>IF(K2624&lt;&gt;"是",0,IF(税费设置!$B$6="是",E2624/(1+税费设置!$B$10),E2624))</f>
        <v>0</v>
      </c>
      <c r="Q2624" s="8">
        <f>IF(K2624&lt;&gt;"是",0,P2624*税费设置!$B$8)</f>
        <v>0</v>
      </c>
      <c r="R2624" s="8">
        <f>IF(K2624&lt;&gt;"是",0,P2624*税费设置!$B$9)</f>
        <v>0</v>
      </c>
      <c r="S2624" s="8">
        <f t="shared" si="286"/>
        <v>0</v>
      </c>
    </row>
    <row r="2625" spans="1:19" ht="13.9">
      <c r="A2625" s="6" t="str">
        <f>IF(总支出!A2625="","",总支出!A2625)</f>
        <v/>
      </c>
      <c r="B2625" s="7" t="str">
        <f>IF(总支出!B2625="","",总支出!B2625)</f>
        <v/>
      </c>
      <c r="C2625" s="6" t="str">
        <f t="shared" si="280"/>
        <v/>
      </c>
      <c r="D2625" s="6" t="str">
        <f>IF(总支出!C2625="","",总支出!C2625)</f>
        <v/>
      </c>
      <c r="E2625" s="8" t="str">
        <f>IF(总支出!D2625="","",总支出!D2625)</f>
        <v/>
      </c>
      <c r="F2625" s="6" t="str">
        <f>IF(总支出!E2625="","",总支出!E2625)</f>
        <v/>
      </c>
      <c r="G2625" s="6" t="str">
        <f>IF(总支出!H2625="","",总支出!H2625)</f>
        <v/>
      </c>
      <c r="H2625" s="6" t="str">
        <f>IF(总支出!I2625="","自动",总支出!I2625)</f>
        <v>自动</v>
      </c>
      <c r="I2625" s="6" t="str">
        <f>IF(F2625="","",IFERROR(VLOOKUP(F2625,税费设置!$A$15:$B$27,2,FALSE),"含税不明"))</f>
        <v/>
      </c>
      <c r="J2625" s="6" t="str">
        <f t="shared" si="281"/>
        <v/>
      </c>
      <c r="K2625" s="6" t="str">
        <f>IF(AND(税费设置!$B$5="是",G2625="个人支出",J2625="应税"),"是","否")</f>
        <v>否</v>
      </c>
      <c r="L2625" s="8">
        <f t="shared" si="282"/>
        <v>0</v>
      </c>
      <c r="M2625" s="8">
        <f t="shared" si="283"/>
        <v>0</v>
      </c>
      <c r="N2625" s="8">
        <f t="shared" si="284"/>
        <v>0</v>
      </c>
      <c r="O2625" s="8">
        <f t="shared" si="285"/>
        <v>0</v>
      </c>
      <c r="P2625" s="8">
        <f>IF(K2625&lt;&gt;"是",0,IF(税费设置!$B$6="是",E2625/(1+税费设置!$B$10),E2625))</f>
        <v>0</v>
      </c>
      <c r="Q2625" s="8">
        <f>IF(K2625&lt;&gt;"是",0,P2625*税费设置!$B$8)</f>
        <v>0</v>
      </c>
      <c r="R2625" s="8">
        <f>IF(K2625&lt;&gt;"是",0,P2625*税费设置!$B$9)</f>
        <v>0</v>
      </c>
      <c r="S2625" s="8">
        <f t="shared" si="286"/>
        <v>0</v>
      </c>
    </row>
    <row r="2626" spans="1:19" ht="13.9">
      <c r="A2626" s="6" t="str">
        <f>IF(总支出!A2626="","",总支出!A2626)</f>
        <v/>
      </c>
      <c r="B2626" s="7" t="str">
        <f>IF(总支出!B2626="","",总支出!B2626)</f>
        <v/>
      </c>
      <c r="C2626" s="6" t="str">
        <f t="shared" si="280"/>
        <v/>
      </c>
      <c r="D2626" s="6" t="str">
        <f>IF(总支出!C2626="","",总支出!C2626)</f>
        <v/>
      </c>
      <c r="E2626" s="8" t="str">
        <f>IF(总支出!D2626="","",总支出!D2626)</f>
        <v/>
      </c>
      <c r="F2626" s="6" t="str">
        <f>IF(总支出!E2626="","",总支出!E2626)</f>
        <v/>
      </c>
      <c r="G2626" s="6" t="str">
        <f>IF(总支出!H2626="","",总支出!H2626)</f>
        <v/>
      </c>
      <c r="H2626" s="6" t="str">
        <f>IF(总支出!I2626="","自动",总支出!I2626)</f>
        <v>自动</v>
      </c>
      <c r="I2626" s="6" t="str">
        <f>IF(F2626="","",IFERROR(VLOOKUP(F2626,税费设置!$A$15:$B$27,2,FALSE),"含税不明"))</f>
        <v/>
      </c>
      <c r="J2626" s="6" t="str">
        <f t="shared" si="281"/>
        <v/>
      </c>
      <c r="K2626" s="6" t="str">
        <f>IF(AND(税费设置!$B$5="是",G2626="个人支出",J2626="应税"),"是","否")</f>
        <v>否</v>
      </c>
      <c r="L2626" s="8">
        <f t="shared" si="282"/>
        <v>0</v>
      </c>
      <c r="M2626" s="8">
        <f t="shared" si="283"/>
        <v>0</v>
      </c>
      <c r="N2626" s="8">
        <f t="shared" si="284"/>
        <v>0</v>
      </c>
      <c r="O2626" s="8">
        <f t="shared" si="285"/>
        <v>0</v>
      </c>
      <c r="P2626" s="8">
        <f>IF(K2626&lt;&gt;"是",0,IF(税费设置!$B$6="是",E2626/(1+税费设置!$B$10),E2626))</f>
        <v>0</v>
      </c>
      <c r="Q2626" s="8">
        <f>IF(K2626&lt;&gt;"是",0,P2626*税费设置!$B$8)</f>
        <v>0</v>
      </c>
      <c r="R2626" s="8">
        <f>IF(K2626&lt;&gt;"是",0,P2626*税费设置!$B$9)</f>
        <v>0</v>
      </c>
      <c r="S2626" s="8">
        <f t="shared" si="286"/>
        <v>0</v>
      </c>
    </row>
    <row r="2627" spans="1:19" ht="13.9">
      <c r="A2627" s="6" t="str">
        <f>IF(总支出!A2627="","",总支出!A2627)</f>
        <v/>
      </c>
      <c r="B2627" s="7" t="str">
        <f>IF(总支出!B2627="","",总支出!B2627)</f>
        <v/>
      </c>
      <c r="C2627" s="6" t="str">
        <f t="shared" si="280"/>
        <v/>
      </c>
      <c r="D2627" s="6" t="str">
        <f>IF(总支出!C2627="","",总支出!C2627)</f>
        <v/>
      </c>
      <c r="E2627" s="8" t="str">
        <f>IF(总支出!D2627="","",总支出!D2627)</f>
        <v/>
      </c>
      <c r="F2627" s="6" t="str">
        <f>IF(总支出!E2627="","",总支出!E2627)</f>
        <v/>
      </c>
      <c r="G2627" s="6" t="str">
        <f>IF(总支出!H2627="","",总支出!H2627)</f>
        <v/>
      </c>
      <c r="H2627" s="6" t="str">
        <f>IF(总支出!I2627="","自动",总支出!I2627)</f>
        <v>自动</v>
      </c>
      <c r="I2627" s="6" t="str">
        <f>IF(F2627="","",IFERROR(VLOOKUP(F2627,税费设置!$A$15:$B$27,2,FALSE),"含税不明"))</f>
        <v/>
      </c>
      <c r="J2627" s="6" t="str">
        <f t="shared" si="281"/>
        <v/>
      </c>
      <c r="K2627" s="6" t="str">
        <f>IF(AND(税费设置!$B$5="是",G2627="个人支出",J2627="应税"),"是","否")</f>
        <v>否</v>
      </c>
      <c r="L2627" s="8">
        <f t="shared" si="282"/>
        <v>0</v>
      </c>
      <c r="M2627" s="8">
        <f t="shared" si="283"/>
        <v>0</v>
      </c>
      <c r="N2627" s="8">
        <f t="shared" si="284"/>
        <v>0</v>
      </c>
      <c r="O2627" s="8">
        <f t="shared" si="285"/>
        <v>0</v>
      </c>
      <c r="P2627" s="8">
        <f>IF(K2627&lt;&gt;"是",0,IF(税费设置!$B$6="是",E2627/(1+税费设置!$B$10),E2627))</f>
        <v>0</v>
      </c>
      <c r="Q2627" s="8">
        <f>IF(K2627&lt;&gt;"是",0,P2627*税费设置!$B$8)</f>
        <v>0</v>
      </c>
      <c r="R2627" s="8">
        <f>IF(K2627&lt;&gt;"是",0,P2627*税费设置!$B$9)</f>
        <v>0</v>
      </c>
      <c r="S2627" s="8">
        <f t="shared" si="286"/>
        <v>0</v>
      </c>
    </row>
    <row r="2628" spans="1:19" ht="13.9">
      <c r="A2628" s="6" t="str">
        <f>IF(总支出!A2628="","",总支出!A2628)</f>
        <v/>
      </c>
      <c r="B2628" s="7" t="str">
        <f>IF(总支出!B2628="","",总支出!B2628)</f>
        <v/>
      </c>
      <c r="C2628" s="6" t="str">
        <f t="shared" ref="C2628:C2691" si="287">IF(B2628="","",TEXT(B2628,"yyyy-mm"))</f>
        <v/>
      </c>
      <c r="D2628" s="6" t="str">
        <f>IF(总支出!C2628="","",总支出!C2628)</f>
        <v/>
      </c>
      <c r="E2628" s="8" t="str">
        <f>IF(总支出!D2628="","",总支出!D2628)</f>
        <v/>
      </c>
      <c r="F2628" s="6" t="str">
        <f>IF(总支出!E2628="","",总支出!E2628)</f>
        <v/>
      </c>
      <c r="G2628" s="6" t="str">
        <f>IF(总支出!H2628="","",总支出!H2628)</f>
        <v/>
      </c>
      <c r="H2628" s="6" t="str">
        <f>IF(总支出!I2628="","自动",总支出!I2628)</f>
        <v>自动</v>
      </c>
      <c r="I2628" s="6" t="str">
        <f>IF(F2628="","",IFERROR(VLOOKUP(F2628,税费设置!$A$15:$B$27,2,FALSE),"含税不明"))</f>
        <v/>
      </c>
      <c r="J2628" s="6" t="str">
        <f t="shared" ref="J2628:J2691" si="288">IF(D2628="","",IF(H2628="自动",I2628,H2628))</f>
        <v/>
      </c>
      <c r="K2628" s="6" t="str">
        <f>IF(AND(税费设置!$B$5="是",G2628="个人支出",J2628="应税"),"是","否")</f>
        <v>否</v>
      </c>
      <c r="L2628" s="8">
        <f t="shared" ref="L2628:L2691" si="289">IF(K2628="是",E2628,0)</f>
        <v>0</v>
      </c>
      <c r="M2628" s="8">
        <f t="shared" ref="M2628:M2691" si="290">IF(AND(G2628="个人支出",J2628="零税率"),E2628,0)</f>
        <v>0</v>
      </c>
      <c r="N2628" s="8">
        <f t="shared" ref="N2628:N2691" si="291">IF(AND(G2628="个人支出",J2628="免税"),E2628,0)</f>
        <v>0</v>
      </c>
      <c r="O2628" s="8">
        <f t="shared" ref="O2628:O2691" si="292">IF(AND(G2628="个人支出",OR(J2628="含税不明",J2628="不适用")),E2628,0)</f>
        <v>0</v>
      </c>
      <c r="P2628" s="8">
        <f>IF(K2628&lt;&gt;"是",0,IF(税费设置!$B$6="是",E2628/(1+税费设置!$B$10),E2628))</f>
        <v>0</v>
      </c>
      <c r="Q2628" s="8">
        <f>IF(K2628&lt;&gt;"是",0,P2628*税费设置!$B$8)</f>
        <v>0</v>
      </c>
      <c r="R2628" s="8">
        <f>IF(K2628&lt;&gt;"是",0,P2628*税费设置!$B$9)</f>
        <v>0</v>
      </c>
      <c r="S2628" s="8">
        <f t="shared" ref="S2628:S2691" si="293">Q2628+R2628</f>
        <v>0</v>
      </c>
    </row>
    <row r="2629" spans="1:19" ht="13.9">
      <c r="A2629" s="6" t="str">
        <f>IF(总支出!A2629="","",总支出!A2629)</f>
        <v/>
      </c>
      <c r="B2629" s="7" t="str">
        <f>IF(总支出!B2629="","",总支出!B2629)</f>
        <v/>
      </c>
      <c r="C2629" s="6" t="str">
        <f t="shared" si="287"/>
        <v/>
      </c>
      <c r="D2629" s="6" t="str">
        <f>IF(总支出!C2629="","",总支出!C2629)</f>
        <v/>
      </c>
      <c r="E2629" s="8" t="str">
        <f>IF(总支出!D2629="","",总支出!D2629)</f>
        <v/>
      </c>
      <c r="F2629" s="6" t="str">
        <f>IF(总支出!E2629="","",总支出!E2629)</f>
        <v/>
      </c>
      <c r="G2629" s="6" t="str">
        <f>IF(总支出!H2629="","",总支出!H2629)</f>
        <v/>
      </c>
      <c r="H2629" s="6" t="str">
        <f>IF(总支出!I2629="","自动",总支出!I2629)</f>
        <v>自动</v>
      </c>
      <c r="I2629" s="6" t="str">
        <f>IF(F2629="","",IFERROR(VLOOKUP(F2629,税费设置!$A$15:$B$27,2,FALSE),"含税不明"))</f>
        <v/>
      </c>
      <c r="J2629" s="6" t="str">
        <f t="shared" si="288"/>
        <v/>
      </c>
      <c r="K2629" s="6" t="str">
        <f>IF(AND(税费设置!$B$5="是",G2629="个人支出",J2629="应税"),"是","否")</f>
        <v>否</v>
      </c>
      <c r="L2629" s="8">
        <f t="shared" si="289"/>
        <v>0</v>
      </c>
      <c r="M2629" s="8">
        <f t="shared" si="290"/>
        <v>0</v>
      </c>
      <c r="N2629" s="8">
        <f t="shared" si="291"/>
        <v>0</v>
      </c>
      <c r="O2629" s="8">
        <f t="shared" si="292"/>
        <v>0</v>
      </c>
      <c r="P2629" s="8">
        <f>IF(K2629&lt;&gt;"是",0,IF(税费设置!$B$6="是",E2629/(1+税费设置!$B$10),E2629))</f>
        <v>0</v>
      </c>
      <c r="Q2629" s="8">
        <f>IF(K2629&lt;&gt;"是",0,P2629*税费设置!$B$8)</f>
        <v>0</v>
      </c>
      <c r="R2629" s="8">
        <f>IF(K2629&lt;&gt;"是",0,P2629*税费设置!$B$9)</f>
        <v>0</v>
      </c>
      <c r="S2629" s="8">
        <f t="shared" si="293"/>
        <v>0</v>
      </c>
    </row>
    <row r="2630" spans="1:19" ht="13.9">
      <c r="A2630" s="6" t="str">
        <f>IF(总支出!A2630="","",总支出!A2630)</f>
        <v/>
      </c>
      <c r="B2630" s="7" t="str">
        <f>IF(总支出!B2630="","",总支出!B2630)</f>
        <v/>
      </c>
      <c r="C2630" s="6" t="str">
        <f t="shared" si="287"/>
        <v/>
      </c>
      <c r="D2630" s="6" t="str">
        <f>IF(总支出!C2630="","",总支出!C2630)</f>
        <v/>
      </c>
      <c r="E2630" s="8" t="str">
        <f>IF(总支出!D2630="","",总支出!D2630)</f>
        <v/>
      </c>
      <c r="F2630" s="6" t="str">
        <f>IF(总支出!E2630="","",总支出!E2630)</f>
        <v/>
      </c>
      <c r="G2630" s="6" t="str">
        <f>IF(总支出!H2630="","",总支出!H2630)</f>
        <v/>
      </c>
      <c r="H2630" s="6" t="str">
        <f>IF(总支出!I2630="","自动",总支出!I2630)</f>
        <v>自动</v>
      </c>
      <c r="I2630" s="6" t="str">
        <f>IF(F2630="","",IFERROR(VLOOKUP(F2630,税费设置!$A$15:$B$27,2,FALSE),"含税不明"))</f>
        <v/>
      </c>
      <c r="J2630" s="6" t="str">
        <f t="shared" si="288"/>
        <v/>
      </c>
      <c r="K2630" s="6" t="str">
        <f>IF(AND(税费设置!$B$5="是",G2630="个人支出",J2630="应税"),"是","否")</f>
        <v>否</v>
      </c>
      <c r="L2630" s="8">
        <f t="shared" si="289"/>
        <v>0</v>
      </c>
      <c r="M2630" s="8">
        <f t="shared" si="290"/>
        <v>0</v>
      </c>
      <c r="N2630" s="8">
        <f t="shared" si="291"/>
        <v>0</v>
      </c>
      <c r="O2630" s="8">
        <f t="shared" si="292"/>
        <v>0</v>
      </c>
      <c r="P2630" s="8">
        <f>IF(K2630&lt;&gt;"是",0,IF(税费设置!$B$6="是",E2630/(1+税费设置!$B$10),E2630))</f>
        <v>0</v>
      </c>
      <c r="Q2630" s="8">
        <f>IF(K2630&lt;&gt;"是",0,P2630*税费设置!$B$8)</f>
        <v>0</v>
      </c>
      <c r="R2630" s="8">
        <f>IF(K2630&lt;&gt;"是",0,P2630*税费设置!$B$9)</f>
        <v>0</v>
      </c>
      <c r="S2630" s="8">
        <f t="shared" si="293"/>
        <v>0</v>
      </c>
    </row>
    <row r="2631" spans="1:19" ht="13.9">
      <c r="A2631" s="6" t="str">
        <f>IF(总支出!A2631="","",总支出!A2631)</f>
        <v/>
      </c>
      <c r="B2631" s="7" t="str">
        <f>IF(总支出!B2631="","",总支出!B2631)</f>
        <v/>
      </c>
      <c r="C2631" s="6" t="str">
        <f t="shared" si="287"/>
        <v/>
      </c>
      <c r="D2631" s="6" t="str">
        <f>IF(总支出!C2631="","",总支出!C2631)</f>
        <v/>
      </c>
      <c r="E2631" s="8" t="str">
        <f>IF(总支出!D2631="","",总支出!D2631)</f>
        <v/>
      </c>
      <c r="F2631" s="6" t="str">
        <f>IF(总支出!E2631="","",总支出!E2631)</f>
        <v/>
      </c>
      <c r="G2631" s="6" t="str">
        <f>IF(总支出!H2631="","",总支出!H2631)</f>
        <v/>
      </c>
      <c r="H2631" s="6" t="str">
        <f>IF(总支出!I2631="","自动",总支出!I2631)</f>
        <v>自动</v>
      </c>
      <c r="I2631" s="6" t="str">
        <f>IF(F2631="","",IFERROR(VLOOKUP(F2631,税费设置!$A$15:$B$27,2,FALSE),"含税不明"))</f>
        <v/>
      </c>
      <c r="J2631" s="6" t="str">
        <f t="shared" si="288"/>
        <v/>
      </c>
      <c r="K2631" s="6" t="str">
        <f>IF(AND(税费设置!$B$5="是",G2631="个人支出",J2631="应税"),"是","否")</f>
        <v>否</v>
      </c>
      <c r="L2631" s="8">
        <f t="shared" si="289"/>
        <v>0</v>
      </c>
      <c r="M2631" s="8">
        <f t="shared" si="290"/>
        <v>0</v>
      </c>
      <c r="N2631" s="8">
        <f t="shared" si="291"/>
        <v>0</v>
      </c>
      <c r="O2631" s="8">
        <f t="shared" si="292"/>
        <v>0</v>
      </c>
      <c r="P2631" s="8">
        <f>IF(K2631&lt;&gt;"是",0,IF(税费设置!$B$6="是",E2631/(1+税费设置!$B$10),E2631))</f>
        <v>0</v>
      </c>
      <c r="Q2631" s="8">
        <f>IF(K2631&lt;&gt;"是",0,P2631*税费设置!$B$8)</f>
        <v>0</v>
      </c>
      <c r="R2631" s="8">
        <f>IF(K2631&lt;&gt;"是",0,P2631*税费设置!$B$9)</f>
        <v>0</v>
      </c>
      <c r="S2631" s="8">
        <f t="shared" si="293"/>
        <v>0</v>
      </c>
    </row>
    <row r="2632" spans="1:19" ht="13.9">
      <c r="A2632" s="6" t="str">
        <f>IF(总支出!A2632="","",总支出!A2632)</f>
        <v/>
      </c>
      <c r="B2632" s="7" t="str">
        <f>IF(总支出!B2632="","",总支出!B2632)</f>
        <v/>
      </c>
      <c r="C2632" s="6" t="str">
        <f t="shared" si="287"/>
        <v/>
      </c>
      <c r="D2632" s="6" t="str">
        <f>IF(总支出!C2632="","",总支出!C2632)</f>
        <v/>
      </c>
      <c r="E2632" s="8" t="str">
        <f>IF(总支出!D2632="","",总支出!D2632)</f>
        <v/>
      </c>
      <c r="F2632" s="6" t="str">
        <f>IF(总支出!E2632="","",总支出!E2632)</f>
        <v/>
      </c>
      <c r="G2632" s="6" t="str">
        <f>IF(总支出!H2632="","",总支出!H2632)</f>
        <v/>
      </c>
      <c r="H2632" s="6" t="str">
        <f>IF(总支出!I2632="","自动",总支出!I2632)</f>
        <v>自动</v>
      </c>
      <c r="I2632" s="6" t="str">
        <f>IF(F2632="","",IFERROR(VLOOKUP(F2632,税费设置!$A$15:$B$27,2,FALSE),"含税不明"))</f>
        <v/>
      </c>
      <c r="J2632" s="6" t="str">
        <f t="shared" si="288"/>
        <v/>
      </c>
      <c r="K2632" s="6" t="str">
        <f>IF(AND(税费设置!$B$5="是",G2632="个人支出",J2632="应税"),"是","否")</f>
        <v>否</v>
      </c>
      <c r="L2632" s="8">
        <f t="shared" si="289"/>
        <v>0</v>
      </c>
      <c r="M2632" s="8">
        <f t="shared" si="290"/>
        <v>0</v>
      </c>
      <c r="N2632" s="8">
        <f t="shared" si="291"/>
        <v>0</v>
      </c>
      <c r="O2632" s="8">
        <f t="shared" si="292"/>
        <v>0</v>
      </c>
      <c r="P2632" s="8">
        <f>IF(K2632&lt;&gt;"是",0,IF(税费设置!$B$6="是",E2632/(1+税费设置!$B$10),E2632))</f>
        <v>0</v>
      </c>
      <c r="Q2632" s="8">
        <f>IF(K2632&lt;&gt;"是",0,P2632*税费设置!$B$8)</f>
        <v>0</v>
      </c>
      <c r="R2632" s="8">
        <f>IF(K2632&lt;&gt;"是",0,P2632*税费设置!$B$9)</f>
        <v>0</v>
      </c>
      <c r="S2632" s="8">
        <f t="shared" si="293"/>
        <v>0</v>
      </c>
    </row>
    <row r="2633" spans="1:19" ht="13.9">
      <c r="A2633" s="6" t="str">
        <f>IF(总支出!A2633="","",总支出!A2633)</f>
        <v/>
      </c>
      <c r="B2633" s="7" t="str">
        <f>IF(总支出!B2633="","",总支出!B2633)</f>
        <v/>
      </c>
      <c r="C2633" s="6" t="str">
        <f t="shared" si="287"/>
        <v/>
      </c>
      <c r="D2633" s="6" t="str">
        <f>IF(总支出!C2633="","",总支出!C2633)</f>
        <v/>
      </c>
      <c r="E2633" s="8" t="str">
        <f>IF(总支出!D2633="","",总支出!D2633)</f>
        <v/>
      </c>
      <c r="F2633" s="6" t="str">
        <f>IF(总支出!E2633="","",总支出!E2633)</f>
        <v/>
      </c>
      <c r="G2633" s="6" t="str">
        <f>IF(总支出!H2633="","",总支出!H2633)</f>
        <v/>
      </c>
      <c r="H2633" s="6" t="str">
        <f>IF(总支出!I2633="","自动",总支出!I2633)</f>
        <v>自动</v>
      </c>
      <c r="I2633" s="6" t="str">
        <f>IF(F2633="","",IFERROR(VLOOKUP(F2633,税费设置!$A$15:$B$27,2,FALSE),"含税不明"))</f>
        <v/>
      </c>
      <c r="J2633" s="6" t="str">
        <f t="shared" si="288"/>
        <v/>
      </c>
      <c r="K2633" s="6" t="str">
        <f>IF(AND(税费设置!$B$5="是",G2633="个人支出",J2633="应税"),"是","否")</f>
        <v>否</v>
      </c>
      <c r="L2633" s="8">
        <f t="shared" si="289"/>
        <v>0</v>
      </c>
      <c r="M2633" s="8">
        <f t="shared" si="290"/>
        <v>0</v>
      </c>
      <c r="N2633" s="8">
        <f t="shared" si="291"/>
        <v>0</v>
      </c>
      <c r="O2633" s="8">
        <f t="shared" si="292"/>
        <v>0</v>
      </c>
      <c r="P2633" s="8">
        <f>IF(K2633&lt;&gt;"是",0,IF(税费设置!$B$6="是",E2633/(1+税费设置!$B$10),E2633))</f>
        <v>0</v>
      </c>
      <c r="Q2633" s="8">
        <f>IF(K2633&lt;&gt;"是",0,P2633*税费设置!$B$8)</f>
        <v>0</v>
      </c>
      <c r="R2633" s="8">
        <f>IF(K2633&lt;&gt;"是",0,P2633*税费设置!$B$9)</f>
        <v>0</v>
      </c>
      <c r="S2633" s="8">
        <f t="shared" si="293"/>
        <v>0</v>
      </c>
    </row>
    <row r="2634" spans="1:19" ht="13.9">
      <c r="A2634" s="6" t="str">
        <f>IF(总支出!A2634="","",总支出!A2634)</f>
        <v/>
      </c>
      <c r="B2634" s="7" t="str">
        <f>IF(总支出!B2634="","",总支出!B2634)</f>
        <v/>
      </c>
      <c r="C2634" s="6" t="str">
        <f t="shared" si="287"/>
        <v/>
      </c>
      <c r="D2634" s="6" t="str">
        <f>IF(总支出!C2634="","",总支出!C2634)</f>
        <v/>
      </c>
      <c r="E2634" s="8" t="str">
        <f>IF(总支出!D2634="","",总支出!D2634)</f>
        <v/>
      </c>
      <c r="F2634" s="6" t="str">
        <f>IF(总支出!E2634="","",总支出!E2634)</f>
        <v/>
      </c>
      <c r="G2634" s="6" t="str">
        <f>IF(总支出!H2634="","",总支出!H2634)</f>
        <v/>
      </c>
      <c r="H2634" s="6" t="str">
        <f>IF(总支出!I2634="","自动",总支出!I2634)</f>
        <v>自动</v>
      </c>
      <c r="I2634" s="6" t="str">
        <f>IF(F2634="","",IFERROR(VLOOKUP(F2634,税费设置!$A$15:$B$27,2,FALSE),"含税不明"))</f>
        <v/>
      </c>
      <c r="J2634" s="6" t="str">
        <f t="shared" si="288"/>
        <v/>
      </c>
      <c r="K2634" s="6" t="str">
        <f>IF(AND(税费设置!$B$5="是",G2634="个人支出",J2634="应税"),"是","否")</f>
        <v>否</v>
      </c>
      <c r="L2634" s="8">
        <f t="shared" si="289"/>
        <v>0</v>
      </c>
      <c r="M2634" s="8">
        <f t="shared" si="290"/>
        <v>0</v>
      </c>
      <c r="N2634" s="8">
        <f t="shared" si="291"/>
        <v>0</v>
      </c>
      <c r="O2634" s="8">
        <f t="shared" si="292"/>
        <v>0</v>
      </c>
      <c r="P2634" s="8">
        <f>IF(K2634&lt;&gt;"是",0,IF(税费设置!$B$6="是",E2634/(1+税费设置!$B$10),E2634))</f>
        <v>0</v>
      </c>
      <c r="Q2634" s="8">
        <f>IF(K2634&lt;&gt;"是",0,P2634*税费设置!$B$8)</f>
        <v>0</v>
      </c>
      <c r="R2634" s="8">
        <f>IF(K2634&lt;&gt;"是",0,P2634*税费设置!$B$9)</f>
        <v>0</v>
      </c>
      <c r="S2634" s="8">
        <f t="shared" si="293"/>
        <v>0</v>
      </c>
    </row>
    <row r="2635" spans="1:19" ht="13.9">
      <c r="A2635" s="6" t="str">
        <f>IF(总支出!A2635="","",总支出!A2635)</f>
        <v/>
      </c>
      <c r="B2635" s="7" t="str">
        <f>IF(总支出!B2635="","",总支出!B2635)</f>
        <v/>
      </c>
      <c r="C2635" s="6" t="str">
        <f t="shared" si="287"/>
        <v/>
      </c>
      <c r="D2635" s="6" t="str">
        <f>IF(总支出!C2635="","",总支出!C2635)</f>
        <v/>
      </c>
      <c r="E2635" s="8" t="str">
        <f>IF(总支出!D2635="","",总支出!D2635)</f>
        <v/>
      </c>
      <c r="F2635" s="6" t="str">
        <f>IF(总支出!E2635="","",总支出!E2635)</f>
        <v/>
      </c>
      <c r="G2635" s="6" t="str">
        <f>IF(总支出!H2635="","",总支出!H2635)</f>
        <v/>
      </c>
      <c r="H2635" s="6" t="str">
        <f>IF(总支出!I2635="","自动",总支出!I2635)</f>
        <v>自动</v>
      </c>
      <c r="I2635" s="6" t="str">
        <f>IF(F2635="","",IFERROR(VLOOKUP(F2635,税费设置!$A$15:$B$27,2,FALSE),"含税不明"))</f>
        <v/>
      </c>
      <c r="J2635" s="6" t="str">
        <f t="shared" si="288"/>
        <v/>
      </c>
      <c r="K2635" s="6" t="str">
        <f>IF(AND(税费设置!$B$5="是",G2635="个人支出",J2635="应税"),"是","否")</f>
        <v>否</v>
      </c>
      <c r="L2635" s="8">
        <f t="shared" si="289"/>
        <v>0</v>
      </c>
      <c r="M2635" s="8">
        <f t="shared" si="290"/>
        <v>0</v>
      </c>
      <c r="N2635" s="8">
        <f t="shared" si="291"/>
        <v>0</v>
      </c>
      <c r="O2635" s="8">
        <f t="shared" si="292"/>
        <v>0</v>
      </c>
      <c r="P2635" s="8">
        <f>IF(K2635&lt;&gt;"是",0,IF(税费设置!$B$6="是",E2635/(1+税费设置!$B$10),E2635))</f>
        <v>0</v>
      </c>
      <c r="Q2635" s="8">
        <f>IF(K2635&lt;&gt;"是",0,P2635*税费设置!$B$8)</f>
        <v>0</v>
      </c>
      <c r="R2635" s="8">
        <f>IF(K2635&lt;&gt;"是",0,P2635*税费设置!$B$9)</f>
        <v>0</v>
      </c>
      <c r="S2635" s="8">
        <f t="shared" si="293"/>
        <v>0</v>
      </c>
    </row>
    <row r="2636" spans="1:19" ht="13.9">
      <c r="A2636" s="6" t="str">
        <f>IF(总支出!A2636="","",总支出!A2636)</f>
        <v/>
      </c>
      <c r="B2636" s="7" t="str">
        <f>IF(总支出!B2636="","",总支出!B2636)</f>
        <v/>
      </c>
      <c r="C2636" s="6" t="str">
        <f t="shared" si="287"/>
        <v/>
      </c>
      <c r="D2636" s="6" t="str">
        <f>IF(总支出!C2636="","",总支出!C2636)</f>
        <v/>
      </c>
      <c r="E2636" s="8" t="str">
        <f>IF(总支出!D2636="","",总支出!D2636)</f>
        <v/>
      </c>
      <c r="F2636" s="6" t="str">
        <f>IF(总支出!E2636="","",总支出!E2636)</f>
        <v/>
      </c>
      <c r="G2636" s="6" t="str">
        <f>IF(总支出!H2636="","",总支出!H2636)</f>
        <v/>
      </c>
      <c r="H2636" s="6" t="str">
        <f>IF(总支出!I2636="","自动",总支出!I2636)</f>
        <v>自动</v>
      </c>
      <c r="I2636" s="6" t="str">
        <f>IF(F2636="","",IFERROR(VLOOKUP(F2636,税费设置!$A$15:$B$27,2,FALSE),"含税不明"))</f>
        <v/>
      </c>
      <c r="J2636" s="6" t="str">
        <f t="shared" si="288"/>
        <v/>
      </c>
      <c r="K2636" s="6" t="str">
        <f>IF(AND(税费设置!$B$5="是",G2636="个人支出",J2636="应税"),"是","否")</f>
        <v>否</v>
      </c>
      <c r="L2636" s="8">
        <f t="shared" si="289"/>
        <v>0</v>
      </c>
      <c r="M2636" s="8">
        <f t="shared" si="290"/>
        <v>0</v>
      </c>
      <c r="N2636" s="8">
        <f t="shared" si="291"/>
        <v>0</v>
      </c>
      <c r="O2636" s="8">
        <f t="shared" si="292"/>
        <v>0</v>
      </c>
      <c r="P2636" s="8">
        <f>IF(K2636&lt;&gt;"是",0,IF(税费设置!$B$6="是",E2636/(1+税费设置!$B$10),E2636))</f>
        <v>0</v>
      </c>
      <c r="Q2636" s="8">
        <f>IF(K2636&lt;&gt;"是",0,P2636*税费设置!$B$8)</f>
        <v>0</v>
      </c>
      <c r="R2636" s="8">
        <f>IF(K2636&lt;&gt;"是",0,P2636*税费设置!$B$9)</f>
        <v>0</v>
      </c>
      <c r="S2636" s="8">
        <f t="shared" si="293"/>
        <v>0</v>
      </c>
    </row>
    <row r="2637" spans="1:19" ht="13.9">
      <c r="A2637" s="6" t="str">
        <f>IF(总支出!A2637="","",总支出!A2637)</f>
        <v/>
      </c>
      <c r="B2637" s="7" t="str">
        <f>IF(总支出!B2637="","",总支出!B2637)</f>
        <v/>
      </c>
      <c r="C2637" s="6" t="str">
        <f t="shared" si="287"/>
        <v/>
      </c>
      <c r="D2637" s="6" t="str">
        <f>IF(总支出!C2637="","",总支出!C2637)</f>
        <v/>
      </c>
      <c r="E2637" s="8" t="str">
        <f>IF(总支出!D2637="","",总支出!D2637)</f>
        <v/>
      </c>
      <c r="F2637" s="6" t="str">
        <f>IF(总支出!E2637="","",总支出!E2637)</f>
        <v/>
      </c>
      <c r="G2637" s="6" t="str">
        <f>IF(总支出!H2637="","",总支出!H2637)</f>
        <v/>
      </c>
      <c r="H2637" s="6" t="str">
        <f>IF(总支出!I2637="","自动",总支出!I2637)</f>
        <v>自动</v>
      </c>
      <c r="I2637" s="6" t="str">
        <f>IF(F2637="","",IFERROR(VLOOKUP(F2637,税费设置!$A$15:$B$27,2,FALSE),"含税不明"))</f>
        <v/>
      </c>
      <c r="J2637" s="6" t="str">
        <f t="shared" si="288"/>
        <v/>
      </c>
      <c r="K2637" s="6" t="str">
        <f>IF(AND(税费设置!$B$5="是",G2637="个人支出",J2637="应税"),"是","否")</f>
        <v>否</v>
      </c>
      <c r="L2637" s="8">
        <f t="shared" si="289"/>
        <v>0</v>
      </c>
      <c r="M2637" s="8">
        <f t="shared" si="290"/>
        <v>0</v>
      </c>
      <c r="N2637" s="8">
        <f t="shared" si="291"/>
        <v>0</v>
      </c>
      <c r="O2637" s="8">
        <f t="shared" si="292"/>
        <v>0</v>
      </c>
      <c r="P2637" s="8">
        <f>IF(K2637&lt;&gt;"是",0,IF(税费设置!$B$6="是",E2637/(1+税费设置!$B$10),E2637))</f>
        <v>0</v>
      </c>
      <c r="Q2637" s="8">
        <f>IF(K2637&lt;&gt;"是",0,P2637*税费设置!$B$8)</f>
        <v>0</v>
      </c>
      <c r="R2637" s="8">
        <f>IF(K2637&lt;&gt;"是",0,P2637*税费设置!$B$9)</f>
        <v>0</v>
      </c>
      <c r="S2637" s="8">
        <f t="shared" si="293"/>
        <v>0</v>
      </c>
    </row>
    <row r="2638" spans="1:19" ht="13.9">
      <c r="A2638" s="6" t="str">
        <f>IF(总支出!A2638="","",总支出!A2638)</f>
        <v/>
      </c>
      <c r="B2638" s="7" t="str">
        <f>IF(总支出!B2638="","",总支出!B2638)</f>
        <v/>
      </c>
      <c r="C2638" s="6" t="str">
        <f t="shared" si="287"/>
        <v/>
      </c>
      <c r="D2638" s="6" t="str">
        <f>IF(总支出!C2638="","",总支出!C2638)</f>
        <v/>
      </c>
      <c r="E2638" s="8" t="str">
        <f>IF(总支出!D2638="","",总支出!D2638)</f>
        <v/>
      </c>
      <c r="F2638" s="6" t="str">
        <f>IF(总支出!E2638="","",总支出!E2638)</f>
        <v/>
      </c>
      <c r="G2638" s="6" t="str">
        <f>IF(总支出!H2638="","",总支出!H2638)</f>
        <v/>
      </c>
      <c r="H2638" s="6" t="str">
        <f>IF(总支出!I2638="","自动",总支出!I2638)</f>
        <v>自动</v>
      </c>
      <c r="I2638" s="6" t="str">
        <f>IF(F2638="","",IFERROR(VLOOKUP(F2638,税费设置!$A$15:$B$27,2,FALSE),"含税不明"))</f>
        <v/>
      </c>
      <c r="J2638" s="6" t="str">
        <f t="shared" si="288"/>
        <v/>
      </c>
      <c r="K2638" s="6" t="str">
        <f>IF(AND(税费设置!$B$5="是",G2638="个人支出",J2638="应税"),"是","否")</f>
        <v>否</v>
      </c>
      <c r="L2638" s="8">
        <f t="shared" si="289"/>
        <v>0</v>
      </c>
      <c r="M2638" s="8">
        <f t="shared" si="290"/>
        <v>0</v>
      </c>
      <c r="N2638" s="8">
        <f t="shared" si="291"/>
        <v>0</v>
      </c>
      <c r="O2638" s="8">
        <f t="shared" si="292"/>
        <v>0</v>
      </c>
      <c r="P2638" s="8">
        <f>IF(K2638&lt;&gt;"是",0,IF(税费设置!$B$6="是",E2638/(1+税费设置!$B$10),E2638))</f>
        <v>0</v>
      </c>
      <c r="Q2638" s="8">
        <f>IF(K2638&lt;&gt;"是",0,P2638*税费设置!$B$8)</f>
        <v>0</v>
      </c>
      <c r="R2638" s="8">
        <f>IF(K2638&lt;&gt;"是",0,P2638*税费设置!$B$9)</f>
        <v>0</v>
      </c>
      <c r="S2638" s="8">
        <f t="shared" si="293"/>
        <v>0</v>
      </c>
    </row>
    <row r="2639" spans="1:19" ht="13.9">
      <c r="A2639" s="6" t="str">
        <f>IF(总支出!A2639="","",总支出!A2639)</f>
        <v/>
      </c>
      <c r="B2639" s="7" t="str">
        <f>IF(总支出!B2639="","",总支出!B2639)</f>
        <v/>
      </c>
      <c r="C2639" s="6" t="str">
        <f t="shared" si="287"/>
        <v/>
      </c>
      <c r="D2639" s="6" t="str">
        <f>IF(总支出!C2639="","",总支出!C2639)</f>
        <v/>
      </c>
      <c r="E2639" s="8" t="str">
        <f>IF(总支出!D2639="","",总支出!D2639)</f>
        <v/>
      </c>
      <c r="F2639" s="6" t="str">
        <f>IF(总支出!E2639="","",总支出!E2639)</f>
        <v/>
      </c>
      <c r="G2639" s="6" t="str">
        <f>IF(总支出!H2639="","",总支出!H2639)</f>
        <v/>
      </c>
      <c r="H2639" s="6" t="str">
        <f>IF(总支出!I2639="","自动",总支出!I2639)</f>
        <v>自动</v>
      </c>
      <c r="I2639" s="6" t="str">
        <f>IF(F2639="","",IFERROR(VLOOKUP(F2639,税费设置!$A$15:$B$27,2,FALSE),"含税不明"))</f>
        <v/>
      </c>
      <c r="J2639" s="6" t="str">
        <f t="shared" si="288"/>
        <v/>
      </c>
      <c r="K2639" s="6" t="str">
        <f>IF(AND(税费设置!$B$5="是",G2639="个人支出",J2639="应税"),"是","否")</f>
        <v>否</v>
      </c>
      <c r="L2639" s="8">
        <f t="shared" si="289"/>
        <v>0</v>
      </c>
      <c r="M2639" s="8">
        <f t="shared" si="290"/>
        <v>0</v>
      </c>
      <c r="N2639" s="8">
        <f t="shared" si="291"/>
        <v>0</v>
      </c>
      <c r="O2639" s="8">
        <f t="shared" si="292"/>
        <v>0</v>
      </c>
      <c r="P2639" s="8">
        <f>IF(K2639&lt;&gt;"是",0,IF(税费设置!$B$6="是",E2639/(1+税费设置!$B$10),E2639))</f>
        <v>0</v>
      </c>
      <c r="Q2639" s="8">
        <f>IF(K2639&lt;&gt;"是",0,P2639*税费设置!$B$8)</f>
        <v>0</v>
      </c>
      <c r="R2639" s="8">
        <f>IF(K2639&lt;&gt;"是",0,P2639*税费设置!$B$9)</f>
        <v>0</v>
      </c>
      <c r="S2639" s="8">
        <f t="shared" si="293"/>
        <v>0</v>
      </c>
    </row>
    <row r="2640" spans="1:19" ht="13.9">
      <c r="A2640" s="6" t="str">
        <f>IF(总支出!A2640="","",总支出!A2640)</f>
        <v/>
      </c>
      <c r="B2640" s="7" t="str">
        <f>IF(总支出!B2640="","",总支出!B2640)</f>
        <v/>
      </c>
      <c r="C2640" s="6" t="str">
        <f t="shared" si="287"/>
        <v/>
      </c>
      <c r="D2640" s="6" t="str">
        <f>IF(总支出!C2640="","",总支出!C2640)</f>
        <v/>
      </c>
      <c r="E2640" s="8" t="str">
        <f>IF(总支出!D2640="","",总支出!D2640)</f>
        <v/>
      </c>
      <c r="F2640" s="6" t="str">
        <f>IF(总支出!E2640="","",总支出!E2640)</f>
        <v/>
      </c>
      <c r="G2640" s="6" t="str">
        <f>IF(总支出!H2640="","",总支出!H2640)</f>
        <v/>
      </c>
      <c r="H2640" s="6" t="str">
        <f>IF(总支出!I2640="","自动",总支出!I2640)</f>
        <v>自动</v>
      </c>
      <c r="I2640" s="6" t="str">
        <f>IF(F2640="","",IFERROR(VLOOKUP(F2640,税费设置!$A$15:$B$27,2,FALSE),"含税不明"))</f>
        <v/>
      </c>
      <c r="J2640" s="6" t="str">
        <f t="shared" si="288"/>
        <v/>
      </c>
      <c r="K2640" s="6" t="str">
        <f>IF(AND(税费设置!$B$5="是",G2640="个人支出",J2640="应税"),"是","否")</f>
        <v>否</v>
      </c>
      <c r="L2640" s="8">
        <f t="shared" si="289"/>
        <v>0</v>
      </c>
      <c r="M2640" s="8">
        <f t="shared" si="290"/>
        <v>0</v>
      </c>
      <c r="N2640" s="8">
        <f t="shared" si="291"/>
        <v>0</v>
      </c>
      <c r="O2640" s="8">
        <f t="shared" si="292"/>
        <v>0</v>
      </c>
      <c r="P2640" s="8">
        <f>IF(K2640&lt;&gt;"是",0,IF(税费设置!$B$6="是",E2640/(1+税费设置!$B$10),E2640))</f>
        <v>0</v>
      </c>
      <c r="Q2640" s="8">
        <f>IF(K2640&lt;&gt;"是",0,P2640*税费设置!$B$8)</f>
        <v>0</v>
      </c>
      <c r="R2640" s="8">
        <f>IF(K2640&lt;&gt;"是",0,P2640*税费设置!$B$9)</f>
        <v>0</v>
      </c>
      <c r="S2640" s="8">
        <f t="shared" si="293"/>
        <v>0</v>
      </c>
    </row>
    <row r="2641" spans="1:19" ht="13.9">
      <c r="A2641" s="6" t="str">
        <f>IF(总支出!A2641="","",总支出!A2641)</f>
        <v/>
      </c>
      <c r="B2641" s="7" t="str">
        <f>IF(总支出!B2641="","",总支出!B2641)</f>
        <v/>
      </c>
      <c r="C2641" s="6" t="str">
        <f t="shared" si="287"/>
        <v/>
      </c>
      <c r="D2641" s="6" t="str">
        <f>IF(总支出!C2641="","",总支出!C2641)</f>
        <v/>
      </c>
      <c r="E2641" s="8" t="str">
        <f>IF(总支出!D2641="","",总支出!D2641)</f>
        <v/>
      </c>
      <c r="F2641" s="6" t="str">
        <f>IF(总支出!E2641="","",总支出!E2641)</f>
        <v/>
      </c>
      <c r="G2641" s="6" t="str">
        <f>IF(总支出!H2641="","",总支出!H2641)</f>
        <v/>
      </c>
      <c r="H2641" s="6" t="str">
        <f>IF(总支出!I2641="","自动",总支出!I2641)</f>
        <v>自动</v>
      </c>
      <c r="I2641" s="6" t="str">
        <f>IF(F2641="","",IFERROR(VLOOKUP(F2641,税费设置!$A$15:$B$27,2,FALSE),"含税不明"))</f>
        <v/>
      </c>
      <c r="J2641" s="6" t="str">
        <f t="shared" si="288"/>
        <v/>
      </c>
      <c r="K2641" s="6" t="str">
        <f>IF(AND(税费设置!$B$5="是",G2641="个人支出",J2641="应税"),"是","否")</f>
        <v>否</v>
      </c>
      <c r="L2641" s="8">
        <f t="shared" si="289"/>
        <v>0</v>
      </c>
      <c r="M2641" s="8">
        <f t="shared" si="290"/>
        <v>0</v>
      </c>
      <c r="N2641" s="8">
        <f t="shared" si="291"/>
        <v>0</v>
      </c>
      <c r="O2641" s="8">
        <f t="shared" si="292"/>
        <v>0</v>
      </c>
      <c r="P2641" s="8">
        <f>IF(K2641&lt;&gt;"是",0,IF(税费设置!$B$6="是",E2641/(1+税费设置!$B$10),E2641))</f>
        <v>0</v>
      </c>
      <c r="Q2641" s="8">
        <f>IF(K2641&lt;&gt;"是",0,P2641*税费设置!$B$8)</f>
        <v>0</v>
      </c>
      <c r="R2641" s="8">
        <f>IF(K2641&lt;&gt;"是",0,P2641*税费设置!$B$9)</f>
        <v>0</v>
      </c>
      <c r="S2641" s="8">
        <f t="shared" si="293"/>
        <v>0</v>
      </c>
    </row>
    <row r="2642" spans="1:19" ht="13.9">
      <c r="A2642" s="6" t="str">
        <f>IF(总支出!A2642="","",总支出!A2642)</f>
        <v/>
      </c>
      <c r="B2642" s="7" t="str">
        <f>IF(总支出!B2642="","",总支出!B2642)</f>
        <v/>
      </c>
      <c r="C2642" s="6" t="str">
        <f t="shared" si="287"/>
        <v/>
      </c>
      <c r="D2642" s="6" t="str">
        <f>IF(总支出!C2642="","",总支出!C2642)</f>
        <v/>
      </c>
      <c r="E2642" s="8" t="str">
        <f>IF(总支出!D2642="","",总支出!D2642)</f>
        <v/>
      </c>
      <c r="F2642" s="6" t="str">
        <f>IF(总支出!E2642="","",总支出!E2642)</f>
        <v/>
      </c>
      <c r="G2642" s="6" t="str">
        <f>IF(总支出!H2642="","",总支出!H2642)</f>
        <v/>
      </c>
      <c r="H2642" s="6" t="str">
        <f>IF(总支出!I2642="","自动",总支出!I2642)</f>
        <v>自动</v>
      </c>
      <c r="I2642" s="6" t="str">
        <f>IF(F2642="","",IFERROR(VLOOKUP(F2642,税费设置!$A$15:$B$27,2,FALSE),"含税不明"))</f>
        <v/>
      </c>
      <c r="J2642" s="6" t="str">
        <f t="shared" si="288"/>
        <v/>
      </c>
      <c r="K2642" s="6" t="str">
        <f>IF(AND(税费设置!$B$5="是",G2642="个人支出",J2642="应税"),"是","否")</f>
        <v>否</v>
      </c>
      <c r="L2642" s="8">
        <f t="shared" si="289"/>
        <v>0</v>
      </c>
      <c r="M2642" s="8">
        <f t="shared" si="290"/>
        <v>0</v>
      </c>
      <c r="N2642" s="8">
        <f t="shared" si="291"/>
        <v>0</v>
      </c>
      <c r="O2642" s="8">
        <f t="shared" si="292"/>
        <v>0</v>
      </c>
      <c r="P2642" s="8">
        <f>IF(K2642&lt;&gt;"是",0,IF(税费设置!$B$6="是",E2642/(1+税费设置!$B$10),E2642))</f>
        <v>0</v>
      </c>
      <c r="Q2642" s="8">
        <f>IF(K2642&lt;&gt;"是",0,P2642*税费设置!$B$8)</f>
        <v>0</v>
      </c>
      <c r="R2642" s="8">
        <f>IF(K2642&lt;&gt;"是",0,P2642*税费设置!$B$9)</f>
        <v>0</v>
      </c>
      <c r="S2642" s="8">
        <f t="shared" si="293"/>
        <v>0</v>
      </c>
    </row>
    <row r="2643" spans="1:19" ht="13.9">
      <c r="A2643" s="6" t="str">
        <f>IF(总支出!A2643="","",总支出!A2643)</f>
        <v/>
      </c>
      <c r="B2643" s="7" t="str">
        <f>IF(总支出!B2643="","",总支出!B2643)</f>
        <v/>
      </c>
      <c r="C2643" s="6" t="str">
        <f t="shared" si="287"/>
        <v/>
      </c>
      <c r="D2643" s="6" t="str">
        <f>IF(总支出!C2643="","",总支出!C2643)</f>
        <v/>
      </c>
      <c r="E2643" s="8" t="str">
        <f>IF(总支出!D2643="","",总支出!D2643)</f>
        <v/>
      </c>
      <c r="F2643" s="6" t="str">
        <f>IF(总支出!E2643="","",总支出!E2643)</f>
        <v/>
      </c>
      <c r="G2643" s="6" t="str">
        <f>IF(总支出!H2643="","",总支出!H2643)</f>
        <v/>
      </c>
      <c r="H2643" s="6" t="str">
        <f>IF(总支出!I2643="","自动",总支出!I2643)</f>
        <v>自动</v>
      </c>
      <c r="I2643" s="6" t="str">
        <f>IF(F2643="","",IFERROR(VLOOKUP(F2643,税费设置!$A$15:$B$27,2,FALSE),"含税不明"))</f>
        <v/>
      </c>
      <c r="J2643" s="6" t="str">
        <f t="shared" si="288"/>
        <v/>
      </c>
      <c r="K2643" s="6" t="str">
        <f>IF(AND(税费设置!$B$5="是",G2643="个人支出",J2643="应税"),"是","否")</f>
        <v>否</v>
      </c>
      <c r="L2643" s="8">
        <f t="shared" si="289"/>
        <v>0</v>
      </c>
      <c r="M2643" s="8">
        <f t="shared" si="290"/>
        <v>0</v>
      </c>
      <c r="N2643" s="8">
        <f t="shared" si="291"/>
        <v>0</v>
      </c>
      <c r="O2643" s="8">
        <f t="shared" si="292"/>
        <v>0</v>
      </c>
      <c r="P2643" s="8">
        <f>IF(K2643&lt;&gt;"是",0,IF(税费设置!$B$6="是",E2643/(1+税费设置!$B$10),E2643))</f>
        <v>0</v>
      </c>
      <c r="Q2643" s="8">
        <f>IF(K2643&lt;&gt;"是",0,P2643*税费设置!$B$8)</f>
        <v>0</v>
      </c>
      <c r="R2643" s="8">
        <f>IF(K2643&lt;&gt;"是",0,P2643*税费设置!$B$9)</f>
        <v>0</v>
      </c>
      <c r="S2643" s="8">
        <f t="shared" si="293"/>
        <v>0</v>
      </c>
    </row>
    <row r="2644" spans="1:19" ht="13.9">
      <c r="A2644" s="6" t="str">
        <f>IF(总支出!A2644="","",总支出!A2644)</f>
        <v/>
      </c>
      <c r="B2644" s="7" t="str">
        <f>IF(总支出!B2644="","",总支出!B2644)</f>
        <v/>
      </c>
      <c r="C2644" s="6" t="str">
        <f t="shared" si="287"/>
        <v/>
      </c>
      <c r="D2644" s="6" t="str">
        <f>IF(总支出!C2644="","",总支出!C2644)</f>
        <v/>
      </c>
      <c r="E2644" s="8" t="str">
        <f>IF(总支出!D2644="","",总支出!D2644)</f>
        <v/>
      </c>
      <c r="F2644" s="6" t="str">
        <f>IF(总支出!E2644="","",总支出!E2644)</f>
        <v/>
      </c>
      <c r="G2644" s="6" t="str">
        <f>IF(总支出!H2644="","",总支出!H2644)</f>
        <v/>
      </c>
      <c r="H2644" s="6" t="str">
        <f>IF(总支出!I2644="","自动",总支出!I2644)</f>
        <v>自动</v>
      </c>
      <c r="I2644" s="6" t="str">
        <f>IF(F2644="","",IFERROR(VLOOKUP(F2644,税费设置!$A$15:$B$27,2,FALSE),"含税不明"))</f>
        <v/>
      </c>
      <c r="J2644" s="6" t="str">
        <f t="shared" si="288"/>
        <v/>
      </c>
      <c r="K2644" s="6" t="str">
        <f>IF(AND(税费设置!$B$5="是",G2644="个人支出",J2644="应税"),"是","否")</f>
        <v>否</v>
      </c>
      <c r="L2644" s="8">
        <f t="shared" si="289"/>
        <v>0</v>
      </c>
      <c r="M2644" s="8">
        <f t="shared" si="290"/>
        <v>0</v>
      </c>
      <c r="N2644" s="8">
        <f t="shared" si="291"/>
        <v>0</v>
      </c>
      <c r="O2644" s="8">
        <f t="shared" si="292"/>
        <v>0</v>
      </c>
      <c r="P2644" s="8">
        <f>IF(K2644&lt;&gt;"是",0,IF(税费设置!$B$6="是",E2644/(1+税费设置!$B$10),E2644))</f>
        <v>0</v>
      </c>
      <c r="Q2644" s="8">
        <f>IF(K2644&lt;&gt;"是",0,P2644*税费设置!$B$8)</f>
        <v>0</v>
      </c>
      <c r="R2644" s="8">
        <f>IF(K2644&lt;&gt;"是",0,P2644*税费设置!$B$9)</f>
        <v>0</v>
      </c>
      <c r="S2644" s="8">
        <f t="shared" si="293"/>
        <v>0</v>
      </c>
    </row>
    <row r="2645" spans="1:19" ht="13.9">
      <c r="A2645" s="6" t="str">
        <f>IF(总支出!A2645="","",总支出!A2645)</f>
        <v/>
      </c>
      <c r="B2645" s="7" t="str">
        <f>IF(总支出!B2645="","",总支出!B2645)</f>
        <v/>
      </c>
      <c r="C2645" s="6" t="str">
        <f t="shared" si="287"/>
        <v/>
      </c>
      <c r="D2645" s="6" t="str">
        <f>IF(总支出!C2645="","",总支出!C2645)</f>
        <v/>
      </c>
      <c r="E2645" s="8" t="str">
        <f>IF(总支出!D2645="","",总支出!D2645)</f>
        <v/>
      </c>
      <c r="F2645" s="6" t="str">
        <f>IF(总支出!E2645="","",总支出!E2645)</f>
        <v/>
      </c>
      <c r="G2645" s="6" t="str">
        <f>IF(总支出!H2645="","",总支出!H2645)</f>
        <v/>
      </c>
      <c r="H2645" s="6" t="str">
        <f>IF(总支出!I2645="","自动",总支出!I2645)</f>
        <v>自动</v>
      </c>
      <c r="I2645" s="6" t="str">
        <f>IF(F2645="","",IFERROR(VLOOKUP(F2645,税费设置!$A$15:$B$27,2,FALSE),"含税不明"))</f>
        <v/>
      </c>
      <c r="J2645" s="6" t="str">
        <f t="shared" si="288"/>
        <v/>
      </c>
      <c r="K2645" s="6" t="str">
        <f>IF(AND(税费设置!$B$5="是",G2645="个人支出",J2645="应税"),"是","否")</f>
        <v>否</v>
      </c>
      <c r="L2645" s="8">
        <f t="shared" si="289"/>
        <v>0</v>
      </c>
      <c r="M2645" s="8">
        <f t="shared" si="290"/>
        <v>0</v>
      </c>
      <c r="N2645" s="8">
        <f t="shared" si="291"/>
        <v>0</v>
      </c>
      <c r="O2645" s="8">
        <f t="shared" si="292"/>
        <v>0</v>
      </c>
      <c r="P2645" s="8">
        <f>IF(K2645&lt;&gt;"是",0,IF(税费设置!$B$6="是",E2645/(1+税费设置!$B$10),E2645))</f>
        <v>0</v>
      </c>
      <c r="Q2645" s="8">
        <f>IF(K2645&lt;&gt;"是",0,P2645*税费设置!$B$8)</f>
        <v>0</v>
      </c>
      <c r="R2645" s="8">
        <f>IF(K2645&lt;&gt;"是",0,P2645*税费设置!$B$9)</f>
        <v>0</v>
      </c>
      <c r="S2645" s="8">
        <f t="shared" si="293"/>
        <v>0</v>
      </c>
    </row>
    <row r="2646" spans="1:19" ht="13.9">
      <c r="A2646" s="6" t="str">
        <f>IF(总支出!A2646="","",总支出!A2646)</f>
        <v/>
      </c>
      <c r="B2646" s="7" t="str">
        <f>IF(总支出!B2646="","",总支出!B2646)</f>
        <v/>
      </c>
      <c r="C2646" s="6" t="str">
        <f t="shared" si="287"/>
        <v/>
      </c>
      <c r="D2646" s="6" t="str">
        <f>IF(总支出!C2646="","",总支出!C2646)</f>
        <v/>
      </c>
      <c r="E2646" s="8" t="str">
        <f>IF(总支出!D2646="","",总支出!D2646)</f>
        <v/>
      </c>
      <c r="F2646" s="6" t="str">
        <f>IF(总支出!E2646="","",总支出!E2646)</f>
        <v/>
      </c>
      <c r="G2646" s="6" t="str">
        <f>IF(总支出!H2646="","",总支出!H2646)</f>
        <v/>
      </c>
      <c r="H2646" s="6" t="str">
        <f>IF(总支出!I2646="","自动",总支出!I2646)</f>
        <v>自动</v>
      </c>
      <c r="I2646" s="6" t="str">
        <f>IF(F2646="","",IFERROR(VLOOKUP(F2646,税费设置!$A$15:$B$27,2,FALSE),"含税不明"))</f>
        <v/>
      </c>
      <c r="J2646" s="6" t="str">
        <f t="shared" si="288"/>
        <v/>
      </c>
      <c r="K2646" s="6" t="str">
        <f>IF(AND(税费设置!$B$5="是",G2646="个人支出",J2646="应税"),"是","否")</f>
        <v>否</v>
      </c>
      <c r="L2646" s="8">
        <f t="shared" si="289"/>
        <v>0</v>
      </c>
      <c r="M2646" s="8">
        <f t="shared" si="290"/>
        <v>0</v>
      </c>
      <c r="N2646" s="8">
        <f t="shared" si="291"/>
        <v>0</v>
      </c>
      <c r="O2646" s="8">
        <f t="shared" si="292"/>
        <v>0</v>
      </c>
      <c r="P2646" s="8">
        <f>IF(K2646&lt;&gt;"是",0,IF(税费设置!$B$6="是",E2646/(1+税费设置!$B$10),E2646))</f>
        <v>0</v>
      </c>
      <c r="Q2646" s="8">
        <f>IF(K2646&lt;&gt;"是",0,P2646*税费设置!$B$8)</f>
        <v>0</v>
      </c>
      <c r="R2646" s="8">
        <f>IF(K2646&lt;&gt;"是",0,P2646*税费设置!$B$9)</f>
        <v>0</v>
      </c>
      <c r="S2646" s="8">
        <f t="shared" si="293"/>
        <v>0</v>
      </c>
    </row>
    <row r="2647" spans="1:19" ht="13.9">
      <c r="A2647" s="6" t="str">
        <f>IF(总支出!A2647="","",总支出!A2647)</f>
        <v/>
      </c>
      <c r="B2647" s="7" t="str">
        <f>IF(总支出!B2647="","",总支出!B2647)</f>
        <v/>
      </c>
      <c r="C2647" s="6" t="str">
        <f t="shared" si="287"/>
        <v/>
      </c>
      <c r="D2647" s="6" t="str">
        <f>IF(总支出!C2647="","",总支出!C2647)</f>
        <v/>
      </c>
      <c r="E2647" s="8" t="str">
        <f>IF(总支出!D2647="","",总支出!D2647)</f>
        <v/>
      </c>
      <c r="F2647" s="6" t="str">
        <f>IF(总支出!E2647="","",总支出!E2647)</f>
        <v/>
      </c>
      <c r="G2647" s="6" t="str">
        <f>IF(总支出!H2647="","",总支出!H2647)</f>
        <v/>
      </c>
      <c r="H2647" s="6" t="str">
        <f>IF(总支出!I2647="","自动",总支出!I2647)</f>
        <v>自动</v>
      </c>
      <c r="I2647" s="6" t="str">
        <f>IF(F2647="","",IFERROR(VLOOKUP(F2647,税费设置!$A$15:$B$27,2,FALSE),"含税不明"))</f>
        <v/>
      </c>
      <c r="J2647" s="6" t="str">
        <f t="shared" si="288"/>
        <v/>
      </c>
      <c r="K2647" s="6" t="str">
        <f>IF(AND(税费设置!$B$5="是",G2647="个人支出",J2647="应税"),"是","否")</f>
        <v>否</v>
      </c>
      <c r="L2647" s="8">
        <f t="shared" si="289"/>
        <v>0</v>
      </c>
      <c r="M2647" s="8">
        <f t="shared" si="290"/>
        <v>0</v>
      </c>
      <c r="N2647" s="8">
        <f t="shared" si="291"/>
        <v>0</v>
      </c>
      <c r="O2647" s="8">
        <f t="shared" si="292"/>
        <v>0</v>
      </c>
      <c r="P2647" s="8">
        <f>IF(K2647&lt;&gt;"是",0,IF(税费设置!$B$6="是",E2647/(1+税费设置!$B$10),E2647))</f>
        <v>0</v>
      </c>
      <c r="Q2647" s="8">
        <f>IF(K2647&lt;&gt;"是",0,P2647*税费设置!$B$8)</f>
        <v>0</v>
      </c>
      <c r="R2647" s="8">
        <f>IF(K2647&lt;&gt;"是",0,P2647*税费设置!$B$9)</f>
        <v>0</v>
      </c>
      <c r="S2647" s="8">
        <f t="shared" si="293"/>
        <v>0</v>
      </c>
    </row>
    <row r="2648" spans="1:19" ht="13.9">
      <c r="A2648" s="6" t="str">
        <f>IF(总支出!A2648="","",总支出!A2648)</f>
        <v/>
      </c>
      <c r="B2648" s="7" t="str">
        <f>IF(总支出!B2648="","",总支出!B2648)</f>
        <v/>
      </c>
      <c r="C2648" s="6" t="str">
        <f t="shared" si="287"/>
        <v/>
      </c>
      <c r="D2648" s="6" t="str">
        <f>IF(总支出!C2648="","",总支出!C2648)</f>
        <v/>
      </c>
      <c r="E2648" s="8" t="str">
        <f>IF(总支出!D2648="","",总支出!D2648)</f>
        <v/>
      </c>
      <c r="F2648" s="6" t="str">
        <f>IF(总支出!E2648="","",总支出!E2648)</f>
        <v/>
      </c>
      <c r="G2648" s="6" t="str">
        <f>IF(总支出!H2648="","",总支出!H2648)</f>
        <v/>
      </c>
      <c r="H2648" s="6" t="str">
        <f>IF(总支出!I2648="","自动",总支出!I2648)</f>
        <v>自动</v>
      </c>
      <c r="I2648" s="6" t="str">
        <f>IF(F2648="","",IFERROR(VLOOKUP(F2648,税费设置!$A$15:$B$27,2,FALSE),"含税不明"))</f>
        <v/>
      </c>
      <c r="J2648" s="6" t="str">
        <f t="shared" si="288"/>
        <v/>
      </c>
      <c r="K2648" s="6" t="str">
        <f>IF(AND(税费设置!$B$5="是",G2648="个人支出",J2648="应税"),"是","否")</f>
        <v>否</v>
      </c>
      <c r="L2648" s="8">
        <f t="shared" si="289"/>
        <v>0</v>
      </c>
      <c r="M2648" s="8">
        <f t="shared" si="290"/>
        <v>0</v>
      </c>
      <c r="N2648" s="8">
        <f t="shared" si="291"/>
        <v>0</v>
      </c>
      <c r="O2648" s="8">
        <f t="shared" si="292"/>
        <v>0</v>
      </c>
      <c r="P2648" s="8">
        <f>IF(K2648&lt;&gt;"是",0,IF(税费设置!$B$6="是",E2648/(1+税费设置!$B$10),E2648))</f>
        <v>0</v>
      </c>
      <c r="Q2648" s="8">
        <f>IF(K2648&lt;&gt;"是",0,P2648*税费设置!$B$8)</f>
        <v>0</v>
      </c>
      <c r="R2648" s="8">
        <f>IF(K2648&lt;&gt;"是",0,P2648*税费设置!$B$9)</f>
        <v>0</v>
      </c>
      <c r="S2648" s="8">
        <f t="shared" si="293"/>
        <v>0</v>
      </c>
    </row>
    <row r="2649" spans="1:19" ht="13.9">
      <c r="A2649" s="6" t="str">
        <f>IF(总支出!A2649="","",总支出!A2649)</f>
        <v/>
      </c>
      <c r="B2649" s="7" t="str">
        <f>IF(总支出!B2649="","",总支出!B2649)</f>
        <v/>
      </c>
      <c r="C2649" s="6" t="str">
        <f t="shared" si="287"/>
        <v/>
      </c>
      <c r="D2649" s="6" t="str">
        <f>IF(总支出!C2649="","",总支出!C2649)</f>
        <v/>
      </c>
      <c r="E2649" s="8" t="str">
        <f>IF(总支出!D2649="","",总支出!D2649)</f>
        <v/>
      </c>
      <c r="F2649" s="6" t="str">
        <f>IF(总支出!E2649="","",总支出!E2649)</f>
        <v/>
      </c>
      <c r="G2649" s="6" t="str">
        <f>IF(总支出!H2649="","",总支出!H2649)</f>
        <v/>
      </c>
      <c r="H2649" s="6" t="str">
        <f>IF(总支出!I2649="","自动",总支出!I2649)</f>
        <v>自动</v>
      </c>
      <c r="I2649" s="6" t="str">
        <f>IF(F2649="","",IFERROR(VLOOKUP(F2649,税费设置!$A$15:$B$27,2,FALSE),"含税不明"))</f>
        <v/>
      </c>
      <c r="J2649" s="6" t="str">
        <f t="shared" si="288"/>
        <v/>
      </c>
      <c r="K2649" s="6" t="str">
        <f>IF(AND(税费设置!$B$5="是",G2649="个人支出",J2649="应税"),"是","否")</f>
        <v>否</v>
      </c>
      <c r="L2649" s="8">
        <f t="shared" si="289"/>
        <v>0</v>
      </c>
      <c r="M2649" s="8">
        <f t="shared" si="290"/>
        <v>0</v>
      </c>
      <c r="N2649" s="8">
        <f t="shared" si="291"/>
        <v>0</v>
      </c>
      <c r="O2649" s="8">
        <f t="shared" si="292"/>
        <v>0</v>
      </c>
      <c r="P2649" s="8">
        <f>IF(K2649&lt;&gt;"是",0,IF(税费设置!$B$6="是",E2649/(1+税费设置!$B$10),E2649))</f>
        <v>0</v>
      </c>
      <c r="Q2649" s="8">
        <f>IF(K2649&lt;&gt;"是",0,P2649*税费设置!$B$8)</f>
        <v>0</v>
      </c>
      <c r="R2649" s="8">
        <f>IF(K2649&lt;&gt;"是",0,P2649*税费设置!$B$9)</f>
        <v>0</v>
      </c>
      <c r="S2649" s="8">
        <f t="shared" si="293"/>
        <v>0</v>
      </c>
    </row>
    <row r="2650" spans="1:19" ht="13.9">
      <c r="A2650" s="6" t="str">
        <f>IF(总支出!A2650="","",总支出!A2650)</f>
        <v/>
      </c>
      <c r="B2650" s="7" t="str">
        <f>IF(总支出!B2650="","",总支出!B2650)</f>
        <v/>
      </c>
      <c r="C2650" s="6" t="str">
        <f t="shared" si="287"/>
        <v/>
      </c>
      <c r="D2650" s="6" t="str">
        <f>IF(总支出!C2650="","",总支出!C2650)</f>
        <v/>
      </c>
      <c r="E2650" s="8" t="str">
        <f>IF(总支出!D2650="","",总支出!D2650)</f>
        <v/>
      </c>
      <c r="F2650" s="6" t="str">
        <f>IF(总支出!E2650="","",总支出!E2650)</f>
        <v/>
      </c>
      <c r="G2650" s="6" t="str">
        <f>IF(总支出!H2650="","",总支出!H2650)</f>
        <v/>
      </c>
      <c r="H2650" s="6" t="str">
        <f>IF(总支出!I2650="","自动",总支出!I2650)</f>
        <v>自动</v>
      </c>
      <c r="I2650" s="6" t="str">
        <f>IF(F2650="","",IFERROR(VLOOKUP(F2650,税费设置!$A$15:$B$27,2,FALSE),"含税不明"))</f>
        <v/>
      </c>
      <c r="J2650" s="6" t="str">
        <f t="shared" si="288"/>
        <v/>
      </c>
      <c r="K2650" s="6" t="str">
        <f>IF(AND(税费设置!$B$5="是",G2650="个人支出",J2650="应税"),"是","否")</f>
        <v>否</v>
      </c>
      <c r="L2650" s="8">
        <f t="shared" si="289"/>
        <v>0</v>
      </c>
      <c r="M2650" s="8">
        <f t="shared" si="290"/>
        <v>0</v>
      </c>
      <c r="N2650" s="8">
        <f t="shared" si="291"/>
        <v>0</v>
      </c>
      <c r="O2650" s="8">
        <f t="shared" si="292"/>
        <v>0</v>
      </c>
      <c r="P2650" s="8">
        <f>IF(K2650&lt;&gt;"是",0,IF(税费设置!$B$6="是",E2650/(1+税费设置!$B$10),E2650))</f>
        <v>0</v>
      </c>
      <c r="Q2650" s="8">
        <f>IF(K2650&lt;&gt;"是",0,P2650*税费设置!$B$8)</f>
        <v>0</v>
      </c>
      <c r="R2650" s="8">
        <f>IF(K2650&lt;&gt;"是",0,P2650*税费设置!$B$9)</f>
        <v>0</v>
      </c>
      <c r="S2650" s="8">
        <f t="shared" si="293"/>
        <v>0</v>
      </c>
    </row>
    <row r="2651" spans="1:19" ht="13.9">
      <c r="A2651" s="6" t="str">
        <f>IF(总支出!A2651="","",总支出!A2651)</f>
        <v/>
      </c>
      <c r="B2651" s="7" t="str">
        <f>IF(总支出!B2651="","",总支出!B2651)</f>
        <v/>
      </c>
      <c r="C2651" s="6" t="str">
        <f t="shared" si="287"/>
        <v/>
      </c>
      <c r="D2651" s="6" t="str">
        <f>IF(总支出!C2651="","",总支出!C2651)</f>
        <v/>
      </c>
      <c r="E2651" s="8" t="str">
        <f>IF(总支出!D2651="","",总支出!D2651)</f>
        <v/>
      </c>
      <c r="F2651" s="6" t="str">
        <f>IF(总支出!E2651="","",总支出!E2651)</f>
        <v/>
      </c>
      <c r="G2651" s="6" t="str">
        <f>IF(总支出!H2651="","",总支出!H2651)</f>
        <v/>
      </c>
      <c r="H2651" s="6" t="str">
        <f>IF(总支出!I2651="","自动",总支出!I2651)</f>
        <v>自动</v>
      </c>
      <c r="I2651" s="6" t="str">
        <f>IF(F2651="","",IFERROR(VLOOKUP(F2651,税费设置!$A$15:$B$27,2,FALSE),"含税不明"))</f>
        <v/>
      </c>
      <c r="J2651" s="6" t="str">
        <f t="shared" si="288"/>
        <v/>
      </c>
      <c r="K2651" s="6" t="str">
        <f>IF(AND(税费设置!$B$5="是",G2651="个人支出",J2651="应税"),"是","否")</f>
        <v>否</v>
      </c>
      <c r="L2651" s="8">
        <f t="shared" si="289"/>
        <v>0</v>
      </c>
      <c r="M2651" s="8">
        <f t="shared" si="290"/>
        <v>0</v>
      </c>
      <c r="N2651" s="8">
        <f t="shared" si="291"/>
        <v>0</v>
      </c>
      <c r="O2651" s="8">
        <f t="shared" si="292"/>
        <v>0</v>
      </c>
      <c r="P2651" s="8">
        <f>IF(K2651&lt;&gt;"是",0,IF(税费设置!$B$6="是",E2651/(1+税费设置!$B$10),E2651))</f>
        <v>0</v>
      </c>
      <c r="Q2651" s="8">
        <f>IF(K2651&lt;&gt;"是",0,P2651*税费设置!$B$8)</f>
        <v>0</v>
      </c>
      <c r="R2651" s="8">
        <f>IF(K2651&lt;&gt;"是",0,P2651*税费设置!$B$9)</f>
        <v>0</v>
      </c>
      <c r="S2651" s="8">
        <f t="shared" si="293"/>
        <v>0</v>
      </c>
    </row>
    <row r="2652" spans="1:19" ht="13.9">
      <c r="A2652" s="6" t="str">
        <f>IF(总支出!A2652="","",总支出!A2652)</f>
        <v/>
      </c>
      <c r="B2652" s="7" t="str">
        <f>IF(总支出!B2652="","",总支出!B2652)</f>
        <v/>
      </c>
      <c r="C2652" s="6" t="str">
        <f t="shared" si="287"/>
        <v/>
      </c>
      <c r="D2652" s="6" t="str">
        <f>IF(总支出!C2652="","",总支出!C2652)</f>
        <v/>
      </c>
      <c r="E2652" s="8" t="str">
        <f>IF(总支出!D2652="","",总支出!D2652)</f>
        <v/>
      </c>
      <c r="F2652" s="6" t="str">
        <f>IF(总支出!E2652="","",总支出!E2652)</f>
        <v/>
      </c>
      <c r="G2652" s="6" t="str">
        <f>IF(总支出!H2652="","",总支出!H2652)</f>
        <v/>
      </c>
      <c r="H2652" s="6" t="str">
        <f>IF(总支出!I2652="","自动",总支出!I2652)</f>
        <v>自动</v>
      </c>
      <c r="I2652" s="6" t="str">
        <f>IF(F2652="","",IFERROR(VLOOKUP(F2652,税费设置!$A$15:$B$27,2,FALSE),"含税不明"))</f>
        <v/>
      </c>
      <c r="J2652" s="6" t="str">
        <f t="shared" si="288"/>
        <v/>
      </c>
      <c r="K2652" s="6" t="str">
        <f>IF(AND(税费设置!$B$5="是",G2652="个人支出",J2652="应税"),"是","否")</f>
        <v>否</v>
      </c>
      <c r="L2652" s="8">
        <f t="shared" si="289"/>
        <v>0</v>
      </c>
      <c r="M2652" s="8">
        <f t="shared" si="290"/>
        <v>0</v>
      </c>
      <c r="N2652" s="8">
        <f t="shared" si="291"/>
        <v>0</v>
      </c>
      <c r="O2652" s="8">
        <f t="shared" si="292"/>
        <v>0</v>
      </c>
      <c r="P2652" s="8">
        <f>IF(K2652&lt;&gt;"是",0,IF(税费设置!$B$6="是",E2652/(1+税费设置!$B$10),E2652))</f>
        <v>0</v>
      </c>
      <c r="Q2652" s="8">
        <f>IF(K2652&lt;&gt;"是",0,P2652*税费设置!$B$8)</f>
        <v>0</v>
      </c>
      <c r="R2652" s="8">
        <f>IF(K2652&lt;&gt;"是",0,P2652*税费设置!$B$9)</f>
        <v>0</v>
      </c>
      <c r="S2652" s="8">
        <f t="shared" si="293"/>
        <v>0</v>
      </c>
    </row>
    <row r="2653" spans="1:19" ht="13.9">
      <c r="A2653" s="6" t="str">
        <f>IF(总支出!A2653="","",总支出!A2653)</f>
        <v/>
      </c>
      <c r="B2653" s="7" t="str">
        <f>IF(总支出!B2653="","",总支出!B2653)</f>
        <v/>
      </c>
      <c r="C2653" s="6" t="str">
        <f t="shared" si="287"/>
        <v/>
      </c>
      <c r="D2653" s="6" t="str">
        <f>IF(总支出!C2653="","",总支出!C2653)</f>
        <v/>
      </c>
      <c r="E2653" s="8" t="str">
        <f>IF(总支出!D2653="","",总支出!D2653)</f>
        <v/>
      </c>
      <c r="F2653" s="6" t="str">
        <f>IF(总支出!E2653="","",总支出!E2653)</f>
        <v/>
      </c>
      <c r="G2653" s="6" t="str">
        <f>IF(总支出!H2653="","",总支出!H2653)</f>
        <v/>
      </c>
      <c r="H2653" s="6" t="str">
        <f>IF(总支出!I2653="","自动",总支出!I2653)</f>
        <v>自动</v>
      </c>
      <c r="I2653" s="6" t="str">
        <f>IF(F2653="","",IFERROR(VLOOKUP(F2653,税费设置!$A$15:$B$27,2,FALSE),"含税不明"))</f>
        <v/>
      </c>
      <c r="J2653" s="6" t="str">
        <f t="shared" si="288"/>
        <v/>
      </c>
      <c r="K2653" s="6" t="str">
        <f>IF(AND(税费设置!$B$5="是",G2653="个人支出",J2653="应税"),"是","否")</f>
        <v>否</v>
      </c>
      <c r="L2653" s="8">
        <f t="shared" si="289"/>
        <v>0</v>
      </c>
      <c r="M2653" s="8">
        <f t="shared" si="290"/>
        <v>0</v>
      </c>
      <c r="N2653" s="8">
        <f t="shared" si="291"/>
        <v>0</v>
      </c>
      <c r="O2653" s="8">
        <f t="shared" si="292"/>
        <v>0</v>
      </c>
      <c r="P2653" s="8">
        <f>IF(K2653&lt;&gt;"是",0,IF(税费设置!$B$6="是",E2653/(1+税费设置!$B$10),E2653))</f>
        <v>0</v>
      </c>
      <c r="Q2653" s="8">
        <f>IF(K2653&lt;&gt;"是",0,P2653*税费设置!$B$8)</f>
        <v>0</v>
      </c>
      <c r="R2653" s="8">
        <f>IF(K2653&lt;&gt;"是",0,P2653*税费设置!$B$9)</f>
        <v>0</v>
      </c>
      <c r="S2653" s="8">
        <f t="shared" si="293"/>
        <v>0</v>
      </c>
    </row>
    <row r="2654" spans="1:19" ht="13.9">
      <c r="A2654" s="6" t="str">
        <f>IF(总支出!A2654="","",总支出!A2654)</f>
        <v/>
      </c>
      <c r="B2654" s="7" t="str">
        <f>IF(总支出!B2654="","",总支出!B2654)</f>
        <v/>
      </c>
      <c r="C2654" s="6" t="str">
        <f t="shared" si="287"/>
        <v/>
      </c>
      <c r="D2654" s="6" t="str">
        <f>IF(总支出!C2654="","",总支出!C2654)</f>
        <v/>
      </c>
      <c r="E2654" s="8" t="str">
        <f>IF(总支出!D2654="","",总支出!D2654)</f>
        <v/>
      </c>
      <c r="F2654" s="6" t="str">
        <f>IF(总支出!E2654="","",总支出!E2654)</f>
        <v/>
      </c>
      <c r="G2654" s="6" t="str">
        <f>IF(总支出!H2654="","",总支出!H2654)</f>
        <v/>
      </c>
      <c r="H2654" s="6" t="str">
        <f>IF(总支出!I2654="","自动",总支出!I2654)</f>
        <v>自动</v>
      </c>
      <c r="I2654" s="6" t="str">
        <f>IF(F2654="","",IFERROR(VLOOKUP(F2654,税费设置!$A$15:$B$27,2,FALSE),"含税不明"))</f>
        <v/>
      </c>
      <c r="J2654" s="6" t="str">
        <f t="shared" si="288"/>
        <v/>
      </c>
      <c r="K2654" s="6" t="str">
        <f>IF(AND(税费设置!$B$5="是",G2654="个人支出",J2654="应税"),"是","否")</f>
        <v>否</v>
      </c>
      <c r="L2654" s="8">
        <f t="shared" si="289"/>
        <v>0</v>
      </c>
      <c r="M2654" s="8">
        <f t="shared" si="290"/>
        <v>0</v>
      </c>
      <c r="N2654" s="8">
        <f t="shared" si="291"/>
        <v>0</v>
      </c>
      <c r="O2654" s="8">
        <f t="shared" si="292"/>
        <v>0</v>
      </c>
      <c r="P2654" s="8">
        <f>IF(K2654&lt;&gt;"是",0,IF(税费设置!$B$6="是",E2654/(1+税费设置!$B$10),E2654))</f>
        <v>0</v>
      </c>
      <c r="Q2654" s="8">
        <f>IF(K2654&lt;&gt;"是",0,P2654*税费设置!$B$8)</f>
        <v>0</v>
      </c>
      <c r="R2654" s="8">
        <f>IF(K2654&lt;&gt;"是",0,P2654*税费设置!$B$9)</f>
        <v>0</v>
      </c>
      <c r="S2654" s="8">
        <f t="shared" si="293"/>
        <v>0</v>
      </c>
    </row>
    <row r="2655" spans="1:19" ht="13.9">
      <c r="A2655" s="6" t="str">
        <f>IF(总支出!A2655="","",总支出!A2655)</f>
        <v/>
      </c>
      <c r="B2655" s="7" t="str">
        <f>IF(总支出!B2655="","",总支出!B2655)</f>
        <v/>
      </c>
      <c r="C2655" s="6" t="str">
        <f t="shared" si="287"/>
        <v/>
      </c>
      <c r="D2655" s="6" t="str">
        <f>IF(总支出!C2655="","",总支出!C2655)</f>
        <v/>
      </c>
      <c r="E2655" s="8" t="str">
        <f>IF(总支出!D2655="","",总支出!D2655)</f>
        <v/>
      </c>
      <c r="F2655" s="6" t="str">
        <f>IF(总支出!E2655="","",总支出!E2655)</f>
        <v/>
      </c>
      <c r="G2655" s="6" t="str">
        <f>IF(总支出!H2655="","",总支出!H2655)</f>
        <v/>
      </c>
      <c r="H2655" s="6" t="str">
        <f>IF(总支出!I2655="","自动",总支出!I2655)</f>
        <v>自动</v>
      </c>
      <c r="I2655" s="6" t="str">
        <f>IF(F2655="","",IFERROR(VLOOKUP(F2655,税费设置!$A$15:$B$27,2,FALSE),"含税不明"))</f>
        <v/>
      </c>
      <c r="J2655" s="6" t="str">
        <f t="shared" si="288"/>
        <v/>
      </c>
      <c r="K2655" s="6" t="str">
        <f>IF(AND(税费设置!$B$5="是",G2655="个人支出",J2655="应税"),"是","否")</f>
        <v>否</v>
      </c>
      <c r="L2655" s="8">
        <f t="shared" si="289"/>
        <v>0</v>
      </c>
      <c r="M2655" s="8">
        <f t="shared" si="290"/>
        <v>0</v>
      </c>
      <c r="N2655" s="8">
        <f t="shared" si="291"/>
        <v>0</v>
      </c>
      <c r="O2655" s="8">
        <f t="shared" si="292"/>
        <v>0</v>
      </c>
      <c r="P2655" s="8">
        <f>IF(K2655&lt;&gt;"是",0,IF(税费设置!$B$6="是",E2655/(1+税费设置!$B$10),E2655))</f>
        <v>0</v>
      </c>
      <c r="Q2655" s="8">
        <f>IF(K2655&lt;&gt;"是",0,P2655*税费设置!$B$8)</f>
        <v>0</v>
      </c>
      <c r="R2655" s="8">
        <f>IF(K2655&lt;&gt;"是",0,P2655*税费设置!$B$9)</f>
        <v>0</v>
      </c>
      <c r="S2655" s="8">
        <f t="shared" si="293"/>
        <v>0</v>
      </c>
    </row>
    <row r="2656" spans="1:19" ht="13.9">
      <c r="A2656" s="6" t="str">
        <f>IF(总支出!A2656="","",总支出!A2656)</f>
        <v/>
      </c>
      <c r="B2656" s="7" t="str">
        <f>IF(总支出!B2656="","",总支出!B2656)</f>
        <v/>
      </c>
      <c r="C2656" s="6" t="str">
        <f t="shared" si="287"/>
        <v/>
      </c>
      <c r="D2656" s="6" t="str">
        <f>IF(总支出!C2656="","",总支出!C2656)</f>
        <v/>
      </c>
      <c r="E2656" s="8" t="str">
        <f>IF(总支出!D2656="","",总支出!D2656)</f>
        <v/>
      </c>
      <c r="F2656" s="6" t="str">
        <f>IF(总支出!E2656="","",总支出!E2656)</f>
        <v/>
      </c>
      <c r="G2656" s="6" t="str">
        <f>IF(总支出!H2656="","",总支出!H2656)</f>
        <v/>
      </c>
      <c r="H2656" s="6" t="str">
        <f>IF(总支出!I2656="","自动",总支出!I2656)</f>
        <v>自动</v>
      </c>
      <c r="I2656" s="6" t="str">
        <f>IF(F2656="","",IFERROR(VLOOKUP(F2656,税费设置!$A$15:$B$27,2,FALSE),"含税不明"))</f>
        <v/>
      </c>
      <c r="J2656" s="6" t="str">
        <f t="shared" si="288"/>
        <v/>
      </c>
      <c r="K2656" s="6" t="str">
        <f>IF(AND(税费设置!$B$5="是",G2656="个人支出",J2656="应税"),"是","否")</f>
        <v>否</v>
      </c>
      <c r="L2656" s="8">
        <f t="shared" si="289"/>
        <v>0</v>
      </c>
      <c r="M2656" s="8">
        <f t="shared" si="290"/>
        <v>0</v>
      </c>
      <c r="N2656" s="8">
        <f t="shared" si="291"/>
        <v>0</v>
      </c>
      <c r="O2656" s="8">
        <f t="shared" si="292"/>
        <v>0</v>
      </c>
      <c r="P2656" s="8">
        <f>IF(K2656&lt;&gt;"是",0,IF(税费设置!$B$6="是",E2656/(1+税费设置!$B$10),E2656))</f>
        <v>0</v>
      </c>
      <c r="Q2656" s="8">
        <f>IF(K2656&lt;&gt;"是",0,P2656*税费设置!$B$8)</f>
        <v>0</v>
      </c>
      <c r="R2656" s="8">
        <f>IF(K2656&lt;&gt;"是",0,P2656*税费设置!$B$9)</f>
        <v>0</v>
      </c>
      <c r="S2656" s="8">
        <f t="shared" si="293"/>
        <v>0</v>
      </c>
    </row>
    <row r="2657" spans="1:19" ht="13.9">
      <c r="A2657" s="6" t="str">
        <f>IF(总支出!A2657="","",总支出!A2657)</f>
        <v/>
      </c>
      <c r="B2657" s="7" t="str">
        <f>IF(总支出!B2657="","",总支出!B2657)</f>
        <v/>
      </c>
      <c r="C2657" s="6" t="str">
        <f t="shared" si="287"/>
        <v/>
      </c>
      <c r="D2657" s="6" t="str">
        <f>IF(总支出!C2657="","",总支出!C2657)</f>
        <v/>
      </c>
      <c r="E2657" s="8" t="str">
        <f>IF(总支出!D2657="","",总支出!D2657)</f>
        <v/>
      </c>
      <c r="F2657" s="6" t="str">
        <f>IF(总支出!E2657="","",总支出!E2657)</f>
        <v/>
      </c>
      <c r="G2657" s="6" t="str">
        <f>IF(总支出!H2657="","",总支出!H2657)</f>
        <v/>
      </c>
      <c r="H2657" s="6" t="str">
        <f>IF(总支出!I2657="","自动",总支出!I2657)</f>
        <v>自动</v>
      </c>
      <c r="I2657" s="6" t="str">
        <f>IF(F2657="","",IFERROR(VLOOKUP(F2657,税费设置!$A$15:$B$27,2,FALSE),"含税不明"))</f>
        <v/>
      </c>
      <c r="J2657" s="6" t="str">
        <f t="shared" si="288"/>
        <v/>
      </c>
      <c r="K2657" s="6" t="str">
        <f>IF(AND(税费设置!$B$5="是",G2657="个人支出",J2657="应税"),"是","否")</f>
        <v>否</v>
      </c>
      <c r="L2657" s="8">
        <f t="shared" si="289"/>
        <v>0</v>
      </c>
      <c r="M2657" s="8">
        <f t="shared" si="290"/>
        <v>0</v>
      </c>
      <c r="N2657" s="8">
        <f t="shared" si="291"/>
        <v>0</v>
      </c>
      <c r="O2657" s="8">
        <f t="shared" si="292"/>
        <v>0</v>
      </c>
      <c r="P2657" s="8">
        <f>IF(K2657&lt;&gt;"是",0,IF(税费设置!$B$6="是",E2657/(1+税费设置!$B$10),E2657))</f>
        <v>0</v>
      </c>
      <c r="Q2657" s="8">
        <f>IF(K2657&lt;&gt;"是",0,P2657*税费设置!$B$8)</f>
        <v>0</v>
      </c>
      <c r="R2657" s="8">
        <f>IF(K2657&lt;&gt;"是",0,P2657*税费设置!$B$9)</f>
        <v>0</v>
      </c>
      <c r="S2657" s="8">
        <f t="shared" si="293"/>
        <v>0</v>
      </c>
    </row>
    <row r="2658" spans="1:19" ht="13.9">
      <c r="A2658" s="6" t="str">
        <f>IF(总支出!A2658="","",总支出!A2658)</f>
        <v/>
      </c>
      <c r="B2658" s="7" t="str">
        <f>IF(总支出!B2658="","",总支出!B2658)</f>
        <v/>
      </c>
      <c r="C2658" s="6" t="str">
        <f t="shared" si="287"/>
        <v/>
      </c>
      <c r="D2658" s="6" t="str">
        <f>IF(总支出!C2658="","",总支出!C2658)</f>
        <v/>
      </c>
      <c r="E2658" s="8" t="str">
        <f>IF(总支出!D2658="","",总支出!D2658)</f>
        <v/>
      </c>
      <c r="F2658" s="6" t="str">
        <f>IF(总支出!E2658="","",总支出!E2658)</f>
        <v/>
      </c>
      <c r="G2658" s="6" t="str">
        <f>IF(总支出!H2658="","",总支出!H2658)</f>
        <v/>
      </c>
      <c r="H2658" s="6" t="str">
        <f>IF(总支出!I2658="","自动",总支出!I2658)</f>
        <v>自动</v>
      </c>
      <c r="I2658" s="6" t="str">
        <f>IF(F2658="","",IFERROR(VLOOKUP(F2658,税费设置!$A$15:$B$27,2,FALSE),"含税不明"))</f>
        <v/>
      </c>
      <c r="J2658" s="6" t="str">
        <f t="shared" si="288"/>
        <v/>
      </c>
      <c r="K2658" s="6" t="str">
        <f>IF(AND(税费设置!$B$5="是",G2658="个人支出",J2658="应税"),"是","否")</f>
        <v>否</v>
      </c>
      <c r="L2658" s="8">
        <f t="shared" si="289"/>
        <v>0</v>
      </c>
      <c r="M2658" s="8">
        <f t="shared" si="290"/>
        <v>0</v>
      </c>
      <c r="N2658" s="8">
        <f t="shared" si="291"/>
        <v>0</v>
      </c>
      <c r="O2658" s="8">
        <f t="shared" si="292"/>
        <v>0</v>
      </c>
      <c r="P2658" s="8">
        <f>IF(K2658&lt;&gt;"是",0,IF(税费设置!$B$6="是",E2658/(1+税费设置!$B$10),E2658))</f>
        <v>0</v>
      </c>
      <c r="Q2658" s="8">
        <f>IF(K2658&lt;&gt;"是",0,P2658*税费设置!$B$8)</f>
        <v>0</v>
      </c>
      <c r="R2658" s="8">
        <f>IF(K2658&lt;&gt;"是",0,P2658*税费设置!$B$9)</f>
        <v>0</v>
      </c>
      <c r="S2658" s="8">
        <f t="shared" si="293"/>
        <v>0</v>
      </c>
    </row>
    <row r="2659" spans="1:19" ht="13.9">
      <c r="A2659" s="6" t="str">
        <f>IF(总支出!A2659="","",总支出!A2659)</f>
        <v/>
      </c>
      <c r="B2659" s="7" t="str">
        <f>IF(总支出!B2659="","",总支出!B2659)</f>
        <v/>
      </c>
      <c r="C2659" s="6" t="str">
        <f t="shared" si="287"/>
        <v/>
      </c>
      <c r="D2659" s="6" t="str">
        <f>IF(总支出!C2659="","",总支出!C2659)</f>
        <v/>
      </c>
      <c r="E2659" s="8" t="str">
        <f>IF(总支出!D2659="","",总支出!D2659)</f>
        <v/>
      </c>
      <c r="F2659" s="6" t="str">
        <f>IF(总支出!E2659="","",总支出!E2659)</f>
        <v/>
      </c>
      <c r="G2659" s="6" t="str">
        <f>IF(总支出!H2659="","",总支出!H2659)</f>
        <v/>
      </c>
      <c r="H2659" s="6" t="str">
        <f>IF(总支出!I2659="","自动",总支出!I2659)</f>
        <v>自动</v>
      </c>
      <c r="I2659" s="6" t="str">
        <f>IF(F2659="","",IFERROR(VLOOKUP(F2659,税费设置!$A$15:$B$27,2,FALSE),"含税不明"))</f>
        <v/>
      </c>
      <c r="J2659" s="6" t="str">
        <f t="shared" si="288"/>
        <v/>
      </c>
      <c r="K2659" s="6" t="str">
        <f>IF(AND(税费设置!$B$5="是",G2659="个人支出",J2659="应税"),"是","否")</f>
        <v>否</v>
      </c>
      <c r="L2659" s="8">
        <f t="shared" si="289"/>
        <v>0</v>
      </c>
      <c r="M2659" s="8">
        <f t="shared" si="290"/>
        <v>0</v>
      </c>
      <c r="N2659" s="8">
        <f t="shared" si="291"/>
        <v>0</v>
      </c>
      <c r="O2659" s="8">
        <f t="shared" si="292"/>
        <v>0</v>
      </c>
      <c r="P2659" s="8">
        <f>IF(K2659&lt;&gt;"是",0,IF(税费设置!$B$6="是",E2659/(1+税费设置!$B$10),E2659))</f>
        <v>0</v>
      </c>
      <c r="Q2659" s="8">
        <f>IF(K2659&lt;&gt;"是",0,P2659*税费设置!$B$8)</f>
        <v>0</v>
      </c>
      <c r="R2659" s="8">
        <f>IF(K2659&lt;&gt;"是",0,P2659*税费设置!$B$9)</f>
        <v>0</v>
      </c>
      <c r="S2659" s="8">
        <f t="shared" si="293"/>
        <v>0</v>
      </c>
    </row>
    <row r="2660" spans="1:19" ht="13.9">
      <c r="A2660" s="6" t="str">
        <f>IF(总支出!A2660="","",总支出!A2660)</f>
        <v/>
      </c>
      <c r="B2660" s="7" t="str">
        <f>IF(总支出!B2660="","",总支出!B2660)</f>
        <v/>
      </c>
      <c r="C2660" s="6" t="str">
        <f t="shared" si="287"/>
        <v/>
      </c>
      <c r="D2660" s="6" t="str">
        <f>IF(总支出!C2660="","",总支出!C2660)</f>
        <v/>
      </c>
      <c r="E2660" s="8" t="str">
        <f>IF(总支出!D2660="","",总支出!D2660)</f>
        <v/>
      </c>
      <c r="F2660" s="6" t="str">
        <f>IF(总支出!E2660="","",总支出!E2660)</f>
        <v/>
      </c>
      <c r="G2660" s="6" t="str">
        <f>IF(总支出!H2660="","",总支出!H2660)</f>
        <v/>
      </c>
      <c r="H2660" s="6" t="str">
        <f>IF(总支出!I2660="","自动",总支出!I2660)</f>
        <v>自动</v>
      </c>
      <c r="I2660" s="6" t="str">
        <f>IF(F2660="","",IFERROR(VLOOKUP(F2660,税费设置!$A$15:$B$27,2,FALSE),"含税不明"))</f>
        <v/>
      </c>
      <c r="J2660" s="6" t="str">
        <f t="shared" si="288"/>
        <v/>
      </c>
      <c r="K2660" s="6" t="str">
        <f>IF(AND(税费设置!$B$5="是",G2660="个人支出",J2660="应税"),"是","否")</f>
        <v>否</v>
      </c>
      <c r="L2660" s="8">
        <f t="shared" si="289"/>
        <v>0</v>
      </c>
      <c r="M2660" s="8">
        <f t="shared" si="290"/>
        <v>0</v>
      </c>
      <c r="N2660" s="8">
        <f t="shared" si="291"/>
        <v>0</v>
      </c>
      <c r="O2660" s="8">
        <f t="shared" si="292"/>
        <v>0</v>
      </c>
      <c r="P2660" s="8">
        <f>IF(K2660&lt;&gt;"是",0,IF(税费设置!$B$6="是",E2660/(1+税费设置!$B$10),E2660))</f>
        <v>0</v>
      </c>
      <c r="Q2660" s="8">
        <f>IF(K2660&lt;&gt;"是",0,P2660*税费设置!$B$8)</f>
        <v>0</v>
      </c>
      <c r="R2660" s="8">
        <f>IF(K2660&lt;&gt;"是",0,P2660*税费设置!$B$9)</f>
        <v>0</v>
      </c>
      <c r="S2660" s="8">
        <f t="shared" si="293"/>
        <v>0</v>
      </c>
    </row>
    <row r="2661" spans="1:19" ht="13.9">
      <c r="A2661" s="6" t="str">
        <f>IF(总支出!A2661="","",总支出!A2661)</f>
        <v/>
      </c>
      <c r="B2661" s="7" t="str">
        <f>IF(总支出!B2661="","",总支出!B2661)</f>
        <v/>
      </c>
      <c r="C2661" s="6" t="str">
        <f t="shared" si="287"/>
        <v/>
      </c>
      <c r="D2661" s="6" t="str">
        <f>IF(总支出!C2661="","",总支出!C2661)</f>
        <v/>
      </c>
      <c r="E2661" s="8" t="str">
        <f>IF(总支出!D2661="","",总支出!D2661)</f>
        <v/>
      </c>
      <c r="F2661" s="6" t="str">
        <f>IF(总支出!E2661="","",总支出!E2661)</f>
        <v/>
      </c>
      <c r="G2661" s="6" t="str">
        <f>IF(总支出!H2661="","",总支出!H2661)</f>
        <v/>
      </c>
      <c r="H2661" s="6" t="str">
        <f>IF(总支出!I2661="","自动",总支出!I2661)</f>
        <v>自动</v>
      </c>
      <c r="I2661" s="6" t="str">
        <f>IF(F2661="","",IFERROR(VLOOKUP(F2661,税费设置!$A$15:$B$27,2,FALSE),"含税不明"))</f>
        <v/>
      </c>
      <c r="J2661" s="6" t="str">
        <f t="shared" si="288"/>
        <v/>
      </c>
      <c r="K2661" s="6" t="str">
        <f>IF(AND(税费设置!$B$5="是",G2661="个人支出",J2661="应税"),"是","否")</f>
        <v>否</v>
      </c>
      <c r="L2661" s="8">
        <f t="shared" si="289"/>
        <v>0</v>
      </c>
      <c r="M2661" s="8">
        <f t="shared" si="290"/>
        <v>0</v>
      </c>
      <c r="N2661" s="8">
        <f t="shared" si="291"/>
        <v>0</v>
      </c>
      <c r="O2661" s="8">
        <f t="shared" si="292"/>
        <v>0</v>
      </c>
      <c r="P2661" s="8">
        <f>IF(K2661&lt;&gt;"是",0,IF(税费设置!$B$6="是",E2661/(1+税费设置!$B$10),E2661))</f>
        <v>0</v>
      </c>
      <c r="Q2661" s="8">
        <f>IF(K2661&lt;&gt;"是",0,P2661*税费设置!$B$8)</f>
        <v>0</v>
      </c>
      <c r="R2661" s="8">
        <f>IF(K2661&lt;&gt;"是",0,P2661*税费设置!$B$9)</f>
        <v>0</v>
      </c>
      <c r="S2661" s="8">
        <f t="shared" si="293"/>
        <v>0</v>
      </c>
    </row>
    <row r="2662" spans="1:19" ht="13.9">
      <c r="A2662" s="6" t="str">
        <f>IF(总支出!A2662="","",总支出!A2662)</f>
        <v/>
      </c>
      <c r="B2662" s="7" t="str">
        <f>IF(总支出!B2662="","",总支出!B2662)</f>
        <v/>
      </c>
      <c r="C2662" s="6" t="str">
        <f t="shared" si="287"/>
        <v/>
      </c>
      <c r="D2662" s="6" t="str">
        <f>IF(总支出!C2662="","",总支出!C2662)</f>
        <v/>
      </c>
      <c r="E2662" s="8" t="str">
        <f>IF(总支出!D2662="","",总支出!D2662)</f>
        <v/>
      </c>
      <c r="F2662" s="6" t="str">
        <f>IF(总支出!E2662="","",总支出!E2662)</f>
        <v/>
      </c>
      <c r="G2662" s="6" t="str">
        <f>IF(总支出!H2662="","",总支出!H2662)</f>
        <v/>
      </c>
      <c r="H2662" s="6" t="str">
        <f>IF(总支出!I2662="","自动",总支出!I2662)</f>
        <v>自动</v>
      </c>
      <c r="I2662" s="6" t="str">
        <f>IF(F2662="","",IFERROR(VLOOKUP(F2662,税费设置!$A$15:$B$27,2,FALSE),"含税不明"))</f>
        <v/>
      </c>
      <c r="J2662" s="6" t="str">
        <f t="shared" si="288"/>
        <v/>
      </c>
      <c r="K2662" s="6" t="str">
        <f>IF(AND(税费设置!$B$5="是",G2662="个人支出",J2662="应税"),"是","否")</f>
        <v>否</v>
      </c>
      <c r="L2662" s="8">
        <f t="shared" si="289"/>
        <v>0</v>
      </c>
      <c r="M2662" s="8">
        <f t="shared" si="290"/>
        <v>0</v>
      </c>
      <c r="N2662" s="8">
        <f t="shared" si="291"/>
        <v>0</v>
      </c>
      <c r="O2662" s="8">
        <f t="shared" si="292"/>
        <v>0</v>
      </c>
      <c r="P2662" s="8">
        <f>IF(K2662&lt;&gt;"是",0,IF(税费设置!$B$6="是",E2662/(1+税费设置!$B$10),E2662))</f>
        <v>0</v>
      </c>
      <c r="Q2662" s="8">
        <f>IF(K2662&lt;&gt;"是",0,P2662*税费设置!$B$8)</f>
        <v>0</v>
      </c>
      <c r="R2662" s="8">
        <f>IF(K2662&lt;&gt;"是",0,P2662*税费设置!$B$9)</f>
        <v>0</v>
      </c>
      <c r="S2662" s="8">
        <f t="shared" si="293"/>
        <v>0</v>
      </c>
    </row>
    <row r="2663" spans="1:19" ht="13.9">
      <c r="A2663" s="6" t="str">
        <f>IF(总支出!A2663="","",总支出!A2663)</f>
        <v/>
      </c>
      <c r="B2663" s="7" t="str">
        <f>IF(总支出!B2663="","",总支出!B2663)</f>
        <v/>
      </c>
      <c r="C2663" s="6" t="str">
        <f t="shared" si="287"/>
        <v/>
      </c>
      <c r="D2663" s="6" t="str">
        <f>IF(总支出!C2663="","",总支出!C2663)</f>
        <v/>
      </c>
      <c r="E2663" s="8" t="str">
        <f>IF(总支出!D2663="","",总支出!D2663)</f>
        <v/>
      </c>
      <c r="F2663" s="6" t="str">
        <f>IF(总支出!E2663="","",总支出!E2663)</f>
        <v/>
      </c>
      <c r="G2663" s="6" t="str">
        <f>IF(总支出!H2663="","",总支出!H2663)</f>
        <v/>
      </c>
      <c r="H2663" s="6" t="str">
        <f>IF(总支出!I2663="","自动",总支出!I2663)</f>
        <v>自动</v>
      </c>
      <c r="I2663" s="6" t="str">
        <f>IF(F2663="","",IFERROR(VLOOKUP(F2663,税费设置!$A$15:$B$27,2,FALSE),"含税不明"))</f>
        <v/>
      </c>
      <c r="J2663" s="6" t="str">
        <f t="shared" si="288"/>
        <v/>
      </c>
      <c r="K2663" s="6" t="str">
        <f>IF(AND(税费设置!$B$5="是",G2663="个人支出",J2663="应税"),"是","否")</f>
        <v>否</v>
      </c>
      <c r="L2663" s="8">
        <f t="shared" si="289"/>
        <v>0</v>
      </c>
      <c r="M2663" s="8">
        <f t="shared" si="290"/>
        <v>0</v>
      </c>
      <c r="N2663" s="8">
        <f t="shared" si="291"/>
        <v>0</v>
      </c>
      <c r="O2663" s="8">
        <f t="shared" si="292"/>
        <v>0</v>
      </c>
      <c r="P2663" s="8">
        <f>IF(K2663&lt;&gt;"是",0,IF(税费设置!$B$6="是",E2663/(1+税费设置!$B$10),E2663))</f>
        <v>0</v>
      </c>
      <c r="Q2663" s="8">
        <f>IF(K2663&lt;&gt;"是",0,P2663*税费设置!$B$8)</f>
        <v>0</v>
      </c>
      <c r="R2663" s="8">
        <f>IF(K2663&lt;&gt;"是",0,P2663*税费设置!$B$9)</f>
        <v>0</v>
      </c>
      <c r="S2663" s="8">
        <f t="shared" si="293"/>
        <v>0</v>
      </c>
    </row>
    <row r="2664" spans="1:19" ht="13.9">
      <c r="A2664" s="6" t="str">
        <f>IF(总支出!A2664="","",总支出!A2664)</f>
        <v/>
      </c>
      <c r="B2664" s="7" t="str">
        <f>IF(总支出!B2664="","",总支出!B2664)</f>
        <v/>
      </c>
      <c r="C2664" s="6" t="str">
        <f t="shared" si="287"/>
        <v/>
      </c>
      <c r="D2664" s="6" t="str">
        <f>IF(总支出!C2664="","",总支出!C2664)</f>
        <v/>
      </c>
      <c r="E2664" s="8" t="str">
        <f>IF(总支出!D2664="","",总支出!D2664)</f>
        <v/>
      </c>
      <c r="F2664" s="6" t="str">
        <f>IF(总支出!E2664="","",总支出!E2664)</f>
        <v/>
      </c>
      <c r="G2664" s="6" t="str">
        <f>IF(总支出!H2664="","",总支出!H2664)</f>
        <v/>
      </c>
      <c r="H2664" s="6" t="str">
        <f>IF(总支出!I2664="","自动",总支出!I2664)</f>
        <v>自动</v>
      </c>
      <c r="I2664" s="6" t="str">
        <f>IF(F2664="","",IFERROR(VLOOKUP(F2664,税费设置!$A$15:$B$27,2,FALSE),"含税不明"))</f>
        <v/>
      </c>
      <c r="J2664" s="6" t="str">
        <f t="shared" si="288"/>
        <v/>
      </c>
      <c r="K2664" s="6" t="str">
        <f>IF(AND(税费设置!$B$5="是",G2664="个人支出",J2664="应税"),"是","否")</f>
        <v>否</v>
      </c>
      <c r="L2664" s="8">
        <f t="shared" si="289"/>
        <v>0</v>
      </c>
      <c r="M2664" s="8">
        <f t="shared" si="290"/>
        <v>0</v>
      </c>
      <c r="N2664" s="8">
        <f t="shared" si="291"/>
        <v>0</v>
      </c>
      <c r="O2664" s="8">
        <f t="shared" si="292"/>
        <v>0</v>
      </c>
      <c r="P2664" s="8">
        <f>IF(K2664&lt;&gt;"是",0,IF(税费设置!$B$6="是",E2664/(1+税费设置!$B$10),E2664))</f>
        <v>0</v>
      </c>
      <c r="Q2664" s="8">
        <f>IF(K2664&lt;&gt;"是",0,P2664*税费设置!$B$8)</f>
        <v>0</v>
      </c>
      <c r="R2664" s="8">
        <f>IF(K2664&lt;&gt;"是",0,P2664*税费设置!$B$9)</f>
        <v>0</v>
      </c>
      <c r="S2664" s="8">
        <f t="shared" si="293"/>
        <v>0</v>
      </c>
    </row>
    <row r="2665" spans="1:19" ht="13.9">
      <c r="A2665" s="6" t="str">
        <f>IF(总支出!A2665="","",总支出!A2665)</f>
        <v/>
      </c>
      <c r="B2665" s="7" t="str">
        <f>IF(总支出!B2665="","",总支出!B2665)</f>
        <v/>
      </c>
      <c r="C2665" s="6" t="str">
        <f t="shared" si="287"/>
        <v/>
      </c>
      <c r="D2665" s="6" t="str">
        <f>IF(总支出!C2665="","",总支出!C2665)</f>
        <v/>
      </c>
      <c r="E2665" s="8" t="str">
        <f>IF(总支出!D2665="","",总支出!D2665)</f>
        <v/>
      </c>
      <c r="F2665" s="6" t="str">
        <f>IF(总支出!E2665="","",总支出!E2665)</f>
        <v/>
      </c>
      <c r="G2665" s="6" t="str">
        <f>IF(总支出!H2665="","",总支出!H2665)</f>
        <v/>
      </c>
      <c r="H2665" s="6" t="str">
        <f>IF(总支出!I2665="","自动",总支出!I2665)</f>
        <v>自动</v>
      </c>
      <c r="I2665" s="6" t="str">
        <f>IF(F2665="","",IFERROR(VLOOKUP(F2665,税费设置!$A$15:$B$27,2,FALSE),"含税不明"))</f>
        <v/>
      </c>
      <c r="J2665" s="6" t="str">
        <f t="shared" si="288"/>
        <v/>
      </c>
      <c r="K2665" s="6" t="str">
        <f>IF(AND(税费设置!$B$5="是",G2665="个人支出",J2665="应税"),"是","否")</f>
        <v>否</v>
      </c>
      <c r="L2665" s="8">
        <f t="shared" si="289"/>
        <v>0</v>
      </c>
      <c r="M2665" s="8">
        <f t="shared" si="290"/>
        <v>0</v>
      </c>
      <c r="N2665" s="8">
        <f t="shared" si="291"/>
        <v>0</v>
      </c>
      <c r="O2665" s="8">
        <f t="shared" si="292"/>
        <v>0</v>
      </c>
      <c r="P2665" s="8">
        <f>IF(K2665&lt;&gt;"是",0,IF(税费设置!$B$6="是",E2665/(1+税费设置!$B$10),E2665))</f>
        <v>0</v>
      </c>
      <c r="Q2665" s="8">
        <f>IF(K2665&lt;&gt;"是",0,P2665*税费设置!$B$8)</f>
        <v>0</v>
      </c>
      <c r="R2665" s="8">
        <f>IF(K2665&lt;&gt;"是",0,P2665*税费设置!$B$9)</f>
        <v>0</v>
      </c>
      <c r="S2665" s="8">
        <f t="shared" si="293"/>
        <v>0</v>
      </c>
    </row>
    <row r="2666" spans="1:19" ht="13.9">
      <c r="A2666" s="6" t="str">
        <f>IF(总支出!A2666="","",总支出!A2666)</f>
        <v/>
      </c>
      <c r="B2666" s="7" t="str">
        <f>IF(总支出!B2666="","",总支出!B2666)</f>
        <v/>
      </c>
      <c r="C2666" s="6" t="str">
        <f t="shared" si="287"/>
        <v/>
      </c>
      <c r="D2666" s="6" t="str">
        <f>IF(总支出!C2666="","",总支出!C2666)</f>
        <v/>
      </c>
      <c r="E2666" s="8" t="str">
        <f>IF(总支出!D2666="","",总支出!D2666)</f>
        <v/>
      </c>
      <c r="F2666" s="6" t="str">
        <f>IF(总支出!E2666="","",总支出!E2666)</f>
        <v/>
      </c>
      <c r="G2666" s="6" t="str">
        <f>IF(总支出!H2666="","",总支出!H2666)</f>
        <v/>
      </c>
      <c r="H2666" s="6" t="str">
        <f>IF(总支出!I2666="","自动",总支出!I2666)</f>
        <v>自动</v>
      </c>
      <c r="I2666" s="6" t="str">
        <f>IF(F2666="","",IFERROR(VLOOKUP(F2666,税费设置!$A$15:$B$27,2,FALSE),"含税不明"))</f>
        <v/>
      </c>
      <c r="J2666" s="6" t="str">
        <f t="shared" si="288"/>
        <v/>
      </c>
      <c r="K2666" s="6" t="str">
        <f>IF(AND(税费设置!$B$5="是",G2666="个人支出",J2666="应税"),"是","否")</f>
        <v>否</v>
      </c>
      <c r="L2666" s="8">
        <f t="shared" si="289"/>
        <v>0</v>
      </c>
      <c r="M2666" s="8">
        <f t="shared" si="290"/>
        <v>0</v>
      </c>
      <c r="N2666" s="8">
        <f t="shared" si="291"/>
        <v>0</v>
      </c>
      <c r="O2666" s="8">
        <f t="shared" si="292"/>
        <v>0</v>
      </c>
      <c r="P2666" s="8">
        <f>IF(K2666&lt;&gt;"是",0,IF(税费设置!$B$6="是",E2666/(1+税费设置!$B$10),E2666))</f>
        <v>0</v>
      </c>
      <c r="Q2666" s="8">
        <f>IF(K2666&lt;&gt;"是",0,P2666*税费设置!$B$8)</f>
        <v>0</v>
      </c>
      <c r="R2666" s="8">
        <f>IF(K2666&lt;&gt;"是",0,P2666*税费设置!$B$9)</f>
        <v>0</v>
      </c>
      <c r="S2666" s="8">
        <f t="shared" si="293"/>
        <v>0</v>
      </c>
    </row>
    <row r="2667" spans="1:19" ht="13.9">
      <c r="A2667" s="6" t="str">
        <f>IF(总支出!A2667="","",总支出!A2667)</f>
        <v/>
      </c>
      <c r="B2667" s="7" t="str">
        <f>IF(总支出!B2667="","",总支出!B2667)</f>
        <v/>
      </c>
      <c r="C2667" s="6" t="str">
        <f t="shared" si="287"/>
        <v/>
      </c>
      <c r="D2667" s="6" t="str">
        <f>IF(总支出!C2667="","",总支出!C2667)</f>
        <v/>
      </c>
      <c r="E2667" s="8" t="str">
        <f>IF(总支出!D2667="","",总支出!D2667)</f>
        <v/>
      </c>
      <c r="F2667" s="6" t="str">
        <f>IF(总支出!E2667="","",总支出!E2667)</f>
        <v/>
      </c>
      <c r="G2667" s="6" t="str">
        <f>IF(总支出!H2667="","",总支出!H2667)</f>
        <v/>
      </c>
      <c r="H2667" s="6" t="str">
        <f>IF(总支出!I2667="","自动",总支出!I2667)</f>
        <v>自动</v>
      </c>
      <c r="I2667" s="6" t="str">
        <f>IF(F2667="","",IFERROR(VLOOKUP(F2667,税费设置!$A$15:$B$27,2,FALSE),"含税不明"))</f>
        <v/>
      </c>
      <c r="J2667" s="6" t="str">
        <f t="shared" si="288"/>
        <v/>
      </c>
      <c r="K2667" s="6" t="str">
        <f>IF(AND(税费设置!$B$5="是",G2667="个人支出",J2667="应税"),"是","否")</f>
        <v>否</v>
      </c>
      <c r="L2667" s="8">
        <f t="shared" si="289"/>
        <v>0</v>
      </c>
      <c r="M2667" s="8">
        <f t="shared" si="290"/>
        <v>0</v>
      </c>
      <c r="N2667" s="8">
        <f t="shared" si="291"/>
        <v>0</v>
      </c>
      <c r="O2667" s="8">
        <f t="shared" si="292"/>
        <v>0</v>
      </c>
      <c r="P2667" s="8">
        <f>IF(K2667&lt;&gt;"是",0,IF(税费设置!$B$6="是",E2667/(1+税费设置!$B$10),E2667))</f>
        <v>0</v>
      </c>
      <c r="Q2667" s="8">
        <f>IF(K2667&lt;&gt;"是",0,P2667*税费设置!$B$8)</f>
        <v>0</v>
      </c>
      <c r="R2667" s="8">
        <f>IF(K2667&lt;&gt;"是",0,P2667*税费设置!$B$9)</f>
        <v>0</v>
      </c>
      <c r="S2667" s="8">
        <f t="shared" si="293"/>
        <v>0</v>
      </c>
    </row>
    <row r="2668" spans="1:19" ht="13.9">
      <c r="A2668" s="6" t="str">
        <f>IF(总支出!A2668="","",总支出!A2668)</f>
        <v/>
      </c>
      <c r="B2668" s="7" t="str">
        <f>IF(总支出!B2668="","",总支出!B2668)</f>
        <v/>
      </c>
      <c r="C2668" s="6" t="str">
        <f t="shared" si="287"/>
        <v/>
      </c>
      <c r="D2668" s="6" t="str">
        <f>IF(总支出!C2668="","",总支出!C2668)</f>
        <v/>
      </c>
      <c r="E2668" s="8" t="str">
        <f>IF(总支出!D2668="","",总支出!D2668)</f>
        <v/>
      </c>
      <c r="F2668" s="6" t="str">
        <f>IF(总支出!E2668="","",总支出!E2668)</f>
        <v/>
      </c>
      <c r="G2668" s="6" t="str">
        <f>IF(总支出!H2668="","",总支出!H2668)</f>
        <v/>
      </c>
      <c r="H2668" s="6" t="str">
        <f>IF(总支出!I2668="","自动",总支出!I2668)</f>
        <v>自动</v>
      </c>
      <c r="I2668" s="6" t="str">
        <f>IF(F2668="","",IFERROR(VLOOKUP(F2668,税费设置!$A$15:$B$27,2,FALSE),"含税不明"))</f>
        <v/>
      </c>
      <c r="J2668" s="6" t="str">
        <f t="shared" si="288"/>
        <v/>
      </c>
      <c r="K2668" s="6" t="str">
        <f>IF(AND(税费设置!$B$5="是",G2668="个人支出",J2668="应税"),"是","否")</f>
        <v>否</v>
      </c>
      <c r="L2668" s="8">
        <f t="shared" si="289"/>
        <v>0</v>
      </c>
      <c r="M2668" s="8">
        <f t="shared" si="290"/>
        <v>0</v>
      </c>
      <c r="N2668" s="8">
        <f t="shared" si="291"/>
        <v>0</v>
      </c>
      <c r="O2668" s="8">
        <f t="shared" si="292"/>
        <v>0</v>
      </c>
      <c r="P2668" s="8">
        <f>IF(K2668&lt;&gt;"是",0,IF(税费设置!$B$6="是",E2668/(1+税费设置!$B$10),E2668))</f>
        <v>0</v>
      </c>
      <c r="Q2668" s="8">
        <f>IF(K2668&lt;&gt;"是",0,P2668*税费设置!$B$8)</f>
        <v>0</v>
      </c>
      <c r="R2668" s="8">
        <f>IF(K2668&lt;&gt;"是",0,P2668*税费设置!$B$9)</f>
        <v>0</v>
      </c>
      <c r="S2668" s="8">
        <f t="shared" si="293"/>
        <v>0</v>
      </c>
    </row>
    <row r="2669" spans="1:19" ht="13.9">
      <c r="A2669" s="6" t="str">
        <f>IF(总支出!A2669="","",总支出!A2669)</f>
        <v/>
      </c>
      <c r="B2669" s="7" t="str">
        <f>IF(总支出!B2669="","",总支出!B2669)</f>
        <v/>
      </c>
      <c r="C2669" s="6" t="str">
        <f t="shared" si="287"/>
        <v/>
      </c>
      <c r="D2669" s="6" t="str">
        <f>IF(总支出!C2669="","",总支出!C2669)</f>
        <v/>
      </c>
      <c r="E2669" s="8" t="str">
        <f>IF(总支出!D2669="","",总支出!D2669)</f>
        <v/>
      </c>
      <c r="F2669" s="6" t="str">
        <f>IF(总支出!E2669="","",总支出!E2669)</f>
        <v/>
      </c>
      <c r="G2669" s="6" t="str">
        <f>IF(总支出!H2669="","",总支出!H2669)</f>
        <v/>
      </c>
      <c r="H2669" s="6" t="str">
        <f>IF(总支出!I2669="","自动",总支出!I2669)</f>
        <v>自动</v>
      </c>
      <c r="I2669" s="6" t="str">
        <f>IF(F2669="","",IFERROR(VLOOKUP(F2669,税费设置!$A$15:$B$27,2,FALSE),"含税不明"))</f>
        <v/>
      </c>
      <c r="J2669" s="6" t="str">
        <f t="shared" si="288"/>
        <v/>
      </c>
      <c r="K2669" s="6" t="str">
        <f>IF(AND(税费设置!$B$5="是",G2669="个人支出",J2669="应税"),"是","否")</f>
        <v>否</v>
      </c>
      <c r="L2669" s="8">
        <f t="shared" si="289"/>
        <v>0</v>
      </c>
      <c r="M2669" s="8">
        <f t="shared" si="290"/>
        <v>0</v>
      </c>
      <c r="N2669" s="8">
        <f t="shared" si="291"/>
        <v>0</v>
      </c>
      <c r="O2669" s="8">
        <f t="shared" si="292"/>
        <v>0</v>
      </c>
      <c r="P2669" s="8">
        <f>IF(K2669&lt;&gt;"是",0,IF(税费设置!$B$6="是",E2669/(1+税费设置!$B$10),E2669))</f>
        <v>0</v>
      </c>
      <c r="Q2669" s="8">
        <f>IF(K2669&lt;&gt;"是",0,P2669*税费设置!$B$8)</f>
        <v>0</v>
      </c>
      <c r="R2669" s="8">
        <f>IF(K2669&lt;&gt;"是",0,P2669*税费设置!$B$9)</f>
        <v>0</v>
      </c>
      <c r="S2669" s="8">
        <f t="shared" si="293"/>
        <v>0</v>
      </c>
    </row>
    <row r="2670" spans="1:19" ht="13.9">
      <c r="A2670" s="6" t="str">
        <f>IF(总支出!A2670="","",总支出!A2670)</f>
        <v/>
      </c>
      <c r="B2670" s="7" t="str">
        <f>IF(总支出!B2670="","",总支出!B2670)</f>
        <v/>
      </c>
      <c r="C2670" s="6" t="str">
        <f t="shared" si="287"/>
        <v/>
      </c>
      <c r="D2670" s="6" t="str">
        <f>IF(总支出!C2670="","",总支出!C2670)</f>
        <v/>
      </c>
      <c r="E2670" s="8" t="str">
        <f>IF(总支出!D2670="","",总支出!D2670)</f>
        <v/>
      </c>
      <c r="F2670" s="6" t="str">
        <f>IF(总支出!E2670="","",总支出!E2670)</f>
        <v/>
      </c>
      <c r="G2670" s="6" t="str">
        <f>IF(总支出!H2670="","",总支出!H2670)</f>
        <v/>
      </c>
      <c r="H2670" s="6" t="str">
        <f>IF(总支出!I2670="","自动",总支出!I2670)</f>
        <v>自动</v>
      </c>
      <c r="I2670" s="6" t="str">
        <f>IF(F2670="","",IFERROR(VLOOKUP(F2670,税费设置!$A$15:$B$27,2,FALSE),"含税不明"))</f>
        <v/>
      </c>
      <c r="J2670" s="6" t="str">
        <f t="shared" si="288"/>
        <v/>
      </c>
      <c r="K2670" s="6" t="str">
        <f>IF(AND(税费设置!$B$5="是",G2670="个人支出",J2670="应税"),"是","否")</f>
        <v>否</v>
      </c>
      <c r="L2670" s="8">
        <f t="shared" si="289"/>
        <v>0</v>
      </c>
      <c r="M2670" s="8">
        <f t="shared" si="290"/>
        <v>0</v>
      </c>
      <c r="N2670" s="8">
        <f t="shared" si="291"/>
        <v>0</v>
      </c>
      <c r="O2670" s="8">
        <f t="shared" si="292"/>
        <v>0</v>
      </c>
      <c r="P2670" s="8">
        <f>IF(K2670&lt;&gt;"是",0,IF(税费设置!$B$6="是",E2670/(1+税费设置!$B$10),E2670))</f>
        <v>0</v>
      </c>
      <c r="Q2670" s="8">
        <f>IF(K2670&lt;&gt;"是",0,P2670*税费设置!$B$8)</f>
        <v>0</v>
      </c>
      <c r="R2670" s="8">
        <f>IF(K2670&lt;&gt;"是",0,P2670*税费设置!$B$9)</f>
        <v>0</v>
      </c>
      <c r="S2670" s="8">
        <f t="shared" si="293"/>
        <v>0</v>
      </c>
    </row>
    <row r="2671" spans="1:19" ht="13.9">
      <c r="A2671" s="6" t="str">
        <f>IF(总支出!A2671="","",总支出!A2671)</f>
        <v/>
      </c>
      <c r="B2671" s="7" t="str">
        <f>IF(总支出!B2671="","",总支出!B2671)</f>
        <v/>
      </c>
      <c r="C2671" s="6" t="str">
        <f t="shared" si="287"/>
        <v/>
      </c>
      <c r="D2671" s="6" t="str">
        <f>IF(总支出!C2671="","",总支出!C2671)</f>
        <v/>
      </c>
      <c r="E2671" s="8" t="str">
        <f>IF(总支出!D2671="","",总支出!D2671)</f>
        <v/>
      </c>
      <c r="F2671" s="6" t="str">
        <f>IF(总支出!E2671="","",总支出!E2671)</f>
        <v/>
      </c>
      <c r="G2671" s="6" t="str">
        <f>IF(总支出!H2671="","",总支出!H2671)</f>
        <v/>
      </c>
      <c r="H2671" s="6" t="str">
        <f>IF(总支出!I2671="","自动",总支出!I2671)</f>
        <v>自动</v>
      </c>
      <c r="I2671" s="6" t="str">
        <f>IF(F2671="","",IFERROR(VLOOKUP(F2671,税费设置!$A$15:$B$27,2,FALSE),"含税不明"))</f>
        <v/>
      </c>
      <c r="J2671" s="6" t="str">
        <f t="shared" si="288"/>
        <v/>
      </c>
      <c r="K2671" s="6" t="str">
        <f>IF(AND(税费设置!$B$5="是",G2671="个人支出",J2671="应税"),"是","否")</f>
        <v>否</v>
      </c>
      <c r="L2671" s="8">
        <f t="shared" si="289"/>
        <v>0</v>
      </c>
      <c r="M2671" s="8">
        <f t="shared" si="290"/>
        <v>0</v>
      </c>
      <c r="N2671" s="8">
        <f t="shared" si="291"/>
        <v>0</v>
      </c>
      <c r="O2671" s="8">
        <f t="shared" si="292"/>
        <v>0</v>
      </c>
      <c r="P2671" s="8">
        <f>IF(K2671&lt;&gt;"是",0,IF(税费设置!$B$6="是",E2671/(1+税费设置!$B$10),E2671))</f>
        <v>0</v>
      </c>
      <c r="Q2671" s="8">
        <f>IF(K2671&lt;&gt;"是",0,P2671*税费设置!$B$8)</f>
        <v>0</v>
      </c>
      <c r="R2671" s="8">
        <f>IF(K2671&lt;&gt;"是",0,P2671*税费设置!$B$9)</f>
        <v>0</v>
      </c>
      <c r="S2671" s="8">
        <f t="shared" si="293"/>
        <v>0</v>
      </c>
    </row>
    <row r="2672" spans="1:19" ht="13.9">
      <c r="A2672" s="6" t="str">
        <f>IF(总支出!A2672="","",总支出!A2672)</f>
        <v/>
      </c>
      <c r="B2672" s="7" t="str">
        <f>IF(总支出!B2672="","",总支出!B2672)</f>
        <v/>
      </c>
      <c r="C2672" s="6" t="str">
        <f t="shared" si="287"/>
        <v/>
      </c>
      <c r="D2672" s="6" t="str">
        <f>IF(总支出!C2672="","",总支出!C2672)</f>
        <v/>
      </c>
      <c r="E2672" s="8" t="str">
        <f>IF(总支出!D2672="","",总支出!D2672)</f>
        <v/>
      </c>
      <c r="F2672" s="6" t="str">
        <f>IF(总支出!E2672="","",总支出!E2672)</f>
        <v/>
      </c>
      <c r="G2672" s="6" t="str">
        <f>IF(总支出!H2672="","",总支出!H2672)</f>
        <v/>
      </c>
      <c r="H2672" s="6" t="str">
        <f>IF(总支出!I2672="","自动",总支出!I2672)</f>
        <v>自动</v>
      </c>
      <c r="I2672" s="6" t="str">
        <f>IF(F2672="","",IFERROR(VLOOKUP(F2672,税费设置!$A$15:$B$27,2,FALSE),"含税不明"))</f>
        <v/>
      </c>
      <c r="J2672" s="6" t="str">
        <f t="shared" si="288"/>
        <v/>
      </c>
      <c r="K2672" s="6" t="str">
        <f>IF(AND(税费设置!$B$5="是",G2672="个人支出",J2672="应税"),"是","否")</f>
        <v>否</v>
      </c>
      <c r="L2672" s="8">
        <f t="shared" si="289"/>
        <v>0</v>
      </c>
      <c r="M2672" s="8">
        <f t="shared" si="290"/>
        <v>0</v>
      </c>
      <c r="N2672" s="8">
        <f t="shared" si="291"/>
        <v>0</v>
      </c>
      <c r="O2672" s="8">
        <f t="shared" si="292"/>
        <v>0</v>
      </c>
      <c r="P2672" s="8">
        <f>IF(K2672&lt;&gt;"是",0,IF(税费设置!$B$6="是",E2672/(1+税费设置!$B$10),E2672))</f>
        <v>0</v>
      </c>
      <c r="Q2672" s="8">
        <f>IF(K2672&lt;&gt;"是",0,P2672*税费设置!$B$8)</f>
        <v>0</v>
      </c>
      <c r="R2672" s="8">
        <f>IF(K2672&lt;&gt;"是",0,P2672*税费设置!$B$9)</f>
        <v>0</v>
      </c>
      <c r="S2672" s="8">
        <f t="shared" si="293"/>
        <v>0</v>
      </c>
    </row>
    <row r="2673" spans="1:19" ht="13.9">
      <c r="A2673" s="6" t="str">
        <f>IF(总支出!A2673="","",总支出!A2673)</f>
        <v/>
      </c>
      <c r="B2673" s="7" t="str">
        <f>IF(总支出!B2673="","",总支出!B2673)</f>
        <v/>
      </c>
      <c r="C2673" s="6" t="str">
        <f t="shared" si="287"/>
        <v/>
      </c>
      <c r="D2673" s="6" t="str">
        <f>IF(总支出!C2673="","",总支出!C2673)</f>
        <v/>
      </c>
      <c r="E2673" s="8" t="str">
        <f>IF(总支出!D2673="","",总支出!D2673)</f>
        <v/>
      </c>
      <c r="F2673" s="6" t="str">
        <f>IF(总支出!E2673="","",总支出!E2673)</f>
        <v/>
      </c>
      <c r="G2673" s="6" t="str">
        <f>IF(总支出!H2673="","",总支出!H2673)</f>
        <v/>
      </c>
      <c r="H2673" s="6" t="str">
        <f>IF(总支出!I2673="","自动",总支出!I2673)</f>
        <v>自动</v>
      </c>
      <c r="I2673" s="6" t="str">
        <f>IF(F2673="","",IFERROR(VLOOKUP(F2673,税费设置!$A$15:$B$27,2,FALSE),"含税不明"))</f>
        <v/>
      </c>
      <c r="J2673" s="6" t="str">
        <f t="shared" si="288"/>
        <v/>
      </c>
      <c r="K2673" s="6" t="str">
        <f>IF(AND(税费设置!$B$5="是",G2673="个人支出",J2673="应税"),"是","否")</f>
        <v>否</v>
      </c>
      <c r="L2673" s="8">
        <f t="shared" si="289"/>
        <v>0</v>
      </c>
      <c r="M2673" s="8">
        <f t="shared" si="290"/>
        <v>0</v>
      </c>
      <c r="N2673" s="8">
        <f t="shared" si="291"/>
        <v>0</v>
      </c>
      <c r="O2673" s="8">
        <f t="shared" si="292"/>
        <v>0</v>
      </c>
      <c r="P2673" s="8">
        <f>IF(K2673&lt;&gt;"是",0,IF(税费设置!$B$6="是",E2673/(1+税费设置!$B$10),E2673))</f>
        <v>0</v>
      </c>
      <c r="Q2673" s="8">
        <f>IF(K2673&lt;&gt;"是",0,P2673*税费设置!$B$8)</f>
        <v>0</v>
      </c>
      <c r="R2673" s="8">
        <f>IF(K2673&lt;&gt;"是",0,P2673*税费设置!$B$9)</f>
        <v>0</v>
      </c>
      <c r="S2673" s="8">
        <f t="shared" si="293"/>
        <v>0</v>
      </c>
    </row>
    <row r="2674" spans="1:19" ht="13.9">
      <c r="A2674" s="6" t="str">
        <f>IF(总支出!A2674="","",总支出!A2674)</f>
        <v/>
      </c>
      <c r="B2674" s="7" t="str">
        <f>IF(总支出!B2674="","",总支出!B2674)</f>
        <v/>
      </c>
      <c r="C2674" s="6" t="str">
        <f t="shared" si="287"/>
        <v/>
      </c>
      <c r="D2674" s="6" t="str">
        <f>IF(总支出!C2674="","",总支出!C2674)</f>
        <v/>
      </c>
      <c r="E2674" s="8" t="str">
        <f>IF(总支出!D2674="","",总支出!D2674)</f>
        <v/>
      </c>
      <c r="F2674" s="6" t="str">
        <f>IF(总支出!E2674="","",总支出!E2674)</f>
        <v/>
      </c>
      <c r="G2674" s="6" t="str">
        <f>IF(总支出!H2674="","",总支出!H2674)</f>
        <v/>
      </c>
      <c r="H2674" s="6" t="str">
        <f>IF(总支出!I2674="","自动",总支出!I2674)</f>
        <v>自动</v>
      </c>
      <c r="I2674" s="6" t="str">
        <f>IF(F2674="","",IFERROR(VLOOKUP(F2674,税费设置!$A$15:$B$27,2,FALSE),"含税不明"))</f>
        <v/>
      </c>
      <c r="J2674" s="6" t="str">
        <f t="shared" si="288"/>
        <v/>
      </c>
      <c r="K2674" s="6" t="str">
        <f>IF(AND(税费设置!$B$5="是",G2674="个人支出",J2674="应税"),"是","否")</f>
        <v>否</v>
      </c>
      <c r="L2674" s="8">
        <f t="shared" si="289"/>
        <v>0</v>
      </c>
      <c r="M2674" s="8">
        <f t="shared" si="290"/>
        <v>0</v>
      </c>
      <c r="N2674" s="8">
        <f t="shared" si="291"/>
        <v>0</v>
      </c>
      <c r="O2674" s="8">
        <f t="shared" si="292"/>
        <v>0</v>
      </c>
      <c r="P2674" s="8">
        <f>IF(K2674&lt;&gt;"是",0,IF(税费设置!$B$6="是",E2674/(1+税费设置!$B$10),E2674))</f>
        <v>0</v>
      </c>
      <c r="Q2674" s="8">
        <f>IF(K2674&lt;&gt;"是",0,P2674*税费设置!$B$8)</f>
        <v>0</v>
      </c>
      <c r="R2674" s="8">
        <f>IF(K2674&lt;&gt;"是",0,P2674*税费设置!$B$9)</f>
        <v>0</v>
      </c>
      <c r="S2674" s="8">
        <f t="shared" si="293"/>
        <v>0</v>
      </c>
    </row>
    <row r="2675" spans="1:19" ht="13.9">
      <c r="A2675" s="6" t="str">
        <f>IF(总支出!A2675="","",总支出!A2675)</f>
        <v/>
      </c>
      <c r="B2675" s="7" t="str">
        <f>IF(总支出!B2675="","",总支出!B2675)</f>
        <v/>
      </c>
      <c r="C2675" s="6" t="str">
        <f t="shared" si="287"/>
        <v/>
      </c>
      <c r="D2675" s="6" t="str">
        <f>IF(总支出!C2675="","",总支出!C2675)</f>
        <v/>
      </c>
      <c r="E2675" s="8" t="str">
        <f>IF(总支出!D2675="","",总支出!D2675)</f>
        <v/>
      </c>
      <c r="F2675" s="6" t="str">
        <f>IF(总支出!E2675="","",总支出!E2675)</f>
        <v/>
      </c>
      <c r="G2675" s="6" t="str">
        <f>IF(总支出!H2675="","",总支出!H2675)</f>
        <v/>
      </c>
      <c r="H2675" s="6" t="str">
        <f>IF(总支出!I2675="","自动",总支出!I2675)</f>
        <v>自动</v>
      </c>
      <c r="I2675" s="6" t="str">
        <f>IF(F2675="","",IFERROR(VLOOKUP(F2675,税费设置!$A$15:$B$27,2,FALSE),"含税不明"))</f>
        <v/>
      </c>
      <c r="J2675" s="6" t="str">
        <f t="shared" si="288"/>
        <v/>
      </c>
      <c r="K2675" s="6" t="str">
        <f>IF(AND(税费设置!$B$5="是",G2675="个人支出",J2675="应税"),"是","否")</f>
        <v>否</v>
      </c>
      <c r="L2675" s="8">
        <f t="shared" si="289"/>
        <v>0</v>
      </c>
      <c r="M2675" s="8">
        <f t="shared" si="290"/>
        <v>0</v>
      </c>
      <c r="N2675" s="8">
        <f t="shared" si="291"/>
        <v>0</v>
      </c>
      <c r="O2675" s="8">
        <f t="shared" si="292"/>
        <v>0</v>
      </c>
      <c r="P2675" s="8">
        <f>IF(K2675&lt;&gt;"是",0,IF(税费设置!$B$6="是",E2675/(1+税费设置!$B$10),E2675))</f>
        <v>0</v>
      </c>
      <c r="Q2675" s="8">
        <f>IF(K2675&lt;&gt;"是",0,P2675*税费设置!$B$8)</f>
        <v>0</v>
      </c>
      <c r="R2675" s="8">
        <f>IF(K2675&lt;&gt;"是",0,P2675*税费设置!$B$9)</f>
        <v>0</v>
      </c>
      <c r="S2675" s="8">
        <f t="shared" si="293"/>
        <v>0</v>
      </c>
    </row>
    <row r="2676" spans="1:19" ht="13.9">
      <c r="A2676" s="6" t="str">
        <f>IF(总支出!A2676="","",总支出!A2676)</f>
        <v/>
      </c>
      <c r="B2676" s="7" t="str">
        <f>IF(总支出!B2676="","",总支出!B2676)</f>
        <v/>
      </c>
      <c r="C2676" s="6" t="str">
        <f t="shared" si="287"/>
        <v/>
      </c>
      <c r="D2676" s="6" t="str">
        <f>IF(总支出!C2676="","",总支出!C2676)</f>
        <v/>
      </c>
      <c r="E2676" s="8" t="str">
        <f>IF(总支出!D2676="","",总支出!D2676)</f>
        <v/>
      </c>
      <c r="F2676" s="6" t="str">
        <f>IF(总支出!E2676="","",总支出!E2676)</f>
        <v/>
      </c>
      <c r="G2676" s="6" t="str">
        <f>IF(总支出!H2676="","",总支出!H2676)</f>
        <v/>
      </c>
      <c r="H2676" s="6" t="str">
        <f>IF(总支出!I2676="","自动",总支出!I2676)</f>
        <v>自动</v>
      </c>
      <c r="I2676" s="6" t="str">
        <f>IF(F2676="","",IFERROR(VLOOKUP(F2676,税费设置!$A$15:$B$27,2,FALSE),"含税不明"))</f>
        <v/>
      </c>
      <c r="J2676" s="6" t="str">
        <f t="shared" si="288"/>
        <v/>
      </c>
      <c r="K2676" s="6" t="str">
        <f>IF(AND(税费设置!$B$5="是",G2676="个人支出",J2676="应税"),"是","否")</f>
        <v>否</v>
      </c>
      <c r="L2676" s="8">
        <f t="shared" si="289"/>
        <v>0</v>
      </c>
      <c r="M2676" s="8">
        <f t="shared" si="290"/>
        <v>0</v>
      </c>
      <c r="N2676" s="8">
        <f t="shared" si="291"/>
        <v>0</v>
      </c>
      <c r="O2676" s="8">
        <f t="shared" si="292"/>
        <v>0</v>
      </c>
      <c r="P2676" s="8">
        <f>IF(K2676&lt;&gt;"是",0,IF(税费设置!$B$6="是",E2676/(1+税费设置!$B$10),E2676))</f>
        <v>0</v>
      </c>
      <c r="Q2676" s="8">
        <f>IF(K2676&lt;&gt;"是",0,P2676*税费设置!$B$8)</f>
        <v>0</v>
      </c>
      <c r="R2676" s="8">
        <f>IF(K2676&lt;&gt;"是",0,P2676*税费设置!$B$9)</f>
        <v>0</v>
      </c>
      <c r="S2676" s="8">
        <f t="shared" si="293"/>
        <v>0</v>
      </c>
    </row>
    <row r="2677" spans="1:19" ht="13.9">
      <c r="A2677" s="6" t="str">
        <f>IF(总支出!A2677="","",总支出!A2677)</f>
        <v/>
      </c>
      <c r="B2677" s="7" t="str">
        <f>IF(总支出!B2677="","",总支出!B2677)</f>
        <v/>
      </c>
      <c r="C2677" s="6" t="str">
        <f t="shared" si="287"/>
        <v/>
      </c>
      <c r="D2677" s="6" t="str">
        <f>IF(总支出!C2677="","",总支出!C2677)</f>
        <v/>
      </c>
      <c r="E2677" s="8" t="str">
        <f>IF(总支出!D2677="","",总支出!D2677)</f>
        <v/>
      </c>
      <c r="F2677" s="6" t="str">
        <f>IF(总支出!E2677="","",总支出!E2677)</f>
        <v/>
      </c>
      <c r="G2677" s="6" t="str">
        <f>IF(总支出!H2677="","",总支出!H2677)</f>
        <v/>
      </c>
      <c r="H2677" s="6" t="str">
        <f>IF(总支出!I2677="","自动",总支出!I2677)</f>
        <v>自动</v>
      </c>
      <c r="I2677" s="6" t="str">
        <f>IF(F2677="","",IFERROR(VLOOKUP(F2677,税费设置!$A$15:$B$27,2,FALSE),"含税不明"))</f>
        <v/>
      </c>
      <c r="J2677" s="6" t="str">
        <f t="shared" si="288"/>
        <v/>
      </c>
      <c r="K2677" s="6" t="str">
        <f>IF(AND(税费设置!$B$5="是",G2677="个人支出",J2677="应税"),"是","否")</f>
        <v>否</v>
      </c>
      <c r="L2677" s="8">
        <f t="shared" si="289"/>
        <v>0</v>
      </c>
      <c r="M2677" s="8">
        <f t="shared" si="290"/>
        <v>0</v>
      </c>
      <c r="N2677" s="8">
        <f t="shared" si="291"/>
        <v>0</v>
      </c>
      <c r="O2677" s="8">
        <f t="shared" si="292"/>
        <v>0</v>
      </c>
      <c r="P2677" s="8">
        <f>IF(K2677&lt;&gt;"是",0,IF(税费设置!$B$6="是",E2677/(1+税费设置!$B$10),E2677))</f>
        <v>0</v>
      </c>
      <c r="Q2677" s="8">
        <f>IF(K2677&lt;&gt;"是",0,P2677*税费设置!$B$8)</f>
        <v>0</v>
      </c>
      <c r="R2677" s="8">
        <f>IF(K2677&lt;&gt;"是",0,P2677*税费设置!$B$9)</f>
        <v>0</v>
      </c>
      <c r="S2677" s="8">
        <f t="shared" si="293"/>
        <v>0</v>
      </c>
    </row>
    <row r="2678" spans="1:19" ht="13.9">
      <c r="A2678" s="6" t="str">
        <f>IF(总支出!A2678="","",总支出!A2678)</f>
        <v/>
      </c>
      <c r="B2678" s="7" t="str">
        <f>IF(总支出!B2678="","",总支出!B2678)</f>
        <v/>
      </c>
      <c r="C2678" s="6" t="str">
        <f t="shared" si="287"/>
        <v/>
      </c>
      <c r="D2678" s="6" t="str">
        <f>IF(总支出!C2678="","",总支出!C2678)</f>
        <v/>
      </c>
      <c r="E2678" s="8" t="str">
        <f>IF(总支出!D2678="","",总支出!D2678)</f>
        <v/>
      </c>
      <c r="F2678" s="6" t="str">
        <f>IF(总支出!E2678="","",总支出!E2678)</f>
        <v/>
      </c>
      <c r="G2678" s="6" t="str">
        <f>IF(总支出!H2678="","",总支出!H2678)</f>
        <v/>
      </c>
      <c r="H2678" s="6" t="str">
        <f>IF(总支出!I2678="","自动",总支出!I2678)</f>
        <v>自动</v>
      </c>
      <c r="I2678" s="6" t="str">
        <f>IF(F2678="","",IFERROR(VLOOKUP(F2678,税费设置!$A$15:$B$27,2,FALSE),"含税不明"))</f>
        <v/>
      </c>
      <c r="J2678" s="6" t="str">
        <f t="shared" si="288"/>
        <v/>
      </c>
      <c r="K2678" s="6" t="str">
        <f>IF(AND(税费设置!$B$5="是",G2678="个人支出",J2678="应税"),"是","否")</f>
        <v>否</v>
      </c>
      <c r="L2678" s="8">
        <f t="shared" si="289"/>
        <v>0</v>
      </c>
      <c r="M2678" s="8">
        <f t="shared" si="290"/>
        <v>0</v>
      </c>
      <c r="N2678" s="8">
        <f t="shared" si="291"/>
        <v>0</v>
      </c>
      <c r="O2678" s="8">
        <f t="shared" si="292"/>
        <v>0</v>
      </c>
      <c r="P2678" s="8">
        <f>IF(K2678&lt;&gt;"是",0,IF(税费设置!$B$6="是",E2678/(1+税费设置!$B$10),E2678))</f>
        <v>0</v>
      </c>
      <c r="Q2678" s="8">
        <f>IF(K2678&lt;&gt;"是",0,P2678*税费设置!$B$8)</f>
        <v>0</v>
      </c>
      <c r="R2678" s="8">
        <f>IF(K2678&lt;&gt;"是",0,P2678*税费设置!$B$9)</f>
        <v>0</v>
      </c>
      <c r="S2678" s="8">
        <f t="shared" si="293"/>
        <v>0</v>
      </c>
    </row>
    <row r="2679" spans="1:19" ht="13.9">
      <c r="A2679" s="6" t="str">
        <f>IF(总支出!A2679="","",总支出!A2679)</f>
        <v/>
      </c>
      <c r="B2679" s="7" t="str">
        <f>IF(总支出!B2679="","",总支出!B2679)</f>
        <v/>
      </c>
      <c r="C2679" s="6" t="str">
        <f t="shared" si="287"/>
        <v/>
      </c>
      <c r="D2679" s="6" t="str">
        <f>IF(总支出!C2679="","",总支出!C2679)</f>
        <v/>
      </c>
      <c r="E2679" s="8" t="str">
        <f>IF(总支出!D2679="","",总支出!D2679)</f>
        <v/>
      </c>
      <c r="F2679" s="6" t="str">
        <f>IF(总支出!E2679="","",总支出!E2679)</f>
        <v/>
      </c>
      <c r="G2679" s="6" t="str">
        <f>IF(总支出!H2679="","",总支出!H2679)</f>
        <v/>
      </c>
      <c r="H2679" s="6" t="str">
        <f>IF(总支出!I2679="","自动",总支出!I2679)</f>
        <v>自动</v>
      </c>
      <c r="I2679" s="6" t="str">
        <f>IF(F2679="","",IFERROR(VLOOKUP(F2679,税费设置!$A$15:$B$27,2,FALSE),"含税不明"))</f>
        <v/>
      </c>
      <c r="J2679" s="6" t="str">
        <f t="shared" si="288"/>
        <v/>
      </c>
      <c r="K2679" s="6" t="str">
        <f>IF(AND(税费设置!$B$5="是",G2679="个人支出",J2679="应税"),"是","否")</f>
        <v>否</v>
      </c>
      <c r="L2679" s="8">
        <f t="shared" si="289"/>
        <v>0</v>
      </c>
      <c r="M2679" s="8">
        <f t="shared" si="290"/>
        <v>0</v>
      </c>
      <c r="N2679" s="8">
        <f t="shared" si="291"/>
        <v>0</v>
      </c>
      <c r="O2679" s="8">
        <f t="shared" si="292"/>
        <v>0</v>
      </c>
      <c r="P2679" s="8">
        <f>IF(K2679&lt;&gt;"是",0,IF(税费设置!$B$6="是",E2679/(1+税费设置!$B$10),E2679))</f>
        <v>0</v>
      </c>
      <c r="Q2679" s="8">
        <f>IF(K2679&lt;&gt;"是",0,P2679*税费设置!$B$8)</f>
        <v>0</v>
      </c>
      <c r="R2679" s="8">
        <f>IF(K2679&lt;&gt;"是",0,P2679*税费设置!$B$9)</f>
        <v>0</v>
      </c>
      <c r="S2679" s="8">
        <f t="shared" si="293"/>
        <v>0</v>
      </c>
    </row>
    <row r="2680" spans="1:19" ht="13.9">
      <c r="A2680" s="6" t="str">
        <f>IF(总支出!A2680="","",总支出!A2680)</f>
        <v/>
      </c>
      <c r="B2680" s="7" t="str">
        <f>IF(总支出!B2680="","",总支出!B2680)</f>
        <v/>
      </c>
      <c r="C2680" s="6" t="str">
        <f t="shared" si="287"/>
        <v/>
      </c>
      <c r="D2680" s="6" t="str">
        <f>IF(总支出!C2680="","",总支出!C2680)</f>
        <v/>
      </c>
      <c r="E2680" s="8" t="str">
        <f>IF(总支出!D2680="","",总支出!D2680)</f>
        <v/>
      </c>
      <c r="F2680" s="6" t="str">
        <f>IF(总支出!E2680="","",总支出!E2680)</f>
        <v/>
      </c>
      <c r="G2680" s="6" t="str">
        <f>IF(总支出!H2680="","",总支出!H2680)</f>
        <v/>
      </c>
      <c r="H2680" s="6" t="str">
        <f>IF(总支出!I2680="","自动",总支出!I2680)</f>
        <v>自动</v>
      </c>
      <c r="I2680" s="6" t="str">
        <f>IF(F2680="","",IFERROR(VLOOKUP(F2680,税费设置!$A$15:$B$27,2,FALSE),"含税不明"))</f>
        <v/>
      </c>
      <c r="J2680" s="6" t="str">
        <f t="shared" si="288"/>
        <v/>
      </c>
      <c r="K2680" s="6" t="str">
        <f>IF(AND(税费设置!$B$5="是",G2680="个人支出",J2680="应税"),"是","否")</f>
        <v>否</v>
      </c>
      <c r="L2680" s="8">
        <f t="shared" si="289"/>
        <v>0</v>
      </c>
      <c r="M2680" s="8">
        <f t="shared" si="290"/>
        <v>0</v>
      </c>
      <c r="N2680" s="8">
        <f t="shared" si="291"/>
        <v>0</v>
      </c>
      <c r="O2680" s="8">
        <f t="shared" si="292"/>
        <v>0</v>
      </c>
      <c r="P2680" s="8">
        <f>IF(K2680&lt;&gt;"是",0,IF(税费设置!$B$6="是",E2680/(1+税费设置!$B$10),E2680))</f>
        <v>0</v>
      </c>
      <c r="Q2680" s="8">
        <f>IF(K2680&lt;&gt;"是",0,P2680*税费设置!$B$8)</f>
        <v>0</v>
      </c>
      <c r="R2680" s="8">
        <f>IF(K2680&lt;&gt;"是",0,P2680*税费设置!$B$9)</f>
        <v>0</v>
      </c>
      <c r="S2680" s="8">
        <f t="shared" si="293"/>
        <v>0</v>
      </c>
    </row>
    <row r="2681" spans="1:19" ht="13.9">
      <c r="A2681" s="6" t="str">
        <f>IF(总支出!A2681="","",总支出!A2681)</f>
        <v/>
      </c>
      <c r="B2681" s="7" t="str">
        <f>IF(总支出!B2681="","",总支出!B2681)</f>
        <v/>
      </c>
      <c r="C2681" s="6" t="str">
        <f t="shared" si="287"/>
        <v/>
      </c>
      <c r="D2681" s="6" t="str">
        <f>IF(总支出!C2681="","",总支出!C2681)</f>
        <v/>
      </c>
      <c r="E2681" s="8" t="str">
        <f>IF(总支出!D2681="","",总支出!D2681)</f>
        <v/>
      </c>
      <c r="F2681" s="6" t="str">
        <f>IF(总支出!E2681="","",总支出!E2681)</f>
        <v/>
      </c>
      <c r="G2681" s="6" t="str">
        <f>IF(总支出!H2681="","",总支出!H2681)</f>
        <v/>
      </c>
      <c r="H2681" s="6" t="str">
        <f>IF(总支出!I2681="","自动",总支出!I2681)</f>
        <v>自动</v>
      </c>
      <c r="I2681" s="6" t="str">
        <f>IF(F2681="","",IFERROR(VLOOKUP(F2681,税费设置!$A$15:$B$27,2,FALSE),"含税不明"))</f>
        <v/>
      </c>
      <c r="J2681" s="6" t="str">
        <f t="shared" si="288"/>
        <v/>
      </c>
      <c r="K2681" s="6" t="str">
        <f>IF(AND(税费设置!$B$5="是",G2681="个人支出",J2681="应税"),"是","否")</f>
        <v>否</v>
      </c>
      <c r="L2681" s="8">
        <f t="shared" si="289"/>
        <v>0</v>
      </c>
      <c r="M2681" s="8">
        <f t="shared" si="290"/>
        <v>0</v>
      </c>
      <c r="N2681" s="8">
        <f t="shared" si="291"/>
        <v>0</v>
      </c>
      <c r="O2681" s="8">
        <f t="shared" si="292"/>
        <v>0</v>
      </c>
      <c r="P2681" s="8">
        <f>IF(K2681&lt;&gt;"是",0,IF(税费设置!$B$6="是",E2681/(1+税费设置!$B$10),E2681))</f>
        <v>0</v>
      </c>
      <c r="Q2681" s="8">
        <f>IF(K2681&lt;&gt;"是",0,P2681*税费设置!$B$8)</f>
        <v>0</v>
      </c>
      <c r="R2681" s="8">
        <f>IF(K2681&lt;&gt;"是",0,P2681*税费设置!$B$9)</f>
        <v>0</v>
      </c>
      <c r="S2681" s="8">
        <f t="shared" si="293"/>
        <v>0</v>
      </c>
    </row>
    <row r="2682" spans="1:19" ht="13.9">
      <c r="A2682" s="6" t="str">
        <f>IF(总支出!A2682="","",总支出!A2682)</f>
        <v/>
      </c>
      <c r="B2682" s="7" t="str">
        <f>IF(总支出!B2682="","",总支出!B2682)</f>
        <v/>
      </c>
      <c r="C2682" s="6" t="str">
        <f t="shared" si="287"/>
        <v/>
      </c>
      <c r="D2682" s="6" t="str">
        <f>IF(总支出!C2682="","",总支出!C2682)</f>
        <v/>
      </c>
      <c r="E2682" s="8" t="str">
        <f>IF(总支出!D2682="","",总支出!D2682)</f>
        <v/>
      </c>
      <c r="F2682" s="6" t="str">
        <f>IF(总支出!E2682="","",总支出!E2682)</f>
        <v/>
      </c>
      <c r="G2682" s="6" t="str">
        <f>IF(总支出!H2682="","",总支出!H2682)</f>
        <v/>
      </c>
      <c r="H2682" s="6" t="str">
        <f>IF(总支出!I2682="","自动",总支出!I2682)</f>
        <v>自动</v>
      </c>
      <c r="I2682" s="6" t="str">
        <f>IF(F2682="","",IFERROR(VLOOKUP(F2682,税费设置!$A$15:$B$27,2,FALSE),"含税不明"))</f>
        <v/>
      </c>
      <c r="J2682" s="6" t="str">
        <f t="shared" si="288"/>
        <v/>
      </c>
      <c r="K2682" s="6" t="str">
        <f>IF(AND(税费设置!$B$5="是",G2682="个人支出",J2682="应税"),"是","否")</f>
        <v>否</v>
      </c>
      <c r="L2682" s="8">
        <f t="shared" si="289"/>
        <v>0</v>
      </c>
      <c r="M2682" s="8">
        <f t="shared" si="290"/>
        <v>0</v>
      </c>
      <c r="N2682" s="8">
        <f t="shared" si="291"/>
        <v>0</v>
      </c>
      <c r="O2682" s="8">
        <f t="shared" si="292"/>
        <v>0</v>
      </c>
      <c r="P2682" s="8">
        <f>IF(K2682&lt;&gt;"是",0,IF(税费设置!$B$6="是",E2682/(1+税费设置!$B$10),E2682))</f>
        <v>0</v>
      </c>
      <c r="Q2682" s="8">
        <f>IF(K2682&lt;&gt;"是",0,P2682*税费设置!$B$8)</f>
        <v>0</v>
      </c>
      <c r="R2682" s="8">
        <f>IF(K2682&lt;&gt;"是",0,P2682*税费设置!$B$9)</f>
        <v>0</v>
      </c>
      <c r="S2682" s="8">
        <f t="shared" si="293"/>
        <v>0</v>
      </c>
    </row>
    <row r="2683" spans="1:19" ht="13.9">
      <c r="A2683" s="6" t="str">
        <f>IF(总支出!A2683="","",总支出!A2683)</f>
        <v/>
      </c>
      <c r="B2683" s="7" t="str">
        <f>IF(总支出!B2683="","",总支出!B2683)</f>
        <v/>
      </c>
      <c r="C2683" s="6" t="str">
        <f t="shared" si="287"/>
        <v/>
      </c>
      <c r="D2683" s="6" t="str">
        <f>IF(总支出!C2683="","",总支出!C2683)</f>
        <v/>
      </c>
      <c r="E2683" s="8" t="str">
        <f>IF(总支出!D2683="","",总支出!D2683)</f>
        <v/>
      </c>
      <c r="F2683" s="6" t="str">
        <f>IF(总支出!E2683="","",总支出!E2683)</f>
        <v/>
      </c>
      <c r="G2683" s="6" t="str">
        <f>IF(总支出!H2683="","",总支出!H2683)</f>
        <v/>
      </c>
      <c r="H2683" s="6" t="str">
        <f>IF(总支出!I2683="","自动",总支出!I2683)</f>
        <v>自动</v>
      </c>
      <c r="I2683" s="6" t="str">
        <f>IF(F2683="","",IFERROR(VLOOKUP(F2683,税费设置!$A$15:$B$27,2,FALSE),"含税不明"))</f>
        <v/>
      </c>
      <c r="J2683" s="6" t="str">
        <f t="shared" si="288"/>
        <v/>
      </c>
      <c r="K2683" s="6" t="str">
        <f>IF(AND(税费设置!$B$5="是",G2683="个人支出",J2683="应税"),"是","否")</f>
        <v>否</v>
      </c>
      <c r="L2683" s="8">
        <f t="shared" si="289"/>
        <v>0</v>
      </c>
      <c r="M2683" s="8">
        <f t="shared" si="290"/>
        <v>0</v>
      </c>
      <c r="N2683" s="8">
        <f t="shared" si="291"/>
        <v>0</v>
      </c>
      <c r="O2683" s="8">
        <f t="shared" si="292"/>
        <v>0</v>
      </c>
      <c r="P2683" s="8">
        <f>IF(K2683&lt;&gt;"是",0,IF(税费设置!$B$6="是",E2683/(1+税费设置!$B$10),E2683))</f>
        <v>0</v>
      </c>
      <c r="Q2683" s="8">
        <f>IF(K2683&lt;&gt;"是",0,P2683*税费设置!$B$8)</f>
        <v>0</v>
      </c>
      <c r="R2683" s="8">
        <f>IF(K2683&lt;&gt;"是",0,P2683*税费设置!$B$9)</f>
        <v>0</v>
      </c>
      <c r="S2683" s="8">
        <f t="shared" si="293"/>
        <v>0</v>
      </c>
    </row>
    <row r="2684" spans="1:19" ht="13.9">
      <c r="A2684" s="6" t="str">
        <f>IF(总支出!A2684="","",总支出!A2684)</f>
        <v/>
      </c>
      <c r="B2684" s="7" t="str">
        <f>IF(总支出!B2684="","",总支出!B2684)</f>
        <v/>
      </c>
      <c r="C2684" s="6" t="str">
        <f t="shared" si="287"/>
        <v/>
      </c>
      <c r="D2684" s="6" t="str">
        <f>IF(总支出!C2684="","",总支出!C2684)</f>
        <v/>
      </c>
      <c r="E2684" s="8" t="str">
        <f>IF(总支出!D2684="","",总支出!D2684)</f>
        <v/>
      </c>
      <c r="F2684" s="6" t="str">
        <f>IF(总支出!E2684="","",总支出!E2684)</f>
        <v/>
      </c>
      <c r="G2684" s="6" t="str">
        <f>IF(总支出!H2684="","",总支出!H2684)</f>
        <v/>
      </c>
      <c r="H2684" s="6" t="str">
        <f>IF(总支出!I2684="","自动",总支出!I2684)</f>
        <v>自动</v>
      </c>
      <c r="I2684" s="6" t="str">
        <f>IF(F2684="","",IFERROR(VLOOKUP(F2684,税费设置!$A$15:$B$27,2,FALSE),"含税不明"))</f>
        <v/>
      </c>
      <c r="J2684" s="6" t="str">
        <f t="shared" si="288"/>
        <v/>
      </c>
      <c r="K2684" s="6" t="str">
        <f>IF(AND(税费设置!$B$5="是",G2684="个人支出",J2684="应税"),"是","否")</f>
        <v>否</v>
      </c>
      <c r="L2684" s="8">
        <f t="shared" si="289"/>
        <v>0</v>
      </c>
      <c r="M2684" s="8">
        <f t="shared" si="290"/>
        <v>0</v>
      </c>
      <c r="N2684" s="8">
        <f t="shared" si="291"/>
        <v>0</v>
      </c>
      <c r="O2684" s="8">
        <f t="shared" si="292"/>
        <v>0</v>
      </c>
      <c r="P2684" s="8">
        <f>IF(K2684&lt;&gt;"是",0,IF(税费设置!$B$6="是",E2684/(1+税费设置!$B$10),E2684))</f>
        <v>0</v>
      </c>
      <c r="Q2684" s="8">
        <f>IF(K2684&lt;&gt;"是",0,P2684*税费设置!$B$8)</f>
        <v>0</v>
      </c>
      <c r="R2684" s="8">
        <f>IF(K2684&lt;&gt;"是",0,P2684*税费设置!$B$9)</f>
        <v>0</v>
      </c>
      <c r="S2684" s="8">
        <f t="shared" si="293"/>
        <v>0</v>
      </c>
    </row>
    <row r="2685" spans="1:19" ht="13.9">
      <c r="A2685" s="6" t="str">
        <f>IF(总支出!A2685="","",总支出!A2685)</f>
        <v/>
      </c>
      <c r="B2685" s="7" t="str">
        <f>IF(总支出!B2685="","",总支出!B2685)</f>
        <v/>
      </c>
      <c r="C2685" s="6" t="str">
        <f t="shared" si="287"/>
        <v/>
      </c>
      <c r="D2685" s="6" t="str">
        <f>IF(总支出!C2685="","",总支出!C2685)</f>
        <v/>
      </c>
      <c r="E2685" s="8" t="str">
        <f>IF(总支出!D2685="","",总支出!D2685)</f>
        <v/>
      </c>
      <c r="F2685" s="6" t="str">
        <f>IF(总支出!E2685="","",总支出!E2685)</f>
        <v/>
      </c>
      <c r="G2685" s="6" t="str">
        <f>IF(总支出!H2685="","",总支出!H2685)</f>
        <v/>
      </c>
      <c r="H2685" s="6" t="str">
        <f>IF(总支出!I2685="","自动",总支出!I2685)</f>
        <v>自动</v>
      </c>
      <c r="I2685" s="6" t="str">
        <f>IF(F2685="","",IFERROR(VLOOKUP(F2685,税费设置!$A$15:$B$27,2,FALSE),"含税不明"))</f>
        <v/>
      </c>
      <c r="J2685" s="6" t="str">
        <f t="shared" si="288"/>
        <v/>
      </c>
      <c r="K2685" s="6" t="str">
        <f>IF(AND(税费设置!$B$5="是",G2685="个人支出",J2685="应税"),"是","否")</f>
        <v>否</v>
      </c>
      <c r="L2685" s="8">
        <f t="shared" si="289"/>
        <v>0</v>
      </c>
      <c r="M2685" s="8">
        <f t="shared" si="290"/>
        <v>0</v>
      </c>
      <c r="N2685" s="8">
        <f t="shared" si="291"/>
        <v>0</v>
      </c>
      <c r="O2685" s="8">
        <f t="shared" si="292"/>
        <v>0</v>
      </c>
      <c r="P2685" s="8">
        <f>IF(K2685&lt;&gt;"是",0,IF(税费设置!$B$6="是",E2685/(1+税费设置!$B$10),E2685))</f>
        <v>0</v>
      </c>
      <c r="Q2685" s="8">
        <f>IF(K2685&lt;&gt;"是",0,P2685*税费设置!$B$8)</f>
        <v>0</v>
      </c>
      <c r="R2685" s="8">
        <f>IF(K2685&lt;&gt;"是",0,P2685*税费设置!$B$9)</f>
        <v>0</v>
      </c>
      <c r="S2685" s="8">
        <f t="shared" si="293"/>
        <v>0</v>
      </c>
    </row>
    <row r="2686" spans="1:19" ht="13.9">
      <c r="A2686" s="6" t="str">
        <f>IF(总支出!A2686="","",总支出!A2686)</f>
        <v/>
      </c>
      <c r="B2686" s="7" t="str">
        <f>IF(总支出!B2686="","",总支出!B2686)</f>
        <v/>
      </c>
      <c r="C2686" s="6" t="str">
        <f t="shared" si="287"/>
        <v/>
      </c>
      <c r="D2686" s="6" t="str">
        <f>IF(总支出!C2686="","",总支出!C2686)</f>
        <v/>
      </c>
      <c r="E2686" s="8" t="str">
        <f>IF(总支出!D2686="","",总支出!D2686)</f>
        <v/>
      </c>
      <c r="F2686" s="6" t="str">
        <f>IF(总支出!E2686="","",总支出!E2686)</f>
        <v/>
      </c>
      <c r="G2686" s="6" t="str">
        <f>IF(总支出!H2686="","",总支出!H2686)</f>
        <v/>
      </c>
      <c r="H2686" s="6" t="str">
        <f>IF(总支出!I2686="","自动",总支出!I2686)</f>
        <v>自动</v>
      </c>
      <c r="I2686" s="6" t="str">
        <f>IF(F2686="","",IFERROR(VLOOKUP(F2686,税费设置!$A$15:$B$27,2,FALSE),"含税不明"))</f>
        <v/>
      </c>
      <c r="J2686" s="6" t="str">
        <f t="shared" si="288"/>
        <v/>
      </c>
      <c r="K2686" s="6" t="str">
        <f>IF(AND(税费设置!$B$5="是",G2686="个人支出",J2686="应税"),"是","否")</f>
        <v>否</v>
      </c>
      <c r="L2686" s="8">
        <f t="shared" si="289"/>
        <v>0</v>
      </c>
      <c r="M2686" s="8">
        <f t="shared" si="290"/>
        <v>0</v>
      </c>
      <c r="N2686" s="8">
        <f t="shared" si="291"/>
        <v>0</v>
      </c>
      <c r="O2686" s="8">
        <f t="shared" si="292"/>
        <v>0</v>
      </c>
      <c r="P2686" s="8">
        <f>IF(K2686&lt;&gt;"是",0,IF(税费设置!$B$6="是",E2686/(1+税费设置!$B$10),E2686))</f>
        <v>0</v>
      </c>
      <c r="Q2686" s="8">
        <f>IF(K2686&lt;&gt;"是",0,P2686*税费设置!$B$8)</f>
        <v>0</v>
      </c>
      <c r="R2686" s="8">
        <f>IF(K2686&lt;&gt;"是",0,P2686*税费设置!$B$9)</f>
        <v>0</v>
      </c>
      <c r="S2686" s="8">
        <f t="shared" si="293"/>
        <v>0</v>
      </c>
    </row>
    <row r="2687" spans="1:19" ht="13.9">
      <c r="A2687" s="6" t="str">
        <f>IF(总支出!A2687="","",总支出!A2687)</f>
        <v/>
      </c>
      <c r="B2687" s="7" t="str">
        <f>IF(总支出!B2687="","",总支出!B2687)</f>
        <v/>
      </c>
      <c r="C2687" s="6" t="str">
        <f t="shared" si="287"/>
        <v/>
      </c>
      <c r="D2687" s="6" t="str">
        <f>IF(总支出!C2687="","",总支出!C2687)</f>
        <v/>
      </c>
      <c r="E2687" s="8" t="str">
        <f>IF(总支出!D2687="","",总支出!D2687)</f>
        <v/>
      </c>
      <c r="F2687" s="6" t="str">
        <f>IF(总支出!E2687="","",总支出!E2687)</f>
        <v/>
      </c>
      <c r="G2687" s="6" t="str">
        <f>IF(总支出!H2687="","",总支出!H2687)</f>
        <v/>
      </c>
      <c r="H2687" s="6" t="str">
        <f>IF(总支出!I2687="","自动",总支出!I2687)</f>
        <v>自动</v>
      </c>
      <c r="I2687" s="6" t="str">
        <f>IF(F2687="","",IFERROR(VLOOKUP(F2687,税费设置!$A$15:$B$27,2,FALSE),"含税不明"))</f>
        <v/>
      </c>
      <c r="J2687" s="6" t="str">
        <f t="shared" si="288"/>
        <v/>
      </c>
      <c r="K2687" s="6" t="str">
        <f>IF(AND(税费设置!$B$5="是",G2687="个人支出",J2687="应税"),"是","否")</f>
        <v>否</v>
      </c>
      <c r="L2687" s="8">
        <f t="shared" si="289"/>
        <v>0</v>
      </c>
      <c r="M2687" s="8">
        <f t="shared" si="290"/>
        <v>0</v>
      </c>
      <c r="N2687" s="8">
        <f t="shared" si="291"/>
        <v>0</v>
      </c>
      <c r="O2687" s="8">
        <f t="shared" si="292"/>
        <v>0</v>
      </c>
      <c r="P2687" s="8">
        <f>IF(K2687&lt;&gt;"是",0,IF(税费设置!$B$6="是",E2687/(1+税费设置!$B$10),E2687))</f>
        <v>0</v>
      </c>
      <c r="Q2687" s="8">
        <f>IF(K2687&lt;&gt;"是",0,P2687*税费设置!$B$8)</f>
        <v>0</v>
      </c>
      <c r="R2687" s="8">
        <f>IF(K2687&lt;&gt;"是",0,P2687*税费设置!$B$9)</f>
        <v>0</v>
      </c>
      <c r="S2687" s="8">
        <f t="shared" si="293"/>
        <v>0</v>
      </c>
    </row>
    <row r="2688" spans="1:19" ht="13.9">
      <c r="A2688" s="6" t="str">
        <f>IF(总支出!A2688="","",总支出!A2688)</f>
        <v/>
      </c>
      <c r="B2688" s="7" t="str">
        <f>IF(总支出!B2688="","",总支出!B2688)</f>
        <v/>
      </c>
      <c r="C2688" s="6" t="str">
        <f t="shared" si="287"/>
        <v/>
      </c>
      <c r="D2688" s="6" t="str">
        <f>IF(总支出!C2688="","",总支出!C2688)</f>
        <v/>
      </c>
      <c r="E2688" s="8" t="str">
        <f>IF(总支出!D2688="","",总支出!D2688)</f>
        <v/>
      </c>
      <c r="F2688" s="6" t="str">
        <f>IF(总支出!E2688="","",总支出!E2688)</f>
        <v/>
      </c>
      <c r="G2688" s="6" t="str">
        <f>IF(总支出!H2688="","",总支出!H2688)</f>
        <v/>
      </c>
      <c r="H2688" s="6" t="str">
        <f>IF(总支出!I2688="","自动",总支出!I2688)</f>
        <v>自动</v>
      </c>
      <c r="I2688" s="6" t="str">
        <f>IF(F2688="","",IFERROR(VLOOKUP(F2688,税费设置!$A$15:$B$27,2,FALSE),"含税不明"))</f>
        <v/>
      </c>
      <c r="J2688" s="6" t="str">
        <f t="shared" si="288"/>
        <v/>
      </c>
      <c r="K2688" s="6" t="str">
        <f>IF(AND(税费设置!$B$5="是",G2688="个人支出",J2688="应税"),"是","否")</f>
        <v>否</v>
      </c>
      <c r="L2688" s="8">
        <f t="shared" si="289"/>
        <v>0</v>
      </c>
      <c r="M2688" s="8">
        <f t="shared" si="290"/>
        <v>0</v>
      </c>
      <c r="N2688" s="8">
        <f t="shared" si="291"/>
        <v>0</v>
      </c>
      <c r="O2688" s="8">
        <f t="shared" si="292"/>
        <v>0</v>
      </c>
      <c r="P2688" s="8">
        <f>IF(K2688&lt;&gt;"是",0,IF(税费设置!$B$6="是",E2688/(1+税费设置!$B$10),E2688))</f>
        <v>0</v>
      </c>
      <c r="Q2688" s="8">
        <f>IF(K2688&lt;&gt;"是",0,P2688*税费设置!$B$8)</f>
        <v>0</v>
      </c>
      <c r="R2688" s="8">
        <f>IF(K2688&lt;&gt;"是",0,P2688*税费设置!$B$9)</f>
        <v>0</v>
      </c>
      <c r="S2688" s="8">
        <f t="shared" si="293"/>
        <v>0</v>
      </c>
    </row>
    <row r="2689" spans="1:19" ht="13.9">
      <c r="A2689" s="6" t="str">
        <f>IF(总支出!A2689="","",总支出!A2689)</f>
        <v/>
      </c>
      <c r="B2689" s="7" t="str">
        <f>IF(总支出!B2689="","",总支出!B2689)</f>
        <v/>
      </c>
      <c r="C2689" s="6" t="str">
        <f t="shared" si="287"/>
        <v/>
      </c>
      <c r="D2689" s="6" t="str">
        <f>IF(总支出!C2689="","",总支出!C2689)</f>
        <v/>
      </c>
      <c r="E2689" s="8" t="str">
        <f>IF(总支出!D2689="","",总支出!D2689)</f>
        <v/>
      </c>
      <c r="F2689" s="6" t="str">
        <f>IF(总支出!E2689="","",总支出!E2689)</f>
        <v/>
      </c>
      <c r="G2689" s="6" t="str">
        <f>IF(总支出!H2689="","",总支出!H2689)</f>
        <v/>
      </c>
      <c r="H2689" s="6" t="str">
        <f>IF(总支出!I2689="","自动",总支出!I2689)</f>
        <v>自动</v>
      </c>
      <c r="I2689" s="6" t="str">
        <f>IF(F2689="","",IFERROR(VLOOKUP(F2689,税费设置!$A$15:$B$27,2,FALSE),"含税不明"))</f>
        <v/>
      </c>
      <c r="J2689" s="6" t="str">
        <f t="shared" si="288"/>
        <v/>
      </c>
      <c r="K2689" s="6" t="str">
        <f>IF(AND(税费设置!$B$5="是",G2689="个人支出",J2689="应税"),"是","否")</f>
        <v>否</v>
      </c>
      <c r="L2689" s="8">
        <f t="shared" si="289"/>
        <v>0</v>
      </c>
      <c r="M2689" s="8">
        <f t="shared" si="290"/>
        <v>0</v>
      </c>
      <c r="N2689" s="8">
        <f t="shared" si="291"/>
        <v>0</v>
      </c>
      <c r="O2689" s="8">
        <f t="shared" si="292"/>
        <v>0</v>
      </c>
      <c r="P2689" s="8">
        <f>IF(K2689&lt;&gt;"是",0,IF(税费设置!$B$6="是",E2689/(1+税费设置!$B$10),E2689))</f>
        <v>0</v>
      </c>
      <c r="Q2689" s="8">
        <f>IF(K2689&lt;&gt;"是",0,P2689*税费设置!$B$8)</f>
        <v>0</v>
      </c>
      <c r="R2689" s="8">
        <f>IF(K2689&lt;&gt;"是",0,P2689*税费设置!$B$9)</f>
        <v>0</v>
      </c>
      <c r="S2689" s="8">
        <f t="shared" si="293"/>
        <v>0</v>
      </c>
    </row>
    <row r="2690" spans="1:19" ht="13.9">
      <c r="A2690" s="6" t="str">
        <f>IF(总支出!A2690="","",总支出!A2690)</f>
        <v/>
      </c>
      <c r="B2690" s="7" t="str">
        <f>IF(总支出!B2690="","",总支出!B2690)</f>
        <v/>
      </c>
      <c r="C2690" s="6" t="str">
        <f t="shared" si="287"/>
        <v/>
      </c>
      <c r="D2690" s="6" t="str">
        <f>IF(总支出!C2690="","",总支出!C2690)</f>
        <v/>
      </c>
      <c r="E2690" s="8" t="str">
        <f>IF(总支出!D2690="","",总支出!D2690)</f>
        <v/>
      </c>
      <c r="F2690" s="6" t="str">
        <f>IF(总支出!E2690="","",总支出!E2690)</f>
        <v/>
      </c>
      <c r="G2690" s="6" t="str">
        <f>IF(总支出!H2690="","",总支出!H2690)</f>
        <v/>
      </c>
      <c r="H2690" s="6" t="str">
        <f>IF(总支出!I2690="","自动",总支出!I2690)</f>
        <v>自动</v>
      </c>
      <c r="I2690" s="6" t="str">
        <f>IF(F2690="","",IFERROR(VLOOKUP(F2690,税费设置!$A$15:$B$27,2,FALSE),"含税不明"))</f>
        <v/>
      </c>
      <c r="J2690" s="6" t="str">
        <f t="shared" si="288"/>
        <v/>
      </c>
      <c r="K2690" s="6" t="str">
        <f>IF(AND(税费设置!$B$5="是",G2690="个人支出",J2690="应税"),"是","否")</f>
        <v>否</v>
      </c>
      <c r="L2690" s="8">
        <f t="shared" si="289"/>
        <v>0</v>
      </c>
      <c r="M2690" s="8">
        <f t="shared" si="290"/>
        <v>0</v>
      </c>
      <c r="N2690" s="8">
        <f t="shared" si="291"/>
        <v>0</v>
      </c>
      <c r="O2690" s="8">
        <f t="shared" si="292"/>
        <v>0</v>
      </c>
      <c r="P2690" s="8">
        <f>IF(K2690&lt;&gt;"是",0,IF(税费设置!$B$6="是",E2690/(1+税费设置!$B$10),E2690))</f>
        <v>0</v>
      </c>
      <c r="Q2690" s="8">
        <f>IF(K2690&lt;&gt;"是",0,P2690*税费设置!$B$8)</f>
        <v>0</v>
      </c>
      <c r="R2690" s="8">
        <f>IF(K2690&lt;&gt;"是",0,P2690*税费设置!$B$9)</f>
        <v>0</v>
      </c>
      <c r="S2690" s="8">
        <f t="shared" si="293"/>
        <v>0</v>
      </c>
    </row>
    <row r="2691" spans="1:19" ht="13.9">
      <c r="A2691" s="6" t="str">
        <f>IF(总支出!A2691="","",总支出!A2691)</f>
        <v/>
      </c>
      <c r="B2691" s="7" t="str">
        <f>IF(总支出!B2691="","",总支出!B2691)</f>
        <v/>
      </c>
      <c r="C2691" s="6" t="str">
        <f t="shared" si="287"/>
        <v/>
      </c>
      <c r="D2691" s="6" t="str">
        <f>IF(总支出!C2691="","",总支出!C2691)</f>
        <v/>
      </c>
      <c r="E2691" s="8" t="str">
        <f>IF(总支出!D2691="","",总支出!D2691)</f>
        <v/>
      </c>
      <c r="F2691" s="6" t="str">
        <f>IF(总支出!E2691="","",总支出!E2691)</f>
        <v/>
      </c>
      <c r="G2691" s="6" t="str">
        <f>IF(总支出!H2691="","",总支出!H2691)</f>
        <v/>
      </c>
      <c r="H2691" s="6" t="str">
        <f>IF(总支出!I2691="","自动",总支出!I2691)</f>
        <v>自动</v>
      </c>
      <c r="I2691" s="6" t="str">
        <f>IF(F2691="","",IFERROR(VLOOKUP(F2691,税费设置!$A$15:$B$27,2,FALSE),"含税不明"))</f>
        <v/>
      </c>
      <c r="J2691" s="6" t="str">
        <f t="shared" si="288"/>
        <v/>
      </c>
      <c r="K2691" s="6" t="str">
        <f>IF(AND(税费设置!$B$5="是",G2691="个人支出",J2691="应税"),"是","否")</f>
        <v>否</v>
      </c>
      <c r="L2691" s="8">
        <f t="shared" si="289"/>
        <v>0</v>
      </c>
      <c r="M2691" s="8">
        <f t="shared" si="290"/>
        <v>0</v>
      </c>
      <c r="N2691" s="8">
        <f t="shared" si="291"/>
        <v>0</v>
      </c>
      <c r="O2691" s="8">
        <f t="shared" si="292"/>
        <v>0</v>
      </c>
      <c r="P2691" s="8">
        <f>IF(K2691&lt;&gt;"是",0,IF(税费设置!$B$6="是",E2691/(1+税费设置!$B$10),E2691))</f>
        <v>0</v>
      </c>
      <c r="Q2691" s="8">
        <f>IF(K2691&lt;&gt;"是",0,P2691*税费设置!$B$8)</f>
        <v>0</v>
      </c>
      <c r="R2691" s="8">
        <f>IF(K2691&lt;&gt;"是",0,P2691*税费设置!$B$9)</f>
        <v>0</v>
      </c>
      <c r="S2691" s="8">
        <f t="shared" si="293"/>
        <v>0</v>
      </c>
    </row>
    <row r="2692" spans="1:19" ht="13.9">
      <c r="A2692" s="6" t="str">
        <f>IF(总支出!A2692="","",总支出!A2692)</f>
        <v/>
      </c>
      <c r="B2692" s="7" t="str">
        <f>IF(总支出!B2692="","",总支出!B2692)</f>
        <v/>
      </c>
      <c r="C2692" s="6" t="str">
        <f t="shared" ref="C2692:C2755" si="294">IF(B2692="","",TEXT(B2692,"yyyy-mm"))</f>
        <v/>
      </c>
      <c r="D2692" s="6" t="str">
        <f>IF(总支出!C2692="","",总支出!C2692)</f>
        <v/>
      </c>
      <c r="E2692" s="8" t="str">
        <f>IF(总支出!D2692="","",总支出!D2692)</f>
        <v/>
      </c>
      <c r="F2692" s="6" t="str">
        <f>IF(总支出!E2692="","",总支出!E2692)</f>
        <v/>
      </c>
      <c r="G2692" s="6" t="str">
        <f>IF(总支出!H2692="","",总支出!H2692)</f>
        <v/>
      </c>
      <c r="H2692" s="6" t="str">
        <f>IF(总支出!I2692="","自动",总支出!I2692)</f>
        <v>自动</v>
      </c>
      <c r="I2692" s="6" t="str">
        <f>IF(F2692="","",IFERROR(VLOOKUP(F2692,税费设置!$A$15:$B$27,2,FALSE),"含税不明"))</f>
        <v/>
      </c>
      <c r="J2692" s="6" t="str">
        <f t="shared" ref="J2692:J2755" si="295">IF(D2692="","",IF(H2692="自动",I2692,H2692))</f>
        <v/>
      </c>
      <c r="K2692" s="6" t="str">
        <f>IF(AND(税费设置!$B$5="是",G2692="个人支出",J2692="应税"),"是","否")</f>
        <v>否</v>
      </c>
      <c r="L2692" s="8">
        <f t="shared" ref="L2692:L2755" si="296">IF(K2692="是",E2692,0)</f>
        <v>0</v>
      </c>
      <c r="M2692" s="8">
        <f t="shared" ref="M2692:M2755" si="297">IF(AND(G2692="个人支出",J2692="零税率"),E2692,0)</f>
        <v>0</v>
      </c>
      <c r="N2692" s="8">
        <f t="shared" ref="N2692:N2755" si="298">IF(AND(G2692="个人支出",J2692="免税"),E2692,0)</f>
        <v>0</v>
      </c>
      <c r="O2692" s="8">
        <f t="shared" ref="O2692:O2755" si="299">IF(AND(G2692="个人支出",OR(J2692="含税不明",J2692="不适用")),E2692,0)</f>
        <v>0</v>
      </c>
      <c r="P2692" s="8">
        <f>IF(K2692&lt;&gt;"是",0,IF(税费设置!$B$6="是",E2692/(1+税费设置!$B$10),E2692))</f>
        <v>0</v>
      </c>
      <c r="Q2692" s="8">
        <f>IF(K2692&lt;&gt;"是",0,P2692*税费设置!$B$8)</f>
        <v>0</v>
      </c>
      <c r="R2692" s="8">
        <f>IF(K2692&lt;&gt;"是",0,P2692*税费设置!$B$9)</f>
        <v>0</v>
      </c>
      <c r="S2692" s="8">
        <f t="shared" ref="S2692:S2755" si="300">Q2692+R2692</f>
        <v>0</v>
      </c>
    </row>
    <row r="2693" spans="1:19" ht="13.9">
      <c r="A2693" s="6" t="str">
        <f>IF(总支出!A2693="","",总支出!A2693)</f>
        <v/>
      </c>
      <c r="B2693" s="7" t="str">
        <f>IF(总支出!B2693="","",总支出!B2693)</f>
        <v/>
      </c>
      <c r="C2693" s="6" t="str">
        <f t="shared" si="294"/>
        <v/>
      </c>
      <c r="D2693" s="6" t="str">
        <f>IF(总支出!C2693="","",总支出!C2693)</f>
        <v/>
      </c>
      <c r="E2693" s="8" t="str">
        <f>IF(总支出!D2693="","",总支出!D2693)</f>
        <v/>
      </c>
      <c r="F2693" s="6" t="str">
        <f>IF(总支出!E2693="","",总支出!E2693)</f>
        <v/>
      </c>
      <c r="G2693" s="6" t="str">
        <f>IF(总支出!H2693="","",总支出!H2693)</f>
        <v/>
      </c>
      <c r="H2693" s="6" t="str">
        <f>IF(总支出!I2693="","自动",总支出!I2693)</f>
        <v>自动</v>
      </c>
      <c r="I2693" s="6" t="str">
        <f>IF(F2693="","",IFERROR(VLOOKUP(F2693,税费设置!$A$15:$B$27,2,FALSE),"含税不明"))</f>
        <v/>
      </c>
      <c r="J2693" s="6" t="str">
        <f t="shared" si="295"/>
        <v/>
      </c>
      <c r="K2693" s="6" t="str">
        <f>IF(AND(税费设置!$B$5="是",G2693="个人支出",J2693="应税"),"是","否")</f>
        <v>否</v>
      </c>
      <c r="L2693" s="8">
        <f t="shared" si="296"/>
        <v>0</v>
      </c>
      <c r="M2693" s="8">
        <f t="shared" si="297"/>
        <v>0</v>
      </c>
      <c r="N2693" s="8">
        <f t="shared" si="298"/>
        <v>0</v>
      </c>
      <c r="O2693" s="8">
        <f t="shared" si="299"/>
        <v>0</v>
      </c>
      <c r="P2693" s="8">
        <f>IF(K2693&lt;&gt;"是",0,IF(税费设置!$B$6="是",E2693/(1+税费设置!$B$10),E2693))</f>
        <v>0</v>
      </c>
      <c r="Q2693" s="8">
        <f>IF(K2693&lt;&gt;"是",0,P2693*税费设置!$B$8)</f>
        <v>0</v>
      </c>
      <c r="R2693" s="8">
        <f>IF(K2693&lt;&gt;"是",0,P2693*税费设置!$B$9)</f>
        <v>0</v>
      </c>
      <c r="S2693" s="8">
        <f t="shared" si="300"/>
        <v>0</v>
      </c>
    </row>
    <row r="2694" spans="1:19" ht="13.9">
      <c r="A2694" s="6" t="str">
        <f>IF(总支出!A2694="","",总支出!A2694)</f>
        <v/>
      </c>
      <c r="B2694" s="7" t="str">
        <f>IF(总支出!B2694="","",总支出!B2694)</f>
        <v/>
      </c>
      <c r="C2694" s="6" t="str">
        <f t="shared" si="294"/>
        <v/>
      </c>
      <c r="D2694" s="6" t="str">
        <f>IF(总支出!C2694="","",总支出!C2694)</f>
        <v/>
      </c>
      <c r="E2694" s="8" t="str">
        <f>IF(总支出!D2694="","",总支出!D2694)</f>
        <v/>
      </c>
      <c r="F2694" s="6" t="str">
        <f>IF(总支出!E2694="","",总支出!E2694)</f>
        <v/>
      </c>
      <c r="G2694" s="6" t="str">
        <f>IF(总支出!H2694="","",总支出!H2694)</f>
        <v/>
      </c>
      <c r="H2694" s="6" t="str">
        <f>IF(总支出!I2694="","自动",总支出!I2694)</f>
        <v>自动</v>
      </c>
      <c r="I2694" s="6" t="str">
        <f>IF(F2694="","",IFERROR(VLOOKUP(F2694,税费设置!$A$15:$B$27,2,FALSE),"含税不明"))</f>
        <v/>
      </c>
      <c r="J2694" s="6" t="str">
        <f t="shared" si="295"/>
        <v/>
      </c>
      <c r="K2694" s="6" t="str">
        <f>IF(AND(税费设置!$B$5="是",G2694="个人支出",J2694="应税"),"是","否")</f>
        <v>否</v>
      </c>
      <c r="L2694" s="8">
        <f t="shared" si="296"/>
        <v>0</v>
      </c>
      <c r="M2694" s="8">
        <f t="shared" si="297"/>
        <v>0</v>
      </c>
      <c r="N2694" s="8">
        <f t="shared" si="298"/>
        <v>0</v>
      </c>
      <c r="O2694" s="8">
        <f t="shared" si="299"/>
        <v>0</v>
      </c>
      <c r="P2694" s="8">
        <f>IF(K2694&lt;&gt;"是",0,IF(税费设置!$B$6="是",E2694/(1+税费设置!$B$10),E2694))</f>
        <v>0</v>
      </c>
      <c r="Q2694" s="8">
        <f>IF(K2694&lt;&gt;"是",0,P2694*税费设置!$B$8)</f>
        <v>0</v>
      </c>
      <c r="R2694" s="8">
        <f>IF(K2694&lt;&gt;"是",0,P2694*税费设置!$B$9)</f>
        <v>0</v>
      </c>
      <c r="S2694" s="8">
        <f t="shared" si="300"/>
        <v>0</v>
      </c>
    </row>
    <row r="2695" spans="1:19" ht="13.9">
      <c r="A2695" s="6" t="str">
        <f>IF(总支出!A2695="","",总支出!A2695)</f>
        <v/>
      </c>
      <c r="B2695" s="7" t="str">
        <f>IF(总支出!B2695="","",总支出!B2695)</f>
        <v/>
      </c>
      <c r="C2695" s="6" t="str">
        <f t="shared" si="294"/>
        <v/>
      </c>
      <c r="D2695" s="6" t="str">
        <f>IF(总支出!C2695="","",总支出!C2695)</f>
        <v/>
      </c>
      <c r="E2695" s="8" t="str">
        <f>IF(总支出!D2695="","",总支出!D2695)</f>
        <v/>
      </c>
      <c r="F2695" s="6" t="str">
        <f>IF(总支出!E2695="","",总支出!E2695)</f>
        <v/>
      </c>
      <c r="G2695" s="6" t="str">
        <f>IF(总支出!H2695="","",总支出!H2695)</f>
        <v/>
      </c>
      <c r="H2695" s="6" t="str">
        <f>IF(总支出!I2695="","自动",总支出!I2695)</f>
        <v>自动</v>
      </c>
      <c r="I2695" s="6" t="str">
        <f>IF(F2695="","",IFERROR(VLOOKUP(F2695,税费设置!$A$15:$B$27,2,FALSE),"含税不明"))</f>
        <v/>
      </c>
      <c r="J2695" s="6" t="str">
        <f t="shared" si="295"/>
        <v/>
      </c>
      <c r="K2695" s="6" t="str">
        <f>IF(AND(税费设置!$B$5="是",G2695="个人支出",J2695="应税"),"是","否")</f>
        <v>否</v>
      </c>
      <c r="L2695" s="8">
        <f t="shared" si="296"/>
        <v>0</v>
      </c>
      <c r="M2695" s="8">
        <f t="shared" si="297"/>
        <v>0</v>
      </c>
      <c r="N2695" s="8">
        <f t="shared" si="298"/>
        <v>0</v>
      </c>
      <c r="O2695" s="8">
        <f t="shared" si="299"/>
        <v>0</v>
      </c>
      <c r="P2695" s="8">
        <f>IF(K2695&lt;&gt;"是",0,IF(税费设置!$B$6="是",E2695/(1+税费设置!$B$10),E2695))</f>
        <v>0</v>
      </c>
      <c r="Q2695" s="8">
        <f>IF(K2695&lt;&gt;"是",0,P2695*税费设置!$B$8)</f>
        <v>0</v>
      </c>
      <c r="R2695" s="8">
        <f>IF(K2695&lt;&gt;"是",0,P2695*税费设置!$B$9)</f>
        <v>0</v>
      </c>
      <c r="S2695" s="8">
        <f t="shared" si="300"/>
        <v>0</v>
      </c>
    </row>
    <row r="2696" spans="1:19" ht="13.9">
      <c r="A2696" s="6" t="str">
        <f>IF(总支出!A2696="","",总支出!A2696)</f>
        <v/>
      </c>
      <c r="B2696" s="7" t="str">
        <f>IF(总支出!B2696="","",总支出!B2696)</f>
        <v/>
      </c>
      <c r="C2696" s="6" t="str">
        <f t="shared" si="294"/>
        <v/>
      </c>
      <c r="D2696" s="6" t="str">
        <f>IF(总支出!C2696="","",总支出!C2696)</f>
        <v/>
      </c>
      <c r="E2696" s="8" t="str">
        <f>IF(总支出!D2696="","",总支出!D2696)</f>
        <v/>
      </c>
      <c r="F2696" s="6" t="str">
        <f>IF(总支出!E2696="","",总支出!E2696)</f>
        <v/>
      </c>
      <c r="G2696" s="6" t="str">
        <f>IF(总支出!H2696="","",总支出!H2696)</f>
        <v/>
      </c>
      <c r="H2696" s="6" t="str">
        <f>IF(总支出!I2696="","自动",总支出!I2696)</f>
        <v>自动</v>
      </c>
      <c r="I2696" s="6" t="str">
        <f>IF(F2696="","",IFERROR(VLOOKUP(F2696,税费设置!$A$15:$B$27,2,FALSE),"含税不明"))</f>
        <v/>
      </c>
      <c r="J2696" s="6" t="str">
        <f t="shared" si="295"/>
        <v/>
      </c>
      <c r="K2696" s="6" t="str">
        <f>IF(AND(税费设置!$B$5="是",G2696="个人支出",J2696="应税"),"是","否")</f>
        <v>否</v>
      </c>
      <c r="L2696" s="8">
        <f t="shared" si="296"/>
        <v>0</v>
      </c>
      <c r="M2696" s="8">
        <f t="shared" si="297"/>
        <v>0</v>
      </c>
      <c r="N2696" s="8">
        <f t="shared" si="298"/>
        <v>0</v>
      </c>
      <c r="O2696" s="8">
        <f t="shared" si="299"/>
        <v>0</v>
      </c>
      <c r="P2696" s="8">
        <f>IF(K2696&lt;&gt;"是",0,IF(税费设置!$B$6="是",E2696/(1+税费设置!$B$10),E2696))</f>
        <v>0</v>
      </c>
      <c r="Q2696" s="8">
        <f>IF(K2696&lt;&gt;"是",0,P2696*税费设置!$B$8)</f>
        <v>0</v>
      </c>
      <c r="R2696" s="8">
        <f>IF(K2696&lt;&gt;"是",0,P2696*税费设置!$B$9)</f>
        <v>0</v>
      </c>
      <c r="S2696" s="8">
        <f t="shared" si="300"/>
        <v>0</v>
      </c>
    </row>
    <row r="2697" spans="1:19" ht="13.9">
      <c r="A2697" s="6" t="str">
        <f>IF(总支出!A2697="","",总支出!A2697)</f>
        <v/>
      </c>
      <c r="B2697" s="7" t="str">
        <f>IF(总支出!B2697="","",总支出!B2697)</f>
        <v/>
      </c>
      <c r="C2697" s="6" t="str">
        <f t="shared" si="294"/>
        <v/>
      </c>
      <c r="D2697" s="6" t="str">
        <f>IF(总支出!C2697="","",总支出!C2697)</f>
        <v/>
      </c>
      <c r="E2697" s="8" t="str">
        <f>IF(总支出!D2697="","",总支出!D2697)</f>
        <v/>
      </c>
      <c r="F2697" s="6" t="str">
        <f>IF(总支出!E2697="","",总支出!E2697)</f>
        <v/>
      </c>
      <c r="G2697" s="6" t="str">
        <f>IF(总支出!H2697="","",总支出!H2697)</f>
        <v/>
      </c>
      <c r="H2697" s="6" t="str">
        <f>IF(总支出!I2697="","自动",总支出!I2697)</f>
        <v>自动</v>
      </c>
      <c r="I2697" s="6" t="str">
        <f>IF(F2697="","",IFERROR(VLOOKUP(F2697,税费设置!$A$15:$B$27,2,FALSE),"含税不明"))</f>
        <v/>
      </c>
      <c r="J2697" s="6" t="str">
        <f t="shared" si="295"/>
        <v/>
      </c>
      <c r="K2697" s="6" t="str">
        <f>IF(AND(税费设置!$B$5="是",G2697="个人支出",J2697="应税"),"是","否")</f>
        <v>否</v>
      </c>
      <c r="L2697" s="8">
        <f t="shared" si="296"/>
        <v>0</v>
      </c>
      <c r="M2697" s="8">
        <f t="shared" si="297"/>
        <v>0</v>
      </c>
      <c r="N2697" s="8">
        <f t="shared" si="298"/>
        <v>0</v>
      </c>
      <c r="O2697" s="8">
        <f t="shared" si="299"/>
        <v>0</v>
      </c>
      <c r="P2697" s="8">
        <f>IF(K2697&lt;&gt;"是",0,IF(税费设置!$B$6="是",E2697/(1+税费设置!$B$10),E2697))</f>
        <v>0</v>
      </c>
      <c r="Q2697" s="8">
        <f>IF(K2697&lt;&gt;"是",0,P2697*税费设置!$B$8)</f>
        <v>0</v>
      </c>
      <c r="R2697" s="8">
        <f>IF(K2697&lt;&gt;"是",0,P2697*税费设置!$B$9)</f>
        <v>0</v>
      </c>
      <c r="S2697" s="8">
        <f t="shared" si="300"/>
        <v>0</v>
      </c>
    </row>
    <row r="2698" spans="1:19" ht="13.9">
      <c r="A2698" s="6" t="str">
        <f>IF(总支出!A2698="","",总支出!A2698)</f>
        <v/>
      </c>
      <c r="B2698" s="7" t="str">
        <f>IF(总支出!B2698="","",总支出!B2698)</f>
        <v/>
      </c>
      <c r="C2698" s="6" t="str">
        <f t="shared" si="294"/>
        <v/>
      </c>
      <c r="D2698" s="6" t="str">
        <f>IF(总支出!C2698="","",总支出!C2698)</f>
        <v/>
      </c>
      <c r="E2698" s="8" t="str">
        <f>IF(总支出!D2698="","",总支出!D2698)</f>
        <v/>
      </c>
      <c r="F2698" s="6" t="str">
        <f>IF(总支出!E2698="","",总支出!E2698)</f>
        <v/>
      </c>
      <c r="G2698" s="6" t="str">
        <f>IF(总支出!H2698="","",总支出!H2698)</f>
        <v/>
      </c>
      <c r="H2698" s="6" t="str">
        <f>IF(总支出!I2698="","自动",总支出!I2698)</f>
        <v>自动</v>
      </c>
      <c r="I2698" s="6" t="str">
        <f>IF(F2698="","",IFERROR(VLOOKUP(F2698,税费设置!$A$15:$B$27,2,FALSE),"含税不明"))</f>
        <v/>
      </c>
      <c r="J2698" s="6" t="str">
        <f t="shared" si="295"/>
        <v/>
      </c>
      <c r="K2698" s="6" t="str">
        <f>IF(AND(税费设置!$B$5="是",G2698="个人支出",J2698="应税"),"是","否")</f>
        <v>否</v>
      </c>
      <c r="L2698" s="8">
        <f t="shared" si="296"/>
        <v>0</v>
      </c>
      <c r="M2698" s="8">
        <f t="shared" si="297"/>
        <v>0</v>
      </c>
      <c r="N2698" s="8">
        <f t="shared" si="298"/>
        <v>0</v>
      </c>
      <c r="O2698" s="8">
        <f t="shared" si="299"/>
        <v>0</v>
      </c>
      <c r="P2698" s="8">
        <f>IF(K2698&lt;&gt;"是",0,IF(税费设置!$B$6="是",E2698/(1+税费设置!$B$10),E2698))</f>
        <v>0</v>
      </c>
      <c r="Q2698" s="8">
        <f>IF(K2698&lt;&gt;"是",0,P2698*税费设置!$B$8)</f>
        <v>0</v>
      </c>
      <c r="R2698" s="8">
        <f>IF(K2698&lt;&gt;"是",0,P2698*税费设置!$B$9)</f>
        <v>0</v>
      </c>
      <c r="S2698" s="8">
        <f t="shared" si="300"/>
        <v>0</v>
      </c>
    </row>
    <row r="2699" spans="1:19" ht="13.9">
      <c r="A2699" s="6" t="str">
        <f>IF(总支出!A2699="","",总支出!A2699)</f>
        <v/>
      </c>
      <c r="B2699" s="7" t="str">
        <f>IF(总支出!B2699="","",总支出!B2699)</f>
        <v/>
      </c>
      <c r="C2699" s="6" t="str">
        <f t="shared" si="294"/>
        <v/>
      </c>
      <c r="D2699" s="6" t="str">
        <f>IF(总支出!C2699="","",总支出!C2699)</f>
        <v/>
      </c>
      <c r="E2699" s="8" t="str">
        <f>IF(总支出!D2699="","",总支出!D2699)</f>
        <v/>
      </c>
      <c r="F2699" s="6" t="str">
        <f>IF(总支出!E2699="","",总支出!E2699)</f>
        <v/>
      </c>
      <c r="G2699" s="6" t="str">
        <f>IF(总支出!H2699="","",总支出!H2699)</f>
        <v/>
      </c>
      <c r="H2699" s="6" t="str">
        <f>IF(总支出!I2699="","自动",总支出!I2699)</f>
        <v>自动</v>
      </c>
      <c r="I2699" s="6" t="str">
        <f>IF(F2699="","",IFERROR(VLOOKUP(F2699,税费设置!$A$15:$B$27,2,FALSE),"含税不明"))</f>
        <v/>
      </c>
      <c r="J2699" s="6" t="str">
        <f t="shared" si="295"/>
        <v/>
      </c>
      <c r="K2699" s="6" t="str">
        <f>IF(AND(税费设置!$B$5="是",G2699="个人支出",J2699="应税"),"是","否")</f>
        <v>否</v>
      </c>
      <c r="L2699" s="8">
        <f t="shared" si="296"/>
        <v>0</v>
      </c>
      <c r="M2699" s="8">
        <f t="shared" si="297"/>
        <v>0</v>
      </c>
      <c r="N2699" s="8">
        <f t="shared" si="298"/>
        <v>0</v>
      </c>
      <c r="O2699" s="8">
        <f t="shared" si="299"/>
        <v>0</v>
      </c>
      <c r="P2699" s="8">
        <f>IF(K2699&lt;&gt;"是",0,IF(税费设置!$B$6="是",E2699/(1+税费设置!$B$10),E2699))</f>
        <v>0</v>
      </c>
      <c r="Q2699" s="8">
        <f>IF(K2699&lt;&gt;"是",0,P2699*税费设置!$B$8)</f>
        <v>0</v>
      </c>
      <c r="R2699" s="8">
        <f>IF(K2699&lt;&gt;"是",0,P2699*税费设置!$B$9)</f>
        <v>0</v>
      </c>
      <c r="S2699" s="8">
        <f t="shared" si="300"/>
        <v>0</v>
      </c>
    </row>
    <row r="2700" spans="1:19" ht="13.9">
      <c r="A2700" s="6" t="str">
        <f>IF(总支出!A2700="","",总支出!A2700)</f>
        <v/>
      </c>
      <c r="B2700" s="7" t="str">
        <f>IF(总支出!B2700="","",总支出!B2700)</f>
        <v/>
      </c>
      <c r="C2700" s="6" t="str">
        <f t="shared" si="294"/>
        <v/>
      </c>
      <c r="D2700" s="6" t="str">
        <f>IF(总支出!C2700="","",总支出!C2700)</f>
        <v/>
      </c>
      <c r="E2700" s="8" t="str">
        <f>IF(总支出!D2700="","",总支出!D2700)</f>
        <v/>
      </c>
      <c r="F2700" s="6" t="str">
        <f>IF(总支出!E2700="","",总支出!E2700)</f>
        <v/>
      </c>
      <c r="G2700" s="6" t="str">
        <f>IF(总支出!H2700="","",总支出!H2700)</f>
        <v/>
      </c>
      <c r="H2700" s="6" t="str">
        <f>IF(总支出!I2700="","自动",总支出!I2700)</f>
        <v>自动</v>
      </c>
      <c r="I2700" s="6" t="str">
        <f>IF(F2700="","",IFERROR(VLOOKUP(F2700,税费设置!$A$15:$B$27,2,FALSE),"含税不明"))</f>
        <v/>
      </c>
      <c r="J2700" s="6" t="str">
        <f t="shared" si="295"/>
        <v/>
      </c>
      <c r="K2700" s="6" t="str">
        <f>IF(AND(税费设置!$B$5="是",G2700="个人支出",J2700="应税"),"是","否")</f>
        <v>否</v>
      </c>
      <c r="L2700" s="8">
        <f t="shared" si="296"/>
        <v>0</v>
      </c>
      <c r="M2700" s="8">
        <f t="shared" si="297"/>
        <v>0</v>
      </c>
      <c r="N2700" s="8">
        <f t="shared" si="298"/>
        <v>0</v>
      </c>
      <c r="O2700" s="8">
        <f t="shared" si="299"/>
        <v>0</v>
      </c>
      <c r="P2700" s="8">
        <f>IF(K2700&lt;&gt;"是",0,IF(税费设置!$B$6="是",E2700/(1+税费设置!$B$10),E2700))</f>
        <v>0</v>
      </c>
      <c r="Q2700" s="8">
        <f>IF(K2700&lt;&gt;"是",0,P2700*税费设置!$B$8)</f>
        <v>0</v>
      </c>
      <c r="R2700" s="8">
        <f>IF(K2700&lt;&gt;"是",0,P2700*税费设置!$B$9)</f>
        <v>0</v>
      </c>
      <c r="S2700" s="8">
        <f t="shared" si="300"/>
        <v>0</v>
      </c>
    </row>
    <row r="2701" spans="1:19" ht="13.9">
      <c r="A2701" s="6" t="str">
        <f>IF(总支出!A2701="","",总支出!A2701)</f>
        <v/>
      </c>
      <c r="B2701" s="7" t="str">
        <f>IF(总支出!B2701="","",总支出!B2701)</f>
        <v/>
      </c>
      <c r="C2701" s="6" t="str">
        <f t="shared" si="294"/>
        <v/>
      </c>
      <c r="D2701" s="6" t="str">
        <f>IF(总支出!C2701="","",总支出!C2701)</f>
        <v/>
      </c>
      <c r="E2701" s="8" t="str">
        <f>IF(总支出!D2701="","",总支出!D2701)</f>
        <v/>
      </c>
      <c r="F2701" s="6" t="str">
        <f>IF(总支出!E2701="","",总支出!E2701)</f>
        <v/>
      </c>
      <c r="G2701" s="6" t="str">
        <f>IF(总支出!H2701="","",总支出!H2701)</f>
        <v/>
      </c>
      <c r="H2701" s="6" t="str">
        <f>IF(总支出!I2701="","自动",总支出!I2701)</f>
        <v>自动</v>
      </c>
      <c r="I2701" s="6" t="str">
        <f>IF(F2701="","",IFERROR(VLOOKUP(F2701,税费设置!$A$15:$B$27,2,FALSE),"含税不明"))</f>
        <v/>
      </c>
      <c r="J2701" s="6" t="str">
        <f t="shared" si="295"/>
        <v/>
      </c>
      <c r="K2701" s="6" t="str">
        <f>IF(AND(税费设置!$B$5="是",G2701="个人支出",J2701="应税"),"是","否")</f>
        <v>否</v>
      </c>
      <c r="L2701" s="8">
        <f t="shared" si="296"/>
        <v>0</v>
      </c>
      <c r="M2701" s="8">
        <f t="shared" si="297"/>
        <v>0</v>
      </c>
      <c r="N2701" s="8">
        <f t="shared" si="298"/>
        <v>0</v>
      </c>
      <c r="O2701" s="8">
        <f t="shared" si="299"/>
        <v>0</v>
      </c>
      <c r="P2701" s="8">
        <f>IF(K2701&lt;&gt;"是",0,IF(税费设置!$B$6="是",E2701/(1+税费设置!$B$10),E2701))</f>
        <v>0</v>
      </c>
      <c r="Q2701" s="8">
        <f>IF(K2701&lt;&gt;"是",0,P2701*税费设置!$B$8)</f>
        <v>0</v>
      </c>
      <c r="R2701" s="8">
        <f>IF(K2701&lt;&gt;"是",0,P2701*税费设置!$B$9)</f>
        <v>0</v>
      </c>
      <c r="S2701" s="8">
        <f t="shared" si="300"/>
        <v>0</v>
      </c>
    </row>
    <row r="2702" spans="1:19" ht="13.9">
      <c r="A2702" s="6" t="str">
        <f>IF(总支出!A2702="","",总支出!A2702)</f>
        <v/>
      </c>
      <c r="B2702" s="7" t="str">
        <f>IF(总支出!B2702="","",总支出!B2702)</f>
        <v/>
      </c>
      <c r="C2702" s="6" t="str">
        <f t="shared" si="294"/>
        <v/>
      </c>
      <c r="D2702" s="6" t="str">
        <f>IF(总支出!C2702="","",总支出!C2702)</f>
        <v/>
      </c>
      <c r="E2702" s="8" t="str">
        <f>IF(总支出!D2702="","",总支出!D2702)</f>
        <v/>
      </c>
      <c r="F2702" s="6" t="str">
        <f>IF(总支出!E2702="","",总支出!E2702)</f>
        <v/>
      </c>
      <c r="G2702" s="6" t="str">
        <f>IF(总支出!H2702="","",总支出!H2702)</f>
        <v/>
      </c>
      <c r="H2702" s="6" t="str">
        <f>IF(总支出!I2702="","自动",总支出!I2702)</f>
        <v>自动</v>
      </c>
      <c r="I2702" s="6" t="str">
        <f>IF(F2702="","",IFERROR(VLOOKUP(F2702,税费设置!$A$15:$B$27,2,FALSE),"含税不明"))</f>
        <v/>
      </c>
      <c r="J2702" s="6" t="str">
        <f t="shared" si="295"/>
        <v/>
      </c>
      <c r="K2702" s="6" t="str">
        <f>IF(AND(税费设置!$B$5="是",G2702="个人支出",J2702="应税"),"是","否")</f>
        <v>否</v>
      </c>
      <c r="L2702" s="8">
        <f t="shared" si="296"/>
        <v>0</v>
      </c>
      <c r="M2702" s="8">
        <f t="shared" si="297"/>
        <v>0</v>
      </c>
      <c r="N2702" s="8">
        <f t="shared" si="298"/>
        <v>0</v>
      </c>
      <c r="O2702" s="8">
        <f t="shared" si="299"/>
        <v>0</v>
      </c>
      <c r="P2702" s="8">
        <f>IF(K2702&lt;&gt;"是",0,IF(税费设置!$B$6="是",E2702/(1+税费设置!$B$10),E2702))</f>
        <v>0</v>
      </c>
      <c r="Q2702" s="8">
        <f>IF(K2702&lt;&gt;"是",0,P2702*税费设置!$B$8)</f>
        <v>0</v>
      </c>
      <c r="R2702" s="8">
        <f>IF(K2702&lt;&gt;"是",0,P2702*税费设置!$B$9)</f>
        <v>0</v>
      </c>
      <c r="S2702" s="8">
        <f t="shared" si="300"/>
        <v>0</v>
      </c>
    </row>
    <row r="2703" spans="1:19" ht="13.9">
      <c r="A2703" s="6" t="str">
        <f>IF(总支出!A2703="","",总支出!A2703)</f>
        <v/>
      </c>
      <c r="B2703" s="7" t="str">
        <f>IF(总支出!B2703="","",总支出!B2703)</f>
        <v/>
      </c>
      <c r="C2703" s="6" t="str">
        <f t="shared" si="294"/>
        <v/>
      </c>
      <c r="D2703" s="6" t="str">
        <f>IF(总支出!C2703="","",总支出!C2703)</f>
        <v/>
      </c>
      <c r="E2703" s="8" t="str">
        <f>IF(总支出!D2703="","",总支出!D2703)</f>
        <v/>
      </c>
      <c r="F2703" s="6" t="str">
        <f>IF(总支出!E2703="","",总支出!E2703)</f>
        <v/>
      </c>
      <c r="G2703" s="6" t="str">
        <f>IF(总支出!H2703="","",总支出!H2703)</f>
        <v/>
      </c>
      <c r="H2703" s="6" t="str">
        <f>IF(总支出!I2703="","自动",总支出!I2703)</f>
        <v>自动</v>
      </c>
      <c r="I2703" s="6" t="str">
        <f>IF(F2703="","",IFERROR(VLOOKUP(F2703,税费设置!$A$15:$B$27,2,FALSE),"含税不明"))</f>
        <v/>
      </c>
      <c r="J2703" s="6" t="str">
        <f t="shared" si="295"/>
        <v/>
      </c>
      <c r="K2703" s="6" t="str">
        <f>IF(AND(税费设置!$B$5="是",G2703="个人支出",J2703="应税"),"是","否")</f>
        <v>否</v>
      </c>
      <c r="L2703" s="8">
        <f t="shared" si="296"/>
        <v>0</v>
      </c>
      <c r="M2703" s="8">
        <f t="shared" si="297"/>
        <v>0</v>
      </c>
      <c r="N2703" s="8">
        <f t="shared" si="298"/>
        <v>0</v>
      </c>
      <c r="O2703" s="8">
        <f t="shared" si="299"/>
        <v>0</v>
      </c>
      <c r="P2703" s="8">
        <f>IF(K2703&lt;&gt;"是",0,IF(税费设置!$B$6="是",E2703/(1+税费设置!$B$10),E2703))</f>
        <v>0</v>
      </c>
      <c r="Q2703" s="8">
        <f>IF(K2703&lt;&gt;"是",0,P2703*税费设置!$B$8)</f>
        <v>0</v>
      </c>
      <c r="R2703" s="8">
        <f>IF(K2703&lt;&gt;"是",0,P2703*税费设置!$B$9)</f>
        <v>0</v>
      </c>
      <c r="S2703" s="8">
        <f t="shared" si="300"/>
        <v>0</v>
      </c>
    </row>
    <row r="2704" spans="1:19" ht="13.9">
      <c r="A2704" s="6" t="str">
        <f>IF(总支出!A2704="","",总支出!A2704)</f>
        <v/>
      </c>
      <c r="B2704" s="7" t="str">
        <f>IF(总支出!B2704="","",总支出!B2704)</f>
        <v/>
      </c>
      <c r="C2704" s="6" t="str">
        <f t="shared" si="294"/>
        <v/>
      </c>
      <c r="D2704" s="6" t="str">
        <f>IF(总支出!C2704="","",总支出!C2704)</f>
        <v/>
      </c>
      <c r="E2704" s="8" t="str">
        <f>IF(总支出!D2704="","",总支出!D2704)</f>
        <v/>
      </c>
      <c r="F2704" s="6" t="str">
        <f>IF(总支出!E2704="","",总支出!E2704)</f>
        <v/>
      </c>
      <c r="G2704" s="6" t="str">
        <f>IF(总支出!H2704="","",总支出!H2704)</f>
        <v/>
      </c>
      <c r="H2704" s="6" t="str">
        <f>IF(总支出!I2704="","自动",总支出!I2704)</f>
        <v>自动</v>
      </c>
      <c r="I2704" s="6" t="str">
        <f>IF(F2704="","",IFERROR(VLOOKUP(F2704,税费设置!$A$15:$B$27,2,FALSE),"含税不明"))</f>
        <v/>
      </c>
      <c r="J2704" s="6" t="str">
        <f t="shared" si="295"/>
        <v/>
      </c>
      <c r="K2704" s="6" t="str">
        <f>IF(AND(税费设置!$B$5="是",G2704="个人支出",J2704="应税"),"是","否")</f>
        <v>否</v>
      </c>
      <c r="L2704" s="8">
        <f t="shared" si="296"/>
        <v>0</v>
      </c>
      <c r="M2704" s="8">
        <f t="shared" si="297"/>
        <v>0</v>
      </c>
      <c r="N2704" s="8">
        <f t="shared" si="298"/>
        <v>0</v>
      </c>
      <c r="O2704" s="8">
        <f t="shared" si="299"/>
        <v>0</v>
      </c>
      <c r="P2704" s="8">
        <f>IF(K2704&lt;&gt;"是",0,IF(税费设置!$B$6="是",E2704/(1+税费设置!$B$10),E2704))</f>
        <v>0</v>
      </c>
      <c r="Q2704" s="8">
        <f>IF(K2704&lt;&gt;"是",0,P2704*税费设置!$B$8)</f>
        <v>0</v>
      </c>
      <c r="R2704" s="8">
        <f>IF(K2704&lt;&gt;"是",0,P2704*税费设置!$B$9)</f>
        <v>0</v>
      </c>
      <c r="S2704" s="8">
        <f t="shared" si="300"/>
        <v>0</v>
      </c>
    </row>
    <row r="2705" spans="1:19" ht="13.9">
      <c r="A2705" s="6" t="str">
        <f>IF(总支出!A2705="","",总支出!A2705)</f>
        <v/>
      </c>
      <c r="B2705" s="7" t="str">
        <f>IF(总支出!B2705="","",总支出!B2705)</f>
        <v/>
      </c>
      <c r="C2705" s="6" t="str">
        <f t="shared" si="294"/>
        <v/>
      </c>
      <c r="D2705" s="6" t="str">
        <f>IF(总支出!C2705="","",总支出!C2705)</f>
        <v/>
      </c>
      <c r="E2705" s="8" t="str">
        <f>IF(总支出!D2705="","",总支出!D2705)</f>
        <v/>
      </c>
      <c r="F2705" s="6" t="str">
        <f>IF(总支出!E2705="","",总支出!E2705)</f>
        <v/>
      </c>
      <c r="G2705" s="6" t="str">
        <f>IF(总支出!H2705="","",总支出!H2705)</f>
        <v/>
      </c>
      <c r="H2705" s="6" t="str">
        <f>IF(总支出!I2705="","自动",总支出!I2705)</f>
        <v>自动</v>
      </c>
      <c r="I2705" s="6" t="str">
        <f>IF(F2705="","",IFERROR(VLOOKUP(F2705,税费设置!$A$15:$B$27,2,FALSE),"含税不明"))</f>
        <v/>
      </c>
      <c r="J2705" s="6" t="str">
        <f t="shared" si="295"/>
        <v/>
      </c>
      <c r="K2705" s="6" t="str">
        <f>IF(AND(税费设置!$B$5="是",G2705="个人支出",J2705="应税"),"是","否")</f>
        <v>否</v>
      </c>
      <c r="L2705" s="8">
        <f t="shared" si="296"/>
        <v>0</v>
      </c>
      <c r="M2705" s="8">
        <f t="shared" si="297"/>
        <v>0</v>
      </c>
      <c r="N2705" s="8">
        <f t="shared" si="298"/>
        <v>0</v>
      </c>
      <c r="O2705" s="8">
        <f t="shared" si="299"/>
        <v>0</v>
      </c>
      <c r="P2705" s="8">
        <f>IF(K2705&lt;&gt;"是",0,IF(税费设置!$B$6="是",E2705/(1+税费设置!$B$10),E2705))</f>
        <v>0</v>
      </c>
      <c r="Q2705" s="8">
        <f>IF(K2705&lt;&gt;"是",0,P2705*税费设置!$B$8)</f>
        <v>0</v>
      </c>
      <c r="R2705" s="8">
        <f>IF(K2705&lt;&gt;"是",0,P2705*税费设置!$B$9)</f>
        <v>0</v>
      </c>
      <c r="S2705" s="8">
        <f t="shared" si="300"/>
        <v>0</v>
      </c>
    </row>
    <row r="2706" spans="1:19" ht="13.9">
      <c r="A2706" s="6" t="str">
        <f>IF(总支出!A2706="","",总支出!A2706)</f>
        <v/>
      </c>
      <c r="B2706" s="7" t="str">
        <f>IF(总支出!B2706="","",总支出!B2706)</f>
        <v/>
      </c>
      <c r="C2706" s="6" t="str">
        <f t="shared" si="294"/>
        <v/>
      </c>
      <c r="D2706" s="6" t="str">
        <f>IF(总支出!C2706="","",总支出!C2706)</f>
        <v/>
      </c>
      <c r="E2706" s="8" t="str">
        <f>IF(总支出!D2706="","",总支出!D2706)</f>
        <v/>
      </c>
      <c r="F2706" s="6" t="str">
        <f>IF(总支出!E2706="","",总支出!E2706)</f>
        <v/>
      </c>
      <c r="G2706" s="6" t="str">
        <f>IF(总支出!H2706="","",总支出!H2706)</f>
        <v/>
      </c>
      <c r="H2706" s="6" t="str">
        <f>IF(总支出!I2706="","自动",总支出!I2706)</f>
        <v>自动</v>
      </c>
      <c r="I2706" s="6" t="str">
        <f>IF(F2706="","",IFERROR(VLOOKUP(F2706,税费设置!$A$15:$B$27,2,FALSE),"含税不明"))</f>
        <v/>
      </c>
      <c r="J2706" s="6" t="str">
        <f t="shared" si="295"/>
        <v/>
      </c>
      <c r="K2706" s="6" t="str">
        <f>IF(AND(税费设置!$B$5="是",G2706="个人支出",J2706="应税"),"是","否")</f>
        <v>否</v>
      </c>
      <c r="L2706" s="8">
        <f t="shared" si="296"/>
        <v>0</v>
      </c>
      <c r="M2706" s="8">
        <f t="shared" si="297"/>
        <v>0</v>
      </c>
      <c r="N2706" s="8">
        <f t="shared" si="298"/>
        <v>0</v>
      </c>
      <c r="O2706" s="8">
        <f t="shared" si="299"/>
        <v>0</v>
      </c>
      <c r="P2706" s="8">
        <f>IF(K2706&lt;&gt;"是",0,IF(税费设置!$B$6="是",E2706/(1+税费设置!$B$10),E2706))</f>
        <v>0</v>
      </c>
      <c r="Q2706" s="8">
        <f>IF(K2706&lt;&gt;"是",0,P2706*税费设置!$B$8)</f>
        <v>0</v>
      </c>
      <c r="R2706" s="8">
        <f>IF(K2706&lt;&gt;"是",0,P2706*税费设置!$B$9)</f>
        <v>0</v>
      </c>
      <c r="S2706" s="8">
        <f t="shared" si="300"/>
        <v>0</v>
      </c>
    </row>
    <row r="2707" spans="1:19" ht="13.9">
      <c r="A2707" s="6" t="str">
        <f>IF(总支出!A2707="","",总支出!A2707)</f>
        <v/>
      </c>
      <c r="B2707" s="7" t="str">
        <f>IF(总支出!B2707="","",总支出!B2707)</f>
        <v/>
      </c>
      <c r="C2707" s="6" t="str">
        <f t="shared" si="294"/>
        <v/>
      </c>
      <c r="D2707" s="6" t="str">
        <f>IF(总支出!C2707="","",总支出!C2707)</f>
        <v/>
      </c>
      <c r="E2707" s="8" t="str">
        <f>IF(总支出!D2707="","",总支出!D2707)</f>
        <v/>
      </c>
      <c r="F2707" s="6" t="str">
        <f>IF(总支出!E2707="","",总支出!E2707)</f>
        <v/>
      </c>
      <c r="G2707" s="6" t="str">
        <f>IF(总支出!H2707="","",总支出!H2707)</f>
        <v/>
      </c>
      <c r="H2707" s="6" t="str">
        <f>IF(总支出!I2707="","自动",总支出!I2707)</f>
        <v>自动</v>
      </c>
      <c r="I2707" s="6" t="str">
        <f>IF(F2707="","",IFERROR(VLOOKUP(F2707,税费设置!$A$15:$B$27,2,FALSE),"含税不明"))</f>
        <v/>
      </c>
      <c r="J2707" s="6" t="str">
        <f t="shared" si="295"/>
        <v/>
      </c>
      <c r="K2707" s="6" t="str">
        <f>IF(AND(税费设置!$B$5="是",G2707="个人支出",J2707="应税"),"是","否")</f>
        <v>否</v>
      </c>
      <c r="L2707" s="8">
        <f t="shared" si="296"/>
        <v>0</v>
      </c>
      <c r="M2707" s="8">
        <f t="shared" si="297"/>
        <v>0</v>
      </c>
      <c r="N2707" s="8">
        <f t="shared" si="298"/>
        <v>0</v>
      </c>
      <c r="O2707" s="8">
        <f t="shared" si="299"/>
        <v>0</v>
      </c>
      <c r="P2707" s="8">
        <f>IF(K2707&lt;&gt;"是",0,IF(税费设置!$B$6="是",E2707/(1+税费设置!$B$10),E2707))</f>
        <v>0</v>
      </c>
      <c r="Q2707" s="8">
        <f>IF(K2707&lt;&gt;"是",0,P2707*税费设置!$B$8)</f>
        <v>0</v>
      </c>
      <c r="R2707" s="8">
        <f>IF(K2707&lt;&gt;"是",0,P2707*税费设置!$B$9)</f>
        <v>0</v>
      </c>
      <c r="S2707" s="8">
        <f t="shared" si="300"/>
        <v>0</v>
      </c>
    </row>
    <row r="2708" spans="1:19" ht="13.9">
      <c r="A2708" s="6" t="str">
        <f>IF(总支出!A2708="","",总支出!A2708)</f>
        <v/>
      </c>
      <c r="B2708" s="7" t="str">
        <f>IF(总支出!B2708="","",总支出!B2708)</f>
        <v/>
      </c>
      <c r="C2708" s="6" t="str">
        <f t="shared" si="294"/>
        <v/>
      </c>
      <c r="D2708" s="6" t="str">
        <f>IF(总支出!C2708="","",总支出!C2708)</f>
        <v/>
      </c>
      <c r="E2708" s="8" t="str">
        <f>IF(总支出!D2708="","",总支出!D2708)</f>
        <v/>
      </c>
      <c r="F2708" s="6" t="str">
        <f>IF(总支出!E2708="","",总支出!E2708)</f>
        <v/>
      </c>
      <c r="G2708" s="6" t="str">
        <f>IF(总支出!H2708="","",总支出!H2708)</f>
        <v/>
      </c>
      <c r="H2708" s="6" t="str">
        <f>IF(总支出!I2708="","自动",总支出!I2708)</f>
        <v>自动</v>
      </c>
      <c r="I2708" s="6" t="str">
        <f>IF(F2708="","",IFERROR(VLOOKUP(F2708,税费设置!$A$15:$B$27,2,FALSE),"含税不明"))</f>
        <v/>
      </c>
      <c r="J2708" s="6" t="str">
        <f t="shared" si="295"/>
        <v/>
      </c>
      <c r="K2708" s="6" t="str">
        <f>IF(AND(税费设置!$B$5="是",G2708="个人支出",J2708="应税"),"是","否")</f>
        <v>否</v>
      </c>
      <c r="L2708" s="8">
        <f t="shared" si="296"/>
        <v>0</v>
      </c>
      <c r="M2708" s="8">
        <f t="shared" si="297"/>
        <v>0</v>
      </c>
      <c r="N2708" s="8">
        <f t="shared" si="298"/>
        <v>0</v>
      </c>
      <c r="O2708" s="8">
        <f t="shared" si="299"/>
        <v>0</v>
      </c>
      <c r="P2708" s="8">
        <f>IF(K2708&lt;&gt;"是",0,IF(税费设置!$B$6="是",E2708/(1+税费设置!$B$10),E2708))</f>
        <v>0</v>
      </c>
      <c r="Q2708" s="8">
        <f>IF(K2708&lt;&gt;"是",0,P2708*税费设置!$B$8)</f>
        <v>0</v>
      </c>
      <c r="R2708" s="8">
        <f>IF(K2708&lt;&gt;"是",0,P2708*税费设置!$B$9)</f>
        <v>0</v>
      </c>
      <c r="S2708" s="8">
        <f t="shared" si="300"/>
        <v>0</v>
      </c>
    </row>
    <row r="2709" spans="1:19" ht="13.9">
      <c r="A2709" s="6" t="str">
        <f>IF(总支出!A2709="","",总支出!A2709)</f>
        <v/>
      </c>
      <c r="B2709" s="7" t="str">
        <f>IF(总支出!B2709="","",总支出!B2709)</f>
        <v/>
      </c>
      <c r="C2709" s="6" t="str">
        <f t="shared" si="294"/>
        <v/>
      </c>
      <c r="D2709" s="6" t="str">
        <f>IF(总支出!C2709="","",总支出!C2709)</f>
        <v/>
      </c>
      <c r="E2709" s="8" t="str">
        <f>IF(总支出!D2709="","",总支出!D2709)</f>
        <v/>
      </c>
      <c r="F2709" s="6" t="str">
        <f>IF(总支出!E2709="","",总支出!E2709)</f>
        <v/>
      </c>
      <c r="G2709" s="6" t="str">
        <f>IF(总支出!H2709="","",总支出!H2709)</f>
        <v/>
      </c>
      <c r="H2709" s="6" t="str">
        <f>IF(总支出!I2709="","自动",总支出!I2709)</f>
        <v>自动</v>
      </c>
      <c r="I2709" s="6" t="str">
        <f>IF(F2709="","",IFERROR(VLOOKUP(F2709,税费设置!$A$15:$B$27,2,FALSE),"含税不明"))</f>
        <v/>
      </c>
      <c r="J2709" s="6" t="str">
        <f t="shared" si="295"/>
        <v/>
      </c>
      <c r="K2709" s="6" t="str">
        <f>IF(AND(税费设置!$B$5="是",G2709="个人支出",J2709="应税"),"是","否")</f>
        <v>否</v>
      </c>
      <c r="L2709" s="8">
        <f t="shared" si="296"/>
        <v>0</v>
      </c>
      <c r="M2709" s="8">
        <f t="shared" si="297"/>
        <v>0</v>
      </c>
      <c r="N2709" s="8">
        <f t="shared" si="298"/>
        <v>0</v>
      </c>
      <c r="O2709" s="8">
        <f t="shared" si="299"/>
        <v>0</v>
      </c>
      <c r="P2709" s="8">
        <f>IF(K2709&lt;&gt;"是",0,IF(税费设置!$B$6="是",E2709/(1+税费设置!$B$10),E2709))</f>
        <v>0</v>
      </c>
      <c r="Q2709" s="8">
        <f>IF(K2709&lt;&gt;"是",0,P2709*税费设置!$B$8)</f>
        <v>0</v>
      </c>
      <c r="R2709" s="8">
        <f>IF(K2709&lt;&gt;"是",0,P2709*税费设置!$B$9)</f>
        <v>0</v>
      </c>
      <c r="S2709" s="8">
        <f t="shared" si="300"/>
        <v>0</v>
      </c>
    </row>
    <row r="2710" spans="1:19" ht="13.9">
      <c r="A2710" s="6" t="str">
        <f>IF(总支出!A2710="","",总支出!A2710)</f>
        <v/>
      </c>
      <c r="B2710" s="7" t="str">
        <f>IF(总支出!B2710="","",总支出!B2710)</f>
        <v/>
      </c>
      <c r="C2710" s="6" t="str">
        <f t="shared" si="294"/>
        <v/>
      </c>
      <c r="D2710" s="6" t="str">
        <f>IF(总支出!C2710="","",总支出!C2710)</f>
        <v/>
      </c>
      <c r="E2710" s="8" t="str">
        <f>IF(总支出!D2710="","",总支出!D2710)</f>
        <v/>
      </c>
      <c r="F2710" s="6" t="str">
        <f>IF(总支出!E2710="","",总支出!E2710)</f>
        <v/>
      </c>
      <c r="G2710" s="6" t="str">
        <f>IF(总支出!H2710="","",总支出!H2710)</f>
        <v/>
      </c>
      <c r="H2710" s="6" t="str">
        <f>IF(总支出!I2710="","自动",总支出!I2710)</f>
        <v>自动</v>
      </c>
      <c r="I2710" s="6" t="str">
        <f>IF(F2710="","",IFERROR(VLOOKUP(F2710,税费设置!$A$15:$B$27,2,FALSE),"含税不明"))</f>
        <v/>
      </c>
      <c r="J2710" s="6" t="str">
        <f t="shared" si="295"/>
        <v/>
      </c>
      <c r="K2710" s="6" t="str">
        <f>IF(AND(税费设置!$B$5="是",G2710="个人支出",J2710="应税"),"是","否")</f>
        <v>否</v>
      </c>
      <c r="L2710" s="8">
        <f t="shared" si="296"/>
        <v>0</v>
      </c>
      <c r="M2710" s="8">
        <f t="shared" si="297"/>
        <v>0</v>
      </c>
      <c r="N2710" s="8">
        <f t="shared" si="298"/>
        <v>0</v>
      </c>
      <c r="O2710" s="8">
        <f t="shared" si="299"/>
        <v>0</v>
      </c>
      <c r="P2710" s="8">
        <f>IF(K2710&lt;&gt;"是",0,IF(税费设置!$B$6="是",E2710/(1+税费设置!$B$10),E2710))</f>
        <v>0</v>
      </c>
      <c r="Q2710" s="8">
        <f>IF(K2710&lt;&gt;"是",0,P2710*税费设置!$B$8)</f>
        <v>0</v>
      </c>
      <c r="R2710" s="8">
        <f>IF(K2710&lt;&gt;"是",0,P2710*税费设置!$B$9)</f>
        <v>0</v>
      </c>
      <c r="S2710" s="8">
        <f t="shared" si="300"/>
        <v>0</v>
      </c>
    </row>
    <row r="2711" spans="1:19" ht="13.9">
      <c r="A2711" s="6" t="str">
        <f>IF(总支出!A2711="","",总支出!A2711)</f>
        <v/>
      </c>
      <c r="B2711" s="7" t="str">
        <f>IF(总支出!B2711="","",总支出!B2711)</f>
        <v/>
      </c>
      <c r="C2711" s="6" t="str">
        <f t="shared" si="294"/>
        <v/>
      </c>
      <c r="D2711" s="6" t="str">
        <f>IF(总支出!C2711="","",总支出!C2711)</f>
        <v/>
      </c>
      <c r="E2711" s="8" t="str">
        <f>IF(总支出!D2711="","",总支出!D2711)</f>
        <v/>
      </c>
      <c r="F2711" s="6" t="str">
        <f>IF(总支出!E2711="","",总支出!E2711)</f>
        <v/>
      </c>
      <c r="G2711" s="6" t="str">
        <f>IF(总支出!H2711="","",总支出!H2711)</f>
        <v/>
      </c>
      <c r="H2711" s="6" t="str">
        <f>IF(总支出!I2711="","自动",总支出!I2711)</f>
        <v>自动</v>
      </c>
      <c r="I2711" s="6" t="str">
        <f>IF(F2711="","",IFERROR(VLOOKUP(F2711,税费设置!$A$15:$B$27,2,FALSE),"含税不明"))</f>
        <v/>
      </c>
      <c r="J2711" s="6" t="str">
        <f t="shared" si="295"/>
        <v/>
      </c>
      <c r="K2711" s="6" t="str">
        <f>IF(AND(税费设置!$B$5="是",G2711="个人支出",J2711="应税"),"是","否")</f>
        <v>否</v>
      </c>
      <c r="L2711" s="8">
        <f t="shared" si="296"/>
        <v>0</v>
      </c>
      <c r="M2711" s="8">
        <f t="shared" si="297"/>
        <v>0</v>
      </c>
      <c r="N2711" s="8">
        <f t="shared" si="298"/>
        <v>0</v>
      </c>
      <c r="O2711" s="8">
        <f t="shared" si="299"/>
        <v>0</v>
      </c>
      <c r="P2711" s="8">
        <f>IF(K2711&lt;&gt;"是",0,IF(税费设置!$B$6="是",E2711/(1+税费设置!$B$10),E2711))</f>
        <v>0</v>
      </c>
      <c r="Q2711" s="8">
        <f>IF(K2711&lt;&gt;"是",0,P2711*税费设置!$B$8)</f>
        <v>0</v>
      </c>
      <c r="R2711" s="8">
        <f>IF(K2711&lt;&gt;"是",0,P2711*税费设置!$B$9)</f>
        <v>0</v>
      </c>
      <c r="S2711" s="8">
        <f t="shared" si="300"/>
        <v>0</v>
      </c>
    </row>
    <row r="2712" spans="1:19" ht="13.9">
      <c r="A2712" s="6" t="str">
        <f>IF(总支出!A2712="","",总支出!A2712)</f>
        <v/>
      </c>
      <c r="B2712" s="7" t="str">
        <f>IF(总支出!B2712="","",总支出!B2712)</f>
        <v/>
      </c>
      <c r="C2712" s="6" t="str">
        <f t="shared" si="294"/>
        <v/>
      </c>
      <c r="D2712" s="6" t="str">
        <f>IF(总支出!C2712="","",总支出!C2712)</f>
        <v/>
      </c>
      <c r="E2712" s="8" t="str">
        <f>IF(总支出!D2712="","",总支出!D2712)</f>
        <v/>
      </c>
      <c r="F2712" s="6" t="str">
        <f>IF(总支出!E2712="","",总支出!E2712)</f>
        <v/>
      </c>
      <c r="G2712" s="6" t="str">
        <f>IF(总支出!H2712="","",总支出!H2712)</f>
        <v/>
      </c>
      <c r="H2712" s="6" t="str">
        <f>IF(总支出!I2712="","自动",总支出!I2712)</f>
        <v>自动</v>
      </c>
      <c r="I2712" s="6" t="str">
        <f>IF(F2712="","",IFERROR(VLOOKUP(F2712,税费设置!$A$15:$B$27,2,FALSE),"含税不明"))</f>
        <v/>
      </c>
      <c r="J2712" s="6" t="str">
        <f t="shared" si="295"/>
        <v/>
      </c>
      <c r="K2712" s="6" t="str">
        <f>IF(AND(税费设置!$B$5="是",G2712="个人支出",J2712="应税"),"是","否")</f>
        <v>否</v>
      </c>
      <c r="L2712" s="8">
        <f t="shared" si="296"/>
        <v>0</v>
      </c>
      <c r="M2712" s="8">
        <f t="shared" si="297"/>
        <v>0</v>
      </c>
      <c r="N2712" s="8">
        <f t="shared" si="298"/>
        <v>0</v>
      </c>
      <c r="O2712" s="8">
        <f t="shared" si="299"/>
        <v>0</v>
      </c>
      <c r="P2712" s="8">
        <f>IF(K2712&lt;&gt;"是",0,IF(税费设置!$B$6="是",E2712/(1+税费设置!$B$10),E2712))</f>
        <v>0</v>
      </c>
      <c r="Q2712" s="8">
        <f>IF(K2712&lt;&gt;"是",0,P2712*税费设置!$B$8)</f>
        <v>0</v>
      </c>
      <c r="R2712" s="8">
        <f>IF(K2712&lt;&gt;"是",0,P2712*税费设置!$B$9)</f>
        <v>0</v>
      </c>
      <c r="S2712" s="8">
        <f t="shared" si="300"/>
        <v>0</v>
      </c>
    </row>
    <row r="2713" spans="1:19" ht="13.9">
      <c r="A2713" s="6" t="str">
        <f>IF(总支出!A2713="","",总支出!A2713)</f>
        <v/>
      </c>
      <c r="B2713" s="7" t="str">
        <f>IF(总支出!B2713="","",总支出!B2713)</f>
        <v/>
      </c>
      <c r="C2713" s="6" t="str">
        <f t="shared" si="294"/>
        <v/>
      </c>
      <c r="D2713" s="6" t="str">
        <f>IF(总支出!C2713="","",总支出!C2713)</f>
        <v/>
      </c>
      <c r="E2713" s="8" t="str">
        <f>IF(总支出!D2713="","",总支出!D2713)</f>
        <v/>
      </c>
      <c r="F2713" s="6" t="str">
        <f>IF(总支出!E2713="","",总支出!E2713)</f>
        <v/>
      </c>
      <c r="G2713" s="6" t="str">
        <f>IF(总支出!H2713="","",总支出!H2713)</f>
        <v/>
      </c>
      <c r="H2713" s="6" t="str">
        <f>IF(总支出!I2713="","自动",总支出!I2713)</f>
        <v>自动</v>
      </c>
      <c r="I2713" s="6" t="str">
        <f>IF(F2713="","",IFERROR(VLOOKUP(F2713,税费设置!$A$15:$B$27,2,FALSE),"含税不明"))</f>
        <v/>
      </c>
      <c r="J2713" s="6" t="str">
        <f t="shared" si="295"/>
        <v/>
      </c>
      <c r="K2713" s="6" t="str">
        <f>IF(AND(税费设置!$B$5="是",G2713="个人支出",J2713="应税"),"是","否")</f>
        <v>否</v>
      </c>
      <c r="L2713" s="8">
        <f t="shared" si="296"/>
        <v>0</v>
      </c>
      <c r="M2713" s="8">
        <f t="shared" si="297"/>
        <v>0</v>
      </c>
      <c r="N2713" s="8">
        <f t="shared" si="298"/>
        <v>0</v>
      </c>
      <c r="O2713" s="8">
        <f t="shared" si="299"/>
        <v>0</v>
      </c>
      <c r="P2713" s="8">
        <f>IF(K2713&lt;&gt;"是",0,IF(税费设置!$B$6="是",E2713/(1+税费设置!$B$10),E2713))</f>
        <v>0</v>
      </c>
      <c r="Q2713" s="8">
        <f>IF(K2713&lt;&gt;"是",0,P2713*税费设置!$B$8)</f>
        <v>0</v>
      </c>
      <c r="R2713" s="8">
        <f>IF(K2713&lt;&gt;"是",0,P2713*税费设置!$B$9)</f>
        <v>0</v>
      </c>
      <c r="S2713" s="8">
        <f t="shared" si="300"/>
        <v>0</v>
      </c>
    </row>
    <row r="2714" spans="1:19" ht="13.9">
      <c r="A2714" s="6" t="str">
        <f>IF(总支出!A2714="","",总支出!A2714)</f>
        <v/>
      </c>
      <c r="B2714" s="7" t="str">
        <f>IF(总支出!B2714="","",总支出!B2714)</f>
        <v/>
      </c>
      <c r="C2714" s="6" t="str">
        <f t="shared" si="294"/>
        <v/>
      </c>
      <c r="D2714" s="6" t="str">
        <f>IF(总支出!C2714="","",总支出!C2714)</f>
        <v/>
      </c>
      <c r="E2714" s="8" t="str">
        <f>IF(总支出!D2714="","",总支出!D2714)</f>
        <v/>
      </c>
      <c r="F2714" s="6" t="str">
        <f>IF(总支出!E2714="","",总支出!E2714)</f>
        <v/>
      </c>
      <c r="G2714" s="6" t="str">
        <f>IF(总支出!H2714="","",总支出!H2714)</f>
        <v/>
      </c>
      <c r="H2714" s="6" t="str">
        <f>IF(总支出!I2714="","自动",总支出!I2714)</f>
        <v>自动</v>
      </c>
      <c r="I2714" s="6" t="str">
        <f>IF(F2714="","",IFERROR(VLOOKUP(F2714,税费设置!$A$15:$B$27,2,FALSE),"含税不明"))</f>
        <v/>
      </c>
      <c r="J2714" s="6" t="str">
        <f t="shared" si="295"/>
        <v/>
      </c>
      <c r="K2714" s="6" t="str">
        <f>IF(AND(税费设置!$B$5="是",G2714="个人支出",J2714="应税"),"是","否")</f>
        <v>否</v>
      </c>
      <c r="L2714" s="8">
        <f t="shared" si="296"/>
        <v>0</v>
      </c>
      <c r="M2714" s="8">
        <f t="shared" si="297"/>
        <v>0</v>
      </c>
      <c r="N2714" s="8">
        <f t="shared" si="298"/>
        <v>0</v>
      </c>
      <c r="O2714" s="8">
        <f t="shared" si="299"/>
        <v>0</v>
      </c>
      <c r="P2714" s="8">
        <f>IF(K2714&lt;&gt;"是",0,IF(税费设置!$B$6="是",E2714/(1+税费设置!$B$10),E2714))</f>
        <v>0</v>
      </c>
      <c r="Q2714" s="8">
        <f>IF(K2714&lt;&gt;"是",0,P2714*税费设置!$B$8)</f>
        <v>0</v>
      </c>
      <c r="R2714" s="8">
        <f>IF(K2714&lt;&gt;"是",0,P2714*税费设置!$B$9)</f>
        <v>0</v>
      </c>
      <c r="S2714" s="8">
        <f t="shared" si="300"/>
        <v>0</v>
      </c>
    </row>
    <row r="2715" spans="1:19" ht="13.9">
      <c r="A2715" s="6" t="str">
        <f>IF(总支出!A2715="","",总支出!A2715)</f>
        <v/>
      </c>
      <c r="B2715" s="7" t="str">
        <f>IF(总支出!B2715="","",总支出!B2715)</f>
        <v/>
      </c>
      <c r="C2715" s="6" t="str">
        <f t="shared" si="294"/>
        <v/>
      </c>
      <c r="D2715" s="6" t="str">
        <f>IF(总支出!C2715="","",总支出!C2715)</f>
        <v/>
      </c>
      <c r="E2715" s="8" t="str">
        <f>IF(总支出!D2715="","",总支出!D2715)</f>
        <v/>
      </c>
      <c r="F2715" s="6" t="str">
        <f>IF(总支出!E2715="","",总支出!E2715)</f>
        <v/>
      </c>
      <c r="G2715" s="6" t="str">
        <f>IF(总支出!H2715="","",总支出!H2715)</f>
        <v/>
      </c>
      <c r="H2715" s="6" t="str">
        <f>IF(总支出!I2715="","自动",总支出!I2715)</f>
        <v>自动</v>
      </c>
      <c r="I2715" s="6" t="str">
        <f>IF(F2715="","",IFERROR(VLOOKUP(F2715,税费设置!$A$15:$B$27,2,FALSE),"含税不明"))</f>
        <v/>
      </c>
      <c r="J2715" s="6" t="str">
        <f t="shared" si="295"/>
        <v/>
      </c>
      <c r="K2715" s="6" t="str">
        <f>IF(AND(税费设置!$B$5="是",G2715="个人支出",J2715="应税"),"是","否")</f>
        <v>否</v>
      </c>
      <c r="L2715" s="8">
        <f t="shared" si="296"/>
        <v>0</v>
      </c>
      <c r="M2715" s="8">
        <f t="shared" si="297"/>
        <v>0</v>
      </c>
      <c r="N2715" s="8">
        <f t="shared" si="298"/>
        <v>0</v>
      </c>
      <c r="O2715" s="8">
        <f t="shared" si="299"/>
        <v>0</v>
      </c>
      <c r="P2715" s="8">
        <f>IF(K2715&lt;&gt;"是",0,IF(税费设置!$B$6="是",E2715/(1+税费设置!$B$10),E2715))</f>
        <v>0</v>
      </c>
      <c r="Q2715" s="8">
        <f>IF(K2715&lt;&gt;"是",0,P2715*税费设置!$B$8)</f>
        <v>0</v>
      </c>
      <c r="R2715" s="8">
        <f>IF(K2715&lt;&gt;"是",0,P2715*税费设置!$B$9)</f>
        <v>0</v>
      </c>
      <c r="S2715" s="8">
        <f t="shared" si="300"/>
        <v>0</v>
      </c>
    </row>
    <row r="2716" spans="1:19" ht="13.9">
      <c r="A2716" s="6" t="str">
        <f>IF(总支出!A2716="","",总支出!A2716)</f>
        <v/>
      </c>
      <c r="B2716" s="7" t="str">
        <f>IF(总支出!B2716="","",总支出!B2716)</f>
        <v/>
      </c>
      <c r="C2716" s="6" t="str">
        <f t="shared" si="294"/>
        <v/>
      </c>
      <c r="D2716" s="6" t="str">
        <f>IF(总支出!C2716="","",总支出!C2716)</f>
        <v/>
      </c>
      <c r="E2716" s="8" t="str">
        <f>IF(总支出!D2716="","",总支出!D2716)</f>
        <v/>
      </c>
      <c r="F2716" s="6" t="str">
        <f>IF(总支出!E2716="","",总支出!E2716)</f>
        <v/>
      </c>
      <c r="G2716" s="6" t="str">
        <f>IF(总支出!H2716="","",总支出!H2716)</f>
        <v/>
      </c>
      <c r="H2716" s="6" t="str">
        <f>IF(总支出!I2716="","自动",总支出!I2716)</f>
        <v>自动</v>
      </c>
      <c r="I2716" s="6" t="str">
        <f>IF(F2716="","",IFERROR(VLOOKUP(F2716,税费设置!$A$15:$B$27,2,FALSE),"含税不明"))</f>
        <v/>
      </c>
      <c r="J2716" s="6" t="str">
        <f t="shared" si="295"/>
        <v/>
      </c>
      <c r="K2716" s="6" t="str">
        <f>IF(AND(税费设置!$B$5="是",G2716="个人支出",J2716="应税"),"是","否")</f>
        <v>否</v>
      </c>
      <c r="L2716" s="8">
        <f t="shared" si="296"/>
        <v>0</v>
      </c>
      <c r="M2716" s="8">
        <f t="shared" si="297"/>
        <v>0</v>
      </c>
      <c r="N2716" s="8">
        <f t="shared" si="298"/>
        <v>0</v>
      </c>
      <c r="O2716" s="8">
        <f t="shared" si="299"/>
        <v>0</v>
      </c>
      <c r="P2716" s="8">
        <f>IF(K2716&lt;&gt;"是",0,IF(税费设置!$B$6="是",E2716/(1+税费设置!$B$10),E2716))</f>
        <v>0</v>
      </c>
      <c r="Q2716" s="8">
        <f>IF(K2716&lt;&gt;"是",0,P2716*税费设置!$B$8)</f>
        <v>0</v>
      </c>
      <c r="R2716" s="8">
        <f>IF(K2716&lt;&gt;"是",0,P2716*税费设置!$B$9)</f>
        <v>0</v>
      </c>
      <c r="S2716" s="8">
        <f t="shared" si="300"/>
        <v>0</v>
      </c>
    </row>
    <row r="2717" spans="1:19" ht="13.9">
      <c r="A2717" s="6" t="str">
        <f>IF(总支出!A2717="","",总支出!A2717)</f>
        <v/>
      </c>
      <c r="B2717" s="7" t="str">
        <f>IF(总支出!B2717="","",总支出!B2717)</f>
        <v/>
      </c>
      <c r="C2717" s="6" t="str">
        <f t="shared" si="294"/>
        <v/>
      </c>
      <c r="D2717" s="6" t="str">
        <f>IF(总支出!C2717="","",总支出!C2717)</f>
        <v/>
      </c>
      <c r="E2717" s="8" t="str">
        <f>IF(总支出!D2717="","",总支出!D2717)</f>
        <v/>
      </c>
      <c r="F2717" s="6" t="str">
        <f>IF(总支出!E2717="","",总支出!E2717)</f>
        <v/>
      </c>
      <c r="G2717" s="6" t="str">
        <f>IF(总支出!H2717="","",总支出!H2717)</f>
        <v/>
      </c>
      <c r="H2717" s="6" t="str">
        <f>IF(总支出!I2717="","自动",总支出!I2717)</f>
        <v>自动</v>
      </c>
      <c r="I2717" s="6" t="str">
        <f>IF(F2717="","",IFERROR(VLOOKUP(F2717,税费设置!$A$15:$B$27,2,FALSE),"含税不明"))</f>
        <v/>
      </c>
      <c r="J2717" s="6" t="str">
        <f t="shared" si="295"/>
        <v/>
      </c>
      <c r="K2717" s="6" t="str">
        <f>IF(AND(税费设置!$B$5="是",G2717="个人支出",J2717="应税"),"是","否")</f>
        <v>否</v>
      </c>
      <c r="L2717" s="8">
        <f t="shared" si="296"/>
        <v>0</v>
      </c>
      <c r="M2717" s="8">
        <f t="shared" si="297"/>
        <v>0</v>
      </c>
      <c r="N2717" s="8">
        <f t="shared" si="298"/>
        <v>0</v>
      </c>
      <c r="O2717" s="8">
        <f t="shared" si="299"/>
        <v>0</v>
      </c>
      <c r="P2717" s="8">
        <f>IF(K2717&lt;&gt;"是",0,IF(税费设置!$B$6="是",E2717/(1+税费设置!$B$10),E2717))</f>
        <v>0</v>
      </c>
      <c r="Q2717" s="8">
        <f>IF(K2717&lt;&gt;"是",0,P2717*税费设置!$B$8)</f>
        <v>0</v>
      </c>
      <c r="R2717" s="8">
        <f>IF(K2717&lt;&gt;"是",0,P2717*税费设置!$B$9)</f>
        <v>0</v>
      </c>
      <c r="S2717" s="8">
        <f t="shared" si="300"/>
        <v>0</v>
      </c>
    </row>
    <row r="2718" spans="1:19" ht="13.9">
      <c r="A2718" s="6" t="str">
        <f>IF(总支出!A2718="","",总支出!A2718)</f>
        <v/>
      </c>
      <c r="B2718" s="7" t="str">
        <f>IF(总支出!B2718="","",总支出!B2718)</f>
        <v/>
      </c>
      <c r="C2718" s="6" t="str">
        <f t="shared" si="294"/>
        <v/>
      </c>
      <c r="D2718" s="6" t="str">
        <f>IF(总支出!C2718="","",总支出!C2718)</f>
        <v/>
      </c>
      <c r="E2718" s="8" t="str">
        <f>IF(总支出!D2718="","",总支出!D2718)</f>
        <v/>
      </c>
      <c r="F2718" s="6" t="str">
        <f>IF(总支出!E2718="","",总支出!E2718)</f>
        <v/>
      </c>
      <c r="G2718" s="6" t="str">
        <f>IF(总支出!H2718="","",总支出!H2718)</f>
        <v/>
      </c>
      <c r="H2718" s="6" t="str">
        <f>IF(总支出!I2718="","自动",总支出!I2718)</f>
        <v>自动</v>
      </c>
      <c r="I2718" s="6" t="str">
        <f>IF(F2718="","",IFERROR(VLOOKUP(F2718,税费设置!$A$15:$B$27,2,FALSE),"含税不明"))</f>
        <v/>
      </c>
      <c r="J2718" s="6" t="str">
        <f t="shared" si="295"/>
        <v/>
      </c>
      <c r="K2718" s="6" t="str">
        <f>IF(AND(税费设置!$B$5="是",G2718="个人支出",J2718="应税"),"是","否")</f>
        <v>否</v>
      </c>
      <c r="L2718" s="8">
        <f t="shared" si="296"/>
        <v>0</v>
      </c>
      <c r="M2718" s="8">
        <f t="shared" si="297"/>
        <v>0</v>
      </c>
      <c r="N2718" s="8">
        <f t="shared" si="298"/>
        <v>0</v>
      </c>
      <c r="O2718" s="8">
        <f t="shared" si="299"/>
        <v>0</v>
      </c>
      <c r="P2718" s="8">
        <f>IF(K2718&lt;&gt;"是",0,IF(税费设置!$B$6="是",E2718/(1+税费设置!$B$10),E2718))</f>
        <v>0</v>
      </c>
      <c r="Q2718" s="8">
        <f>IF(K2718&lt;&gt;"是",0,P2718*税费设置!$B$8)</f>
        <v>0</v>
      </c>
      <c r="R2718" s="8">
        <f>IF(K2718&lt;&gt;"是",0,P2718*税费设置!$B$9)</f>
        <v>0</v>
      </c>
      <c r="S2718" s="8">
        <f t="shared" si="300"/>
        <v>0</v>
      </c>
    </row>
    <row r="2719" spans="1:19" ht="13.9">
      <c r="A2719" s="6" t="str">
        <f>IF(总支出!A2719="","",总支出!A2719)</f>
        <v/>
      </c>
      <c r="B2719" s="7" t="str">
        <f>IF(总支出!B2719="","",总支出!B2719)</f>
        <v/>
      </c>
      <c r="C2719" s="6" t="str">
        <f t="shared" si="294"/>
        <v/>
      </c>
      <c r="D2719" s="6" t="str">
        <f>IF(总支出!C2719="","",总支出!C2719)</f>
        <v/>
      </c>
      <c r="E2719" s="8" t="str">
        <f>IF(总支出!D2719="","",总支出!D2719)</f>
        <v/>
      </c>
      <c r="F2719" s="6" t="str">
        <f>IF(总支出!E2719="","",总支出!E2719)</f>
        <v/>
      </c>
      <c r="G2719" s="6" t="str">
        <f>IF(总支出!H2719="","",总支出!H2719)</f>
        <v/>
      </c>
      <c r="H2719" s="6" t="str">
        <f>IF(总支出!I2719="","自动",总支出!I2719)</f>
        <v>自动</v>
      </c>
      <c r="I2719" s="6" t="str">
        <f>IF(F2719="","",IFERROR(VLOOKUP(F2719,税费设置!$A$15:$B$27,2,FALSE),"含税不明"))</f>
        <v/>
      </c>
      <c r="J2719" s="6" t="str">
        <f t="shared" si="295"/>
        <v/>
      </c>
      <c r="K2719" s="6" t="str">
        <f>IF(AND(税费设置!$B$5="是",G2719="个人支出",J2719="应税"),"是","否")</f>
        <v>否</v>
      </c>
      <c r="L2719" s="8">
        <f t="shared" si="296"/>
        <v>0</v>
      </c>
      <c r="M2719" s="8">
        <f t="shared" si="297"/>
        <v>0</v>
      </c>
      <c r="N2719" s="8">
        <f t="shared" si="298"/>
        <v>0</v>
      </c>
      <c r="O2719" s="8">
        <f t="shared" si="299"/>
        <v>0</v>
      </c>
      <c r="P2719" s="8">
        <f>IF(K2719&lt;&gt;"是",0,IF(税费设置!$B$6="是",E2719/(1+税费设置!$B$10),E2719))</f>
        <v>0</v>
      </c>
      <c r="Q2719" s="8">
        <f>IF(K2719&lt;&gt;"是",0,P2719*税费设置!$B$8)</f>
        <v>0</v>
      </c>
      <c r="R2719" s="8">
        <f>IF(K2719&lt;&gt;"是",0,P2719*税费设置!$B$9)</f>
        <v>0</v>
      </c>
      <c r="S2719" s="8">
        <f t="shared" si="300"/>
        <v>0</v>
      </c>
    </row>
    <row r="2720" spans="1:19" ht="13.9">
      <c r="A2720" s="6" t="str">
        <f>IF(总支出!A2720="","",总支出!A2720)</f>
        <v/>
      </c>
      <c r="B2720" s="7" t="str">
        <f>IF(总支出!B2720="","",总支出!B2720)</f>
        <v/>
      </c>
      <c r="C2720" s="6" t="str">
        <f t="shared" si="294"/>
        <v/>
      </c>
      <c r="D2720" s="6" t="str">
        <f>IF(总支出!C2720="","",总支出!C2720)</f>
        <v/>
      </c>
      <c r="E2720" s="8" t="str">
        <f>IF(总支出!D2720="","",总支出!D2720)</f>
        <v/>
      </c>
      <c r="F2720" s="6" t="str">
        <f>IF(总支出!E2720="","",总支出!E2720)</f>
        <v/>
      </c>
      <c r="G2720" s="6" t="str">
        <f>IF(总支出!H2720="","",总支出!H2720)</f>
        <v/>
      </c>
      <c r="H2720" s="6" t="str">
        <f>IF(总支出!I2720="","自动",总支出!I2720)</f>
        <v>自动</v>
      </c>
      <c r="I2720" s="6" t="str">
        <f>IF(F2720="","",IFERROR(VLOOKUP(F2720,税费设置!$A$15:$B$27,2,FALSE),"含税不明"))</f>
        <v/>
      </c>
      <c r="J2720" s="6" t="str">
        <f t="shared" si="295"/>
        <v/>
      </c>
      <c r="K2720" s="6" t="str">
        <f>IF(AND(税费设置!$B$5="是",G2720="个人支出",J2720="应税"),"是","否")</f>
        <v>否</v>
      </c>
      <c r="L2720" s="8">
        <f t="shared" si="296"/>
        <v>0</v>
      </c>
      <c r="M2720" s="8">
        <f t="shared" si="297"/>
        <v>0</v>
      </c>
      <c r="N2720" s="8">
        <f t="shared" si="298"/>
        <v>0</v>
      </c>
      <c r="O2720" s="8">
        <f t="shared" si="299"/>
        <v>0</v>
      </c>
      <c r="P2720" s="8">
        <f>IF(K2720&lt;&gt;"是",0,IF(税费设置!$B$6="是",E2720/(1+税费设置!$B$10),E2720))</f>
        <v>0</v>
      </c>
      <c r="Q2720" s="8">
        <f>IF(K2720&lt;&gt;"是",0,P2720*税费设置!$B$8)</f>
        <v>0</v>
      </c>
      <c r="R2720" s="8">
        <f>IF(K2720&lt;&gt;"是",0,P2720*税费设置!$B$9)</f>
        <v>0</v>
      </c>
      <c r="S2720" s="8">
        <f t="shared" si="300"/>
        <v>0</v>
      </c>
    </row>
    <row r="2721" spans="1:19" ht="13.9">
      <c r="A2721" s="6" t="str">
        <f>IF(总支出!A2721="","",总支出!A2721)</f>
        <v/>
      </c>
      <c r="B2721" s="7" t="str">
        <f>IF(总支出!B2721="","",总支出!B2721)</f>
        <v/>
      </c>
      <c r="C2721" s="6" t="str">
        <f t="shared" si="294"/>
        <v/>
      </c>
      <c r="D2721" s="6" t="str">
        <f>IF(总支出!C2721="","",总支出!C2721)</f>
        <v/>
      </c>
      <c r="E2721" s="8" t="str">
        <f>IF(总支出!D2721="","",总支出!D2721)</f>
        <v/>
      </c>
      <c r="F2721" s="6" t="str">
        <f>IF(总支出!E2721="","",总支出!E2721)</f>
        <v/>
      </c>
      <c r="G2721" s="6" t="str">
        <f>IF(总支出!H2721="","",总支出!H2721)</f>
        <v/>
      </c>
      <c r="H2721" s="6" t="str">
        <f>IF(总支出!I2721="","自动",总支出!I2721)</f>
        <v>自动</v>
      </c>
      <c r="I2721" s="6" t="str">
        <f>IF(F2721="","",IFERROR(VLOOKUP(F2721,税费设置!$A$15:$B$27,2,FALSE),"含税不明"))</f>
        <v/>
      </c>
      <c r="J2721" s="6" t="str">
        <f t="shared" si="295"/>
        <v/>
      </c>
      <c r="K2721" s="6" t="str">
        <f>IF(AND(税费设置!$B$5="是",G2721="个人支出",J2721="应税"),"是","否")</f>
        <v>否</v>
      </c>
      <c r="L2721" s="8">
        <f t="shared" si="296"/>
        <v>0</v>
      </c>
      <c r="M2721" s="8">
        <f t="shared" si="297"/>
        <v>0</v>
      </c>
      <c r="N2721" s="8">
        <f t="shared" si="298"/>
        <v>0</v>
      </c>
      <c r="O2721" s="8">
        <f t="shared" si="299"/>
        <v>0</v>
      </c>
      <c r="P2721" s="8">
        <f>IF(K2721&lt;&gt;"是",0,IF(税费设置!$B$6="是",E2721/(1+税费设置!$B$10),E2721))</f>
        <v>0</v>
      </c>
      <c r="Q2721" s="8">
        <f>IF(K2721&lt;&gt;"是",0,P2721*税费设置!$B$8)</f>
        <v>0</v>
      </c>
      <c r="R2721" s="8">
        <f>IF(K2721&lt;&gt;"是",0,P2721*税费设置!$B$9)</f>
        <v>0</v>
      </c>
      <c r="S2721" s="8">
        <f t="shared" si="300"/>
        <v>0</v>
      </c>
    </row>
    <row r="2722" spans="1:19" ht="13.9">
      <c r="A2722" s="6" t="str">
        <f>IF(总支出!A2722="","",总支出!A2722)</f>
        <v/>
      </c>
      <c r="B2722" s="7" t="str">
        <f>IF(总支出!B2722="","",总支出!B2722)</f>
        <v/>
      </c>
      <c r="C2722" s="6" t="str">
        <f t="shared" si="294"/>
        <v/>
      </c>
      <c r="D2722" s="6" t="str">
        <f>IF(总支出!C2722="","",总支出!C2722)</f>
        <v/>
      </c>
      <c r="E2722" s="8" t="str">
        <f>IF(总支出!D2722="","",总支出!D2722)</f>
        <v/>
      </c>
      <c r="F2722" s="6" t="str">
        <f>IF(总支出!E2722="","",总支出!E2722)</f>
        <v/>
      </c>
      <c r="G2722" s="6" t="str">
        <f>IF(总支出!H2722="","",总支出!H2722)</f>
        <v/>
      </c>
      <c r="H2722" s="6" t="str">
        <f>IF(总支出!I2722="","自动",总支出!I2722)</f>
        <v>自动</v>
      </c>
      <c r="I2722" s="6" t="str">
        <f>IF(F2722="","",IFERROR(VLOOKUP(F2722,税费设置!$A$15:$B$27,2,FALSE),"含税不明"))</f>
        <v/>
      </c>
      <c r="J2722" s="6" t="str">
        <f t="shared" si="295"/>
        <v/>
      </c>
      <c r="K2722" s="6" t="str">
        <f>IF(AND(税费设置!$B$5="是",G2722="个人支出",J2722="应税"),"是","否")</f>
        <v>否</v>
      </c>
      <c r="L2722" s="8">
        <f t="shared" si="296"/>
        <v>0</v>
      </c>
      <c r="M2722" s="8">
        <f t="shared" si="297"/>
        <v>0</v>
      </c>
      <c r="N2722" s="8">
        <f t="shared" si="298"/>
        <v>0</v>
      </c>
      <c r="O2722" s="8">
        <f t="shared" si="299"/>
        <v>0</v>
      </c>
      <c r="P2722" s="8">
        <f>IF(K2722&lt;&gt;"是",0,IF(税费设置!$B$6="是",E2722/(1+税费设置!$B$10),E2722))</f>
        <v>0</v>
      </c>
      <c r="Q2722" s="8">
        <f>IF(K2722&lt;&gt;"是",0,P2722*税费设置!$B$8)</f>
        <v>0</v>
      </c>
      <c r="R2722" s="8">
        <f>IF(K2722&lt;&gt;"是",0,P2722*税费设置!$B$9)</f>
        <v>0</v>
      </c>
      <c r="S2722" s="8">
        <f t="shared" si="300"/>
        <v>0</v>
      </c>
    </row>
    <row r="2723" spans="1:19" ht="13.9">
      <c r="A2723" s="6" t="str">
        <f>IF(总支出!A2723="","",总支出!A2723)</f>
        <v/>
      </c>
      <c r="B2723" s="7" t="str">
        <f>IF(总支出!B2723="","",总支出!B2723)</f>
        <v/>
      </c>
      <c r="C2723" s="6" t="str">
        <f t="shared" si="294"/>
        <v/>
      </c>
      <c r="D2723" s="6" t="str">
        <f>IF(总支出!C2723="","",总支出!C2723)</f>
        <v/>
      </c>
      <c r="E2723" s="8" t="str">
        <f>IF(总支出!D2723="","",总支出!D2723)</f>
        <v/>
      </c>
      <c r="F2723" s="6" t="str">
        <f>IF(总支出!E2723="","",总支出!E2723)</f>
        <v/>
      </c>
      <c r="G2723" s="6" t="str">
        <f>IF(总支出!H2723="","",总支出!H2723)</f>
        <v/>
      </c>
      <c r="H2723" s="6" t="str">
        <f>IF(总支出!I2723="","自动",总支出!I2723)</f>
        <v>自动</v>
      </c>
      <c r="I2723" s="6" t="str">
        <f>IF(F2723="","",IFERROR(VLOOKUP(F2723,税费设置!$A$15:$B$27,2,FALSE),"含税不明"))</f>
        <v/>
      </c>
      <c r="J2723" s="6" t="str">
        <f t="shared" si="295"/>
        <v/>
      </c>
      <c r="K2723" s="6" t="str">
        <f>IF(AND(税费设置!$B$5="是",G2723="个人支出",J2723="应税"),"是","否")</f>
        <v>否</v>
      </c>
      <c r="L2723" s="8">
        <f t="shared" si="296"/>
        <v>0</v>
      </c>
      <c r="M2723" s="8">
        <f t="shared" si="297"/>
        <v>0</v>
      </c>
      <c r="N2723" s="8">
        <f t="shared" si="298"/>
        <v>0</v>
      </c>
      <c r="O2723" s="8">
        <f t="shared" si="299"/>
        <v>0</v>
      </c>
      <c r="P2723" s="8">
        <f>IF(K2723&lt;&gt;"是",0,IF(税费设置!$B$6="是",E2723/(1+税费设置!$B$10),E2723))</f>
        <v>0</v>
      </c>
      <c r="Q2723" s="8">
        <f>IF(K2723&lt;&gt;"是",0,P2723*税费设置!$B$8)</f>
        <v>0</v>
      </c>
      <c r="R2723" s="8">
        <f>IF(K2723&lt;&gt;"是",0,P2723*税费设置!$B$9)</f>
        <v>0</v>
      </c>
      <c r="S2723" s="8">
        <f t="shared" si="300"/>
        <v>0</v>
      </c>
    </row>
    <row r="2724" spans="1:19" ht="13.9">
      <c r="A2724" s="6" t="str">
        <f>IF(总支出!A2724="","",总支出!A2724)</f>
        <v/>
      </c>
      <c r="B2724" s="7" t="str">
        <f>IF(总支出!B2724="","",总支出!B2724)</f>
        <v/>
      </c>
      <c r="C2724" s="6" t="str">
        <f t="shared" si="294"/>
        <v/>
      </c>
      <c r="D2724" s="6" t="str">
        <f>IF(总支出!C2724="","",总支出!C2724)</f>
        <v/>
      </c>
      <c r="E2724" s="8" t="str">
        <f>IF(总支出!D2724="","",总支出!D2724)</f>
        <v/>
      </c>
      <c r="F2724" s="6" t="str">
        <f>IF(总支出!E2724="","",总支出!E2724)</f>
        <v/>
      </c>
      <c r="G2724" s="6" t="str">
        <f>IF(总支出!H2724="","",总支出!H2724)</f>
        <v/>
      </c>
      <c r="H2724" s="6" t="str">
        <f>IF(总支出!I2724="","自动",总支出!I2724)</f>
        <v>自动</v>
      </c>
      <c r="I2724" s="6" t="str">
        <f>IF(F2724="","",IFERROR(VLOOKUP(F2724,税费设置!$A$15:$B$27,2,FALSE),"含税不明"))</f>
        <v/>
      </c>
      <c r="J2724" s="6" t="str">
        <f t="shared" si="295"/>
        <v/>
      </c>
      <c r="K2724" s="6" t="str">
        <f>IF(AND(税费设置!$B$5="是",G2724="个人支出",J2724="应税"),"是","否")</f>
        <v>否</v>
      </c>
      <c r="L2724" s="8">
        <f t="shared" si="296"/>
        <v>0</v>
      </c>
      <c r="M2724" s="8">
        <f t="shared" si="297"/>
        <v>0</v>
      </c>
      <c r="N2724" s="8">
        <f t="shared" si="298"/>
        <v>0</v>
      </c>
      <c r="O2724" s="8">
        <f t="shared" si="299"/>
        <v>0</v>
      </c>
      <c r="P2724" s="8">
        <f>IF(K2724&lt;&gt;"是",0,IF(税费设置!$B$6="是",E2724/(1+税费设置!$B$10),E2724))</f>
        <v>0</v>
      </c>
      <c r="Q2724" s="8">
        <f>IF(K2724&lt;&gt;"是",0,P2724*税费设置!$B$8)</f>
        <v>0</v>
      </c>
      <c r="R2724" s="8">
        <f>IF(K2724&lt;&gt;"是",0,P2724*税费设置!$B$9)</f>
        <v>0</v>
      </c>
      <c r="S2724" s="8">
        <f t="shared" si="300"/>
        <v>0</v>
      </c>
    </row>
    <row r="2725" spans="1:19" ht="13.9">
      <c r="A2725" s="6" t="str">
        <f>IF(总支出!A2725="","",总支出!A2725)</f>
        <v/>
      </c>
      <c r="B2725" s="7" t="str">
        <f>IF(总支出!B2725="","",总支出!B2725)</f>
        <v/>
      </c>
      <c r="C2725" s="6" t="str">
        <f t="shared" si="294"/>
        <v/>
      </c>
      <c r="D2725" s="6" t="str">
        <f>IF(总支出!C2725="","",总支出!C2725)</f>
        <v/>
      </c>
      <c r="E2725" s="8" t="str">
        <f>IF(总支出!D2725="","",总支出!D2725)</f>
        <v/>
      </c>
      <c r="F2725" s="6" t="str">
        <f>IF(总支出!E2725="","",总支出!E2725)</f>
        <v/>
      </c>
      <c r="G2725" s="6" t="str">
        <f>IF(总支出!H2725="","",总支出!H2725)</f>
        <v/>
      </c>
      <c r="H2725" s="6" t="str">
        <f>IF(总支出!I2725="","自动",总支出!I2725)</f>
        <v>自动</v>
      </c>
      <c r="I2725" s="6" t="str">
        <f>IF(F2725="","",IFERROR(VLOOKUP(F2725,税费设置!$A$15:$B$27,2,FALSE),"含税不明"))</f>
        <v/>
      </c>
      <c r="J2725" s="6" t="str">
        <f t="shared" si="295"/>
        <v/>
      </c>
      <c r="K2725" s="6" t="str">
        <f>IF(AND(税费设置!$B$5="是",G2725="个人支出",J2725="应税"),"是","否")</f>
        <v>否</v>
      </c>
      <c r="L2725" s="8">
        <f t="shared" si="296"/>
        <v>0</v>
      </c>
      <c r="M2725" s="8">
        <f t="shared" si="297"/>
        <v>0</v>
      </c>
      <c r="N2725" s="8">
        <f t="shared" si="298"/>
        <v>0</v>
      </c>
      <c r="O2725" s="8">
        <f t="shared" si="299"/>
        <v>0</v>
      </c>
      <c r="P2725" s="8">
        <f>IF(K2725&lt;&gt;"是",0,IF(税费设置!$B$6="是",E2725/(1+税费设置!$B$10),E2725))</f>
        <v>0</v>
      </c>
      <c r="Q2725" s="8">
        <f>IF(K2725&lt;&gt;"是",0,P2725*税费设置!$B$8)</f>
        <v>0</v>
      </c>
      <c r="R2725" s="8">
        <f>IF(K2725&lt;&gt;"是",0,P2725*税费设置!$B$9)</f>
        <v>0</v>
      </c>
      <c r="S2725" s="8">
        <f t="shared" si="300"/>
        <v>0</v>
      </c>
    </row>
    <row r="2726" spans="1:19" ht="13.9">
      <c r="A2726" s="6" t="str">
        <f>IF(总支出!A2726="","",总支出!A2726)</f>
        <v/>
      </c>
      <c r="B2726" s="7" t="str">
        <f>IF(总支出!B2726="","",总支出!B2726)</f>
        <v/>
      </c>
      <c r="C2726" s="6" t="str">
        <f t="shared" si="294"/>
        <v/>
      </c>
      <c r="D2726" s="6" t="str">
        <f>IF(总支出!C2726="","",总支出!C2726)</f>
        <v/>
      </c>
      <c r="E2726" s="8" t="str">
        <f>IF(总支出!D2726="","",总支出!D2726)</f>
        <v/>
      </c>
      <c r="F2726" s="6" t="str">
        <f>IF(总支出!E2726="","",总支出!E2726)</f>
        <v/>
      </c>
      <c r="G2726" s="6" t="str">
        <f>IF(总支出!H2726="","",总支出!H2726)</f>
        <v/>
      </c>
      <c r="H2726" s="6" t="str">
        <f>IF(总支出!I2726="","自动",总支出!I2726)</f>
        <v>自动</v>
      </c>
      <c r="I2726" s="6" t="str">
        <f>IF(F2726="","",IFERROR(VLOOKUP(F2726,税费设置!$A$15:$B$27,2,FALSE),"含税不明"))</f>
        <v/>
      </c>
      <c r="J2726" s="6" t="str">
        <f t="shared" si="295"/>
        <v/>
      </c>
      <c r="K2726" s="6" t="str">
        <f>IF(AND(税费设置!$B$5="是",G2726="个人支出",J2726="应税"),"是","否")</f>
        <v>否</v>
      </c>
      <c r="L2726" s="8">
        <f t="shared" si="296"/>
        <v>0</v>
      </c>
      <c r="M2726" s="8">
        <f t="shared" si="297"/>
        <v>0</v>
      </c>
      <c r="N2726" s="8">
        <f t="shared" si="298"/>
        <v>0</v>
      </c>
      <c r="O2726" s="8">
        <f t="shared" si="299"/>
        <v>0</v>
      </c>
      <c r="P2726" s="8">
        <f>IF(K2726&lt;&gt;"是",0,IF(税费设置!$B$6="是",E2726/(1+税费设置!$B$10),E2726))</f>
        <v>0</v>
      </c>
      <c r="Q2726" s="8">
        <f>IF(K2726&lt;&gt;"是",0,P2726*税费设置!$B$8)</f>
        <v>0</v>
      </c>
      <c r="R2726" s="8">
        <f>IF(K2726&lt;&gt;"是",0,P2726*税费设置!$B$9)</f>
        <v>0</v>
      </c>
      <c r="S2726" s="8">
        <f t="shared" si="300"/>
        <v>0</v>
      </c>
    </row>
    <row r="2727" spans="1:19" ht="13.9">
      <c r="A2727" s="6" t="str">
        <f>IF(总支出!A2727="","",总支出!A2727)</f>
        <v/>
      </c>
      <c r="B2727" s="7" t="str">
        <f>IF(总支出!B2727="","",总支出!B2727)</f>
        <v/>
      </c>
      <c r="C2727" s="6" t="str">
        <f t="shared" si="294"/>
        <v/>
      </c>
      <c r="D2727" s="6" t="str">
        <f>IF(总支出!C2727="","",总支出!C2727)</f>
        <v/>
      </c>
      <c r="E2727" s="8" t="str">
        <f>IF(总支出!D2727="","",总支出!D2727)</f>
        <v/>
      </c>
      <c r="F2727" s="6" t="str">
        <f>IF(总支出!E2727="","",总支出!E2727)</f>
        <v/>
      </c>
      <c r="G2727" s="6" t="str">
        <f>IF(总支出!H2727="","",总支出!H2727)</f>
        <v/>
      </c>
      <c r="H2727" s="6" t="str">
        <f>IF(总支出!I2727="","自动",总支出!I2727)</f>
        <v>自动</v>
      </c>
      <c r="I2727" s="6" t="str">
        <f>IF(F2727="","",IFERROR(VLOOKUP(F2727,税费设置!$A$15:$B$27,2,FALSE),"含税不明"))</f>
        <v/>
      </c>
      <c r="J2727" s="6" t="str">
        <f t="shared" si="295"/>
        <v/>
      </c>
      <c r="K2727" s="6" t="str">
        <f>IF(AND(税费设置!$B$5="是",G2727="个人支出",J2727="应税"),"是","否")</f>
        <v>否</v>
      </c>
      <c r="L2727" s="8">
        <f t="shared" si="296"/>
        <v>0</v>
      </c>
      <c r="M2727" s="8">
        <f t="shared" si="297"/>
        <v>0</v>
      </c>
      <c r="N2727" s="8">
        <f t="shared" si="298"/>
        <v>0</v>
      </c>
      <c r="O2727" s="8">
        <f t="shared" si="299"/>
        <v>0</v>
      </c>
      <c r="P2727" s="8">
        <f>IF(K2727&lt;&gt;"是",0,IF(税费设置!$B$6="是",E2727/(1+税费设置!$B$10),E2727))</f>
        <v>0</v>
      </c>
      <c r="Q2727" s="8">
        <f>IF(K2727&lt;&gt;"是",0,P2727*税费设置!$B$8)</f>
        <v>0</v>
      </c>
      <c r="R2727" s="8">
        <f>IF(K2727&lt;&gt;"是",0,P2727*税费设置!$B$9)</f>
        <v>0</v>
      </c>
      <c r="S2727" s="8">
        <f t="shared" si="300"/>
        <v>0</v>
      </c>
    </row>
    <row r="2728" spans="1:19" ht="13.9">
      <c r="A2728" s="6" t="str">
        <f>IF(总支出!A2728="","",总支出!A2728)</f>
        <v/>
      </c>
      <c r="B2728" s="7" t="str">
        <f>IF(总支出!B2728="","",总支出!B2728)</f>
        <v/>
      </c>
      <c r="C2728" s="6" t="str">
        <f t="shared" si="294"/>
        <v/>
      </c>
      <c r="D2728" s="6" t="str">
        <f>IF(总支出!C2728="","",总支出!C2728)</f>
        <v/>
      </c>
      <c r="E2728" s="8" t="str">
        <f>IF(总支出!D2728="","",总支出!D2728)</f>
        <v/>
      </c>
      <c r="F2728" s="6" t="str">
        <f>IF(总支出!E2728="","",总支出!E2728)</f>
        <v/>
      </c>
      <c r="G2728" s="6" t="str">
        <f>IF(总支出!H2728="","",总支出!H2728)</f>
        <v/>
      </c>
      <c r="H2728" s="6" t="str">
        <f>IF(总支出!I2728="","自动",总支出!I2728)</f>
        <v>自动</v>
      </c>
      <c r="I2728" s="6" t="str">
        <f>IF(F2728="","",IFERROR(VLOOKUP(F2728,税费设置!$A$15:$B$27,2,FALSE),"含税不明"))</f>
        <v/>
      </c>
      <c r="J2728" s="6" t="str">
        <f t="shared" si="295"/>
        <v/>
      </c>
      <c r="K2728" s="6" t="str">
        <f>IF(AND(税费设置!$B$5="是",G2728="个人支出",J2728="应税"),"是","否")</f>
        <v>否</v>
      </c>
      <c r="L2728" s="8">
        <f t="shared" si="296"/>
        <v>0</v>
      </c>
      <c r="M2728" s="8">
        <f t="shared" si="297"/>
        <v>0</v>
      </c>
      <c r="N2728" s="8">
        <f t="shared" si="298"/>
        <v>0</v>
      </c>
      <c r="O2728" s="8">
        <f t="shared" si="299"/>
        <v>0</v>
      </c>
      <c r="P2728" s="8">
        <f>IF(K2728&lt;&gt;"是",0,IF(税费设置!$B$6="是",E2728/(1+税费设置!$B$10),E2728))</f>
        <v>0</v>
      </c>
      <c r="Q2728" s="8">
        <f>IF(K2728&lt;&gt;"是",0,P2728*税费设置!$B$8)</f>
        <v>0</v>
      </c>
      <c r="R2728" s="8">
        <f>IF(K2728&lt;&gt;"是",0,P2728*税费设置!$B$9)</f>
        <v>0</v>
      </c>
      <c r="S2728" s="8">
        <f t="shared" si="300"/>
        <v>0</v>
      </c>
    </row>
    <row r="2729" spans="1:19" ht="13.9">
      <c r="A2729" s="6" t="str">
        <f>IF(总支出!A2729="","",总支出!A2729)</f>
        <v/>
      </c>
      <c r="B2729" s="7" t="str">
        <f>IF(总支出!B2729="","",总支出!B2729)</f>
        <v/>
      </c>
      <c r="C2729" s="6" t="str">
        <f t="shared" si="294"/>
        <v/>
      </c>
      <c r="D2729" s="6" t="str">
        <f>IF(总支出!C2729="","",总支出!C2729)</f>
        <v/>
      </c>
      <c r="E2729" s="8" t="str">
        <f>IF(总支出!D2729="","",总支出!D2729)</f>
        <v/>
      </c>
      <c r="F2729" s="6" t="str">
        <f>IF(总支出!E2729="","",总支出!E2729)</f>
        <v/>
      </c>
      <c r="G2729" s="6" t="str">
        <f>IF(总支出!H2729="","",总支出!H2729)</f>
        <v/>
      </c>
      <c r="H2729" s="6" t="str">
        <f>IF(总支出!I2729="","自动",总支出!I2729)</f>
        <v>自动</v>
      </c>
      <c r="I2729" s="6" t="str">
        <f>IF(F2729="","",IFERROR(VLOOKUP(F2729,税费设置!$A$15:$B$27,2,FALSE),"含税不明"))</f>
        <v/>
      </c>
      <c r="J2729" s="6" t="str">
        <f t="shared" si="295"/>
        <v/>
      </c>
      <c r="K2729" s="6" t="str">
        <f>IF(AND(税费设置!$B$5="是",G2729="个人支出",J2729="应税"),"是","否")</f>
        <v>否</v>
      </c>
      <c r="L2729" s="8">
        <f t="shared" si="296"/>
        <v>0</v>
      </c>
      <c r="M2729" s="8">
        <f t="shared" si="297"/>
        <v>0</v>
      </c>
      <c r="N2729" s="8">
        <f t="shared" si="298"/>
        <v>0</v>
      </c>
      <c r="O2729" s="8">
        <f t="shared" si="299"/>
        <v>0</v>
      </c>
      <c r="P2729" s="8">
        <f>IF(K2729&lt;&gt;"是",0,IF(税费设置!$B$6="是",E2729/(1+税费设置!$B$10),E2729))</f>
        <v>0</v>
      </c>
      <c r="Q2729" s="8">
        <f>IF(K2729&lt;&gt;"是",0,P2729*税费设置!$B$8)</f>
        <v>0</v>
      </c>
      <c r="R2729" s="8">
        <f>IF(K2729&lt;&gt;"是",0,P2729*税费设置!$B$9)</f>
        <v>0</v>
      </c>
      <c r="S2729" s="8">
        <f t="shared" si="300"/>
        <v>0</v>
      </c>
    </row>
    <row r="2730" spans="1:19" ht="13.9">
      <c r="A2730" s="6" t="str">
        <f>IF(总支出!A2730="","",总支出!A2730)</f>
        <v/>
      </c>
      <c r="B2730" s="7" t="str">
        <f>IF(总支出!B2730="","",总支出!B2730)</f>
        <v/>
      </c>
      <c r="C2730" s="6" t="str">
        <f t="shared" si="294"/>
        <v/>
      </c>
      <c r="D2730" s="6" t="str">
        <f>IF(总支出!C2730="","",总支出!C2730)</f>
        <v/>
      </c>
      <c r="E2730" s="8" t="str">
        <f>IF(总支出!D2730="","",总支出!D2730)</f>
        <v/>
      </c>
      <c r="F2730" s="6" t="str">
        <f>IF(总支出!E2730="","",总支出!E2730)</f>
        <v/>
      </c>
      <c r="G2730" s="6" t="str">
        <f>IF(总支出!H2730="","",总支出!H2730)</f>
        <v/>
      </c>
      <c r="H2730" s="6" t="str">
        <f>IF(总支出!I2730="","自动",总支出!I2730)</f>
        <v>自动</v>
      </c>
      <c r="I2730" s="6" t="str">
        <f>IF(F2730="","",IFERROR(VLOOKUP(F2730,税费设置!$A$15:$B$27,2,FALSE),"含税不明"))</f>
        <v/>
      </c>
      <c r="J2730" s="6" t="str">
        <f t="shared" si="295"/>
        <v/>
      </c>
      <c r="K2730" s="6" t="str">
        <f>IF(AND(税费设置!$B$5="是",G2730="个人支出",J2730="应税"),"是","否")</f>
        <v>否</v>
      </c>
      <c r="L2730" s="8">
        <f t="shared" si="296"/>
        <v>0</v>
      </c>
      <c r="M2730" s="8">
        <f t="shared" si="297"/>
        <v>0</v>
      </c>
      <c r="N2730" s="8">
        <f t="shared" si="298"/>
        <v>0</v>
      </c>
      <c r="O2730" s="8">
        <f t="shared" si="299"/>
        <v>0</v>
      </c>
      <c r="P2730" s="8">
        <f>IF(K2730&lt;&gt;"是",0,IF(税费设置!$B$6="是",E2730/(1+税费设置!$B$10),E2730))</f>
        <v>0</v>
      </c>
      <c r="Q2730" s="8">
        <f>IF(K2730&lt;&gt;"是",0,P2730*税费设置!$B$8)</f>
        <v>0</v>
      </c>
      <c r="R2730" s="8">
        <f>IF(K2730&lt;&gt;"是",0,P2730*税费设置!$B$9)</f>
        <v>0</v>
      </c>
      <c r="S2730" s="8">
        <f t="shared" si="300"/>
        <v>0</v>
      </c>
    </row>
    <row r="2731" spans="1:19" ht="13.9">
      <c r="A2731" s="6" t="str">
        <f>IF(总支出!A2731="","",总支出!A2731)</f>
        <v/>
      </c>
      <c r="B2731" s="7" t="str">
        <f>IF(总支出!B2731="","",总支出!B2731)</f>
        <v/>
      </c>
      <c r="C2731" s="6" t="str">
        <f t="shared" si="294"/>
        <v/>
      </c>
      <c r="D2731" s="6" t="str">
        <f>IF(总支出!C2731="","",总支出!C2731)</f>
        <v/>
      </c>
      <c r="E2731" s="8" t="str">
        <f>IF(总支出!D2731="","",总支出!D2731)</f>
        <v/>
      </c>
      <c r="F2731" s="6" t="str">
        <f>IF(总支出!E2731="","",总支出!E2731)</f>
        <v/>
      </c>
      <c r="G2731" s="6" t="str">
        <f>IF(总支出!H2731="","",总支出!H2731)</f>
        <v/>
      </c>
      <c r="H2731" s="6" t="str">
        <f>IF(总支出!I2731="","自动",总支出!I2731)</f>
        <v>自动</v>
      </c>
      <c r="I2731" s="6" t="str">
        <f>IF(F2731="","",IFERROR(VLOOKUP(F2731,税费设置!$A$15:$B$27,2,FALSE),"含税不明"))</f>
        <v/>
      </c>
      <c r="J2731" s="6" t="str">
        <f t="shared" si="295"/>
        <v/>
      </c>
      <c r="K2731" s="6" t="str">
        <f>IF(AND(税费设置!$B$5="是",G2731="个人支出",J2731="应税"),"是","否")</f>
        <v>否</v>
      </c>
      <c r="L2731" s="8">
        <f t="shared" si="296"/>
        <v>0</v>
      </c>
      <c r="M2731" s="8">
        <f t="shared" si="297"/>
        <v>0</v>
      </c>
      <c r="N2731" s="8">
        <f t="shared" si="298"/>
        <v>0</v>
      </c>
      <c r="O2731" s="8">
        <f t="shared" si="299"/>
        <v>0</v>
      </c>
      <c r="P2731" s="8">
        <f>IF(K2731&lt;&gt;"是",0,IF(税费设置!$B$6="是",E2731/(1+税费设置!$B$10),E2731))</f>
        <v>0</v>
      </c>
      <c r="Q2731" s="8">
        <f>IF(K2731&lt;&gt;"是",0,P2731*税费设置!$B$8)</f>
        <v>0</v>
      </c>
      <c r="R2731" s="8">
        <f>IF(K2731&lt;&gt;"是",0,P2731*税费设置!$B$9)</f>
        <v>0</v>
      </c>
      <c r="S2731" s="8">
        <f t="shared" si="300"/>
        <v>0</v>
      </c>
    </row>
    <row r="2732" spans="1:19" ht="13.9">
      <c r="A2732" s="6" t="str">
        <f>IF(总支出!A2732="","",总支出!A2732)</f>
        <v/>
      </c>
      <c r="B2732" s="7" t="str">
        <f>IF(总支出!B2732="","",总支出!B2732)</f>
        <v/>
      </c>
      <c r="C2732" s="6" t="str">
        <f t="shared" si="294"/>
        <v/>
      </c>
      <c r="D2732" s="6" t="str">
        <f>IF(总支出!C2732="","",总支出!C2732)</f>
        <v/>
      </c>
      <c r="E2732" s="8" t="str">
        <f>IF(总支出!D2732="","",总支出!D2732)</f>
        <v/>
      </c>
      <c r="F2732" s="6" t="str">
        <f>IF(总支出!E2732="","",总支出!E2732)</f>
        <v/>
      </c>
      <c r="G2732" s="6" t="str">
        <f>IF(总支出!H2732="","",总支出!H2732)</f>
        <v/>
      </c>
      <c r="H2732" s="6" t="str">
        <f>IF(总支出!I2732="","自动",总支出!I2732)</f>
        <v>自动</v>
      </c>
      <c r="I2732" s="6" t="str">
        <f>IF(F2732="","",IFERROR(VLOOKUP(F2732,税费设置!$A$15:$B$27,2,FALSE),"含税不明"))</f>
        <v/>
      </c>
      <c r="J2732" s="6" t="str">
        <f t="shared" si="295"/>
        <v/>
      </c>
      <c r="K2732" s="6" t="str">
        <f>IF(AND(税费设置!$B$5="是",G2732="个人支出",J2732="应税"),"是","否")</f>
        <v>否</v>
      </c>
      <c r="L2732" s="8">
        <f t="shared" si="296"/>
        <v>0</v>
      </c>
      <c r="M2732" s="8">
        <f t="shared" si="297"/>
        <v>0</v>
      </c>
      <c r="N2732" s="8">
        <f t="shared" si="298"/>
        <v>0</v>
      </c>
      <c r="O2732" s="8">
        <f t="shared" si="299"/>
        <v>0</v>
      </c>
      <c r="P2732" s="8">
        <f>IF(K2732&lt;&gt;"是",0,IF(税费设置!$B$6="是",E2732/(1+税费设置!$B$10),E2732))</f>
        <v>0</v>
      </c>
      <c r="Q2732" s="8">
        <f>IF(K2732&lt;&gt;"是",0,P2732*税费设置!$B$8)</f>
        <v>0</v>
      </c>
      <c r="R2732" s="8">
        <f>IF(K2732&lt;&gt;"是",0,P2732*税费设置!$B$9)</f>
        <v>0</v>
      </c>
      <c r="S2732" s="8">
        <f t="shared" si="300"/>
        <v>0</v>
      </c>
    </row>
    <row r="2733" spans="1:19" ht="13.9">
      <c r="A2733" s="6" t="str">
        <f>IF(总支出!A2733="","",总支出!A2733)</f>
        <v/>
      </c>
      <c r="B2733" s="7" t="str">
        <f>IF(总支出!B2733="","",总支出!B2733)</f>
        <v/>
      </c>
      <c r="C2733" s="6" t="str">
        <f t="shared" si="294"/>
        <v/>
      </c>
      <c r="D2733" s="6" t="str">
        <f>IF(总支出!C2733="","",总支出!C2733)</f>
        <v/>
      </c>
      <c r="E2733" s="8" t="str">
        <f>IF(总支出!D2733="","",总支出!D2733)</f>
        <v/>
      </c>
      <c r="F2733" s="6" t="str">
        <f>IF(总支出!E2733="","",总支出!E2733)</f>
        <v/>
      </c>
      <c r="G2733" s="6" t="str">
        <f>IF(总支出!H2733="","",总支出!H2733)</f>
        <v/>
      </c>
      <c r="H2733" s="6" t="str">
        <f>IF(总支出!I2733="","自动",总支出!I2733)</f>
        <v>自动</v>
      </c>
      <c r="I2733" s="6" t="str">
        <f>IF(F2733="","",IFERROR(VLOOKUP(F2733,税费设置!$A$15:$B$27,2,FALSE),"含税不明"))</f>
        <v/>
      </c>
      <c r="J2733" s="6" t="str">
        <f t="shared" si="295"/>
        <v/>
      </c>
      <c r="K2733" s="6" t="str">
        <f>IF(AND(税费设置!$B$5="是",G2733="个人支出",J2733="应税"),"是","否")</f>
        <v>否</v>
      </c>
      <c r="L2733" s="8">
        <f t="shared" si="296"/>
        <v>0</v>
      </c>
      <c r="M2733" s="8">
        <f t="shared" si="297"/>
        <v>0</v>
      </c>
      <c r="N2733" s="8">
        <f t="shared" si="298"/>
        <v>0</v>
      </c>
      <c r="O2733" s="8">
        <f t="shared" si="299"/>
        <v>0</v>
      </c>
      <c r="P2733" s="8">
        <f>IF(K2733&lt;&gt;"是",0,IF(税费设置!$B$6="是",E2733/(1+税费设置!$B$10),E2733))</f>
        <v>0</v>
      </c>
      <c r="Q2733" s="8">
        <f>IF(K2733&lt;&gt;"是",0,P2733*税费设置!$B$8)</f>
        <v>0</v>
      </c>
      <c r="R2733" s="8">
        <f>IF(K2733&lt;&gt;"是",0,P2733*税费设置!$B$9)</f>
        <v>0</v>
      </c>
      <c r="S2733" s="8">
        <f t="shared" si="300"/>
        <v>0</v>
      </c>
    </row>
    <row r="2734" spans="1:19" ht="13.9">
      <c r="A2734" s="6" t="str">
        <f>IF(总支出!A2734="","",总支出!A2734)</f>
        <v/>
      </c>
      <c r="B2734" s="7" t="str">
        <f>IF(总支出!B2734="","",总支出!B2734)</f>
        <v/>
      </c>
      <c r="C2734" s="6" t="str">
        <f t="shared" si="294"/>
        <v/>
      </c>
      <c r="D2734" s="6" t="str">
        <f>IF(总支出!C2734="","",总支出!C2734)</f>
        <v/>
      </c>
      <c r="E2734" s="8" t="str">
        <f>IF(总支出!D2734="","",总支出!D2734)</f>
        <v/>
      </c>
      <c r="F2734" s="6" t="str">
        <f>IF(总支出!E2734="","",总支出!E2734)</f>
        <v/>
      </c>
      <c r="G2734" s="6" t="str">
        <f>IF(总支出!H2734="","",总支出!H2734)</f>
        <v/>
      </c>
      <c r="H2734" s="6" t="str">
        <f>IF(总支出!I2734="","自动",总支出!I2734)</f>
        <v>自动</v>
      </c>
      <c r="I2734" s="6" t="str">
        <f>IF(F2734="","",IFERROR(VLOOKUP(F2734,税费设置!$A$15:$B$27,2,FALSE),"含税不明"))</f>
        <v/>
      </c>
      <c r="J2734" s="6" t="str">
        <f t="shared" si="295"/>
        <v/>
      </c>
      <c r="K2734" s="6" t="str">
        <f>IF(AND(税费设置!$B$5="是",G2734="个人支出",J2734="应税"),"是","否")</f>
        <v>否</v>
      </c>
      <c r="L2734" s="8">
        <f t="shared" si="296"/>
        <v>0</v>
      </c>
      <c r="M2734" s="8">
        <f t="shared" si="297"/>
        <v>0</v>
      </c>
      <c r="N2734" s="8">
        <f t="shared" si="298"/>
        <v>0</v>
      </c>
      <c r="O2734" s="8">
        <f t="shared" si="299"/>
        <v>0</v>
      </c>
      <c r="P2734" s="8">
        <f>IF(K2734&lt;&gt;"是",0,IF(税费设置!$B$6="是",E2734/(1+税费设置!$B$10),E2734))</f>
        <v>0</v>
      </c>
      <c r="Q2734" s="8">
        <f>IF(K2734&lt;&gt;"是",0,P2734*税费设置!$B$8)</f>
        <v>0</v>
      </c>
      <c r="R2734" s="8">
        <f>IF(K2734&lt;&gt;"是",0,P2734*税费设置!$B$9)</f>
        <v>0</v>
      </c>
      <c r="S2734" s="8">
        <f t="shared" si="300"/>
        <v>0</v>
      </c>
    </row>
    <row r="2735" spans="1:19" ht="13.9">
      <c r="A2735" s="6" t="str">
        <f>IF(总支出!A2735="","",总支出!A2735)</f>
        <v/>
      </c>
      <c r="B2735" s="7" t="str">
        <f>IF(总支出!B2735="","",总支出!B2735)</f>
        <v/>
      </c>
      <c r="C2735" s="6" t="str">
        <f t="shared" si="294"/>
        <v/>
      </c>
      <c r="D2735" s="6" t="str">
        <f>IF(总支出!C2735="","",总支出!C2735)</f>
        <v/>
      </c>
      <c r="E2735" s="8" t="str">
        <f>IF(总支出!D2735="","",总支出!D2735)</f>
        <v/>
      </c>
      <c r="F2735" s="6" t="str">
        <f>IF(总支出!E2735="","",总支出!E2735)</f>
        <v/>
      </c>
      <c r="G2735" s="6" t="str">
        <f>IF(总支出!H2735="","",总支出!H2735)</f>
        <v/>
      </c>
      <c r="H2735" s="6" t="str">
        <f>IF(总支出!I2735="","自动",总支出!I2735)</f>
        <v>自动</v>
      </c>
      <c r="I2735" s="6" t="str">
        <f>IF(F2735="","",IFERROR(VLOOKUP(F2735,税费设置!$A$15:$B$27,2,FALSE),"含税不明"))</f>
        <v/>
      </c>
      <c r="J2735" s="6" t="str">
        <f t="shared" si="295"/>
        <v/>
      </c>
      <c r="K2735" s="6" t="str">
        <f>IF(AND(税费设置!$B$5="是",G2735="个人支出",J2735="应税"),"是","否")</f>
        <v>否</v>
      </c>
      <c r="L2735" s="8">
        <f t="shared" si="296"/>
        <v>0</v>
      </c>
      <c r="M2735" s="8">
        <f t="shared" si="297"/>
        <v>0</v>
      </c>
      <c r="N2735" s="8">
        <f t="shared" si="298"/>
        <v>0</v>
      </c>
      <c r="O2735" s="8">
        <f t="shared" si="299"/>
        <v>0</v>
      </c>
      <c r="P2735" s="8">
        <f>IF(K2735&lt;&gt;"是",0,IF(税费设置!$B$6="是",E2735/(1+税费设置!$B$10),E2735))</f>
        <v>0</v>
      </c>
      <c r="Q2735" s="8">
        <f>IF(K2735&lt;&gt;"是",0,P2735*税费设置!$B$8)</f>
        <v>0</v>
      </c>
      <c r="R2735" s="8">
        <f>IF(K2735&lt;&gt;"是",0,P2735*税费设置!$B$9)</f>
        <v>0</v>
      </c>
      <c r="S2735" s="8">
        <f t="shared" si="300"/>
        <v>0</v>
      </c>
    </row>
    <row r="2736" spans="1:19" ht="13.9">
      <c r="A2736" s="6" t="str">
        <f>IF(总支出!A2736="","",总支出!A2736)</f>
        <v/>
      </c>
      <c r="B2736" s="7" t="str">
        <f>IF(总支出!B2736="","",总支出!B2736)</f>
        <v/>
      </c>
      <c r="C2736" s="6" t="str">
        <f t="shared" si="294"/>
        <v/>
      </c>
      <c r="D2736" s="6" t="str">
        <f>IF(总支出!C2736="","",总支出!C2736)</f>
        <v/>
      </c>
      <c r="E2736" s="8" t="str">
        <f>IF(总支出!D2736="","",总支出!D2736)</f>
        <v/>
      </c>
      <c r="F2736" s="6" t="str">
        <f>IF(总支出!E2736="","",总支出!E2736)</f>
        <v/>
      </c>
      <c r="G2736" s="6" t="str">
        <f>IF(总支出!H2736="","",总支出!H2736)</f>
        <v/>
      </c>
      <c r="H2736" s="6" t="str">
        <f>IF(总支出!I2736="","自动",总支出!I2736)</f>
        <v>自动</v>
      </c>
      <c r="I2736" s="6" t="str">
        <f>IF(F2736="","",IFERROR(VLOOKUP(F2736,税费设置!$A$15:$B$27,2,FALSE),"含税不明"))</f>
        <v/>
      </c>
      <c r="J2736" s="6" t="str">
        <f t="shared" si="295"/>
        <v/>
      </c>
      <c r="K2736" s="6" t="str">
        <f>IF(AND(税费设置!$B$5="是",G2736="个人支出",J2736="应税"),"是","否")</f>
        <v>否</v>
      </c>
      <c r="L2736" s="8">
        <f t="shared" si="296"/>
        <v>0</v>
      </c>
      <c r="M2736" s="8">
        <f t="shared" si="297"/>
        <v>0</v>
      </c>
      <c r="N2736" s="8">
        <f t="shared" si="298"/>
        <v>0</v>
      </c>
      <c r="O2736" s="8">
        <f t="shared" si="299"/>
        <v>0</v>
      </c>
      <c r="P2736" s="8">
        <f>IF(K2736&lt;&gt;"是",0,IF(税费设置!$B$6="是",E2736/(1+税费设置!$B$10),E2736))</f>
        <v>0</v>
      </c>
      <c r="Q2736" s="8">
        <f>IF(K2736&lt;&gt;"是",0,P2736*税费设置!$B$8)</f>
        <v>0</v>
      </c>
      <c r="R2736" s="8">
        <f>IF(K2736&lt;&gt;"是",0,P2736*税费设置!$B$9)</f>
        <v>0</v>
      </c>
      <c r="S2736" s="8">
        <f t="shared" si="300"/>
        <v>0</v>
      </c>
    </row>
    <row r="2737" spans="1:19" ht="13.9">
      <c r="A2737" s="6" t="str">
        <f>IF(总支出!A2737="","",总支出!A2737)</f>
        <v/>
      </c>
      <c r="B2737" s="7" t="str">
        <f>IF(总支出!B2737="","",总支出!B2737)</f>
        <v/>
      </c>
      <c r="C2737" s="6" t="str">
        <f t="shared" si="294"/>
        <v/>
      </c>
      <c r="D2737" s="6" t="str">
        <f>IF(总支出!C2737="","",总支出!C2737)</f>
        <v/>
      </c>
      <c r="E2737" s="8" t="str">
        <f>IF(总支出!D2737="","",总支出!D2737)</f>
        <v/>
      </c>
      <c r="F2737" s="6" t="str">
        <f>IF(总支出!E2737="","",总支出!E2737)</f>
        <v/>
      </c>
      <c r="G2737" s="6" t="str">
        <f>IF(总支出!H2737="","",总支出!H2737)</f>
        <v/>
      </c>
      <c r="H2737" s="6" t="str">
        <f>IF(总支出!I2737="","自动",总支出!I2737)</f>
        <v>自动</v>
      </c>
      <c r="I2737" s="6" t="str">
        <f>IF(F2737="","",IFERROR(VLOOKUP(F2737,税费设置!$A$15:$B$27,2,FALSE),"含税不明"))</f>
        <v/>
      </c>
      <c r="J2737" s="6" t="str">
        <f t="shared" si="295"/>
        <v/>
      </c>
      <c r="K2737" s="6" t="str">
        <f>IF(AND(税费设置!$B$5="是",G2737="个人支出",J2737="应税"),"是","否")</f>
        <v>否</v>
      </c>
      <c r="L2737" s="8">
        <f t="shared" si="296"/>
        <v>0</v>
      </c>
      <c r="M2737" s="8">
        <f t="shared" si="297"/>
        <v>0</v>
      </c>
      <c r="N2737" s="8">
        <f t="shared" si="298"/>
        <v>0</v>
      </c>
      <c r="O2737" s="8">
        <f t="shared" si="299"/>
        <v>0</v>
      </c>
      <c r="P2737" s="8">
        <f>IF(K2737&lt;&gt;"是",0,IF(税费设置!$B$6="是",E2737/(1+税费设置!$B$10),E2737))</f>
        <v>0</v>
      </c>
      <c r="Q2737" s="8">
        <f>IF(K2737&lt;&gt;"是",0,P2737*税费设置!$B$8)</f>
        <v>0</v>
      </c>
      <c r="R2737" s="8">
        <f>IF(K2737&lt;&gt;"是",0,P2737*税费设置!$B$9)</f>
        <v>0</v>
      </c>
      <c r="S2737" s="8">
        <f t="shared" si="300"/>
        <v>0</v>
      </c>
    </row>
    <row r="2738" spans="1:19" ht="13.9">
      <c r="A2738" s="6" t="str">
        <f>IF(总支出!A2738="","",总支出!A2738)</f>
        <v/>
      </c>
      <c r="B2738" s="7" t="str">
        <f>IF(总支出!B2738="","",总支出!B2738)</f>
        <v/>
      </c>
      <c r="C2738" s="6" t="str">
        <f t="shared" si="294"/>
        <v/>
      </c>
      <c r="D2738" s="6" t="str">
        <f>IF(总支出!C2738="","",总支出!C2738)</f>
        <v/>
      </c>
      <c r="E2738" s="8" t="str">
        <f>IF(总支出!D2738="","",总支出!D2738)</f>
        <v/>
      </c>
      <c r="F2738" s="6" t="str">
        <f>IF(总支出!E2738="","",总支出!E2738)</f>
        <v/>
      </c>
      <c r="G2738" s="6" t="str">
        <f>IF(总支出!H2738="","",总支出!H2738)</f>
        <v/>
      </c>
      <c r="H2738" s="6" t="str">
        <f>IF(总支出!I2738="","自动",总支出!I2738)</f>
        <v>自动</v>
      </c>
      <c r="I2738" s="6" t="str">
        <f>IF(F2738="","",IFERROR(VLOOKUP(F2738,税费设置!$A$15:$B$27,2,FALSE),"含税不明"))</f>
        <v/>
      </c>
      <c r="J2738" s="6" t="str">
        <f t="shared" si="295"/>
        <v/>
      </c>
      <c r="K2738" s="6" t="str">
        <f>IF(AND(税费设置!$B$5="是",G2738="个人支出",J2738="应税"),"是","否")</f>
        <v>否</v>
      </c>
      <c r="L2738" s="8">
        <f t="shared" si="296"/>
        <v>0</v>
      </c>
      <c r="M2738" s="8">
        <f t="shared" si="297"/>
        <v>0</v>
      </c>
      <c r="N2738" s="8">
        <f t="shared" si="298"/>
        <v>0</v>
      </c>
      <c r="O2738" s="8">
        <f t="shared" si="299"/>
        <v>0</v>
      </c>
      <c r="P2738" s="8">
        <f>IF(K2738&lt;&gt;"是",0,IF(税费设置!$B$6="是",E2738/(1+税费设置!$B$10),E2738))</f>
        <v>0</v>
      </c>
      <c r="Q2738" s="8">
        <f>IF(K2738&lt;&gt;"是",0,P2738*税费设置!$B$8)</f>
        <v>0</v>
      </c>
      <c r="R2738" s="8">
        <f>IF(K2738&lt;&gt;"是",0,P2738*税费设置!$B$9)</f>
        <v>0</v>
      </c>
      <c r="S2738" s="8">
        <f t="shared" si="300"/>
        <v>0</v>
      </c>
    </row>
    <row r="2739" spans="1:19" ht="13.9">
      <c r="A2739" s="6" t="str">
        <f>IF(总支出!A2739="","",总支出!A2739)</f>
        <v/>
      </c>
      <c r="B2739" s="7" t="str">
        <f>IF(总支出!B2739="","",总支出!B2739)</f>
        <v/>
      </c>
      <c r="C2739" s="6" t="str">
        <f t="shared" si="294"/>
        <v/>
      </c>
      <c r="D2739" s="6" t="str">
        <f>IF(总支出!C2739="","",总支出!C2739)</f>
        <v/>
      </c>
      <c r="E2739" s="8" t="str">
        <f>IF(总支出!D2739="","",总支出!D2739)</f>
        <v/>
      </c>
      <c r="F2739" s="6" t="str">
        <f>IF(总支出!E2739="","",总支出!E2739)</f>
        <v/>
      </c>
      <c r="G2739" s="6" t="str">
        <f>IF(总支出!H2739="","",总支出!H2739)</f>
        <v/>
      </c>
      <c r="H2739" s="6" t="str">
        <f>IF(总支出!I2739="","自动",总支出!I2739)</f>
        <v>自动</v>
      </c>
      <c r="I2739" s="6" t="str">
        <f>IF(F2739="","",IFERROR(VLOOKUP(F2739,税费设置!$A$15:$B$27,2,FALSE),"含税不明"))</f>
        <v/>
      </c>
      <c r="J2739" s="6" t="str">
        <f t="shared" si="295"/>
        <v/>
      </c>
      <c r="K2739" s="6" t="str">
        <f>IF(AND(税费设置!$B$5="是",G2739="个人支出",J2739="应税"),"是","否")</f>
        <v>否</v>
      </c>
      <c r="L2739" s="8">
        <f t="shared" si="296"/>
        <v>0</v>
      </c>
      <c r="M2739" s="8">
        <f t="shared" si="297"/>
        <v>0</v>
      </c>
      <c r="N2739" s="8">
        <f t="shared" si="298"/>
        <v>0</v>
      </c>
      <c r="O2739" s="8">
        <f t="shared" si="299"/>
        <v>0</v>
      </c>
      <c r="P2739" s="8">
        <f>IF(K2739&lt;&gt;"是",0,IF(税费设置!$B$6="是",E2739/(1+税费设置!$B$10),E2739))</f>
        <v>0</v>
      </c>
      <c r="Q2739" s="8">
        <f>IF(K2739&lt;&gt;"是",0,P2739*税费设置!$B$8)</f>
        <v>0</v>
      </c>
      <c r="R2739" s="8">
        <f>IF(K2739&lt;&gt;"是",0,P2739*税费设置!$B$9)</f>
        <v>0</v>
      </c>
      <c r="S2739" s="8">
        <f t="shared" si="300"/>
        <v>0</v>
      </c>
    </row>
    <row r="2740" spans="1:19" ht="13.9">
      <c r="A2740" s="6" t="str">
        <f>IF(总支出!A2740="","",总支出!A2740)</f>
        <v/>
      </c>
      <c r="B2740" s="7" t="str">
        <f>IF(总支出!B2740="","",总支出!B2740)</f>
        <v/>
      </c>
      <c r="C2740" s="6" t="str">
        <f t="shared" si="294"/>
        <v/>
      </c>
      <c r="D2740" s="6" t="str">
        <f>IF(总支出!C2740="","",总支出!C2740)</f>
        <v/>
      </c>
      <c r="E2740" s="8" t="str">
        <f>IF(总支出!D2740="","",总支出!D2740)</f>
        <v/>
      </c>
      <c r="F2740" s="6" t="str">
        <f>IF(总支出!E2740="","",总支出!E2740)</f>
        <v/>
      </c>
      <c r="G2740" s="6" t="str">
        <f>IF(总支出!H2740="","",总支出!H2740)</f>
        <v/>
      </c>
      <c r="H2740" s="6" t="str">
        <f>IF(总支出!I2740="","自动",总支出!I2740)</f>
        <v>自动</v>
      </c>
      <c r="I2740" s="6" t="str">
        <f>IF(F2740="","",IFERROR(VLOOKUP(F2740,税费设置!$A$15:$B$27,2,FALSE),"含税不明"))</f>
        <v/>
      </c>
      <c r="J2740" s="6" t="str">
        <f t="shared" si="295"/>
        <v/>
      </c>
      <c r="K2740" s="6" t="str">
        <f>IF(AND(税费设置!$B$5="是",G2740="个人支出",J2740="应税"),"是","否")</f>
        <v>否</v>
      </c>
      <c r="L2740" s="8">
        <f t="shared" si="296"/>
        <v>0</v>
      </c>
      <c r="M2740" s="8">
        <f t="shared" si="297"/>
        <v>0</v>
      </c>
      <c r="N2740" s="8">
        <f t="shared" si="298"/>
        <v>0</v>
      </c>
      <c r="O2740" s="8">
        <f t="shared" si="299"/>
        <v>0</v>
      </c>
      <c r="P2740" s="8">
        <f>IF(K2740&lt;&gt;"是",0,IF(税费设置!$B$6="是",E2740/(1+税费设置!$B$10),E2740))</f>
        <v>0</v>
      </c>
      <c r="Q2740" s="8">
        <f>IF(K2740&lt;&gt;"是",0,P2740*税费设置!$B$8)</f>
        <v>0</v>
      </c>
      <c r="R2740" s="8">
        <f>IF(K2740&lt;&gt;"是",0,P2740*税费设置!$B$9)</f>
        <v>0</v>
      </c>
      <c r="S2740" s="8">
        <f t="shared" si="300"/>
        <v>0</v>
      </c>
    </row>
    <row r="2741" spans="1:19" ht="13.9">
      <c r="A2741" s="6" t="str">
        <f>IF(总支出!A2741="","",总支出!A2741)</f>
        <v/>
      </c>
      <c r="B2741" s="7" t="str">
        <f>IF(总支出!B2741="","",总支出!B2741)</f>
        <v/>
      </c>
      <c r="C2741" s="6" t="str">
        <f t="shared" si="294"/>
        <v/>
      </c>
      <c r="D2741" s="6" t="str">
        <f>IF(总支出!C2741="","",总支出!C2741)</f>
        <v/>
      </c>
      <c r="E2741" s="8" t="str">
        <f>IF(总支出!D2741="","",总支出!D2741)</f>
        <v/>
      </c>
      <c r="F2741" s="6" t="str">
        <f>IF(总支出!E2741="","",总支出!E2741)</f>
        <v/>
      </c>
      <c r="G2741" s="6" t="str">
        <f>IF(总支出!H2741="","",总支出!H2741)</f>
        <v/>
      </c>
      <c r="H2741" s="6" t="str">
        <f>IF(总支出!I2741="","自动",总支出!I2741)</f>
        <v>自动</v>
      </c>
      <c r="I2741" s="6" t="str">
        <f>IF(F2741="","",IFERROR(VLOOKUP(F2741,税费设置!$A$15:$B$27,2,FALSE),"含税不明"))</f>
        <v/>
      </c>
      <c r="J2741" s="6" t="str">
        <f t="shared" si="295"/>
        <v/>
      </c>
      <c r="K2741" s="6" t="str">
        <f>IF(AND(税费设置!$B$5="是",G2741="个人支出",J2741="应税"),"是","否")</f>
        <v>否</v>
      </c>
      <c r="L2741" s="8">
        <f t="shared" si="296"/>
        <v>0</v>
      </c>
      <c r="M2741" s="8">
        <f t="shared" si="297"/>
        <v>0</v>
      </c>
      <c r="N2741" s="8">
        <f t="shared" si="298"/>
        <v>0</v>
      </c>
      <c r="O2741" s="8">
        <f t="shared" si="299"/>
        <v>0</v>
      </c>
      <c r="P2741" s="8">
        <f>IF(K2741&lt;&gt;"是",0,IF(税费设置!$B$6="是",E2741/(1+税费设置!$B$10),E2741))</f>
        <v>0</v>
      </c>
      <c r="Q2741" s="8">
        <f>IF(K2741&lt;&gt;"是",0,P2741*税费设置!$B$8)</f>
        <v>0</v>
      </c>
      <c r="R2741" s="8">
        <f>IF(K2741&lt;&gt;"是",0,P2741*税费设置!$B$9)</f>
        <v>0</v>
      </c>
      <c r="S2741" s="8">
        <f t="shared" si="300"/>
        <v>0</v>
      </c>
    </row>
    <row r="2742" spans="1:19" ht="13.9">
      <c r="A2742" s="6" t="str">
        <f>IF(总支出!A2742="","",总支出!A2742)</f>
        <v/>
      </c>
      <c r="B2742" s="7" t="str">
        <f>IF(总支出!B2742="","",总支出!B2742)</f>
        <v/>
      </c>
      <c r="C2742" s="6" t="str">
        <f t="shared" si="294"/>
        <v/>
      </c>
      <c r="D2742" s="6" t="str">
        <f>IF(总支出!C2742="","",总支出!C2742)</f>
        <v/>
      </c>
      <c r="E2742" s="8" t="str">
        <f>IF(总支出!D2742="","",总支出!D2742)</f>
        <v/>
      </c>
      <c r="F2742" s="6" t="str">
        <f>IF(总支出!E2742="","",总支出!E2742)</f>
        <v/>
      </c>
      <c r="G2742" s="6" t="str">
        <f>IF(总支出!H2742="","",总支出!H2742)</f>
        <v/>
      </c>
      <c r="H2742" s="6" t="str">
        <f>IF(总支出!I2742="","自动",总支出!I2742)</f>
        <v>自动</v>
      </c>
      <c r="I2742" s="6" t="str">
        <f>IF(F2742="","",IFERROR(VLOOKUP(F2742,税费设置!$A$15:$B$27,2,FALSE),"含税不明"))</f>
        <v/>
      </c>
      <c r="J2742" s="6" t="str">
        <f t="shared" si="295"/>
        <v/>
      </c>
      <c r="K2742" s="6" t="str">
        <f>IF(AND(税费设置!$B$5="是",G2742="个人支出",J2742="应税"),"是","否")</f>
        <v>否</v>
      </c>
      <c r="L2742" s="8">
        <f t="shared" si="296"/>
        <v>0</v>
      </c>
      <c r="M2742" s="8">
        <f t="shared" si="297"/>
        <v>0</v>
      </c>
      <c r="N2742" s="8">
        <f t="shared" si="298"/>
        <v>0</v>
      </c>
      <c r="O2742" s="8">
        <f t="shared" si="299"/>
        <v>0</v>
      </c>
      <c r="P2742" s="8">
        <f>IF(K2742&lt;&gt;"是",0,IF(税费设置!$B$6="是",E2742/(1+税费设置!$B$10),E2742))</f>
        <v>0</v>
      </c>
      <c r="Q2742" s="8">
        <f>IF(K2742&lt;&gt;"是",0,P2742*税费设置!$B$8)</f>
        <v>0</v>
      </c>
      <c r="R2742" s="8">
        <f>IF(K2742&lt;&gt;"是",0,P2742*税费设置!$B$9)</f>
        <v>0</v>
      </c>
      <c r="S2742" s="8">
        <f t="shared" si="300"/>
        <v>0</v>
      </c>
    </row>
    <row r="2743" spans="1:19" ht="13.9">
      <c r="A2743" s="6" t="str">
        <f>IF(总支出!A2743="","",总支出!A2743)</f>
        <v/>
      </c>
      <c r="B2743" s="7" t="str">
        <f>IF(总支出!B2743="","",总支出!B2743)</f>
        <v/>
      </c>
      <c r="C2743" s="6" t="str">
        <f t="shared" si="294"/>
        <v/>
      </c>
      <c r="D2743" s="6" t="str">
        <f>IF(总支出!C2743="","",总支出!C2743)</f>
        <v/>
      </c>
      <c r="E2743" s="8" t="str">
        <f>IF(总支出!D2743="","",总支出!D2743)</f>
        <v/>
      </c>
      <c r="F2743" s="6" t="str">
        <f>IF(总支出!E2743="","",总支出!E2743)</f>
        <v/>
      </c>
      <c r="G2743" s="6" t="str">
        <f>IF(总支出!H2743="","",总支出!H2743)</f>
        <v/>
      </c>
      <c r="H2743" s="6" t="str">
        <f>IF(总支出!I2743="","自动",总支出!I2743)</f>
        <v>自动</v>
      </c>
      <c r="I2743" s="6" t="str">
        <f>IF(F2743="","",IFERROR(VLOOKUP(F2743,税费设置!$A$15:$B$27,2,FALSE),"含税不明"))</f>
        <v/>
      </c>
      <c r="J2743" s="6" t="str">
        <f t="shared" si="295"/>
        <v/>
      </c>
      <c r="K2743" s="6" t="str">
        <f>IF(AND(税费设置!$B$5="是",G2743="个人支出",J2743="应税"),"是","否")</f>
        <v>否</v>
      </c>
      <c r="L2743" s="8">
        <f t="shared" si="296"/>
        <v>0</v>
      </c>
      <c r="M2743" s="8">
        <f t="shared" si="297"/>
        <v>0</v>
      </c>
      <c r="N2743" s="8">
        <f t="shared" si="298"/>
        <v>0</v>
      </c>
      <c r="O2743" s="8">
        <f t="shared" si="299"/>
        <v>0</v>
      </c>
      <c r="P2743" s="8">
        <f>IF(K2743&lt;&gt;"是",0,IF(税费设置!$B$6="是",E2743/(1+税费设置!$B$10),E2743))</f>
        <v>0</v>
      </c>
      <c r="Q2743" s="8">
        <f>IF(K2743&lt;&gt;"是",0,P2743*税费设置!$B$8)</f>
        <v>0</v>
      </c>
      <c r="R2743" s="8">
        <f>IF(K2743&lt;&gt;"是",0,P2743*税费设置!$B$9)</f>
        <v>0</v>
      </c>
      <c r="S2743" s="8">
        <f t="shared" si="300"/>
        <v>0</v>
      </c>
    </row>
    <row r="2744" spans="1:19" ht="13.9">
      <c r="A2744" s="6" t="str">
        <f>IF(总支出!A2744="","",总支出!A2744)</f>
        <v/>
      </c>
      <c r="B2744" s="7" t="str">
        <f>IF(总支出!B2744="","",总支出!B2744)</f>
        <v/>
      </c>
      <c r="C2744" s="6" t="str">
        <f t="shared" si="294"/>
        <v/>
      </c>
      <c r="D2744" s="6" t="str">
        <f>IF(总支出!C2744="","",总支出!C2744)</f>
        <v/>
      </c>
      <c r="E2744" s="8" t="str">
        <f>IF(总支出!D2744="","",总支出!D2744)</f>
        <v/>
      </c>
      <c r="F2744" s="6" t="str">
        <f>IF(总支出!E2744="","",总支出!E2744)</f>
        <v/>
      </c>
      <c r="G2744" s="6" t="str">
        <f>IF(总支出!H2744="","",总支出!H2744)</f>
        <v/>
      </c>
      <c r="H2744" s="6" t="str">
        <f>IF(总支出!I2744="","自动",总支出!I2744)</f>
        <v>自动</v>
      </c>
      <c r="I2744" s="6" t="str">
        <f>IF(F2744="","",IFERROR(VLOOKUP(F2744,税费设置!$A$15:$B$27,2,FALSE),"含税不明"))</f>
        <v/>
      </c>
      <c r="J2744" s="6" t="str">
        <f t="shared" si="295"/>
        <v/>
      </c>
      <c r="K2744" s="6" t="str">
        <f>IF(AND(税费设置!$B$5="是",G2744="个人支出",J2744="应税"),"是","否")</f>
        <v>否</v>
      </c>
      <c r="L2744" s="8">
        <f t="shared" si="296"/>
        <v>0</v>
      </c>
      <c r="M2744" s="8">
        <f t="shared" si="297"/>
        <v>0</v>
      </c>
      <c r="N2744" s="8">
        <f t="shared" si="298"/>
        <v>0</v>
      </c>
      <c r="O2744" s="8">
        <f t="shared" si="299"/>
        <v>0</v>
      </c>
      <c r="P2744" s="8">
        <f>IF(K2744&lt;&gt;"是",0,IF(税费设置!$B$6="是",E2744/(1+税费设置!$B$10),E2744))</f>
        <v>0</v>
      </c>
      <c r="Q2744" s="8">
        <f>IF(K2744&lt;&gt;"是",0,P2744*税费设置!$B$8)</f>
        <v>0</v>
      </c>
      <c r="R2744" s="8">
        <f>IF(K2744&lt;&gt;"是",0,P2744*税费设置!$B$9)</f>
        <v>0</v>
      </c>
      <c r="S2744" s="8">
        <f t="shared" si="300"/>
        <v>0</v>
      </c>
    </row>
    <row r="2745" spans="1:19" ht="13.9">
      <c r="A2745" s="6" t="str">
        <f>IF(总支出!A2745="","",总支出!A2745)</f>
        <v/>
      </c>
      <c r="B2745" s="7" t="str">
        <f>IF(总支出!B2745="","",总支出!B2745)</f>
        <v/>
      </c>
      <c r="C2745" s="6" t="str">
        <f t="shared" si="294"/>
        <v/>
      </c>
      <c r="D2745" s="6" t="str">
        <f>IF(总支出!C2745="","",总支出!C2745)</f>
        <v/>
      </c>
      <c r="E2745" s="8" t="str">
        <f>IF(总支出!D2745="","",总支出!D2745)</f>
        <v/>
      </c>
      <c r="F2745" s="6" t="str">
        <f>IF(总支出!E2745="","",总支出!E2745)</f>
        <v/>
      </c>
      <c r="G2745" s="6" t="str">
        <f>IF(总支出!H2745="","",总支出!H2745)</f>
        <v/>
      </c>
      <c r="H2745" s="6" t="str">
        <f>IF(总支出!I2745="","自动",总支出!I2745)</f>
        <v>自动</v>
      </c>
      <c r="I2745" s="6" t="str">
        <f>IF(F2745="","",IFERROR(VLOOKUP(F2745,税费设置!$A$15:$B$27,2,FALSE),"含税不明"))</f>
        <v/>
      </c>
      <c r="J2745" s="6" t="str">
        <f t="shared" si="295"/>
        <v/>
      </c>
      <c r="K2745" s="6" t="str">
        <f>IF(AND(税费设置!$B$5="是",G2745="个人支出",J2745="应税"),"是","否")</f>
        <v>否</v>
      </c>
      <c r="L2745" s="8">
        <f t="shared" si="296"/>
        <v>0</v>
      </c>
      <c r="M2745" s="8">
        <f t="shared" si="297"/>
        <v>0</v>
      </c>
      <c r="N2745" s="8">
        <f t="shared" si="298"/>
        <v>0</v>
      </c>
      <c r="O2745" s="8">
        <f t="shared" si="299"/>
        <v>0</v>
      </c>
      <c r="P2745" s="8">
        <f>IF(K2745&lt;&gt;"是",0,IF(税费设置!$B$6="是",E2745/(1+税费设置!$B$10),E2745))</f>
        <v>0</v>
      </c>
      <c r="Q2745" s="8">
        <f>IF(K2745&lt;&gt;"是",0,P2745*税费设置!$B$8)</f>
        <v>0</v>
      </c>
      <c r="R2745" s="8">
        <f>IF(K2745&lt;&gt;"是",0,P2745*税费设置!$B$9)</f>
        <v>0</v>
      </c>
      <c r="S2745" s="8">
        <f t="shared" si="300"/>
        <v>0</v>
      </c>
    </row>
    <row r="2746" spans="1:19" ht="13.9">
      <c r="A2746" s="6" t="str">
        <f>IF(总支出!A2746="","",总支出!A2746)</f>
        <v/>
      </c>
      <c r="B2746" s="7" t="str">
        <f>IF(总支出!B2746="","",总支出!B2746)</f>
        <v/>
      </c>
      <c r="C2746" s="6" t="str">
        <f t="shared" si="294"/>
        <v/>
      </c>
      <c r="D2746" s="6" t="str">
        <f>IF(总支出!C2746="","",总支出!C2746)</f>
        <v/>
      </c>
      <c r="E2746" s="8" t="str">
        <f>IF(总支出!D2746="","",总支出!D2746)</f>
        <v/>
      </c>
      <c r="F2746" s="6" t="str">
        <f>IF(总支出!E2746="","",总支出!E2746)</f>
        <v/>
      </c>
      <c r="G2746" s="6" t="str">
        <f>IF(总支出!H2746="","",总支出!H2746)</f>
        <v/>
      </c>
      <c r="H2746" s="6" t="str">
        <f>IF(总支出!I2746="","自动",总支出!I2746)</f>
        <v>自动</v>
      </c>
      <c r="I2746" s="6" t="str">
        <f>IF(F2746="","",IFERROR(VLOOKUP(F2746,税费设置!$A$15:$B$27,2,FALSE),"含税不明"))</f>
        <v/>
      </c>
      <c r="J2746" s="6" t="str">
        <f t="shared" si="295"/>
        <v/>
      </c>
      <c r="K2746" s="6" t="str">
        <f>IF(AND(税费设置!$B$5="是",G2746="个人支出",J2746="应税"),"是","否")</f>
        <v>否</v>
      </c>
      <c r="L2746" s="8">
        <f t="shared" si="296"/>
        <v>0</v>
      </c>
      <c r="M2746" s="8">
        <f t="shared" si="297"/>
        <v>0</v>
      </c>
      <c r="N2746" s="8">
        <f t="shared" si="298"/>
        <v>0</v>
      </c>
      <c r="O2746" s="8">
        <f t="shared" si="299"/>
        <v>0</v>
      </c>
      <c r="P2746" s="8">
        <f>IF(K2746&lt;&gt;"是",0,IF(税费设置!$B$6="是",E2746/(1+税费设置!$B$10),E2746))</f>
        <v>0</v>
      </c>
      <c r="Q2746" s="8">
        <f>IF(K2746&lt;&gt;"是",0,P2746*税费设置!$B$8)</f>
        <v>0</v>
      </c>
      <c r="R2746" s="8">
        <f>IF(K2746&lt;&gt;"是",0,P2746*税费设置!$B$9)</f>
        <v>0</v>
      </c>
      <c r="S2746" s="8">
        <f t="shared" si="300"/>
        <v>0</v>
      </c>
    </row>
    <row r="2747" spans="1:19" ht="13.9">
      <c r="A2747" s="6" t="str">
        <f>IF(总支出!A2747="","",总支出!A2747)</f>
        <v/>
      </c>
      <c r="B2747" s="7" t="str">
        <f>IF(总支出!B2747="","",总支出!B2747)</f>
        <v/>
      </c>
      <c r="C2747" s="6" t="str">
        <f t="shared" si="294"/>
        <v/>
      </c>
      <c r="D2747" s="6" t="str">
        <f>IF(总支出!C2747="","",总支出!C2747)</f>
        <v/>
      </c>
      <c r="E2747" s="8" t="str">
        <f>IF(总支出!D2747="","",总支出!D2747)</f>
        <v/>
      </c>
      <c r="F2747" s="6" t="str">
        <f>IF(总支出!E2747="","",总支出!E2747)</f>
        <v/>
      </c>
      <c r="G2747" s="6" t="str">
        <f>IF(总支出!H2747="","",总支出!H2747)</f>
        <v/>
      </c>
      <c r="H2747" s="6" t="str">
        <f>IF(总支出!I2747="","自动",总支出!I2747)</f>
        <v>自动</v>
      </c>
      <c r="I2747" s="6" t="str">
        <f>IF(F2747="","",IFERROR(VLOOKUP(F2747,税费设置!$A$15:$B$27,2,FALSE),"含税不明"))</f>
        <v/>
      </c>
      <c r="J2747" s="6" t="str">
        <f t="shared" si="295"/>
        <v/>
      </c>
      <c r="K2747" s="6" t="str">
        <f>IF(AND(税费设置!$B$5="是",G2747="个人支出",J2747="应税"),"是","否")</f>
        <v>否</v>
      </c>
      <c r="L2747" s="8">
        <f t="shared" si="296"/>
        <v>0</v>
      </c>
      <c r="M2747" s="8">
        <f t="shared" si="297"/>
        <v>0</v>
      </c>
      <c r="N2747" s="8">
        <f t="shared" si="298"/>
        <v>0</v>
      </c>
      <c r="O2747" s="8">
        <f t="shared" si="299"/>
        <v>0</v>
      </c>
      <c r="P2747" s="8">
        <f>IF(K2747&lt;&gt;"是",0,IF(税费设置!$B$6="是",E2747/(1+税费设置!$B$10),E2747))</f>
        <v>0</v>
      </c>
      <c r="Q2747" s="8">
        <f>IF(K2747&lt;&gt;"是",0,P2747*税费设置!$B$8)</f>
        <v>0</v>
      </c>
      <c r="R2747" s="8">
        <f>IF(K2747&lt;&gt;"是",0,P2747*税费设置!$B$9)</f>
        <v>0</v>
      </c>
      <c r="S2747" s="8">
        <f t="shared" si="300"/>
        <v>0</v>
      </c>
    </row>
    <row r="2748" spans="1:19" ht="13.9">
      <c r="A2748" s="6" t="str">
        <f>IF(总支出!A2748="","",总支出!A2748)</f>
        <v/>
      </c>
      <c r="B2748" s="7" t="str">
        <f>IF(总支出!B2748="","",总支出!B2748)</f>
        <v/>
      </c>
      <c r="C2748" s="6" t="str">
        <f t="shared" si="294"/>
        <v/>
      </c>
      <c r="D2748" s="6" t="str">
        <f>IF(总支出!C2748="","",总支出!C2748)</f>
        <v/>
      </c>
      <c r="E2748" s="8" t="str">
        <f>IF(总支出!D2748="","",总支出!D2748)</f>
        <v/>
      </c>
      <c r="F2748" s="6" t="str">
        <f>IF(总支出!E2748="","",总支出!E2748)</f>
        <v/>
      </c>
      <c r="G2748" s="6" t="str">
        <f>IF(总支出!H2748="","",总支出!H2748)</f>
        <v/>
      </c>
      <c r="H2748" s="6" t="str">
        <f>IF(总支出!I2748="","自动",总支出!I2748)</f>
        <v>自动</v>
      </c>
      <c r="I2748" s="6" t="str">
        <f>IF(F2748="","",IFERROR(VLOOKUP(F2748,税费设置!$A$15:$B$27,2,FALSE),"含税不明"))</f>
        <v/>
      </c>
      <c r="J2748" s="6" t="str">
        <f t="shared" si="295"/>
        <v/>
      </c>
      <c r="K2748" s="6" t="str">
        <f>IF(AND(税费设置!$B$5="是",G2748="个人支出",J2748="应税"),"是","否")</f>
        <v>否</v>
      </c>
      <c r="L2748" s="8">
        <f t="shared" si="296"/>
        <v>0</v>
      </c>
      <c r="M2748" s="8">
        <f t="shared" si="297"/>
        <v>0</v>
      </c>
      <c r="N2748" s="8">
        <f t="shared" si="298"/>
        <v>0</v>
      </c>
      <c r="O2748" s="8">
        <f t="shared" si="299"/>
        <v>0</v>
      </c>
      <c r="P2748" s="8">
        <f>IF(K2748&lt;&gt;"是",0,IF(税费设置!$B$6="是",E2748/(1+税费设置!$B$10),E2748))</f>
        <v>0</v>
      </c>
      <c r="Q2748" s="8">
        <f>IF(K2748&lt;&gt;"是",0,P2748*税费设置!$B$8)</f>
        <v>0</v>
      </c>
      <c r="R2748" s="8">
        <f>IF(K2748&lt;&gt;"是",0,P2748*税费设置!$B$9)</f>
        <v>0</v>
      </c>
      <c r="S2748" s="8">
        <f t="shared" si="300"/>
        <v>0</v>
      </c>
    </row>
    <row r="2749" spans="1:19" ht="13.9">
      <c r="A2749" s="6" t="str">
        <f>IF(总支出!A2749="","",总支出!A2749)</f>
        <v/>
      </c>
      <c r="B2749" s="7" t="str">
        <f>IF(总支出!B2749="","",总支出!B2749)</f>
        <v/>
      </c>
      <c r="C2749" s="6" t="str">
        <f t="shared" si="294"/>
        <v/>
      </c>
      <c r="D2749" s="6" t="str">
        <f>IF(总支出!C2749="","",总支出!C2749)</f>
        <v/>
      </c>
      <c r="E2749" s="8" t="str">
        <f>IF(总支出!D2749="","",总支出!D2749)</f>
        <v/>
      </c>
      <c r="F2749" s="6" t="str">
        <f>IF(总支出!E2749="","",总支出!E2749)</f>
        <v/>
      </c>
      <c r="G2749" s="6" t="str">
        <f>IF(总支出!H2749="","",总支出!H2749)</f>
        <v/>
      </c>
      <c r="H2749" s="6" t="str">
        <f>IF(总支出!I2749="","自动",总支出!I2749)</f>
        <v>自动</v>
      </c>
      <c r="I2749" s="6" t="str">
        <f>IF(F2749="","",IFERROR(VLOOKUP(F2749,税费设置!$A$15:$B$27,2,FALSE),"含税不明"))</f>
        <v/>
      </c>
      <c r="J2749" s="6" t="str">
        <f t="shared" si="295"/>
        <v/>
      </c>
      <c r="K2749" s="6" t="str">
        <f>IF(AND(税费设置!$B$5="是",G2749="个人支出",J2749="应税"),"是","否")</f>
        <v>否</v>
      </c>
      <c r="L2749" s="8">
        <f t="shared" si="296"/>
        <v>0</v>
      </c>
      <c r="M2749" s="8">
        <f t="shared" si="297"/>
        <v>0</v>
      </c>
      <c r="N2749" s="8">
        <f t="shared" si="298"/>
        <v>0</v>
      </c>
      <c r="O2749" s="8">
        <f t="shared" si="299"/>
        <v>0</v>
      </c>
      <c r="P2749" s="8">
        <f>IF(K2749&lt;&gt;"是",0,IF(税费设置!$B$6="是",E2749/(1+税费设置!$B$10),E2749))</f>
        <v>0</v>
      </c>
      <c r="Q2749" s="8">
        <f>IF(K2749&lt;&gt;"是",0,P2749*税费设置!$B$8)</f>
        <v>0</v>
      </c>
      <c r="R2749" s="8">
        <f>IF(K2749&lt;&gt;"是",0,P2749*税费设置!$B$9)</f>
        <v>0</v>
      </c>
      <c r="S2749" s="8">
        <f t="shared" si="300"/>
        <v>0</v>
      </c>
    </row>
    <row r="2750" spans="1:19" ht="13.9">
      <c r="A2750" s="6" t="str">
        <f>IF(总支出!A2750="","",总支出!A2750)</f>
        <v/>
      </c>
      <c r="B2750" s="7" t="str">
        <f>IF(总支出!B2750="","",总支出!B2750)</f>
        <v/>
      </c>
      <c r="C2750" s="6" t="str">
        <f t="shared" si="294"/>
        <v/>
      </c>
      <c r="D2750" s="6" t="str">
        <f>IF(总支出!C2750="","",总支出!C2750)</f>
        <v/>
      </c>
      <c r="E2750" s="8" t="str">
        <f>IF(总支出!D2750="","",总支出!D2750)</f>
        <v/>
      </c>
      <c r="F2750" s="6" t="str">
        <f>IF(总支出!E2750="","",总支出!E2750)</f>
        <v/>
      </c>
      <c r="G2750" s="6" t="str">
        <f>IF(总支出!H2750="","",总支出!H2750)</f>
        <v/>
      </c>
      <c r="H2750" s="6" t="str">
        <f>IF(总支出!I2750="","自动",总支出!I2750)</f>
        <v>自动</v>
      </c>
      <c r="I2750" s="6" t="str">
        <f>IF(F2750="","",IFERROR(VLOOKUP(F2750,税费设置!$A$15:$B$27,2,FALSE),"含税不明"))</f>
        <v/>
      </c>
      <c r="J2750" s="6" t="str">
        <f t="shared" si="295"/>
        <v/>
      </c>
      <c r="K2750" s="6" t="str">
        <f>IF(AND(税费设置!$B$5="是",G2750="个人支出",J2750="应税"),"是","否")</f>
        <v>否</v>
      </c>
      <c r="L2750" s="8">
        <f t="shared" si="296"/>
        <v>0</v>
      </c>
      <c r="M2750" s="8">
        <f t="shared" si="297"/>
        <v>0</v>
      </c>
      <c r="N2750" s="8">
        <f t="shared" si="298"/>
        <v>0</v>
      </c>
      <c r="O2750" s="8">
        <f t="shared" si="299"/>
        <v>0</v>
      </c>
      <c r="P2750" s="8">
        <f>IF(K2750&lt;&gt;"是",0,IF(税费设置!$B$6="是",E2750/(1+税费设置!$B$10),E2750))</f>
        <v>0</v>
      </c>
      <c r="Q2750" s="8">
        <f>IF(K2750&lt;&gt;"是",0,P2750*税费设置!$B$8)</f>
        <v>0</v>
      </c>
      <c r="R2750" s="8">
        <f>IF(K2750&lt;&gt;"是",0,P2750*税费设置!$B$9)</f>
        <v>0</v>
      </c>
      <c r="S2750" s="8">
        <f t="shared" si="300"/>
        <v>0</v>
      </c>
    </row>
    <row r="2751" spans="1:19" ht="13.9">
      <c r="A2751" s="6" t="str">
        <f>IF(总支出!A2751="","",总支出!A2751)</f>
        <v/>
      </c>
      <c r="B2751" s="7" t="str">
        <f>IF(总支出!B2751="","",总支出!B2751)</f>
        <v/>
      </c>
      <c r="C2751" s="6" t="str">
        <f t="shared" si="294"/>
        <v/>
      </c>
      <c r="D2751" s="6" t="str">
        <f>IF(总支出!C2751="","",总支出!C2751)</f>
        <v/>
      </c>
      <c r="E2751" s="8" t="str">
        <f>IF(总支出!D2751="","",总支出!D2751)</f>
        <v/>
      </c>
      <c r="F2751" s="6" t="str">
        <f>IF(总支出!E2751="","",总支出!E2751)</f>
        <v/>
      </c>
      <c r="G2751" s="6" t="str">
        <f>IF(总支出!H2751="","",总支出!H2751)</f>
        <v/>
      </c>
      <c r="H2751" s="6" t="str">
        <f>IF(总支出!I2751="","自动",总支出!I2751)</f>
        <v>自动</v>
      </c>
      <c r="I2751" s="6" t="str">
        <f>IF(F2751="","",IFERROR(VLOOKUP(F2751,税费设置!$A$15:$B$27,2,FALSE),"含税不明"))</f>
        <v/>
      </c>
      <c r="J2751" s="6" t="str">
        <f t="shared" si="295"/>
        <v/>
      </c>
      <c r="K2751" s="6" t="str">
        <f>IF(AND(税费设置!$B$5="是",G2751="个人支出",J2751="应税"),"是","否")</f>
        <v>否</v>
      </c>
      <c r="L2751" s="8">
        <f t="shared" si="296"/>
        <v>0</v>
      </c>
      <c r="M2751" s="8">
        <f t="shared" si="297"/>
        <v>0</v>
      </c>
      <c r="N2751" s="8">
        <f t="shared" si="298"/>
        <v>0</v>
      </c>
      <c r="O2751" s="8">
        <f t="shared" si="299"/>
        <v>0</v>
      </c>
      <c r="P2751" s="8">
        <f>IF(K2751&lt;&gt;"是",0,IF(税费设置!$B$6="是",E2751/(1+税费设置!$B$10),E2751))</f>
        <v>0</v>
      </c>
      <c r="Q2751" s="8">
        <f>IF(K2751&lt;&gt;"是",0,P2751*税费设置!$B$8)</f>
        <v>0</v>
      </c>
      <c r="R2751" s="8">
        <f>IF(K2751&lt;&gt;"是",0,P2751*税费设置!$B$9)</f>
        <v>0</v>
      </c>
      <c r="S2751" s="8">
        <f t="shared" si="300"/>
        <v>0</v>
      </c>
    </row>
    <row r="2752" spans="1:19" ht="13.9">
      <c r="A2752" s="6" t="str">
        <f>IF(总支出!A2752="","",总支出!A2752)</f>
        <v/>
      </c>
      <c r="B2752" s="7" t="str">
        <f>IF(总支出!B2752="","",总支出!B2752)</f>
        <v/>
      </c>
      <c r="C2752" s="6" t="str">
        <f t="shared" si="294"/>
        <v/>
      </c>
      <c r="D2752" s="6" t="str">
        <f>IF(总支出!C2752="","",总支出!C2752)</f>
        <v/>
      </c>
      <c r="E2752" s="8" t="str">
        <f>IF(总支出!D2752="","",总支出!D2752)</f>
        <v/>
      </c>
      <c r="F2752" s="6" t="str">
        <f>IF(总支出!E2752="","",总支出!E2752)</f>
        <v/>
      </c>
      <c r="G2752" s="6" t="str">
        <f>IF(总支出!H2752="","",总支出!H2752)</f>
        <v/>
      </c>
      <c r="H2752" s="6" t="str">
        <f>IF(总支出!I2752="","自动",总支出!I2752)</f>
        <v>自动</v>
      </c>
      <c r="I2752" s="6" t="str">
        <f>IF(F2752="","",IFERROR(VLOOKUP(F2752,税费设置!$A$15:$B$27,2,FALSE),"含税不明"))</f>
        <v/>
      </c>
      <c r="J2752" s="6" t="str">
        <f t="shared" si="295"/>
        <v/>
      </c>
      <c r="K2752" s="6" t="str">
        <f>IF(AND(税费设置!$B$5="是",G2752="个人支出",J2752="应税"),"是","否")</f>
        <v>否</v>
      </c>
      <c r="L2752" s="8">
        <f t="shared" si="296"/>
        <v>0</v>
      </c>
      <c r="M2752" s="8">
        <f t="shared" si="297"/>
        <v>0</v>
      </c>
      <c r="N2752" s="8">
        <f t="shared" si="298"/>
        <v>0</v>
      </c>
      <c r="O2752" s="8">
        <f t="shared" si="299"/>
        <v>0</v>
      </c>
      <c r="P2752" s="8">
        <f>IF(K2752&lt;&gt;"是",0,IF(税费设置!$B$6="是",E2752/(1+税费设置!$B$10),E2752))</f>
        <v>0</v>
      </c>
      <c r="Q2752" s="8">
        <f>IF(K2752&lt;&gt;"是",0,P2752*税费设置!$B$8)</f>
        <v>0</v>
      </c>
      <c r="R2752" s="8">
        <f>IF(K2752&lt;&gt;"是",0,P2752*税费设置!$B$9)</f>
        <v>0</v>
      </c>
      <c r="S2752" s="8">
        <f t="shared" si="300"/>
        <v>0</v>
      </c>
    </row>
    <row r="2753" spans="1:19" ht="13.9">
      <c r="A2753" s="6" t="str">
        <f>IF(总支出!A2753="","",总支出!A2753)</f>
        <v/>
      </c>
      <c r="B2753" s="7" t="str">
        <f>IF(总支出!B2753="","",总支出!B2753)</f>
        <v/>
      </c>
      <c r="C2753" s="6" t="str">
        <f t="shared" si="294"/>
        <v/>
      </c>
      <c r="D2753" s="6" t="str">
        <f>IF(总支出!C2753="","",总支出!C2753)</f>
        <v/>
      </c>
      <c r="E2753" s="8" t="str">
        <f>IF(总支出!D2753="","",总支出!D2753)</f>
        <v/>
      </c>
      <c r="F2753" s="6" t="str">
        <f>IF(总支出!E2753="","",总支出!E2753)</f>
        <v/>
      </c>
      <c r="G2753" s="6" t="str">
        <f>IF(总支出!H2753="","",总支出!H2753)</f>
        <v/>
      </c>
      <c r="H2753" s="6" t="str">
        <f>IF(总支出!I2753="","自动",总支出!I2753)</f>
        <v>自动</v>
      </c>
      <c r="I2753" s="6" t="str">
        <f>IF(F2753="","",IFERROR(VLOOKUP(F2753,税费设置!$A$15:$B$27,2,FALSE),"含税不明"))</f>
        <v/>
      </c>
      <c r="J2753" s="6" t="str">
        <f t="shared" si="295"/>
        <v/>
      </c>
      <c r="K2753" s="6" t="str">
        <f>IF(AND(税费设置!$B$5="是",G2753="个人支出",J2753="应税"),"是","否")</f>
        <v>否</v>
      </c>
      <c r="L2753" s="8">
        <f t="shared" si="296"/>
        <v>0</v>
      </c>
      <c r="M2753" s="8">
        <f t="shared" si="297"/>
        <v>0</v>
      </c>
      <c r="N2753" s="8">
        <f t="shared" si="298"/>
        <v>0</v>
      </c>
      <c r="O2753" s="8">
        <f t="shared" si="299"/>
        <v>0</v>
      </c>
      <c r="P2753" s="8">
        <f>IF(K2753&lt;&gt;"是",0,IF(税费设置!$B$6="是",E2753/(1+税费设置!$B$10),E2753))</f>
        <v>0</v>
      </c>
      <c r="Q2753" s="8">
        <f>IF(K2753&lt;&gt;"是",0,P2753*税费设置!$B$8)</f>
        <v>0</v>
      </c>
      <c r="R2753" s="8">
        <f>IF(K2753&lt;&gt;"是",0,P2753*税费设置!$B$9)</f>
        <v>0</v>
      </c>
      <c r="S2753" s="8">
        <f t="shared" si="300"/>
        <v>0</v>
      </c>
    </row>
    <row r="2754" spans="1:19" ht="13.9">
      <c r="A2754" s="6" t="str">
        <f>IF(总支出!A2754="","",总支出!A2754)</f>
        <v/>
      </c>
      <c r="B2754" s="7" t="str">
        <f>IF(总支出!B2754="","",总支出!B2754)</f>
        <v/>
      </c>
      <c r="C2754" s="6" t="str">
        <f t="shared" si="294"/>
        <v/>
      </c>
      <c r="D2754" s="6" t="str">
        <f>IF(总支出!C2754="","",总支出!C2754)</f>
        <v/>
      </c>
      <c r="E2754" s="8" t="str">
        <f>IF(总支出!D2754="","",总支出!D2754)</f>
        <v/>
      </c>
      <c r="F2754" s="6" t="str">
        <f>IF(总支出!E2754="","",总支出!E2754)</f>
        <v/>
      </c>
      <c r="G2754" s="6" t="str">
        <f>IF(总支出!H2754="","",总支出!H2754)</f>
        <v/>
      </c>
      <c r="H2754" s="6" t="str">
        <f>IF(总支出!I2754="","自动",总支出!I2754)</f>
        <v>自动</v>
      </c>
      <c r="I2754" s="6" t="str">
        <f>IF(F2754="","",IFERROR(VLOOKUP(F2754,税费设置!$A$15:$B$27,2,FALSE),"含税不明"))</f>
        <v/>
      </c>
      <c r="J2754" s="6" t="str">
        <f t="shared" si="295"/>
        <v/>
      </c>
      <c r="K2754" s="6" t="str">
        <f>IF(AND(税费设置!$B$5="是",G2754="个人支出",J2754="应税"),"是","否")</f>
        <v>否</v>
      </c>
      <c r="L2754" s="8">
        <f t="shared" si="296"/>
        <v>0</v>
      </c>
      <c r="M2754" s="8">
        <f t="shared" si="297"/>
        <v>0</v>
      </c>
      <c r="N2754" s="8">
        <f t="shared" si="298"/>
        <v>0</v>
      </c>
      <c r="O2754" s="8">
        <f t="shared" si="299"/>
        <v>0</v>
      </c>
      <c r="P2754" s="8">
        <f>IF(K2754&lt;&gt;"是",0,IF(税费设置!$B$6="是",E2754/(1+税费设置!$B$10),E2754))</f>
        <v>0</v>
      </c>
      <c r="Q2754" s="8">
        <f>IF(K2754&lt;&gt;"是",0,P2754*税费设置!$B$8)</f>
        <v>0</v>
      </c>
      <c r="R2754" s="8">
        <f>IF(K2754&lt;&gt;"是",0,P2754*税费设置!$B$9)</f>
        <v>0</v>
      </c>
      <c r="S2754" s="8">
        <f t="shared" si="300"/>
        <v>0</v>
      </c>
    </row>
    <row r="2755" spans="1:19" ht="13.9">
      <c r="A2755" s="6" t="str">
        <f>IF(总支出!A2755="","",总支出!A2755)</f>
        <v/>
      </c>
      <c r="B2755" s="7" t="str">
        <f>IF(总支出!B2755="","",总支出!B2755)</f>
        <v/>
      </c>
      <c r="C2755" s="6" t="str">
        <f t="shared" si="294"/>
        <v/>
      </c>
      <c r="D2755" s="6" t="str">
        <f>IF(总支出!C2755="","",总支出!C2755)</f>
        <v/>
      </c>
      <c r="E2755" s="8" t="str">
        <f>IF(总支出!D2755="","",总支出!D2755)</f>
        <v/>
      </c>
      <c r="F2755" s="6" t="str">
        <f>IF(总支出!E2755="","",总支出!E2755)</f>
        <v/>
      </c>
      <c r="G2755" s="6" t="str">
        <f>IF(总支出!H2755="","",总支出!H2755)</f>
        <v/>
      </c>
      <c r="H2755" s="6" t="str">
        <f>IF(总支出!I2755="","自动",总支出!I2755)</f>
        <v>自动</v>
      </c>
      <c r="I2755" s="6" t="str">
        <f>IF(F2755="","",IFERROR(VLOOKUP(F2755,税费设置!$A$15:$B$27,2,FALSE),"含税不明"))</f>
        <v/>
      </c>
      <c r="J2755" s="6" t="str">
        <f t="shared" si="295"/>
        <v/>
      </c>
      <c r="K2755" s="6" t="str">
        <f>IF(AND(税费设置!$B$5="是",G2755="个人支出",J2755="应税"),"是","否")</f>
        <v>否</v>
      </c>
      <c r="L2755" s="8">
        <f t="shared" si="296"/>
        <v>0</v>
      </c>
      <c r="M2755" s="8">
        <f t="shared" si="297"/>
        <v>0</v>
      </c>
      <c r="N2755" s="8">
        <f t="shared" si="298"/>
        <v>0</v>
      </c>
      <c r="O2755" s="8">
        <f t="shared" si="299"/>
        <v>0</v>
      </c>
      <c r="P2755" s="8">
        <f>IF(K2755&lt;&gt;"是",0,IF(税费设置!$B$6="是",E2755/(1+税费设置!$B$10),E2755))</f>
        <v>0</v>
      </c>
      <c r="Q2755" s="8">
        <f>IF(K2755&lt;&gt;"是",0,P2755*税费设置!$B$8)</f>
        <v>0</v>
      </c>
      <c r="R2755" s="8">
        <f>IF(K2755&lt;&gt;"是",0,P2755*税费设置!$B$9)</f>
        <v>0</v>
      </c>
      <c r="S2755" s="8">
        <f t="shared" si="300"/>
        <v>0</v>
      </c>
    </row>
    <row r="2756" spans="1:19" ht="13.9">
      <c r="A2756" s="6" t="str">
        <f>IF(总支出!A2756="","",总支出!A2756)</f>
        <v/>
      </c>
      <c r="B2756" s="7" t="str">
        <f>IF(总支出!B2756="","",总支出!B2756)</f>
        <v/>
      </c>
      <c r="C2756" s="6" t="str">
        <f t="shared" ref="C2756:C2819" si="301">IF(B2756="","",TEXT(B2756,"yyyy-mm"))</f>
        <v/>
      </c>
      <c r="D2756" s="6" t="str">
        <f>IF(总支出!C2756="","",总支出!C2756)</f>
        <v/>
      </c>
      <c r="E2756" s="8" t="str">
        <f>IF(总支出!D2756="","",总支出!D2756)</f>
        <v/>
      </c>
      <c r="F2756" s="6" t="str">
        <f>IF(总支出!E2756="","",总支出!E2756)</f>
        <v/>
      </c>
      <c r="G2756" s="6" t="str">
        <f>IF(总支出!H2756="","",总支出!H2756)</f>
        <v/>
      </c>
      <c r="H2756" s="6" t="str">
        <f>IF(总支出!I2756="","自动",总支出!I2756)</f>
        <v>自动</v>
      </c>
      <c r="I2756" s="6" t="str">
        <f>IF(F2756="","",IFERROR(VLOOKUP(F2756,税费设置!$A$15:$B$27,2,FALSE),"含税不明"))</f>
        <v/>
      </c>
      <c r="J2756" s="6" t="str">
        <f t="shared" ref="J2756:J2819" si="302">IF(D2756="","",IF(H2756="自动",I2756,H2756))</f>
        <v/>
      </c>
      <c r="K2756" s="6" t="str">
        <f>IF(AND(税费设置!$B$5="是",G2756="个人支出",J2756="应税"),"是","否")</f>
        <v>否</v>
      </c>
      <c r="L2756" s="8">
        <f t="shared" ref="L2756:L2819" si="303">IF(K2756="是",E2756,0)</f>
        <v>0</v>
      </c>
      <c r="M2756" s="8">
        <f t="shared" ref="M2756:M2819" si="304">IF(AND(G2756="个人支出",J2756="零税率"),E2756,0)</f>
        <v>0</v>
      </c>
      <c r="N2756" s="8">
        <f t="shared" ref="N2756:N2819" si="305">IF(AND(G2756="个人支出",J2756="免税"),E2756,0)</f>
        <v>0</v>
      </c>
      <c r="O2756" s="8">
        <f t="shared" ref="O2756:O2819" si="306">IF(AND(G2756="个人支出",OR(J2756="含税不明",J2756="不适用")),E2756,0)</f>
        <v>0</v>
      </c>
      <c r="P2756" s="8">
        <f>IF(K2756&lt;&gt;"是",0,IF(税费设置!$B$6="是",E2756/(1+税费设置!$B$10),E2756))</f>
        <v>0</v>
      </c>
      <c r="Q2756" s="8">
        <f>IF(K2756&lt;&gt;"是",0,P2756*税费设置!$B$8)</f>
        <v>0</v>
      </c>
      <c r="R2756" s="8">
        <f>IF(K2756&lt;&gt;"是",0,P2756*税费设置!$B$9)</f>
        <v>0</v>
      </c>
      <c r="S2756" s="8">
        <f t="shared" ref="S2756:S2819" si="307">Q2756+R2756</f>
        <v>0</v>
      </c>
    </row>
    <row r="2757" spans="1:19" ht="13.9">
      <c r="A2757" s="6" t="str">
        <f>IF(总支出!A2757="","",总支出!A2757)</f>
        <v/>
      </c>
      <c r="B2757" s="7" t="str">
        <f>IF(总支出!B2757="","",总支出!B2757)</f>
        <v/>
      </c>
      <c r="C2757" s="6" t="str">
        <f t="shared" si="301"/>
        <v/>
      </c>
      <c r="D2757" s="6" t="str">
        <f>IF(总支出!C2757="","",总支出!C2757)</f>
        <v/>
      </c>
      <c r="E2757" s="8" t="str">
        <f>IF(总支出!D2757="","",总支出!D2757)</f>
        <v/>
      </c>
      <c r="F2757" s="6" t="str">
        <f>IF(总支出!E2757="","",总支出!E2757)</f>
        <v/>
      </c>
      <c r="G2757" s="6" t="str">
        <f>IF(总支出!H2757="","",总支出!H2757)</f>
        <v/>
      </c>
      <c r="H2757" s="6" t="str">
        <f>IF(总支出!I2757="","自动",总支出!I2757)</f>
        <v>自动</v>
      </c>
      <c r="I2757" s="6" t="str">
        <f>IF(F2757="","",IFERROR(VLOOKUP(F2757,税费设置!$A$15:$B$27,2,FALSE),"含税不明"))</f>
        <v/>
      </c>
      <c r="J2757" s="6" t="str">
        <f t="shared" si="302"/>
        <v/>
      </c>
      <c r="K2757" s="6" t="str">
        <f>IF(AND(税费设置!$B$5="是",G2757="个人支出",J2757="应税"),"是","否")</f>
        <v>否</v>
      </c>
      <c r="L2757" s="8">
        <f t="shared" si="303"/>
        <v>0</v>
      </c>
      <c r="M2757" s="8">
        <f t="shared" si="304"/>
        <v>0</v>
      </c>
      <c r="N2757" s="8">
        <f t="shared" si="305"/>
        <v>0</v>
      </c>
      <c r="O2757" s="8">
        <f t="shared" si="306"/>
        <v>0</v>
      </c>
      <c r="P2757" s="8">
        <f>IF(K2757&lt;&gt;"是",0,IF(税费设置!$B$6="是",E2757/(1+税费设置!$B$10),E2757))</f>
        <v>0</v>
      </c>
      <c r="Q2757" s="8">
        <f>IF(K2757&lt;&gt;"是",0,P2757*税费设置!$B$8)</f>
        <v>0</v>
      </c>
      <c r="R2757" s="8">
        <f>IF(K2757&lt;&gt;"是",0,P2757*税费设置!$B$9)</f>
        <v>0</v>
      </c>
      <c r="S2757" s="8">
        <f t="shared" si="307"/>
        <v>0</v>
      </c>
    </row>
    <row r="2758" spans="1:19" ht="13.9">
      <c r="A2758" s="6" t="str">
        <f>IF(总支出!A2758="","",总支出!A2758)</f>
        <v/>
      </c>
      <c r="B2758" s="7" t="str">
        <f>IF(总支出!B2758="","",总支出!B2758)</f>
        <v/>
      </c>
      <c r="C2758" s="6" t="str">
        <f t="shared" si="301"/>
        <v/>
      </c>
      <c r="D2758" s="6" t="str">
        <f>IF(总支出!C2758="","",总支出!C2758)</f>
        <v/>
      </c>
      <c r="E2758" s="8" t="str">
        <f>IF(总支出!D2758="","",总支出!D2758)</f>
        <v/>
      </c>
      <c r="F2758" s="6" t="str">
        <f>IF(总支出!E2758="","",总支出!E2758)</f>
        <v/>
      </c>
      <c r="G2758" s="6" t="str">
        <f>IF(总支出!H2758="","",总支出!H2758)</f>
        <v/>
      </c>
      <c r="H2758" s="6" t="str">
        <f>IF(总支出!I2758="","自动",总支出!I2758)</f>
        <v>自动</v>
      </c>
      <c r="I2758" s="6" t="str">
        <f>IF(F2758="","",IFERROR(VLOOKUP(F2758,税费设置!$A$15:$B$27,2,FALSE),"含税不明"))</f>
        <v/>
      </c>
      <c r="J2758" s="6" t="str">
        <f t="shared" si="302"/>
        <v/>
      </c>
      <c r="K2758" s="6" t="str">
        <f>IF(AND(税费设置!$B$5="是",G2758="个人支出",J2758="应税"),"是","否")</f>
        <v>否</v>
      </c>
      <c r="L2758" s="8">
        <f t="shared" si="303"/>
        <v>0</v>
      </c>
      <c r="M2758" s="8">
        <f t="shared" si="304"/>
        <v>0</v>
      </c>
      <c r="N2758" s="8">
        <f t="shared" si="305"/>
        <v>0</v>
      </c>
      <c r="O2758" s="8">
        <f t="shared" si="306"/>
        <v>0</v>
      </c>
      <c r="P2758" s="8">
        <f>IF(K2758&lt;&gt;"是",0,IF(税费设置!$B$6="是",E2758/(1+税费设置!$B$10),E2758))</f>
        <v>0</v>
      </c>
      <c r="Q2758" s="8">
        <f>IF(K2758&lt;&gt;"是",0,P2758*税费设置!$B$8)</f>
        <v>0</v>
      </c>
      <c r="R2758" s="8">
        <f>IF(K2758&lt;&gt;"是",0,P2758*税费设置!$B$9)</f>
        <v>0</v>
      </c>
      <c r="S2758" s="8">
        <f t="shared" si="307"/>
        <v>0</v>
      </c>
    </row>
    <row r="2759" spans="1:19" ht="13.9">
      <c r="A2759" s="6" t="str">
        <f>IF(总支出!A2759="","",总支出!A2759)</f>
        <v/>
      </c>
      <c r="B2759" s="7" t="str">
        <f>IF(总支出!B2759="","",总支出!B2759)</f>
        <v/>
      </c>
      <c r="C2759" s="6" t="str">
        <f t="shared" si="301"/>
        <v/>
      </c>
      <c r="D2759" s="6" t="str">
        <f>IF(总支出!C2759="","",总支出!C2759)</f>
        <v/>
      </c>
      <c r="E2759" s="8" t="str">
        <f>IF(总支出!D2759="","",总支出!D2759)</f>
        <v/>
      </c>
      <c r="F2759" s="6" t="str">
        <f>IF(总支出!E2759="","",总支出!E2759)</f>
        <v/>
      </c>
      <c r="G2759" s="6" t="str">
        <f>IF(总支出!H2759="","",总支出!H2759)</f>
        <v/>
      </c>
      <c r="H2759" s="6" t="str">
        <f>IF(总支出!I2759="","自动",总支出!I2759)</f>
        <v>自动</v>
      </c>
      <c r="I2759" s="6" t="str">
        <f>IF(F2759="","",IFERROR(VLOOKUP(F2759,税费设置!$A$15:$B$27,2,FALSE),"含税不明"))</f>
        <v/>
      </c>
      <c r="J2759" s="6" t="str">
        <f t="shared" si="302"/>
        <v/>
      </c>
      <c r="K2759" s="6" t="str">
        <f>IF(AND(税费设置!$B$5="是",G2759="个人支出",J2759="应税"),"是","否")</f>
        <v>否</v>
      </c>
      <c r="L2759" s="8">
        <f t="shared" si="303"/>
        <v>0</v>
      </c>
      <c r="M2759" s="8">
        <f t="shared" si="304"/>
        <v>0</v>
      </c>
      <c r="N2759" s="8">
        <f t="shared" si="305"/>
        <v>0</v>
      </c>
      <c r="O2759" s="8">
        <f t="shared" si="306"/>
        <v>0</v>
      </c>
      <c r="P2759" s="8">
        <f>IF(K2759&lt;&gt;"是",0,IF(税费设置!$B$6="是",E2759/(1+税费设置!$B$10),E2759))</f>
        <v>0</v>
      </c>
      <c r="Q2759" s="8">
        <f>IF(K2759&lt;&gt;"是",0,P2759*税费设置!$B$8)</f>
        <v>0</v>
      </c>
      <c r="R2759" s="8">
        <f>IF(K2759&lt;&gt;"是",0,P2759*税费设置!$B$9)</f>
        <v>0</v>
      </c>
      <c r="S2759" s="8">
        <f t="shared" si="307"/>
        <v>0</v>
      </c>
    </row>
    <row r="2760" spans="1:19" ht="13.9">
      <c r="A2760" s="6" t="str">
        <f>IF(总支出!A2760="","",总支出!A2760)</f>
        <v/>
      </c>
      <c r="B2760" s="7" t="str">
        <f>IF(总支出!B2760="","",总支出!B2760)</f>
        <v/>
      </c>
      <c r="C2760" s="6" t="str">
        <f t="shared" si="301"/>
        <v/>
      </c>
      <c r="D2760" s="6" t="str">
        <f>IF(总支出!C2760="","",总支出!C2760)</f>
        <v/>
      </c>
      <c r="E2760" s="8" t="str">
        <f>IF(总支出!D2760="","",总支出!D2760)</f>
        <v/>
      </c>
      <c r="F2760" s="6" t="str">
        <f>IF(总支出!E2760="","",总支出!E2760)</f>
        <v/>
      </c>
      <c r="G2760" s="6" t="str">
        <f>IF(总支出!H2760="","",总支出!H2760)</f>
        <v/>
      </c>
      <c r="H2760" s="6" t="str">
        <f>IF(总支出!I2760="","自动",总支出!I2760)</f>
        <v>自动</v>
      </c>
      <c r="I2760" s="6" t="str">
        <f>IF(F2760="","",IFERROR(VLOOKUP(F2760,税费设置!$A$15:$B$27,2,FALSE),"含税不明"))</f>
        <v/>
      </c>
      <c r="J2760" s="6" t="str">
        <f t="shared" si="302"/>
        <v/>
      </c>
      <c r="K2760" s="6" t="str">
        <f>IF(AND(税费设置!$B$5="是",G2760="个人支出",J2760="应税"),"是","否")</f>
        <v>否</v>
      </c>
      <c r="L2760" s="8">
        <f t="shared" si="303"/>
        <v>0</v>
      </c>
      <c r="M2760" s="8">
        <f t="shared" si="304"/>
        <v>0</v>
      </c>
      <c r="N2760" s="8">
        <f t="shared" si="305"/>
        <v>0</v>
      </c>
      <c r="O2760" s="8">
        <f t="shared" si="306"/>
        <v>0</v>
      </c>
      <c r="P2760" s="8">
        <f>IF(K2760&lt;&gt;"是",0,IF(税费设置!$B$6="是",E2760/(1+税费设置!$B$10),E2760))</f>
        <v>0</v>
      </c>
      <c r="Q2760" s="8">
        <f>IF(K2760&lt;&gt;"是",0,P2760*税费设置!$B$8)</f>
        <v>0</v>
      </c>
      <c r="R2760" s="8">
        <f>IF(K2760&lt;&gt;"是",0,P2760*税费设置!$B$9)</f>
        <v>0</v>
      </c>
      <c r="S2760" s="8">
        <f t="shared" si="307"/>
        <v>0</v>
      </c>
    </row>
    <row r="2761" spans="1:19" ht="13.9">
      <c r="A2761" s="6" t="str">
        <f>IF(总支出!A2761="","",总支出!A2761)</f>
        <v/>
      </c>
      <c r="B2761" s="7" t="str">
        <f>IF(总支出!B2761="","",总支出!B2761)</f>
        <v/>
      </c>
      <c r="C2761" s="6" t="str">
        <f t="shared" si="301"/>
        <v/>
      </c>
      <c r="D2761" s="6" t="str">
        <f>IF(总支出!C2761="","",总支出!C2761)</f>
        <v/>
      </c>
      <c r="E2761" s="8" t="str">
        <f>IF(总支出!D2761="","",总支出!D2761)</f>
        <v/>
      </c>
      <c r="F2761" s="6" t="str">
        <f>IF(总支出!E2761="","",总支出!E2761)</f>
        <v/>
      </c>
      <c r="G2761" s="6" t="str">
        <f>IF(总支出!H2761="","",总支出!H2761)</f>
        <v/>
      </c>
      <c r="H2761" s="6" t="str">
        <f>IF(总支出!I2761="","自动",总支出!I2761)</f>
        <v>自动</v>
      </c>
      <c r="I2761" s="6" t="str">
        <f>IF(F2761="","",IFERROR(VLOOKUP(F2761,税费设置!$A$15:$B$27,2,FALSE),"含税不明"))</f>
        <v/>
      </c>
      <c r="J2761" s="6" t="str">
        <f t="shared" si="302"/>
        <v/>
      </c>
      <c r="K2761" s="6" t="str">
        <f>IF(AND(税费设置!$B$5="是",G2761="个人支出",J2761="应税"),"是","否")</f>
        <v>否</v>
      </c>
      <c r="L2761" s="8">
        <f t="shared" si="303"/>
        <v>0</v>
      </c>
      <c r="M2761" s="8">
        <f t="shared" si="304"/>
        <v>0</v>
      </c>
      <c r="N2761" s="8">
        <f t="shared" si="305"/>
        <v>0</v>
      </c>
      <c r="O2761" s="8">
        <f t="shared" si="306"/>
        <v>0</v>
      </c>
      <c r="P2761" s="8">
        <f>IF(K2761&lt;&gt;"是",0,IF(税费设置!$B$6="是",E2761/(1+税费设置!$B$10),E2761))</f>
        <v>0</v>
      </c>
      <c r="Q2761" s="8">
        <f>IF(K2761&lt;&gt;"是",0,P2761*税费设置!$B$8)</f>
        <v>0</v>
      </c>
      <c r="R2761" s="8">
        <f>IF(K2761&lt;&gt;"是",0,P2761*税费设置!$B$9)</f>
        <v>0</v>
      </c>
      <c r="S2761" s="8">
        <f t="shared" si="307"/>
        <v>0</v>
      </c>
    </row>
    <row r="2762" spans="1:19" ht="13.9">
      <c r="A2762" s="6" t="str">
        <f>IF(总支出!A2762="","",总支出!A2762)</f>
        <v/>
      </c>
      <c r="B2762" s="7" t="str">
        <f>IF(总支出!B2762="","",总支出!B2762)</f>
        <v/>
      </c>
      <c r="C2762" s="6" t="str">
        <f t="shared" si="301"/>
        <v/>
      </c>
      <c r="D2762" s="6" t="str">
        <f>IF(总支出!C2762="","",总支出!C2762)</f>
        <v/>
      </c>
      <c r="E2762" s="8" t="str">
        <f>IF(总支出!D2762="","",总支出!D2762)</f>
        <v/>
      </c>
      <c r="F2762" s="6" t="str">
        <f>IF(总支出!E2762="","",总支出!E2762)</f>
        <v/>
      </c>
      <c r="G2762" s="6" t="str">
        <f>IF(总支出!H2762="","",总支出!H2762)</f>
        <v/>
      </c>
      <c r="H2762" s="6" t="str">
        <f>IF(总支出!I2762="","自动",总支出!I2762)</f>
        <v>自动</v>
      </c>
      <c r="I2762" s="6" t="str">
        <f>IF(F2762="","",IFERROR(VLOOKUP(F2762,税费设置!$A$15:$B$27,2,FALSE),"含税不明"))</f>
        <v/>
      </c>
      <c r="J2762" s="6" t="str">
        <f t="shared" si="302"/>
        <v/>
      </c>
      <c r="K2762" s="6" t="str">
        <f>IF(AND(税费设置!$B$5="是",G2762="个人支出",J2762="应税"),"是","否")</f>
        <v>否</v>
      </c>
      <c r="L2762" s="8">
        <f t="shared" si="303"/>
        <v>0</v>
      </c>
      <c r="M2762" s="8">
        <f t="shared" si="304"/>
        <v>0</v>
      </c>
      <c r="N2762" s="8">
        <f t="shared" si="305"/>
        <v>0</v>
      </c>
      <c r="O2762" s="8">
        <f t="shared" si="306"/>
        <v>0</v>
      </c>
      <c r="P2762" s="8">
        <f>IF(K2762&lt;&gt;"是",0,IF(税费设置!$B$6="是",E2762/(1+税费设置!$B$10),E2762))</f>
        <v>0</v>
      </c>
      <c r="Q2762" s="8">
        <f>IF(K2762&lt;&gt;"是",0,P2762*税费设置!$B$8)</f>
        <v>0</v>
      </c>
      <c r="R2762" s="8">
        <f>IF(K2762&lt;&gt;"是",0,P2762*税费设置!$B$9)</f>
        <v>0</v>
      </c>
      <c r="S2762" s="8">
        <f t="shared" si="307"/>
        <v>0</v>
      </c>
    </row>
    <row r="2763" spans="1:19" ht="13.9">
      <c r="A2763" s="6" t="str">
        <f>IF(总支出!A2763="","",总支出!A2763)</f>
        <v/>
      </c>
      <c r="B2763" s="7" t="str">
        <f>IF(总支出!B2763="","",总支出!B2763)</f>
        <v/>
      </c>
      <c r="C2763" s="6" t="str">
        <f t="shared" si="301"/>
        <v/>
      </c>
      <c r="D2763" s="6" t="str">
        <f>IF(总支出!C2763="","",总支出!C2763)</f>
        <v/>
      </c>
      <c r="E2763" s="8" t="str">
        <f>IF(总支出!D2763="","",总支出!D2763)</f>
        <v/>
      </c>
      <c r="F2763" s="6" t="str">
        <f>IF(总支出!E2763="","",总支出!E2763)</f>
        <v/>
      </c>
      <c r="G2763" s="6" t="str">
        <f>IF(总支出!H2763="","",总支出!H2763)</f>
        <v/>
      </c>
      <c r="H2763" s="6" t="str">
        <f>IF(总支出!I2763="","自动",总支出!I2763)</f>
        <v>自动</v>
      </c>
      <c r="I2763" s="6" t="str">
        <f>IF(F2763="","",IFERROR(VLOOKUP(F2763,税费设置!$A$15:$B$27,2,FALSE),"含税不明"))</f>
        <v/>
      </c>
      <c r="J2763" s="6" t="str">
        <f t="shared" si="302"/>
        <v/>
      </c>
      <c r="K2763" s="6" t="str">
        <f>IF(AND(税费设置!$B$5="是",G2763="个人支出",J2763="应税"),"是","否")</f>
        <v>否</v>
      </c>
      <c r="L2763" s="8">
        <f t="shared" si="303"/>
        <v>0</v>
      </c>
      <c r="M2763" s="8">
        <f t="shared" si="304"/>
        <v>0</v>
      </c>
      <c r="N2763" s="8">
        <f t="shared" si="305"/>
        <v>0</v>
      </c>
      <c r="O2763" s="8">
        <f t="shared" si="306"/>
        <v>0</v>
      </c>
      <c r="P2763" s="8">
        <f>IF(K2763&lt;&gt;"是",0,IF(税费设置!$B$6="是",E2763/(1+税费设置!$B$10),E2763))</f>
        <v>0</v>
      </c>
      <c r="Q2763" s="8">
        <f>IF(K2763&lt;&gt;"是",0,P2763*税费设置!$B$8)</f>
        <v>0</v>
      </c>
      <c r="R2763" s="8">
        <f>IF(K2763&lt;&gt;"是",0,P2763*税费设置!$B$9)</f>
        <v>0</v>
      </c>
      <c r="S2763" s="8">
        <f t="shared" si="307"/>
        <v>0</v>
      </c>
    </row>
    <row r="2764" spans="1:19" ht="13.9">
      <c r="A2764" s="6" t="str">
        <f>IF(总支出!A2764="","",总支出!A2764)</f>
        <v/>
      </c>
      <c r="B2764" s="7" t="str">
        <f>IF(总支出!B2764="","",总支出!B2764)</f>
        <v/>
      </c>
      <c r="C2764" s="6" t="str">
        <f t="shared" si="301"/>
        <v/>
      </c>
      <c r="D2764" s="6" t="str">
        <f>IF(总支出!C2764="","",总支出!C2764)</f>
        <v/>
      </c>
      <c r="E2764" s="8" t="str">
        <f>IF(总支出!D2764="","",总支出!D2764)</f>
        <v/>
      </c>
      <c r="F2764" s="6" t="str">
        <f>IF(总支出!E2764="","",总支出!E2764)</f>
        <v/>
      </c>
      <c r="G2764" s="6" t="str">
        <f>IF(总支出!H2764="","",总支出!H2764)</f>
        <v/>
      </c>
      <c r="H2764" s="6" t="str">
        <f>IF(总支出!I2764="","自动",总支出!I2764)</f>
        <v>自动</v>
      </c>
      <c r="I2764" s="6" t="str">
        <f>IF(F2764="","",IFERROR(VLOOKUP(F2764,税费设置!$A$15:$B$27,2,FALSE),"含税不明"))</f>
        <v/>
      </c>
      <c r="J2764" s="6" t="str">
        <f t="shared" si="302"/>
        <v/>
      </c>
      <c r="K2764" s="6" t="str">
        <f>IF(AND(税费设置!$B$5="是",G2764="个人支出",J2764="应税"),"是","否")</f>
        <v>否</v>
      </c>
      <c r="L2764" s="8">
        <f t="shared" si="303"/>
        <v>0</v>
      </c>
      <c r="M2764" s="8">
        <f t="shared" si="304"/>
        <v>0</v>
      </c>
      <c r="N2764" s="8">
        <f t="shared" si="305"/>
        <v>0</v>
      </c>
      <c r="O2764" s="8">
        <f t="shared" si="306"/>
        <v>0</v>
      </c>
      <c r="P2764" s="8">
        <f>IF(K2764&lt;&gt;"是",0,IF(税费设置!$B$6="是",E2764/(1+税费设置!$B$10),E2764))</f>
        <v>0</v>
      </c>
      <c r="Q2764" s="8">
        <f>IF(K2764&lt;&gt;"是",0,P2764*税费设置!$B$8)</f>
        <v>0</v>
      </c>
      <c r="R2764" s="8">
        <f>IF(K2764&lt;&gt;"是",0,P2764*税费设置!$B$9)</f>
        <v>0</v>
      </c>
      <c r="S2764" s="8">
        <f t="shared" si="307"/>
        <v>0</v>
      </c>
    </row>
    <row r="2765" spans="1:19" ht="13.9">
      <c r="A2765" s="6" t="str">
        <f>IF(总支出!A2765="","",总支出!A2765)</f>
        <v/>
      </c>
      <c r="B2765" s="7" t="str">
        <f>IF(总支出!B2765="","",总支出!B2765)</f>
        <v/>
      </c>
      <c r="C2765" s="6" t="str">
        <f t="shared" si="301"/>
        <v/>
      </c>
      <c r="D2765" s="6" t="str">
        <f>IF(总支出!C2765="","",总支出!C2765)</f>
        <v/>
      </c>
      <c r="E2765" s="8" t="str">
        <f>IF(总支出!D2765="","",总支出!D2765)</f>
        <v/>
      </c>
      <c r="F2765" s="6" t="str">
        <f>IF(总支出!E2765="","",总支出!E2765)</f>
        <v/>
      </c>
      <c r="G2765" s="6" t="str">
        <f>IF(总支出!H2765="","",总支出!H2765)</f>
        <v/>
      </c>
      <c r="H2765" s="6" t="str">
        <f>IF(总支出!I2765="","自动",总支出!I2765)</f>
        <v>自动</v>
      </c>
      <c r="I2765" s="6" t="str">
        <f>IF(F2765="","",IFERROR(VLOOKUP(F2765,税费设置!$A$15:$B$27,2,FALSE),"含税不明"))</f>
        <v/>
      </c>
      <c r="J2765" s="6" t="str">
        <f t="shared" si="302"/>
        <v/>
      </c>
      <c r="K2765" s="6" t="str">
        <f>IF(AND(税费设置!$B$5="是",G2765="个人支出",J2765="应税"),"是","否")</f>
        <v>否</v>
      </c>
      <c r="L2765" s="8">
        <f t="shared" si="303"/>
        <v>0</v>
      </c>
      <c r="M2765" s="8">
        <f t="shared" si="304"/>
        <v>0</v>
      </c>
      <c r="N2765" s="8">
        <f t="shared" si="305"/>
        <v>0</v>
      </c>
      <c r="O2765" s="8">
        <f t="shared" si="306"/>
        <v>0</v>
      </c>
      <c r="P2765" s="8">
        <f>IF(K2765&lt;&gt;"是",0,IF(税费设置!$B$6="是",E2765/(1+税费设置!$B$10),E2765))</f>
        <v>0</v>
      </c>
      <c r="Q2765" s="8">
        <f>IF(K2765&lt;&gt;"是",0,P2765*税费设置!$B$8)</f>
        <v>0</v>
      </c>
      <c r="R2765" s="8">
        <f>IF(K2765&lt;&gt;"是",0,P2765*税费设置!$B$9)</f>
        <v>0</v>
      </c>
      <c r="S2765" s="8">
        <f t="shared" si="307"/>
        <v>0</v>
      </c>
    </row>
    <row r="2766" spans="1:19" ht="13.9">
      <c r="A2766" s="6" t="str">
        <f>IF(总支出!A2766="","",总支出!A2766)</f>
        <v/>
      </c>
      <c r="B2766" s="7" t="str">
        <f>IF(总支出!B2766="","",总支出!B2766)</f>
        <v/>
      </c>
      <c r="C2766" s="6" t="str">
        <f t="shared" si="301"/>
        <v/>
      </c>
      <c r="D2766" s="6" t="str">
        <f>IF(总支出!C2766="","",总支出!C2766)</f>
        <v/>
      </c>
      <c r="E2766" s="8" t="str">
        <f>IF(总支出!D2766="","",总支出!D2766)</f>
        <v/>
      </c>
      <c r="F2766" s="6" t="str">
        <f>IF(总支出!E2766="","",总支出!E2766)</f>
        <v/>
      </c>
      <c r="G2766" s="6" t="str">
        <f>IF(总支出!H2766="","",总支出!H2766)</f>
        <v/>
      </c>
      <c r="H2766" s="6" t="str">
        <f>IF(总支出!I2766="","自动",总支出!I2766)</f>
        <v>自动</v>
      </c>
      <c r="I2766" s="6" t="str">
        <f>IF(F2766="","",IFERROR(VLOOKUP(F2766,税费设置!$A$15:$B$27,2,FALSE),"含税不明"))</f>
        <v/>
      </c>
      <c r="J2766" s="6" t="str">
        <f t="shared" si="302"/>
        <v/>
      </c>
      <c r="K2766" s="6" t="str">
        <f>IF(AND(税费设置!$B$5="是",G2766="个人支出",J2766="应税"),"是","否")</f>
        <v>否</v>
      </c>
      <c r="L2766" s="8">
        <f t="shared" si="303"/>
        <v>0</v>
      </c>
      <c r="M2766" s="8">
        <f t="shared" si="304"/>
        <v>0</v>
      </c>
      <c r="N2766" s="8">
        <f t="shared" si="305"/>
        <v>0</v>
      </c>
      <c r="O2766" s="8">
        <f t="shared" si="306"/>
        <v>0</v>
      </c>
      <c r="P2766" s="8">
        <f>IF(K2766&lt;&gt;"是",0,IF(税费设置!$B$6="是",E2766/(1+税费设置!$B$10),E2766))</f>
        <v>0</v>
      </c>
      <c r="Q2766" s="8">
        <f>IF(K2766&lt;&gt;"是",0,P2766*税费设置!$B$8)</f>
        <v>0</v>
      </c>
      <c r="R2766" s="8">
        <f>IF(K2766&lt;&gt;"是",0,P2766*税费设置!$B$9)</f>
        <v>0</v>
      </c>
      <c r="S2766" s="8">
        <f t="shared" si="307"/>
        <v>0</v>
      </c>
    </row>
    <row r="2767" spans="1:19" ht="13.9">
      <c r="A2767" s="6" t="str">
        <f>IF(总支出!A2767="","",总支出!A2767)</f>
        <v/>
      </c>
      <c r="B2767" s="7" t="str">
        <f>IF(总支出!B2767="","",总支出!B2767)</f>
        <v/>
      </c>
      <c r="C2767" s="6" t="str">
        <f t="shared" si="301"/>
        <v/>
      </c>
      <c r="D2767" s="6" t="str">
        <f>IF(总支出!C2767="","",总支出!C2767)</f>
        <v/>
      </c>
      <c r="E2767" s="8" t="str">
        <f>IF(总支出!D2767="","",总支出!D2767)</f>
        <v/>
      </c>
      <c r="F2767" s="6" t="str">
        <f>IF(总支出!E2767="","",总支出!E2767)</f>
        <v/>
      </c>
      <c r="G2767" s="6" t="str">
        <f>IF(总支出!H2767="","",总支出!H2767)</f>
        <v/>
      </c>
      <c r="H2767" s="6" t="str">
        <f>IF(总支出!I2767="","自动",总支出!I2767)</f>
        <v>自动</v>
      </c>
      <c r="I2767" s="6" t="str">
        <f>IF(F2767="","",IFERROR(VLOOKUP(F2767,税费设置!$A$15:$B$27,2,FALSE),"含税不明"))</f>
        <v/>
      </c>
      <c r="J2767" s="6" t="str">
        <f t="shared" si="302"/>
        <v/>
      </c>
      <c r="K2767" s="6" t="str">
        <f>IF(AND(税费设置!$B$5="是",G2767="个人支出",J2767="应税"),"是","否")</f>
        <v>否</v>
      </c>
      <c r="L2767" s="8">
        <f t="shared" si="303"/>
        <v>0</v>
      </c>
      <c r="M2767" s="8">
        <f t="shared" si="304"/>
        <v>0</v>
      </c>
      <c r="N2767" s="8">
        <f t="shared" si="305"/>
        <v>0</v>
      </c>
      <c r="O2767" s="8">
        <f t="shared" si="306"/>
        <v>0</v>
      </c>
      <c r="P2767" s="8">
        <f>IF(K2767&lt;&gt;"是",0,IF(税费设置!$B$6="是",E2767/(1+税费设置!$B$10),E2767))</f>
        <v>0</v>
      </c>
      <c r="Q2767" s="8">
        <f>IF(K2767&lt;&gt;"是",0,P2767*税费设置!$B$8)</f>
        <v>0</v>
      </c>
      <c r="R2767" s="8">
        <f>IF(K2767&lt;&gt;"是",0,P2767*税费设置!$B$9)</f>
        <v>0</v>
      </c>
      <c r="S2767" s="8">
        <f t="shared" si="307"/>
        <v>0</v>
      </c>
    </row>
    <row r="2768" spans="1:19" ht="13.9">
      <c r="A2768" s="6" t="str">
        <f>IF(总支出!A2768="","",总支出!A2768)</f>
        <v/>
      </c>
      <c r="B2768" s="7" t="str">
        <f>IF(总支出!B2768="","",总支出!B2768)</f>
        <v/>
      </c>
      <c r="C2768" s="6" t="str">
        <f t="shared" si="301"/>
        <v/>
      </c>
      <c r="D2768" s="6" t="str">
        <f>IF(总支出!C2768="","",总支出!C2768)</f>
        <v/>
      </c>
      <c r="E2768" s="8" t="str">
        <f>IF(总支出!D2768="","",总支出!D2768)</f>
        <v/>
      </c>
      <c r="F2768" s="6" t="str">
        <f>IF(总支出!E2768="","",总支出!E2768)</f>
        <v/>
      </c>
      <c r="G2768" s="6" t="str">
        <f>IF(总支出!H2768="","",总支出!H2768)</f>
        <v/>
      </c>
      <c r="H2768" s="6" t="str">
        <f>IF(总支出!I2768="","自动",总支出!I2768)</f>
        <v>自动</v>
      </c>
      <c r="I2768" s="6" t="str">
        <f>IF(F2768="","",IFERROR(VLOOKUP(F2768,税费设置!$A$15:$B$27,2,FALSE),"含税不明"))</f>
        <v/>
      </c>
      <c r="J2768" s="6" t="str">
        <f t="shared" si="302"/>
        <v/>
      </c>
      <c r="K2768" s="6" t="str">
        <f>IF(AND(税费设置!$B$5="是",G2768="个人支出",J2768="应税"),"是","否")</f>
        <v>否</v>
      </c>
      <c r="L2768" s="8">
        <f t="shared" si="303"/>
        <v>0</v>
      </c>
      <c r="M2768" s="8">
        <f t="shared" si="304"/>
        <v>0</v>
      </c>
      <c r="N2768" s="8">
        <f t="shared" si="305"/>
        <v>0</v>
      </c>
      <c r="O2768" s="8">
        <f t="shared" si="306"/>
        <v>0</v>
      </c>
      <c r="P2768" s="8">
        <f>IF(K2768&lt;&gt;"是",0,IF(税费设置!$B$6="是",E2768/(1+税费设置!$B$10),E2768))</f>
        <v>0</v>
      </c>
      <c r="Q2768" s="8">
        <f>IF(K2768&lt;&gt;"是",0,P2768*税费设置!$B$8)</f>
        <v>0</v>
      </c>
      <c r="R2768" s="8">
        <f>IF(K2768&lt;&gt;"是",0,P2768*税费设置!$B$9)</f>
        <v>0</v>
      </c>
      <c r="S2768" s="8">
        <f t="shared" si="307"/>
        <v>0</v>
      </c>
    </row>
    <row r="2769" spans="1:19" ht="13.9">
      <c r="A2769" s="6" t="str">
        <f>IF(总支出!A2769="","",总支出!A2769)</f>
        <v/>
      </c>
      <c r="B2769" s="7" t="str">
        <f>IF(总支出!B2769="","",总支出!B2769)</f>
        <v/>
      </c>
      <c r="C2769" s="6" t="str">
        <f t="shared" si="301"/>
        <v/>
      </c>
      <c r="D2769" s="6" t="str">
        <f>IF(总支出!C2769="","",总支出!C2769)</f>
        <v/>
      </c>
      <c r="E2769" s="8" t="str">
        <f>IF(总支出!D2769="","",总支出!D2769)</f>
        <v/>
      </c>
      <c r="F2769" s="6" t="str">
        <f>IF(总支出!E2769="","",总支出!E2769)</f>
        <v/>
      </c>
      <c r="G2769" s="6" t="str">
        <f>IF(总支出!H2769="","",总支出!H2769)</f>
        <v/>
      </c>
      <c r="H2769" s="6" t="str">
        <f>IF(总支出!I2769="","自动",总支出!I2769)</f>
        <v>自动</v>
      </c>
      <c r="I2769" s="6" t="str">
        <f>IF(F2769="","",IFERROR(VLOOKUP(F2769,税费设置!$A$15:$B$27,2,FALSE),"含税不明"))</f>
        <v/>
      </c>
      <c r="J2769" s="6" t="str">
        <f t="shared" si="302"/>
        <v/>
      </c>
      <c r="K2769" s="6" t="str">
        <f>IF(AND(税费设置!$B$5="是",G2769="个人支出",J2769="应税"),"是","否")</f>
        <v>否</v>
      </c>
      <c r="L2769" s="8">
        <f t="shared" si="303"/>
        <v>0</v>
      </c>
      <c r="M2769" s="8">
        <f t="shared" si="304"/>
        <v>0</v>
      </c>
      <c r="N2769" s="8">
        <f t="shared" si="305"/>
        <v>0</v>
      </c>
      <c r="O2769" s="8">
        <f t="shared" si="306"/>
        <v>0</v>
      </c>
      <c r="P2769" s="8">
        <f>IF(K2769&lt;&gt;"是",0,IF(税费设置!$B$6="是",E2769/(1+税费设置!$B$10),E2769))</f>
        <v>0</v>
      </c>
      <c r="Q2769" s="8">
        <f>IF(K2769&lt;&gt;"是",0,P2769*税费设置!$B$8)</f>
        <v>0</v>
      </c>
      <c r="R2769" s="8">
        <f>IF(K2769&lt;&gt;"是",0,P2769*税费设置!$B$9)</f>
        <v>0</v>
      </c>
      <c r="S2769" s="8">
        <f t="shared" si="307"/>
        <v>0</v>
      </c>
    </row>
    <row r="2770" spans="1:19" ht="13.9">
      <c r="A2770" s="6" t="str">
        <f>IF(总支出!A2770="","",总支出!A2770)</f>
        <v/>
      </c>
      <c r="B2770" s="7" t="str">
        <f>IF(总支出!B2770="","",总支出!B2770)</f>
        <v/>
      </c>
      <c r="C2770" s="6" t="str">
        <f t="shared" si="301"/>
        <v/>
      </c>
      <c r="D2770" s="6" t="str">
        <f>IF(总支出!C2770="","",总支出!C2770)</f>
        <v/>
      </c>
      <c r="E2770" s="8" t="str">
        <f>IF(总支出!D2770="","",总支出!D2770)</f>
        <v/>
      </c>
      <c r="F2770" s="6" t="str">
        <f>IF(总支出!E2770="","",总支出!E2770)</f>
        <v/>
      </c>
      <c r="G2770" s="6" t="str">
        <f>IF(总支出!H2770="","",总支出!H2770)</f>
        <v/>
      </c>
      <c r="H2770" s="6" t="str">
        <f>IF(总支出!I2770="","自动",总支出!I2770)</f>
        <v>自动</v>
      </c>
      <c r="I2770" s="6" t="str">
        <f>IF(F2770="","",IFERROR(VLOOKUP(F2770,税费设置!$A$15:$B$27,2,FALSE),"含税不明"))</f>
        <v/>
      </c>
      <c r="J2770" s="6" t="str">
        <f t="shared" si="302"/>
        <v/>
      </c>
      <c r="K2770" s="6" t="str">
        <f>IF(AND(税费设置!$B$5="是",G2770="个人支出",J2770="应税"),"是","否")</f>
        <v>否</v>
      </c>
      <c r="L2770" s="8">
        <f t="shared" si="303"/>
        <v>0</v>
      </c>
      <c r="M2770" s="8">
        <f t="shared" si="304"/>
        <v>0</v>
      </c>
      <c r="N2770" s="8">
        <f t="shared" si="305"/>
        <v>0</v>
      </c>
      <c r="O2770" s="8">
        <f t="shared" si="306"/>
        <v>0</v>
      </c>
      <c r="P2770" s="8">
        <f>IF(K2770&lt;&gt;"是",0,IF(税费设置!$B$6="是",E2770/(1+税费设置!$B$10),E2770))</f>
        <v>0</v>
      </c>
      <c r="Q2770" s="8">
        <f>IF(K2770&lt;&gt;"是",0,P2770*税费设置!$B$8)</f>
        <v>0</v>
      </c>
      <c r="R2770" s="8">
        <f>IF(K2770&lt;&gt;"是",0,P2770*税费设置!$B$9)</f>
        <v>0</v>
      </c>
      <c r="S2770" s="8">
        <f t="shared" si="307"/>
        <v>0</v>
      </c>
    </row>
    <row r="2771" spans="1:19" ht="13.9">
      <c r="A2771" s="6" t="str">
        <f>IF(总支出!A2771="","",总支出!A2771)</f>
        <v/>
      </c>
      <c r="B2771" s="7" t="str">
        <f>IF(总支出!B2771="","",总支出!B2771)</f>
        <v/>
      </c>
      <c r="C2771" s="6" t="str">
        <f t="shared" si="301"/>
        <v/>
      </c>
      <c r="D2771" s="6" t="str">
        <f>IF(总支出!C2771="","",总支出!C2771)</f>
        <v/>
      </c>
      <c r="E2771" s="8" t="str">
        <f>IF(总支出!D2771="","",总支出!D2771)</f>
        <v/>
      </c>
      <c r="F2771" s="6" t="str">
        <f>IF(总支出!E2771="","",总支出!E2771)</f>
        <v/>
      </c>
      <c r="G2771" s="6" t="str">
        <f>IF(总支出!H2771="","",总支出!H2771)</f>
        <v/>
      </c>
      <c r="H2771" s="6" t="str">
        <f>IF(总支出!I2771="","自动",总支出!I2771)</f>
        <v>自动</v>
      </c>
      <c r="I2771" s="6" t="str">
        <f>IF(F2771="","",IFERROR(VLOOKUP(F2771,税费设置!$A$15:$B$27,2,FALSE),"含税不明"))</f>
        <v/>
      </c>
      <c r="J2771" s="6" t="str">
        <f t="shared" si="302"/>
        <v/>
      </c>
      <c r="K2771" s="6" t="str">
        <f>IF(AND(税费设置!$B$5="是",G2771="个人支出",J2771="应税"),"是","否")</f>
        <v>否</v>
      </c>
      <c r="L2771" s="8">
        <f t="shared" si="303"/>
        <v>0</v>
      </c>
      <c r="M2771" s="8">
        <f t="shared" si="304"/>
        <v>0</v>
      </c>
      <c r="N2771" s="8">
        <f t="shared" si="305"/>
        <v>0</v>
      </c>
      <c r="O2771" s="8">
        <f t="shared" si="306"/>
        <v>0</v>
      </c>
      <c r="P2771" s="8">
        <f>IF(K2771&lt;&gt;"是",0,IF(税费设置!$B$6="是",E2771/(1+税费设置!$B$10),E2771))</f>
        <v>0</v>
      </c>
      <c r="Q2771" s="8">
        <f>IF(K2771&lt;&gt;"是",0,P2771*税费设置!$B$8)</f>
        <v>0</v>
      </c>
      <c r="R2771" s="8">
        <f>IF(K2771&lt;&gt;"是",0,P2771*税费设置!$B$9)</f>
        <v>0</v>
      </c>
      <c r="S2771" s="8">
        <f t="shared" si="307"/>
        <v>0</v>
      </c>
    </row>
    <row r="2772" spans="1:19" ht="13.9">
      <c r="A2772" s="6" t="str">
        <f>IF(总支出!A2772="","",总支出!A2772)</f>
        <v/>
      </c>
      <c r="B2772" s="7" t="str">
        <f>IF(总支出!B2772="","",总支出!B2772)</f>
        <v/>
      </c>
      <c r="C2772" s="6" t="str">
        <f t="shared" si="301"/>
        <v/>
      </c>
      <c r="D2772" s="6" t="str">
        <f>IF(总支出!C2772="","",总支出!C2772)</f>
        <v/>
      </c>
      <c r="E2772" s="8" t="str">
        <f>IF(总支出!D2772="","",总支出!D2772)</f>
        <v/>
      </c>
      <c r="F2772" s="6" t="str">
        <f>IF(总支出!E2772="","",总支出!E2772)</f>
        <v/>
      </c>
      <c r="G2772" s="6" t="str">
        <f>IF(总支出!H2772="","",总支出!H2772)</f>
        <v/>
      </c>
      <c r="H2772" s="6" t="str">
        <f>IF(总支出!I2772="","自动",总支出!I2772)</f>
        <v>自动</v>
      </c>
      <c r="I2772" s="6" t="str">
        <f>IF(F2772="","",IFERROR(VLOOKUP(F2772,税费设置!$A$15:$B$27,2,FALSE),"含税不明"))</f>
        <v/>
      </c>
      <c r="J2772" s="6" t="str">
        <f t="shared" si="302"/>
        <v/>
      </c>
      <c r="K2772" s="6" t="str">
        <f>IF(AND(税费设置!$B$5="是",G2772="个人支出",J2772="应税"),"是","否")</f>
        <v>否</v>
      </c>
      <c r="L2772" s="8">
        <f t="shared" si="303"/>
        <v>0</v>
      </c>
      <c r="M2772" s="8">
        <f t="shared" si="304"/>
        <v>0</v>
      </c>
      <c r="N2772" s="8">
        <f t="shared" si="305"/>
        <v>0</v>
      </c>
      <c r="O2772" s="8">
        <f t="shared" si="306"/>
        <v>0</v>
      </c>
      <c r="P2772" s="8">
        <f>IF(K2772&lt;&gt;"是",0,IF(税费设置!$B$6="是",E2772/(1+税费设置!$B$10),E2772))</f>
        <v>0</v>
      </c>
      <c r="Q2772" s="8">
        <f>IF(K2772&lt;&gt;"是",0,P2772*税费设置!$B$8)</f>
        <v>0</v>
      </c>
      <c r="R2772" s="8">
        <f>IF(K2772&lt;&gt;"是",0,P2772*税费设置!$B$9)</f>
        <v>0</v>
      </c>
      <c r="S2772" s="8">
        <f t="shared" si="307"/>
        <v>0</v>
      </c>
    </row>
    <row r="2773" spans="1:19" ht="13.9">
      <c r="A2773" s="6" t="str">
        <f>IF(总支出!A2773="","",总支出!A2773)</f>
        <v/>
      </c>
      <c r="B2773" s="7" t="str">
        <f>IF(总支出!B2773="","",总支出!B2773)</f>
        <v/>
      </c>
      <c r="C2773" s="6" t="str">
        <f t="shared" si="301"/>
        <v/>
      </c>
      <c r="D2773" s="6" t="str">
        <f>IF(总支出!C2773="","",总支出!C2773)</f>
        <v/>
      </c>
      <c r="E2773" s="8" t="str">
        <f>IF(总支出!D2773="","",总支出!D2773)</f>
        <v/>
      </c>
      <c r="F2773" s="6" t="str">
        <f>IF(总支出!E2773="","",总支出!E2773)</f>
        <v/>
      </c>
      <c r="G2773" s="6" t="str">
        <f>IF(总支出!H2773="","",总支出!H2773)</f>
        <v/>
      </c>
      <c r="H2773" s="6" t="str">
        <f>IF(总支出!I2773="","自动",总支出!I2773)</f>
        <v>自动</v>
      </c>
      <c r="I2773" s="6" t="str">
        <f>IF(F2773="","",IFERROR(VLOOKUP(F2773,税费设置!$A$15:$B$27,2,FALSE),"含税不明"))</f>
        <v/>
      </c>
      <c r="J2773" s="6" t="str">
        <f t="shared" si="302"/>
        <v/>
      </c>
      <c r="K2773" s="6" t="str">
        <f>IF(AND(税费设置!$B$5="是",G2773="个人支出",J2773="应税"),"是","否")</f>
        <v>否</v>
      </c>
      <c r="L2773" s="8">
        <f t="shared" si="303"/>
        <v>0</v>
      </c>
      <c r="M2773" s="8">
        <f t="shared" si="304"/>
        <v>0</v>
      </c>
      <c r="N2773" s="8">
        <f t="shared" si="305"/>
        <v>0</v>
      </c>
      <c r="O2773" s="8">
        <f t="shared" si="306"/>
        <v>0</v>
      </c>
      <c r="P2773" s="8">
        <f>IF(K2773&lt;&gt;"是",0,IF(税费设置!$B$6="是",E2773/(1+税费设置!$B$10),E2773))</f>
        <v>0</v>
      </c>
      <c r="Q2773" s="8">
        <f>IF(K2773&lt;&gt;"是",0,P2773*税费设置!$B$8)</f>
        <v>0</v>
      </c>
      <c r="R2773" s="8">
        <f>IF(K2773&lt;&gt;"是",0,P2773*税费设置!$B$9)</f>
        <v>0</v>
      </c>
      <c r="S2773" s="8">
        <f t="shared" si="307"/>
        <v>0</v>
      </c>
    </row>
    <row r="2774" spans="1:19" ht="13.9">
      <c r="A2774" s="6" t="str">
        <f>IF(总支出!A2774="","",总支出!A2774)</f>
        <v/>
      </c>
      <c r="B2774" s="7" t="str">
        <f>IF(总支出!B2774="","",总支出!B2774)</f>
        <v/>
      </c>
      <c r="C2774" s="6" t="str">
        <f t="shared" si="301"/>
        <v/>
      </c>
      <c r="D2774" s="6" t="str">
        <f>IF(总支出!C2774="","",总支出!C2774)</f>
        <v/>
      </c>
      <c r="E2774" s="8" t="str">
        <f>IF(总支出!D2774="","",总支出!D2774)</f>
        <v/>
      </c>
      <c r="F2774" s="6" t="str">
        <f>IF(总支出!E2774="","",总支出!E2774)</f>
        <v/>
      </c>
      <c r="G2774" s="6" t="str">
        <f>IF(总支出!H2774="","",总支出!H2774)</f>
        <v/>
      </c>
      <c r="H2774" s="6" t="str">
        <f>IF(总支出!I2774="","自动",总支出!I2774)</f>
        <v>自动</v>
      </c>
      <c r="I2774" s="6" t="str">
        <f>IF(F2774="","",IFERROR(VLOOKUP(F2774,税费设置!$A$15:$B$27,2,FALSE),"含税不明"))</f>
        <v/>
      </c>
      <c r="J2774" s="6" t="str">
        <f t="shared" si="302"/>
        <v/>
      </c>
      <c r="K2774" s="6" t="str">
        <f>IF(AND(税费设置!$B$5="是",G2774="个人支出",J2774="应税"),"是","否")</f>
        <v>否</v>
      </c>
      <c r="L2774" s="8">
        <f t="shared" si="303"/>
        <v>0</v>
      </c>
      <c r="M2774" s="8">
        <f t="shared" si="304"/>
        <v>0</v>
      </c>
      <c r="N2774" s="8">
        <f t="shared" si="305"/>
        <v>0</v>
      </c>
      <c r="O2774" s="8">
        <f t="shared" si="306"/>
        <v>0</v>
      </c>
      <c r="P2774" s="8">
        <f>IF(K2774&lt;&gt;"是",0,IF(税费设置!$B$6="是",E2774/(1+税费设置!$B$10),E2774))</f>
        <v>0</v>
      </c>
      <c r="Q2774" s="8">
        <f>IF(K2774&lt;&gt;"是",0,P2774*税费设置!$B$8)</f>
        <v>0</v>
      </c>
      <c r="R2774" s="8">
        <f>IF(K2774&lt;&gt;"是",0,P2774*税费设置!$B$9)</f>
        <v>0</v>
      </c>
      <c r="S2774" s="8">
        <f t="shared" si="307"/>
        <v>0</v>
      </c>
    </row>
    <row r="2775" spans="1:19" ht="13.9">
      <c r="A2775" s="6" t="str">
        <f>IF(总支出!A2775="","",总支出!A2775)</f>
        <v/>
      </c>
      <c r="B2775" s="7" t="str">
        <f>IF(总支出!B2775="","",总支出!B2775)</f>
        <v/>
      </c>
      <c r="C2775" s="6" t="str">
        <f t="shared" si="301"/>
        <v/>
      </c>
      <c r="D2775" s="6" t="str">
        <f>IF(总支出!C2775="","",总支出!C2775)</f>
        <v/>
      </c>
      <c r="E2775" s="8" t="str">
        <f>IF(总支出!D2775="","",总支出!D2775)</f>
        <v/>
      </c>
      <c r="F2775" s="6" t="str">
        <f>IF(总支出!E2775="","",总支出!E2775)</f>
        <v/>
      </c>
      <c r="G2775" s="6" t="str">
        <f>IF(总支出!H2775="","",总支出!H2775)</f>
        <v/>
      </c>
      <c r="H2775" s="6" t="str">
        <f>IF(总支出!I2775="","自动",总支出!I2775)</f>
        <v>自动</v>
      </c>
      <c r="I2775" s="6" t="str">
        <f>IF(F2775="","",IFERROR(VLOOKUP(F2775,税费设置!$A$15:$B$27,2,FALSE),"含税不明"))</f>
        <v/>
      </c>
      <c r="J2775" s="6" t="str">
        <f t="shared" si="302"/>
        <v/>
      </c>
      <c r="K2775" s="6" t="str">
        <f>IF(AND(税费设置!$B$5="是",G2775="个人支出",J2775="应税"),"是","否")</f>
        <v>否</v>
      </c>
      <c r="L2775" s="8">
        <f t="shared" si="303"/>
        <v>0</v>
      </c>
      <c r="M2775" s="8">
        <f t="shared" si="304"/>
        <v>0</v>
      </c>
      <c r="N2775" s="8">
        <f t="shared" si="305"/>
        <v>0</v>
      </c>
      <c r="O2775" s="8">
        <f t="shared" si="306"/>
        <v>0</v>
      </c>
      <c r="P2775" s="8">
        <f>IF(K2775&lt;&gt;"是",0,IF(税费设置!$B$6="是",E2775/(1+税费设置!$B$10),E2775))</f>
        <v>0</v>
      </c>
      <c r="Q2775" s="8">
        <f>IF(K2775&lt;&gt;"是",0,P2775*税费设置!$B$8)</f>
        <v>0</v>
      </c>
      <c r="R2775" s="8">
        <f>IF(K2775&lt;&gt;"是",0,P2775*税费设置!$B$9)</f>
        <v>0</v>
      </c>
      <c r="S2775" s="8">
        <f t="shared" si="307"/>
        <v>0</v>
      </c>
    </row>
    <row r="2776" spans="1:19" ht="13.9">
      <c r="A2776" s="6" t="str">
        <f>IF(总支出!A2776="","",总支出!A2776)</f>
        <v/>
      </c>
      <c r="B2776" s="7" t="str">
        <f>IF(总支出!B2776="","",总支出!B2776)</f>
        <v/>
      </c>
      <c r="C2776" s="6" t="str">
        <f t="shared" si="301"/>
        <v/>
      </c>
      <c r="D2776" s="6" t="str">
        <f>IF(总支出!C2776="","",总支出!C2776)</f>
        <v/>
      </c>
      <c r="E2776" s="8" t="str">
        <f>IF(总支出!D2776="","",总支出!D2776)</f>
        <v/>
      </c>
      <c r="F2776" s="6" t="str">
        <f>IF(总支出!E2776="","",总支出!E2776)</f>
        <v/>
      </c>
      <c r="G2776" s="6" t="str">
        <f>IF(总支出!H2776="","",总支出!H2776)</f>
        <v/>
      </c>
      <c r="H2776" s="6" t="str">
        <f>IF(总支出!I2776="","自动",总支出!I2776)</f>
        <v>自动</v>
      </c>
      <c r="I2776" s="6" t="str">
        <f>IF(F2776="","",IFERROR(VLOOKUP(F2776,税费设置!$A$15:$B$27,2,FALSE),"含税不明"))</f>
        <v/>
      </c>
      <c r="J2776" s="6" t="str">
        <f t="shared" si="302"/>
        <v/>
      </c>
      <c r="K2776" s="6" t="str">
        <f>IF(AND(税费设置!$B$5="是",G2776="个人支出",J2776="应税"),"是","否")</f>
        <v>否</v>
      </c>
      <c r="L2776" s="8">
        <f t="shared" si="303"/>
        <v>0</v>
      </c>
      <c r="M2776" s="8">
        <f t="shared" si="304"/>
        <v>0</v>
      </c>
      <c r="N2776" s="8">
        <f t="shared" si="305"/>
        <v>0</v>
      </c>
      <c r="O2776" s="8">
        <f t="shared" si="306"/>
        <v>0</v>
      </c>
      <c r="P2776" s="8">
        <f>IF(K2776&lt;&gt;"是",0,IF(税费设置!$B$6="是",E2776/(1+税费设置!$B$10),E2776))</f>
        <v>0</v>
      </c>
      <c r="Q2776" s="8">
        <f>IF(K2776&lt;&gt;"是",0,P2776*税费设置!$B$8)</f>
        <v>0</v>
      </c>
      <c r="R2776" s="8">
        <f>IF(K2776&lt;&gt;"是",0,P2776*税费设置!$B$9)</f>
        <v>0</v>
      </c>
      <c r="S2776" s="8">
        <f t="shared" si="307"/>
        <v>0</v>
      </c>
    </row>
    <row r="2777" spans="1:19" ht="13.9">
      <c r="A2777" s="6" t="str">
        <f>IF(总支出!A2777="","",总支出!A2777)</f>
        <v/>
      </c>
      <c r="B2777" s="7" t="str">
        <f>IF(总支出!B2777="","",总支出!B2777)</f>
        <v/>
      </c>
      <c r="C2777" s="6" t="str">
        <f t="shared" si="301"/>
        <v/>
      </c>
      <c r="D2777" s="6" t="str">
        <f>IF(总支出!C2777="","",总支出!C2777)</f>
        <v/>
      </c>
      <c r="E2777" s="8" t="str">
        <f>IF(总支出!D2777="","",总支出!D2777)</f>
        <v/>
      </c>
      <c r="F2777" s="6" t="str">
        <f>IF(总支出!E2777="","",总支出!E2777)</f>
        <v/>
      </c>
      <c r="G2777" s="6" t="str">
        <f>IF(总支出!H2777="","",总支出!H2777)</f>
        <v/>
      </c>
      <c r="H2777" s="6" t="str">
        <f>IF(总支出!I2777="","自动",总支出!I2777)</f>
        <v>自动</v>
      </c>
      <c r="I2777" s="6" t="str">
        <f>IF(F2777="","",IFERROR(VLOOKUP(F2777,税费设置!$A$15:$B$27,2,FALSE),"含税不明"))</f>
        <v/>
      </c>
      <c r="J2777" s="6" t="str">
        <f t="shared" si="302"/>
        <v/>
      </c>
      <c r="K2777" s="6" t="str">
        <f>IF(AND(税费设置!$B$5="是",G2777="个人支出",J2777="应税"),"是","否")</f>
        <v>否</v>
      </c>
      <c r="L2777" s="8">
        <f t="shared" si="303"/>
        <v>0</v>
      </c>
      <c r="M2777" s="8">
        <f t="shared" si="304"/>
        <v>0</v>
      </c>
      <c r="N2777" s="8">
        <f t="shared" si="305"/>
        <v>0</v>
      </c>
      <c r="O2777" s="8">
        <f t="shared" si="306"/>
        <v>0</v>
      </c>
      <c r="P2777" s="8">
        <f>IF(K2777&lt;&gt;"是",0,IF(税费设置!$B$6="是",E2777/(1+税费设置!$B$10),E2777))</f>
        <v>0</v>
      </c>
      <c r="Q2777" s="8">
        <f>IF(K2777&lt;&gt;"是",0,P2777*税费设置!$B$8)</f>
        <v>0</v>
      </c>
      <c r="R2777" s="8">
        <f>IF(K2777&lt;&gt;"是",0,P2777*税费设置!$B$9)</f>
        <v>0</v>
      </c>
      <c r="S2777" s="8">
        <f t="shared" si="307"/>
        <v>0</v>
      </c>
    </row>
    <row r="2778" spans="1:19" ht="13.9">
      <c r="A2778" s="6" t="str">
        <f>IF(总支出!A2778="","",总支出!A2778)</f>
        <v/>
      </c>
      <c r="B2778" s="7" t="str">
        <f>IF(总支出!B2778="","",总支出!B2778)</f>
        <v/>
      </c>
      <c r="C2778" s="6" t="str">
        <f t="shared" si="301"/>
        <v/>
      </c>
      <c r="D2778" s="6" t="str">
        <f>IF(总支出!C2778="","",总支出!C2778)</f>
        <v/>
      </c>
      <c r="E2778" s="8" t="str">
        <f>IF(总支出!D2778="","",总支出!D2778)</f>
        <v/>
      </c>
      <c r="F2778" s="6" t="str">
        <f>IF(总支出!E2778="","",总支出!E2778)</f>
        <v/>
      </c>
      <c r="G2778" s="6" t="str">
        <f>IF(总支出!H2778="","",总支出!H2778)</f>
        <v/>
      </c>
      <c r="H2778" s="6" t="str">
        <f>IF(总支出!I2778="","自动",总支出!I2778)</f>
        <v>自动</v>
      </c>
      <c r="I2778" s="6" t="str">
        <f>IF(F2778="","",IFERROR(VLOOKUP(F2778,税费设置!$A$15:$B$27,2,FALSE),"含税不明"))</f>
        <v/>
      </c>
      <c r="J2778" s="6" t="str">
        <f t="shared" si="302"/>
        <v/>
      </c>
      <c r="K2778" s="6" t="str">
        <f>IF(AND(税费设置!$B$5="是",G2778="个人支出",J2778="应税"),"是","否")</f>
        <v>否</v>
      </c>
      <c r="L2778" s="8">
        <f t="shared" si="303"/>
        <v>0</v>
      </c>
      <c r="M2778" s="8">
        <f t="shared" si="304"/>
        <v>0</v>
      </c>
      <c r="N2778" s="8">
        <f t="shared" si="305"/>
        <v>0</v>
      </c>
      <c r="O2778" s="8">
        <f t="shared" si="306"/>
        <v>0</v>
      </c>
      <c r="P2778" s="8">
        <f>IF(K2778&lt;&gt;"是",0,IF(税费设置!$B$6="是",E2778/(1+税费设置!$B$10),E2778))</f>
        <v>0</v>
      </c>
      <c r="Q2778" s="8">
        <f>IF(K2778&lt;&gt;"是",0,P2778*税费设置!$B$8)</f>
        <v>0</v>
      </c>
      <c r="R2778" s="8">
        <f>IF(K2778&lt;&gt;"是",0,P2778*税费设置!$B$9)</f>
        <v>0</v>
      </c>
      <c r="S2778" s="8">
        <f t="shared" si="307"/>
        <v>0</v>
      </c>
    </row>
    <row r="2779" spans="1:19" ht="13.9">
      <c r="A2779" s="6" t="str">
        <f>IF(总支出!A2779="","",总支出!A2779)</f>
        <v/>
      </c>
      <c r="B2779" s="7" t="str">
        <f>IF(总支出!B2779="","",总支出!B2779)</f>
        <v/>
      </c>
      <c r="C2779" s="6" t="str">
        <f t="shared" si="301"/>
        <v/>
      </c>
      <c r="D2779" s="6" t="str">
        <f>IF(总支出!C2779="","",总支出!C2779)</f>
        <v/>
      </c>
      <c r="E2779" s="8" t="str">
        <f>IF(总支出!D2779="","",总支出!D2779)</f>
        <v/>
      </c>
      <c r="F2779" s="6" t="str">
        <f>IF(总支出!E2779="","",总支出!E2779)</f>
        <v/>
      </c>
      <c r="G2779" s="6" t="str">
        <f>IF(总支出!H2779="","",总支出!H2779)</f>
        <v/>
      </c>
      <c r="H2779" s="6" t="str">
        <f>IF(总支出!I2779="","自动",总支出!I2779)</f>
        <v>自动</v>
      </c>
      <c r="I2779" s="6" t="str">
        <f>IF(F2779="","",IFERROR(VLOOKUP(F2779,税费设置!$A$15:$B$27,2,FALSE),"含税不明"))</f>
        <v/>
      </c>
      <c r="J2779" s="6" t="str">
        <f t="shared" si="302"/>
        <v/>
      </c>
      <c r="K2779" s="6" t="str">
        <f>IF(AND(税费设置!$B$5="是",G2779="个人支出",J2779="应税"),"是","否")</f>
        <v>否</v>
      </c>
      <c r="L2779" s="8">
        <f t="shared" si="303"/>
        <v>0</v>
      </c>
      <c r="M2779" s="8">
        <f t="shared" si="304"/>
        <v>0</v>
      </c>
      <c r="N2779" s="8">
        <f t="shared" si="305"/>
        <v>0</v>
      </c>
      <c r="O2779" s="8">
        <f t="shared" si="306"/>
        <v>0</v>
      </c>
      <c r="P2779" s="8">
        <f>IF(K2779&lt;&gt;"是",0,IF(税费设置!$B$6="是",E2779/(1+税费设置!$B$10),E2779))</f>
        <v>0</v>
      </c>
      <c r="Q2779" s="8">
        <f>IF(K2779&lt;&gt;"是",0,P2779*税费设置!$B$8)</f>
        <v>0</v>
      </c>
      <c r="R2779" s="8">
        <f>IF(K2779&lt;&gt;"是",0,P2779*税费设置!$B$9)</f>
        <v>0</v>
      </c>
      <c r="S2779" s="8">
        <f t="shared" si="307"/>
        <v>0</v>
      </c>
    </row>
    <row r="2780" spans="1:19" ht="13.9">
      <c r="A2780" s="6" t="str">
        <f>IF(总支出!A2780="","",总支出!A2780)</f>
        <v/>
      </c>
      <c r="B2780" s="7" t="str">
        <f>IF(总支出!B2780="","",总支出!B2780)</f>
        <v/>
      </c>
      <c r="C2780" s="6" t="str">
        <f t="shared" si="301"/>
        <v/>
      </c>
      <c r="D2780" s="6" t="str">
        <f>IF(总支出!C2780="","",总支出!C2780)</f>
        <v/>
      </c>
      <c r="E2780" s="8" t="str">
        <f>IF(总支出!D2780="","",总支出!D2780)</f>
        <v/>
      </c>
      <c r="F2780" s="6" t="str">
        <f>IF(总支出!E2780="","",总支出!E2780)</f>
        <v/>
      </c>
      <c r="G2780" s="6" t="str">
        <f>IF(总支出!H2780="","",总支出!H2780)</f>
        <v/>
      </c>
      <c r="H2780" s="6" t="str">
        <f>IF(总支出!I2780="","自动",总支出!I2780)</f>
        <v>自动</v>
      </c>
      <c r="I2780" s="6" t="str">
        <f>IF(F2780="","",IFERROR(VLOOKUP(F2780,税费设置!$A$15:$B$27,2,FALSE),"含税不明"))</f>
        <v/>
      </c>
      <c r="J2780" s="6" t="str">
        <f t="shared" si="302"/>
        <v/>
      </c>
      <c r="K2780" s="6" t="str">
        <f>IF(AND(税费设置!$B$5="是",G2780="个人支出",J2780="应税"),"是","否")</f>
        <v>否</v>
      </c>
      <c r="L2780" s="8">
        <f t="shared" si="303"/>
        <v>0</v>
      </c>
      <c r="M2780" s="8">
        <f t="shared" si="304"/>
        <v>0</v>
      </c>
      <c r="N2780" s="8">
        <f t="shared" si="305"/>
        <v>0</v>
      </c>
      <c r="O2780" s="8">
        <f t="shared" si="306"/>
        <v>0</v>
      </c>
      <c r="P2780" s="8">
        <f>IF(K2780&lt;&gt;"是",0,IF(税费设置!$B$6="是",E2780/(1+税费设置!$B$10),E2780))</f>
        <v>0</v>
      </c>
      <c r="Q2780" s="8">
        <f>IF(K2780&lt;&gt;"是",0,P2780*税费设置!$B$8)</f>
        <v>0</v>
      </c>
      <c r="R2780" s="8">
        <f>IF(K2780&lt;&gt;"是",0,P2780*税费设置!$B$9)</f>
        <v>0</v>
      </c>
      <c r="S2780" s="8">
        <f t="shared" si="307"/>
        <v>0</v>
      </c>
    </row>
    <row r="2781" spans="1:19" ht="13.9">
      <c r="A2781" s="6" t="str">
        <f>IF(总支出!A2781="","",总支出!A2781)</f>
        <v/>
      </c>
      <c r="B2781" s="7" t="str">
        <f>IF(总支出!B2781="","",总支出!B2781)</f>
        <v/>
      </c>
      <c r="C2781" s="6" t="str">
        <f t="shared" si="301"/>
        <v/>
      </c>
      <c r="D2781" s="6" t="str">
        <f>IF(总支出!C2781="","",总支出!C2781)</f>
        <v/>
      </c>
      <c r="E2781" s="8" t="str">
        <f>IF(总支出!D2781="","",总支出!D2781)</f>
        <v/>
      </c>
      <c r="F2781" s="6" t="str">
        <f>IF(总支出!E2781="","",总支出!E2781)</f>
        <v/>
      </c>
      <c r="G2781" s="6" t="str">
        <f>IF(总支出!H2781="","",总支出!H2781)</f>
        <v/>
      </c>
      <c r="H2781" s="6" t="str">
        <f>IF(总支出!I2781="","自动",总支出!I2781)</f>
        <v>自动</v>
      </c>
      <c r="I2781" s="6" t="str">
        <f>IF(F2781="","",IFERROR(VLOOKUP(F2781,税费设置!$A$15:$B$27,2,FALSE),"含税不明"))</f>
        <v/>
      </c>
      <c r="J2781" s="6" t="str">
        <f t="shared" si="302"/>
        <v/>
      </c>
      <c r="K2781" s="6" t="str">
        <f>IF(AND(税费设置!$B$5="是",G2781="个人支出",J2781="应税"),"是","否")</f>
        <v>否</v>
      </c>
      <c r="L2781" s="8">
        <f t="shared" si="303"/>
        <v>0</v>
      </c>
      <c r="M2781" s="8">
        <f t="shared" si="304"/>
        <v>0</v>
      </c>
      <c r="N2781" s="8">
        <f t="shared" si="305"/>
        <v>0</v>
      </c>
      <c r="O2781" s="8">
        <f t="shared" si="306"/>
        <v>0</v>
      </c>
      <c r="P2781" s="8">
        <f>IF(K2781&lt;&gt;"是",0,IF(税费设置!$B$6="是",E2781/(1+税费设置!$B$10),E2781))</f>
        <v>0</v>
      </c>
      <c r="Q2781" s="8">
        <f>IF(K2781&lt;&gt;"是",0,P2781*税费设置!$B$8)</f>
        <v>0</v>
      </c>
      <c r="R2781" s="8">
        <f>IF(K2781&lt;&gt;"是",0,P2781*税费设置!$B$9)</f>
        <v>0</v>
      </c>
      <c r="S2781" s="8">
        <f t="shared" si="307"/>
        <v>0</v>
      </c>
    </row>
    <row r="2782" spans="1:19" ht="13.9">
      <c r="A2782" s="6" t="str">
        <f>IF(总支出!A2782="","",总支出!A2782)</f>
        <v/>
      </c>
      <c r="B2782" s="7" t="str">
        <f>IF(总支出!B2782="","",总支出!B2782)</f>
        <v/>
      </c>
      <c r="C2782" s="6" t="str">
        <f t="shared" si="301"/>
        <v/>
      </c>
      <c r="D2782" s="6" t="str">
        <f>IF(总支出!C2782="","",总支出!C2782)</f>
        <v/>
      </c>
      <c r="E2782" s="8" t="str">
        <f>IF(总支出!D2782="","",总支出!D2782)</f>
        <v/>
      </c>
      <c r="F2782" s="6" t="str">
        <f>IF(总支出!E2782="","",总支出!E2782)</f>
        <v/>
      </c>
      <c r="G2782" s="6" t="str">
        <f>IF(总支出!H2782="","",总支出!H2782)</f>
        <v/>
      </c>
      <c r="H2782" s="6" t="str">
        <f>IF(总支出!I2782="","自动",总支出!I2782)</f>
        <v>自动</v>
      </c>
      <c r="I2782" s="6" t="str">
        <f>IF(F2782="","",IFERROR(VLOOKUP(F2782,税费设置!$A$15:$B$27,2,FALSE),"含税不明"))</f>
        <v/>
      </c>
      <c r="J2782" s="6" t="str">
        <f t="shared" si="302"/>
        <v/>
      </c>
      <c r="K2782" s="6" t="str">
        <f>IF(AND(税费设置!$B$5="是",G2782="个人支出",J2782="应税"),"是","否")</f>
        <v>否</v>
      </c>
      <c r="L2782" s="8">
        <f t="shared" si="303"/>
        <v>0</v>
      </c>
      <c r="M2782" s="8">
        <f t="shared" si="304"/>
        <v>0</v>
      </c>
      <c r="N2782" s="8">
        <f t="shared" si="305"/>
        <v>0</v>
      </c>
      <c r="O2782" s="8">
        <f t="shared" si="306"/>
        <v>0</v>
      </c>
      <c r="P2782" s="8">
        <f>IF(K2782&lt;&gt;"是",0,IF(税费设置!$B$6="是",E2782/(1+税费设置!$B$10),E2782))</f>
        <v>0</v>
      </c>
      <c r="Q2782" s="8">
        <f>IF(K2782&lt;&gt;"是",0,P2782*税费设置!$B$8)</f>
        <v>0</v>
      </c>
      <c r="R2782" s="8">
        <f>IF(K2782&lt;&gt;"是",0,P2782*税费设置!$B$9)</f>
        <v>0</v>
      </c>
      <c r="S2782" s="8">
        <f t="shared" si="307"/>
        <v>0</v>
      </c>
    </row>
    <row r="2783" spans="1:19" ht="13.9">
      <c r="A2783" s="6" t="str">
        <f>IF(总支出!A2783="","",总支出!A2783)</f>
        <v/>
      </c>
      <c r="B2783" s="7" t="str">
        <f>IF(总支出!B2783="","",总支出!B2783)</f>
        <v/>
      </c>
      <c r="C2783" s="6" t="str">
        <f t="shared" si="301"/>
        <v/>
      </c>
      <c r="D2783" s="6" t="str">
        <f>IF(总支出!C2783="","",总支出!C2783)</f>
        <v/>
      </c>
      <c r="E2783" s="8" t="str">
        <f>IF(总支出!D2783="","",总支出!D2783)</f>
        <v/>
      </c>
      <c r="F2783" s="6" t="str">
        <f>IF(总支出!E2783="","",总支出!E2783)</f>
        <v/>
      </c>
      <c r="G2783" s="6" t="str">
        <f>IF(总支出!H2783="","",总支出!H2783)</f>
        <v/>
      </c>
      <c r="H2783" s="6" t="str">
        <f>IF(总支出!I2783="","自动",总支出!I2783)</f>
        <v>自动</v>
      </c>
      <c r="I2783" s="6" t="str">
        <f>IF(F2783="","",IFERROR(VLOOKUP(F2783,税费设置!$A$15:$B$27,2,FALSE),"含税不明"))</f>
        <v/>
      </c>
      <c r="J2783" s="6" t="str">
        <f t="shared" si="302"/>
        <v/>
      </c>
      <c r="K2783" s="6" t="str">
        <f>IF(AND(税费设置!$B$5="是",G2783="个人支出",J2783="应税"),"是","否")</f>
        <v>否</v>
      </c>
      <c r="L2783" s="8">
        <f t="shared" si="303"/>
        <v>0</v>
      </c>
      <c r="M2783" s="8">
        <f t="shared" si="304"/>
        <v>0</v>
      </c>
      <c r="N2783" s="8">
        <f t="shared" si="305"/>
        <v>0</v>
      </c>
      <c r="O2783" s="8">
        <f t="shared" si="306"/>
        <v>0</v>
      </c>
      <c r="P2783" s="8">
        <f>IF(K2783&lt;&gt;"是",0,IF(税费设置!$B$6="是",E2783/(1+税费设置!$B$10),E2783))</f>
        <v>0</v>
      </c>
      <c r="Q2783" s="8">
        <f>IF(K2783&lt;&gt;"是",0,P2783*税费设置!$B$8)</f>
        <v>0</v>
      </c>
      <c r="R2783" s="8">
        <f>IF(K2783&lt;&gt;"是",0,P2783*税费设置!$B$9)</f>
        <v>0</v>
      </c>
      <c r="S2783" s="8">
        <f t="shared" si="307"/>
        <v>0</v>
      </c>
    </row>
    <row r="2784" spans="1:19" ht="13.9">
      <c r="A2784" s="6" t="str">
        <f>IF(总支出!A2784="","",总支出!A2784)</f>
        <v/>
      </c>
      <c r="B2784" s="7" t="str">
        <f>IF(总支出!B2784="","",总支出!B2784)</f>
        <v/>
      </c>
      <c r="C2784" s="6" t="str">
        <f t="shared" si="301"/>
        <v/>
      </c>
      <c r="D2784" s="6" t="str">
        <f>IF(总支出!C2784="","",总支出!C2784)</f>
        <v/>
      </c>
      <c r="E2784" s="8" t="str">
        <f>IF(总支出!D2784="","",总支出!D2784)</f>
        <v/>
      </c>
      <c r="F2784" s="6" t="str">
        <f>IF(总支出!E2784="","",总支出!E2784)</f>
        <v/>
      </c>
      <c r="G2784" s="6" t="str">
        <f>IF(总支出!H2784="","",总支出!H2784)</f>
        <v/>
      </c>
      <c r="H2784" s="6" t="str">
        <f>IF(总支出!I2784="","自动",总支出!I2784)</f>
        <v>自动</v>
      </c>
      <c r="I2784" s="6" t="str">
        <f>IF(F2784="","",IFERROR(VLOOKUP(F2784,税费设置!$A$15:$B$27,2,FALSE),"含税不明"))</f>
        <v/>
      </c>
      <c r="J2784" s="6" t="str">
        <f t="shared" si="302"/>
        <v/>
      </c>
      <c r="K2784" s="6" t="str">
        <f>IF(AND(税费设置!$B$5="是",G2784="个人支出",J2784="应税"),"是","否")</f>
        <v>否</v>
      </c>
      <c r="L2784" s="8">
        <f t="shared" si="303"/>
        <v>0</v>
      </c>
      <c r="M2784" s="8">
        <f t="shared" si="304"/>
        <v>0</v>
      </c>
      <c r="N2784" s="8">
        <f t="shared" si="305"/>
        <v>0</v>
      </c>
      <c r="O2784" s="8">
        <f t="shared" si="306"/>
        <v>0</v>
      </c>
      <c r="P2784" s="8">
        <f>IF(K2784&lt;&gt;"是",0,IF(税费设置!$B$6="是",E2784/(1+税费设置!$B$10),E2784))</f>
        <v>0</v>
      </c>
      <c r="Q2784" s="8">
        <f>IF(K2784&lt;&gt;"是",0,P2784*税费设置!$B$8)</f>
        <v>0</v>
      </c>
      <c r="R2784" s="8">
        <f>IF(K2784&lt;&gt;"是",0,P2784*税费设置!$B$9)</f>
        <v>0</v>
      </c>
      <c r="S2784" s="8">
        <f t="shared" si="307"/>
        <v>0</v>
      </c>
    </row>
    <row r="2785" spans="1:19" ht="13.9">
      <c r="A2785" s="6" t="str">
        <f>IF(总支出!A2785="","",总支出!A2785)</f>
        <v/>
      </c>
      <c r="B2785" s="7" t="str">
        <f>IF(总支出!B2785="","",总支出!B2785)</f>
        <v/>
      </c>
      <c r="C2785" s="6" t="str">
        <f t="shared" si="301"/>
        <v/>
      </c>
      <c r="D2785" s="6" t="str">
        <f>IF(总支出!C2785="","",总支出!C2785)</f>
        <v/>
      </c>
      <c r="E2785" s="8" t="str">
        <f>IF(总支出!D2785="","",总支出!D2785)</f>
        <v/>
      </c>
      <c r="F2785" s="6" t="str">
        <f>IF(总支出!E2785="","",总支出!E2785)</f>
        <v/>
      </c>
      <c r="G2785" s="6" t="str">
        <f>IF(总支出!H2785="","",总支出!H2785)</f>
        <v/>
      </c>
      <c r="H2785" s="6" t="str">
        <f>IF(总支出!I2785="","自动",总支出!I2785)</f>
        <v>自动</v>
      </c>
      <c r="I2785" s="6" t="str">
        <f>IF(F2785="","",IFERROR(VLOOKUP(F2785,税费设置!$A$15:$B$27,2,FALSE),"含税不明"))</f>
        <v/>
      </c>
      <c r="J2785" s="6" t="str">
        <f t="shared" si="302"/>
        <v/>
      </c>
      <c r="K2785" s="6" t="str">
        <f>IF(AND(税费设置!$B$5="是",G2785="个人支出",J2785="应税"),"是","否")</f>
        <v>否</v>
      </c>
      <c r="L2785" s="8">
        <f t="shared" si="303"/>
        <v>0</v>
      </c>
      <c r="M2785" s="8">
        <f t="shared" si="304"/>
        <v>0</v>
      </c>
      <c r="N2785" s="8">
        <f t="shared" si="305"/>
        <v>0</v>
      </c>
      <c r="O2785" s="8">
        <f t="shared" si="306"/>
        <v>0</v>
      </c>
      <c r="P2785" s="8">
        <f>IF(K2785&lt;&gt;"是",0,IF(税费设置!$B$6="是",E2785/(1+税费设置!$B$10),E2785))</f>
        <v>0</v>
      </c>
      <c r="Q2785" s="8">
        <f>IF(K2785&lt;&gt;"是",0,P2785*税费设置!$B$8)</f>
        <v>0</v>
      </c>
      <c r="R2785" s="8">
        <f>IF(K2785&lt;&gt;"是",0,P2785*税费设置!$B$9)</f>
        <v>0</v>
      </c>
      <c r="S2785" s="8">
        <f t="shared" si="307"/>
        <v>0</v>
      </c>
    </row>
    <row r="2786" spans="1:19" ht="13.9">
      <c r="A2786" s="6" t="str">
        <f>IF(总支出!A2786="","",总支出!A2786)</f>
        <v/>
      </c>
      <c r="B2786" s="7" t="str">
        <f>IF(总支出!B2786="","",总支出!B2786)</f>
        <v/>
      </c>
      <c r="C2786" s="6" t="str">
        <f t="shared" si="301"/>
        <v/>
      </c>
      <c r="D2786" s="6" t="str">
        <f>IF(总支出!C2786="","",总支出!C2786)</f>
        <v/>
      </c>
      <c r="E2786" s="8" t="str">
        <f>IF(总支出!D2786="","",总支出!D2786)</f>
        <v/>
      </c>
      <c r="F2786" s="6" t="str">
        <f>IF(总支出!E2786="","",总支出!E2786)</f>
        <v/>
      </c>
      <c r="G2786" s="6" t="str">
        <f>IF(总支出!H2786="","",总支出!H2786)</f>
        <v/>
      </c>
      <c r="H2786" s="6" t="str">
        <f>IF(总支出!I2786="","自动",总支出!I2786)</f>
        <v>自动</v>
      </c>
      <c r="I2786" s="6" t="str">
        <f>IF(F2786="","",IFERROR(VLOOKUP(F2786,税费设置!$A$15:$B$27,2,FALSE),"含税不明"))</f>
        <v/>
      </c>
      <c r="J2786" s="6" t="str">
        <f t="shared" si="302"/>
        <v/>
      </c>
      <c r="K2786" s="6" t="str">
        <f>IF(AND(税费设置!$B$5="是",G2786="个人支出",J2786="应税"),"是","否")</f>
        <v>否</v>
      </c>
      <c r="L2786" s="8">
        <f t="shared" si="303"/>
        <v>0</v>
      </c>
      <c r="M2786" s="8">
        <f t="shared" si="304"/>
        <v>0</v>
      </c>
      <c r="N2786" s="8">
        <f t="shared" si="305"/>
        <v>0</v>
      </c>
      <c r="O2786" s="8">
        <f t="shared" si="306"/>
        <v>0</v>
      </c>
      <c r="P2786" s="8">
        <f>IF(K2786&lt;&gt;"是",0,IF(税费设置!$B$6="是",E2786/(1+税费设置!$B$10),E2786))</f>
        <v>0</v>
      </c>
      <c r="Q2786" s="8">
        <f>IF(K2786&lt;&gt;"是",0,P2786*税费设置!$B$8)</f>
        <v>0</v>
      </c>
      <c r="R2786" s="8">
        <f>IF(K2786&lt;&gt;"是",0,P2786*税费设置!$B$9)</f>
        <v>0</v>
      </c>
      <c r="S2786" s="8">
        <f t="shared" si="307"/>
        <v>0</v>
      </c>
    </row>
    <row r="2787" spans="1:19" ht="13.9">
      <c r="A2787" s="6" t="str">
        <f>IF(总支出!A2787="","",总支出!A2787)</f>
        <v/>
      </c>
      <c r="B2787" s="7" t="str">
        <f>IF(总支出!B2787="","",总支出!B2787)</f>
        <v/>
      </c>
      <c r="C2787" s="6" t="str">
        <f t="shared" si="301"/>
        <v/>
      </c>
      <c r="D2787" s="6" t="str">
        <f>IF(总支出!C2787="","",总支出!C2787)</f>
        <v/>
      </c>
      <c r="E2787" s="8" t="str">
        <f>IF(总支出!D2787="","",总支出!D2787)</f>
        <v/>
      </c>
      <c r="F2787" s="6" t="str">
        <f>IF(总支出!E2787="","",总支出!E2787)</f>
        <v/>
      </c>
      <c r="G2787" s="6" t="str">
        <f>IF(总支出!H2787="","",总支出!H2787)</f>
        <v/>
      </c>
      <c r="H2787" s="6" t="str">
        <f>IF(总支出!I2787="","自动",总支出!I2787)</f>
        <v>自动</v>
      </c>
      <c r="I2787" s="6" t="str">
        <f>IF(F2787="","",IFERROR(VLOOKUP(F2787,税费设置!$A$15:$B$27,2,FALSE),"含税不明"))</f>
        <v/>
      </c>
      <c r="J2787" s="6" t="str">
        <f t="shared" si="302"/>
        <v/>
      </c>
      <c r="K2787" s="6" t="str">
        <f>IF(AND(税费设置!$B$5="是",G2787="个人支出",J2787="应税"),"是","否")</f>
        <v>否</v>
      </c>
      <c r="L2787" s="8">
        <f t="shared" si="303"/>
        <v>0</v>
      </c>
      <c r="M2787" s="8">
        <f t="shared" si="304"/>
        <v>0</v>
      </c>
      <c r="N2787" s="8">
        <f t="shared" si="305"/>
        <v>0</v>
      </c>
      <c r="O2787" s="8">
        <f t="shared" si="306"/>
        <v>0</v>
      </c>
      <c r="P2787" s="8">
        <f>IF(K2787&lt;&gt;"是",0,IF(税费设置!$B$6="是",E2787/(1+税费设置!$B$10),E2787))</f>
        <v>0</v>
      </c>
      <c r="Q2787" s="8">
        <f>IF(K2787&lt;&gt;"是",0,P2787*税费设置!$B$8)</f>
        <v>0</v>
      </c>
      <c r="R2787" s="8">
        <f>IF(K2787&lt;&gt;"是",0,P2787*税费设置!$B$9)</f>
        <v>0</v>
      </c>
      <c r="S2787" s="8">
        <f t="shared" si="307"/>
        <v>0</v>
      </c>
    </row>
    <row r="2788" spans="1:19" ht="13.9">
      <c r="A2788" s="6" t="str">
        <f>IF(总支出!A2788="","",总支出!A2788)</f>
        <v/>
      </c>
      <c r="B2788" s="7" t="str">
        <f>IF(总支出!B2788="","",总支出!B2788)</f>
        <v/>
      </c>
      <c r="C2788" s="6" t="str">
        <f t="shared" si="301"/>
        <v/>
      </c>
      <c r="D2788" s="6" t="str">
        <f>IF(总支出!C2788="","",总支出!C2788)</f>
        <v/>
      </c>
      <c r="E2788" s="8" t="str">
        <f>IF(总支出!D2788="","",总支出!D2788)</f>
        <v/>
      </c>
      <c r="F2788" s="6" t="str">
        <f>IF(总支出!E2788="","",总支出!E2788)</f>
        <v/>
      </c>
      <c r="G2788" s="6" t="str">
        <f>IF(总支出!H2788="","",总支出!H2788)</f>
        <v/>
      </c>
      <c r="H2788" s="6" t="str">
        <f>IF(总支出!I2788="","自动",总支出!I2788)</f>
        <v>自动</v>
      </c>
      <c r="I2788" s="6" t="str">
        <f>IF(F2788="","",IFERROR(VLOOKUP(F2788,税费设置!$A$15:$B$27,2,FALSE),"含税不明"))</f>
        <v/>
      </c>
      <c r="J2788" s="6" t="str">
        <f t="shared" si="302"/>
        <v/>
      </c>
      <c r="K2788" s="6" t="str">
        <f>IF(AND(税费设置!$B$5="是",G2788="个人支出",J2788="应税"),"是","否")</f>
        <v>否</v>
      </c>
      <c r="L2788" s="8">
        <f t="shared" si="303"/>
        <v>0</v>
      </c>
      <c r="M2788" s="8">
        <f t="shared" si="304"/>
        <v>0</v>
      </c>
      <c r="N2788" s="8">
        <f t="shared" si="305"/>
        <v>0</v>
      </c>
      <c r="O2788" s="8">
        <f t="shared" si="306"/>
        <v>0</v>
      </c>
      <c r="P2788" s="8">
        <f>IF(K2788&lt;&gt;"是",0,IF(税费设置!$B$6="是",E2788/(1+税费设置!$B$10),E2788))</f>
        <v>0</v>
      </c>
      <c r="Q2788" s="8">
        <f>IF(K2788&lt;&gt;"是",0,P2788*税费设置!$B$8)</f>
        <v>0</v>
      </c>
      <c r="R2788" s="8">
        <f>IF(K2788&lt;&gt;"是",0,P2788*税费设置!$B$9)</f>
        <v>0</v>
      </c>
      <c r="S2788" s="8">
        <f t="shared" si="307"/>
        <v>0</v>
      </c>
    </row>
    <row r="2789" spans="1:19" ht="13.9">
      <c r="A2789" s="6" t="str">
        <f>IF(总支出!A2789="","",总支出!A2789)</f>
        <v/>
      </c>
      <c r="B2789" s="7" t="str">
        <f>IF(总支出!B2789="","",总支出!B2789)</f>
        <v/>
      </c>
      <c r="C2789" s="6" t="str">
        <f t="shared" si="301"/>
        <v/>
      </c>
      <c r="D2789" s="6" t="str">
        <f>IF(总支出!C2789="","",总支出!C2789)</f>
        <v/>
      </c>
      <c r="E2789" s="8" t="str">
        <f>IF(总支出!D2789="","",总支出!D2789)</f>
        <v/>
      </c>
      <c r="F2789" s="6" t="str">
        <f>IF(总支出!E2789="","",总支出!E2789)</f>
        <v/>
      </c>
      <c r="G2789" s="6" t="str">
        <f>IF(总支出!H2789="","",总支出!H2789)</f>
        <v/>
      </c>
      <c r="H2789" s="6" t="str">
        <f>IF(总支出!I2789="","自动",总支出!I2789)</f>
        <v>自动</v>
      </c>
      <c r="I2789" s="6" t="str">
        <f>IF(F2789="","",IFERROR(VLOOKUP(F2789,税费设置!$A$15:$B$27,2,FALSE),"含税不明"))</f>
        <v/>
      </c>
      <c r="J2789" s="6" t="str">
        <f t="shared" si="302"/>
        <v/>
      </c>
      <c r="K2789" s="6" t="str">
        <f>IF(AND(税费设置!$B$5="是",G2789="个人支出",J2789="应税"),"是","否")</f>
        <v>否</v>
      </c>
      <c r="L2789" s="8">
        <f t="shared" si="303"/>
        <v>0</v>
      </c>
      <c r="M2789" s="8">
        <f t="shared" si="304"/>
        <v>0</v>
      </c>
      <c r="N2789" s="8">
        <f t="shared" si="305"/>
        <v>0</v>
      </c>
      <c r="O2789" s="8">
        <f t="shared" si="306"/>
        <v>0</v>
      </c>
      <c r="P2789" s="8">
        <f>IF(K2789&lt;&gt;"是",0,IF(税费设置!$B$6="是",E2789/(1+税费设置!$B$10),E2789))</f>
        <v>0</v>
      </c>
      <c r="Q2789" s="8">
        <f>IF(K2789&lt;&gt;"是",0,P2789*税费设置!$B$8)</f>
        <v>0</v>
      </c>
      <c r="R2789" s="8">
        <f>IF(K2789&lt;&gt;"是",0,P2789*税费设置!$B$9)</f>
        <v>0</v>
      </c>
      <c r="S2789" s="8">
        <f t="shared" si="307"/>
        <v>0</v>
      </c>
    </row>
    <row r="2790" spans="1:19" ht="13.9">
      <c r="A2790" s="6" t="str">
        <f>IF(总支出!A2790="","",总支出!A2790)</f>
        <v/>
      </c>
      <c r="B2790" s="7" t="str">
        <f>IF(总支出!B2790="","",总支出!B2790)</f>
        <v/>
      </c>
      <c r="C2790" s="6" t="str">
        <f t="shared" si="301"/>
        <v/>
      </c>
      <c r="D2790" s="6" t="str">
        <f>IF(总支出!C2790="","",总支出!C2790)</f>
        <v/>
      </c>
      <c r="E2790" s="8" t="str">
        <f>IF(总支出!D2790="","",总支出!D2790)</f>
        <v/>
      </c>
      <c r="F2790" s="6" t="str">
        <f>IF(总支出!E2790="","",总支出!E2790)</f>
        <v/>
      </c>
      <c r="G2790" s="6" t="str">
        <f>IF(总支出!H2790="","",总支出!H2790)</f>
        <v/>
      </c>
      <c r="H2790" s="6" t="str">
        <f>IF(总支出!I2790="","自动",总支出!I2790)</f>
        <v>自动</v>
      </c>
      <c r="I2790" s="6" t="str">
        <f>IF(F2790="","",IFERROR(VLOOKUP(F2790,税费设置!$A$15:$B$27,2,FALSE),"含税不明"))</f>
        <v/>
      </c>
      <c r="J2790" s="6" t="str">
        <f t="shared" si="302"/>
        <v/>
      </c>
      <c r="K2790" s="6" t="str">
        <f>IF(AND(税费设置!$B$5="是",G2790="个人支出",J2790="应税"),"是","否")</f>
        <v>否</v>
      </c>
      <c r="L2790" s="8">
        <f t="shared" si="303"/>
        <v>0</v>
      </c>
      <c r="M2790" s="8">
        <f t="shared" si="304"/>
        <v>0</v>
      </c>
      <c r="N2790" s="8">
        <f t="shared" si="305"/>
        <v>0</v>
      </c>
      <c r="O2790" s="8">
        <f t="shared" si="306"/>
        <v>0</v>
      </c>
      <c r="P2790" s="8">
        <f>IF(K2790&lt;&gt;"是",0,IF(税费设置!$B$6="是",E2790/(1+税费设置!$B$10),E2790))</f>
        <v>0</v>
      </c>
      <c r="Q2790" s="8">
        <f>IF(K2790&lt;&gt;"是",0,P2790*税费设置!$B$8)</f>
        <v>0</v>
      </c>
      <c r="R2790" s="8">
        <f>IF(K2790&lt;&gt;"是",0,P2790*税费设置!$B$9)</f>
        <v>0</v>
      </c>
      <c r="S2790" s="8">
        <f t="shared" si="307"/>
        <v>0</v>
      </c>
    </row>
    <row r="2791" spans="1:19" ht="13.9">
      <c r="A2791" s="6" t="str">
        <f>IF(总支出!A2791="","",总支出!A2791)</f>
        <v/>
      </c>
      <c r="B2791" s="7" t="str">
        <f>IF(总支出!B2791="","",总支出!B2791)</f>
        <v/>
      </c>
      <c r="C2791" s="6" t="str">
        <f t="shared" si="301"/>
        <v/>
      </c>
      <c r="D2791" s="6" t="str">
        <f>IF(总支出!C2791="","",总支出!C2791)</f>
        <v/>
      </c>
      <c r="E2791" s="8" t="str">
        <f>IF(总支出!D2791="","",总支出!D2791)</f>
        <v/>
      </c>
      <c r="F2791" s="6" t="str">
        <f>IF(总支出!E2791="","",总支出!E2791)</f>
        <v/>
      </c>
      <c r="G2791" s="6" t="str">
        <f>IF(总支出!H2791="","",总支出!H2791)</f>
        <v/>
      </c>
      <c r="H2791" s="6" t="str">
        <f>IF(总支出!I2791="","自动",总支出!I2791)</f>
        <v>自动</v>
      </c>
      <c r="I2791" s="6" t="str">
        <f>IF(F2791="","",IFERROR(VLOOKUP(F2791,税费设置!$A$15:$B$27,2,FALSE),"含税不明"))</f>
        <v/>
      </c>
      <c r="J2791" s="6" t="str">
        <f t="shared" si="302"/>
        <v/>
      </c>
      <c r="K2791" s="6" t="str">
        <f>IF(AND(税费设置!$B$5="是",G2791="个人支出",J2791="应税"),"是","否")</f>
        <v>否</v>
      </c>
      <c r="L2791" s="8">
        <f t="shared" si="303"/>
        <v>0</v>
      </c>
      <c r="M2791" s="8">
        <f t="shared" si="304"/>
        <v>0</v>
      </c>
      <c r="N2791" s="8">
        <f t="shared" si="305"/>
        <v>0</v>
      </c>
      <c r="O2791" s="8">
        <f t="shared" si="306"/>
        <v>0</v>
      </c>
      <c r="P2791" s="8">
        <f>IF(K2791&lt;&gt;"是",0,IF(税费设置!$B$6="是",E2791/(1+税费设置!$B$10),E2791))</f>
        <v>0</v>
      </c>
      <c r="Q2791" s="8">
        <f>IF(K2791&lt;&gt;"是",0,P2791*税费设置!$B$8)</f>
        <v>0</v>
      </c>
      <c r="R2791" s="8">
        <f>IF(K2791&lt;&gt;"是",0,P2791*税费设置!$B$9)</f>
        <v>0</v>
      </c>
      <c r="S2791" s="8">
        <f t="shared" si="307"/>
        <v>0</v>
      </c>
    </row>
    <row r="2792" spans="1:19" ht="13.9">
      <c r="A2792" s="6" t="str">
        <f>IF(总支出!A2792="","",总支出!A2792)</f>
        <v/>
      </c>
      <c r="B2792" s="7" t="str">
        <f>IF(总支出!B2792="","",总支出!B2792)</f>
        <v/>
      </c>
      <c r="C2792" s="6" t="str">
        <f t="shared" si="301"/>
        <v/>
      </c>
      <c r="D2792" s="6" t="str">
        <f>IF(总支出!C2792="","",总支出!C2792)</f>
        <v/>
      </c>
      <c r="E2792" s="8" t="str">
        <f>IF(总支出!D2792="","",总支出!D2792)</f>
        <v/>
      </c>
      <c r="F2792" s="6" t="str">
        <f>IF(总支出!E2792="","",总支出!E2792)</f>
        <v/>
      </c>
      <c r="G2792" s="6" t="str">
        <f>IF(总支出!H2792="","",总支出!H2792)</f>
        <v/>
      </c>
      <c r="H2792" s="6" t="str">
        <f>IF(总支出!I2792="","自动",总支出!I2792)</f>
        <v>自动</v>
      </c>
      <c r="I2792" s="6" t="str">
        <f>IF(F2792="","",IFERROR(VLOOKUP(F2792,税费设置!$A$15:$B$27,2,FALSE),"含税不明"))</f>
        <v/>
      </c>
      <c r="J2792" s="6" t="str">
        <f t="shared" si="302"/>
        <v/>
      </c>
      <c r="K2792" s="6" t="str">
        <f>IF(AND(税费设置!$B$5="是",G2792="个人支出",J2792="应税"),"是","否")</f>
        <v>否</v>
      </c>
      <c r="L2792" s="8">
        <f t="shared" si="303"/>
        <v>0</v>
      </c>
      <c r="M2792" s="8">
        <f t="shared" si="304"/>
        <v>0</v>
      </c>
      <c r="N2792" s="8">
        <f t="shared" si="305"/>
        <v>0</v>
      </c>
      <c r="O2792" s="8">
        <f t="shared" si="306"/>
        <v>0</v>
      </c>
      <c r="P2792" s="8">
        <f>IF(K2792&lt;&gt;"是",0,IF(税费设置!$B$6="是",E2792/(1+税费设置!$B$10),E2792))</f>
        <v>0</v>
      </c>
      <c r="Q2792" s="8">
        <f>IF(K2792&lt;&gt;"是",0,P2792*税费设置!$B$8)</f>
        <v>0</v>
      </c>
      <c r="R2792" s="8">
        <f>IF(K2792&lt;&gt;"是",0,P2792*税费设置!$B$9)</f>
        <v>0</v>
      </c>
      <c r="S2792" s="8">
        <f t="shared" si="307"/>
        <v>0</v>
      </c>
    </row>
    <row r="2793" spans="1:19" ht="13.9">
      <c r="A2793" s="6" t="str">
        <f>IF(总支出!A2793="","",总支出!A2793)</f>
        <v/>
      </c>
      <c r="B2793" s="7" t="str">
        <f>IF(总支出!B2793="","",总支出!B2793)</f>
        <v/>
      </c>
      <c r="C2793" s="6" t="str">
        <f t="shared" si="301"/>
        <v/>
      </c>
      <c r="D2793" s="6" t="str">
        <f>IF(总支出!C2793="","",总支出!C2793)</f>
        <v/>
      </c>
      <c r="E2793" s="8" t="str">
        <f>IF(总支出!D2793="","",总支出!D2793)</f>
        <v/>
      </c>
      <c r="F2793" s="6" t="str">
        <f>IF(总支出!E2793="","",总支出!E2793)</f>
        <v/>
      </c>
      <c r="G2793" s="6" t="str">
        <f>IF(总支出!H2793="","",总支出!H2793)</f>
        <v/>
      </c>
      <c r="H2793" s="6" t="str">
        <f>IF(总支出!I2793="","自动",总支出!I2793)</f>
        <v>自动</v>
      </c>
      <c r="I2793" s="6" t="str">
        <f>IF(F2793="","",IFERROR(VLOOKUP(F2793,税费设置!$A$15:$B$27,2,FALSE),"含税不明"))</f>
        <v/>
      </c>
      <c r="J2793" s="6" t="str">
        <f t="shared" si="302"/>
        <v/>
      </c>
      <c r="K2793" s="6" t="str">
        <f>IF(AND(税费设置!$B$5="是",G2793="个人支出",J2793="应税"),"是","否")</f>
        <v>否</v>
      </c>
      <c r="L2793" s="8">
        <f t="shared" si="303"/>
        <v>0</v>
      </c>
      <c r="M2793" s="8">
        <f t="shared" si="304"/>
        <v>0</v>
      </c>
      <c r="N2793" s="8">
        <f t="shared" si="305"/>
        <v>0</v>
      </c>
      <c r="O2793" s="8">
        <f t="shared" si="306"/>
        <v>0</v>
      </c>
      <c r="P2793" s="8">
        <f>IF(K2793&lt;&gt;"是",0,IF(税费设置!$B$6="是",E2793/(1+税费设置!$B$10),E2793))</f>
        <v>0</v>
      </c>
      <c r="Q2793" s="8">
        <f>IF(K2793&lt;&gt;"是",0,P2793*税费设置!$B$8)</f>
        <v>0</v>
      </c>
      <c r="R2793" s="8">
        <f>IF(K2793&lt;&gt;"是",0,P2793*税费设置!$B$9)</f>
        <v>0</v>
      </c>
      <c r="S2793" s="8">
        <f t="shared" si="307"/>
        <v>0</v>
      </c>
    </row>
    <row r="2794" spans="1:19" ht="13.9">
      <c r="A2794" s="6" t="str">
        <f>IF(总支出!A2794="","",总支出!A2794)</f>
        <v/>
      </c>
      <c r="B2794" s="7" t="str">
        <f>IF(总支出!B2794="","",总支出!B2794)</f>
        <v/>
      </c>
      <c r="C2794" s="6" t="str">
        <f t="shared" si="301"/>
        <v/>
      </c>
      <c r="D2794" s="6" t="str">
        <f>IF(总支出!C2794="","",总支出!C2794)</f>
        <v/>
      </c>
      <c r="E2794" s="8" t="str">
        <f>IF(总支出!D2794="","",总支出!D2794)</f>
        <v/>
      </c>
      <c r="F2794" s="6" t="str">
        <f>IF(总支出!E2794="","",总支出!E2794)</f>
        <v/>
      </c>
      <c r="G2794" s="6" t="str">
        <f>IF(总支出!H2794="","",总支出!H2794)</f>
        <v/>
      </c>
      <c r="H2794" s="6" t="str">
        <f>IF(总支出!I2794="","自动",总支出!I2794)</f>
        <v>自动</v>
      </c>
      <c r="I2794" s="6" t="str">
        <f>IF(F2794="","",IFERROR(VLOOKUP(F2794,税费设置!$A$15:$B$27,2,FALSE),"含税不明"))</f>
        <v/>
      </c>
      <c r="J2794" s="6" t="str">
        <f t="shared" si="302"/>
        <v/>
      </c>
      <c r="K2794" s="6" t="str">
        <f>IF(AND(税费设置!$B$5="是",G2794="个人支出",J2794="应税"),"是","否")</f>
        <v>否</v>
      </c>
      <c r="L2794" s="8">
        <f t="shared" si="303"/>
        <v>0</v>
      </c>
      <c r="M2794" s="8">
        <f t="shared" si="304"/>
        <v>0</v>
      </c>
      <c r="N2794" s="8">
        <f t="shared" si="305"/>
        <v>0</v>
      </c>
      <c r="O2794" s="8">
        <f t="shared" si="306"/>
        <v>0</v>
      </c>
      <c r="P2794" s="8">
        <f>IF(K2794&lt;&gt;"是",0,IF(税费设置!$B$6="是",E2794/(1+税费设置!$B$10),E2794))</f>
        <v>0</v>
      </c>
      <c r="Q2794" s="8">
        <f>IF(K2794&lt;&gt;"是",0,P2794*税费设置!$B$8)</f>
        <v>0</v>
      </c>
      <c r="R2794" s="8">
        <f>IF(K2794&lt;&gt;"是",0,P2794*税费设置!$B$9)</f>
        <v>0</v>
      </c>
      <c r="S2794" s="8">
        <f t="shared" si="307"/>
        <v>0</v>
      </c>
    </row>
    <row r="2795" spans="1:19" ht="13.9">
      <c r="A2795" s="6" t="str">
        <f>IF(总支出!A2795="","",总支出!A2795)</f>
        <v/>
      </c>
      <c r="B2795" s="7" t="str">
        <f>IF(总支出!B2795="","",总支出!B2795)</f>
        <v/>
      </c>
      <c r="C2795" s="6" t="str">
        <f t="shared" si="301"/>
        <v/>
      </c>
      <c r="D2795" s="6" t="str">
        <f>IF(总支出!C2795="","",总支出!C2795)</f>
        <v/>
      </c>
      <c r="E2795" s="8" t="str">
        <f>IF(总支出!D2795="","",总支出!D2795)</f>
        <v/>
      </c>
      <c r="F2795" s="6" t="str">
        <f>IF(总支出!E2795="","",总支出!E2795)</f>
        <v/>
      </c>
      <c r="G2795" s="6" t="str">
        <f>IF(总支出!H2795="","",总支出!H2795)</f>
        <v/>
      </c>
      <c r="H2795" s="6" t="str">
        <f>IF(总支出!I2795="","自动",总支出!I2795)</f>
        <v>自动</v>
      </c>
      <c r="I2795" s="6" t="str">
        <f>IF(F2795="","",IFERROR(VLOOKUP(F2795,税费设置!$A$15:$B$27,2,FALSE),"含税不明"))</f>
        <v/>
      </c>
      <c r="J2795" s="6" t="str">
        <f t="shared" si="302"/>
        <v/>
      </c>
      <c r="K2795" s="6" t="str">
        <f>IF(AND(税费设置!$B$5="是",G2795="个人支出",J2795="应税"),"是","否")</f>
        <v>否</v>
      </c>
      <c r="L2795" s="8">
        <f t="shared" si="303"/>
        <v>0</v>
      </c>
      <c r="M2795" s="8">
        <f t="shared" si="304"/>
        <v>0</v>
      </c>
      <c r="N2795" s="8">
        <f t="shared" si="305"/>
        <v>0</v>
      </c>
      <c r="O2795" s="8">
        <f t="shared" si="306"/>
        <v>0</v>
      </c>
      <c r="P2795" s="8">
        <f>IF(K2795&lt;&gt;"是",0,IF(税费设置!$B$6="是",E2795/(1+税费设置!$B$10),E2795))</f>
        <v>0</v>
      </c>
      <c r="Q2795" s="8">
        <f>IF(K2795&lt;&gt;"是",0,P2795*税费设置!$B$8)</f>
        <v>0</v>
      </c>
      <c r="R2795" s="8">
        <f>IF(K2795&lt;&gt;"是",0,P2795*税费设置!$B$9)</f>
        <v>0</v>
      </c>
      <c r="S2795" s="8">
        <f t="shared" si="307"/>
        <v>0</v>
      </c>
    </row>
    <row r="2796" spans="1:19" ht="13.9">
      <c r="A2796" s="6" t="str">
        <f>IF(总支出!A2796="","",总支出!A2796)</f>
        <v/>
      </c>
      <c r="B2796" s="7" t="str">
        <f>IF(总支出!B2796="","",总支出!B2796)</f>
        <v/>
      </c>
      <c r="C2796" s="6" t="str">
        <f t="shared" si="301"/>
        <v/>
      </c>
      <c r="D2796" s="6" t="str">
        <f>IF(总支出!C2796="","",总支出!C2796)</f>
        <v/>
      </c>
      <c r="E2796" s="8" t="str">
        <f>IF(总支出!D2796="","",总支出!D2796)</f>
        <v/>
      </c>
      <c r="F2796" s="6" t="str">
        <f>IF(总支出!E2796="","",总支出!E2796)</f>
        <v/>
      </c>
      <c r="G2796" s="6" t="str">
        <f>IF(总支出!H2796="","",总支出!H2796)</f>
        <v/>
      </c>
      <c r="H2796" s="6" t="str">
        <f>IF(总支出!I2796="","自动",总支出!I2796)</f>
        <v>自动</v>
      </c>
      <c r="I2796" s="6" t="str">
        <f>IF(F2796="","",IFERROR(VLOOKUP(F2796,税费设置!$A$15:$B$27,2,FALSE),"含税不明"))</f>
        <v/>
      </c>
      <c r="J2796" s="6" t="str">
        <f t="shared" si="302"/>
        <v/>
      </c>
      <c r="K2796" s="6" t="str">
        <f>IF(AND(税费设置!$B$5="是",G2796="个人支出",J2796="应税"),"是","否")</f>
        <v>否</v>
      </c>
      <c r="L2796" s="8">
        <f t="shared" si="303"/>
        <v>0</v>
      </c>
      <c r="M2796" s="8">
        <f t="shared" si="304"/>
        <v>0</v>
      </c>
      <c r="N2796" s="8">
        <f t="shared" si="305"/>
        <v>0</v>
      </c>
      <c r="O2796" s="8">
        <f t="shared" si="306"/>
        <v>0</v>
      </c>
      <c r="P2796" s="8">
        <f>IF(K2796&lt;&gt;"是",0,IF(税费设置!$B$6="是",E2796/(1+税费设置!$B$10),E2796))</f>
        <v>0</v>
      </c>
      <c r="Q2796" s="8">
        <f>IF(K2796&lt;&gt;"是",0,P2796*税费设置!$B$8)</f>
        <v>0</v>
      </c>
      <c r="R2796" s="8">
        <f>IF(K2796&lt;&gt;"是",0,P2796*税费设置!$B$9)</f>
        <v>0</v>
      </c>
      <c r="S2796" s="8">
        <f t="shared" si="307"/>
        <v>0</v>
      </c>
    </row>
    <row r="2797" spans="1:19" ht="13.9">
      <c r="A2797" s="6" t="str">
        <f>IF(总支出!A2797="","",总支出!A2797)</f>
        <v/>
      </c>
      <c r="B2797" s="7" t="str">
        <f>IF(总支出!B2797="","",总支出!B2797)</f>
        <v/>
      </c>
      <c r="C2797" s="6" t="str">
        <f t="shared" si="301"/>
        <v/>
      </c>
      <c r="D2797" s="6" t="str">
        <f>IF(总支出!C2797="","",总支出!C2797)</f>
        <v/>
      </c>
      <c r="E2797" s="8" t="str">
        <f>IF(总支出!D2797="","",总支出!D2797)</f>
        <v/>
      </c>
      <c r="F2797" s="6" t="str">
        <f>IF(总支出!E2797="","",总支出!E2797)</f>
        <v/>
      </c>
      <c r="G2797" s="6" t="str">
        <f>IF(总支出!H2797="","",总支出!H2797)</f>
        <v/>
      </c>
      <c r="H2797" s="6" t="str">
        <f>IF(总支出!I2797="","自动",总支出!I2797)</f>
        <v>自动</v>
      </c>
      <c r="I2797" s="6" t="str">
        <f>IF(F2797="","",IFERROR(VLOOKUP(F2797,税费设置!$A$15:$B$27,2,FALSE),"含税不明"))</f>
        <v/>
      </c>
      <c r="J2797" s="6" t="str">
        <f t="shared" si="302"/>
        <v/>
      </c>
      <c r="K2797" s="6" t="str">
        <f>IF(AND(税费设置!$B$5="是",G2797="个人支出",J2797="应税"),"是","否")</f>
        <v>否</v>
      </c>
      <c r="L2797" s="8">
        <f t="shared" si="303"/>
        <v>0</v>
      </c>
      <c r="M2797" s="8">
        <f t="shared" si="304"/>
        <v>0</v>
      </c>
      <c r="N2797" s="8">
        <f t="shared" si="305"/>
        <v>0</v>
      </c>
      <c r="O2797" s="8">
        <f t="shared" si="306"/>
        <v>0</v>
      </c>
      <c r="P2797" s="8">
        <f>IF(K2797&lt;&gt;"是",0,IF(税费设置!$B$6="是",E2797/(1+税费设置!$B$10),E2797))</f>
        <v>0</v>
      </c>
      <c r="Q2797" s="8">
        <f>IF(K2797&lt;&gt;"是",0,P2797*税费设置!$B$8)</f>
        <v>0</v>
      </c>
      <c r="R2797" s="8">
        <f>IF(K2797&lt;&gt;"是",0,P2797*税费设置!$B$9)</f>
        <v>0</v>
      </c>
      <c r="S2797" s="8">
        <f t="shared" si="307"/>
        <v>0</v>
      </c>
    </row>
    <row r="2798" spans="1:19" ht="13.9">
      <c r="A2798" s="6" t="str">
        <f>IF(总支出!A2798="","",总支出!A2798)</f>
        <v/>
      </c>
      <c r="B2798" s="7" t="str">
        <f>IF(总支出!B2798="","",总支出!B2798)</f>
        <v/>
      </c>
      <c r="C2798" s="6" t="str">
        <f t="shared" si="301"/>
        <v/>
      </c>
      <c r="D2798" s="6" t="str">
        <f>IF(总支出!C2798="","",总支出!C2798)</f>
        <v/>
      </c>
      <c r="E2798" s="8" t="str">
        <f>IF(总支出!D2798="","",总支出!D2798)</f>
        <v/>
      </c>
      <c r="F2798" s="6" t="str">
        <f>IF(总支出!E2798="","",总支出!E2798)</f>
        <v/>
      </c>
      <c r="G2798" s="6" t="str">
        <f>IF(总支出!H2798="","",总支出!H2798)</f>
        <v/>
      </c>
      <c r="H2798" s="6" t="str">
        <f>IF(总支出!I2798="","自动",总支出!I2798)</f>
        <v>自动</v>
      </c>
      <c r="I2798" s="6" t="str">
        <f>IF(F2798="","",IFERROR(VLOOKUP(F2798,税费设置!$A$15:$B$27,2,FALSE),"含税不明"))</f>
        <v/>
      </c>
      <c r="J2798" s="6" t="str">
        <f t="shared" si="302"/>
        <v/>
      </c>
      <c r="K2798" s="6" t="str">
        <f>IF(AND(税费设置!$B$5="是",G2798="个人支出",J2798="应税"),"是","否")</f>
        <v>否</v>
      </c>
      <c r="L2798" s="8">
        <f t="shared" si="303"/>
        <v>0</v>
      </c>
      <c r="M2798" s="8">
        <f t="shared" si="304"/>
        <v>0</v>
      </c>
      <c r="N2798" s="8">
        <f t="shared" si="305"/>
        <v>0</v>
      </c>
      <c r="O2798" s="8">
        <f t="shared" si="306"/>
        <v>0</v>
      </c>
      <c r="P2798" s="8">
        <f>IF(K2798&lt;&gt;"是",0,IF(税费设置!$B$6="是",E2798/(1+税费设置!$B$10),E2798))</f>
        <v>0</v>
      </c>
      <c r="Q2798" s="8">
        <f>IF(K2798&lt;&gt;"是",0,P2798*税费设置!$B$8)</f>
        <v>0</v>
      </c>
      <c r="R2798" s="8">
        <f>IF(K2798&lt;&gt;"是",0,P2798*税费设置!$B$9)</f>
        <v>0</v>
      </c>
      <c r="S2798" s="8">
        <f t="shared" si="307"/>
        <v>0</v>
      </c>
    </row>
    <row r="2799" spans="1:19" ht="13.9">
      <c r="A2799" s="6" t="str">
        <f>IF(总支出!A2799="","",总支出!A2799)</f>
        <v/>
      </c>
      <c r="B2799" s="7" t="str">
        <f>IF(总支出!B2799="","",总支出!B2799)</f>
        <v/>
      </c>
      <c r="C2799" s="6" t="str">
        <f t="shared" si="301"/>
        <v/>
      </c>
      <c r="D2799" s="6" t="str">
        <f>IF(总支出!C2799="","",总支出!C2799)</f>
        <v/>
      </c>
      <c r="E2799" s="8" t="str">
        <f>IF(总支出!D2799="","",总支出!D2799)</f>
        <v/>
      </c>
      <c r="F2799" s="6" t="str">
        <f>IF(总支出!E2799="","",总支出!E2799)</f>
        <v/>
      </c>
      <c r="G2799" s="6" t="str">
        <f>IF(总支出!H2799="","",总支出!H2799)</f>
        <v/>
      </c>
      <c r="H2799" s="6" t="str">
        <f>IF(总支出!I2799="","自动",总支出!I2799)</f>
        <v>自动</v>
      </c>
      <c r="I2799" s="6" t="str">
        <f>IF(F2799="","",IFERROR(VLOOKUP(F2799,税费设置!$A$15:$B$27,2,FALSE),"含税不明"))</f>
        <v/>
      </c>
      <c r="J2799" s="6" t="str">
        <f t="shared" si="302"/>
        <v/>
      </c>
      <c r="K2799" s="6" t="str">
        <f>IF(AND(税费设置!$B$5="是",G2799="个人支出",J2799="应税"),"是","否")</f>
        <v>否</v>
      </c>
      <c r="L2799" s="8">
        <f t="shared" si="303"/>
        <v>0</v>
      </c>
      <c r="M2799" s="8">
        <f t="shared" si="304"/>
        <v>0</v>
      </c>
      <c r="N2799" s="8">
        <f t="shared" si="305"/>
        <v>0</v>
      </c>
      <c r="O2799" s="8">
        <f t="shared" si="306"/>
        <v>0</v>
      </c>
      <c r="P2799" s="8">
        <f>IF(K2799&lt;&gt;"是",0,IF(税费设置!$B$6="是",E2799/(1+税费设置!$B$10),E2799))</f>
        <v>0</v>
      </c>
      <c r="Q2799" s="8">
        <f>IF(K2799&lt;&gt;"是",0,P2799*税费设置!$B$8)</f>
        <v>0</v>
      </c>
      <c r="R2799" s="8">
        <f>IF(K2799&lt;&gt;"是",0,P2799*税费设置!$B$9)</f>
        <v>0</v>
      </c>
      <c r="S2799" s="8">
        <f t="shared" si="307"/>
        <v>0</v>
      </c>
    </row>
    <row r="2800" spans="1:19" ht="13.9">
      <c r="A2800" s="6" t="str">
        <f>IF(总支出!A2800="","",总支出!A2800)</f>
        <v/>
      </c>
      <c r="B2800" s="7" t="str">
        <f>IF(总支出!B2800="","",总支出!B2800)</f>
        <v/>
      </c>
      <c r="C2800" s="6" t="str">
        <f t="shared" si="301"/>
        <v/>
      </c>
      <c r="D2800" s="6" t="str">
        <f>IF(总支出!C2800="","",总支出!C2800)</f>
        <v/>
      </c>
      <c r="E2800" s="8" t="str">
        <f>IF(总支出!D2800="","",总支出!D2800)</f>
        <v/>
      </c>
      <c r="F2800" s="6" t="str">
        <f>IF(总支出!E2800="","",总支出!E2800)</f>
        <v/>
      </c>
      <c r="G2800" s="6" t="str">
        <f>IF(总支出!H2800="","",总支出!H2800)</f>
        <v/>
      </c>
      <c r="H2800" s="6" t="str">
        <f>IF(总支出!I2800="","自动",总支出!I2800)</f>
        <v>自动</v>
      </c>
      <c r="I2800" s="6" t="str">
        <f>IF(F2800="","",IFERROR(VLOOKUP(F2800,税费设置!$A$15:$B$27,2,FALSE),"含税不明"))</f>
        <v/>
      </c>
      <c r="J2800" s="6" t="str">
        <f t="shared" si="302"/>
        <v/>
      </c>
      <c r="K2800" s="6" t="str">
        <f>IF(AND(税费设置!$B$5="是",G2800="个人支出",J2800="应税"),"是","否")</f>
        <v>否</v>
      </c>
      <c r="L2800" s="8">
        <f t="shared" si="303"/>
        <v>0</v>
      </c>
      <c r="M2800" s="8">
        <f t="shared" si="304"/>
        <v>0</v>
      </c>
      <c r="N2800" s="8">
        <f t="shared" si="305"/>
        <v>0</v>
      </c>
      <c r="O2800" s="8">
        <f t="shared" si="306"/>
        <v>0</v>
      </c>
      <c r="P2800" s="8">
        <f>IF(K2800&lt;&gt;"是",0,IF(税费设置!$B$6="是",E2800/(1+税费设置!$B$10),E2800))</f>
        <v>0</v>
      </c>
      <c r="Q2800" s="8">
        <f>IF(K2800&lt;&gt;"是",0,P2800*税费设置!$B$8)</f>
        <v>0</v>
      </c>
      <c r="R2800" s="8">
        <f>IF(K2800&lt;&gt;"是",0,P2800*税费设置!$B$9)</f>
        <v>0</v>
      </c>
      <c r="S2800" s="8">
        <f t="shared" si="307"/>
        <v>0</v>
      </c>
    </row>
    <row r="2801" spans="1:19" ht="13.9">
      <c r="A2801" s="6" t="str">
        <f>IF(总支出!A2801="","",总支出!A2801)</f>
        <v/>
      </c>
      <c r="B2801" s="7" t="str">
        <f>IF(总支出!B2801="","",总支出!B2801)</f>
        <v/>
      </c>
      <c r="C2801" s="6" t="str">
        <f t="shared" si="301"/>
        <v/>
      </c>
      <c r="D2801" s="6" t="str">
        <f>IF(总支出!C2801="","",总支出!C2801)</f>
        <v/>
      </c>
      <c r="E2801" s="8" t="str">
        <f>IF(总支出!D2801="","",总支出!D2801)</f>
        <v/>
      </c>
      <c r="F2801" s="6" t="str">
        <f>IF(总支出!E2801="","",总支出!E2801)</f>
        <v/>
      </c>
      <c r="G2801" s="6" t="str">
        <f>IF(总支出!H2801="","",总支出!H2801)</f>
        <v/>
      </c>
      <c r="H2801" s="6" t="str">
        <f>IF(总支出!I2801="","自动",总支出!I2801)</f>
        <v>自动</v>
      </c>
      <c r="I2801" s="6" t="str">
        <f>IF(F2801="","",IFERROR(VLOOKUP(F2801,税费设置!$A$15:$B$27,2,FALSE),"含税不明"))</f>
        <v/>
      </c>
      <c r="J2801" s="6" t="str">
        <f t="shared" si="302"/>
        <v/>
      </c>
      <c r="K2801" s="6" t="str">
        <f>IF(AND(税费设置!$B$5="是",G2801="个人支出",J2801="应税"),"是","否")</f>
        <v>否</v>
      </c>
      <c r="L2801" s="8">
        <f t="shared" si="303"/>
        <v>0</v>
      </c>
      <c r="M2801" s="8">
        <f t="shared" si="304"/>
        <v>0</v>
      </c>
      <c r="N2801" s="8">
        <f t="shared" si="305"/>
        <v>0</v>
      </c>
      <c r="O2801" s="8">
        <f t="shared" si="306"/>
        <v>0</v>
      </c>
      <c r="P2801" s="8">
        <f>IF(K2801&lt;&gt;"是",0,IF(税费设置!$B$6="是",E2801/(1+税费设置!$B$10),E2801))</f>
        <v>0</v>
      </c>
      <c r="Q2801" s="8">
        <f>IF(K2801&lt;&gt;"是",0,P2801*税费设置!$B$8)</f>
        <v>0</v>
      </c>
      <c r="R2801" s="8">
        <f>IF(K2801&lt;&gt;"是",0,P2801*税费设置!$B$9)</f>
        <v>0</v>
      </c>
      <c r="S2801" s="8">
        <f t="shared" si="307"/>
        <v>0</v>
      </c>
    </row>
    <row r="2802" spans="1:19" ht="13.9">
      <c r="A2802" s="6" t="str">
        <f>IF(总支出!A2802="","",总支出!A2802)</f>
        <v/>
      </c>
      <c r="B2802" s="7" t="str">
        <f>IF(总支出!B2802="","",总支出!B2802)</f>
        <v/>
      </c>
      <c r="C2802" s="6" t="str">
        <f t="shared" si="301"/>
        <v/>
      </c>
      <c r="D2802" s="6" t="str">
        <f>IF(总支出!C2802="","",总支出!C2802)</f>
        <v/>
      </c>
      <c r="E2802" s="8" t="str">
        <f>IF(总支出!D2802="","",总支出!D2802)</f>
        <v/>
      </c>
      <c r="F2802" s="6" t="str">
        <f>IF(总支出!E2802="","",总支出!E2802)</f>
        <v/>
      </c>
      <c r="G2802" s="6" t="str">
        <f>IF(总支出!H2802="","",总支出!H2802)</f>
        <v/>
      </c>
      <c r="H2802" s="6" t="str">
        <f>IF(总支出!I2802="","自动",总支出!I2802)</f>
        <v>自动</v>
      </c>
      <c r="I2802" s="6" t="str">
        <f>IF(F2802="","",IFERROR(VLOOKUP(F2802,税费设置!$A$15:$B$27,2,FALSE),"含税不明"))</f>
        <v/>
      </c>
      <c r="J2802" s="6" t="str">
        <f t="shared" si="302"/>
        <v/>
      </c>
      <c r="K2802" s="6" t="str">
        <f>IF(AND(税费设置!$B$5="是",G2802="个人支出",J2802="应税"),"是","否")</f>
        <v>否</v>
      </c>
      <c r="L2802" s="8">
        <f t="shared" si="303"/>
        <v>0</v>
      </c>
      <c r="M2802" s="8">
        <f t="shared" si="304"/>
        <v>0</v>
      </c>
      <c r="N2802" s="8">
        <f t="shared" si="305"/>
        <v>0</v>
      </c>
      <c r="O2802" s="8">
        <f t="shared" si="306"/>
        <v>0</v>
      </c>
      <c r="P2802" s="8">
        <f>IF(K2802&lt;&gt;"是",0,IF(税费设置!$B$6="是",E2802/(1+税费设置!$B$10),E2802))</f>
        <v>0</v>
      </c>
      <c r="Q2802" s="8">
        <f>IF(K2802&lt;&gt;"是",0,P2802*税费设置!$B$8)</f>
        <v>0</v>
      </c>
      <c r="R2802" s="8">
        <f>IF(K2802&lt;&gt;"是",0,P2802*税费设置!$B$9)</f>
        <v>0</v>
      </c>
      <c r="S2802" s="8">
        <f t="shared" si="307"/>
        <v>0</v>
      </c>
    </row>
    <row r="2803" spans="1:19" ht="13.9">
      <c r="A2803" s="6" t="str">
        <f>IF(总支出!A2803="","",总支出!A2803)</f>
        <v/>
      </c>
      <c r="B2803" s="7" t="str">
        <f>IF(总支出!B2803="","",总支出!B2803)</f>
        <v/>
      </c>
      <c r="C2803" s="6" t="str">
        <f t="shared" si="301"/>
        <v/>
      </c>
      <c r="D2803" s="6" t="str">
        <f>IF(总支出!C2803="","",总支出!C2803)</f>
        <v/>
      </c>
      <c r="E2803" s="8" t="str">
        <f>IF(总支出!D2803="","",总支出!D2803)</f>
        <v/>
      </c>
      <c r="F2803" s="6" t="str">
        <f>IF(总支出!E2803="","",总支出!E2803)</f>
        <v/>
      </c>
      <c r="G2803" s="6" t="str">
        <f>IF(总支出!H2803="","",总支出!H2803)</f>
        <v/>
      </c>
      <c r="H2803" s="6" t="str">
        <f>IF(总支出!I2803="","自动",总支出!I2803)</f>
        <v>自动</v>
      </c>
      <c r="I2803" s="6" t="str">
        <f>IF(F2803="","",IFERROR(VLOOKUP(F2803,税费设置!$A$15:$B$27,2,FALSE),"含税不明"))</f>
        <v/>
      </c>
      <c r="J2803" s="6" t="str">
        <f t="shared" si="302"/>
        <v/>
      </c>
      <c r="K2803" s="6" t="str">
        <f>IF(AND(税费设置!$B$5="是",G2803="个人支出",J2803="应税"),"是","否")</f>
        <v>否</v>
      </c>
      <c r="L2803" s="8">
        <f t="shared" si="303"/>
        <v>0</v>
      </c>
      <c r="M2803" s="8">
        <f t="shared" si="304"/>
        <v>0</v>
      </c>
      <c r="N2803" s="8">
        <f t="shared" si="305"/>
        <v>0</v>
      </c>
      <c r="O2803" s="8">
        <f t="shared" si="306"/>
        <v>0</v>
      </c>
      <c r="P2803" s="8">
        <f>IF(K2803&lt;&gt;"是",0,IF(税费设置!$B$6="是",E2803/(1+税费设置!$B$10),E2803))</f>
        <v>0</v>
      </c>
      <c r="Q2803" s="8">
        <f>IF(K2803&lt;&gt;"是",0,P2803*税费设置!$B$8)</f>
        <v>0</v>
      </c>
      <c r="R2803" s="8">
        <f>IF(K2803&lt;&gt;"是",0,P2803*税费设置!$B$9)</f>
        <v>0</v>
      </c>
      <c r="S2803" s="8">
        <f t="shared" si="307"/>
        <v>0</v>
      </c>
    </row>
    <row r="2804" spans="1:19" ht="13.9">
      <c r="A2804" s="6" t="str">
        <f>IF(总支出!A2804="","",总支出!A2804)</f>
        <v/>
      </c>
      <c r="B2804" s="7" t="str">
        <f>IF(总支出!B2804="","",总支出!B2804)</f>
        <v/>
      </c>
      <c r="C2804" s="6" t="str">
        <f t="shared" si="301"/>
        <v/>
      </c>
      <c r="D2804" s="6" t="str">
        <f>IF(总支出!C2804="","",总支出!C2804)</f>
        <v/>
      </c>
      <c r="E2804" s="8" t="str">
        <f>IF(总支出!D2804="","",总支出!D2804)</f>
        <v/>
      </c>
      <c r="F2804" s="6" t="str">
        <f>IF(总支出!E2804="","",总支出!E2804)</f>
        <v/>
      </c>
      <c r="G2804" s="6" t="str">
        <f>IF(总支出!H2804="","",总支出!H2804)</f>
        <v/>
      </c>
      <c r="H2804" s="6" t="str">
        <f>IF(总支出!I2804="","自动",总支出!I2804)</f>
        <v>自动</v>
      </c>
      <c r="I2804" s="6" t="str">
        <f>IF(F2804="","",IFERROR(VLOOKUP(F2804,税费设置!$A$15:$B$27,2,FALSE),"含税不明"))</f>
        <v/>
      </c>
      <c r="J2804" s="6" t="str">
        <f t="shared" si="302"/>
        <v/>
      </c>
      <c r="K2804" s="6" t="str">
        <f>IF(AND(税费设置!$B$5="是",G2804="个人支出",J2804="应税"),"是","否")</f>
        <v>否</v>
      </c>
      <c r="L2804" s="8">
        <f t="shared" si="303"/>
        <v>0</v>
      </c>
      <c r="M2804" s="8">
        <f t="shared" si="304"/>
        <v>0</v>
      </c>
      <c r="N2804" s="8">
        <f t="shared" si="305"/>
        <v>0</v>
      </c>
      <c r="O2804" s="8">
        <f t="shared" si="306"/>
        <v>0</v>
      </c>
      <c r="P2804" s="8">
        <f>IF(K2804&lt;&gt;"是",0,IF(税费设置!$B$6="是",E2804/(1+税费设置!$B$10),E2804))</f>
        <v>0</v>
      </c>
      <c r="Q2804" s="8">
        <f>IF(K2804&lt;&gt;"是",0,P2804*税费设置!$B$8)</f>
        <v>0</v>
      </c>
      <c r="R2804" s="8">
        <f>IF(K2804&lt;&gt;"是",0,P2804*税费设置!$B$9)</f>
        <v>0</v>
      </c>
      <c r="S2804" s="8">
        <f t="shared" si="307"/>
        <v>0</v>
      </c>
    </row>
    <row r="2805" spans="1:19" ht="13.9">
      <c r="A2805" s="6" t="str">
        <f>IF(总支出!A2805="","",总支出!A2805)</f>
        <v/>
      </c>
      <c r="B2805" s="7" t="str">
        <f>IF(总支出!B2805="","",总支出!B2805)</f>
        <v/>
      </c>
      <c r="C2805" s="6" t="str">
        <f t="shared" si="301"/>
        <v/>
      </c>
      <c r="D2805" s="6" t="str">
        <f>IF(总支出!C2805="","",总支出!C2805)</f>
        <v/>
      </c>
      <c r="E2805" s="8" t="str">
        <f>IF(总支出!D2805="","",总支出!D2805)</f>
        <v/>
      </c>
      <c r="F2805" s="6" t="str">
        <f>IF(总支出!E2805="","",总支出!E2805)</f>
        <v/>
      </c>
      <c r="G2805" s="6" t="str">
        <f>IF(总支出!H2805="","",总支出!H2805)</f>
        <v/>
      </c>
      <c r="H2805" s="6" t="str">
        <f>IF(总支出!I2805="","自动",总支出!I2805)</f>
        <v>自动</v>
      </c>
      <c r="I2805" s="6" t="str">
        <f>IF(F2805="","",IFERROR(VLOOKUP(F2805,税费设置!$A$15:$B$27,2,FALSE),"含税不明"))</f>
        <v/>
      </c>
      <c r="J2805" s="6" t="str">
        <f t="shared" si="302"/>
        <v/>
      </c>
      <c r="K2805" s="6" t="str">
        <f>IF(AND(税费设置!$B$5="是",G2805="个人支出",J2805="应税"),"是","否")</f>
        <v>否</v>
      </c>
      <c r="L2805" s="8">
        <f t="shared" si="303"/>
        <v>0</v>
      </c>
      <c r="M2805" s="8">
        <f t="shared" si="304"/>
        <v>0</v>
      </c>
      <c r="N2805" s="8">
        <f t="shared" si="305"/>
        <v>0</v>
      </c>
      <c r="O2805" s="8">
        <f t="shared" si="306"/>
        <v>0</v>
      </c>
      <c r="P2805" s="8">
        <f>IF(K2805&lt;&gt;"是",0,IF(税费设置!$B$6="是",E2805/(1+税费设置!$B$10),E2805))</f>
        <v>0</v>
      </c>
      <c r="Q2805" s="8">
        <f>IF(K2805&lt;&gt;"是",0,P2805*税费设置!$B$8)</f>
        <v>0</v>
      </c>
      <c r="R2805" s="8">
        <f>IF(K2805&lt;&gt;"是",0,P2805*税费设置!$B$9)</f>
        <v>0</v>
      </c>
      <c r="S2805" s="8">
        <f t="shared" si="307"/>
        <v>0</v>
      </c>
    </row>
    <row r="2806" spans="1:19" ht="13.9">
      <c r="A2806" s="6" t="str">
        <f>IF(总支出!A2806="","",总支出!A2806)</f>
        <v/>
      </c>
      <c r="B2806" s="7" t="str">
        <f>IF(总支出!B2806="","",总支出!B2806)</f>
        <v/>
      </c>
      <c r="C2806" s="6" t="str">
        <f t="shared" si="301"/>
        <v/>
      </c>
      <c r="D2806" s="6" t="str">
        <f>IF(总支出!C2806="","",总支出!C2806)</f>
        <v/>
      </c>
      <c r="E2806" s="8" t="str">
        <f>IF(总支出!D2806="","",总支出!D2806)</f>
        <v/>
      </c>
      <c r="F2806" s="6" t="str">
        <f>IF(总支出!E2806="","",总支出!E2806)</f>
        <v/>
      </c>
      <c r="G2806" s="6" t="str">
        <f>IF(总支出!H2806="","",总支出!H2806)</f>
        <v/>
      </c>
      <c r="H2806" s="6" t="str">
        <f>IF(总支出!I2806="","自动",总支出!I2806)</f>
        <v>自动</v>
      </c>
      <c r="I2806" s="6" t="str">
        <f>IF(F2806="","",IFERROR(VLOOKUP(F2806,税费设置!$A$15:$B$27,2,FALSE),"含税不明"))</f>
        <v/>
      </c>
      <c r="J2806" s="6" t="str">
        <f t="shared" si="302"/>
        <v/>
      </c>
      <c r="K2806" s="6" t="str">
        <f>IF(AND(税费设置!$B$5="是",G2806="个人支出",J2806="应税"),"是","否")</f>
        <v>否</v>
      </c>
      <c r="L2806" s="8">
        <f t="shared" si="303"/>
        <v>0</v>
      </c>
      <c r="M2806" s="8">
        <f t="shared" si="304"/>
        <v>0</v>
      </c>
      <c r="N2806" s="8">
        <f t="shared" si="305"/>
        <v>0</v>
      </c>
      <c r="O2806" s="8">
        <f t="shared" si="306"/>
        <v>0</v>
      </c>
      <c r="P2806" s="8">
        <f>IF(K2806&lt;&gt;"是",0,IF(税费设置!$B$6="是",E2806/(1+税费设置!$B$10),E2806))</f>
        <v>0</v>
      </c>
      <c r="Q2806" s="8">
        <f>IF(K2806&lt;&gt;"是",0,P2806*税费设置!$B$8)</f>
        <v>0</v>
      </c>
      <c r="R2806" s="8">
        <f>IF(K2806&lt;&gt;"是",0,P2806*税费设置!$B$9)</f>
        <v>0</v>
      </c>
      <c r="S2806" s="8">
        <f t="shared" si="307"/>
        <v>0</v>
      </c>
    </row>
    <row r="2807" spans="1:19" ht="13.9">
      <c r="A2807" s="6" t="str">
        <f>IF(总支出!A2807="","",总支出!A2807)</f>
        <v/>
      </c>
      <c r="B2807" s="7" t="str">
        <f>IF(总支出!B2807="","",总支出!B2807)</f>
        <v/>
      </c>
      <c r="C2807" s="6" t="str">
        <f t="shared" si="301"/>
        <v/>
      </c>
      <c r="D2807" s="6" t="str">
        <f>IF(总支出!C2807="","",总支出!C2807)</f>
        <v/>
      </c>
      <c r="E2807" s="8" t="str">
        <f>IF(总支出!D2807="","",总支出!D2807)</f>
        <v/>
      </c>
      <c r="F2807" s="6" t="str">
        <f>IF(总支出!E2807="","",总支出!E2807)</f>
        <v/>
      </c>
      <c r="G2807" s="6" t="str">
        <f>IF(总支出!H2807="","",总支出!H2807)</f>
        <v/>
      </c>
      <c r="H2807" s="6" t="str">
        <f>IF(总支出!I2807="","自动",总支出!I2807)</f>
        <v>自动</v>
      </c>
      <c r="I2807" s="6" t="str">
        <f>IF(F2807="","",IFERROR(VLOOKUP(F2807,税费设置!$A$15:$B$27,2,FALSE),"含税不明"))</f>
        <v/>
      </c>
      <c r="J2807" s="6" t="str">
        <f t="shared" si="302"/>
        <v/>
      </c>
      <c r="K2807" s="6" t="str">
        <f>IF(AND(税费设置!$B$5="是",G2807="个人支出",J2807="应税"),"是","否")</f>
        <v>否</v>
      </c>
      <c r="L2807" s="8">
        <f t="shared" si="303"/>
        <v>0</v>
      </c>
      <c r="M2807" s="8">
        <f t="shared" si="304"/>
        <v>0</v>
      </c>
      <c r="N2807" s="8">
        <f t="shared" si="305"/>
        <v>0</v>
      </c>
      <c r="O2807" s="8">
        <f t="shared" si="306"/>
        <v>0</v>
      </c>
      <c r="P2807" s="8">
        <f>IF(K2807&lt;&gt;"是",0,IF(税费设置!$B$6="是",E2807/(1+税费设置!$B$10),E2807))</f>
        <v>0</v>
      </c>
      <c r="Q2807" s="8">
        <f>IF(K2807&lt;&gt;"是",0,P2807*税费设置!$B$8)</f>
        <v>0</v>
      </c>
      <c r="R2807" s="8">
        <f>IF(K2807&lt;&gt;"是",0,P2807*税费设置!$B$9)</f>
        <v>0</v>
      </c>
      <c r="S2807" s="8">
        <f t="shared" si="307"/>
        <v>0</v>
      </c>
    </row>
    <row r="2808" spans="1:19" ht="13.9">
      <c r="A2808" s="6" t="str">
        <f>IF(总支出!A2808="","",总支出!A2808)</f>
        <v/>
      </c>
      <c r="B2808" s="7" t="str">
        <f>IF(总支出!B2808="","",总支出!B2808)</f>
        <v/>
      </c>
      <c r="C2808" s="6" t="str">
        <f t="shared" si="301"/>
        <v/>
      </c>
      <c r="D2808" s="6" t="str">
        <f>IF(总支出!C2808="","",总支出!C2808)</f>
        <v/>
      </c>
      <c r="E2808" s="8" t="str">
        <f>IF(总支出!D2808="","",总支出!D2808)</f>
        <v/>
      </c>
      <c r="F2808" s="6" t="str">
        <f>IF(总支出!E2808="","",总支出!E2808)</f>
        <v/>
      </c>
      <c r="G2808" s="6" t="str">
        <f>IF(总支出!H2808="","",总支出!H2808)</f>
        <v/>
      </c>
      <c r="H2808" s="6" t="str">
        <f>IF(总支出!I2808="","自动",总支出!I2808)</f>
        <v>自动</v>
      </c>
      <c r="I2808" s="6" t="str">
        <f>IF(F2808="","",IFERROR(VLOOKUP(F2808,税费设置!$A$15:$B$27,2,FALSE),"含税不明"))</f>
        <v/>
      </c>
      <c r="J2808" s="6" t="str">
        <f t="shared" si="302"/>
        <v/>
      </c>
      <c r="K2808" s="6" t="str">
        <f>IF(AND(税费设置!$B$5="是",G2808="个人支出",J2808="应税"),"是","否")</f>
        <v>否</v>
      </c>
      <c r="L2808" s="8">
        <f t="shared" si="303"/>
        <v>0</v>
      </c>
      <c r="M2808" s="8">
        <f t="shared" si="304"/>
        <v>0</v>
      </c>
      <c r="N2808" s="8">
        <f t="shared" si="305"/>
        <v>0</v>
      </c>
      <c r="O2808" s="8">
        <f t="shared" si="306"/>
        <v>0</v>
      </c>
      <c r="P2808" s="8">
        <f>IF(K2808&lt;&gt;"是",0,IF(税费设置!$B$6="是",E2808/(1+税费设置!$B$10),E2808))</f>
        <v>0</v>
      </c>
      <c r="Q2808" s="8">
        <f>IF(K2808&lt;&gt;"是",0,P2808*税费设置!$B$8)</f>
        <v>0</v>
      </c>
      <c r="R2808" s="8">
        <f>IF(K2808&lt;&gt;"是",0,P2808*税费设置!$B$9)</f>
        <v>0</v>
      </c>
      <c r="S2808" s="8">
        <f t="shared" si="307"/>
        <v>0</v>
      </c>
    </row>
    <row r="2809" spans="1:19" ht="13.9">
      <c r="A2809" s="6" t="str">
        <f>IF(总支出!A2809="","",总支出!A2809)</f>
        <v/>
      </c>
      <c r="B2809" s="7" t="str">
        <f>IF(总支出!B2809="","",总支出!B2809)</f>
        <v/>
      </c>
      <c r="C2809" s="6" t="str">
        <f t="shared" si="301"/>
        <v/>
      </c>
      <c r="D2809" s="6" t="str">
        <f>IF(总支出!C2809="","",总支出!C2809)</f>
        <v/>
      </c>
      <c r="E2809" s="8" t="str">
        <f>IF(总支出!D2809="","",总支出!D2809)</f>
        <v/>
      </c>
      <c r="F2809" s="6" t="str">
        <f>IF(总支出!E2809="","",总支出!E2809)</f>
        <v/>
      </c>
      <c r="G2809" s="6" t="str">
        <f>IF(总支出!H2809="","",总支出!H2809)</f>
        <v/>
      </c>
      <c r="H2809" s="6" t="str">
        <f>IF(总支出!I2809="","自动",总支出!I2809)</f>
        <v>自动</v>
      </c>
      <c r="I2809" s="6" t="str">
        <f>IF(F2809="","",IFERROR(VLOOKUP(F2809,税费设置!$A$15:$B$27,2,FALSE),"含税不明"))</f>
        <v/>
      </c>
      <c r="J2809" s="6" t="str">
        <f t="shared" si="302"/>
        <v/>
      </c>
      <c r="K2809" s="6" t="str">
        <f>IF(AND(税费设置!$B$5="是",G2809="个人支出",J2809="应税"),"是","否")</f>
        <v>否</v>
      </c>
      <c r="L2809" s="8">
        <f t="shared" si="303"/>
        <v>0</v>
      </c>
      <c r="M2809" s="8">
        <f t="shared" si="304"/>
        <v>0</v>
      </c>
      <c r="N2809" s="8">
        <f t="shared" si="305"/>
        <v>0</v>
      </c>
      <c r="O2809" s="8">
        <f t="shared" si="306"/>
        <v>0</v>
      </c>
      <c r="P2809" s="8">
        <f>IF(K2809&lt;&gt;"是",0,IF(税费设置!$B$6="是",E2809/(1+税费设置!$B$10),E2809))</f>
        <v>0</v>
      </c>
      <c r="Q2809" s="8">
        <f>IF(K2809&lt;&gt;"是",0,P2809*税费设置!$B$8)</f>
        <v>0</v>
      </c>
      <c r="R2809" s="8">
        <f>IF(K2809&lt;&gt;"是",0,P2809*税费设置!$B$9)</f>
        <v>0</v>
      </c>
      <c r="S2809" s="8">
        <f t="shared" si="307"/>
        <v>0</v>
      </c>
    </row>
    <row r="2810" spans="1:19" ht="13.9">
      <c r="A2810" s="6" t="str">
        <f>IF(总支出!A2810="","",总支出!A2810)</f>
        <v/>
      </c>
      <c r="B2810" s="7" t="str">
        <f>IF(总支出!B2810="","",总支出!B2810)</f>
        <v/>
      </c>
      <c r="C2810" s="6" t="str">
        <f t="shared" si="301"/>
        <v/>
      </c>
      <c r="D2810" s="6" t="str">
        <f>IF(总支出!C2810="","",总支出!C2810)</f>
        <v/>
      </c>
      <c r="E2810" s="8" t="str">
        <f>IF(总支出!D2810="","",总支出!D2810)</f>
        <v/>
      </c>
      <c r="F2810" s="6" t="str">
        <f>IF(总支出!E2810="","",总支出!E2810)</f>
        <v/>
      </c>
      <c r="G2810" s="6" t="str">
        <f>IF(总支出!H2810="","",总支出!H2810)</f>
        <v/>
      </c>
      <c r="H2810" s="6" t="str">
        <f>IF(总支出!I2810="","自动",总支出!I2810)</f>
        <v>自动</v>
      </c>
      <c r="I2810" s="6" t="str">
        <f>IF(F2810="","",IFERROR(VLOOKUP(F2810,税费设置!$A$15:$B$27,2,FALSE),"含税不明"))</f>
        <v/>
      </c>
      <c r="J2810" s="6" t="str">
        <f t="shared" si="302"/>
        <v/>
      </c>
      <c r="K2810" s="6" t="str">
        <f>IF(AND(税费设置!$B$5="是",G2810="个人支出",J2810="应税"),"是","否")</f>
        <v>否</v>
      </c>
      <c r="L2810" s="8">
        <f t="shared" si="303"/>
        <v>0</v>
      </c>
      <c r="M2810" s="8">
        <f t="shared" si="304"/>
        <v>0</v>
      </c>
      <c r="N2810" s="8">
        <f t="shared" si="305"/>
        <v>0</v>
      </c>
      <c r="O2810" s="8">
        <f t="shared" si="306"/>
        <v>0</v>
      </c>
      <c r="P2810" s="8">
        <f>IF(K2810&lt;&gt;"是",0,IF(税费设置!$B$6="是",E2810/(1+税费设置!$B$10),E2810))</f>
        <v>0</v>
      </c>
      <c r="Q2810" s="8">
        <f>IF(K2810&lt;&gt;"是",0,P2810*税费设置!$B$8)</f>
        <v>0</v>
      </c>
      <c r="R2810" s="8">
        <f>IF(K2810&lt;&gt;"是",0,P2810*税费设置!$B$9)</f>
        <v>0</v>
      </c>
      <c r="S2810" s="8">
        <f t="shared" si="307"/>
        <v>0</v>
      </c>
    </row>
    <row r="2811" spans="1:19" ht="13.9">
      <c r="A2811" s="6" t="str">
        <f>IF(总支出!A2811="","",总支出!A2811)</f>
        <v/>
      </c>
      <c r="B2811" s="7" t="str">
        <f>IF(总支出!B2811="","",总支出!B2811)</f>
        <v/>
      </c>
      <c r="C2811" s="6" t="str">
        <f t="shared" si="301"/>
        <v/>
      </c>
      <c r="D2811" s="6" t="str">
        <f>IF(总支出!C2811="","",总支出!C2811)</f>
        <v/>
      </c>
      <c r="E2811" s="8" t="str">
        <f>IF(总支出!D2811="","",总支出!D2811)</f>
        <v/>
      </c>
      <c r="F2811" s="6" t="str">
        <f>IF(总支出!E2811="","",总支出!E2811)</f>
        <v/>
      </c>
      <c r="G2811" s="6" t="str">
        <f>IF(总支出!H2811="","",总支出!H2811)</f>
        <v/>
      </c>
      <c r="H2811" s="6" t="str">
        <f>IF(总支出!I2811="","自动",总支出!I2811)</f>
        <v>自动</v>
      </c>
      <c r="I2811" s="6" t="str">
        <f>IF(F2811="","",IFERROR(VLOOKUP(F2811,税费设置!$A$15:$B$27,2,FALSE),"含税不明"))</f>
        <v/>
      </c>
      <c r="J2811" s="6" t="str">
        <f t="shared" si="302"/>
        <v/>
      </c>
      <c r="K2811" s="6" t="str">
        <f>IF(AND(税费设置!$B$5="是",G2811="个人支出",J2811="应税"),"是","否")</f>
        <v>否</v>
      </c>
      <c r="L2811" s="8">
        <f t="shared" si="303"/>
        <v>0</v>
      </c>
      <c r="M2811" s="8">
        <f t="shared" si="304"/>
        <v>0</v>
      </c>
      <c r="N2811" s="8">
        <f t="shared" si="305"/>
        <v>0</v>
      </c>
      <c r="O2811" s="8">
        <f t="shared" si="306"/>
        <v>0</v>
      </c>
      <c r="P2811" s="8">
        <f>IF(K2811&lt;&gt;"是",0,IF(税费设置!$B$6="是",E2811/(1+税费设置!$B$10),E2811))</f>
        <v>0</v>
      </c>
      <c r="Q2811" s="8">
        <f>IF(K2811&lt;&gt;"是",0,P2811*税费设置!$B$8)</f>
        <v>0</v>
      </c>
      <c r="R2811" s="8">
        <f>IF(K2811&lt;&gt;"是",0,P2811*税费设置!$B$9)</f>
        <v>0</v>
      </c>
      <c r="S2811" s="8">
        <f t="shared" si="307"/>
        <v>0</v>
      </c>
    </row>
    <row r="2812" spans="1:19" ht="13.9">
      <c r="A2812" s="6" t="str">
        <f>IF(总支出!A2812="","",总支出!A2812)</f>
        <v/>
      </c>
      <c r="B2812" s="7" t="str">
        <f>IF(总支出!B2812="","",总支出!B2812)</f>
        <v/>
      </c>
      <c r="C2812" s="6" t="str">
        <f t="shared" si="301"/>
        <v/>
      </c>
      <c r="D2812" s="6" t="str">
        <f>IF(总支出!C2812="","",总支出!C2812)</f>
        <v/>
      </c>
      <c r="E2812" s="8" t="str">
        <f>IF(总支出!D2812="","",总支出!D2812)</f>
        <v/>
      </c>
      <c r="F2812" s="6" t="str">
        <f>IF(总支出!E2812="","",总支出!E2812)</f>
        <v/>
      </c>
      <c r="G2812" s="6" t="str">
        <f>IF(总支出!H2812="","",总支出!H2812)</f>
        <v/>
      </c>
      <c r="H2812" s="6" t="str">
        <f>IF(总支出!I2812="","自动",总支出!I2812)</f>
        <v>自动</v>
      </c>
      <c r="I2812" s="6" t="str">
        <f>IF(F2812="","",IFERROR(VLOOKUP(F2812,税费设置!$A$15:$B$27,2,FALSE),"含税不明"))</f>
        <v/>
      </c>
      <c r="J2812" s="6" t="str">
        <f t="shared" si="302"/>
        <v/>
      </c>
      <c r="K2812" s="6" t="str">
        <f>IF(AND(税费设置!$B$5="是",G2812="个人支出",J2812="应税"),"是","否")</f>
        <v>否</v>
      </c>
      <c r="L2812" s="8">
        <f t="shared" si="303"/>
        <v>0</v>
      </c>
      <c r="M2812" s="8">
        <f t="shared" si="304"/>
        <v>0</v>
      </c>
      <c r="N2812" s="8">
        <f t="shared" si="305"/>
        <v>0</v>
      </c>
      <c r="O2812" s="8">
        <f t="shared" si="306"/>
        <v>0</v>
      </c>
      <c r="P2812" s="8">
        <f>IF(K2812&lt;&gt;"是",0,IF(税费设置!$B$6="是",E2812/(1+税费设置!$B$10),E2812))</f>
        <v>0</v>
      </c>
      <c r="Q2812" s="8">
        <f>IF(K2812&lt;&gt;"是",0,P2812*税费设置!$B$8)</f>
        <v>0</v>
      </c>
      <c r="R2812" s="8">
        <f>IF(K2812&lt;&gt;"是",0,P2812*税费设置!$B$9)</f>
        <v>0</v>
      </c>
      <c r="S2812" s="8">
        <f t="shared" si="307"/>
        <v>0</v>
      </c>
    </row>
    <row r="2813" spans="1:19" ht="13.9">
      <c r="A2813" s="6" t="str">
        <f>IF(总支出!A2813="","",总支出!A2813)</f>
        <v/>
      </c>
      <c r="B2813" s="7" t="str">
        <f>IF(总支出!B2813="","",总支出!B2813)</f>
        <v/>
      </c>
      <c r="C2813" s="6" t="str">
        <f t="shared" si="301"/>
        <v/>
      </c>
      <c r="D2813" s="6" t="str">
        <f>IF(总支出!C2813="","",总支出!C2813)</f>
        <v/>
      </c>
      <c r="E2813" s="8" t="str">
        <f>IF(总支出!D2813="","",总支出!D2813)</f>
        <v/>
      </c>
      <c r="F2813" s="6" t="str">
        <f>IF(总支出!E2813="","",总支出!E2813)</f>
        <v/>
      </c>
      <c r="G2813" s="6" t="str">
        <f>IF(总支出!H2813="","",总支出!H2813)</f>
        <v/>
      </c>
      <c r="H2813" s="6" t="str">
        <f>IF(总支出!I2813="","自动",总支出!I2813)</f>
        <v>自动</v>
      </c>
      <c r="I2813" s="6" t="str">
        <f>IF(F2813="","",IFERROR(VLOOKUP(F2813,税费设置!$A$15:$B$27,2,FALSE),"含税不明"))</f>
        <v/>
      </c>
      <c r="J2813" s="6" t="str">
        <f t="shared" si="302"/>
        <v/>
      </c>
      <c r="K2813" s="6" t="str">
        <f>IF(AND(税费设置!$B$5="是",G2813="个人支出",J2813="应税"),"是","否")</f>
        <v>否</v>
      </c>
      <c r="L2813" s="8">
        <f t="shared" si="303"/>
        <v>0</v>
      </c>
      <c r="M2813" s="8">
        <f t="shared" si="304"/>
        <v>0</v>
      </c>
      <c r="N2813" s="8">
        <f t="shared" si="305"/>
        <v>0</v>
      </c>
      <c r="O2813" s="8">
        <f t="shared" si="306"/>
        <v>0</v>
      </c>
      <c r="P2813" s="8">
        <f>IF(K2813&lt;&gt;"是",0,IF(税费设置!$B$6="是",E2813/(1+税费设置!$B$10),E2813))</f>
        <v>0</v>
      </c>
      <c r="Q2813" s="8">
        <f>IF(K2813&lt;&gt;"是",0,P2813*税费设置!$B$8)</f>
        <v>0</v>
      </c>
      <c r="R2813" s="8">
        <f>IF(K2813&lt;&gt;"是",0,P2813*税费设置!$B$9)</f>
        <v>0</v>
      </c>
      <c r="S2813" s="8">
        <f t="shared" si="307"/>
        <v>0</v>
      </c>
    </row>
    <row r="2814" spans="1:19" ht="13.9">
      <c r="A2814" s="6" t="str">
        <f>IF(总支出!A2814="","",总支出!A2814)</f>
        <v/>
      </c>
      <c r="B2814" s="7" t="str">
        <f>IF(总支出!B2814="","",总支出!B2814)</f>
        <v/>
      </c>
      <c r="C2814" s="6" t="str">
        <f t="shared" si="301"/>
        <v/>
      </c>
      <c r="D2814" s="6" t="str">
        <f>IF(总支出!C2814="","",总支出!C2814)</f>
        <v/>
      </c>
      <c r="E2814" s="8" t="str">
        <f>IF(总支出!D2814="","",总支出!D2814)</f>
        <v/>
      </c>
      <c r="F2814" s="6" t="str">
        <f>IF(总支出!E2814="","",总支出!E2814)</f>
        <v/>
      </c>
      <c r="G2814" s="6" t="str">
        <f>IF(总支出!H2814="","",总支出!H2814)</f>
        <v/>
      </c>
      <c r="H2814" s="6" t="str">
        <f>IF(总支出!I2814="","自动",总支出!I2814)</f>
        <v>自动</v>
      </c>
      <c r="I2814" s="6" t="str">
        <f>IF(F2814="","",IFERROR(VLOOKUP(F2814,税费设置!$A$15:$B$27,2,FALSE),"含税不明"))</f>
        <v/>
      </c>
      <c r="J2814" s="6" t="str">
        <f t="shared" si="302"/>
        <v/>
      </c>
      <c r="K2814" s="6" t="str">
        <f>IF(AND(税费设置!$B$5="是",G2814="个人支出",J2814="应税"),"是","否")</f>
        <v>否</v>
      </c>
      <c r="L2814" s="8">
        <f t="shared" si="303"/>
        <v>0</v>
      </c>
      <c r="M2814" s="8">
        <f t="shared" si="304"/>
        <v>0</v>
      </c>
      <c r="N2814" s="8">
        <f t="shared" si="305"/>
        <v>0</v>
      </c>
      <c r="O2814" s="8">
        <f t="shared" si="306"/>
        <v>0</v>
      </c>
      <c r="P2814" s="8">
        <f>IF(K2814&lt;&gt;"是",0,IF(税费设置!$B$6="是",E2814/(1+税费设置!$B$10),E2814))</f>
        <v>0</v>
      </c>
      <c r="Q2814" s="8">
        <f>IF(K2814&lt;&gt;"是",0,P2814*税费设置!$B$8)</f>
        <v>0</v>
      </c>
      <c r="R2814" s="8">
        <f>IF(K2814&lt;&gt;"是",0,P2814*税费设置!$B$9)</f>
        <v>0</v>
      </c>
      <c r="S2814" s="8">
        <f t="shared" si="307"/>
        <v>0</v>
      </c>
    </row>
    <row r="2815" spans="1:19" ht="13.9">
      <c r="A2815" s="6" t="str">
        <f>IF(总支出!A2815="","",总支出!A2815)</f>
        <v/>
      </c>
      <c r="B2815" s="7" t="str">
        <f>IF(总支出!B2815="","",总支出!B2815)</f>
        <v/>
      </c>
      <c r="C2815" s="6" t="str">
        <f t="shared" si="301"/>
        <v/>
      </c>
      <c r="D2815" s="6" t="str">
        <f>IF(总支出!C2815="","",总支出!C2815)</f>
        <v/>
      </c>
      <c r="E2815" s="8" t="str">
        <f>IF(总支出!D2815="","",总支出!D2815)</f>
        <v/>
      </c>
      <c r="F2815" s="6" t="str">
        <f>IF(总支出!E2815="","",总支出!E2815)</f>
        <v/>
      </c>
      <c r="G2815" s="6" t="str">
        <f>IF(总支出!H2815="","",总支出!H2815)</f>
        <v/>
      </c>
      <c r="H2815" s="6" t="str">
        <f>IF(总支出!I2815="","自动",总支出!I2815)</f>
        <v>自动</v>
      </c>
      <c r="I2815" s="6" t="str">
        <f>IF(F2815="","",IFERROR(VLOOKUP(F2815,税费设置!$A$15:$B$27,2,FALSE),"含税不明"))</f>
        <v/>
      </c>
      <c r="J2815" s="6" t="str">
        <f t="shared" si="302"/>
        <v/>
      </c>
      <c r="K2815" s="6" t="str">
        <f>IF(AND(税费设置!$B$5="是",G2815="个人支出",J2815="应税"),"是","否")</f>
        <v>否</v>
      </c>
      <c r="L2815" s="8">
        <f t="shared" si="303"/>
        <v>0</v>
      </c>
      <c r="M2815" s="8">
        <f t="shared" si="304"/>
        <v>0</v>
      </c>
      <c r="N2815" s="8">
        <f t="shared" si="305"/>
        <v>0</v>
      </c>
      <c r="O2815" s="8">
        <f t="shared" si="306"/>
        <v>0</v>
      </c>
      <c r="P2815" s="8">
        <f>IF(K2815&lt;&gt;"是",0,IF(税费设置!$B$6="是",E2815/(1+税费设置!$B$10),E2815))</f>
        <v>0</v>
      </c>
      <c r="Q2815" s="8">
        <f>IF(K2815&lt;&gt;"是",0,P2815*税费设置!$B$8)</f>
        <v>0</v>
      </c>
      <c r="R2815" s="8">
        <f>IF(K2815&lt;&gt;"是",0,P2815*税费设置!$B$9)</f>
        <v>0</v>
      </c>
      <c r="S2815" s="8">
        <f t="shared" si="307"/>
        <v>0</v>
      </c>
    </row>
    <row r="2816" spans="1:19" ht="13.9">
      <c r="A2816" s="6" t="str">
        <f>IF(总支出!A2816="","",总支出!A2816)</f>
        <v/>
      </c>
      <c r="B2816" s="7" t="str">
        <f>IF(总支出!B2816="","",总支出!B2816)</f>
        <v/>
      </c>
      <c r="C2816" s="6" t="str">
        <f t="shared" si="301"/>
        <v/>
      </c>
      <c r="D2816" s="6" t="str">
        <f>IF(总支出!C2816="","",总支出!C2816)</f>
        <v/>
      </c>
      <c r="E2816" s="8" t="str">
        <f>IF(总支出!D2816="","",总支出!D2816)</f>
        <v/>
      </c>
      <c r="F2816" s="6" t="str">
        <f>IF(总支出!E2816="","",总支出!E2816)</f>
        <v/>
      </c>
      <c r="G2816" s="6" t="str">
        <f>IF(总支出!H2816="","",总支出!H2816)</f>
        <v/>
      </c>
      <c r="H2816" s="6" t="str">
        <f>IF(总支出!I2816="","自动",总支出!I2816)</f>
        <v>自动</v>
      </c>
      <c r="I2816" s="6" t="str">
        <f>IF(F2816="","",IFERROR(VLOOKUP(F2816,税费设置!$A$15:$B$27,2,FALSE),"含税不明"))</f>
        <v/>
      </c>
      <c r="J2816" s="6" t="str">
        <f t="shared" si="302"/>
        <v/>
      </c>
      <c r="K2816" s="6" t="str">
        <f>IF(AND(税费设置!$B$5="是",G2816="个人支出",J2816="应税"),"是","否")</f>
        <v>否</v>
      </c>
      <c r="L2816" s="8">
        <f t="shared" si="303"/>
        <v>0</v>
      </c>
      <c r="M2816" s="8">
        <f t="shared" si="304"/>
        <v>0</v>
      </c>
      <c r="N2816" s="8">
        <f t="shared" si="305"/>
        <v>0</v>
      </c>
      <c r="O2816" s="8">
        <f t="shared" si="306"/>
        <v>0</v>
      </c>
      <c r="P2816" s="8">
        <f>IF(K2816&lt;&gt;"是",0,IF(税费设置!$B$6="是",E2816/(1+税费设置!$B$10),E2816))</f>
        <v>0</v>
      </c>
      <c r="Q2816" s="8">
        <f>IF(K2816&lt;&gt;"是",0,P2816*税费设置!$B$8)</f>
        <v>0</v>
      </c>
      <c r="R2816" s="8">
        <f>IF(K2816&lt;&gt;"是",0,P2816*税费设置!$B$9)</f>
        <v>0</v>
      </c>
      <c r="S2816" s="8">
        <f t="shared" si="307"/>
        <v>0</v>
      </c>
    </row>
    <row r="2817" spans="1:19" ht="13.9">
      <c r="A2817" s="6" t="str">
        <f>IF(总支出!A2817="","",总支出!A2817)</f>
        <v/>
      </c>
      <c r="B2817" s="7" t="str">
        <f>IF(总支出!B2817="","",总支出!B2817)</f>
        <v/>
      </c>
      <c r="C2817" s="6" t="str">
        <f t="shared" si="301"/>
        <v/>
      </c>
      <c r="D2817" s="6" t="str">
        <f>IF(总支出!C2817="","",总支出!C2817)</f>
        <v/>
      </c>
      <c r="E2817" s="8" t="str">
        <f>IF(总支出!D2817="","",总支出!D2817)</f>
        <v/>
      </c>
      <c r="F2817" s="6" t="str">
        <f>IF(总支出!E2817="","",总支出!E2817)</f>
        <v/>
      </c>
      <c r="G2817" s="6" t="str">
        <f>IF(总支出!H2817="","",总支出!H2817)</f>
        <v/>
      </c>
      <c r="H2817" s="6" t="str">
        <f>IF(总支出!I2817="","自动",总支出!I2817)</f>
        <v>自动</v>
      </c>
      <c r="I2817" s="6" t="str">
        <f>IF(F2817="","",IFERROR(VLOOKUP(F2817,税费设置!$A$15:$B$27,2,FALSE),"含税不明"))</f>
        <v/>
      </c>
      <c r="J2817" s="6" t="str">
        <f t="shared" si="302"/>
        <v/>
      </c>
      <c r="K2817" s="6" t="str">
        <f>IF(AND(税费设置!$B$5="是",G2817="个人支出",J2817="应税"),"是","否")</f>
        <v>否</v>
      </c>
      <c r="L2817" s="8">
        <f t="shared" si="303"/>
        <v>0</v>
      </c>
      <c r="M2817" s="8">
        <f t="shared" si="304"/>
        <v>0</v>
      </c>
      <c r="N2817" s="8">
        <f t="shared" si="305"/>
        <v>0</v>
      </c>
      <c r="O2817" s="8">
        <f t="shared" si="306"/>
        <v>0</v>
      </c>
      <c r="P2817" s="8">
        <f>IF(K2817&lt;&gt;"是",0,IF(税费设置!$B$6="是",E2817/(1+税费设置!$B$10),E2817))</f>
        <v>0</v>
      </c>
      <c r="Q2817" s="8">
        <f>IF(K2817&lt;&gt;"是",0,P2817*税费设置!$B$8)</f>
        <v>0</v>
      </c>
      <c r="R2817" s="8">
        <f>IF(K2817&lt;&gt;"是",0,P2817*税费设置!$B$9)</f>
        <v>0</v>
      </c>
      <c r="S2817" s="8">
        <f t="shared" si="307"/>
        <v>0</v>
      </c>
    </row>
    <row r="2818" spans="1:19" ht="13.9">
      <c r="A2818" s="6" t="str">
        <f>IF(总支出!A2818="","",总支出!A2818)</f>
        <v/>
      </c>
      <c r="B2818" s="7" t="str">
        <f>IF(总支出!B2818="","",总支出!B2818)</f>
        <v/>
      </c>
      <c r="C2818" s="6" t="str">
        <f t="shared" si="301"/>
        <v/>
      </c>
      <c r="D2818" s="6" t="str">
        <f>IF(总支出!C2818="","",总支出!C2818)</f>
        <v/>
      </c>
      <c r="E2818" s="8" t="str">
        <f>IF(总支出!D2818="","",总支出!D2818)</f>
        <v/>
      </c>
      <c r="F2818" s="6" t="str">
        <f>IF(总支出!E2818="","",总支出!E2818)</f>
        <v/>
      </c>
      <c r="G2818" s="6" t="str">
        <f>IF(总支出!H2818="","",总支出!H2818)</f>
        <v/>
      </c>
      <c r="H2818" s="6" t="str">
        <f>IF(总支出!I2818="","自动",总支出!I2818)</f>
        <v>自动</v>
      </c>
      <c r="I2818" s="6" t="str">
        <f>IF(F2818="","",IFERROR(VLOOKUP(F2818,税费设置!$A$15:$B$27,2,FALSE),"含税不明"))</f>
        <v/>
      </c>
      <c r="J2818" s="6" t="str">
        <f t="shared" si="302"/>
        <v/>
      </c>
      <c r="K2818" s="6" t="str">
        <f>IF(AND(税费设置!$B$5="是",G2818="个人支出",J2818="应税"),"是","否")</f>
        <v>否</v>
      </c>
      <c r="L2818" s="8">
        <f t="shared" si="303"/>
        <v>0</v>
      </c>
      <c r="M2818" s="8">
        <f t="shared" si="304"/>
        <v>0</v>
      </c>
      <c r="N2818" s="8">
        <f t="shared" si="305"/>
        <v>0</v>
      </c>
      <c r="O2818" s="8">
        <f t="shared" si="306"/>
        <v>0</v>
      </c>
      <c r="P2818" s="8">
        <f>IF(K2818&lt;&gt;"是",0,IF(税费设置!$B$6="是",E2818/(1+税费设置!$B$10),E2818))</f>
        <v>0</v>
      </c>
      <c r="Q2818" s="8">
        <f>IF(K2818&lt;&gt;"是",0,P2818*税费设置!$B$8)</f>
        <v>0</v>
      </c>
      <c r="R2818" s="8">
        <f>IF(K2818&lt;&gt;"是",0,P2818*税费设置!$B$9)</f>
        <v>0</v>
      </c>
      <c r="S2818" s="8">
        <f t="shared" si="307"/>
        <v>0</v>
      </c>
    </row>
    <row r="2819" spans="1:19" ht="13.9">
      <c r="A2819" s="6" t="str">
        <f>IF(总支出!A2819="","",总支出!A2819)</f>
        <v/>
      </c>
      <c r="B2819" s="7" t="str">
        <f>IF(总支出!B2819="","",总支出!B2819)</f>
        <v/>
      </c>
      <c r="C2819" s="6" t="str">
        <f t="shared" si="301"/>
        <v/>
      </c>
      <c r="D2819" s="6" t="str">
        <f>IF(总支出!C2819="","",总支出!C2819)</f>
        <v/>
      </c>
      <c r="E2819" s="8" t="str">
        <f>IF(总支出!D2819="","",总支出!D2819)</f>
        <v/>
      </c>
      <c r="F2819" s="6" t="str">
        <f>IF(总支出!E2819="","",总支出!E2819)</f>
        <v/>
      </c>
      <c r="G2819" s="6" t="str">
        <f>IF(总支出!H2819="","",总支出!H2819)</f>
        <v/>
      </c>
      <c r="H2819" s="6" t="str">
        <f>IF(总支出!I2819="","自动",总支出!I2819)</f>
        <v>自动</v>
      </c>
      <c r="I2819" s="6" t="str">
        <f>IF(F2819="","",IFERROR(VLOOKUP(F2819,税费设置!$A$15:$B$27,2,FALSE),"含税不明"))</f>
        <v/>
      </c>
      <c r="J2819" s="6" t="str">
        <f t="shared" si="302"/>
        <v/>
      </c>
      <c r="K2819" s="6" t="str">
        <f>IF(AND(税费设置!$B$5="是",G2819="个人支出",J2819="应税"),"是","否")</f>
        <v>否</v>
      </c>
      <c r="L2819" s="8">
        <f t="shared" si="303"/>
        <v>0</v>
      </c>
      <c r="M2819" s="8">
        <f t="shared" si="304"/>
        <v>0</v>
      </c>
      <c r="N2819" s="8">
        <f t="shared" si="305"/>
        <v>0</v>
      </c>
      <c r="O2819" s="8">
        <f t="shared" si="306"/>
        <v>0</v>
      </c>
      <c r="P2819" s="8">
        <f>IF(K2819&lt;&gt;"是",0,IF(税费设置!$B$6="是",E2819/(1+税费设置!$B$10),E2819))</f>
        <v>0</v>
      </c>
      <c r="Q2819" s="8">
        <f>IF(K2819&lt;&gt;"是",0,P2819*税费设置!$B$8)</f>
        <v>0</v>
      </c>
      <c r="R2819" s="8">
        <f>IF(K2819&lt;&gt;"是",0,P2819*税费设置!$B$9)</f>
        <v>0</v>
      </c>
      <c r="S2819" s="8">
        <f t="shared" si="307"/>
        <v>0</v>
      </c>
    </row>
    <row r="2820" spans="1:19" ht="13.9">
      <c r="A2820" s="6" t="str">
        <f>IF(总支出!A2820="","",总支出!A2820)</f>
        <v/>
      </c>
      <c r="B2820" s="7" t="str">
        <f>IF(总支出!B2820="","",总支出!B2820)</f>
        <v/>
      </c>
      <c r="C2820" s="6" t="str">
        <f t="shared" ref="C2820:C2883" si="308">IF(B2820="","",TEXT(B2820,"yyyy-mm"))</f>
        <v/>
      </c>
      <c r="D2820" s="6" t="str">
        <f>IF(总支出!C2820="","",总支出!C2820)</f>
        <v/>
      </c>
      <c r="E2820" s="8" t="str">
        <f>IF(总支出!D2820="","",总支出!D2820)</f>
        <v/>
      </c>
      <c r="F2820" s="6" t="str">
        <f>IF(总支出!E2820="","",总支出!E2820)</f>
        <v/>
      </c>
      <c r="G2820" s="6" t="str">
        <f>IF(总支出!H2820="","",总支出!H2820)</f>
        <v/>
      </c>
      <c r="H2820" s="6" t="str">
        <f>IF(总支出!I2820="","自动",总支出!I2820)</f>
        <v>自动</v>
      </c>
      <c r="I2820" s="6" t="str">
        <f>IF(F2820="","",IFERROR(VLOOKUP(F2820,税费设置!$A$15:$B$27,2,FALSE),"含税不明"))</f>
        <v/>
      </c>
      <c r="J2820" s="6" t="str">
        <f t="shared" ref="J2820:J2883" si="309">IF(D2820="","",IF(H2820="自动",I2820,H2820))</f>
        <v/>
      </c>
      <c r="K2820" s="6" t="str">
        <f>IF(AND(税费设置!$B$5="是",G2820="个人支出",J2820="应税"),"是","否")</f>
        <v>否</v>
      </c>
      <c r="L2820" s="8">
        <f t="shared" ref="L2820:L2883" si="310">IF(K2820="是",E2820,0)</f>
        <v>0</v>
      </c>
      <c r="M2820" s="8">
        <f t="shared" ref="M2820:M2883" si="311">IF(AND(G2820="个人支出",J2820="零税率"),E2820,0)</f>
        <v>0</v>
      </c>
      <c r="N2820" s="8">
        <f t="shared" ref="N2820:N2883" si="312">IF(AND(G2820="个人支出",J2820="免税"),E2820,0)</f>
        <v>0</v>
      </c>
      <c r="O2820" s="8">
        <f t="shared" ref="O2820:O2883" si="313">IF(AND(G2820="个人支出",OR(J2820="含税不明",J2820="不适用")),E2820,0)</f>
        <v>0</v>
      </c>
      <c r="P2820" s="8">
        <f>IF(K2820&lt;&gt;"是",0,IF(税费设置!$B$6="是",E2820/(1+税费设置!$B$10),E2820))</f>
        <v>0</v>
      </c>
      <c r="Q2820" s="8">
        <f>IF(K2820&lt;&gt;"是",0,P2820*税费设置!$B$8)</f>
        <v>0</v>
      </c>
      <c r="R2820" s="8">
        <f>IF(K2820&lt;&gt;"是",0,P2820*税费设置!$B$9)</f>
        <v>0</v>
      </c>
      <c r="S2820" s="8">
        <f t="shared" ref="S2820:S2883" si="314">Q2820+R2820</f>
        <v>0</v>
      </c>
    </row>
    <row r="2821" spans="1:19" ht="13.9">
      <c r="A2821" s="6" t="str">
        <f>IF(总支出!A2821="","",总支出!A2821)</f>
        <v/>
      </c>
      <c r="B2821" s="7" t="str">
        <f>IF(总支出!B2821="","",总支出!B2821)</f>
        <v/>
      </c>
      <c r="C2821" s="6" t="str">
        <f t="shared" si="308"/>
        <v/>
      </c>
      <c r="D2821" s="6" t="str">
        <f>IF(总支出!C2821="","",总支出!C2821)</f>
        <v/>
      </c>
      <c r="E2821" s="8" t="str">
        <f>IF(总支出!D2821="","",总支出!D2821)</f>
        <v/>
      </c>
      <c r="F2821" s="6" t="str">
        <f>IF(总支出!E2821="","",总支出!E2821)</f>
        <v/>
      </c>
      <c r="G2821" s="6" t="str">
        <f>IF(总支出!H2821="","",总支出!H2821)</f>
        <v/>
      </c>
      <c r="H2821" s="6" t="str">
        <f>IF(总支出!I2821="","自动",总支出!I2821)</f>
        <v>自动</v>
      </c>
      <c r="I2821" s="6" t="str">
        <f>IF(F2821="","",IFERROR(VLOOKUP(F2821,税费设置!$A$15:$B$27,2,FALSE),"含税不明"))</f>
        <v/>
      </c>
      <c r="J2821" s="6" t="str">
        <f t="shared" si="309"/>
        <v/>
      </c>
      <c r="K2821" s="6" t="str">
        <f>IF(AND(税费设置!$B$5="是",G2821="个人支出",J2821="应税"),"是","否")</f>
        <v>否</v>
      </c>
      <c r="L2821" s="8">
        <f t="shared" si="310"/>
        <v>0</v>
      </c>
      <c r="M2821" s="8">
        <f t="shared" si="311"/>
        <v>0</v>
      </c>
      <c r="N2821" s="8">
        <f t="shared" si="312"/>
        <v>0</v>
      </c>
      <c r="O2821" s="8">
        <f t="shared" si="313"/>
        <v>0</v>
      </c>
      <c r="P2821" s="8">
        <f>IF(K2821&lt;&gt;"是",0,IF(税费设置!$B$6="是",E2821/(1+税费设置!$B$10),E2821))</f>
        <v>0</v>
      </c>
      <c r="Q2821" s="8">
        <f>IF(K2821&lt;&gt;"是",0,P2821*税费设置!$B$8)</f>
        <v>0</v>
      </c>
      <c r="R2821" s="8">
        <f>IF(K2821&lt;&gt;"是",0,P2821*税费设置!$B$9)</f>
        <v>0</v>
      </c>
      <c r="S2821" s="8">
        <f t="shared" si="314"/>
        <v>0</v>
      </c>
    </row>
    <row r="2822" spans="1:19" ht="13.9">
      <c r="A2822" s="6" t="str">
        <f>IF(总支出!A2822="","",总支出!A2822)</f>
        <v/>
      </c>
      <c r="B2822" s="7" t="str">
        <f>IF(总支出!B2822="","",总支出!B2822)</f>
        <v/>
      </c>
      <c r="C2822" s="6" t="str">
        <f t="shared" si="308"/>
        <v/>
      </c>
      <c r="D2822" s="6" t="str">
        <f>IF(总支出!C2822="","",总支出!C2822)</f>
        <v/>
      </c>
      <c r="E2822" s="8" t="str">
        <f>IF(总支出!D2822="","",总支出!D2822)</f>
        <v/>
      </c>
      <c r="F2822" s="6" t="str">
        <f>IF(总支出!E2822="","",总支出!E2822)</f>
        <v/>
      </c>
      <c r="G2822" s="6" t="str">
        <f>IF(总支出!H2822="","",总支出!H2822)</f>
        <v/>
      </c>
      <c r="H2822" s="6" t="str">
        <f>IF(总支出!I2822="","自动",总支出!I2822)</f>
        <v>自动</v>
      </c>
      <c r="I2822" s="6" t="str">
        <f>IF(F2822="","",IFERROR(VLOOKUP(F2822,税费设置!$A$15:$B$27,2,FALSE),"含税不明"))</f>
        <v/>
      </c>
      <c r="J2822" s="6" t="str">
        <f t="shared" si="309"/>
        <v/>
      </c>
      <c r="K2822" s="6" t="str">
        <f>IF(AND(税费设置!$B$5="是",G2822="个人支出",J2822="应税"),"是","否")</f>
        <v>否</v>
      </c>
      <c r="L2822" s="8">
        <f t="shared" si="310"/>
        <v>0</v>
      </c>
      <c r="M2822" s="8">
        <f t="shared" si="311"/>
        <v>0</v>
      </c>
      <c r="N2822" s="8">
        <f t="shared" si="312"/>
        <v>0</v>
      </c>
      <c r="O2822" s="8">
        <f t="shared" si="313"/>
        <v>0</v>
      </c>
      <c r="P2822" s="8">
        <f>IF(K2822&lt;&gt;"是",0,IF(税费设置!$B$6="是",E2822/(1+税费设置!$B$10),E2822))</f>
        <v>0</v>
      </c>
      <c r="Q2822" s="8">
        <f>IF(K2822&lt;&gt;"是",0,P2822*税费设置!$B$8)</f>
        <v>0</v>
      </c>
      <c r="R2822" s="8">
        <f>IF(K2822&lt;&gt;"是",0,P2822*税费设置!$B$9)</f>
        <v>0</v>
      </c>
      <c r="S2822" s="8">
        <f t="shared" si="314"/>
        <v>0</v>
      </c>
    </row>
    <row r="2823" spans="1:19" ht="13.9">
      <c r="A2823" s="6" t="str">
        <f>IF(总支出!A2823="","",总支出!A2823)</f>
        <v/>
      </c>
      <c r="B2823" s="7" t="str">
        <f>IF(总支出!B2823="","",总支出!B2823)</f>
        <v/>
      </c>
      <c r="C2823" s="6" t="str">
        <f t="shared" si="308"/>
        <v/>
      </c>
      <c r="D2823" s="6" t="str">
        <f>IF(总支出!C2823="","",总支出!C2823)</f>
        <v/>
      </c>
      <c r="E2823" s="8" t="str">
        <f>IF(总支出!D2823="","",总支出!D2823)</f>
        <v/>
      </c>
      <c r="F2823" s="6" t="str">
        <f>IF(总支出!E2823="","",总支出!E2823)</f>
        <v/>
      </c>
      <c r="G2823" s="6" t="str">
        <f>IF(总支出!H2823="","",总支出!H2823)</f>
        <v/>
      </c>
      <c r="H2823" s="6" t="str">
        <f>IF(总支出!I2823="","自动",总支出!I2823)</f>
        <v>自动</v>
      </c>
      <c r="I2823" s="6" t="str">
        <f>IF(F2823="","",IFERROR(VLOOKUP(F2823,税费设置!$A$15:$B$27,2,FALSE),"含税不明"))</f>
        <v/>
      </c>
      <c r="J2823" s="6" t="str">
        <f t="shared" si="309"/>
        <v/>
      </c>
      <c r="K2823" s="6" t="str">
        <f>IF(AND(税费设置!$B$5="是",G2823="个人支出",J2823="应税"),"是","否")</f>
        <v>否</v>
      </c>
      <c r="L2823" s="8">
        <f t="shared" si="310"/>
        <v>0</v>
      </c>
      <c r="M2823" s="8">
        <f t="shared" si="311"/>
        <v>0</v>
      </c>
      <c r="N2823" s="8">
        <f t="shared" si="312"/>
        <v>0</v>
      </c>
      <c r="O2823" s="8">
        <f t="shared" si="313"/>
        <v>0</v>
      </c>
      <c r="P2823" s="8">
        <f>IF(K2823&lt;&gt;"是",0,IF(税费设置!$B$6="是",E2823/(1+税费设置!$B$10),E2823))</f>
        <v>0</v>
      </c>
      <c r="Q2823" s="8">
        <f>IF(K2823&lt;&gt;"是",0,P2823*税费设置!$B$8)</f>
        <v>0</v>
      </c>
      <c r="R2823" s="8">
        <f>IF(K2823&lt;&gt;"是",0,P2823*税费设置!$B$9)</f>
        <v>0</v>
      </c>
      <c r="S2823" s="8">
        <f t="shared" si="314"/>
        <v>0</v>
      </c>
    </row>
    <row r="2824" spans="1:19" ht="13.9">
      <c r="A2824" s="6" t="str">
        <f>IF(总支出!A2824="","",总支出!A2824)</f>
        <v/>
      </c>
      <c r="B2824" s="7" t="str">
        <f>IF(总支出!B2824="","",总支出!B2824)</f>
        <v/>
      </c>
      <c r="C2824" s="6" t="str">
        <f t="shared" si="308"/>
        <v/>
      </c>
      <c r="D2824" s="6" t="str">
        <f>IF(总支出!C2824="","",总支出!C2824)</f>
        <v/>
      </c>
      <c r="E2824" s="8" t="str">
        <f>IF(总支出!D2824="","",总支出!D2824)</f>
        <v/>
      </c>
      <c r="F2824" s="6" t="str">
        <f>IF(总支出!E2824="","",总支出!E2824)</f>
        <v/>
      </c>
      <c r="G2824" s="6" t="str">
        <f>IF(总支出!H2824="","",总支出!H2824)</f>
        <v/>
      </c>
      <c r="H2824" s="6" t="str">
        <f>IF(总支出!I2824="","自动",总支出!I2824)</f>
        <v>自动</v>
      </c>
      <c r="I2824" s="6" t="str">
        <f>IF(F2824="","",IFERROR(VLOOKUP(F2824,税费设置!$A$15:$B$27,2,FALSE),"含税不明"))</f>
        <v/>
      </c>
      <c r="J2824" s="6" t="str">
        <f t="shared" si="309"/>
        <v/>
      </c>
      <c r="K2824" s="6" t="str">
        <f>IF(AND(税费设置!$B$5="是",G2824="个人支出",J2824="应税"),"是","否")</f>
        <v>否</v>
      </c>
      <c r="L2824" s="8">
        <f t="shared" si="310"/>
        <v>0</v>
      </c>
      <c r="M2824" s="8">
        <f t="shared" si="311"/>
        <v>0</v>
      </c>
      <c r="N2824" s="8">
        <f t="shared" si="312"/>
        <v>0</v>
      </c>
      <c r="O2824" s="8">
        <f t="shared" si="313"/>
        <v>0</v>
      </c>
      <c r="P2824" s="8">
        <f>IF(K2824&lt;&gt;"是",0,IF(税费设置!$B$6="是",E2824/(1+税费设置!$B$10),E2824))</f>
        <v>0</v>
      </c>
      <c r="Q2824" s="8">
        <f>IF(K2824&lt;&gt;"是",0,P2824*税费设置!$B$8)</f>
        <v>0</v>
      </c>
      <c r="R2824" s="8">
        <f>IF(K2824&lt;&gt;"是",0,P2824*税费设置!$B$9)</f>
        <v>0</v>
      </c>
      <c r="S2824" s="8">
        <f t="shared" si="314"/>
        <v>0</v>
      </c>
    </row>
    <row r="2825" spans="1:19" ht="13.9">
      <c r="A2825" s="6" t="str">
        <f>IF(总支出!A2825="","",总支出!A2825)</f>
        <v/>
      </c>
      <c r="B2825" s="7" t="str">
        <f>IF(总支出!B2825="","",总支出!B2825)</f>
        <v/>
      </c>
      <c r="C2825" s="6" t="str">
        <f t="shared" si="308"/>
        <v/>
      </c>
      <c r="D2825" s="6" t="str">
        <f>IF(总支出!C2825="","",总支出!C2825)</f>
        <v/>
      </c>
      <c r="E2825" s="8" t="str">
        <f>IF(总支出!D2825="","",总支出!D2825)</f>
        <v/>
      </c>
      <c r="F2825" s="6" t="str">
        <f>IF(总支出!E2825="","",总支出!E2825)</f>
        <v/>
      </c>
      <c r="G2825" s="6" t="str">
        <f>IF(总支出!H2825="","",总支出!H2825)</f>
        <v/>
      </c>
      <c r="H2825" s="6" t="str">
        <f>IF(总支出!I2825="","自动",总支出!I2825)</f>
        <v>自动</v>
      </c>
      <c r="I2825" s="6" t="str">
        <f>IF(F2825="","",IFERROR(VLOOKUP(F2825,税费设置!$A$15:$B$27,2,FALSE),"含税不明"))</f>
        <v/>
      </c>
      <c r="J2825" s="6" t="str">
        <f t="shared" si="309"/>
        <v/>
      </c>
      <c r="K2825" s="6" t="str">
        <f>IF(AND(税费设置!$B$5="是",G2825="个人支出",J2825="应税"),"是","否")</f>
        <v>否</v>
      </c>
      <c r="L2825" s="8">
        <f t="shared" si="310"/>
        <v>0</v>
      </c>
      <c r="M2825" s="8">
        <f t="shared" si="311"/>
        <v>0</v>
      </c>
      <c r="N2825" s="8">
        <f t="shared" si="312"/>
        <v>0</v>
      </c>
      <c r="O2825" s="8">
        <f t="shared" si="313"/>
        <v>0</v>
      </c>
      <c r="P2825" s="8">
        <f>IF(K2825&lt;&gt;"是",0,IF(税费设置!$B$6="是",E2825/(1+税费设置!$B$10),E2825))</f>
        <v>0</v>
      </c>
      <c r="Q2825" s="8">
        <f>IF(K2825&lt;&gt;"是",0,P2825*税费设置!$B$8)</f>
        <v>0</v>
      </c>
      <c r="R2825" s="8">
        <f>IF(K2825&lt;&gt;"是",0,P2825*税费设置!$B$9)</f>
        <v>0</v>
      </c>
      <c r="S2825" s="8">
        <f t="shared" si="314"/>
        <v>0</v>
      </c>
    </row>
    <row r="2826" spans="1:19" ht="13.9">
      <c r="A2826" s="6" t="str">
        <f>IF(总支出!A2826="","",总支出!A2826)</f>
        <v/>
      </c>
      <c r="B2826" s="7" t="str">
        <f>IF(总支出!B2826="","",总支出!B2826)</f>
        <v/>
      </c>
      <c r="C2826" s="6" t="str">
        <f t="shared" si="308"/>
        <v/>
      </c>
      <c r="D2826" s="6" t="str">
        <f>IF(总支出!C2826="","",总支出!C2826)</f>
        <v/>
      </c>
      <c r="E2826" s="8" t="str">
        <f>IF(总支出!D2826="","",总支出!D2826)</f>
        <v/>
      </c>
      <c r="F2826" s="6" t="str">
        <f>IF(总支出!E2826="","",总支出!E2826)</f>
        <v/>
      </c>
      <c r="G2826" s="6" t="str">
        <f>IF(总支出!H2826="","",总支出!H2826)</f>
        <v/>
      </c>
      <c r="H2826" s="6" t="str">
        <f>IF(总支出!I2826="","自动",总支出!I2826)</f>
        <v>自动</v>
      </c>
      <c r="I2826" s="6" t="str">
        <f>IF(F2826="","",IFERROR(VLOOKUP(F2826,税费设置!$A$15:$B$27,2,FALSE),"含税不明"))</f>
        <v/>
      </c>
      <c r="J2826" s="6" t="str">
        <f t="shared" si="309"/>
        <v/>
      </c>
      <c r="K2826" s="6" t="str">
        <f>IF(AND(税费设置!$B$5="是",G2826="个人支出",J2826="应税"),"是","否")</f>
        <v>否</v>
      </c>
      <c r="L2826" s="8">
        <f t="shared" si="310"/>
        <v>0</v>
      </c>
      <c r="M2826" s="8">
        <f t="shared" si="311"/>
        <v>0</v>
      </c>
      <c r="N2826" s="8">
        <f t="shared" si="312"/>
        <v>0</v>
      </c>
      <c r="O2826" s="8">
        <f t="shared" si="313"/>
        <v>0</v>
      </c>
      <c r="P2826" s="8">
        <f>IF(K2826&lt;&gt;"是",0,IF(税费设置!$B$6="是",E2826/(1+税费设置!$B$10),E2826))</f>
        <v>0</v>
      </c>
      <c r="Q2826" s="8">
        <f>IF(K2826&lt;&gt;"是",0,P2826*税费设置!$B$8)</f>
        <v>0</v>
      </c>
      <c r="R2826" s="8">
        <f>IF(K2826&lt;&gt;"是",0,P2826*税费设置!$B$9)</f>
        <v>0</v>
      </c>
      <c r="S2826" s="8">
        <f t="shared" si="314"/>
        <v>0</v>
      </c>
    </row>
    <row r="2827" spans="1:19" ht="13.9">
      <c r="A2827" s="6" t="str">
        <f>IF(总支出!A2827="","",总支出!A2827)</f>
        <v/>
      </c>
      <c r="B2827" s="7" t="str">
        <f>IF(总支出!B2827="","",总支出!B2827)</f>
        <v/>
      </c>
      <c r="C2827" s="6" t="str">
        <f t="shared" si="308"/>
        <v/>
      </c>
      <c r="D2827" s="6" t="str">
        <f>IF(总支出!C2827="","",总支出!C2827)</f>
        <v/>
      </c>
      <c r="E2827" s="8" t="str">
        <f>IF(总支出!D2827="","",总支出!D2827)</f>
        <v/>
      </c>
      <c r="F2827" s="6" t="str">
        <f>IF(总支出!E2827="","",总支出!E2827)</f>
        <v/>
      </c>
      <c r="G2827" s="6" t="str">
        <f>IF(总支出!H2827="","",总支出!H2827)</f>
        <v/>
      </c>
      <c r="H2827" s="6" t="str">
        <f>IF(总支出!I2827="","自动",总支出!I2827)</f>
        <v>自动</v>
      </c>
      <c r="I2827" s="6" t="str">
        <f>IF(F2827="","",IFERROR(VLOOKUP(F2827,税费设置!$A$15:$B$27,2,FALSE),"含税不明"))</f>
        <v/>
      </c>
      <c r="J2827" s="6" t="str">
        <f t="shared" si="309"/>
        <v/>
      </c>
      <c r="K2827" s="6" t="str">
        <f>IF(AND(税费设置!$B$5="是",G2827="个人支出",J2827="应税"),"是","否")</f>
        <v>否</v>
      </c>
      <c r="L2827" s="8">
        <f t="shared" si="310"/>
        <v>0</v>
      </c>
      <c r="M2827" s="8">
        <f t="shared" si="311"/>
        <v>0</v>
      </c>
      <c r="N2827" s="8">
        <f t="shared" si="312"/>
        <v>0</v>
      </c>
      <c r="O2827" s="8">
        <f t="shared" si="313"/>
        <v>0</v>
      </c>
      <c r="P2827" s="8">
        <f>IF(K2827&lt;&gt;"是",0,IF(税费设置!$B$6="是",E2827/(1+税费设置!$B$10),E2827))</f>
        <v>0</v>
      </c>
      <c r="Q2827" s="8">
        <f>IF(K2827&lt;&gt;"是",0,P2827*税费设置!$B$8)</f>
        <v>0</v>
      </c>
      <c r="R2827" s="8">
        <f>IF(K2827&lt;&gt;"是",0,P2827*税费设置!$B$9)</f>
        <v>0</v>
      </c>
      <c r="S2827" s="8">
        <f t="shared" si="314"/>
        <v>0</v>
      </c>
    </row>
    <row r="2828" spans="1:19" ht="13.9">
      <c r="A2828" s="6" t="str">
        <f>IF(总支出!A2828="","",总支出!A2828)</f>
        <v/>
      </c>
      <c r="B2828" s="7" t="str">
        <f>IF(总支出!B2828="","",总支出!B2828)</f>
        <v/>
      </c>
      <c r="C2828" s="6" t="str">
        <f t="shared" si="308"/>
        <v/>
      </c>
      <c r="D2828" s="6" t="str">
        <f>IF(总支出!C2828="","",总支出!C2828)</f>
        <v/>
      </c>
      <c r="E2828" s="8" t="str">
        <f>IF(总支出!D2828="","",总支出!D2828)</f>
        <v/>
      </c>
      <c r="F2828" s="6" t="str">
        <f>IF(总支出!E2828="","",总支出!E2828)</f>
        <v/>
      </c>
      <c r="G2828" s="6" t="str">
        <f>IF(总支出!H2828="","",总支出!H2828)</f>
        <v/>
      </c>
      <c r="H2828" s="6" t="str">
        <f>IF(总支出!I2828="","自动",总支出!I2828)</f>
        <v>自动</v>
      </c>
      <c r="I2828" s="6" t="str">
        <f>IF(F2828="","",IFERROR(VLOOKUP(F2828,税费设置!$A$15:$B$27,2,FALSE),"含税不明"))</f>
        <v/>
      </c>
      <c r="J2828" s="6" t="str">
        <f t="shared" si="309"/>
        <v/>
      </c>
      <c r="K2828" s="6" t="str">
        <f>IF(AND(税费设置!$B$5="是",G2828="个人支出",J2828="应税"),"是","否")</f>
        <v>否</v>
      </c>
      <c r="L2828" s="8">
        <f t="shared" si="310"/>
        <v>0</v>
      </c>
      <c r="M2828" s="8">
        <f t="shared" si="311"/>
        <v>0</v>
      </c>
      <c r="N2828" s="8">
        <f t="shared" si="312"/>
        <v>0</v>
      </c>
      <c r="O2828" s="8">
        <f t="shared" si="313"/>
        <v>0</v>
      </c>
      <c r="P2828" s="8">
        <f>IF(K2828&lt;&gt;"是",0,IF(税费设置!$B$6="是",E2828/(1+税费设置!$B$10),E2828))</f>
        <v>0</v>
      </c>
      <c r="Q2828" s="8">
        <f>IF(K2828&lt;&gt;"是",0,P2828*税费设置!$B$8)</f>
        <v>0</v>
      </c>
      <c r="R2828" s="8">
        <f>IF(K2828&lt;&gt;"是",0,P2828*税费设置!$B$9)</f>
        <v>0</v>
      </c>
      <c r="S2828" s="8">
        <f t="shared" si="314"/>
        <v>0</v>
      </c>
    </row>
    <row r="2829" spans="1:19" ht="13.9">
      <c r="A2829" s="6" t="str">
        <f>IF(总支出!A2829="","",总支出!A2829)</f>
        <v/>
      </c>
      <c r="B2829" s="7" t="str">
        <f>IF(总支出!B2829="","",总支出!B2829)</f>
        <v/>
      </c>
      <c r="C2829" s="6" t="str">
        <f t="shared" si="308"/>
        <v/>
      </c>
      <c r="D2829" s="6" t="str">
        <f>IF(总支出!C2829="","",总支出!C2829)</f>
        <v/>
      </c>
      <c r="E2829" s="8" t="str">
        <f>IF(总支出!D2829="","",总支出!D2829)</f>
        <v/>
      </c>
      <c r="F2829" s="6" t="str">
        <f>IF(总支出!E2829="","",总支出!E2829)</f>
        <v/>
      </c>
      <c r="G2829" s="6" t="str">
        <f>IF(总支出!H2829="","",总支出!H2829)</f>
        <v/>
      </c>
      <c r="H2829" s="6" t="str">
        <f>IF(总支出!I2829="","自动",总支出!I2829)</f>
        <v>自动</v>
      </c>
      <c r="I2829" s="6" t="str">
        <f>IF(F2829="","",IFERROR(VLOOKUP(F2829,税费设置!$A$15:$B$27,2,FALSE),"含税不明"))</f>
        <v/>
      </c>
      <c r="J2829" s="6" t="str">
        <f t="shared" si="309"/>
        <v/>
      </c>
      <c r="K2829" s="6" t="str">
        <f>IF(AND(税费设置!$B$5="是",G2829="个人支出",J2829="应税"),"是","否")</f>
        <v>否</v>
      </c>
      <c r="L2829" s="8">
        <f t="shared" si="310"/>
        <v>0</v>
      </c>
      <c r="M2829" s="8">
        <f t="shared" si="311"/>
        <v>0</v>
      </c>
      <c r="N2829" s="8">
        <f t="shared" si="312"/>
        <v>0</v>
      </c>
      <c r="O2829" s="8">
        <f t="shared" si="313"/>
        <v>0</v>
      </c>
      <c r="P2829" s="8">
        <f>IF(K2829&lt;&gt;"是",0,IF(税费设置!$B$6="是",E2829/(1+税费设置!$B$10),E2829))</f>
        <v>0</v>
      </c>
      <c r="Q2829" s="8">
        <f>IF(K2829&lt;&gt;"是",0,P2829*税费设置!$B$8)</f>
        <v>0</v>
      </c>
      <c r="R2829" s="8">
        <f>IF(K2829&lt;&gt;"是",0,P2829*税费设置!$B$9)</f>
        <v>0</v>
      </c>
      <c r="S2829" s="8">
        <f t="shared" si="314"/>
        <v>0</v>
      </c>
    </row>
    <row r="2830" spans="1:19" ht="13.9">
      <c r="A2830" s="6" t="str">
        <f>IF(总支出!A2830="","",总支出!A2830)</f>
        <v/>
      </c>
      <c r="B2830" s="7" t="str">
        <f>IF(总支出!B2830="","",总支出!B2830)</f>
        <v/>
      </c>
      <c r="C2830" s="6" t="str">
        <f t="shared" si="308"/>
        <v/>
      </c>
      <c r="D2830" s="6" t="str">
        <f>IF(总支出!C2830="","",总支出!C2830)</f>
        <v/>
      </c>
      <c r="E2830" s="8" t="str">
        <f>IF(总支出!D2830="","",总支出!D2830)</f>
        <v/>
      </c>
      <c r="F2830" s="6" t="str">
        <f>IF(总支出!E2830="","",总支出!E2830)</f>
        <v/>
      </c>
      <c r="G2830" s="6" t="str">
        <f>IF(总支出!H2830="","",总支出!H2830)</f>
        <v/>
      </c>
      <c r="H2830" s="6" t="str">
        <f>IF(总支出!I2830="","自动",总支出!I2830)</f>
        <v>自动</v>
      </c>
      <c r="I2830" s="6" t="str">
        <f>IF(F2830="","",IFERROR(VLOOKUP(F2830,税费设置!$A$15:$B$27,2,FALSE),"含税不明"))</f>
        <v/>
      </c>
      <c r="J2830" s="6" t="str">
        <f t="shared" si="309"/>
        <v/>
      </c>
      <c r="K2830" s="6" t="str">
        <f>IF(AND(税费设置!$B$5="是",G2830="个人支出",J2830="应税"),"是","否")</f>
        <v>否</v>
      </c>
      <c r="L2830" s="8">
        <f t="shared" si="310"/>
        <v>0</v>
      </c>
      <c r="M2830" s="8">
        <f t="shared" si="311"/>
        <v>0</v>
      </c>
      <c r="N2830" s="8">
        <f t="shared" si="312"/>
        <v>0</v>
      </c>
      <c r="O2830" s="8">
        <f t="shared" si="313"/>
        <v>0</v>
      </c>
      <c r="P2830" s="8">
        <f>IF(K2830&lt;&gt;"是",0,IF(税费设置!$B$6="是",E2830/(1+税费设置!$B$10),E2830))</f>
        <v>0</v>
      </c>
      <c r="Q2830" s="8">
        <f>IF(K2830&lt;&gt;"是",0,P2830*税费设置!$B$8)</f>
        <v>0</v>
      </c>
      <c r="R2830" s="8">
        <f>IF(K2830&lt;&gt;"是",0,P2830*税费设置!$B$9)</f>
        <v>0</v>
      </c>
      <c r="S2830" s="8">
        <f t="shared" si="314"/>
        <v>0</v>
      </c>
    </row>
    <row r="2831" spans="1:19" ht="13.9">
      <c r="A2831" s="6" t="str">
        <f>IF(总支出!A2831="","",总支出!A2831)</f>
        <v/>
      </c>
      <c r="B2831" s="7" t="str">
        <f>IF(总支出!B2831="","",总支出!B2831)</f>
        <v/>
      </c>
      <c r="C2831" s="6" t="str">
        <f t="shared" si="308"/>
        <v/>
      </c>
      <c r="D2831" s="6" t="str">
        <f>IF(总支出!C2831="","",总支出!C2831)</f>
        <v/>
      </c>
      <c r="E2831" s="8" t="str">
        <f>IF(总支出!D2831="","",总支出!D2831)</f>
        <v/>
      </c>
      <c r="F2831" s="6" t="str">
        <f>IF(总支出!E2831="","",总支出!E2831)</f>
        <v/>
      </c>
      <c r="G2831" s="6" t="str">
        <f>IF(总支出!H2831="","",总支出!H2831)</f>
        <v/>
      </c>
      <c r="H2831" s="6" t="str">
        <f>IF(总支出!I2831="","自动",总支出!I2831)</f>
        <v>自动</v>
      </c>
      <c r="I2831" s="6" t="str">
        <f>IF(F2831="","",IFERROR(VLOOKUP(F2831,税费设置!$A$15:$B$27,2,FALSE),"含税不明"))</f>
        <v/>
      </c>
      <c r="J2831" s="6" t="str">
        <f t="shared" si="309"/>
        <v/>
      </c>
      <c r="K2831" s="6" t="str">
        <f>IF(AND(税费设置!$B$5="是",G2831="个人支出",J2831="应税"),"是","否")</f>
        <v>否</v>
      </c>
      <c r="L2831" s="8">
        <f t="shared" si="310"/>
        <v>0</v>
      </c>
      <c r="M2831" s="8">
        <f t="shared" si="311"/>
        <v>0</v>
      </c>
      <c r="N2831" s="8">
        <f t="shared" si="312"/>
        <v>0</v>
      </c>
      <c r="O2831" s="8">
        <f t="shared" si="313"/>
        <v>0</v>
      </c>
      <c r="P2831" s="8">
        <f>IF(K2831&lt;&gt;"是",0,IF(税费设置!$B$6="是",E2831/(1+税费设置!$B$10),E2831))</f>
        <v>0</v>
      </c>
      <c r="Q2831" s="8">
        <f>IF(K2831&lt;&gt;"是",0,P2831*税费设置!$B$8)</f>
        <v>0</v>
      </c>
      <c r="R2831" s="8">
        <f>IF(K2831&lt;&gt;"是",0,P2831*税费设置!$B$9)</f>
        <v>0</v>
      </c>
      <c r="S2831" s="8">
        <f t="shared" si="314"/>
        <v>0</v>
      </c>
    </row>
    <row r="2832" spans="1:19" ht="13.9">
      <c r="A2832" s="6" t="str">
        <f>IF(总支出!A2832="","",总支出!A2832)</f>
        <v/>
      </c>
      <c r="B2832" s="7" t="str">
        <f>IF(总支出!B2832="","",总支出!B2832)</f>
        <v/>
      </c>
      <c r="C2832" s="6" t="str">
        <f t="shared" si="308"/>
        <v/>
      </c>
      <c r="D2832" s="6" t="str">
        <f>IF(总支出!C2832="","",总支出!C2832)</f>
        <v/>
      </c>
      <c r="E2832" s="8" t="str">
        <f>IF(总支出!D2832="","",总支出!D2832)</f>
        <v/>
      </c>
      <c r="F2832" s="6" t="str">
        <f>IF(总支出!E2832="","",总支出!E2832)</f>
        <v/>
      </c>
      <c r="G2832" s="6" t="str">
        <f>IF(总支出!H2832="","",总支出!H2832)</f>
        <v/>
      </c>
      <c r="H2832" s="6" t="str">
        <f>IF(总支出!I2832="","自动",总支出!I2832)</f>
        <v>自动</v>
      </c>
      <c r="I2832" s="6" t="str">
        <f>IF(F2832="","",IFERROR(VLOOKUP(F2832,税费设置!$A$15:$B$27,2,FALSE),"含税不明"))</f>
        <v/>
      </c>
      <c r="J2832" s="6" t="str">
        <f t="shared" si="309"/>
        <v/>
      </c>
      <c r="K2832" s="6" t="str">
        <f>IF(AND(税费设置!$B$5="是",G2832="个人支出",J2832="应税"),"是","否")</f>
        <v>否</v>
      </c>
      <c r="L2832" s="8">
        <f t="shared" si="310"/>
        <v>0</v>
      </c>
      <c r="M2832" s="8">
        <f t="shared" si="311"/>
        <v>0</v>
      </c>
      <c r="N2832" s="8">
        <f t="shared" si="312"/>
        <v>0</v>
      </c>
      <c r="O2832" s="8">
        <f t="shared" si="313"/>
        <v>0</v>
      </c>
      <c r="P2832" s="8">
        <f>IF(K2832&lt;&gt;"是",0,IF(税费设置!$B$6="是",E2832/(1+税费设置!$B$10),E2832))</f>
        <v>0</v>
      </c>
      <c r="Q2832" s="8">
        <f>IF(K2832&lt;&gt;"是",0,P2832*税费设置!$B$8)</f>
        <v>0</v>
      </c>
      <c r="R2832" s="8">
        <f>IF(K2832&lt;&gt;"是",0,P2832*税费设置!$B$9)</f>
        <v>0</v>
      </c>
      <c r="S2832" s="8">
        <f t="shared" si="314"/>
        <v>0</v>
      </c>
    </row>
    <row r="2833" spans="1:19" ht="13.9">
      <c r="A2833" s="6" t="str">
        <f>IF(总支出!A2833="","",总支出!A2833)</f>
        <v/>
      </c>
      <c r="B2833" s="7" t="str">
        <f>IF(总支出!B2833="","",总支出!B2833)</f>
        <v/>
      </c>
      <c r="C2833" s="6" t="str">
        <f t="shared" si="308"/>
        <v/>
      </c>
      <c r="D2833" s="6" t="str">
        <f>IF(总支出!C2833="","",总支出!C2833)</f>
        <v/>
      </c>
      <c r="E2833" s="8" t="str">
        <f>IF(总支出!D2833="","",总支出!D2833)</f>
        <v/>
      </c>
      <c r="F2833" s="6" t="str">
        <f>IF(总支出!E2833="","",总支出!E2833)</f>
        <v/>
      </c>
      <c r="G2833" s="6" t="str">
        <f>IF(总支出!H2833="","",总支出!H2833)</f>
        <v/>
      </c>
      <c r="H2833" s="6" t="str">
        <f>IF(总支出!I2833="","自动",总支出!I2833)</f>
        <v>自动</v>
      </c>
      <c r="I2833" s="6" t="str">
        <f>IF(F2833="","",IFERROR(VLOOKUP(F2833,税费设置!$A$15:$B$27,2,FALSE),"含税不明"))</f>
        <v/>
      </c>
      <c r="J2833" s="6" t="str">
        <f t="shared" si="309"/>
        <v/>
      </c>
      <c r="K2833" s="6" t="str">
        <f>IF(AND(税费设置!$B$5="是",G2833="个人支出",J2833="应税"),"是","否")</f>
        <v>否</v>
      </c>
      <c r="L2833" s="8">
        <f t="shared" si="310"/>
        <v>0</v>
      </c>
      <c r="M2833" s="8">
        <f t="shared" si="311"/>
        <v>0</v>
      </c>
      <c r="N2833" s="8">
        <f t="shared" si="312"/>
        <v>0</v>
      </c>
      <c r="O2833" s="8">
        <f t="shared" si="313"/>
        <v>0</v>
      </c>
      <c r="P2833" s="8">
        <f>IF(K2833&lt;&gt;"是",0,IF(税费设置!$B$6="是",E2833/(1+税费设置!$B$10),E2833))</f>
        <v>0</v>
      </c>
      <c r="Q2833" s="8">
        <f>IF(K2833&lt;&gt;"是",0,P2833*税费设置!$B$8)</f>
        <v>0</v>
      </c>
      <c r="R2833" s="8">
        <f>IF(K2833&lt;&gt;"是",0,P2833*税费设置!$B$9)</f>
        <v>0</v>
      </c>
      <c r="S2833" s="8">
        <f t="shared" si="314"/>
        <v>0</v>
      </c>
    </row>
    <row r="2834" spans="1:19" ht="13.9">
      <c r="A2834" s="6" t="str">
        <f>IF(总支出!A2834="","",总支出!A2834)</f>
        <v/>
      </c>
      <c r="B2834" s="7" t="str">
        <f>IF(总支出!B2834="","",总支出!B2834)</f>
        <v/>
      </c>
      <c r="C2834" s="6" t="str">
        <f t="shared" si="308"/>
        <v/>
      </c>
      <c r="D2834" s="6" t="str">
        <f>IF(总支出!C2834="","",总支出!C2834)</f>
        <v/>
      </c>
      <c r="E2834" s="8" t="str">
        <f>IF(总支出!D2834="","",总支出!D2834)</f>
        <v/>
      </c>
      <c r="F2834" s="6" t="str">
        <f>IF(总支出!E2834="","",总支出!E2834)</f>
        <v/>
      </c>
      <c r="G2834" s="6" t="str">
        <f>IF(总支出!H2834="","",总支出!H2834)</f>
        <v/>
      </c>
      <c r="H2834" s="6" t="str">
        <f>IF(总支出!I2834="","自动",总支出!I2834)</f>
        <v>自动</v>
      </c>
      <c r="I2834" s="6" t="str">
        <f>IF(F2834="","",IFERROR(VLOOKUP(F2834,税费设置!$A$15:$B$27,2,FALSE),"含税不明"))</f>
        <v/>
      </c>
      <c r="J2834" s="6" t="str">
        <f t="shared" si="309"/>
        <v/>
      </c>
      <c r="K2834" s="6" t="str">
        <f>IF(AND(税费设置!$B$5="是",G2834="个人支出",J2834="应税"),"是","否")</f>
        <v>否</v>
      </c>
      <c r="L2834" s="8">
        <f t="shared" si="310"/>
        <v>0</v>
      </c>
      <c r="M2834" s="8">
        <f t="shared" si="311"/>
        <v>0</v>
      </c>
      <c r="N2834" s="8">
        <f t="shared" si="312"/>
        <v>0</v>
      </c>
      <c r="O2834" s="8">
        <f t="shared" si="313"/>
        <v>0</v>
      </c>
      <c r="P2834" s="8">
        <f>IF(K2834&lt;&gt;"是",0,IF(税费设置!$B$6="是",E2834/(1+税费设置!$B$10),E2834))</f>
        <v>0</v>
      </c>
      <c r="Q2834" s="8">
        <f>IF(K2834&lt;&gt;"是",0,P2834*税费设置!$B$8)</f>
        <v>0</v>
      </c>
      <c r="R2834" s="8">
        <f>IF(K2834&lt;&gt;"是",0,P2834*税费设置!$B$9)</f>
        <v>0</v>
      </c>
      <c r="S2834" s="8">
        <f t="shared" si="314"/>
        <v>0</v>
      </c>
    </row>
    <row r="2835" spans="1:19" ht="13.9">
      <c r="A2835" s="6" t="str">
        <f>IF(总支出!A2835="","",总支出!A2835)</f>
        <v/>
      </c>
      <c r="B2835" s="7" t="str">
        <f>IF(总支出!B2835="","",总支出!B2835)</f>
        <v/>
      </c>
      <c r="C2835" s="6" t="str">
        <f t="shared" si="308"/>
        <v/>
      </c>
      <c r="D2835" s="6" t="str">
        <f>IF(总支出!C2835="","",总支出!C2835)</f>
        <v/>
      </c>
      <c r="E2835" s="8" t="str">
        <f>IF(总支出!D2835="","",总支出!D2835)</f>
        <v/>
      </c>
      <c r="F2835" s="6" t="str">
        <f>IF(总支出!E2835="","",总支出!E2835)</f>
        <v/>
      </c>
      <c r="G2835" s="6" t="str">
        <f>IF(总支出!H2835="","",总支出!H2835)</f>
        <v/>
      </c>
      <c r="H2835" s="6" t="str">
        <f>IF(总支出!I2835="","自动",总支出!I2835)</f>
        <v>自动</v>
      </c>
      <c r="I2835" s="6" t="str">
        <f>IF(F2835="","",IFERROR(VLOOKUP(F2835,税费设置!$A$15:$B$27,2,FALSE),"含税不明"))</f>
        <v/>
      </c>
      <c r="J2835" s="6" t="str">
        <f t="shared" si="309"/>
        <v/>
      </c>
      <c r="K2835" s="6" t="str">
        <f>IF(AND(税费设置!$B$5="是",G2835="个人支出",J2835="应税"),"是","否")</f>
        <v>否</v>
      </c>
      <c r="L2835" s="8">
        <f t="shared" si="310"/>
        <v>0</v>
      </c>
      <c r="M2835" s="8">
        <f t="shared" si="311"/>
        <v>0</v>
      </c>
      <c r="N2835" s="8">
        <f t="shared" si="312"/>
        <v>0</v>
      </c>
      <c r="O2835" s="8">
        <f t="shared" si="313"/>
        <v>0</v>
      </c>
      <c r="P2835" s="8">
        <f>IF(K2835&lt;&gt;"是",0,IF(税费设置!$B$6="是",E2835/(1+税费设置!$B$10),E2835))</f>
        <v>0</v>
      </c>
      <c r="Q2835" s="8">
        <f>IF(K2835&lt;&gt;"是",0,P2835*税费设置!$B$8)</f>
        <v>0</v>
      </c>
      <c r="R2835" s="8">
        <f>IF(K2835&lt;&gt;"是",0,P2835*税费设置!$B$9)</f>
        <v>0</v>
      </c>
      <c r="S2835" s="8">
        <f t="shared" si="314"/>
        <v>0</v>
      </c>
    </row>
    <row r="2836" spans="1:19" ht="13.9">
      <c r="A2836" s="6" t="str">
        <f>IF(总支出!A2836="","",总支出!A2836)</f>
        <v/>
      </c>
      <c r="B2836" s="7" t="str">
        <f>IF(总支出!B2836="","",总支出!B2836)</f>
        <v/>
      </c>
      <c r="C2836" s="6" t="str">
        <f t="shared" si="308"/>
        <v/>
      </c>
      <c r="D2836" s="6" t="str">
        <f>IF(总支出!C2836="","",总支出!C2836)</f>
        <v/>
      </c>
      <c r="E2836" s="8" t="str">
        <f>IF(总支出!D2836="","",总支出!D2836)</f>
        <v/>
      </c>
      <c r="F2836" s="6" t="str">
        <f>IF(总支出!E2836="","",总支出!E2836)</f>
        <v/>
      </c>
      <c r="G2836" s="6" t="str">
        <f>IF(总支出!H2836="","",总支出!H2836)</f>
        <v/>
      </c>
      <c r="H2836" s="6" t="str">
        <f>IF(总支出!I2836="","自动",总支出!I2836)</f>
        <v>自动</v>
      </c>
      <c r="I2836" s="6" t="str">
        <f>IF(F2836="","",IFERROR(VLOOKUP(F2836,税费设置!$A$15:$B$27,2,FALSE),"含税不明"))</f>
        <v/>
      </c>
      <c r="J2836" s="6" t="str">
        <f t="shared" si="309"/>
        <v/>
      </c>
      <c r="K2836" s="6" t="str">
        <f>IF(AND(税费设置!$B$5="是",G2836="个人支出",J2836="应税"),"是","否")</f>
        <v>否</v>
      </c>
      <c r="L2836" s="8">
        <f t="shared" si="310"/>
        <v>0</v>
      </c>
      <c r="M2836" s="8">
        <f t="shared" si="311"/>
        <v>0</v>
      </c>
      <c r="N2836" s="8">
        <f t="shared" si="312"/>
        <v>0</v>
      </c>
      <c r="O2836" s="8">
        <f t="shared" si="313"/>
        <v>0</v>
      </c>
      <c r="P2836" s="8">
        <f>IF(K2836&lt;&gt;"是",0,IF(税费设置!$B$6="是",E2836/(1+税费设置!$B$10),E2836))</f>
        <v>0</v>
      </c>
      <c r="Q2836" s="8">
        <f>IF(K2836&lt;&gt;"是",0,P2836*税费设置!$B$8)</f>
        <v>0</v>
      </c>
      <c r="R2836" s="8">
        <f>IF(K2836&lt;&gt;"是",0,P2836*税费设置!$B$9)</f>
        <v>0</v>
      </c>
      <c r="S2836" s="8">
        <f t="shared" si="314"/>
        <v>0</v>
      </c>
    </row>
    <row r="2837" spans="1:19" ht="13.9">
      <c r="A2837" s="6" t="str">
        <f>IF(总支出!A2837="","",总支出!A2837)</f>
        <v/>
      </c>
      <c r="B2837" s="7" t="str">
        <f>IF(总支出!B2837="","",总支出!B2837)</f>
        <v/>
      </c>
      <c r="C2837" s="6" t="str">
        <f t="shared" si="308"/>
        <v/>
      </c>
      <c r="D2837" s="6" t="str">
        <f>IF(总支出!C2837="","",总支出!C2837)</f>
        <v/>
      </c>
      <c r="E2837" s="8" t="str">
        <f>IF(总支出!D2837="","",总支出!D2837)</f>
        <v/>
      </c>
      <c r="F2837" s="6" t="str">
        <f>IF(总支出!E2837="","",总支出!E2837)</f>
        <v/>
      </c>
      <c r="G2837" s="6" t="str">
        <f>IF(总支出!H2837="","",总支出!H2837)</f>
        <v/>
      </c>
      <c r="H2837" s="6" t="str">
        <f>IF(总支出!I2837="","自动",总支出!I2837)</f>
        <v>自动</v>
      </c>
      <c r="I2837" s="6" t="str">
        <f>IF(F2837="","",IFERROR(VLOOKUP(F2837,税费设置!$A$15:$B$27,2,FALSE),"含税不明"))</f>
        <v/>
      </c>
      <c r="J2837" s="6" t="str">
        <f t="shared" si="309"/>
        <v/>
      </c>
      <c r="K2837" s="6" t="str">
        <f>IF(AND(税费设置!$B$5="是",G2837="个人支出",J2837="应税"),"是","否")</f>
        <v>否</v>
      </c>
      <c r="L2837" s="8">
        <f t="shared" si="310"/>
        <v>0</v>
      </c>
      <c r="M2837" s="8">
        <f t="shared" si="311"/>
        <v>0</v>
      </c>
      <c r="N2837" s="8">
        <f t="shared" si="312"/>
        <v>0</v>
      </c>
      <c r="O2837" s="8">
        <f t="shared" si="313"/>
        <v>0</v>
      </c>
      <c r="P2837" s="8">
        <f>IF(K2837&lt;&gt;"是",0,IF(税费设置!$B$6="是",E2837/(1+税费设置!$B$10),E2837))</f>
        <v>0</v>
      </c>
      <c r="Q2837" s="8">
        <f>IF(K2837&lt;&gt;"是",0,P2837*税费设置!$B$8)</f>
        <v>0</v>
      </c>
      <c r="R2837" s="8">
        <f>IF(K2837&lt;&gt;"是",0,P2837*税费设置!$B$9)</f>
        <v>0</v>
      </c>
      <c r="S2837" s="8">
        <f t="shared" si="314"/>
        <v>0</v>
      </c>
    </row>
    <row r="2838" spans="1:19" ht="13.9">
      <c r="A2838" s="6" t="str">
        <f>IF(总支出!A2838="","",总支出!A2838)</f>
        <v/>
      </c>
      <c r="B2838" s="7" t="str">
        <f>IF(总支出!B2838="","",总支出!B2838)</f>
        <v/>
      </c>
      <c r="C2838" s="6" t="str">
        <f t="shared" si="308"/>
        <v/>
      </c>
      <c r="D2838" s="6" t="str">
        <f>IF(总支出!C2838="","",总支出!C2838)</f>
        <v/>
      </c>
      <c r="E2838" s="8" t="str">
        <f>IF(总支出!D2838="","",总支出!D2838)</f>
        <v/>
      </c>
      <c r="F2838" s="6" t="str">
        <f>IF(总支出!E2838="","",总支出!E2838)</f>
        <v/>
      </c>
      <c r="G2838" s="6" t="str">
        <f>IF(总支出!H2838="","",总支出!H2838)</f>
        <v/>
      </c>
      <c r="H2838" s="6" t="str">
        <f>IF(总支出!I2838="","自动",总支出!I2838)</f>
        <v>自动</v>
      </c>
      <c r="I2838" s="6" t="str">
        <f>IF(F2838="","",IFERROR(VLOOKUP(F2838,税费设置!$A$15:$B$27,2,FALSE),"含税不明"))</f>
        <v/>
      </c>
      <c r="J2838" s="6" t="str">
        <f t="shared" si="309"/>
        <v/>
      </c>
      <c r="K2838" s="6" t="str">
        <f>IF(AND(税费设置!$B$5="是",G2838="个人支出",J2838="应税"),"是","否")</f>
        <v>否</v>
      </c>
      <c r="L2838" s="8">
        <f t="shared" si="310"/>
        <v>0</v>
      </c>
      <c r="M2838" s="8">
        <f t="shared" si="311"/>
        <v>0</v>
      </c>
      <c r="N2838" s="8">
        <f t="shared" si="312"/>
        <v>0</v>
      </c>
      <c r="O2838" s="8">
        <f t="shared" si="313"/>
        <v>0</v>
      </c>
      <c r="P2838" s="8">
        <f>IF(K2838&lt;&gt;"是",0,IF(税费设置!$B$6="是",E2838/(1+税费设置!$B$10),E2838))</f>
        <v>0</v>
      </c>
      <c r="Q2838" s="8">
        <f>IF(K2838&lt;&gt;"是",0,P2838*税费设置!$B$8)</f>
        <v>0</v>
      </c>
      <c r="R2838" s="8">
        <f>IF(K2838&lt;&gt;"是",0,P2838*税费设置!$B$9)</f>
        <v>0</v>
      </c>
      <c r="S2838" s="8">
        <f t="shared" si="314"/>
        <v>0</v>
      </c>
    </row>
    <row r="2839" spans="1:19" ht="13.9">
      <c r="A2839" s="6" t="str">
        <f>IF(总支出!A2839="","",总支出!A2839)</f>
        <v/>
      </c>
      <c r="B2839" s="7" t="str">
        <f>IF(总支出!B2839="","",总支出!B2839)</f>
        <v/>
      </c>
      <c r="C2839" s="6" t="str">
        <f t="shared" si="308"/>
        <v/>
      </c>
      <c r="D2839" s="6" t="str">
        <f>IF(总支出!C2839="","",总支出!C2839)</f>
        <v/>
      </c>
      <c r="E2839" s="8" t="str">
        <f>IF(总支出!D2839="","",总支出!D2839)</f>
        <v/>
      </c>
      <c r="F2839" s="6" t="str">
        <f>IF(总支出!E2839="","",总支出!E2839)</f>
        <v/>
      </c>
      <c r="G2839" s="6" t="str">
        <f>IF(总支出!H2839="","",总支出!H2839)</f>
        <v/>
      </c>
      <c r="H2839" s="6" t="str">
        <f>IF(总支出!I2839="","自动",总支出!I2839)</f>
        <v>自动</v>
      </c>
      <c r="I2839" s="6" t="str">
        <f>IF(F2839="","",IFERROR(VLOOKUP(F2839,税费设置!$A$15:$B$27,2,FALSE),"含税不明"))</f>
        <v/>
      </c>
      <c r="J2839" s="6" t="str">
        <f t="shared" si="309"/>
        <v/>
      </c>
      <c r="K2839" s="6" t="str">
        <f>IF(AND(税费设置!$B$5="是",G2839="个人支出",J2839="应税"),"是","否")</f>
        <v>否</v>
      </c>
      <c r="L2839" s="8">
        <f t="shared" si="310"/>
        <v>0</v>
      </c>
      <c r="M2839" s="8">
        <f t="shared" si="311"/>
        <v>0</v>
      </c>
      <c r="N2839" s="8">
        <f t="shared" si="312"/>
        <v>0</v>
      </c>
      <c r="O2839" s="8">
        <f t="shared" si="313"/>
        <v>0</v>
      </c>
      <c r="P2839" s="8">
        <f>IF(K2839&lt;&gt;"是",0,IF(税费设置!$B$6="是",E2839/(1+税费设置!$B$10),E2839))</f>
        <v>0</v>
      </c>
      <c r="Q2839" s="8">
        <f>IF(K2839&lt;&gt;"是",0,P2839*税费设置!$B$8)</f>
        <v>0</v>
      </c>
      <c r="R2839" s="8">
        <f>IF(K2839&lt;&gt;"是",0,P2839*税费设置!$B$9)</f>
        <v>0</v>
      </c>
      <c r="S2839" s="8">
        <f t="shared" si="314"/>
        <v>0</v>
      </c>
    </row>
    <row r="2840" spans="1:19" ht="13.9">
      <c r="A2840" s="6" t="str">
        <f>IF(总支出!A2840="","",总支出!A2840)</f>
        <v/>
      </c>
      <c r="B2840" s="7" t="str">
        <f>IF(总支出!B2840="","",总支出!B2840)</f>
        <v/>
      </c>
      <c r="C2840" s="6" t="str">
        <f t="shared" si="308"/>
        <v/>
      </c>
      <c r="D2840" s="6" t="str">
        <f>IF(总支出!C2840="","",总支出!C2840)</f>
        <v/>
      </c>
      <c r="E2840" s="8" t="str">
        <f>IF(总支出!D2840="","",总支出!D2840)</f>
        <v/>
      </c>
      <c r="F2840" s="6" t="str">
        <f>IF(总支出!E2840="","",总支出!E2840)</f>
        <v/>
      </c>
      <c r="G2840" s="6" t="str">
        <f>IF(总支出!H2840="","",总支出!H2840)</f>
        <v/>
      </c>
      <c r="H2840" s="6" t="str">
        <f>IF(总支出!I2840="","自动",总支出!I2840)</f>
        <v>自动</v>
      </c>
      <c r="I2840" s="6" t="str">
        <f>IF(F2840="","",IFERROR(VLOOKUP(F2840,税费设置!$A$15:$B$27,2,FALSE),"含税不明"))</f>
        <v/>
      </c>
      <c r="J2840" s="6" t="str">
        <f t="shared" si="309"/>
        <v/>
      </c>
      <c r="K2840" s="6" t="str">
        <f>IF(AND(税费设置!$B$5="是",G2840="个人支出",J2840="应税"),"是","否")</f>
        <v>否</v>
      </c>
      <c r="L2840" s="8">
        <f t="shared" si="310"/>
        <v>0</v>
      </c>
      <c r="M2840" s="8">
        <f t="shared" si="311"/>
        <v>0</v>
      </c>
      <c r="N2840" s="8">
        <f t="shared" si="312"/>
        <v>0</v>
      </c>
      <c r="O2840" s="8">
        <f t="shared" si="313"/>
        <v>0</v>
      </c>
      <c r="P2840" s="8">
        <f>IF(K2840&lt;&gt;"是",0,IF(税费设置!$B$6="是",E2840/(1+税费设置!$B$10),E2840))</f>
        <v>0</v>
      </c>
      <c r="Q2840" s="8">
        <f>IF(K2840&lt;&gt;"是",0,P2840*税费设置!$B$8)</f>
        <v>0</v>
      </c>
      <c r="R2840" s="8">
        <f>IF(K2840&lt;&gt;"是",0,P2840*税费设置!$B$9)</f>
        <v>0</v>
      </c>
      <c r="S2840" s="8">
        <f t="shared" si="314"/>
        <v>0</v>
      </c>
    </row>
    <row r="2841" spans="1:19" ht="13.9">
      <c r="A2841" s="6" t="str">
        <f>IF(总支出!A2841="","",总支出!A2841)</f>
        <v/>
      </c>
      <c r="B2841" s="7" t="str">
        <f>IF(总支出!B2841="","",总支出!B2841)</f>
        <v/>
      </c>
      <c r="C2841" s="6" t="str">
        <f t="shared" si="308"/>
        <v/>
      </c>
      <c r="D2841" s="6" t="str">
        <f>IF(总支出!C2841="","",总支出!C2841)</f>
        <v/>
      </c>
      <c r="E2841" s="8" t="str">
        <f>IF(总支出!D2841="","",总支出!D2841)</f>
        <v/>
      </c>
      <c r="F2841" s="6" t="str">
        <f>IF(总支出!E2841="","",总支出!E2841)</f>
        <v/>
      </c>
      <c r="G2841" s="6" t="str">
        <f>IF(总支出!H2841="","",总支出!H2841)</f>
        <v/>
      </c>
      <c r="H2841" s="6" t="str">
        <f>IF(总支出!I2841="","自动",总支出!I2841)</f>
        <v>自动</v>
      </c>
      <c r="I2841" s="6" t="str">
        <f>IF(F2841="","",IFERROR(VLOOKUP(F2841,税费设置!$A$15:$B$27,2,FALSE),"含税不明"))</f>
        <v/>
      </c>
      <c r="J2841" s="6" t="str">
        <f t="shared" si="309"/>
        <v/>
      </c>
      <c r="K2841" s="6" t="str">
        <f>IF(AND(税费设置!$B$5="是",G2841="个人支出",J2841="应税"),"是","否")</f>
        <v>否</v>
      </c>
      <c r="L2841" s="8">
        <f t="shared" si="310"/>
        <v>0</v>
      </c>
      <c r="M2841" s="8">
        <f t="shared" si="311"/>
        <v>0</v>
      </c>
      <c r="N2841" s="8">
        <f t="shared" si="312"/>
        <v>0</v>
      </c>
      <c r="O2841" s="8">
        <f t="shared" si="313"/>
        <v>0</v>
      </c>
      <c r="P2841" s="8">
        <f>IF(K2841&lt;&gt;"是",0,IF(税费设置!$B$6="是",E2841/(1+税费设置!$B$10),E2841))</f>
        <v>0</v>
      </c>
      <c r="Q2841" s="8">
        <f>IF(K2841&lt;&gt;"是",0,P2841*税费设置!$B$8)</f>
        <v>0</v>
      </c>
      <c r="R2841" s="8">
        <f>IF(K2841&lt;&gt;"是",0,P2841*税费设置!$B$9)</f>
        <v>0</v>
      </c>
      <c r="S2841" s="8">
        <f t="shared" si="314"/>
        <v>0</v>
      </c>
    </row>
    <row r="2842" spans="1:19" ht="13.9">
      <c r="A2842" s="6" t="str">
        <f>IF(总支出!A2842="","",总支出!A2842)</f>
        <v/>
      </c>
      <c r="B2842" s="7" t="str">
        <f>IF(总支出!B2842="","",总支出!B2842)</f>
        <v/>
      </c>
      <c r="C2842" s="6" t="str">
        <f t="shared" si="308"/>
        <v/>
      </c>
      <c r="D2842" s="6" t="str">
        <f>IF(总支出!C2842="","",总支出!C2842)</f>
        <v/>
      </c>
      <c r="E2842" s="8" t="str">
        <f>IF(总支出!D2842="","",总支出!D2842)</f>
        <v/>
      </c>
      <c r="F2842" s="6" t="str">
        <f>IF(总支出!E2842="","",总支出!E2842)</f>
        <v/>
      </c>
      <c r="G2842" s="6" t="str">
        <f>IF(总支出!H2842="","",总支出!H2842)</f>
        <v/>
      </c>
      <c r="H2842" s="6" t="str">
        <f>IF(总支出!I2842="","自动",总支出!I2842)</f>
        <v>自动</v>
      </c>
      <c r="I2842" s="6" t="str">
        <f>IF(F2842="","",IFERROR(VLOOKUP(F2842,税费设置!$A$15:$B$27,2,FALSE),"含税不明"))</f>
        <v/>
      </c>
      <c r="J2842" s="6" t="str">
        <f t="shared" si="309"/>
        <v/>
      </c>
      <c r="K2842" s="6" t="str">
        <f>IF(AND(税费设置!$B$5="是",G2842="个人支出",J2842="应税"),"是","否")</f>
        <v>否</v>
      </c>
      <c r="L2842" s="8">
        <f t="shared" si="310"/>
        <v>0</v>
      </c>
      <c r="M2842" s="8">
        <f t="shared" si="311"/>
        <v>0</v>
      </c>
      <c r="N2842" s="8">
        <f t="shared" si="312"/>
        <v>0</v>
      </c>
      <c r="O2842" s="8">
        <f t="shared" si="313"/>
        <v>0</v>
      </c>
      <c r="P2842" s="8">
        <f>IF(K2842&lt;&gt;"是",0,IF(税费设置!$B$6="是",E2842/(1+税费设置!$B$10),E2842))</f>
        <v>0</v>
      </c>
      <c r="Q2842" s="8">
        <f>IF(K2842&lt;&gt;"是",0,P2842*税费设置!$B$8)</f>
        <v>0</v>
      </c>
      <c r="R2842" s="8">
        <f>IF(K2842&lt;&gt;"是",0,P2842*税费设置!$B$9)</f>
        <v>0</v>
      </c>
      <c r="S2842" s="8">
        <f t="shared" si="314"/>
        <v>0</v>
      </c>
    </row>
    <row r="2843" spans="1:19" ht="13.9">
      <c r="A2843" s="6" t="str">
        <f>IF(总支出!A2843="","",总支出!A2843)</f>
        <v/>
      </c>
      <c r="B2843" s="7" t="str">
        <f>IF(总支出!B2843="","",总支出!B2843)</f>
        <v/>
      </c>
      <c r="C2843" s="6" t="str">
        <f t="shared" si="308"/>
        <v/>
      </c>
      <c r="D2843" s="6" t="str">
        <f>IF(总支出!C2843="","",总支出!C2843)</f>
        <v/>
      </c>
      <c r="E2843" s="8" t="str">
        <f>IF(总支出!D2843="","",总支出!D2843)</f>
        <v/>
      </c>
      <c r="F2843" s="6" t="str">
        <f>IF(总支出!E2843="","",总支出!E2843)</f>
        <v/>
      </c>
      <c r="G2843" s="6" t="str">
        <f>IF(总支出!H2843="","",总支出!H2843)</f>
        <v/>
      </c>
      <c r="H2843" s="6" t="str">
        <f>IF(总支出!I2843="","自动",总支出!I2843)</f>
        <v>自动</v>
      </c>
      <c r="I2843" s="6" t="str">
        <f>IF(F2843="","",IFERROR(VLOOKUP(F2843,税费设置!$A$15:$B$27,2,FALSE),"含税不明"))</f>
        <v/>
      </c>
      <c r="J2843" s="6" t="str">
        <f t="shared" si="309"/>
        <v/>
      </c>
      <c r="K2843" s="6" t="str">
        <f>IF(AND(税费设置!$B$5="是",G2843="个人支出",J2843="应税"),"是","否")</f>
        <v>否</v>
      </c>
      <c r="L2843" s="8">
        <f t="shared" si="310"/>
        <v>0</v>
      </c>
      <c r="M2843" s="8">
        <f t="shared" si="311"/>
        <v>0</v>
      </c>
      <c r="N2843" s="8">
        <f t="shared" si="312"/>
        <v>0</v>
      </c>
      <c r="O2843" s="8">
        <f t="shared" si="313"/>
        <v>0</v>
      </c>
      <c r="P2843" s="8">
        <f>IF(K2843&lt;&gt;"是",0,IF(税费设置!$B$6="是",E2843/(1+税费设置!$B$10),E2843))</f>
        <v>0</v>
      </c>
      <c r="Q2843" s="8">
        <f>IF(K2843&lt;&gt;"是",0,P2843*税费设置!$B$8)</f>
        <v>0</v>
      </c>
      <c r="R2843" s="8">
        <f>IF(K2843&lt;&gt;"是",0,P2843*税费设置!$B$9)</f>
        <v>0</v>
      </c>
      <c r="S2843" s="8">
        <f t="shared" si="314"/>
        <v>0</v>
      </c>
    </row>
    <row r="2844" spans="1:19" ht="13.9">
      <c r="A2844" s="6" t="str">
        <f>IF(总支出!A2844="","",总支出!A2844)</f>
        <v/>
      </c>
      <c r="B2844" s="7" t="str">
        <f>IF(总支出!B2844="","",总支出!B2844)</f>
        <v/>
      </c>
      <c r="C2844" s="6" t="str">
        <f t="shared" si="308"/>
        <v/>
      </c>
      <c r="D2844" s="6" t="str">
        <f>IF(总支出!C2844="","",总支出!C2844)</f>
        <v/>
      </c>
      <c r="E2844" s="8" t="str">
        <f>IF(总支出!D2844="","",总支出!D2844)</f>
        <v/>
      </c>
      <c r="F2844" s="6" t="str">
        <f>IF(总支出!E2844="","",总支出!E2844)</f>
        <v/>
      </c>
      <c r="G2844" s="6" t="str">
        <f>IF(总支出!H2844="","",总支出!H2844)</f>
        <v/>
      </c>
      <c r="H2844" s="6" t="str">
        <f>IF(总支出!I2844="","自动",总支出!I2844)</f>
        <v>自动</v>
      </c>
      <c r="I2844" s="6" t="str">
        <f>IF(F2844="","",IFERROR(VLOOKUP(F2844,税费设置!$A$15:$B$27,2,FALSE),"含税不明"))</f>
        <v/>
      </c>
      <c r="J2844" s="6" t="str">
        <f t="shared" si="309"/>
        <v/>
      </c>
      <c r="K2844" s="6" t="str">
        <f>IF(AND(税费设置!$B$5="是",G2844="个人支出",J2844="应税"),"是","否")</f>
        <v>否</v>
      </c>
      <c r="L2844" s="8">
        <f t="shared" si="310"/>
        <v>0</v>
      </c>
      <c r="M2844" s="8">
        <f t="shared" si="311"/>
        <v>0</v>
      </c>
      <c r="N2844" s="8">
        <f t="shared" si="312"/>
        <v>0</v>
      </c>
      <c r="O2844" s="8">
        <f t="shared" si="313"/>
        <v>0</v>
      </c>
      <c r="P2844" s="8">
        <f>IF(K2844&lt;&gt;"是",0,IF(税费设置!$B$6="是",E2844/(1+税费设置!$B$10),E2844))</f>
        <v>0</v>
      </c>
      <c r="Q2844" s="8">
        <f>IF(K2844&lt;&gt;"是",0,P2844*税费设置!$B$8)</f>
        <v>0</v>
      </c>
      <c r="R2844" s="8">
        <f>IF(K2844&lt;&gt;"是",0,P2844*税费设置!$B$9)</f>
        <v>0</v>
      </c>
      <c r="S2844" s="8">
        <f t="shared" si="314"/>
        <v>0</v>
      </c>
    </row>
    <row r="2845" spans="1:19" ht="13.9">
      <c r="A2845" s="6" t="str">
        <f>IF(总支出!A2845="","",总支出!A2845)</f>
        <v/>
      </c>
      <c r="B2845" s="7" t="str">
        <f>IF(总支出!B2845="","",总支出!B2845)</f>
        <v/>
      </c>
      <c r="C2845" s="6" t="str">
        <f t="shared" si="308"/>
        <v/>
      </c>
      <c r="D2845" s="6" t="str">
        <f>IF(总支出!C2845="","",总支出!C2845)</f>
        <v/>
      </c>
      <c r="E2845" s="8" t="str">
        <f>IF(总支出!D2845="","",总支出!D2845)</f>
        <v/>
      </c>
      <c r="F2845" s="6" t="str">
        <f>IF(总支出!E2845="","",总支出!E2845)</f>
        <v/>
      </c>
      <c r="G2845" s="6" t="str">
        <f>IF(总支出!H2845="","",总支出!H2845)</f>
        <v/>
      </c>
      <c r="H2845" s="6" t="str">
        <f>IF(总支出!I2845="","自动",总支出!I2845)</f>
        <v>自动</v>
      </c>
      <c r="I2845" s="6" t="str">
        <f>IF(F2845="","",IFERROR(VLOOKUP(F2845,税费设置!$A$15:$B$27,2,FALSE),"含税不明"))</f>
        <v/>
      </c>
      <c r="J2845" s="6" t="str">
        <f t="shared" si="309"/>
        <v/>
      </c>
      <c r="K2845" s="6" t="str">
        <f>IF(AND(税费设置!$B$5="是",G2845="个人支出",J2845="应税"),"是","否")</f>
        <v>否</v>
      </c>
      <c r="L2845" s="8">
        <f t="shared" si="310"/>
        <v>0</v>
      </c>
      <c r="M2845" s="8">
        <f t="shared" si="311"/>
        <v>0</v>
      </c>
      <c r="N2845" s="8">
        <f t="shared" si="312"/>
        <v>0</v>
      </c>
      <c r="O2845" s="8">
        <f t="shared" si="313"/>
        <v>0</v>
      </c>
      <c r="P2845" s="8">
        <f>IF(K2845&lt;&gt;"是",0,IF(税费设置!$B$6="是",E2845/(1+税费设置!$B$10),E2845))</f>
        <v>0</v>
      </c>
      <c r="Q2845" s="8">
        <f>IF(K2845&lt;&gt;"是",0,P2845*税费设置!$B$8)</f>
        <v>0</v>
      </c>
      <c r="R2845" s="8">
        <f>IF(K2845&lt;&gt;"是",0,P2845*税费设置!$B$9)</f>
        <v>0</v>
      </c>
      <c r="S2845" s="8">
        <f t="shared" si="314"/>
        <v>0</v>
      </c>
    </row>
    <row r="2846" spans="1:19" ht="13.9">
      <c r="A2846" s="6" t="str">
        <f>IF(总支出!A2846="","",总支出!A2846)</f>
        <v/>
      </c>
      <c r="B2846" s="7" t="str">
        <f>IF(总支出!B2846="","",总支出!B2846)</f>
        <v/>
      </c>
      <c r="C2846" s="6" t="str">
        <f t="shared" si="308"/>
        <v/>
      </c>
      <c r="D2846" s="6" t="str">
        <f>IF(总支出!C2846="","",总支出!C2846)</f>
        <v/>
      </c>
      <c r="E2846" s="8" t="str">
        <f>IF(总支出!D2846="","",总支出!D2846)</f>
        <v/>
      </c>
      <c r="F2846" s="6" t="str">
        <f>IF(总支出!E2846="","",总支出!E2846)</f>
        <v/>
      </c>
      <c r="G2846" s="6" t="str">
        <f>IF(总支出!H2846="","",总支出!H2846)</f>
        <v/>
      </c>
      <c r="H2846" s="6" t="str">
        <f>IF(总支出!I2846="","自动",总支出!I2846)</f>
        <v>自动</v>
      </c>
      <c r="I2846" s="6" t="str">
        <f>IF(F2846="","",IFERROR(VLOOKUP(F2846,税费设置!$A$15:$B$27,2,FALSE),"含税不明"))</f>
        <v/>
      </c>
      <c r="J2846" s="6" t="str">
        <f t="shared" si="309"/>
        <v/>
      </c>
      <c r="K2846" s="6" t="str">
        <f>IF(AND(税费设置!$B$5="是",G2846="个人支出",J2846="应税"),"是","否")</f>
        <v>否</v>
      </c>
      <c r="L2846" s="8">
        <f t="shared" si="310"/>
        <v>0</v>
      </c>
      <c r="M2846" s="8">
        <f t="shared" si="311"/>
        <v>0</v>
      </c>
      <c r="N2846" s="8">
        <f t="shared" si="312"/>
        <v>0</v>
      </c>
      <c r="O2846" s="8">
        <f t="shared" si="313"/>
        <v>0</v>
      </c>
      <c r="P2846" s="8">
        <f>IF(K2846&lt;&gt;"是",0,IF(税费设置!$B$6="是",E2846/(1+税费设置!$B$10),E2846))</f>
        <v>0</v>
      </c>
      <c r="Q2846" s="8">
        <f>IF(K2846&lt;&gt;"是",0,P2846*税费设置!$B$8)</f>
        <v>0</v>
      </c>
      <c r="R2846" s="8">
        <f>IF(K2846&lt;&gt;"是",0,P2846*税费设置!$B$9)</f>
        <v>0</v>
      </c>
      <c r="S2846" s="8">
        <f t="shared" si="314"/>
        <v>0</v>
      </c>
    </row>
    <row r="2847" spans="1:19" ht="13.9">
      <c r="A2847" s="6" t="str">
        <f>IF(总支出!A2847="","",总支出!A2847)</f>
        <v/>
      </c>
      <c r="B2847" s="7" t="str">
        <f>IF(总支出!B2847="","",总支出!B2847)</f>
        <v/>
      </c>
      <c r="C2847" s="6" t="str">
        <f t="shared" si="308"/>
        <v/>
      </c>
      <c r="D2847" s="6" t="str">
        <f>IF(总支出!C2847="","",总支出!C2847)</f>
        <v/>
      </c>
      <c r="E2847" s="8" t="str">
        <f>IF(总支出!D2847="","",总支出!D2847)</f>
        <v/>
      </c>
      <c r="F2847" s="6" t="str">
        <f>IF(总支出!E2847="","",总支出!E2847)</f>
        <v/>
      </c>
      <c r="G2847" s="6" t="str">
        <f>IF(总支出!H2847="","",总支出!H2847)</f>
        <v/>
      </c>
      <c r="H2847" s="6" t="str">
        <f>IF(总支出!I2847="","自动",总支出!I2847)</f>
        <v>自动</v>
      </c>
      <c r="I2847" s="6" t="str">
        <f>IF(F2847="","",IFERROR(VLOOKUP(F2847,税费设置!$A$15:$B$27,2,FALSE),"含税不明"))</f>
        <v/>
      </c>
      <c r="J2847" s="6" t="str">
        <f t="shared" si="309"/>
        <v/>
      </c>
      <c r="K2847" s="6" t="str">
        <f>IF(AND(税费设置!$B$5="是",G2847="个人支出",J2847="应税"),"是","否")</f>
        <v>否</v>
      </c>
      <c r="L2847" s="8">
        <f t="shared" si="310"/>
        <v>0</v>
      </c>
      <c r="M2847" s="8">
        <f t="shared" si="311"/>
        <v>0</v>
      </c>
      <c r="N2847" s="8">
        <f t="shared" si="312"/>
        <v>0</v>
      </c>
      <c r="O2847" s="8">
        <f t="shared" si="313"/>
        <v>0</v>
      </c>
      <c r="P2847" s="8">
        <f>IF(K2847&lt;&gt;"是",0,IF(税费设置!$B$6="是",E2847/(1+税费设置!$B$10),E2847))</f>
        <v>0</v>
      </c>
      <c r="Q2847" s="8">
        <f>IF(K2847&lt;&gt;"是",0,P2847*税费设置!$B$8)</f>
        <v>0</v>
      </c>
      <c r="R2847" s="8">
        <f>IF(K2847&lt;&gt;"是",0,P2847*税费设置!$B$9)</f>
        <v>0</v>
      </c>
      <c r="S2847" s="8">
        <f t="shared" si="314"/>
        <v>0</v>
      </c>
    </row>
    <row r="2848" spans="1:19" ht="13.9">
      <c r="A2848" s="6" t="str">
        <f>IF(总支出!A2848="","",总支出!A2848)</f>
        <v/>
      </c>
      <c r="B2848" s="7" t="str">
        <f>IF(总支出!B2848="","",总支出!B2848)</f>
        <v/>
      </c>
      <c r="C2848" s="6" t="str">
        <f t="shared" si="308"/>
        <v/>
      </c>
      <c r="D2848" s="6" t="str">
        <f>IF(总支出!C2848="","",总支出!C2848)</f>
        <v/>
      </c>
      <c r="E2848" s="8" t="str">
        <f>IF(总支出!D2848="","",总支出!D2848)</f>
        <v/>
      </c>
      <c r="F2848" s="6" t="str">
        <f>IF(总支出!E2848="","",总支出!E2848)</f>
        <v/>
      </c>
      <c r="G2848" s="6" t="str">
        <f>IF(总支出!H2848="","",总支出!H2848)</f>
        <v/>
      </c>
      <c r="H2848" s="6" t="str">
        <f>IF(总支出!I2848="","自动",总支出!I2848)</f>
        <v>自动</v>
      </c>
      <c r="I2848" s="6" t="str">
        <f>IF(F2848="","",IFERROR(VLOOKUP(F2848,税费设置!$A$15:$B$27,2,FALSE),"含税不明"))</f>
        <v/>
      </c>
      <c r="J2848" s="6" t="str">
        <f t="shared" si="309"/>
        <v/>
      </c>
      <c r="K2848" s="6" t="str">
        <f>IF(AND(税费设置!$B$5="是",G2848="个人支出",J2848="应税"),"是","否")</f>
        <v>否</v>
      </c>
      <c r="L2848" s="8">
        <f t="shared" si="310"/>
        <v>0</v>
      </c>
      <c r="M2848" s="8">
        <f t="shared" si="311"/>
        <v>0</v>
      </c>
      <c r="N2848" s="8">
        <f t="shared" si="312"/>
        <v>0</v>
      </c>
      <c r="O2848" s="8">
        <f t="shared" si="313"/>
        <v>0</v>
      </c>
      <c r="P2848" s="8">
        <f>IF(K2848&lt;&gt;"是",0,IF(税费设置!$B$6="是",E2848/(1+税费设置!$B$10),E2848))</f>
        <v>0</v>
      </c>
      <c r="Q2848" s="8">
        <f>IF(K2848&lt;&gt;"是",0,P2848*税费设置!$B$8)</f>
        <v>0</v>
      </c>
      <c r="R2848" s="8">
        <f>IF(K2848&lt;&gt;"是",0,P2848*税费设置!$B$9)</f>
        <v>0</v>
      </c>
      <c r="S2848" s="8">
        <f t="shared" si="314"/>
        <v>0</v>
      </c>
    </row>
    <row r="2849" spans="1:19" ht="13.9">
      <c r="A2849" s="6" t="str">
        <f>IF(总支出!A2849="","",总支出!A2849)</f>
        <v/>
      </c>
      <c r="B2849" s="7" t="str">
        <f>IF(总支出!B2849="","",总支出!B2849)</f>
        <v/>
      </c>
      <c r="C2849" s="6" t="str">
        <f t="shared" si="308"/>
        <v/>
      </c>
      <c r="D2849" s="6" t="str">
        <f>IF(总支出!C2849="","",总支出!C2849)</f>
        <v/>
      </c>
      <c r="E2849" s="8" t="str">
        <f>IF(总支出!D2849="","",总支出!D2849)</f>
        <v/>
      </c>
      <c r="F2849" s="6" t="str">
        <f>IF(总支出!E2849="","",总支出!E2849)</f>
        <v/>
      </c>
      <c r="G2849" s="6" t="str">
        <f>IF(总支出!H2849="","",总支出!H2849)</f>
        <v/>
      </c>
      <c r="H2849" s="6" t="str">
        <f>IF(总支出!I2849="","自动",总支出!I2849)</f>
        <v>自动</v>
      </c>
      <c r="I2849" s="6" t="str">
        <f>IF(F2849="","",IFERROR(VLOOKUP(F2849,税费设置!$A$15:$B$27,2,FALSE),"含税不明"))</f>
        <v/>
      </c>
      <c r="J2849" s="6" t="str">
        <f t="shared" si="309"/>
        <v/>
      </c>
      <c r="K2849" s="6" t="str">
        <f>IF(AND(税费设置!$B$5="是",G2849="个人支出",J2849="应税"),"是","否")</f>
        <v>否</v>
      </c>
      <c r="L2849" s="8">
        <f t="shared" si="310"/>
        <v>0</v>
      </c>
      <c r="M2849" s="8">
        <f t="shared" si="311"/>
        <v>0</v>
      </c>
      <c r="N2849" s="8">
        <f t="shared" si="312"/>
        <v>0</v>
      </c>
      <c r="O2849" s="8">
        <f t="shared" si="313"/>
        <v>0</v>
      </c>
      <c r="P2849" s="8">
        <f>IF(K2849&lt;&gt;"是",0,IF(税费设置!$B$6="是",E2849/(1+税费设置!$B$10),E2849))</f>
        <v>0</v>
      </c>
      <c r="Q2849" s="8">
        <f>IF(K2849&lt;&gt;"是",0,P2849*税费设置!$B$8)</f>
        <v>0</v>
      </c>
      <c r="R2849" s="8">
        <f>IF(K2849&lt;&gt;"是",0,P2849*税费设置!$B$9)</f>
        <v>0</v>
      </c>
      <c r="S2849" s="8">
        <f t="shared" si="314"/>
        <v>0</v>
      </c>
    </row>
    <row r="2850" spans="1:19" ht="13.9">
      <c r="A2850" s="6" t="str">
        <f>IF(总支出!A2850="","",总支出!A2850)</f>
        <v/>
      </c>
      <c r="B2850" s="7" t="str">
        <f>IF(总支出!B2850="","",总支出!B2850)</f>
        <v/>
      </c>
      <c r="C2850" s="6" t="str">
        <f t="shared" si="308"/>
        <v/>
      </c>
      <c r="D2850" s="6" t="str">
        <f>IF(总支出!C2850="","",总支出!C2850)</f>
        <v/>
      </c>
      <c r="E2850" s="8" t="str">
        <f>IF(总支出!D2850="","",总支出!D2850)</f>
        <v/>
      </c>
      <c r="F2850" s="6" t="str">
        <f>IF(总支出!E2850="","",总支出!E2850)</f>
        <v/>
      </c>
      <c r="G2850" s="6" t="str">
        <f>IF(总支出!H2850="","",总支出!H2850)</f>
        <v/>
      </c>
      <c r="H2850" s="6" t="str">
        <f>IF(总支出!I2850="","自动",总支出!I2850)</f>
        <v>自动</v>
      </c>
      <c r="I2850" s="6" t="str">
        <f>IF(F2850="","",IFERROR(VLOOKUP(F2850,税费设置!$A$15:$B$27,2,FALSE),"含税不明"))</f>
        <v/>
      </c>
      <c r="J2850" s="6" t="str">
        <f t="shared" si="309"/>
        <v/>
      </c>
      <c r="K2850" s="6" t="str">
        <f>IF(AND(税费设置!$B$5="是",G2850="个人支出",J2850="应税"),"是","否")</f>
        <v>否</v>
      </c>
      <c r="L2850" s="8">
        <f t="shared" si="310"/>
        <v>0</v>
      </c>
      <c r="M2850" s="8">
        <f t="shared" si="311"/>
        <v>0</v>
      </c>
      <c r="N2850" s="8">
        <f t="shared" si="312"/>
        <v>0</v>
      </c>
      <c r="O2850" s="8">
        <f t="shared" si="313"/>
        <v>0</v>
      </c>
      <c r="P2850" s="8">
        <f>IF(K2850&lt;&gt;"是",0,IF(税费设置!$B$6="是",E2850/(1+税费设置!$B$10),E2850))</f>
        <v>0</v>
      </c>
      <c r="Q2850" s="8">
        <f>IF(K2850&lt;&gt;"是",0,P2850*税费设置!$B$8)</f>
        <v>0</v>
      </c>
      <c r="R2850" s="8">
        <f>IF(K2850&lt;&gt;"是",0,P2850*税费设置!$B$9)</f>
        <v>0</v>
      </c>
      <c r="S2850" s="8">
        <f t="shared" si="314"/>
        <v>0</v>
      </c>
    </row>
    <row r="2851" spans="1:19" ht="13.9">
      <c r="A2851" s="6" t="str">
        <f>IF(总支出!A2851="","",总支出!A2851)</f>
        <v/>
      </c>
      <c r="B2851" s="7" t="str">
        <f>IF(总支出!B2851="","",总支出!B2851)</f>
        <v/>
      </c>
      <c r="C2851" s="6" t="str">
        <f t="shared" si="308"/>
        <v/>
      </c>
      <c r="D2851" s="6" t="str">
        <f>IF(总支出!C2851="","",总支出!C2851)</f>
        <v/>
      </c>
      <c r="E2851" s="8" t="str">
        <f>IF(总支出!D2851="","",总支出!D2851)</f>
        <v/>
      </c>
      <c r="F2851" s="6" t="str">
        <f>IF(总支出!E2851="","",总支出!E2851)</f>
        <v/>
      </c>
      <c r="G2851" s="6" t="str">
        <f>IF(总支出!H2851="","",总支出!H2851)</f>
        <v/>
      </c>
      <c r="H2851" s="6" t="str">
        <f>IF(总支出!I2851="","自动",总支出!I2851)</f>
        <v>自动</v>
      </c>
      <c r="I2851" s="6" t="str">
        <f>IF(F2851="","",IFERROR(VLOOKUP(F2851,税费设置!$A$15:$B$27,2,FALSE),"含税不明"))</f>
        <v/>
      </c>
      <c r="J2851" s="6" t="str">
        <f t="shared" si="309"/>
        <v/>
      </c>
      <c r="K2851" s="6" t="str">
        <f>IF(AND(税费设置!$B$5="是",G2851="个人支出",J2851="应税"),"是","否")</f>
        <v>否</v>
      </c>
      <c r="L2851" s="8">
        <f t="shared" si="310"/>
        <v>0</v>
      </c>
      <c r="M2851" s="8">
        <f t="shared" si="311"/>
        <v>0</v>
      </c>
      <c r="N2851" s="8">
        <f t="shared" si="312"/>
        <v>0</v>
      </c>
      <c r="O2851" s="8">
        <f t="shared" si="313"/>
        <v>0</v>
      </c>
      <c r="P2851" s="8">
        <f>IF(K2851&lt;&gt;"是",0,IF(税费设置!$B$6="是",E2851/(1+税费设置!$B$10),E2851))</f>
        <v>0</v>
      </c>
      <c r="Q2851" s="8">
        <f>IF(K2851&lt;&gt;"是",0,P2851*税费设置!$B$8)</f>
        <v>0</v>
      </c>
      <c r="R2851" s="8">
        <f>IF(K2851&lt;&gt;"是",0,P2851*税费设置!$B$9)</f>
        <v>0</v>
      </c>
      <c r="S2851" s="8">
        <f t="shared" si="314"/>
        <v>0</v>
      </c>
    </row>
    <row r="2852" spans="1:19" ht="13.9">
      <c r="A2852" s="6" t="str">
        <f>IF(总支出!A2852="","",总支出!A2852)</f>
        <v/>
      </c>
      <c r="B2852" s="7" t="str">
        <f>IF(总支出!B2852="","",总支出!B2852)</f>
        <v/>
      </c>
      <c r="C2852" s="6" t="str">
        <f t="shared" si="308"/>
        <v/>
      </c>
      <c r="D2852" s="6" t="str">
        <f>IF(总支出!C2852="","",总支出!C2852)</f>
        <v/>
      </c>
      <c r="E2852" s="8" t="str">
        <f>IF(总支出!D2852="","",总支出!D2852)</f>
        <v/>
      </c>
      <c r="F2852" s="6" t="str">
        <f>IF(总支出!E2852="","",总支出!E2852)</f>
        <v/>
      </c>
      <c r="G2852" s="6" t="str">
        <f>IF(总支出!H2852="","",总支出!H2852)</f>
        <v/>
      </c>
      <c r="H2852" s="6" t="str">
        <f>IF(总支出!I2852="","自动",总支出!I2852)</f>
        <v>自动</v>
      </c>
      <c r="I2852" s="6" t="str">
        <f>IF(F2852="","",IFERROR(VLOOKUP(F2852,税费设置!$A$15:$B$27,2,FALSE),"含税不明"))</f>
        <v/>
      </c>
      <c r="J2852" s="6" t="str">
        <f t="shared" si="309"/>
        <v/>
      </c>
      <c r="K2852" s="6" t="str">
        <f>IF(AND(税费设置!$B$5="是",G2852="个人支出",J2852="应税"),"是","否")</f>
        <v>否</v>
      </c>
      <c r="L2852" s="8">
        <f t="shared" si="310"/>
        <v>0</v>
      </c>
      <c r="M2852" s="8">
        <f t="shared" si="311"/>
        <v>0</v>
      </c>
      <c r="N2852" s="8">
        <f t="shared" si="312"/>
        <v>0</v>
      </c>
      <c r="O2852" s="8">
        <f t="shared" si="313"/>
        <v>0</v>
      </c>
      <c r="P2852" s="8">
        <f>IF(K2852&lt;&gt;"是",0,IF(税费设置!$B$6="是",E2852/(1+税费设置!$B$10),E2852))</f>
        <v>0</v>
      </c>
      <c r="Q2852" s="8">
        <f>IF(K2852&lt;&gt;"是",0,P2852*税费设置!$B$8)</f>
        <v>0</v>
      </c>
      <c r="R2852" s="8">
        <f>IF(K2852&lt;&gt;"是",0,P2852*税费设置!$B$9)</f>
        <v>0</v>
      </c>
      <c r="S2852" s="8">
        <f t="shared" si="314"/>
        <v>0</v>
      </c>
    </row>
    <row r="2853" spans="1:19" ht="13.9">
      <c r="A2853" s="6" t="str">
        <f>IF(总支出!A2853="","",总支出!A2853)</f>
        <v/>
      </c>
      <c r="B2853" s="7" t="str">
        <f>IF(总支出!B2853="","",总支出!B2853)</f>
        <v/>
      </c>
      <c r="C2853" s="6" t="str">
        <f t="shared" si="308"/>
        <v/>
      </c>
      <c r="D2853" s="6" t="str">
        <f>IF(总支出!C2853="","",总支出!C2853)</f>
        <v/>
      </c>
      <c r="E2853" s="8" t="str">
        <f>IF(总支出!D2853="","",总支出!D2853)</f>
        <v/>
      </c>
      <c r="F2853" s="6" t="str">
        <f>IF(总支出!E2853="","",总支出!E2853)</f>
        <v/>
      </c>
      <c r="G2853" s="6" t="str">
        <f>IF(总支出!H2853="","",总支出!H2853)</f>
        <v/>
      </c>
      <c r="H2853" s="6" t="str">
        <f>IF(总支出!I2853="","自动",总支出!I2853)</f>
        <v>自动</v>
      </c>
      <c r="I2853" s="6" t="str">
        <f>IF(F2853="","",IFERROR(VLOOKUP(F2853,税费设置!$A$15:$B$27,2,FALSE),"含税不明"))</f>
        <v/>
      </c>
      <c r="J2853" s="6" t="str">
        <f t="shared" si="309"/>
        <v/>
      </c>
      <c r="K2853" s="6" t="str">
        <f>IF(AND(税费设置!$B$5="是",G2853="个人支出",J2853="应税"),"是","否")</f>
        <v>否</v>
      </c>
      <c r="L2853" s="8">
        <f t="shared" si="310"/>
        <v>0</v>
      </c>
      <c r="M2853" s="8">
        <f t="shared" si="311"/>
        <v>0</v>
      </c>
      <c r="N2853" s="8">
        <f t="shared" si="312"/>
        <v>0</v>
      </c>
      <c r="O2853" s="8">
        <f t="shared" si="313"/>
        <v>0</v>
      </c>
      <c r="P2853" s="8">
        <f>IF(K2853&lt;&gt;"是",0,IF(税费设置!$B$6="是",E2853/(1+税费设置!$B$10),E2853))</f>
        <v>0</v>
      </c>
      <c r="Q2853" s="8">
        <f>IF(K2853&lt;&gt;"是",0,P2853*税费设置!$B$8)</f>
        <v>0</v>
      </c>
      <c r="R2853" s="8">
        <f>IF(K2853&lt;&gt;"是",0,P2853*税费设置!$B$9)</f>
        <v>0</v>
      </c>
      <c r="S2853" s="8">
        <f t="shared" si="314"/>
        <v>0</v>
      </c>
    </row>
    <row r="2854" spans="1:19" ht="13.9">
      <c r="A2854" s="6" t="str">
        <f>IF(总支出!A2854="","",总支出!A2854)</f>
        <v/>
      </c>
      <c r="B2854" s="7" t="str">
        <f>IF(总支出!B2854="","",总支出!B2854)</f>
        <v/>
      </c>
      <c r="C2854" s="6" t="str">
        <f t="shared" si="308"/>
        <v/>
      </c>
      <c r="D2854" s="6" t="str">
        <f>IF(总支出!C2854="","",总支出!C2854)</f>
        <v/>
      </c>
      <c r="E2854" s="8" t="str">
        <f>IF(总支出!D2854="","",总支出!D2854)</f>
        <v/>
      </c>
      <c r="F2854" s="6" t="str">
        <f>IF(总支出!E2854="","",总支出!E2854)</f>
        <v/>
      </c>
      <c r="G2854" s="6" t="str">
        <f>IF(总支出!H2854="","",总支出!H2854)</f>
        <v/>
      </c>
      <c r="H2854" s="6" t="str">
        <f>IF(总支出!I2854="","自动",总支出!I2854)</f>
        <v>自动</v>
      </c>
      <c r="I2854" s="6" t="str">
        <f>IF(F2854="","",IFERROR(VLOOKUP(F2854,税费设置!$A$15:$B$27,2,FALSE),"含税不明"))</f>
        <v/>
      </c>
      <c r="J2854" s="6" t="str">
        <f t="shared" si="309"/>
        <v/>
      </c>
      <c r="K2854" s="6" t="str">
        <f>IF(AND(税费设置!$B$5="是",G2854="个人支出",J2854="应税"),"是","否")</f>
        <v>否</v>
      </c>
      <c r="L2854" s="8">
        <f t="shared" si="310"/>
        <v>0</v>
      </c>
      <c r="M2854" s="8">
        <f t="shared" si="311"/>
        <v>0</v>
      </c>
      <c r="N2854" s="8">
        <f t="shared" si="312"/>
        <v>0</v>
      </c>
      <c r="O2854" s="8">
        <f t="shared" si="313"/>
        <v>0</v>
      </c>
      <c r="P2854" s="8">
        <f>IF(K2854&lt;&gt;"是",0,IF(税费设置!$B$6="是",E2854/(1+税费设置!$B$10),E2854))</f>
        <v>0</v>
      </c>
      <c r="Q2854" s="8">
        <f>IF(K2854&lt;&gt;"是",0,P2854*税费设置!$B$8)</f>
        <v>0</v>
      </c>
      <c r="R2854" s="8">
        <f>IF(K2854&lt;&gt;"是",0,P2854*税费设置!$B$9)</f>
        <v>0</v>
      </c>
      <c r="S2854" s="8">
        <f t="shared" si="314"/>
        <v>0</v>
      </c>
    </row>
    <row r="2855" spans="1:19" ht="13.9">
      <c r="A2855" s="6" t="str">
        <f>IF(总支出!A2855="","",总支出!A2855)</f>
        <v/>
      </c>
      <c r="B2855" s="7" t="str">
        <f>IF(总支出!B2855="","",总支出!B2855)</f>
        <v/>
      </c>
      <c r="C2855" s="6" t="str">
        <f t="shared" si="308"/>
        <v/>
      </c>
      <c r="D2855" s="6" t="str">
        <f>IF(总支出!C2855="","",总支出!C2855)</f>
        <v/>
      </c>
      <c r="E2855" s="8" t="str">
        <f>IF(总支出!D2855="","",总支出!D2855)</f>
        <v/>
      </c>
      <c r="F2855" s="6" t="str">
        <f>IF(总支出!E2855="","",总支出!E2855)</f>
        <v/>
      </c>
      <c r="G2855" s="6" t="str">
        <f>IF(总支出!H2855="","",总支出!H2855)</f>
        <v/>
      </c>
      <c r="H2855" s="6" t="str">
        <f>IF(总支出!I2855="","自动",总支出!I2855)</f>
        <v>自动</v>
      </c>
      <c r="I2855" s="6" t="str">
        <f>IF(F2855="","",IFERROR(VLOOKUP(F2855,税费设置!$A$15:$B$27,2,FALSE),"含税不明"))</f>
        <v/>
      </c>
      <c r="J2855" s="6" t="str">
        <f t="shared" si="309"/>
        <v/>
      </c>
      <c r="K2855" s="6" t="str">
        <f>IF(AND(税费设置!$B$5="是",G2855="个人支出",J2855="应税"),"是","否")</f>
        <v>否</v>
      </c>
      <c r="L2855" s="8">
        <f t="shared" si="310"/>
        <v>0</v>
      </c>
      <c r="M2855" s="8">
        <f t="shared" si="311"/>
        <v>0</v>
      </c>
      <c r="N2855" s="8">
        <f t="shared" si="312"/>
        <v>0</v>
      </c>
      <c r="O2855" s="8">
        <f t="shared" si="313"/>
        <v>0</v>
      </c>
      <c r="P2855" s="8">
        <f>IF(K2855&lt;&gt;"是",0,IF(税费设置!$B$6="是",E2855/(1+税费设置!$B$10),E2855))</f>
        <v>0</v>
      </c>
      <c r="Q2855" s="8">
        <f>IF(K2855&lt;&gt;"是",0,P2855*税费设置!$B$8)</f>
        <v>0</v>
      </c>
      <c r="R2855" s="8">
        <f>IF(K2855&lt;&gt;"是",0,P2855*税费设置!$B$9)</f>
        <v>0</v>
      </c>
      <c r="S2855" s="8">
        <f t="shared" si="314"/>
        <v>0</v>
      </c>
    </row>
    <row r="2856" spans="1:19" ht="13.9">
      <c r="A2856" s="6" t="str">
        <f>IF(总支出!A2856="","",总支出!A2856)</f>
        <v/>
      </c>
      <c r="B2856" s="7" t="str">
        <f>IF(总支出!B2856="","",总支出!B2856)</f>
        <v/>
      </c>
      <c r="C2856" s="6" t="str">
        <f t="shared" si="308"/>
        <v/>
      </c>
      <c r="D2856" s="6" t="str">
        <f>IF(总支出!C2856="","",总支出!C2856)</f>
        <v/>
      </c>
      <c r="E2856" s="8" t="str">
        <f>IF(总支出!D2856="","",总支出!D2856)</f>
        <v/>
      </c>
      <c r="F2856" s="6" t="str">
        <f>IF(总支出!E2856="","",总支出!E2856)</f>
        <v/>
      </c>
      <c r="G2856" s="6" t="str">
        <f>IF(总支出!H2856="","",总支出!H2856)</f>
        <v/>
      </c>
      <c r="H2856" s="6" t="str">
        <f>IF(总支出!I2856="","自动",总支出!I2856)</f>
        <v>自动</v>
      </c>
      <c r="I2856" s="6" t="str">
        <f>IF(F2856="","",IFERROR(VLOOKUP(F2856,税费设置!$A$15:$B$27,2,FALSE),"含税不明"))</f>
        <v/>
      </c>
      <c r="J2856" s="6" t="str">
        <f t="shared" si="309"/>
        <v/>
      </c>
      <c r="K2856" s="6" t="str">
        <f>IF(AND(税费设置!$B$5="是",G2856="个人支出",J2856="应税"),"是","否")</f>
        <v>否</v>
      </c>
      <c r="L2856" s="8">
        <f t="shared" si="310"/>
        <v>0</v>
      </c>
      <c r="M2856" s="8">
        <f t="shared" si="311"/>
        <v>0</v>
      </c>
      <c r="N2856" s="8">
        <f t="shared" si="312"/>
        <v>0</v>
      </c>
      <c r="O2856" s="8">
        <f t="shared" si="313"/>
        <v>0</v>
      </c>
      <c r="P2856" s="8">
        <f>IF(K2856&lt;&gt;"是",0,IF(税费设置!$B$6="是",E2856/(1+税费设置!$B$10),E2856))</f>
        <v>0</v>
      </c>
      <c r="Q2856" s="8">
        <f>IF(K2856&lt;&gt;"是",0,P2856*税费设置!$B$8)</f>
        <v>0</v>
      </c>
      <c r="R2856" s="8">
        <f>IF(K2856&lt;&gt;"是",0,P2856*税费设置!$B$9)</f>
        <v>0</v>
      </c>
      <c r="S2856" s="8">
        <f t="shared" si="314"/>
        <v>0</v>
      </c>
    </row>
    <row r="2857" spans="1:19" ht="13.9">
      <c r="A2857" s="6" t="str">
        <f>IF(总支出!A2857="","",总支出!A2857)</f>
        <v/>
      </c>
      <c r="B2857" s="7" t="str">
        <f>IF(总支出!B2857="","",总支出!B2857)</f>
        <v/>
      </c>
      <c r="C2857" s="6" t="str">
        <f t="shared" si="308"/>
        <v/>
      </c>
      <c r="D2857" s="6" t="str">
        <f>IF(总支出!C2857="","",总支出!C2857)</f>
        <v/>
      </c>
      <c r="E2857" s="8" t="str">
        <f>IF(总支出!D2857="","",总支出!D2857)</f>
        <v/>
      </c>
      <c r="F2857" s="6" t="str">
        <f>IF(总支出!E2857="","",总支出!E2857)</f>
        <v/>
      </c>
      <c r="G2857" s="6" t="str">
        <f>IF(总支出!H2857="","",总支出!H2857)</f>
        <v/>
      </c>
      <c r="H2857" s="6" t="str">
        <f>IF(总支出!I2857="","自动",总支出!I2857)</f>
        <v>自动</v>
      </c>
      <c r="I2857" s="6" t="str">
        <f>IF(F2857="","",IFERROR(VLOOKUP(F2857,税费设置!$A$15:$B$27,2,FALSE),"含税不明"))</f>
        <v/>
      </c>
      <c r="J2857" s="6" t="str">
        <f t="shared" si="309"/>
        <v/>
      </c>
      <c r="K2857" s="6" t="str">
        <f>IF(AND(税费设置!$B$5="是",G2857="个人支出",J2857="应税"),"是","否")</f>
        <v>否</v>
      </c>
      <c r="L2857" s="8">
        <f t="shared" si="310"/>
        <v>0</v>
      </c>
      <c r="M2857" s="8">
        <f t="shared" si="311"/>
        <v>0</v>
      </c>
      <c r="N2857" s="8">
        <f t="shared" si="312"/>
        <v>0</v>
      </c>
      <c r="O2857" s="8">
        <f t="shared" si="313"/>
        <v>0</v>
      </c>
      <c r="P2857" s="8">
        <f>IF(K2857&lt;&gt;"是",0,IF(税费设置!$B$6="是",E2857/(1+税费设置!$B$10),E2857))</f>
        <v>0</v>
      </c>
      <c r="Q2857" s="8">
        <f>IF(K2857&lt;&gt;"是",0,P2857*税费设置!$B$8)</f>
        <v>0</v>
      </c>
      <c r="R2857" s="8">
        <f>IF(K2857&lt;&gt;"是",0,P2857*税费设置!$B$9)</f>
        <v>0</v>
      </c>
      <c r="S2857" s="8">
        <f t="shared" si="314"/>
        <v>0</v>
      </c>
    </row>
    <row r="2858" spans="1:19" ht="13.9">
      <c r="A2858" s="6" t="str">
        <f>IF(总支出!A2858="","",总支出!A2858)</f>
        <v/>
      </c>
      <c r="B2858" s="7" t="str">
        <f>IF(总支出!B2858="","",总支出!B2858)</f>
        <v/>
      </c>
      <c r="C2858" s="6" t="str">
        <f t="shared" si="308"/>
        <v/>
      </c>
      <c r="D2858" s="6" t="str">
        <f>IF(总支出!C2858="","",总支出!C2858)</f>
        <v/>
      </c>
      <c r="E2858" s="8" t="str">
        <f>IF(总支出!D2858="","",总支出!D2858)</f>
        <v/>
      </c>
      <c r="F2858" s="6" t="str">
        <f>IF(总支出!E2858="","",总支出!E2858)</f>
        <v/>
      </c>
      <c r="G2858" s="6" t="str">
        <f>IF(总支出!H2858="","",总支出!H2858)</f>
        <v/>
      </c>
      <c r="H2858" s="6" t="str">
        <f>IF(总支出!I2858="","自动",总支出!I2858)</f>
        <v>自动</v>
      </c>
      <c r="I2858" s="6" t="str">
        <f>IF(F2858="","",IFERROR(VLOOKUP(F2858,税费设置!$A$15:$B$27,2,FALSE),"含税不明"))</f>
        <v/>
      </c>
      <c r="J2858" s="6" t="str">
        <f t="shared" si="309"/>
        <v/>
      </c>
      <c r="K2858" s="6" t="str">
        <f>IF(AND(税费设置!$B$5="是",G2858="个人支出",J2858="应税"),"是","否")</f>
        <v>否</v>
      </c>
      <c r="L2858" s="8">
        <f t="shared" si="310"/>
        <v>0</v>
      </c>
      <c r="M2858" s="8">
        <f t="shared" si="311"/>
        <v>0</v>
      </c>
      <c r="N2858" s="8">
        <f t="shared" si="312"/>
        <v>0</v>
      </c>
      <c r="O2858" s="8">
        <f t="shared" si="313"/>
        <v>0</v>
      </c>
      <c r="P2858" s="8">
        <f>IF(K2858&lt;&gt;"是",0,IF(税费设置!$B$6="是",E2858/(1+税费设置!$B$10),E2858))</f>
        <v>0</v>
      </c>
      <c r="Q2858" s="8">
        <f>IF(K2858&lt;&gt;"是",0,P2858*税费设置!$B$8)</f>
        <v>0</v>
      </c>
      <c r="R2858" s="8">
        <f>IF(K2858&lt;&gt;"是",0,P2858*税费设置!$B$9)</f>
        <v>0</v>
      </c>
      <c r="S2858" s="8">
        <f t="shared" si="314"/>
        <v>0</v>
      </c>
    </row>
    <row r="2859" spans="1:19" ht="13.9">
      <c r="A2859" s="6" t="str">
        <f>IF(总支出!A2859="","",总支出!A2859)</f>
        <v/>
      </c>
      <c r="B2859" s="7" t="str">
        <f>IF(总支出!B2859="","",总支出!B2859)</f>
        <v/>
      </c>
      <c r="C2859" s="6" t="str">
        <f t="shared" si="308"/>
        <v/>
      </c>
      <c r="D2859" s="6" t="str">
        <f>IF(总支出!C2859="","",总支出!C2859)</f>
        <v/>
      </c>
      <c r="E2859" s="8" t="str">
        <f>IF(总支出!D2859="","",总支出!D2859)</f>
        <v/>
      </c>
      <c r="F2859" s="6" t="str">
        <f>IF(总支出!E2859="","",总支出!E2859)</f>
        <v/>
      </c>
      <c r="G2859" s="6" t="str">
        <f>IF(总支出!H2859="","",总支出!H2859)</f>
        <v/>
      </c>
      <c r="H2859" s="6" t="str">
        <f>IF(总支出!I2859="","自动",总支出!I2859)</f>
        <v>自动</v>
      </c>
      <c r="I2859" s="6" t="str">
        <f>IF(F2859="","",IFERROR(VLOOKUP(F2859,税费设置!$A$15:$B$27,2,FALSE),"含税不明"))</f>
        <v/>
      </c>
      <c r="J2859" s="6" t="str">
        <f t="shared" si="309"/>
        <v/>
      </c>
      <c r="K2859" s="6" t="str">
        <f>IF(AND(税费设置!$B$5="是",G2859="个人支出",J2859="应税"),"是","否")</f>
        <v>否</v>
      </c>
      <c r="L2859" s="8">
        <f t="shared" si="310"/>
        <v>0</v>
      </c>
      <c r="M2859" s="8">
        <f t="shared" si="311"/>
        <v>0</v>
      </c>
      <c r="N2859" s="8">
        <f t="shared" si="312"/>
        <v>0</v>
      </c>
      <c r="O2859" s="8">
        <f t="shared" si="313"/>
        <v>0</v>
      </c>
      <c r="P2859" s="8">
        <f>IF(K2859&lt;&gt;"是",0,IF(税费设置!$B$6="是",E2859/(1+税费设置!$B$10),E2859))</f>
        <v>0</v>
      </c>
      <c r="Q2859" s="8">
        <f>IF(K2859&lt;&gt;"是",0,P2859*税费设置!$B$8)</f>
        <v>0</v>
      </c>
      <c r="R2859" s="8">
        <f>IF(K2859&lt;&gt;"是",0,P2859*税费设置!$B$9)</f>
        <v>0</v>
      </c>
      <c r="S2859" s="8">
        <f t="shared" si="314"/>
        <v>0</v>
      </c>
    </row>
    <row r="2860" spans="1:19" ht="13.9">
      <c r="A2860" s="6" t="str">
        <f>IF(总支出!A2860="","",总支出!A2860)</f>
        <v/>
      </c>
      <c r="B2860" s="7" t="str">
        <f>IF(总支出!B2860="","",总支出!B2860)</f>
        <v/>
      </c>
      <c r="C2860" s="6" t="str">
        <f t="shared" si="308"/>
        <v/>
      </c>
      <c r="D2860" s="6" t="str">
        <f>IF(总支出!C2860="","",总支出!C2860)</f>
        <v/>
      </c>
      <c r="E2860" s="8" t="str">
        <f>IF(总支出!D2860="","",总支出!D2860)</f>
        <v/>
      </c>
      <c r="F2860" s="6" t="str">
        <f>IF(总支出!E2860="","",总支出!E2860)</f>
        <v/>
      </c>
      <c r="G2860" s="6" t="str">
        <f>IF(总支出!H2860="","",总支出!H2860)</f>
        <v/>
      </c>
      <c r="H2860" s="6" t="str">
        <f>IF(总支出!I2860="","自动",总支出!I2860)</f>
        <v>自动</v>
      </c>
      <c r="I2860" s="6" t="str">
        <f>IF(F2860="","",IFERROR(VLOOKUP(F2860,税费设置!$A$15:$B$27,2,FALSE),"含税不明"))</f>
        <v/>
      </c>
      <c r="J2860" s="6" t="str">
        <f t="shared" si="309"/>
        <v/>
      </c>
      <c r="K2860" s="6" t="str">
        <f>IF(AND(税费设置!$B$5="是",G2860="个人支出",J2860="应税"),"是","否")</f>
        <v>否</v>
      </c>
      <c r="L2860" s="8">
        <f t="shared" si="310"/>
        <v>0</v>
      </c>
      <c r="M2860" s="8">
        <f t="shared" si="311"/>
        <v>0</v>
      </c>
      <c r="N2860" s="8">
        <f t="shared" si="312"/>
        <v>0</v>
      </c>
      <c r="O2860" s="8">
        <f t="shared" si="313"/>
        <v>0</v>
      </c>
      <c r="P2860" s="8">
        <f>IF(K2860&lt;&gt;"是",0,IF(税费设置!$B$6="是",E2860/(1+税费设置!$B$10),E2860))</f>
        <v>0</v>
      </c>
      <c r="Q2860" s="8">
        <f>IF(K2860&lt;&gt;"是",0,P2860*税费设置!$B$8)</f>
        <v>0</v>
      </c>
      <c r="R2860" s="8">
        <f>IF(K2860&lt;&gt;"是",0,P2860*税费设置!$B$9)</f>
        <v>0</v>
      </c>
      <c r="S2860" s="8">
        <f t="shared" si="314"/>
        <v>0</v>
      </c>
    </row>
    <row r="2861" spans="1:19" ht="13.9">
      <c r="A2861" s="6" t="str">
        <f>IF(总支出!A2861="","",总支出!A2861)</f>
        <v/>
      </c>
      <c r="B2861" s="7" t="str">
        <f>IF(总支出!B2861="","",总支出!B2861)</f>
        <v/>
      </c>
      <c r="C2861" s="6" t="str">
        <f t="shared" si="308"/>
        <v/>
      </c>
      <c r="D2861" s="6" t="str">
        <f>IF(总支出!C2861="","",总支出!C2861)</f>
        <v/>
      </c>
      <c r="E2861" s="8" t="str">
        <f>IF(总支出!D2861="","",总支出!D2861)</f>
        <v/>
      </c>
      <c r="F2861" s="6" t="str">
        <f>IF(总支出!E2861="","",总支出!E2861)</f>
        <v/>
      </c>
      <c r="G2861" s="6" t="str">
        <f>IF(总支出!H2861="","",总支出!H2861)</f>
        <v/>
      </c>
      <c r="H2861" s="6" t="str">
        <f>IF(总支出!I2861="","自动",总支出!I2861)</f>
        <v>自动</v>
      </c>
      <c r="I2861" s="6" t="str">
        <f>IF(F2861="","",IFERROR(VLOOKUP(F2861,税费设置!$A$15:$B$27,2,FALSE),"含税不明"))</f>
        <v/>
      </c>
      <c r="J2861" s="6" t="str">
        <f t="shared" si="309"/>
        <v/>
      </c>
      <c r="K2861" s="6" t="str">
        <f>IF(AND(税费设置!$B$5="是",G2861="个人支出",J2861="应税"),"是","否")</f>
        <v>否</v>
      </c>
      <c r="L2861" s="8">
        <f t="shared" si="310"/>
        <v>0</v>
      </c>
      <c r="M2861" s="8">
        <f t="shared" si="311"/>
        <v>0</v>
      </c>
      <c r="N2861" s="8">
        <f t="shared" si="312"/>
        <v>0</v>
      </c>
      <c r="O2861" s="8">
        <f t="shared" si="313"/>
        <v>0</v>
      </c>
      <c r="P2861" s="8">
        <f>IF(K2861&lt;&gt;"是",0,IF(税费设置!$B$6="是",E2861/(1+税费设置!$B$10),E2861))</f>
        <v>0</v>
      </c>
      <c r="Q2861" s="8">
        <f>IF(K2861&lt;&gt;"是",0,P2861*税费设置!$B$8)</f>
        <v>0</v>
      </c>
      <c r="R2861" s="8">
        <f>IF(K2861&lt;&gt;"是",0,P2861*税费设置!$B$9)</f>
        <v>0</v>
      </c>
      <c r="S2861" s="8">
        <f t="shared" si="314"/>
        <v>0</v>
      </c>
    </row>
    <row r="2862" spans="1:19" ht="13.9">
      <c r="A2862" s="6" t="str">
        <f>IF(总支出!A2862="","",总支出!A2862)</f>
        <v/>
      </c>
      <c r="B2862" s="7" t="str">
        <f>IF(总支出!B2862="","",总支出!B2862)</f>
        <v/>
      </c>
      <c r="C2862" s="6" t="str">
        <f t="shared" si="308"/>
        <v/>
      </c>
      <c r="D2862" s="6" t="str">
        <f>IF(总支出!C2862="","",总支出!C2862)</f>
        <v/>
      </c>
      <c r="E2862" s="8" t="str">
        <f>IF(总支出!D2862="","",总支出!D2862)</f>
        <v/>
      </c>
      <c r="F2862" s="6" t="str">
        <f>IF(总支出!E2862="","",总支出!E2862)</f>
        <v/>
      </c>
      <c r="G2862" s="6" t="str">
        <f>IF(总支出!H2862="","",总支出!H2862)</f>
        <v/>
      </c>
      <c r="H2862" s="6" t="str">
        <f>IF(总支出!I2862="","自动",总支出!I2862)</f>
        <v>自动</v>
      </c>
      <c r="I2862" s="6" t="str">
        <f>IF(F2862="","",IFERROR(VLOOKUP(F2862,税费设置!$A$15:$B$27,2,FALSE),"含税不明"))</f>
        <v/>
      </c>
      <c r="J2862" s="6" t="str">
        <f t="shared" si="309"/>
        <v/>
      </c>
      <c r="K2862" s="6" t="str">
        <f>IF(AND(税费设置!$B$5="是",G2862="个人支出",J2862="应税"),"是","否")</f>
        <v>否</v>
      </c>
      <c r="L2862" s="8">
        <f t="shared" si="310"/>
        <v>0</v>
      </c>
      <c r="M2862" s="8">
        <f t="shared" si="311"/>
        <v>0</v>
      </c>
      <c r="N2862" s="8">
        <f t="shared" si="312"/>
        <v>0</v>
      </c>
      <c r="O2862" s="8">
        <f t="shared" si="313"/>
        <v>0</v>
      </c>
      <c r="P2862" s="8">
        <f>IF(K2862&lt;&gt;"是",0,IF(税费设置!$B$6="是",E2862/(1+税费设置!$B$10),E2862))</f>
        <v>0</v>
      </c>
      <c r="Q2862" s="8">
        <f>IF(K2862&lt;&gt;"是",0,P2862*税费设置!$B$8)</f>
        <v>0</v>
      </c>
      <c r="R2862" s="8">
        <f>IF(K2862&lt;&gt;"是",0,P2862*税费设置!$B$9)</f>
        <v>0</v>
      </c>
      <c r="S2862" s="8">
        <f t="shared" si="314"/>
        <v>0</v>
      </c>
    </row>
    <row r="2863" spans="1:19" ht="13.9">
      <c r="A2863" s="6" t="str">
        <f>IF(总支出!A2863="","",总支出!A2863)</f>
        <v/>
      </c>
      <c r="B2863" s="7" t="str">
        <f>IF(总支出!B2863="","",总支出!B2863)</f>
        <v/>
      </c>
      <c r="C2863" s="6" t="str">
        <f t="shared" si="308"/>
        <v/>
      </c>
      <c r="D2863" s="6" t="str">
        <f>IF(总支出!C2863="","",总支出!C2863)</f>
        <v/>
      </c>
      <c r="E2863" s="8" t="str">
        <f>IF(总支出!D2863="","",总支出!D2863)</f>
        <v/>
      </c>
      <c r="F2863" s="6" t="str">
        <f>IF(总支出!E2863="","",总支出!E2863)</f>
        <v/>
      </c>
      <c r="G2863" s="6" t="str">
        <f>IF(总支出!H2863="","",总支出!H2863)</f>
        <v/>
      </c>
      <c r="H2863" s="6" t="str">
        <f>IF(总支出!I2863="","自动",总支出!I2863)</f>
        <v>自动</v>
      </c>
      <c r="I2863" s="6" t="str">
        <f>IF(F2863="","",IFERROR(VLOOKUP(F2863,税费设置!$A$15:$B$27,2,FALSE),"含税不明"))</f>
        <v/>
      </c>
      <c r="J2863" s="6" t="str">
        <f t="shared" si="309"/>
        <v/>
      </c>
      <c r="K2863" s="6" t="str">
        <f>IF(AND(税费设置!$B$5="是",G2863="个人支出",J2863="应税"),"是","否")</f>
        <v>否</v>
      </c>
      <c r="L2863" s="8">
        <f t="shared" si="310"/>
        <v>0</v>
      </c>
      <c r="M2863" s="8">
        <f t="shared" si="311"/>
        <v>0</v>
      </c>
      <c r="N2863" s="8">
        <f t="shared" si="312"/>
        <v>0</v>
      </c>
      <c r="O2863" s="8">
        <f t="shared" si="313"/>
        <v>0</v>
      </c>
      <c r="P2863" s="8">
        <f>IF(K2863&lt;&gt;"是",0,IF(税费设置!$B$6="是",E2863/(1+税费设置!$B$10),E2863))</f>
        <v>0</v>
      </c>
      <c r="Q2863" s="8">
        <f>IF(K2863&lt;&gt;"是",0,P2863*税费设置!$B$8)</f>
        <v>0</v>
      </c>
      <c r="R2863" s="8">
        <f>IF(K2863&lt;&gt;"是",0,P2863*税费设置!$B$9)</f>
        <v>0</v>
      </c>
      <c r="S2863" s="8">
        <f t="shared" si="314"/>
        <v>0</v>
      </c>
    </row>
    <row r="2864" spans="1:19" ht="13.9">
      <c r="A2864" s="6" t="str">
        <f>IF(总支出!A2864="","",总支出!A2864)</f>
        <v/>
      </c>
      <c r="B2864" s="7" t="str">
        <f>IF(总支出!B2864="","",总支出!B2864)</f>
        <v/>
      </c>
      <c r="C2864" s="6" t="str">
        <f t="shared" si="308"/>
        <v/>
      </c>
      <c r="D2864" s="6" t="str">
        <f>IF(总支出!C2864="","",总支出!C2864)</f>
        <v/>
      </c>
      <c r="E2864" s="8" t="str">
        <f>IF(总支出!D2864="","",总支出!D2864)</f>
        <v/>
      </c>
      <c r="F2864" s="6" t="str">
        <f>IF(总支出!E2864="","",总支出!E2864)</f>
        <v/>
      </c>
      <c r="G2864" s="6" t="str">
        <f>IF(总支出!H2864="","",总支出!H2864)</f>
        <v/>
      </c>
      <c r="H2864" s="6" t="str">
        <f>IF(总支出!I2864="","自动",总支出!I2864)</f>
        <v>自动</v>
      </c>
      <c r="I2864" s="6" t="str">
        <f>IF(F2864="","",IFERROR(VLOOKUP(F2864,税费设置!$A$15:$B$27,2,FALSE),"含税不明"))</f>
        <v/>
      </c>
      <c r="J2864" s="6" t="str">
        <f t="shared" si="309"/>
        <v/>
      </c>
      <c r="K2864" s="6" t="str">
        <f>IF(AND(税费设置!$B$5="是",G2864="个人支出",J2864="应税"),"是","否")</f>
        <v>否</v>
      </c>
      <c r="L2864" s="8">
        <f t="shared" si="310"/>
        <v>0</v>
      </c>
      <c r="M2864" s="8">
        <f t="shared" si="311"/>
        <v>0</v>
      </c>
      <c r="N2864" s="8">
        <f t="shared" si="312"/>
        <v>0</v>
      </c>
      <c r="O2864" s="8">
        <f t="shared" si="313"/>
        <v>0</v>
      </c>
      <c r="P2864" s="8">
        <f>IF(K2864&lt;&gt;"是",0,IF(税费设置!$B$6="是",E2864/(1+税费设置!$B$10),E2864))</f>
        <v>0</v>
      </c>
      <c r="Q2864" s="8">
        <f>IF(K2864&lt;&gt;"是",0,P2864*税费设置!$B$8)</f>
        <v>0</v>
      </c>
      <c r="R2864" s="8">
        <f>IF(K2864&lt;&gt;"是",0,P2864*税费设置!$B$9)</f>
        <v>0</v>
      </c>
      <c r="S2864" s="8">
        <f t="shared" si="314"/>
        <v>0</v>
      </c>
    </row>
    <row r="2865" spans="1:19" ht="13.9">
      <c r="A2865" s="6" t="str">
        <f>IF(总支出!A2865="","",总支出!A2865)</f>
        <v/>
      </c>
      <c r="B2865" s="7" t="str">
        <f>IF(总支出!B2865="","",总支出!B2865)</f>
        <v/>
      </c>
      <c r="C2865" s="6" t="str">
        <f t="shared" si="308"/>
        <v/>
      </c>
      <c r="D2865" s="6" t="str">
        <f>IF(总支出!C2865="","",总支出!C2865)</f>
        <v/>
      </c>
      <c r="E2865" s="8" t="str">
        <f>IF(总支出!D2865="","",总支出!D2865)</f>
        <v/>
      </c>
      <c r="F2865" s="6" t="str">
        <f>IF(总支出!E2865="","",总支出!E2865)</f>
        <v/>
      </c>
      <c r="G2865" s="6" t="str">
        <f>IF(总支出!H2865="","",总支出!H2865)</f>
        <v/>
      </c>
      <c r="H2865" s="6" t="str">
        <f>IF(总支出!I2865="","自动",总支出!I2865)</f>
        <v>自动</v>
      </c>
      <c r="I2865" s="6" t="str">
        <f>IF(F2865="","",IFERROR(VLOOKUP(F2865,税费设置!$A$15:$B$27,2,FALSE),"含税不明"))</f>
        <v/>
      </c>
      <c r="J2865" s="6" t="str">
        <f t="shared" si="309"/>
        <v/>
      </c>
      <c r="K2865" s="6" t="str">
        <f>IF(AND(税费设置!$B$5="是",G2865="个人支出",J2865="应税"),"是","否")</f>
        <v>否</v>
      </c>
      <c r="L2865" s="8">
        <f t="shared" si="310"/>
        <v>0</v>
      </c>
      <c r="M2865" s="8">
        <f t="shared" si="311"/>
        <v>0</v>
      </c>
      <c r="N2865" s="8">
        <f t="shared" si="312"/>
        <v>0</v>
      </c>
      <c r="O2865" s="8">
        <f t="shared" si="313"/>
        <v>0</v>
      </c>
      <c r="P2865" s="8">
        <f>IF(K2865&lt;&gt;"是",0,IF(税费设置!$B$6="是",E2865/(1+税费设置!$B$10),E2865))</f>
        <v>0</v>
      </c>
      <c r="Q2865" s="8">
        <f>IF(K2865&lt;&gt;"是",0,P2865*税费设置!$B$8)</f>
        <v>0</v>
      </c>
      <c r="R2865" s="8">
        <f>IF(K2865&lt;&gt;"是",0,P2865*税费设置!$B$9)</f>
        <v>0</v>
      </c>
      <c r="S2865" s="8">
        <f t="shared" si="314"/>
        <v>0</v>
      </c>
    </row>
    <row r="2866" spans="1:19" ht="13.9">
      <c r="A2866" s="6" t="str">
        <f>IF(总支出!A2866="","",总支出!A2866)</f>
        <v/>
      </c>
      <c r="B2866" s="7" t="str">
        <f>IF(总支出!B2866="","",总支出!B2866)</f>
        <v/>
      </c>
      <c r="C2866" s="6" t="str">
        <f t="shared" si="308"/>
        <v/>
      </c>
      <c r="D2866" s="6" t="str">
        <f>IF(总支出!C2866="","",总支出!C2866)</f>
        <v/>
      </c>
      <c r="E2866" s="8" t="str">
        <f>IF(总支出!D2866="","",总支出!D2866)</f>
        <v/>
      </c>
      <c r="F2866" s="6" t="str">
        <f>IF(总支出!E2866="","",总支出!E2866)</f>
        <v/>
      </c>
      <c r="G2866" s="6" t="str">
        <f>IF(总支出!H2866="","",总支出!H2866)</f>
        <v/>
      </c>
      <c r="H2866" s="6" t="str">
        <f>IF(总支出!I2866="","自动",总支出!I2866)</f>
        <v>自动</v>
      </c>
      <c r="I2866" s="6" t="str">
        <f>IF(F2866="","",IFERROR(VLOOKUP(F2866,税费设置!$A$15:$B$27,2,FALSE),"含税不明"))</f>
        <v/>
      </c>
      <c r="J2866" s="6" t="str">
        <f t="shared" si="309"/>
        <v/>
      </c>
      <c r="K2866" s="6" t="str">
        <f>IF(AND(税费设置!$B$5="是",G2866="个人支出",J2866="应税"),"是","否")</f>
        <v>否</v>
      </c>
      <c r="L2866" s="8">
        <f t="shared" si="310"/>
        <v>0</v>
      </c>
      <c r="M2866" s="8">
        <f t="shared" si="311"/>
        <v>0</v>
      </c>
      <c r="N2866" s="8">
        <f t="shared" si="312"/>
        <v>0</v>
      </c>
      <c r="O2866" s="8">
        <f t="shared" si="313"/>
        <v>0</v>
      </c>
      <c r="P2866" s="8">
        <f>IF(K2866&lt;&gt;"是",0,IF(税费设置!$B$6="是",E2866/(1+税费设置!$B$10),E2866))</f>
        <v>0</v>
      </c>
      <c r="Q2866" s="8">
        <f>IF(K2866&lt;&gt;"是",0,P2866*税费设置!$B$8)</f>
        <v>0</v>
      </c>
      <c r="R2866" s="8">
        <f>IF(K2866&lt;&gt;"是",0,P2866*税费设置!$B$9)</f>
        <v>0</v>
      </c>
      <c r="S2866" s="8">
        <f t="shared" si="314"/>
        <v>0</v>
      </c>
    </row>
    <row r="2867" spans="1:19" ht="13.9">
      <c r="A2867" s="6" t="str">
        <f>IF(总支出!A2867="","",总支出!A2867)</f>
        <v/>
      </c>
      <c r="B2867" s="7" t="str">
        <f>IF(总支出!B2867="","",总支出!B2867)</f>
        <v/>
      </c>
      <c r="C2867" s="6" t="str">
        <f t="shared" si="308"/>
        <v/>
      </c>
      <c r="D2867" s="6" t="str">
        <f>IF(总支出!C2867="","",总支出!C2867)</f>
        <v/>
      </c>
      <c r="E2867" s="8" t="str">
        <f>IF(总支出!D2867="","",总支出!D2867)</f>
        <v/>
      </c>
      <c r="F2867" s="6" t="str">
        <f>IF(总支出!E2867="","",总支出!E2867)</f>
        <v/>
      </c>
      <c r="G2867" s="6" t="str">
        <f>IF(总支出!H2867="","",总支出!H2867)</f>
        <v/>
      </c>
      <c r="H2867" s="6" t="str">
        <f>IF(总支出!I2867="","自动",总支出!I2867)</f>
        <v>自动</v>
      </c>
      <c r="I2867" s="6" t="str">
        <f>IF(F2867="","",IFERROR(VLOOKUP(F2867,税费设置!$A$15:$B$27,2,FALSE),"含税不明"))</f>
        <v/>
      </c>
      <c r="J2867" s="6" t="str">
        <f t="shared" si="309"/>
        <v/>
      </c>
      <c r="K2867" s="6" t="str">
        <f>IF(AND(税费设置!$B$5="是",G2867="个人支出",J2867="应税"),"是","否")</f>
        <v>否</v>
      </c>
      <c r="L2867" s="8">
        <f t="shared" si="310"/>
        <v>0</v>
      </c>
      <c r="M2867" s="8">
        <f t="shared" si="311"/>
        <v>0</v>
      </c>
      <c r="N2867" s="8">
        <f t="shared" si="312"/>
        <v>0</v>
      </c>
      <c r="O2867" s="8">
        <f t="shared" si="313"/>
        <v>0</v>
      </c>
      <c r="P2867" s="8">
        <f>IF(K2867&lt;&gt;"是",0,IF(税费设置!$B$6="是",E2867/(1+税费设置!$B$10),E2867))</f>
        <v>0</v>
      </c>
      <c r="Q2867" s="8">
        <f>IF(K2867&lt;&gt;"是",0,P2867*税费设置!$B$8)</f>
        <v>0</v>
      </c>
      <c r="R2867" s="8">
        <f>IF(K2867&lt;&gt;"是",0,P2867*税费设置!$B$9)</f>
        <v>0</v>
      </c>
      <c r="S2867" s="8">
        <f t="shared" si="314"/>
        <v>0</v>
      </c>
    </row>
    <row r="2868" spans="1:19" ht="13.9">
      <c r="A2868" s="6" t="str">
        <f>IF(总支出!A2868="","",总支出!A2868)</f>
        <v/>
      </c>
      <c r="B2868" s="7" t="str">
        <f>IF(总支出!B2868="","",总支出!B2868)</f>
        <v/>
      </c>
      <c r="C2868" s="6" t="str">
        <f t="shared" si="308"/>
        <v/>
      </c>
      <c r="D2868" s="6" t="str">
        <f>IF(总支出!C2868="","",总支出!C2868)</f>
        <v/>
      </c>
      <c r="E2868" s="8" t="str">
        <f>IF(总支出!D2868="","",总支出!D2868)</f>
        <v/>
      </c>
      <c r="F2868" s="6" t="str">
        <f>IF(总支出!E2868="","",总支出!E2868)</f>
        <v/>
      </c>
      <c r="G2868" s="6" t="str">
        <f>IF(总支出!H2868="","",总支出!H2868)</f>
        <v/>
      </c>
      <c r="H2868" s="6" t="str">
        <f>IF(总支出!I2868="","自动",总支出!I2868)</f>
        <v>自动</v>
      </c>
      <c r="I2868" s="6" t="str">
        <f>IF(F2868="","",IFERROR(VLOOKUP(F2868,税费设置!$A$15:$B$27,2,FALSE),"含税不明"))</f>
        <v/>
      </c>
      <c r="J2868" s="6" t="str">
        <f t="shared" si="309"/>
        <v/>
      </c>
      <c r="K2868" s="6" t="str">
        <f>IF(AND(税费设置!$B$5="是",G2868="个人支出",J2868="应税"),"是","否")</f>
        <v>否</v>
      </c>
      <c r="L2868" s="8">
        <f t="shared" si="310"/>
        <v>0</v>
      </c>
      <c r="M2868" s="8">
        <f t="shared" si="311"/>
        <v>0</v>
      </c>
      <c r="N2868" s="8">
        <f t="shared" si="312"/>
        <v>0</v>
      </c>
      <c r="O2868" s="8">
        <f t="shared" si="313"/>
        <v>0</v>
      </c>
      <c r="P2868" s="8">
        <f>IF(K2868&lt;&gt;"是",0,IF(税费设置!$B$6="是",E2868/(1+税费设置!$B$10),E2868))</f>
        <v>0</v>
      </c>
      <c r="Q2868" s="8">
        <f>IF(K2868&lt;&gt;"是",0,P2868*税费设置!$B$8)</f>
        <v>0</v>
      </c>
      <c r="R2868" s="8">
        <f>IF(K2868&lt;&gt;"是",0,P2868*税费设置!$B$9)</f>
        <v>0</v>
      </c>
      <c r="S2868" s="8">
        <f t="shared" si="314"/>
        <v>0</v>
      </c>
    </row>
    <row r="2869" spans="1:19" ht="13.9">
      <c r="A2869" s="6" t="str">
        <f>IF(总支出!A2869="","",总支出!A2869)</f>
        <v/>
      </c>
      <c r="B2869" s="7" t="str">
        <f>IF(总支出!B2869="","",总支出!B2869)</f>
        <v/>
      </c>
      <c r="C2869" s="6" t="str">
        <f t="shared" si="308"/>
        <v/>
      </c>
      <c r="D2869" s="6" t="str">
        <f>IF(总支出!C2869="","",总支出!C2869)</f>
        <v/>
      </c>
      <c r="E2869" s="8" t="str">
        <f>IF(总支出!D2869="","",总支出!D2869)</f>
        <v/>
      </c>
      <c r="F2869" s="6" t="str">
        <f>IF(总支出!E2869="","",总支出!E2869)</f>
        <v/>
      </c>
      <c r="G2869" s="6" t="str">
        <f>IF(总支出!H2869="","",总支出!H2869)</f>
        <v/>
      </c>
      <c r="H2869" s="6" t="str">
        <f>IF(总支出!I2869="","自动",总支出!I2869)</f>
        <v>自动</v>
      </c>
      <c r="I2869" s="6" t="str">
        <f>IF(F2869="","",IFERROR(VLOOKUP(F2869,税费设置!$A$15:$B$27,2,FALSE),"含税不明"))</f>
        <v/>
      </c>
      <c r="J2869" s="6" t="str">
        <f t="shared" si="309"/>
        <v/>
      </c>
      <c r="K2869" s="6" t="str">
        <f>IF(AND(税费设置!$B$5="是",G2869="个人支出",J2869="应税"),"是","否")</f>
        <v>否</v>
      </c>
      <c r="L2869" s="8">
        <f t="shared" si="310"/>
        <v>0</v>
      </c>
      <c r="M2869" s="8">
        <f t="shared" si="311"/>
        <v>0</v>
      </c>
      <c r="N2869" s="8">
        <f t="shared" si="312"/>
        <v>0</v>
      </c>
      <c r="O2869" s="8">
        <f t="shared" si="313"/>
        <v>0</v>
      </c>
      <c r="P2869" s="8">
        <f>IF(K2869&lt;&gt;"是",0,IF(税费设置!$B$6="是",E2869/(1+税费设置!$B$10),E2869))</f>
        <v>0</v>
      </c>
      <c r="Q2869" s="8">
        <f>IF(K2869&lt;&gt;"是",0,P2869*税费设置!$B$8)</f>
        <v>0</v>
      </c>
      <c r="R2869" s="8">
        <f>IF(K2869&lt;&gt;"是",0,P2869*税费设置!$B$9)</f>
        <v>0</v>
      </c>
      <c r="S2869" s="8">
        <f t="shared" si="314"/>
        <v>0</v>
      </c>
    </row>
    <row r="2870" spans="1:19" ht="13.9">
      <c r="A2870" s="6" t="str">
        <f>IF(总支出!A2870="","",总支出!A2870)</f>
        <v/>
      </c>
      <c r="B2870" s="7" t="str">
        <f>IF(总支出!B2870="","",总支出!B2870)</f>
        <v/>
      </c>
      <c r="C2870" s="6" t="str">
        <f t="shared" si="308"/>
        <v/>
      </c>
      <c r="D2870" s="6" t="str">
        <f>IF(总支出!C2870="","",总支出!C2870)</f>
        <v/>
      </c>
      <c r="E2870" s="8" t="str">
        <f>IF(总支出!D2870="","",总支出!D2870)</f>
        <v/>
      </c>
      <c r="F2870" s="6" t="str">
        <f>IF(总支出!E2870="","",总支出!E2870)</f>
        <v/>
      </c>
      <c r="G2870" s="6" t="str">
        <f>IF(总支出!H2870="","",总支出!H2870)</f>
        <v/>
      </c>
      <c r="H2870" s="6" t="str">
        <f>IF(总支出!I2870="","自动",总支出!I2870)</f>
        <v>自动</v>
      </c>
      <c r="I2870" s="6" t="str">
        <f>IF(F2870="","",IFERROR(VLOOKUP(F2870,税费设置!$A$15:$B$27,2,FALSE),"含税不明"))</f>
        <v/>
      </c>
      <c r="J2870" s="6" t="str">
        <f t="shared" si="309"/>
        <v/>
      </c>
      <c r="K2870" s="6" t="str">
        <f>IF(AND(税费设置!$B$5="是",G2870="个人支出",J2870="应税"),"是","否")</f>
        <v>否</v>
      </c>
      <c r="L2870" s="8">
        <f t="shared" si="310"/>
        <v>0</v>
      </c>
      <c r="M2870" s="8">
        <f t="shared" si="311"/>
        <v>0</v>
      </c>
      <c r="N2870" s="8">
        <f t="shared" si="312"/>
        <v>0</v>
      </c>
      <c r="O2870" s="8">
        <f t="shared" si="313"/>
        <v>0</v>
      </c>
      <c r="P2870" s="8">
        <f>IF(K2870&lt;&gt;"是",0,IF(税费设置!$B$6="是",E2870/(1+税费设置!$B$10),E2870))</f>
        <v>0</v>
      </c>
      <c r="Q2870" s="8">
        <f>IF(K2870&lt;&gt;"是",0,P2870*税费设置!$B$8)</f>
        <v>0</v>
      </c>
      <c r="R2870" s="8">
        <f>IF(K2870&lt;&gt;"是",0,P2870*税费设置!$B$9)</f>
        <v>0</v>
      </c>
      <c r="S2870" s="8">
        <f t="shared" si="314"/>
        <v>0</v>
      </c>
    </row>
    <row r="2871" spans="1:19" ht="13.9">
      <c r="A2871" s="6" t="str">
        <f>IF(总支出!A2871="","",总支出!A2871)</f>
        <v/>
      </c>
      <c r="B2871" s="7" t="str">
        <f>IF(总支出!B2871="","",总支出!B2871)</f>
        <v/>
      </c>
      <c r="C2871" s="6" t="str">
        <f t="shared" si="308"/>
        <v/>
      </c>
      <c r="D2871" s="6" t="str">
        <f>IF(总支出!C2871="","",总支出!C2871)</f>
        <v/>
      </c>
      <c r="E2871" s="8" t="str">
        <f>IF(总支出!D2871="","",总支出!D2871)</f>
        <v/>
      </c>
      <c r="F2871" s="6" t="str">
        <f>IF(总支出!E2871="","",总支出!E2871)</f>
        <v/>
      </c>
      <c r="G2871" s="6" t="str">
        <f>IF(总支出!H2871="","",总支出!H2871)</f>
        <v/>
      </c>
      <c r="H2871" s="6" t="str">
        <f>IF(总支出!I2871="","自动",总支出!I2871)</f>
        <v>自动</v>
      </c>
      <c r="I2871" s="6" t="str">
        <f>IF(F2871="","",IFERROR(VLOOKUP(F2871,税费设置!$A$15:$B$27,2,FALSE),"含税不明"))</f>
        <v/>
      </c>
      <c r="J2871" s="6" t="str">
        <f t="shared" si="309"/>
        <v/>
      </c>
      <c r="K2871" s="6" t="str">
        <f>IF(AND(税费设置!$B$5="是",G2871="个人支出",J2871="应税"),"是","否")</f>
        <v>否</v>
      </c>
      <c r="L2871" s="8">
        <f t="shared" si="310"/>
        <v>0</v>
      </c>
      <c r="M2871" s="8">
        <f t="shared" si="311"/>
        <v>0</v>
      </c>
      <c r="N2871" s="8">
        <f t="shared" si="312"/>
        <v>0</v>
      </c>
      <c r="O2871" s="8">
        <f t="shared" si="313"/>
        <v>0</v>
      </c>
      <c r="P2871" s="8">
        <f>IF(K2871&lt;&gt;"是",0,IF(税费设置!$B$6="是",E2871/(1+税费设置!$B$10),E2871))</f>
        <v>0</v>
      </c>
      <c r="Q2871" s="8">
        <f>IF(K2871&lt;&gt;"是",0,P2871*税费设置!$B$8)</f>
        <v>0</v>
      </c>
      <c r="R2871" s="8">
        <f>IF(K2871&lt;&gt;"是",0,P2871*税费设置!$B$9)</f>
        <v>0</v>
      </c>
      <c r="S2871" s="8">
        <f t="shared" si="314"/>
        <v>0</v>
      </c>
    </row>
    <row r="2872" spans="1:19" ht="13.9">
      <c r="A2872" s="6" t="str">
        <f>IF(总支出!A2872="","",总支出!A2872)</f>
        <v/>
      </c>
      <c r="B2872" s="7" t="str">
        <f>IF(总支出!B2872="","",总支出!B2872)</f>
        <v/>
      </c>
      <c r="C2872" s="6" t="str">
        <f t="shared" si="308"/>
        <v/>
      </c>
      <c r="D2872" s="6" t="str">
        <f>IF(总支出!C2872="","",总支出!C2872)</f>
        <v/>
      </c>
      <c r="E2872" s="8" t="str">
        <f>IF(总支出!D2872="","",总支出!D2872)</f>
        <v/>
      </c>
      <c r="F2872" s="6" t="str">
        <f>IF(总支出!E2872="","",总支出!E2872)</f>
        <v/>
      </c>
      <c r="G2872" s="6" t="str">
        <f>IF(总支出!H2872="","",总支出!H2872)</f>
        <v/>
      </c>
      <c r="H2872" s="6" t="str">
        <f>IF(总支出!I2872="","自动",总支出!I2872)</f>
        <v>自动</v>
      </c>
      <c r="I2872" s="6" t="str">
        <f>IF(F2872="","",IFERROR(VLOOKUP(F2872,税费设置!$A$15:$B$27,2,FALSE),"含税不明"))</f>
        <v/>
      </c>
      <c r="J2872" s="6" t="str">
        <f t="shared" si="309"/>
        <v/>
      </c>
      <c r="K2872" s="6" t="str">
        <f>IF(AND(税费设置!$B$5="是",G2872="个人支出",J2872="应税"),"是","否")</f>
        <v>否</v>
      </c>
      <c r="L2872" s="8">
        <f t="shared" si="310"/>
        <v>0</v>
      </c>
      <c r="M2872" s="8">
        <f t="shared" si="311"/>
        <v>0</v>
      </c>
      <c r="N2872" s="8">
        <f t="shared" si="312"/>
        <v>0</v>
      </c>
      <c r="O2872" s="8">
        <f t="shared" si="313"/>
        <v>0</v>
      </c>
      <c r="P2872" s="8">
        <f>IF(K2872&lt;&gt;"是",0,IF(税费设置!$B$6="是",E2872/(1+税费设置!$B$10),E2872))</f>
        <v>0</v>
      </c>
      <c r="Q2872" s="8">
        <f>IF(K2872&lt;&gt;"是",0,P2872*税费设置!$B$8)</f>
        <v>0</v>
      </c>
      <c r="R2872" s="8">
        <f>IF(K2872&lt;&gt;"是",0,P2872*税费设置!$B$9)</f>
        <v>0</v>
      </c>
      <c r="S2872" s="8">
        <f t="shared" si="314"/>
        <v>0</v>
      </c>
    </row>
    <row r="2873" spans="1:19" ht="13.9">
      <c r="A2873" s="6" t="str">
        <f>IF(总支出!A2873="","",总支出!A2873)</f>
        <v/>
      </c>
      <c r="B2873" s="7" t="str">
        <f>IF(总支出!B2873="","",总支出!B2873)</f>
        <v/>
      </c>
      <c r="C2873" s="6" t="str">
        <f t="shared" si="308"/>
        <v/>
      </c>
      <c r="D2873" s="6" t="str">
        <f>IF(总支出!C2873="","",总支出!C2873)</f>
        <v/>
      </c>
      <c r="E2873" s="8" t="str">
        <f>IF(总支出!D2873="","",总支出!D2873)</f>
        <v/>
      </c>
      <c r="F2873" s="6" t="str">
        <f>IF(总支出!E2873="","",总支出!E2873)</f>
        <v/>
      </c>
      <c r="G2873" s="6" t="str">
        <f>IF(总支出!H2873="","",总支出!H2873)</f>
        <v/>
      </c>
      <c r="H2873" s="6" t="str">
        <f>IF(总支出!I2873="","自动",总支出!I2873)</f>
        <v>自动</v>
      </c>
      <c r="I2873" s="6" t="str">
        <f>IF(F2873="","",IFERROR(VLOOKUP(F2873,税费设置!$A$15:$B$27,2,FALSE),"含税不明"))</f>
        <v/>
      </c>
      <c r="J2873" s="6" t="str">
        <f t="shared" si="309"/>
        <v/>
      </c>
      <c r="K2873" s="6" t="str">
        <f>IF(AND(税费设置!$B$5="是",G2873="个人支出",J2873="应税"),"是","否")</f>
        <v>否</v>
      </c>
      <c r="L2873" s="8">
        <f t="shared" si="310"/>
        <v>0</v>
      </c>
      <c r="M2873" s="8">
        <f t="shared" si="311"/>
        <v>0</v>
      </c>
      <c r="N2873" s="8">
        <f t="shared" si="312"/>
        <v>0</v>
      </c>
      <c r="O2873" s="8">
        <f t="shared" si="313"/>
        <v>0</v>
      </c>
      <c r="P2873" s="8">
        <f>IF(K2873&lt;&gt;"是",0,IF(税费设置!$B$6="是",E2873/(1+税费设置!$B$10),E2873))</f>
        <v>0</v>
      </c>
      <c r="Q2873" s="8">
        <f>IF(K2873&lt;&gt;"是",0,P2873*税费设置!$B$8)</f>
        <v>0</v>
      </c>
      <c r="R2873" s="8">
        <f>IF(K2873&lt;&gt;"是",0,P2873*税费设置!$B$9)</f>
        <v>0</v>
      </c>
      <c r="S2873" s="8">
        <f t="shared" si="314"/>
        <v>0</v>
      </c>
    </row>
    <row r="2874" spans="1:19" ht="13.9">
      <c r="A2874" s="6" t="str">
        <f>IF(总支出!A2874="","",总支出!A2874)</f>
        <v/>
      </c>
      <c r="B2874" s="7" t="str">
        <f>IF(总支出!B2874="","",总支出!B2874)</f>
        <v/>
      </c>
      <c r="C2874" s="6" t="str">
        <f t="shared" si="308"/>
        <v/>
      </c>
      <c r="D2874" s="6" t="str">
        <f>IF(总支出!C2874="","",总支出!C2874)</f>
        <v/>
      </c>
      <c r="E2874" s="8" t="str">
        <f>IF(总支出!D2874="","",总支出!D2874)</f>
        <v/>
      </c>
      <c r="F2874" s="6" t="str">
        <f>IF(总支出!E2874="","",总支出!E2874)</f>
        <v/>
      </c>
      <c r="G2874" s="6" t="str">
        <f>IF(总支出!H2874="","",总支出!H2874)</f>
        <v/>
      </c>
      <c r="H2874" s="6" t="str">
        <f>IF(总支出!I2874="","自动",总支出!I2874)</f>
        <v>自动</v>
      </c>
      <c r="I2874" s="6" t="str">
        <f>IF(F2874="","",IFERROR(VLOOKUP(F2874,税费设置!$A$15:$B$27,2,FALSE),"含税不明"))</f>
        <v/>
      </c>
      <c r="J2874" s="6" t="str">
        <f t="shared" si="309"/>
        <v/>
      </c>
      <c r="K2874" s="6" t="str">
        <f>IF(AND(税费设置!$B$5="是",G2874="个人支出",J2874="应税"),"是","否")</f>
        <v>否</v>
      </c>
      <c r="L2874" s="8">
        <f t="shared" si="310"/>
        <v>0</v>
      </c>
      <c r="M2874" s="8">
        <f t="shared" si="311"/>
        <v>0</v>
      </c>
      <c r="N2874" s="8">
        <f t="shared" si="312"/>
        <v>0</v>
      </c>
      <c r="O2874" s="8">
        <f t="shared" si="313"/>
        <v>0</v>
      </c>
      <c r="P2874" s="8">
        <f>IF(K2874&lt;&gt;"是",0,IF(税费设置!$B$6="是",E2874/(1+税费设置!$B$10),E2874))</f>
        <v>0</v>
      </c>
      <c r="Q2874" s="8">
        <f>IF(K2874&lt;&gt;"是",0,P2874*税费设置!$B$8)</f>
        <v>0</v>
      </c>
      <c r="R2874" s="8">
        <f>IF(K2874&lt;&gt;"是",0,P2874*税费设置!$B$9)</f>
        <v>0</v>
      </c>
      <c r="S2874" s="8">
        <f t="shared" si="314"/>
        <v>0</v>
      </c>
    </row>
    <row r="2875" spans="1:19" ht="13.9">
      <c r="A2875" s="6" t="str">
        <f>IF(总支出!A2875="","",总支出!A2875)</f>
        <v/>
      </c>
      <c r="B2875" s="7" t="str">
        <f>IF(总支出!B2875="","",总支出!B2875)</f>
        <v/>
      </c>
      <c r="C2875" s="6" t="str">
        <f t="shared" si="308"/>
        <v/>
      </c>
      <c r="D2875" s="6" t="str">
        <f>IF(总支出!C2875="","",总支出!C2875)</f>
        <v/>
      </c>
      <c r="E2875" s="8" t="str">
        <f>IF(总支出!D2875="","",总支出!D2875)</f>
        <v/>
      </c>
      <c r="F2875" s="6" t="str">
        <f>IF(总支出!E2875="","",总支出!E2875)</f>
        <v/>
      </c>
      <c r="G2875" s="6" t="str">
        <f>IF(总支出!H2875="","",总支出!H2875)</f>
        <v/>
      </c>
      <c r="H2875" s="6" t="str">
        <f>IF(总支出!I2875="","自动",总支出!I2875)</f>
        <v>自动</v>
      </c>
      <c r="I2875" s="6" t="str">
        <f>IF(F2875="","",IFERROR(VLOOKUP(F2875,税费设置!$A$15:$B$27,2,FALSE),"含税不明"))</f>
        <v/>
      </c>
      <c r="J2875" s="6" t="str">
        <f t="shared" si="309"/>
        <v/>
      </c>
      <c r="K2875" s="6" t="str">
        <f>IF(AND(税费设置!$B$5="是",G2875="个人支出",J2875="应税"),"是","否")</f>
        <v>否</v>
      </c>
      <c r="L2875" s="8">
        <f t="shared" si="310"/>
        <v>0</v>
      </c>
      <c r="M2875" s="8">
        <f t="shared" si="311"/>
        <v>0</v>
      </c>
      <c r="N2875" s="8">
        <f t="shared" si="312"/>
        <v>0</v>
      </c>
      <c r="O2875" s="8">
        <f t="shared" si="313"/>
        <v>0</v>
      </c>
      <c r="P2875" s="8">
        <f>IF(K2875&lt;&gt;"是",0,IF(税费设置!$B$6="是",E2875/(1+税费设置!$B$10),E2875))</f>
        <v>0</v>
      </c>
      <c r="Q2875" s="8">
        <f>IF(K2875&lt;&gt;"是",0,P2875*税费设置!$B$8)</f>
        <v>0</v>
      </c>
      <c r="R2875" s="8">
        <f>IF(K2875&lt;&gt;"是",0,P2875*税费设置!$B$9)</f>
        <v>0</v>
      </c>
      <c r="S2875" s="8">
        <f t="shared" si="314"/>
        <v>0</v>
      </c>
    </row>
    <row r="2876" spans="1:19" ht="13.9">
      <c r="A2876" s="6" t="str">
        <f>IF(总支出!A2876="","",总支出!A2876)</f>
        <v/>
      </c>
      <c r="B2876" s="7" t="str">
        <f>IF(总支出!B2876="","",总支出!B2876)</f>
        <v/>
      </c>
      <c r="C2876" s="6" t="str">
        <f t="shared" si="308"/>
        <v/>
      </c>
      <c r="D2876" s="6" t="str">
        <f>IF(总支出!C2876="","",总支出!C2876)</f>
        <v/>
      </c>
      <c r="E2876" s="8" t="str">
        <f>IF(总支出!D2876="","",总支出!D2876)</f>
        <v/>
      </c>
      <c r="F2876" s="6" t="str">
        <f>IF(总支出!E2876="","",总支出!E2876)</f>
        <v/>
      </c>
      <c r="G2876" s="6" t="str">
        <f>IF(总支出!H2876="","",总支出!H2876)</f>
        <v/>
      </c>
      <c r="H2876" s="6" t="str">
        <f>IF(总支出!I2876="","自动",总支出!I2876)</f>
        <v>自动</v>
      </c>
      <c r="I2876" s="6" t="str">
        <f>IF(F2876="","",IFERROR(VLOOKUP(F2876,税费设置!$A$15:$B$27,2,FALSE),"含税不明"))</f>
        <v/>
      </c>
      <c r="J2876" s="6" t="str">
        <f t="shared" si="309"/>
        <v/>
      </c>
      <c r="K2876" s="6" t="str">
        <f>IF(AND(税费设置!$B$5="是",G2876="个人支出",J2876="应税"),"是","否")</f>
        <v>否</v>
      </c>
      <c r="L2876" s="8">
        <f t="shared" si="310"/>
        <v>0</v>
      </c>
      <c r="M2876" s="8">
        <f t="shared" si="311"/>
        <v>0</v>
      </c>
      <c r="N2876" s="8">
        <f t="shared" si="312"/>
        <v>0</v>
      </c>
      <c r="O2876" s="8">
        <f t="shared" si="313"/>
        <v>0</v>
      </c>
      <c r="P2876" s="8">
        <f>IF(K2876&lt;&gt;"是",0,IF(税费设置!$B$6="是",E2876/(1+税费设置!$B$10),E2876))</f>
        <v>0</v>
      </c>
      <c r="Q2876" s="8">
        <f>IF(K2876&lt;&gt;"是",0,P2876*税费设置!$B$8)</f>
        <v>0</v>
      </c>
      <c r="R2876" s="8">
        <f>IF(K2876&lt;&gt;"是",0,P2876*税费设置!$B$9)</f>
        <v>0</v>
      </c>
      <c r="S2876" s="8">
        <f t="shared" si="314"/>
        <v>0</v>
      </c>
    </row>
    <row r="2877" spans="1:19" ht="13.9">
      <c r="A2877" s="6" t="str">
        <f>IF(总支出!A2877="","",总支出!A2877)</f>
        <v/>
      </c>
      <c r="B2877" s="7" t="str">
        <f>IF(总支出!B2877="","",总支出!B2877)</f>
        <v/>
      </c>
      <c r="C2877" s="6" t="str">
        <f t="shared" si="308"/>
        <v/>
      </c>
      <c r="D2877" s="6" t="str">
        <f>IF(总支出!C2877="","",总支出!C2877)</f>
        <v/>
      </c>
      <c r="E2877" s="8" t="str">
        <f>IF(总支出!D2877="","",总支出!D2877)</f>
        <v/>
      </c>
      <c r="F2877" s="6" t="str">
        <f>IF(总支出!E2877="","",总支出!E2877)</f>
        <v/>
      </c>
      <c r="G2877" s="6" t="str">
        <f>IF(总支出!H2877="","",总支出!H2877)</f>
        <v/>
      </c>
      <c r="H2877" s="6" t="str">
        <f>IF(总支出!I2877="","自动",总支出!I2877)</f>
        <v>自动</v>
      </c>
      <c r="I2877" s="6" t="str">
        <f>IF(F2877="","",IFERROR(VLOOKUP(F2877,税费设置!$A$15:$B$27,2,FALSE),"含税不明"))</f>
        <v/>
      </c>
      <c r="J2877" s="6" t="str">
        <f t="shared" si="309"/>
        <v/>
      </c>
      <c r="K2877" s="6" t="str">
        <f>IF(AND(税费设置!$B$5="是",G2877="个人支出",J2877="应税"),"是","否")</f>
        <v>否</v>
      </c>
      <c r="L2877" s="8">
        <f t="shared" si="310"/>
        <v>0</v>
      </c>
      <c r="M2877" s="8">
        <f t="shared" si="311"/>
        <v>0</v>
      </c>
      <c r="N2877" s="8">
        <f t="shared" si="312"/>
        <v>0</v>
      </c>
      <c r="O2877" s="8">
        <f t="shared" si="313"/>
        <v>0</v>
      </c>
      <c r="P2877" s="8">
        <f>IF(K2877&lt;&gt;"是",0,IF(税费设置!$B$6="是",E2877/(1+税费设置!$B$10),E2877))</f>
        <v>0</v>
      </c>
      <c r="Q2877" s="8">
        <f>IF(K2877&lt;&gt;"是",0,P2877*税费设置!$B$8)</f>
        <v>0</v>
      </c>
      <c r="R2877" s="8">
        <f>IF(K2877&lt;&gt;"是",0,P2877*税费设置!$B$9)</f>
        <v>0</v>
      </c>
      <c r="S2877" s="8">
        <f t="shared" si="314"/>
        <v>0</v>
      </c>
    </row>
    <row r="2878" spans="1:19" ht="13.9">
      <c r="A2878" s="6" t="str">
        <f>IF(总支出!A2878="","",总支出!A2878)</f>
        <v/>
      </c>
      <c r="B2878" s="7" t="str">
        <f>IF(总支出!B2878="","",总支出!B2878)</f>
        <v/>
      </c>
      <c r="C2878" s="6" t="str">
        <f t="shared" si="308"/>
        <v/>
      </c>
      <c r="D2878" s="6" t="str">
        <f>IF(总支出!C2878="","",总支出!C2878)</f>
        <v/>
      </c>
      <c r="E2878" s="8" t="str">
        <f>IF(总支出!D2878="","",总支出!D2878)</f>
        <v/>
      </c>
      <c r="F2878" s="6" t="str">
        <f>IF(总支出!E2878="","",总支出!E2878)</f>
        <v/>
      </c>
      <c r="G2878" s="6" t="str">
        <f>IF(总支出!H2878="","",总支出!H2878)</f>
        <v/>
      </c>
      <c r="H2878" s="6" t="str">
        <f>IF(总支出!I2878="","自动",总支出!I2878)</f>
        <v>自动</v>
      </c>
      <c r="I2878" s="6" t="str">
        <f>IF(F2878="","",IFERROR(VLOOKUP(F2878,税费设置!$A$15:$B$27,2,FALSE),"含税不明"))</f>
        <v/>
      </c>
      <c r="J2878" s="6" t="str">
        <f t="shared" si="309"/>
        <v/>
      </c>
      <c r="K2878" s="6" t="str">
        <f>IF(AND(税费设置!$B$5="是",G2878="个人支出",J2878="应税"),"是","否")</f>
        <v>否</v>
      </c>
      <c r="L2878" s="8">
        <f t="shared" si="310"/>
        <v>0</v>
      </c>
      <c r="M2878" s="8">
        <f t="shared" si="311"/>
        <v>0</v>
      </c>
      <c r="N2878" s="8">
        <f t="shared" si="312"/>
        <v>0</v>
      </c>
      <c r="O2878" s="8">
        <f t="shared" si="313"/>
        <v>0</v>
      </c>
      <c r="P2878" s="8">
        <f>IF(K2878&lt;&gt;"是",0,IF(税费设置!$B$6="是",E2878/(1+税费设置!$B$10),E2878))</f>
        <v>0</v>
      </c>
      <c r="Q2878" s="8">
        <f>IF(K2878&lt;&gt;"是",0,P2878*税费设置!$B$8)</f>
        <v>0</v>
      </c>
      <c r="R2878" s="8">
        <f>IF(K2878&lt;&gt;"是",0,P2878*税费设置!$B$9)</f>
        <v>0</v>
      </c>
      <c r="S2878" s="8">
        <f t="shared" si="314"/>
        <v>0</v>
      </c>
    </row>
    <row r="2879" spans="1:19" ht="13.9">
      <c r="A2879" s="6" t="str">
        <f>IF(总支出!A2879="","",总支出!A2879)</f>
        <v/>
      </c>
      <c r="B2879" s="7" t="str">
        <f>IF(总支出!B2879="","",总支出!B2879)</f>
        <v/>
      </c>
      <c r="C2879" s="6" t="str">
        <f t="shared" si="308"/>
        <v/>
      </c>
      <c r="D2879" s="6" t="str">
        <f>IF(总支出!C2879="","",总支出!C2879)</f>
        <v/>
      </c>
      <c r="E2879" s="8" t="str">
        <f>IF(总支出!D2879="","",总支出!D2879)</f>
        <v/>
      </c>
      <c r="F2879" s="6" t="str">
        <f>IF(总支出!E2879="","",总支出!E2879)</f>
        <v/>
      </c>
      <c r="G2879" s="6" t="str">
        <f>IF(总支出!H2879="","",总支出!H2879)</f>
        <v/>
      </c>
      <c r="H2879" s="6" t="str">
        <f>IF(总支出!I2879="","自动",总支出!I2879)</f>
        <v>自动</v>
      </c>
      <c r="I2879" s="6" t="str">
        <f>IF(F2879="","",IFERROR(VLOOKUP(F2879,税费设置!$A$15:$B$27,2,FALSE),"含税不明"))</f>
        <v/>
      </c>
      <c r="J2879" s="6" t="str">
        <f t="shared" si="309"/>
        <v/>
      </c>
      <c r="K2879" s="6" t="str">
        <f>IF(AND(税费设置!$B$5="是",G2879="个人支出",J2879="应税"),"是","否")</f>
        <v>否</v>
      </c>
      <c r="L2879" s="8">
        <f t="shared" si="310"/>
        <v>0</v>
      </c>
      <c r="M2879" s="8">
        <f t="shared" si="311"/>
        <v>0</v>
      </c>
      <c r="N2879" s="8">
        <f t="shared" si="312"/>
        <v>0</v>
      </c>
      <c r="O2879" s="8">
        <f t="shared" si="313"/>
        <v>0</v>
      </c>
      <c r="P2879" s="8">
        <f>IF(K2879&lt;&gt;"是",0,IF(税费设置!$B$6="是",E2879/(1+税费设置!$B$10),E2879))</f>
        <v>0</v>
      </c>
      <c r="Q2879" s="8">
        <f>IF(K2879&lt;&gt;"是",0,P2879*税费设置!$B$8)</f>
        <v>0</v>
      </c>
      <c r="R2879" s="8">
        <f>IF(K2879&lt;&gt;"是",0,P2879*税费设置!$B$9)</f>
        <v>0</v>
      </c>
      <c r="S2879" s="8">
        <f t="shared" si="314"/>
        <v>0</v>
      </c>
    </row>
    <row r="2880" spans="1:19" ht="13.9">
      <c r="A2880" s="6" t="str">
        <f>IF(总支出!A2880="","",总支出!A2880)</f>
        <v/>
      </c>
      <c r="B2880" s="7" t="str">
        <f>IF(总支出!B2880="","",总支出!B2880)</f>
        <v/>
      </c>
      <c r="C2880" s="6" t="str">
        <f t="shared" si="308"/>
        <v/>
      </c>
      <c r="D2880" s="6" t="str">
        <f>IF(总支出!C2880="","",总支出!C2880)</f>
        <v/>
      </c>
      <c r="E2880" s="8" t="str">
        <f>IF(总支出!D2880="","",总支出!D2880)</f>
        <v/>
      </c>
      <c r="F2880" s="6" t="str">
        <f>IF(总支出!E2880="","",总支出!E2880)</f>
        <v/>
      </c>
      <c r="G2880" s="6" t="str">
        <f>IF(总支出!H2880="","",总支出!H2880)</f>
        <v/>
      </c>
      <c r="H2880" s="6" t="str">
        <f>IF(总支出!I2880="","自动",总支出!I2880)</f>
        <v>自动</v>
      </c>
      <c r="I2880" s="6" t="str">
        <f>IF(F2880="","",IFERROR(VLOOKUP(F2880,税费设置!$A$15:$B$27,2,FALSE),"含税不明"))</f>
        <v/>
      </c>
      <c r="J2880" s="6" t="str">
        <f t="shared" si="309"/>
        <v/>
      </c>
      <c r="K2880" s="6" t="str">
        <f>IF(AND(税费设置!$B$5="是",G2880="个人支出",J2880="应税"),"是","否")</f>
        <v>否</v>
      </c>
      <c r="L2880" s="8">
        <f t="shared" si="310"/>
        <v>0</v>
      </c>
      <c r="M2880" s="8">
        <f t="shared" si="311"/>
        <v>0</v>
      </c>
      <c r="N2880" s="8">
        <f t="shared" si="312"/>
        <v>0</v>
      </c>
      <c r="O2880" s="8">
        <f t="shared" si="313"/>
        <v>0</v>
      </c>
      <c r="P2880" s="8">
        <f>IF(K2880&lt;&gt;"是",0,IF(税费设置!$B$6="是",E2880/(1+税费设置!$B$10),E2880))</f>
        <v>0</v>
      </c>
      <c r="Q2880" s="8">
        <f>IF(K2880&lt;&gt;"是",0,P2880*税费设置!$B$8)</f>
        <v>0</v>
      </c>
      <c r="R2880" s="8">
        <f>IF(K2880&lt;&gt;"是",0,P2880*税费设置!$B$9)</f>
        <v>0</v>
      </c>
      <c r="S2880" s="8">
        <f t="shared" si="314"/>
        <v>0</v>
      </c>
    </row>
    <row r="2881" spans="1:19" ht="13.9">
      <c r="A2881" s="6" t="str">
        <f>IF(总支出!A2881="","",总支出!A2881)</f>
        <v/>
      </c>
      <c r="B2881" s="7" t="str">
        <f>IF(总支出!B2881="","",总支出!B2881)</f>
        <v/>
      </c>
      <c r="C2881" s="6" t="str">
        <f t="shared" si="308"/>
        <v/>
      </c>
      <c r="D2881" s="6" t="str">
        <f>IF(总支出!C2881="","",总支出!C2881)</f>
        <v/>
      </c>
      <c r="E2881" s="8" t="str">
        <f>IF(总支出!D2881="","",总支出!D2881)</f>
        <v/>
      </c>
      <c r="F2881" s="6" t="str">
        <f>IF(总支出!E2881="","",总支出!E2881)</f>
        <v/>
      </c>
      <c r="G2881" s="6" t="str">
        <f>IF(总支出!H2881="","",总支出!H2881)</f>
        <v/>
      </c>
      <c r="H2881" s="6" t="str">
        <f>IF(总支出!I2881="","自动",总支出!I2881)</f>
        <v>自动</v>
      </c>
      <c r="I2881" s="6" t="str">
        <f>IF(F2881="","",IFERROR(VLOOKUP(F2881,税费设置!$A$15:$B$27,2,FALSE),"含税不明"))</f>
        <v/>
      </c>
      <c r="J2881" s="6" t="str">
        <f t="shared" si="309"/>
        <v/>
      </c>
      <c r="K2881" s="6" t="str">
        <f>IF(AND(税费设置!$B$5="是",G2881="个人支出",J2881="应税"),"是","否")</f>
        <v>否</v>
      </c>
      <c r="L2881" s="8">
        <f t="shared" si="310"/>
        <v>0</v>
      </c>
      <c r="M2881" s="8">
        <f t="shared" si="311"/>
        <v>0</v>
      </c>
      <c r="N2881" s="8">
        <f t="shared" si="312"/>
        <v>0</v>
      </c>
      <c r="O2881" s="8">
        <f t="shared" si="313"/>
        <v>0</v>
      </c>
      <c r="P2881" s="8">
        <f>IF(K2881&lt;&gt;"是",0,IF(税费设置!$B$6="是",E2881/(1+税费设置!$B$10),E2881))</f>
        <v>0</v>
      </c>
      <c r="Q2881" s="8">
        <f>IF(K2881&lt;&gt;"是",0,P2881*税费设置!$B$8)</f>
        <v>0</v>
      </c>
      <c r="R2881" s="8">
        <f>IF(K2881&lt;&gt;"是",0,P2881*税费设置!$B$9)</f>
        <v>0</v>
      </c>
      <c r="S2881" s="8">
        <f t="shared" si="314"/>
        <v>0</v>
      </c>
    </row>
    <row r="2882" spans="1:19" ht="13.9">
      <c r="A2882" s="6" t="str">
        <f>IF(总支出!A2882="","",总支出!A2882)</f>
        <v/>
      </c>
      <c r="B2882" s="7" t="str">
        <f>IF(总支出!B2882="","",总支出!B2882)</f>
        <v/>
      </c>
      <c r="C2882" s="6" t="str">
        <f t="shared" si="308"/>
        <v/>
      </c>
      <c r="D2882" s="6" t="str">
        <f>IF(总支出!C2882="","",总支出!C2882)</f>
        <v/>
      </c>
      <c r="E2882" s="8" t="str">
        <f>IF(总支出!D2882="","",总支出!D2882)</f>
        <v/>
      </c>
      <c r="F2882" s="6" t="str">
        <f>IF(总支出!E2882="","",总支出!E2882)</f>
        <v/>
      </c>
      <c r="G2882" s="6" t="str">
        <f>IF(总支出!H2882="","",总支出!H2882)</f>
        <v/>
      </c>
      <c r="H2882" s="6" t="str">
        <f>IF(总支出!I2882="","自动",总支出!I2882)</f>
        <v>自动</v>
      </c>
      <c r="I2882" s="6" t="str">
        <f>IF(F2882="","",IFERROR(VLOOKUP(F2882,税费设置!$A$15:$B$27,2,FALSE),"含税不明"))</f>
        <v/>
      </c>
      <c r="J2882" s="6" t="str">
        <f t="shared" si="309"/>
        <v/>
      </c>
      <c r="K2882" s="6" t="str">
        <f>IF(AND(税费设置!$B$5="是",G2882="个人支出",J2882="应税"),"是","否")</f>
        <v>否</v>
      </c>
      <c r="L2882" s="8">
        <f t="shared" si="310"/>
        <v>0</v>
      </c>
      <c r="M2882" s="8">
        <f t="shared" si="311"/>
        <v>0</v>
      </c>
      <c r="N2882" s="8">
        <f t="shared" si="312"/>
        <v>0</v>
      </c>
      <c r="O2882" s="8">
        <f t="shared" si="313"/>
        <v>0</v>
      </c>
      <c r="P2882" s="8">
        <f>IF(K2882&lt;&gt;"是",0,IF(税费设置!$B$6="是",E2882/(1+税费设置!$B$10),E2882))</f>
        <v>0</v>
      </c>
      <c r="Q2882" s="8">
        <f>IF(K2882&lt;&gt;"是",0,P2882*税费设置!$B$8)</f>
        <v>0</v>
      </c>
      <c r="R2882" s="8">
        <f>IF(K2882&lt;&gt;"是",0,P2882*税费设置!$B$9)</f>
        <v>0</v>
      </c>
      <c r="S2882" s="8">
        <f t="shared" si="314"/>
        <v>0</v>
      </c>
    </row>
    <row r="2883" spans="1:19" ht="13.9">
      <c r="A2883" s="6" t="str">
        <f>IF(总支出!A2883="","",总支出!A2883)</f>
        <v/>
      </c>
      <c r="B2883" s="7" t="str">
        <f>IF(总支出!B2883="","",总支出!B2883)</f>
        <v/>
      </c>
      <c r="C2883" s="6" t="str">
        <f t="shared" si="308"/>
        <v/>
      </c>
      <c r="D2883" s="6" t="str">
        <f>IF(总支出!C2883="","",总支出!C2883)</f>
        <v/>
      </c>
      <c r="E2883" s="8" t="str">
        <f>IF(总支出!D2883="","",总支出!D2883)</f>
        <v/>
      </c>
      <c r="F2883" s="6" t="str">
        <f>IF(总支出!E2883="","",总支出!E2883)</f>
        <v/>
      </c>
      <c r="G2883" s="6" t="str">
        <f>IF(总支出!H2883="","",总支出!H2883)</f>
        <v/>
      </c>
      <c r="H2883" s="6" t="str">
        <f>IF(总支出!I2883="","自动",总支出!I2883)</f>
        <v>自动</v>
      </c>
      <c r="I2883" s="6" t="str">
        <f>IF(F2883="","",IFERROR(VLOOKUP(F2883,税费设置!$A$15:$B$27,2,FALSE),"含税不明"))</f>
        <v/>
      </c>
      <c r="J2883" s="6" t="str">
        <f t="shared" si="309"/>
        <v/>
      </c>
      <c r="K2883" s="6" t="str">
        <f>IF(AND(税费设置!$B$5="是",G2883="个人支出",J2883="应税"),"是","否")</f>
        <v>否</v>
      </c>
      <c r="L2883" s="8">
        <f t="shared" si="310"/>
        <v>0</v>
      </c>
      <c r="M2883" s="8">
        <f t="shared" si="311"/>
        <v>0</v>
      </c>
      <c r="N2883" s="8">
        <f t="shared" si="312"/>
        <v>0</v>
      </c>
      <c r="O2883" s="8">
        <f t="shared" si="313"/>
        <v>0</v>
      </c>
      <c r="P2883" s="8">
        <f>IF(K2883&lt;&gt;"是",0,IF(税费设置!$B$6="是",E2883/(1+税费设置!$B$10),E2883))</f>
        <v>0</v>
      </c>
      <c r="Q2883" s="8">
        <f>IF(K2883&lt;&gt;"是",0,P2883*税费设置!$B$8)</f>
        <v>0</v>
      </c>
      <c r="R2883" s="8">
        <f>IF(K2883&lt;&gt;"是",0,P2883*税费设置!$B$9)</f>
        <v>0</v>
      </c>
      <c r="S2883" s="8">
        <f t="shared" si="314"/>
        <v>0</v>
      </c>
    </row>
    <row r="2884" spans="1:19" ht="13.9">
      <c r="A2884" s="6" t="str">
        <f>IF(总支出!A2884="","",总支出!A2884)</f>
        <v/>
      </c>
      <c r="B2884" s="7" t="str">
        <f>IF(总支出!B2884="","",总支出!B2884)</f>
        <v/>
      </c>
      <c r="C2884" s="6" t="str">
        <f t="shared" ref="C2884:C2947" si="315">IF(B2884="","",TEXT(B2884,"yyyy-mm"))</f>
        <v/>
      </c>
      <c r="D2884" s="6" t="str">
        <f>IF(总支出!C2884="","",总支出!C2884)</f>
        <v/>
      </c>
      <c r="E2884" s="8" t="str">
        <f>IF(总支出!D2884="","",总支出!D2884)</f>
        <v/>
      </c>
      <c r="F2884" s="6" t="str">
        <f>IF(总支出!E2884="","",总支出!E2884)</f>
        <v/>
      </c>
      <c r="G2884" s="6" t="str">
        <f>IF(总支出!H2884="","",总支出!H2884)</f>
        <v/>
      </c>
      <c r="H2884" s="6" t="str">
        <f>IF(总支出!I2884="","自动",总支出!I2884)</f>
        <v>自动</v>
      </c>
      <c r="I2884" s="6" t="str">
        <f>IF(F2884="","",IFERROR(VLOOKUP(F2884,税费设置!$A$15:$B$27,2,FALSE),"含税不明"))</f>
        <v/>
      </c>
      <c r="J2884" s="6" t="str">
        <f t="shared" ref="J2884:J2947" si="316">IF(D2884="","",IF(H2884="自动",I2884,H2884))</f>
        <v/>
      </c>
      <c r="K2884" s="6" t="str">
        <f>IF(AND(税费设置!$B$5="是",G2884="个人支出",J2884="应税"),"是","否")</f>
        <v>否</v>
      </c>
      <c r="L2884" s="8">
        <f t="shared" ref="L2884:L2947" si="317">IF(K2884="是",E2884,0)</f>
        <v>0</v>
      </c>
      <c r="M2884" s="8">
        <f t="shared" ref="M2884:M2947" si="318">IF(AND(G2884="个人支出",J2884="零税率"),E2884,0)</f>
        <v>0</v>
      </c>
      <c r="N2884" s="8">
        <f t="shared" ref="N2884:N2947" si="319">IF(AND(G2884="个人支出",J2884="免税"),E2884,0)</f>
        <v>0</v>
      </c>
      <c r="O2884" s="8">
        <f t="shared" ref="O2884:O2947" si="320">IF(AND(G2884="个人支出",OR(J2884="含税不明",J2884="不适用")),E2884,0)</f>
        <v>0</v>
      </c>
      <c r="P2884" s="8">
        <f>IF(K2884&lt;&gt;"是",0,IF(税费设置!$B$6="是",E2884/(1+税费设置!$B$10),E2884))</f>
        <v>0</v>
      </c>
      <c r="Q2884" s="8">
        <f>IF(K2884&lt;&gt;"是",0,P2884*税费设置!$B$8)</f>
        <v>0</v>
      </c>
      <c r="R2884" s="8">
        <f>IF(K2884&lt;&gt;"是",0,P2884*税费设置!$B$9)</f>
        <v>0</v>
      </c>
      <c r="S2884" s="8">
        <f t="shared" ref="S2884:S2947" si="321">Q2884+R2884</f>
        <v>0</v>
      </c>
    </row>
    <row r="2885" spans="1:19" ht="13.9">
      <c r="A2885" s="6" t="str">
        <f>IF(总支出!A2885="","",总支出!A2885)</f>
        <v/>
      </c>
      <c r="B2885" s="7" t="str">
        <f>IF(总支出!B2885="","",总支出!B2885)</f>
        <v/>
      </c>
      <c r="C2885" s="6" t="str">
        <f t="shared" si="315"/>
        <v/>
      </c>
      <c r="D2885" s="6" t="str">
        <f>IF(总支出!C2885="","",总支出!C2885)</f>
        <v/>
      </c>
      <c r="E2885" s="8" t="str">
        <f>IF(总支出!D2885="","",总支出!D2885)</f>
        <v/>
      </c>
      <c r="F2885" s="6" t="str">
        <f>IF(总支出!E2885="","",总支出!E2885)</f>
        <v/>
      </c>
      <c r="G2885" s="6" t="str">
        <f>IF(总支出!H2885="","",总支出!H2885)</f>
        <v/>
      </c>
      <c r="H2885" s="6" t="str">
        <f>IF(总支出!I2885="","自动",总支出!I2885)</f>
        <v>自动</v>
      </c>
      <c r="I2885" s="6" t="str">
        <f>IF(F2885="","",IFERROR(VLOOKUP(F2885,税费设置!$A$15:$B$27,2,FALSE),"含税不明"))</f>
        <v/>
      </c>
      <c r="J2885" s="6" t="str">
        <f t="shared" si="316"/>
        <v/>
      </c>
      <c r="K2885" s="6" t="str">
        <f>IF(AND(税费设置!$B$5="是",G2885="个人支出",J2885="应税"),"是","否")</f>
        <v>否</v>
      </c>
      <c r="L2885" s="8">
        <f t="shared" si="317"/>
        <v>0</v>
      </c>
      <c r="M2885" s="8">
        <f t="shared" si="318"/>
        <v>0</v>
      </c>
      <c r="N2885" s="8">
        <f t="shared" si="319"/>
        <v>0</v>
      </c>
      <c r="O2885" s="8">
        <f t="shared" si="320"/>
        <v>0</v>
      </c>
      <c r="P2885" s="8">
        <f>IF(K2885&lt;&gt;"是",0,IF(税费设置!$B$6="是",E2885/(1+税费设置!$B$10),E2885))</f>
        <v>0</v>
      </c>
      <c r="Q2885" s="8">
        <f>IF(K2885&lt;&gt;"是",0,P2885*税费设置!$B$8)</f>
        <v>0</v>
      </c>
      <c r="R2885" s="8">
        <f>IF(K2885&lt;&gt;"是",0,P2885*税费设置!$B$9)</f>
        <v>0</v>
      </c>
      <c r="S2885" s="8">
        <f t="shared" si="321"/>
        <v>0</v>
      </c>
    </row>
    <row r="2886" spans="1:19" ht="13.9">
      <c r="A2886" s="6" t="str">
        <f>IF(总支出!A2886="","",总支出!A2886)</f>
        <v/>
      </c>
      <c r="B2886" s="7" t="str">
        <f>IF(总支出!B2886="","",总支出!B2886)</f>
        <v/>
      </c>
      <c r="C2886" s="6" t="str">
        <f t="shared" si="315"/>
        <v/>
      </c>
      <c r="D2886" s="6" t="str">
        <f>IF(总支出!C2886="","",总支出!C2886)</f>
        <v/>
      </c>
      <c r="E2886" s="8" t="str">
        <f>IF(总支出!D2886="","",总支出!D2886)</f>
        <v/>
      </c>
      <c r="F2886" s="6" t="str">
        <f>IF(总支出!E2886="","",总支出!E2886)</f>
        <v/>
      </c>
      <c r="G2886" s="6" t="str">
        <f>IF(总支出!H2886="","",总支出!H2886)</f>
        <v/>
      </c>
      <c r="H2886" s="6" t="str">
        <f>IF(总支出!I2886="","自动",总支出!I2886)</f>
        <v>自动</v>
      </c>
      <c r="I2886" s="6" t="str">
        <f>IF(F2886="","",IFERROR(VLOOKUP(F2886,税费设置!$A$15:$B$27,2,FALSE),"含税不明"))</f>
        <v/>
      </c>
      <c r="J2886" s="6" t="str">
        <f t="shared" si="316"/>
        <v/>
      </c>
      <c r="K2886" s="6" t="str">
        <f>IF(AND(税费设置!$B$5="是",G2886="个人支出",J2886="应税"),"是","否")</f>
        <v>否</v>
      </c>
      <c r="L2886" s="8">
        <f t="shared" si="317"/>
        <v>0</v>
      </c>
      <c r="M2886" s="8">
        <f t="shared" si="318"/>
        <v>0</v>
      </c>
      <c r="N2886" s="8">
        <f t="shared" si="319"/>
        <v>0</v>
      </c>
      <c r="O2886" s="8">
        <f t="shared" si="320"/>
        <v>0</v>
      </c>
      <c r="P2886" s="8">
        <f>IF(K2886&lt;&gt;"是",0,IF(税费设置!$B$6="是",E2886/(1+税费设置!$B$10),E2886))</f>
        <v>0</v>
      </c>
      <c r="Q2886" s="8">
        <f>IF(K2886&lt;&gt;"是",0,P2886*税费设置!$B$8)</f>
        <v>0</v>
      </c>
      <c r="R2886" s="8">
        <f>IF(K2886&lt;&gt;"是",0,P2886*税费设置!$B$9)</f>
        <v>0</v>
      </c>
      <c r="S2886" s="8">
        <f t="shared" si="321"/>
        <v>0</v>
      </c>
    </row>
    <row r="2887" spans="1:19" ht="13.9">
      <c r="A2887" s="6" t="str">
        <f>IF(总支出!A2887="","",总支出!A2887)</f>
        <v/>
      </c>
      <c r="B2887" s="7" t="str">
        <f>IF(总支出!B2887="","",总支出!B2887)</f>
        <v/>
      </c>
      <c r="C2887" s="6" t="str">
        <f t="shared" si="315"/>
        <v/>
      </c>
      <c r="D2887" s="6" t="str">
        <f>IF(总支出!C2887="","",总支出!C2887)</f>
        <v/>
      </c>
      <c r="E2887" s="8" t="str">
        <f>IF(总支出!D2887="","",总支出!D2887)</f>
        <v/>
      </c>
      <c r="F2887" s="6" t="str">
        <f>IF(总支出!E2887="","",总支出!E2887)</f>
        <v/>
      </c>
      <c r="G2887" s="6" t="str">
        <f>IF(总支出!H2887="","",总支出!H2887)</f>
        <v/>
      </c>
      <c r="H2887" s="6" t="str">
        <f>IF(总支出!I2887="","自动",总支出!I2887)</f>
        <v>自动</v>
      </c>
      <c r="I2887" s="6" t="str">
        <f>IF(F2887="","",IFERROR(VLOOKUP(F2887,税费设置!$A$15:$B$27,2,FALSE),"含税不明"))</f>
        <v/>
      </c>
      <c r="J2887" s="6" t="str">
        <f t="shared" si="316"/>
        <v/>
      </c>
      <c r="K2887" s="6" t="str">
        <f>IF(AND(税费设置!$B$5="是",G2887="个人支出",J2887="应税"),"是","否")</f>
        <v>否</v>
      </c>
      <c r="L2887" s="8">
        <f t="shared" si="317"/>
        <v>0</v>
      </c>
      <c r="M2887" s="8">
        <f t="shared" si="318"/>
        <v>0</v>
      </c>
      <c r="N2887" s="8">
        <f t="shared" si="319"/>
        <v>0</v>
      </c>
      <c r="O2887" s="8">
        <f t="shared" si="320"/>
        <v>0</v>
      </c>
      <c r="P2887" s="8">
        <f>IF(K2887&lt;&gt;"是",0,IF(税费设置!$B$6="是",E2887/(1+税费设置!$B$10),E2887))</f>
        <v>0</v>
      </c>
      <c r="Q2887" s="8">
        <f>IF(K2887&lt;&gt;"是",0,P2887*税费设置!$B$8)</f>
        <v>0</v>
      </c>
      <c r="R2887" s="8">
        <f>IF(K2887&lt;&gt;"是",0,P2887*税费设置!$B$9)</f>
        <v>0</v>
      </c>
      <c r="S2887" s="8">
        <f t="shared" si="321"/>
        <v>0</v>
      </c>
    </row>
    <row r="2888" spans="1:19" ht="13.9">
      <c r="A2888" s="6" t="str">
        <f>IF(总支出!A2888="","",总支出!A2888)</f>
        <v/>
      </c>
      <c r="B2888" s="7" t="str">
        <f>IF(总支出!B2888="","",总支出!B2888)</f>
        <v/>
      </c>
      <c r="C2888" s="6" t="str">
        <f t="shared" si="315"/>
        <v/>
      </c>
      <c r="D2888" s="6" t="str">
        <f>IF(总支出!C2888="","",总支出!C2888)</f>
        <v/>
      </c>
      <c r="E2888" s="8" t="str">
        <f>IF(总支出!D2888="","",总支出!D2888)</f>
        <v/>
      </c>
      <c r="F2888" s="6" t="str">
        <f>IF(总支出!E2888="","",总支出!E2888)</f>
        <v/>
      </c>
      <c r="G2888" s="6" t="str">
        <f>IF(总支出!H2888="","",总支出!H2888)</f>
        <v/>
      </c>
      <c r="H2888" s="6" t="str">
        <f>IF(总支出!I2888="","自动",总支出!I2888)</f>
        <v>自动</v>
      </c>
      <c r="I2888" s="6" t="str">
        <f>IF(F2888="","",IFERROR(VLOOKUP(F2888,税费设置!$A$15:$B$27,2,FALSE),"含税不明"))</f>
        <v/>
      </c>
      <c r="J2888" s="6" t="str">
        <f t="shared" si="316"/>
        <v/>
      </c>
      <c r="K2888" s="6" t="str">
        <f>IF(AND(税费设置!$B$5="是",G2888="个人支出",J2888="应税"),"是","否")</f>
        <v>否</v>
      </c>
      <c r="L2888" s="8">
        <f t="shared" si="317"/>
        <v>0</v>
      </c>
      <c r="M2888" s="8">
        <f t="shared" si="318"/>
        <v>0</v>
      </c>
      <c r="N2888" s="8">
        <f t="shared" si="319"/>
        <v>0</v>
      </c>
      <c r="O2888" s="8">
        <f t="shared" si="320"/>
        <v>0</v>
      </c>
      <c r="P2888" s="8">
        <f>IF(K2888&lt;&gt;"是",0,IF(税费设置!$B$6="是",E2888/(1+税费设置!$B$10),E2888))</f>
        <v>0</v>
      </c>
      <c r="Q2888" s="8">
        <f>IF(K2888&lt;&gt;"是",0,P2888*税费设置!$B$8)</f>
        <v>0</v>
      </c>
      <c r="R2888" s="8">
        <f>IF(K2888&lt;&gt;"是",0,P2888*税费设置!$B$9)</f>
        <v>0</v>
      </c>
      <c r="S2888" s="8">
        <f t="shared" si="321"/>
        <v>0</v>
      </c>
    </row>
    <row r="2889" spans="1:19" ht="13.9">
      <c r="A2889" s="6" t="str">
        <f>IF(总支出!A2889="","",总支出!A2889)</f>
        <v/>
      </c>
      <c r="B2889" s="7" t="str">
        <f>IF(总支出!B2889="","",总支出!B2889)</f>
        <v/>
      </c>
      <c r="C2889" s="6" t="str">
        <f t="shared" si="315"/>
        <v/>
      </c>
      <c r="D2889" s="6" t="str">
        <f>IF(总支出!C2889="","",总支出!C2889)</f>
        <v/>
      </c>
      <c r="E2889" s="8" t="str">
        <f>IF(总支出!D2889="","",总支出!D2889)</f>
        <v/>
      </c>
      <c r="F2889" s="6" t="str">
        <f>IF(总支出!E2889="","",总支出!E2889)</f>
        <v/>
      </c>
      <c r="G2889" s="6" t="str">
        <f>IF(总支出!H2889="","",总支出!H2889)</f>
        <v/>
      </c>
      <c r="H2889" s="6" t="str">
        <f>IF(总支出!I2889="","自动",总支出!I2889)</f>
        <v>自动</v>
      </c>
      <c r="I2889" s="6" t="str">
        <f>IF(F2889="","",IFERROR(VLOOKUP(F2889,税费设置!$A$15:$B$27,2,FALSE),"含税不明"))</f>
        <v/>
      </c>
      <c r="J2889" s="6" t="str">
        <f t="shared" si="316"/>
        <v/>
      </c>
      <c r="K2889" s="6" t="str">
        <f>IF(AND(税费设置!$B$5="是",G2889="个人支出",J2889="应税"),"是","否")</f>
        <v>否</v>
      </c>
      <c r="L2889" s="8">
        <f t="shared" si="317"/>
        <v>0</v>
      </c>
      <c r="M2889" s="8">
        <f t="shared" si="318"/>
        <v>0</v>
      </c>
      <c r="N2889" s="8">
        <f t="shared" si="319"/>
        <v>0</v>
      </c>
      <c r="O2889" s="8">
        <f t="shared" si="320"/>
        <v>0</v>
      </c>
      <c r="P2889" s="8">
        <f>IF(K2889&lt;&gt;"是",0,IF(税费设置!$B$6="是",E2889/(1+税费设置!$B$10),E2889))</f>
        <v>0</v>
      </c>
      <c r="Q2889" s="8">
        <f>IF(K2889&lt;&gt;"是",0,P2889*税费设置!$B$8)</f>
        <v>0</v>
      </c>
      <c r="R2889" s="8">
        <f>IF(K2889&lt;&gt;"是",0,P2889*税费设置!$B$9)</f>
        <v>0</v>
      </c>
      <c r="S2889" s="8">
        <f t="shared" si="321"/>
        <v>0</v>
      </c>
    </row>
    <row r="2890" spans="1:19" ht="13.9">
      <c r="A2890" s="6" t="str">
        <f>IF(总支出!A2890="","",总支出!A2890)</f>
        <v/>
      </c>
      <c r="B2890" s="7" t="str">
        <f>IF(总支出!B2890="","",总支出!B2890)</f>
        <v/>
      </c>
      <c r="C2890" s="6" t="str">
        <f t="shared" si="315"/>
        <v/>
      </c>
      <c r="D2890" s="6" t="str">
        <f>IF(总支出!C2890="","",总支出!C2890)</f>
        <v/>
      </c>
      <c r="E2890" s="8" t="str">
        <f>IF(总支出!D2890="","",总支出!D2890)</f>
        <v/>
      </c>
      <c r="F2890" s="6" t="str">
        <f>IF(总支出!E2890="","",总支出!E2890)</f>
        <v/>
      </c>
      <c r="G2890" s="6" t="str">
        <f>IF(总支出!H2890="","",总支出!H2890)</f>
        <v/>
      </c>
      <c r="H2890" s="6" t="str">
        <f>IF(总支出!I2890="","自动",总支出!I2890)</f>
        <v>自动</v>
      </c>
      <c r="I2890" s="6" t="str">
        <f>IF(F2890="","",IFERROR(VLOOKUP(F2890,税费设置!$A$15:$B$27,2,FALSE),"含税不明"))</f>
        <v/>
      </c>
      <c r="J2890" s="6" t="str">
        <f t="shared" si="316"/>
        <v/>
      </c>
      <c r="K2890" s="6" t="str">
        <f>IF(AND(税费设置!$B$5="是",G2890="个人支出",J2890="应税"),"是","否")</f>
        <v>否</v>
      </c>
      <c r="L2890" s="8">
        <f t="shared" si="317"/>
        <v>0</v>
      </c>
      <c r="M2890" s="8">
        <f t="shared" si="318"/>
        <v>0</v>
      </c>
      <c r="N2890" s="8">
        <f t="shared" si="319"/>
        <v>0</v>
      </c>
      <c r="O2890" s="8">
        <f t="shared" si="320"/>
        <v>0</v>
      </c>
      <c r="P2890" s="8">
        <f>IF(K2890&lt;&gt;"是",0,IF(税费设置!$B$6="是",E2890/(1+税费设置!$B$10),E2890))</f>
        <v>0</v>
      </c>
      <c r="Q2890" s="8">
        <f>IF(K2890&lt;&gt;"是",0,P2890*税费设置!$B$8)</f>
        <v>0</v>
      </c>
      <c r="R2890" s="8">
        <f>IF(K2890&lt;&gt;"是",0,P2890*税费设置!$B$9)</f>
        <v>0</v>
      </c>
      <c r="S2890" s="8">
        <f t="shared" si="321"/>
        <v>0</v>
      </c>
    </row>
    <row r="2891" spans="1:19" ht="13.9">
      <c r="A2891" s="6" t="str">
        <f>IF(总支出!A2891="","",总支出!A2891)</f>
        <v/>
      </c>
      <c r="B2891" s="7" t="str">
        <f>IF(总支出!B2891="","",总支出!B2891)</f>
        <v/>
      </c>
      <c r="C2891" s="6" t="str">
        <f t="shared" si="315"/>
        <v/>
      </c>
      <c r="D2891" s="6" t="str">
        <f>IF(总支出!C2891="","",总支出!C2891)</f>
        <v/>
      </c>
      <c r="E2891" s="8" t="str">
        <f>IF(总支出!D2891="","",总支出!D2891)</f>
        <v/>
      </c>
      <c r="F2891" s="6" t="str">
        <f>IF(总支出!E2891="","",总支出!E2891)</f>
        <v/>
      </c>
      <c r="G2891" s="6" t="str">
        <f>IF(总支出!H2891="","",总支出!H2891)</f>
        <v/>
      </c>
      <c r="H2891" s="6" t="str">
        <f>IF(总支出!I2891="","自动",总支出!I2891)</f>
        <v>自动</v>
      </c>
      <c r="I2891" s="6" t="str">
        <f>IF(F2891="","",IFERROR(VLOOKUP(F2891,税费设置!$A$15:$B$27,2,FALSE),"含税不明"))</f>
        <v/>
      </c>
      <c r="J2891" s="6" t="str">
        <f t="shared" si="316"/>
        <v/>
      </c>
      <c r="K2891" s="6" t="str">
        <f>IF(AND(税费设置!$B$5="是",G2891="个人支出",J2891="应税"),"是","否")</f>
        <v>否</v>
      </c>
      <c r="L2891" s="8">
        <f t="shared" si="317"/>
        <v>0</v>
      </c>
      <c r="M2891" s="8">
        <f t="shared" si="318"/>
        <v>0</v>
      </c>
      <c r="N2891" s="8">
        <f t="shared" si="319"/>
        <v>0</v>
      </c>
      <c r="O2891" s="8">
        <f t="shared" si="320"/>
        <v>0</v>
      </c>
      <c r="P2891" s="8">
        <f>IF(K2891&lt;&gt;"是",0,IF(税费设置!$B$6="是",E2891/(1+税费设置!$B$10),E2891))</f>
        <v>0</v>
      </c>
      <c r="Q2891" s="8">
        <f>IF(K2891&lt;&gt;"是",0,P2891*税费设置!$B$8)</f>
        <v>0</v>
      </c>
      <c r="R2891" s="8">
        <f>IF(K2891&lt;&gt;"是",0,P2891*税费设置!$B$9)</f>
        <v>0</v>
      </c>
      <c r="S2891" s="8">
        <f t="shared" si="321"/>
        <v>0</v>
      </c>
    </row>
    <row r="2892" spans="1:19" ht="13.9">
      <c r="A2892" s="6" t="str">
        <f>IF(总支出!A2892="","",总支出!A2892)</f>
        <v/>
      </c>
      <c r="B2892" s="7" t="str">
        <f>IF(总支出!B2892="","",总支出!B2892)</f>
        <v/>
      </c>
      <c r="C2892" s="6" t="str">
        <f t="shared" si="315"/>
        <v/>
      </c>
      <c r="D2892" s="6" t="str">
        <f>IF(总支出!C2892="","",总支出!C2892)</f>
        <v/>
      </c>
      <c r="E2892" s="8" t="str">
        <f>IF(总支出!D2892="","",总支出!D2892)</f>
        <v/>
      </c>
      <c r="F2892" s="6" t="str">
        <f>IF(总支出!E2892="","",总支出!E2892)</f>
        <v/>
      </c>
      <c r="G2892" s="6" t="str">
        <f>IF(总支出!H2892="","",总支出!H2892)</f>
        <v/>
      </c>
      <c r="H2892" s="6" t="str">
        <f>IF(总支出!I2892="","自动",总支出!I2892)</f>
        <v>自动</v>
      </c>
      <c r="I2892" s="6" t="str">
        <f>IF(F2892="","",IFERROR(VLOOKUP(F2892,税费设置!$A$15:$B$27,2,FALSE),"含税不明"))</f>
        <v/>
      </c>
      <c r="J2892" s="6" t="str">
        <f t="shared" si="316"/>
        <v/>
      </c>
      <c r="K2892" s="6" t="str">
        <f>IF(AND(税费设置!$B$5="是",G2892="个人支出",J2892="应税"),"是","否")</f>
        <v>否</v>
      </c>
      <c r="L2892" s="8">
        <f t="shared" si="317"/>
        <v>0</v>
      </c>
      <c r="M2892" s="8">
        <f t="shared" si="318"/>
        <v>0</v>
      </c>
      <c r="N2892" s="8">
        <f t="shared" si="319"/>
        <v>0</v>
      </c>
      <c r="O2892" s="8">
        <f t="shared" si="320"/>
        <v>0</v>
      </c>
      <c r="P2892" s="8">
        <f>IF(K2892&lt;&gt;"是",0,IF(税费设置!$B$6="是",E2892/(1+税费设置!$B$10),E2892))</f>
        <v>0</v>
      </c>
      <c r="Q2892" s="8">
        <f>IF(K2892&lt;&gt;"是",0,P2892*税费设置!$B$8)</f>
        <v>0</v>
      </c>
      <c r="R2892" s="8">
        <f>IF(K2892&lt;&gt;"是",0,P2892*税费设置!$B$9)</f>
        <v>0</v>
      </c>
      <c r="S2892" s="8">
        <f t="shared" si="321"/>
        <v>0</v>
      </c>
    </row>
    <row r="2893" spans="1:19" ht="13.9">
      <c r="A2893" s="6" t="str">
        <f>IF(总支出!A2893="","",总支出!A2893)</f>
        <v/>
      </c>
      <c r="B2893" s="7" t="str">
        <f>IF(总支出!B2893="","",总支出!B2893)</f>
        <v/>
      </c>
      <c r="C2893" s="6" t="str">
        <f t="shared" si="315"/>
        <v/>
      </c>
      <c r="D2893" s="6" t="str">
        <f>IF(总支出!C2893="","",总支出!C2893)</f>
        <v/>
      </c>
      <c r="E2893" s="8" t="str">
        <f>IF(总支出!D2893="","",总支出!D2893)</f>
        <v/>
      </c>
      <c r="F2893" s="6" t="str">
        <f>IF(总支出!E2893="","",总支出!E2893)</f>
        <v/>
      </c>
      <c r="G2893" s="6" t="str">
        <f>IF(总支出!H2893="","",总支出!H2893)</f>
        <v/>
      </c>
      <c r="H2893" s="6" t="str">
        <f>IF(总支出!I2893="","自动",总支出!I2893)</f>
        <v>自动</v>
      </c>
      <c r="I2893" s="6" t="str">
        <f>IF(F2893="","",IFERROR(VLOOKUP(F2893,税费设置!$A$15:$B$27,2,FALSE),"含税不明"))</f>
        <v/>
      </c>
      <c r="J2893" s="6" t="str">
        <f t="shared" si="316"/>
        <v/>
      </c>
      <c r="K2893" s="6" t="str">
        <f>IF(AND(税费设置!$B$5="是",G2893="个人支出",J2893="应税"),"是","否")</f>
        <v>否</v>
      </c>
      <c r="L2893" s="8">
        <f t="shared" si="317"/>
        <v>0</v>
      </c>
      <c r="M2893" s="8">
        <f t="shared" si="318"/>
        <v>0</v>
      </c>
      <c r="N2893" s="8">
        <f t="shared" si="319"/>
        <v>0</v>
      </c>
      <c r="O2893" s="8">
        <f t="shared" si="320"/>
        <v>0</v>
      </c>
      <c r="P2893" s="8">
        <f>IF(K2893&lt;&gt;"是",0,IF(税费设置!$B$6="是",E2893/(1+税费设置!$B$10),E2893))</f>
        <v>0</v>
      </c>
      <c r="Q2893" s="8">
        <f>IF(K2893&lt;&gt;"是",0,P2893*税费设置!$B$8)</f>
        <v>0</v>
      </c>
      <c r="R2893" s="8">
        <f>IF(K2893&lt;&gt;"是",0,P2893*税费设置!$B$9)</f>
        <v>0</v>
      </c>
      <c r="S2893" s="8">
        <f t="shared" si="321"/>
        <v>0</v>
      </c>
    </row>
    <row r="2894" spans="1:19" ht="13.9">
      <c r="A2894" s="6" t="str">
        <f>IF(总支出!A2894="","",总支出!A2894)</f>
        <v/>
      </c>
      <c r="B2894" s="7" t="str">
        <f>IF(总支出!B2894="","",总支出!B2894)</f>
        <v/>
      </c>
      <c r="C2894" s="6" t="str">
        <f t="shared" si="315"/>
        <v/>
      </c>
      <c r="D2894" s="6" t="str">
        <f>IF(总支出!C2894="","",总支出!C2894)</f>
        <v/>
      </c>
      <c r="E2894" s="8" t="str">
        <f>IF(总支出!D2894="","",总支出!D2894)</f>
        <v/>
      </c>
      <c r="F2894" s="6" t="str">
        <f>IF(总支出!E2894="","",总支出!E2894)</f>
        <v/>
      </c>
      <c r="G2894" s="6" t="str">
        <f>IF(总支出!H2894="","",总支出!H2894)</f>
        <v/>
      </c>
      <c r="H2894" s="6" t="str">
        <f>IF(总支出!I2894="","自动",总支出!I2894)</f>
        <v>自动</v>
      </c>
      <c r="I2894" s="6" t="str">
        <f>IF(F2894="","",IFERROR(VLOOKUP(F2894,税费设置!$A$15:$B$27,2,FALSE),"含税不明"))</f>
        <v/>
      </c>
      <c r="J2894" s="6" t="str">
        <f t="shared" si="316"/>
        <v/>
      </c>
      <c r="K2894" s="6" t="str">
        <f>IF(AND(税费设置!$B$5="是",G2894="个人支出",J2894="应税"),"是","否")</f>
        <v>否</v>
      </c>
      <c r="L2894" s="8">
        <f t="shared" si="317"/>
        <v>0</v>
      </c>
      <c r="M2894" s="8">
        <f t="shared" si="318"/>
        <v>0</v>
      </c>
      <c r="N2894" s="8">
        <f t="shared" si="319"/>
        <v>0</v>
      </c>
      <c r="O2894" s="8">
        <f t="shared" si="320"/>
        <v>0</v>
      </c>
      <c r="P2894" s="8">
        <f>IF(K2894&lt;&gt;"是",0,IF(税费设置!$B$6="是",E2894/(1+税费设置!$B$10),E2894))</f>
        <v>0</v>
      </c>
      <c r="Q2894" s="8">
        <f>IF(K2894&lt;&gt;"是",0,P2894*税费设置!$B$8)</f>
        <v>0</v>
      </c>
      <c r="R2894" s="8">
        <f>IF(K2894&lt;&gt;"是",0,P2894*税费设置!$B$9)</f>
        <v>0</v>
      </c>
      <c r="S2894" s="8">
        <f t="shared" si="321"/>
        <v>0</v>
      </c>
    </row>
    <row r="2895" spans="1:19" ht="13.9">
      <c r="A2895" s="6" t="str">
        <f>IF(总支出!A2895="","",总支出!A2895)</f>
        <v/>
      </c>
      <c r="B2895" s="7" t="str">
        <f>IF(总支出!B2895="","",总支出!B2895)</f>
        <v/>
      </c>
      <c r="C2895" s="6" t="str">
        <f t="shared" si="315"/>
        <v/>
      </c>
      <c r="D2895" s="6" t="str">
        <f>IF(总支出!C2895="","",总支出!C2895)</f>
        <v/>
      </c>
      <c r="E2895" s="8" t="str">
        <f>IF(总支出!D2895="","",总支出!D2895)</f>
        <v/>
      </c>
      <c r="F2895" s="6" t="str">
        <f>IF(总支出!E2895="","",总支出!E2895)</f>
        <v/>
      </c>
      <c r="G2895" s="6" t="str">
        <f>IF(总支出!H2895="","",总支出!H2895)</f>
        <v/>
      </c>
      <c r="H2895" s="6" t="str">
        <f>IF(总支出!I2895="","自动",总支出!I2895)</f>
        <v>自动</v>
      </c>
      <c r="I2895" s="6" t="str">
        <f>IF(F2895="","",IFERROR(VLOOKUP(F2895,税费设置!$A$15:$B$27,2,FALSE),"含税不明"))</f>
        <v/>
      </c>
      <c r="J2895" s="6" t="str">
        <f t="shared" si="316"/>
        <v/>
      </c>
      <c r="K2895" s="6" t="str">
        <f>IF(AND(税费设置!$B$5="是",G2895="个人支出",J2895="应税"),"是","否")</f>
        <v>否</v>
      </c>
      <c r="L2895" s="8">
        <f t="shared" si="317"/>
        <v>0</v>
      </c>
      <c r="M2895" s="8">
        <f t="shared" si="318"/>
        <v>0</v>
      </c>
      <c r="N2895" s="8">
        <f t="shared" si="319"/>
        <v>0</v>
      </c>
      <c r="O2895" s="8">
        <f t="shared" si="320"/>
        <v>0</v>
      </c>
      <c r="P2895" s="8">
        <f>IF(K2895&lt;&gt;"是",0,IF(税费设置!$B$6="是",E2895/(1+税费设置!$B$10),E2895))</f>
        <v>0</v>
      </c>
      <c r="Q2895" s="8">
        <f>IF(K2895&lt;&gt;"是",0,P2895*税费设置!$B$8)</f>
        <v>0</v>
      </c>
      <c r="R2895" s="8">
        <f>IF(K2895&lt;&gt;"是",0,P2895*税费设置!$B$9)</f>
        <v>0</v>
      </c>
      <c r="S2895" s="8">
        <f t="shared" si="321"/>
        <v>0</v>
      </c>
    </row>
    <row r="2896" spans="1:19" ht="13.9">
      <c r="A2896" s="6" t="str">
        <f>IF(总支出!A2896="","",总支出!A2896)</f>
        <v/>
      </c>
      <c r="B2896" s="7" t="str">
        <f>IF(总支出!B2896="","",总支出!B2896)</f>
        <v/>
      </c>
      <c r="C2896" s="6" t="str">
        <f t="shared" si="315"/>
        <v/>
      </c>
      <c r="D2896" s="6" t="str">
        <f>IF(总支出!C2896="","",总支出!C2896)</f>
        <v/>
      </c>
      <c r="E2896" s="8" t="str">
        <f>IF(总支出!D2896="","",总支出!D2896)</f>
        <v/>
      </c>
      <c r="F2896" s="6" t="str">
        <f>IF(总支出!E2896="","",总支出!E2896)</f>
        <v/>
      </c>
      <c r="G2896" s="6" t="str">
        <f>IF(总支出!H2896="","",总支出!H2896)</f>
        <v/>
      </c>
      <c r="H2896" s="6" t="str">
        <f>IF(总支出!I2896="","自动",总支出!I2896)</f>
        <v>自动</v>
      </c>
      <c r="I2896" s="6" t="str">
        <f>IF(F2896="","",IFERROR(VLOOKUP(F2896,税费设置!$A$15:$B$27,2,FALSE),"含税不明"))</f>
        <v/>
      </c>
      <c r="J2896" s="6" t="str">
        <f t="shared" si="316"/>
        <v/>
      </c>
      <c r="K2896" s="6" t="str">
        <f>IF(AND(税费设置!$B$5="是",G2896="个人支出",J2896="应税"),"是","否")</f>
        <v>否</v>
      </c>
      <c r="L2896" s="8">
        <f t="shared" si="317"/>
        <v>0</v>
      </c>
      <c r="M2896" s="8">
        <f t="shared" si="318"/>
        <v>0</v>
      </c>
      <c r="N2896" s="8">
        <f t="shared" si="319"/>
        <v>0</v>
      </c>
      <c r="O2896" s="8">
        <f t="shared" si="320"/>
        <v>0</v>
      </c>
      <c r="P2896" s="8">
        <f>IF(K2896&lt;&gt;"是",0,IF(税费设置!$B$6="是",E2896/(1+税费设置!$B$10),E2896))</f>
        <v>0</v>
      </c>
      <c r="Q2896" s="8">
        <f>IF(K2896&lt;&gt;"是",0,P2896*税费设置!$B$8)</f>
        <v>0</v>
      </c>
      <c r="R2896" s="8">
        <f>IF(K2896&lt;&gt;"是",0,P2896*税费设置!$B$9)</f>
        <v>0</v>
      </c>
      <c r="S2896" s="8">
        <f t="shared" si="321"/>
        <v>0</v>
      </c>
    </row>
    <row r="2897" spans="1:19" ht="13.9">
      <c r="A2897" s="6" t="str">
        <f>IF(总支出!A2897="","",总支出!A2897)</f>
        <v/>
      </c>
      <c r="B2897" s="7" t="str">
        <f>IF(总支出!B2897="","",总支出!B2897)</f>
        <v/>
      </c>
      <c r="C2897" s="6" t="str">
        <f t="shared" si="315"/>
        <v/>
      </c>
      <c r="D2897" s="6" t="str">
        <f>IF(总支出!C2897="","",总支出!C2897)</f>
        <v/>
      </c>
      <c r="E2897" s="8" t="str">
        <f>IF(总支出!D2897="","",总支出!D2897)</f>
        <v/>
      </c>
      <c r="F2897" s="6" t="str">
        <f>IF(总支出!E2897="","",总支出!E2897)</f>
        <v/>
      </c>
      <c r="G2897" s="6" t="str">
        <f>IF(总支出!H2897="","",总支出!H2897)</f>
        <v/>
      </c>
      <c r="H2897" s="6" t="str">
        <f>IF(总支出!I2897="","自动",总支出!I2897)</f>
        <v>自动</v>
      </c>
      <c r="I2897" s="6" t="str">
        <f>IF(F2897="","",IFERROR(VLOOKUP(F2897,税费设置!$A$15:$B$27,2,FALSE),"含税不明"))</f>
        <v/>
      </c>
      <c r="J2897" s="6" t="str">
        <f t="shared" si="316"/>
        <v/>
      </c>
      <c r="K2897" s="6" t="str">
        <f>IF(AND(税费设置!$B$5="是",G2897="个人支出",J2897="应税"),"是","否")</f>
        <v>否</v>
      </c>
      <c r="L2897" s="8">
        <f t="shared" si="317"/>
        <v>0</v>
      </c>
      <c r="M2897" s="8">
        <f t="shared" si="318"/>
        <v>0</v>
      </c>
      <c r="N2897" s="8">
        <f t="shared" si="319"/>
        <v>0</v>
      </c>
      <c r="O2897" s="8">
        <f t="shared" si="320"/>
        <v>0</v>
      </c>
      <c r="P2897" s="8">
        <f>IF(K2897&lt;&gt;"是",0,IF(税费设置!$B$6="是",E2897/(1+税费设置!$B$10),E2897))</f>
        <v>0</v>
      </c>
      <c r="Q2897" s="8">
        <f>IF(K2897&lt;&gt;"是",0,P2897*税费设置!$B$8)</f>
        <v>0</v>
      </c>
      <c r="R2897" s="8">
        <f>IF(K2897&lt;&gt;"是",0,P2897*税费设置!$B$9)</f>
        <v>0</v>
      </c>
      <c r="S2897" s="8">
        <f t="shared" si="321"/>
        <v>0</v>
      </c>
    </row>
    <row r="2898" spans="1:19" ht="13.9">
      <c r="A2898" s="6" t="str">
        <f>IF(总支出!A2898="","",总支出!A2898)</f>
        <v/>
      </c>
      <c r="B2898" s="7" t="str">
        <f>IF(总支出!B2898="","",总支出!B2898)</f>
        <v/>
      </c>
      <c r="C2898" s="6" t="str">
        <f t="shared" si="315"/>
        <v/>
      </c>
      <c r="D2898" s="6" t="str">
        <f>IF(总支出!C2898="","",总支出!C2898)</f>
        <v/>
      </c>
      <c r="E2898" s="8" t="str">
        <f>IF(总支出!D2898="","",总支出!D2898)</f>
        <v/>
      </c>
      <c r="F2898" s="6" t="str">
        <f>IF(总支出!E2898="","",总支出!E2898)</f>
        <v/>
      </c>
      <c r="G2898" s="6" t="str">
        <f>IF(总支出!H2898="","",总支出!H2898)</f>
        <v/>
      </c>
      <c r="H2898" s="6" t="str">
        <f>IF(总支出!I2898="","自动",总支出!I2898)</f>
        <v>自动</v>
      </c>
      <c r="I2898" s="6" t="str">
        <f>IF(F2898="","",IFERROR(VLOOKUP(F2898,税费设置!$A$15:$B$27,2,FALSE),"含税不明"))</f>
        <v/>
      </c>
      <c r="J2898" s="6" t="str">
        <f t="shared" si="316"/>
        <v/>
      </c>
      <c r="K2898" s="6" t="str">
        <f>IF(AND(税费设置!$B$5="是",G2898="个人支出",J2898="应税"),"是","否")</f>
        <v>否</v>
      </c>
      <c r="L2898" s="8">
        <f t="shared" si="317"/>
        <v>0</v>
      </c>
      <c r="M2898" s="8">
        <f t="shared" si="318"/>
        <v>0</v>
      </c>
      <c r="N2898" s="8">
        <f t="shared" si="319"/>
        <v>0</v>
      </c>
      <c r="O2898" s="8">
        <f t="shared" si="320"/>
        <v>0</v>
      </c>
      <c r="P2898" s="8">
        <f>IF(K2898&lt;&gt;"是",0,IF(税费设置!$B$6="是",E2898/(1+税费设置!$B$10),E2898))</f>
        <v>0</v>
      </c>
      <c r="Q2898" s="8">
        <f>IF(K2898&lt;&gt;"是",0,P2898*税费设置!$B$8)</f>
        <v>0</v>
      </c>
      <c r="R2898" s="8">
        <f>IF(K2898&lt;&gt;"是",0,P2898*税费设置!$B$9)</f>
        <v>0</v>
      </c>
      <c r="S2898" s="8">
        <f t="shared" si="321"/>
        <v>0</v>
      </c>
    </row>
    <row r="2899" spans="1:19" ht="13.9">
      <c r="A2899" s="6" t="str">
        <f>IF(总支出!A2899="","",总支出!A2899)</f>
        <v/>
      </c>
      <c r="B2899" s="7" t="str">
        <f>IF(总支出!B2899="","",总支出!B2899)</f>
        <v/>
      </c>
      <c r="C2899" s="6" t="str">
        <f t="shared" si="315"/>
        <v/>
      </c>
      <c r="D2899" s="6" t="str">
        <f>IF(总支出!C2899="","",总支出!C2899)</f>
        <v/>
      </c>
      <c r="E2899" s="8" t="str">
        <f>IF(总支出!D2899="","",总支出!D2899)</f>
        <v/>
      </c>
      <c r="F2899" s="6" t="str">
        <f>IF(总支出!E2899="","",总支出!E2899)</f>
        <v/>
      </c>
      <c r="G2899" s="6" t="str">
        <f>IF(总支出!H2899="","",总支出!H2899)</f>
        <v/>
      </c>
      <c r="H2899" s="6" t="str">
        <f>IF(总支出!I2899="","自动",总支出!I2899)</f>
        <v>自动</v>
      </c>
      <c r="I2899" s="6" t="str">
        <f>IF(F2899="","",IFERROR(VLOOKUP(F2899,税费设置!$A$15:$B$27,2,FALSE),"含税不明"))</f>
        <v/>
      </c>
      <c r="J2899" s="6" t="str">
        <f t="shared" si="316"/>
        <v/>
      </c>
      <c r="K2899" s="6" t="str">
        <f>IF(AND(税费设置!$B$5="是",G2899="个人支出",J2899="应税"),"是","否")</f>
        <v>否</v>
      </c>
      <c r="L2899" s="8">
        <f t="shared" si="317"/>
        <v>0</v>
      </c>
      <c r="M2899" s="8">
        <f t="shared" si="318"/>
        <v>0</v>
      </c>
      <c r="N2899" s="8">
        <f t="shared" si="319"/>
        <v>0</v>
      </c>
      <c r="O2899" s="8">
        <f t="shared" si="320"/>
        <v>0</v>
      </c>
      <c r="P2899" s="8">
        <f>IF(K2899&lt;&gt;"是",0,IF(税费设置!$B$6="是",E2899/(1+税费设置!$B$10),E2899))</f>
        <v>0</v>
      </c>
      <c r="Q2899" s="8">
        <f>IF(K2899&lt;&gt;"是",0,P2899*税费设置!$B$8)</f>
        <v>0</v>
      </c>
      <c r="R2899" s="8">
        <f>IF(K2899&lt;&gt;"是",0,P2899*税费设置!$B$9)</f>
        <v>0</v>
      </c>
      <c r="S2899" s="8">
        <f t="shared" si="321"/>
        <v>0</v>
      </c>
    </row>
    <row r="2900" spans="1:19" ht="13.9">
      <c r="A2900" s="6" t="str">
        <f>IF(总支出!A2900="","",总支出!A2900)</f>
        <v/>
      </c>
      <c r="B2900" s="7" t="str">
        <f>IF(总支出!B2900="","",总支出!B2900)</f>
        <v/>
      </c>
      <c r="C2900" s="6" t="str">
        <f t="shared" si="315"/>
        <v/>
      </c>
      <c r="D2900" s="6" t="str">
        <f>IF(总支出!C2900="","",总支出!C2900)</f>
        <v/>
      </c>
      <c r="E2900" s="8" t="str">
        <f>IF(总支出!D2900="","",总支出!D2900)</f>
        <v/>
      </c>
      <c r="F2900" s="6" t="str">
        <f>IF(总支出!E2900="","",总支出!E2900)</f>
        <v/>
      </c>
      <c r="G2900" s="6" t="str">
        <f>IF(总支出!H2900="","",总支出!H2900)</f>
        <v/>
      </c>
      <c r="H2900" s="6" t="str">
        <f>IF(总支出!I2900="","自动",总支出!I2900)</f>
        <v>自动</v>
      </c>
      <c r="I2900" s="6" t="str">
        <f>IF(F2900="","",IFERROR(VLOOKUP(F2900,税费设置!$A$15:$B$27,2,FALSE),"含税不明"))</f>
        <v/>
      </c>
      <c r="J2900" s="6" t="str">
        <f t="shared" si="316"/>
        <v/>
      </c>
      <c r="K2900" s="6" t="str">
        <f>IF(AND(税费设置!$B$5="是",G2900="个人支出",J2900="应税"),"是","否")</f>
        <v>否</v>
      </c>
      <c r="L2900" s="8">
        <f t="shared" si="317"/>
        <v>0</v>
      </c>
      <c r="M2900" s="8">
        <f t="shared" si="318"/>
        <v>0</v>
      </c>
      <c r="N2900" s="8">
        <f t="shared" si="319"/>
        <v>0</v>
      </c>
      <c r="O2900" s="8">
        <f t="shared" si="320"/>
        <v>0</v>
      </c>
      <c r="P2900" s="8">
        <f>IF(K2900&lt;&gt;"是",0,IF(税费设置!$B$6="是",E2900/(1+税费设置!$B$10),E2900))</f>
        <v>0</v>
      </c>
      <c r="Q2900" s="8">
        <f>IF(K2900&lt;&gt;"是",0,P2900*税费设置!$B$8)</f>
        <v>0</v>
      </c>
      <c r="R2900" s="8">
        <f>IF(K2900&lt;&gt;"是",0,P2900*税费设置!$B$9)</f>
        <v>0</v>
      </c>
      <c r="S2900" s="8">
        <f t="shared" si="321"/>
        <v>0</v>
      </c>
    </row>
    <row r="2901" spans="1:19" ht="13.9">
      <c r="A2901" s="6" t="str">
        <f>IF(总支出!A2901="","",总支出!A2901)</f>
        <v/>
      </c>
      <c r="B2901" s="7" t="str">
        <f>IF(总支出!B2901="","",总支出!B2901)</f>
        <v/>
      </c>
      <c r="C2901" s="6" t="str">
        <f t="shared" si="315"/>
        <v/>
      </c>
      <c r="D2901" s="6" t="str">
        <f>IF(总支出!C2901="","",总支出!C2901)</f>
        <v/>
      </c>
      <c r="E2901" s="8" t="str">
        <f>IF(总支出!D2901="","",总支出!D2901)</f>
        <v/>
      </c>
      <c r="F2901" s="6" t="str">
        <f>IF(总支出!E2901="","",总支出!E2901)</f>
        <v/>
      </c>
      <c r="G2901" s="6" t="str">
        <f>IF(总支出!H2901="","",总支出!H2901)</f>
        <v/>
      </c>
      <c r="H2901" s="6" t="str">
        <f>IF(总支出!I2901="","自动",总支出!I2901)</f>
        <v>自动</v>
      </c>
      <c r="I2901" s="6" t="str">
        <f>IF(F2901="","",IFERROR(VLOOKUP(F2901,税费设置!$A$15:$B$27,2,FALSE),"含税不明"))</f>
        <v/>
      </c>
      <c r="J2901" s="6" t="str">
        <f t="shared" si="316"/>
        <v/>
      </c>
      <c r="K2901" s="6" t="str">
        <f>IF(AND(税费设置!$B$5="是",G2901="个人支出",J2901="应税"),"是","否")</f>
        <v>否</v>
      </c>
      <c r="L2901" s="8">
        <f t="shared" si="317"/>
        <v>0</v>
      </c>
      <c r="M2901" s="8">
        <f t="shared" si="318"/>
        <v>0</v>
      </c>
      <c r="N2901" s="8">
        <f t="shared" si="319"/>
        <v>0</v>
      </c>
      <c r="O2901" s="8">
        <f t="shared" si="320"/>
        <v>0</v>
      </c>
      <c r="P2901" s="8">
        <f>IF(K2901&lt;&gt;"是",0,IF(税费设置!$B$6="是",E2901/(1+税费设置!$B$10),E2901))</f>
        <v>0</v>
      </c>
      <c r="Q2901" s="8">
        <f>IF(K2901&lt;&gt;"是",0,P2901*税费设置!$B$8)</f>
        <v>0</v>
      </c>
      <c r="R2901" s="8">
        <f>IF(K2901&lt;&gt;"是",0,P2901*税费设置!$B$9)</f>
        <v>0</v>
      </c>
      <c r="S2901" s="8">
        <f t="shared" si="321"/>
        <v>0</v>
      </c>
    </row>
    <row r="2902" spans="1:19" ht="13.9">
      <c r="A2902" s="6" t="str">
        <f>IF(总支出!A2902="","",总支出!A2902)</f>
        <v/>
      </c>
      <c r="B2902" s="7" t="str">
        <f>IF(总支出!B2902="","",总支出!B2902)</f>
        <v/>
      </c>
      <c r="C2902" s="6" t="str">
        <f t="shared" si="315"/>
        <v/>
      </c>
      <c r="D2902" s="6" t="str">
        <f>IF(总支出!C2902="","",总支出!C2902)</f>
        <v/>
      </c>
      <c r="E2902" s="8" t="str">
        <f>IF(总支出!D2902="","",总支出!D2902)</f>
        <v/>
      </c>
      <c r="F2902" s="6" t="str">
        <f>IF(总支出!E2902="","",总支出!E2902)</f>
        <v/>
      </c>
      <c r="G2902" s="6" t="str">
        <f>IF(总支出!H2902="","",总支出!H2902)</f>
        <v/>
      </c>
      <c r="H2902" s="6" t="str">
        <f>IF(总支出!I2902="","自动",总支出!I2902)</f>
        <v>自动</v>
      </c>
      <c r="I2902" s="6" t="str">
        <f>IF(F2902="","",IFERROR(VLOOKUP(F2902,税费设置!$A$15:$B$27,2,FALSE),"含税不明"))</f>
        <v/>
      </c>
      <c r="J2902" s="6" t="str">
        <f t="shared" si="316"/>
        <v/>
      </c>
      <c r="K2902" s="6" t="str">
        <f>IF(AND(税费设置!$B$5="是",G2902="个人支出",J2902="应税"),"是","否")</f>
        <v>否</v>
      </c>
      <c r="L2902" s="8">
        <f t="shared" si="317"/>
        <v>0</v>
      </c>
      <c r="M2902" s="8">
        <f t="shared" si="318"/>
        <v>0</v>
      </c>
      <c r="N2902" s="8">
        <f t="shared" si="319"/>
        <v>0</v>
      </c>
      <c r="O2902" s="8">
        <f t="shared" si="320"/>
        <v>0</v>
      </c>
      <c r="P2902" s="8">
        <f>IF(K2902&lt;&gt;"是",0,IF(税费设置!$B$6="是",E2902/(1+税费设置!$B$10),E2902))</f>
        <v>0</v>
      </c>
      <c r="Q2902" s="8">
        <f>IF(K2902&lt;&gt;"是",0,P2902*税费设置!$B$8)</f>
        <v>0</v>
      </c>
      <c r="R2902" s="8">
        <f>IF(K2902&lt;&gt;"是",0,P2902*税费设置!$B$9)</f>
        <v>0</v>
      </c>
      <c r="S2902" s="8">
        <f t="shared" si="321"/>
        <v>0</v>
      </c>
    </row>
    <row r="2903" spans="1:19" ht="13.9">
      <c r="A2903" s="6" t="str">
        <f>IF(总支出!A2903="","",总支出!A2903)</f>
        <v/>
      </c>
      <c r="B2903" s="7" t="str">
        <f>IF(总支出!B2903="","",总支出!B2903)</f>
        <v/>
      </c>
      <c r="C2903" s="6" t="str">
        <f t="shared" si="315"/>
        <v/>
      </c>
      <c r="D2903" s="6" t="str">
        <f>IF(总支出!C2903="","",总支出!C2903)</f>
        <v/>
      </c>
      <c r="E2903" s="8" t="str">
        <f>IF(总支出!D2903="","",总支出!D2903)</f>
        <v/>
      </c>
      <c r="F2903" s="6" t="str">
        <f>IF(总支出!E2903="","",总支出!E2903)</f>
        <v/>
      </c>
      <c r="G2903" s="6" t="str">
        <f>IF(总支出!H2903="","",总支出!H2903)</f>
        <v/>
      </c>
      <c r="H2903" s="6" t="str">
        <f>IF(总支出!I2903="","自动",总支出!I2903)</f>
        <v>自动</v>
      </c>
      <c r="I2903" s="6" t="str">
        <f>IF(F2903="","",IFERROR(VLOOKUP(F2903,税费设置!$A$15:$B$27,2,FALSE),"含税不明"))</f>
        <v/>
      </c>
      <c r="J2903" s="6" t="str">
        <f t="shared" si="316"/>
        <v/>
      </c>
      <c r="K2903" s="6" t="str">
        <f>IF(AND(税费设置!$B$5="是",G2903="个人支出",J2903="应税"),"是","否")</f>
        <v>否</v>
      </c>
      <c r="L2903" s="8">
        <f t="shared" si="317"/>
        <v>0</v>
      </c>
      <c r="M2903" s="8">
        <f t="shared" si="318"/>
        <v>0</v>
      </c>
      <c r="N2903" s="8">
        <f t="shared" si="319"/>
        <v>0</v>
      </c>
      <c r="O2903" s="8">
        <f t="shared" si="320"/>
        <v>0</v>
      </c>
      <c r="P2903" s="8">
        <f>IF(K2903&lt;&gt;"是",0,IF(税费设置!$B$6="是",E2903/(1+税费设置!$B$10),E2903))</f>
        <v>0</v>
      </c>
      <c r="Q2903" s="8">
        <f>IF(K2903&lt;&gt;"是",0,P2903*税费设置!$B$8)</f>
        <v>0</v>
      </c>
      <c r="R2903" s="8">
        <f>IF(K2903&lt;&gt;"是",0,P2903*税费设置!$B$9)</f>
        <v>0</v>
      </c>
      <c r="S2903" s="8">
        <f t="shared" si="321"/>
        <v>0</v>
      </c>
    </row>
    <row r="2904" spans="1:19" ht="13.9">
      <c r="A2904" s="6" t="str">
        <f>IF(总支出!A2904="","",总支出!A2904)</f>
        <v/>
      </c>
      <c r="B2904" s="7" t="str">
        <f>IF(总支出!B2904="","",总支出!B2904)</f>
        <v/>
      </c>
      <c r="C2904" s="6" t="str">
        <f t="shared" si="315"/>
        <v/>
      </c>
      <c r="D2904" s="6" t="str">
        <f>IF(总支出!C2904="","",总支出!C2904)</f>
        <v/>
      </c>
      <c r="E2904" s="8" t="str">
        <f>IF(总支出!D2904="","",总支出!D2904)</f>
        <v/>
      </c>
      <c r="F2904" s="6" t="str">
        <f>IF(总支出!E2904="","",总支出!E2904)</f>
        <v/>
      </c>
      <c r="G2904" s="6" t="str">
        <f>IF(总支出!H2904="","",总支出!H2904)</f>
        <v/>
      </c>
      <c r="H2904" s="6" t="str">
        <f>IF(总支出!I2904="","自动",总支出!I2904)</f>
        <v>自动</v>
      </c>
      <c r="I2904" s="6" t="str">
        <f>IF(F2904="","",IFERROR(VLOOKUP(F2904,税费设置!$A$15:$B$27,2,FALSE),"含税不明"))</f>
        <v/>
      </c>
      <c r="J2904" s="6" t="str">
        <f t="shared" si="316"/>
        <v/>
      </c>
      <c r="K2904" s="6" t="str">
        <f>IF(AND(税费设置!$B$5="是",G2904="个人支出",J2904="应税"),"是","否")</f>
        <v>否</v>
      </c>
      <c r="L2904" s="8">
        <f t="shared" si="317"/>
        <v>0</v>
      </c>
      <c r="M2904" s="8">
        <f t="shared" si="318"/>
        <v>0</v>
      </c>
      <c r="N2904" s="8">
        <f t="shared" si="319"/>
        <v>0</v>
      </c>
      <c r="O2904" s="8">
        <f t="shared" si="320"/>
        <v>0</v>
      </c>
      <c r="P2904" s="8">
        <f>IF(K2904&lt;&gt;"是",0,IF(税费设置!$B$6="是",E2904/(1+税费设置!$B$10),E2904))</f>
        <v>0</v>
      </c>
      <c r="Q2904" s="8">
        <f>IF(K2904&lt;&gt;"是",0,P2904*税费设置!$B$8)</f>
        <v>0</v>
      </c>
      <c r="R2904" s="8">
        <f>IF(K2904&lt;&gt;"是",0,P2904*税费设置!$B$9)</f>
        <v>0</v>
      </c>
      <c r="S2904" s="8">
        <f t="shared" si="321"/>
        <v>0</v>
      </c>
    </row>
    <row r="2905" spans="1:19" ht="13.9">
      <c r="A2905" s="6" t="str">
        <f>IF(总支出!A2905="","",总支出!A2905)</f>
        <v/>
      </c>
      <c r="B2905" s="7" t="str">
        <f>IF(总支出!B2905="","",总支出!B2905)</f>
        <v/>
      </c>
      <c r="C2905" s="6" t="str">
        <f t="shared" si="315"/>
        <v/>
      </c>
      <c r="D2905" s="6" t="str">
        <f>IF(总支出!C2905="","",总支出!C2905)</f>
        <v/>
      </c>
      <c r="E2905" s="8" t="str">
        <f>IF(总支出!D2905="","",总支出!D2905)</f>
        <v/>
      </c>
      <c r="F2905" s="6" t="str">
        <f>IF(总支出!E2905="","",总支出!E2905)</f>
        <v/>
      </c>
      <c r="G2905" s="6" t="str">
        <f>IF(总支出!H2905="","",总支出!H2905)</f>
        <v/>
      </c>
      <c r="H2905" s="6" t="str">
        <f>IF(总支出!I2905="","自动",总支出!I2905)</f>
        <v>自动</v>
      </c>
      <c r="I2905" s="6" t="str">
        <f>IF(F2905="","",IFERROR(VLOOKUP(F2905,税费设置!$A$15:$B$27,2,FALSE),"含税不明"))</f>
        <v/>
      </c>
      <c r="J2905" s="6" t="str">
        <f t="shared" si="316"/>
        <v/>
      </c>
      <c r="K2905" s="6" t="str">
        <f>IF(AND(税费设置!$B$5="是",G2905="个人支出",J2905="应税"),"是","否")</f>
        <v>否</v>
      </c>
      <c r="L2905" s="8">
        <f t="shared" si="317"/>
        <v>0</v>
      </c>
      <c r="M2905" s="8">
        <f t="shared" si="318"/>
        <v>0</v>
      </c>
      <c r="N2905" s="8">
        <f t="shared" si="319"/>
        <v>0</v>
      </c>
      <c r="O2905" s="8">
        <f t="shared" si="320"/>
        <v>0</v>
      </c>
      <c r="P2905" s="8">
        <f>IF(K2905&lt;&gt;"是",0,IF(税费设置!$B$6="是",E2905/(1+税费设置!$B$10),E2905))</f>
        <v>0</v>
      </c>
      <c r="Q2905" s="8">
        <f>IF(K2905&lt;&gt;"是",0,P2905*税费设置!$B$8)</f>
        <v>0</v>
      </c>
      <c r="R2905" s="8">
        <f>IF(K2905&lt;&gt;"是",0,P2905*税费设置!$B$9)</f>
        <v>0</v>
      </c>
      <c r="S2905" s="8">
        <f t="shared" si="321"/>
        <v>0</v>
      </c>
    </row>
    <row r="2906" spans="1:19" ht="13.9">
      <c r="A2906" s="6" t="str">
        <f>IF(总支出!A2906="","",总支出!A2906)</f>
        <v/>
      </c>
      <c r="B2906" s="7" t="str">
        <f>IF(总支出!B2906="","",总支出!B2906)</f>
        <v/>
      </c>
      <c r="C2906" s="6" t="str">
        <f t="shared" si="315"/>
        <v/>
      </c>
      <c r="D2906" s="6" t="str">
        <f>IF(总支出!C2906="","",总支出!C2906)</f>
        <v/>
      </c>
      <c r="E2906" s="8" t="str">
        <f>IF(总支出!D2906="","",总支出!D2906)</f>
        <v/>
      </c>
      <c r="F2906" s="6" t="str">
        <f>IF(总支出!E2906="","",总支出!E2906)</f>
        <v/>
      </c>
      <c r="G2906" s="6" t="str">
        <f>IF(总支出!H2906="","",总支出!H2906)</f>
        <v/>
      </c>
      <c r="H2906" s="6" t="str">
        <f>IF(总支出!I2906="","自动",总支出!I2906)</f>
        <v>自动</v>
      </c>
      <c r="I2906" s="6" t="str">
        <f>IF(F2906="","",IFERROR(VLOOKUP(F2906,税费设置!$A$15:$B$27,2,FALSE),"含税不明"))</f>
        <v/>
      </c>
      <c r="J2906" s="6" t="str">
        <f t="shared" si="316"/>
        <v/>
      </c>
      <c r="K2906" s="6" t="str">
        <f>IF(AND(税费设置!$B$5="是",G2906="个人支出",J2906="应税"),"是","否")</f>
        <v>否</v>
      </c>
      <c r="L2906" s="8">
        <f t="shared" si="317"/>
        <v>0</v>
      </c>
      <c r="M2906" s="8">
        <f t="shared" si="318"/>
        <v>0</v>
      </c>
      <c r="N2906" s="8">
        <f t="shared" si="319"/>
        <v>0</v>
      </c>
      <c r="O2906" s="8">
        <f t="shared" si="320"/>
        <v>0</v>
      </c>
      <c r="P2906" s="8">
        <f>IF(K2906&lt;&gt;"是",0,IF(税费设置!$B$6="是",E2906/(1+税费设置!$B$10),E2906))</f>
        <v>0</v>
      </c>
      <c r="Q2906" s="8">
        <f>IF(K2906&lt;&gt;"是",0,P2906*税费设置!$B$8)</f>
        <v>0</v>
      </c>
      <c r="R2906" s="8">
        <f>IF(K2906&lt;&gt;"是",0,P2906*税费设置!$B$9)</f>
        <v>0</v>
      </c>
      <c r="S2906" s="8">
        <f t="shared" si="321"/>
        <v>0</v>
      </c>
    </row>
    <row r="2907" spans="1:19" ht="13.9">
      <c r="A2907" s="6" t="str">
        <f>IF(总支出!A2907="","",总支出!A2907)</f>
        <v/>
      </c>
      <c r="B2907" s="7" t="str">
        <f>IF(总支出!B2907="","",总支出!B2907)</f>
        <v/>
      </c>
      <c r="C2907" s="6" t="str">
        <f t="shared" si="315"/>
        <v/>
      </c>
      <c r="D2907" s="6" t="str">
        <f>IF(总支出!C2907="","",总支出!C2907)</f>
        <v/>
      </c>
      <c r="E2907" s="8" t="str">
        <f>IF(总支出!D2907="","",总支出!D2907)</f>
        <v/>
      </c>
      <c r="F2907" s="6" t="str">
        <f>IF(总支出!E2907="","",总支出!E2907)</f>
        <v/>
      </c>
      <c r="G2907" s="6" t="str">
        <f>IF(总支出!H2907="","",总支出!H2907)</f>
        <v/>
      </c>
      <c r="H2907" s="6" t="str">
        <f>IF(总支出!I2907="","自动",总支出!I2907)</f>
        <v>自动</v>
      </c>
      <c r="I2907" s="6" t="str">
        <f>IF(F2907="","",IFERROR(VLOOKUP(F2907,税费设置!$A$15:$B$27,2,FALSE),"含税不明"))</f>
        <v/>
      </c>
      <c r="J2907" s="6" t="str">
        <f t="shared" si="316"/>
        <v/>
      </c>
      <c r="K2907" s="6" t="str">
        <f>IF(AND(税费设置!$B$5="是",G2907="个人支出",J2907="应税"),"是","否")</f>
        <v>否</v>
      </c>
      <c r="L2907" s="8">
        <f t="shared" si="317"/>
        <v>0</v>
      </c>
      <c r="M2907" s="8">
        <f t="shared" si="318"/>
        <v>0</v>
      </c>
      <c r="N2907" s="8">
        <f t="shared" si="319"/>
        <v>0</v>
      </c>
      <c r="O2907" s="8">
        <f t="shared" si="320"/>
        <v>0</v>
      </c>
      <c r="P2907" s="8">
        <f>IF(K2907&lt;&gt;"是",0,IF(税费设置!$B$6="是",E2907/(1+税费设置!$B$10),E2907))</f>
        <v>0</v>
      </c>
      <c r="Q2907" s="8">
        <f>IF(K2907&lt;&gt;"是",0,P2907*税费设置!$B$8)</f>
        <v>0</v>
      </c>
      <c r="R2907" s="8">
        <f>IF(K2907&lt;&gt;"是",0,P2907*税费设置!$B$9)</f>
        <v>0</v>
      </c>
      <c r="S2907" s="8">
        <f t="shared" si="321"/>
        <v>0</v>
      </c>
    </row>
    <row r="2908" spans="1:19" ht="13.9">
      <c r="A2908" s="6" t="str">
        <f>IF(总支出!A2908="","",总支出!A2908)</f>
        <v/>
      </c>
      <c r="B2908" s="7" t="str">
        <f>IF(总支出!B2908="","",总支出!B2908)</f>
        <v/>
      </c>
      <c r="C2908" s="6" t="str">
        <f t="shared" si="315"/>
        <v/>
      </c>
      <c r="D2908" s="6" t="str">
        <f>IF(总支出!C2908="","",总支出!C2908)</f>
        <v/>
      </c>
      <c r="E2908" s="8" t="str">
        <f>IF(总支出!D2908="","",总支出!D2908)</f>
        <v/>
      </c>
      <c r="F2908" s="6" t="str">
        <f>IF(总支出!E2908="","",总支出!E2908)</f>
        <v/>
      </c>
      <c r="G2908" s="6" t="str">
        <f>IF(总支出!H2908="","",总支出!H2908)</f>
        <v/>
      </c>
      <c r="H2908" s="6" t="str">
        <f>IF(总支出!I2908="","自动",总支出!I2908)</f>
        <v>自动</v>
      </c>
      <c r="I2908" s="6" t="str">
        <f>IF(F2908="","",IFERROR(VLOOKUP(F2908,税费设置!$A$15:$B$27,2,FALSE),"含税不明"))</f>
        <v/>
      </c>
      <c r="J2908" s="6" t="str">
        <f t="shared" si="316"/>
        <v/>
      </c>
      <c r="K2908" s="6" t="str">
        <f>IF(AND(税费设置!$B$5="是",G2908="个人支出",J2908="应税"),"是","否")</f>
        <v>否</v>
      </c>
      <c r="L2908" s="8">
        <f t="shared" si="317"/>
        <v>0</v>
      </c>
      <c r="M2908" s="8">
        <f t="shared" si="318"/>
        <v>0</v>
      </c>
      <c r="N2908" s="8">
        <f t="shared" si="319"/>
        <v>0</v>
      </c>
      <c r="O2908" s="8">
        <f t="shared" si="320"/>
        <v>0</v>
      </c>
      <c r="P2908" s="8">
        <f>IF(K2908&lt;&gt;"是",0,IF(税费设置!$B$6="是",E2908/(1+税费设置!$B$10),E2908))</f>
        <v>0</v>
      </c>
      <c r="Q2908" s="8">
        <f>IF(K2908&lt;&gt;"是",0,P2908*税费设置!$B$8)</f>
        <v>0</v>
      </c>
      <c r="R2908" s="8">
        <f>IF(K2908&lt;&gt;"是",0,P2908*税费设置!$B$9)</f>
        <v>0</v>
      </c>
      <c r="S2908" s="8">
        <f t="shared" si="321"/>
        <v>0</v>
      </c>
    </row>
    <row r="2909" spans="1:19" ht="13.9">
      <c r="A2909" s="6" t="str">
        <f>IF(总支出!A2909="","",总支出!A2909)</f>
        <v/>
      </c>
      <c r="B2909" s="7" t="str">
        <f>IF(总支出!B2909="","",总支出!B2909)</f>
        <v/>
      </c>
      <c r="C2909" s="6" t="str">
        <f t="shared" si="315"/>
        <v/>
      </c>
      <c r="D2909" s="6" t="str">
        <f>IF(总支出!C2909="","",总支出!C2909)</f>
        <v/>
      </c>
      <c r="E2909" s="8" t="str">
        <f>IF(总支出!D2909="","",总支出!D2909)</f>
        <v/>
      </c>
      <c r="F2909" s="6" t="str">
        <f>IF(总支出!E2909="","",总支出!E2909)</f>
        <v/>
      </c>
      <c r="G2909" s="6" t="str">
        <f>IF(总支出!H2909="","",总支出!H2909)</f>
        <v/>
      </c>
      <c r="H2909" s="6" t="str">
        <f>IF(总支出!I2909="","自动",总支出!I2909)</f>
        <v>自动</v>
      </c>
      <c r="I2909" s="6" t="str">
        <f>IF(F2909="","",IFERROR(VLOOKUP(F2909,税费设置!$A$15:$B$27,2,FALSE),"含税不明"))</f>
        <v/>
      </c>
      <c r="J2909" s="6" t="str">
        <f t="shared" si="316"/>
        <v/>
      </c>
      <c r="K2909" s="6" t="str">
        <f>IF(AND(税费设置!$B$5="是",G2909="个人支出",J2909="应税"),"是","否")</f>
        <v>否</v>
      </c>
      <c r="L2909" s="8">
        <f t="shared" si="317"/>
        <v>0</v>
      </c>
      <c r="M2909" s="8">
        <f t="shared" si="318"/>
        <v>0</v>
      </c>
      <c r="N2909" s="8">
        <f t="shared" si="319"/>
        <v>0</v>
      </c>
      <c r="O2909" s="8">
        <f t="shared" si="320"/>
        <v>0</v>
      </c>
      <c r="P2909" s="8">
        <f>IF(K2909&lt;&gt;"是",0,IF(税费设置!$B$6="是",E2909/(1+税费设置!$B$10),E2909))</f>
        <v>0</v>
      </c>
      <c r="Q2909" s="8">
        <f>IF(K2909&lt;&gt;"是",0,P2909*税费设置!$B$8)</f>
        <v>0</v>
      </c>
      <c r="R2909" s="8">
        <f>IF(K2909&lt;&gt;"是",0,P2909*税费设置!$B$9)</f>
        <v>0</v>
      </c>
      <c r="S2909" s="8">
        <f t="shared" si="321"/>
        <v>0</v>
      </c>
    </row>
    <row r="2910" spans="1:19" ht="13.9">
      <c r="A2910" s="6" t="str">
        <f>IF(总支出!A2910="","",总支出!A2910)</f>
        <v/>
      </c>
      <c r="B2910" s="7" t="str">
        <f>IF(总支出!B2910="","",总支出!B2910)</f>
        <v/>
      </c>
      <c r="C2910" s="6" t="str">
        <f t="shared" si="315"/>
        <v/>
      </c>
      <c r="D2910" s="6" t="str">
        <f>IF(总支出!C2910="","",总支出!C2910)</f>
        <v/>
      </c>
      <c r="E2910" s="8" t="str">
        <f>IF(总支出!D2910="","",总支出!D2910)</f>
        <v/>
      </c>
      <c r="F2910" s="6" t="str">
        <f>IF(总支出!E2910="","",总支出!E2910)</f>
        <v/>
      </c>
      <c r="G2910" s="6" t="str">
        <f>IF(总支出!H2910="","",总支出!H2910)</f>
        <v/>
      </c>
      <c r="H2910" s="6" t="str">
        <f>IF(总支出!I2910="","自动",总支出!I2910)</f>
        <v>自动</v>
      </c>
      <c r="I2910" s="6" t="str">
        <f>IF(F2910="","",IFERROR(VLOOKUP(F2910,税费设置!$A$15:$B$27,2,FALSE),"含税不明"))</f>
        <v/>
      </c>
      <c r="J2910" s="6" t="str">
        <f t="shared" si="316"/>
        <v/>
      </c>
      <c r="K2910" s="6" t="str">
        <f>IF(AND(税费设置!$B$5="是",G2910="个人支出",J2910="应税"),"是","否")</f>
        <v>否</v>
      </c>
      <c r="L2910" s="8">
        <f t="shared" si="317"/>
        <v>0</v>
      </c>
      <c r="M2910" s="8">
        <f t="shared" si="318"/>
        <v>0</v>
      </c>
      <c r="N2910" s="8">
        <f t="shared" si="319"/>
        <v>0</v>
      </c>
      <c r="O2910" s="8">
        <f t="shared" si="320"/>
        <v>0</v>
      </c>
      <c r="P2910" s="8">
        <f>IF(K2910&lt;&gt;"是",0,IF(税费设置!$B$6="是",E2910/(1+税费设置!$B$10),E2910))</f>
        <v>0</v>
      </c>
      <c r="Q2910" s="8">
        <f>IF(K2910&lt;&gt;"是",0,P2910*税费设置!$B$8)</f>
        <v>0</v>
      </c>
      <c r="R2910" s="8">
        <f>IF(K2910&lt;&gt;"是",0,P2910*税费设置!$B$9)</f>
        <v>0</v>
      </c>
      <c r="S2910" s="8">
        <f t="shared" si="321"/>
        <v>0</v>
      </c>
    </row>
    <row r="2911" spans="1:19" ht="13.9">
      <c r="A2911" s="6" t="str">
        <f>IF(总支出!A2911="","",总支出!A2911)</f>
        <v/>
      </c>
      <c r="B2911" s="7" t="str">
        <f>IF(总支出!B2911="","",总支出!B2911)</f>
        <v/>
      </c>
      <c r="C2911" s="6" t="str">
        <f t="shared" si="315"/>
        <v/>
      </c>
      <c r="D2911" s="6" t="str">
        <f>IF(总支出!C2911="","",总支出!C2911)</f>
        <v/>
      </c>
      <c r="E2911" s="8" t="str">
        <f>IF(总支出!D2911="","",总支出!D2911)</f>
        <v/>
      </c>
      <c r="F2911" s="6" t="str">
        <f>IF(总支出!E2911="","",总支出!E2911)</f>
        <v/>
      </c>
      <c r="G2911" s="6" t="str">
        <f>IF(总支出!H2911="","",总支出!H2911)</f>
        <v/>
      </c>
      <c r="H2911" s="6" t="str">
        <f>IF(总支出!I2911="","自动",总支出!I2911)</f>
        <v>自动</v>
      </c>
      <c r="I2911" s="6" t="str">
        <f>IF(F2911="","",IFERROR(VLOOKUP(F2911,税费设置!$A$15:$B$27,2,FALSE),"含税不明"))</f>
        <v/>
      </c>
      <c r="J2911" s="6" t="str">
        <f t="shared" si="316"/>
        <v/>
      </c>
      <c r="K2911" s="6" t="str">
        <f>IF(AND(税费设置!$B$5="是",G2911="个人支出",J2911="应税"),"是","否")</f>
        <v>否</v>
      </c>
      <c r="L2911" s="8">
        <f t="shared" si="317"/>
        <v>0</v>
      </c>
      <c r="M2911" s="8">
        <f t="shared" si="318"/>
        <v>0</v>
      </c>
      <c r="N2911" s="8">
        <f t="shared" si="319"/>
        <v>0</v>
      </c>
      <c r="O2911" s="8">
        <f t="shared" si="320"/>
        <v>0</v>
      </c>
      <c r="P2911" s="8">
        <f>IF(K2911&lt;&gt;"是",0,IF(税费设置!$B$6="是",E2911/(1+税费设置!$B$10),E2911))</f>
        <v>0</v>
      </c>
      <c r="Q2911" s="8">
        <f>IF(K2911&lt;&gt;"是",0,P2911*税费设置!$B$8)</f>
        <v>0</v>
      </c>
      <c r="R2911" s="8">
        <f>IF(K2911&lt;&gt;"是",0,P2911*税费设置!$B$9)</f>
        <v>0</v>
      </c>
      <c r="S2911" s="8">
        <f t="shared" si="321"/>
        <v>0</v>
      </c>
    </row>
    <row r="2912" spans="1:19" ht="13.9">
      <c r="A2912" s="6" t="str">
        <f>IF(总支出!A2912="","",总支出!A2912)</f>
        <v/>
      </c>
      <c r="B2912" s="7" t="str">
        <f>IF(总支出!B2912="","",总支出!B2912)</f>
        <v/>
      </c>
      <c r="C2912" s="6" t="str">
        <f t="shared" si="315"/>
        <v/>
      </c>
      <c r="D2912" s="6" t="str">
        <f>IF(总支出!C2912="","",总支出!C2912)</f>
        <v/>
      </c>
      <c r="E2912" s="8" t="str">
        <f>IF(总支出!D2912="","",总支出!D2912)</f>
        <v/>
      </c>
      <c r="F2912" s="6" t="str">
        <f>IF(总支出!E2912="","",总支出!E2912)</f>
        <v/>
      </c>
      <c r="G2912" s="6" t="str">
        <f>IF(总支出!H2912="","",总支出!H2912)</f>
        <v/>
      </c>
      <c r="H2912" s="6" t="str">
        <f>IF(总支出!I2912="","自动",总支出!I2912)</f>
        <v>自动</v>
      </c>
      <c r="I2912" s="6" t="str">
        <f>IF(F2912="","",IFERROR(VLOOKUP(F2912,税费设置!$A$15:$B$27,2,FALSE),"含税不明"))</f>
        <v/>
      </c>
      <c r="J2912" s="6" t="str">
        <f t="shared" si="316"/>
        <v/>
      </c>
      <c r="K2912" s="6" t="str">
        <f>IF(AND(税费设置!$B$5="是",G2912="个人支出",J2912="应税"),"是","否")</f>
        <v>否</v>
      </c>
      <c r="L2912" s="8">
        <f t="shared" si="317"/>
        <v>0</v>
      </c>
      <c r="M2912" s="8">
        <f t="shared" si="318"/>
        <v>0</v>
      </c>
      <c r="N2912" s="8">
        <f t="shared" si="319"/>
        <v>0</v>
      </c>
      <c r="O2912" s="8">
        <f t="shared" si="320"/>
        <v>0</v>
      </c>
      <c r="P2912" s="8">
        <f>IF(K2912&lt;&gt;"是",0,IF(税费设置!$B$6="是",E2912/(1+税费设置!$B$10),E2912))</f>
        <v>0</v>
      </c>
      <c r="Q2912" s="8">
        <f>IF(K2912&lt;&gt;"是",0,P2912*税费设置!$B$8)</f>
        <v>0</v>
      </c>
      <c r="R2912" s="8">
        <f>IF(K2912&lt;&gt;"是",0,P2912*税费设置!$B$9)</f>
        <v>0</v>
      </c>
      <c r="S2912" s="8">
        <f t="shared" si="321"/>
        <v>0</v>
      </c>
    </row>
    <row r="2913" spans="1:19" ht="13.9">
      <c r="A2913" s="6" t="str">
        <f>IF(总支出!A2913="","",总支出!A2913)</f>
        <v/>
      </c>
      <c r="B2913" s="7" t="str">
        <f>IF(总支出!B2913="","",总支出!B2913)</f>
        <v/>
      </c>
      <c r="C2913" s="6" t="str">
        <f t="shared" si="315"/>
        <v/>
      </c>
      <c r="D2913" s="6" t="str">
        <f>IF(总支出!C2913="","",总支出!C2913)</f>
        <v/>
      </c>
      <c r="E2913" s="8" t="str">
        <f>IF(总支出!D2913="","",总支出!D2913)</f>
        <v/>
      </c>
      <c r="F2913" s="6" t="str">
        <f>IF(总支出!E2913="","",总支出!E2913)</f>
        <v/>
      </c>
      <c r="G2913" s="6" t="str">
        <f>IF(总支出!H2913="","",总支出!H2913)</f>
        <v/>
      </c>
      <c r="H2913" s="6" t="str">
        <f>IF(总支出!I2913="","自动",总支出!I2913)</f>
        <v>自动</v>
      </c>
      <c r="I2913" s="6" t="str">
        <f>IF(F2913="","",IFERROR(VLOOKUP(F2913,税费设置!$A$15:$B$27,2,FALSE),"含税不明"))</f>
        <v/>
      </c>
      <c r="J2913" s="6" t="str">
        <f t="shared" si="316"/>
        <v/>
      </c>
      <c r="K2913" s="6" t="str">
        <f>IF(AND(税费设置!$B$5="是",G2913="个人支出",J2913="应税"),"是","否")</f>
        <v>否</v>
      </c>
      <c r="L2913" s="8">
        <f t="shared" si="317"/>
        <v>0</v>
      </c>
      <c r="M2913" s="8">
        <f t="shared" si="318"/>
        <v>0</v>
      </c>
      <c r="N2913" s="8">
        <f t="shared" si="319"/>
        <v>0</v>
      </c>
      <c r="O2913" s="8">
        <f t="shared" si="320"/>
        <v>0</v>
      </c>
      <c r="P2913" s="8">
        <f>IF(K2913&lt;&gt;"是",0,IF(税费设置!$B$6="是",E2913/(1+税费设置!$B$10),E2913))</f>
        <v>0</v>
      </c>
      <c r="Q2913" s="8">
        <f>IF(K2913&lt;&gt;"是",0,P2913*税费设置!$B$8)</f>
        <v>0</v>
      </c>
      <c r="R2913" s="8">
        <f>IF(K2913&lt;&gt;"是",0,P2913*税费设置!$B$9)</f>
        <v>0</v>
      </c>
      <c r="S2913" s="8">
        <f t="shared" si="321"/>
        <v>0</v>
      </c>
    </row>
    <row r="2914" spans="1:19" ht="13.9">
      <c r="A2914" s="6" t="str">
        <f>IF(总支出!A2914="","",总支出!A2914)</f>
        <v/>
      </c>
      <c r="B2914" s="7" t="str">
        <f>IF(总支出!B2914="","",总支出!B2914)</f>
        <v/>
      </c>
      <c r="C2914" s="6" t="str">
        <f t="shared" si="315"/>
        <v/>
      </c>
      <c r="D2914" s="6" t="str">
        <f>IF(总支出!C2914="","",总支出!C2914)</f>
        <v/>
      </c>
      <c r="E2914" s="8" t="str">
        <f>IF(总支出!D2914="","",总支出!D2914)</f>
        <v/>
      </c>
      <c r="F2914" s="6" t="str">
        <f>IF(总支出!E2914="","",总支出!E2914)</f>
        <v/>
      </c>
      <c r="G2914" s="6" t="str">
        <f>IF(总支出!H2914="","",总支出!H2914)</f>
        <v/>
      </c>
      <c r="H2914" s="6" t="str">
        <f>IF(总支出!I2914="","自动",总支出!I2914)</f>
        <v>自动</v>
      </c>
      <c r="I2914" s="6" t="str">
        <f>IF(F2914="","",IFERROR(VLOOKUP(F2914,税费设置!$A$15:$B$27,2,FALSE),"含税不明"))</f>
        <v/>
      </c>
      <c r="J2914" s="6" t="str">
        <f t="shared" si="316"/>
        <v/>
      </c>
      <c r="K2914" s="6" t="str">
        <f>IF(AND(税费设置!$B$5="是",G2914="个人支出",J2914="应税"),"是","否")</f>
        <v>否</v>
      </c>
      <c r="L2914" s="8">
        <f t="shared" si="317"/>
        <v>0</v>
      </c>
      <c r="M2914" s="8">
        <f t="shared" si="318"/>
        <v>0</v>
      </c>
      <c r="N2914" s="8">
        <f t="shared" si="319"/>
        <v>0</v>
      </c>
      <c r="O2914" s="8">
        <f t="shared" si="320"/>
        <v>0</v>
      </c>
      <c r="P2914" s="8">
        <f>IF(K2914&lt;&gt;"是",0,IF(税费设置!$B$6="是",E2914/(1+税费设置!$B$10),E2914))</f>
        <v>0</v>
      </c>
      <c r="Q2914" s="8">
        <f>IF(K2914&lt;&gt;"是",0,P2914*税费设置!$B$8)</f>
        <v>0</v>
      </c>
      <c r="R2914" s="8">
        <f>IF(K2914&lt;&gt;"是",0,P2914*税费设置!$B$9)</f>
        <v>0</v>
      </c>
      <c r="S2914" s="8">
        <f t="shared" si="321"/>
        <v>0</v>
      </c>
    </row>
    <row r="2915" spans="1:19" ht="13.9">
      <c r="A2915" s="6" t="str">
        <f>IF(总支出!A2915="","",总支出!A2915)</f>
        <v/>
      </c>
      <c r="B2915" s="7" t="str">
        <f>IF(总支出!B2915="","",总支出!B2915)</f>
        <v/>
      </c>
      <c r="C2915" s="6" t="str">
        <f t="shared" si="315"/>
        <v/>
      </c>
      <c r="D2915" s="6" t="str">
        <f>IF(总支出!C2915="","",总支出!C2915)</f>
        <v/>
      </c>
      <c r="E2915" s="8" t="str">
        <f>IF(总支出!D2915="","",总支出!D2915)</f>
        <v/>
      </c>
      <c r="F2915" s="6" t="str">
        <f>IF(总支出!E2915="","",总支出!E2915)</f>
        <v/>
      </c>
      <c r="G2915" s="6" t="str">
        <f>IF(总支出!H2915="","",总支出!H2915)</f>
        <v/>
      </c>
      <c r="H2915" s="6" t="str">
        <f>IF(总支出!I2915="","自动",总支出!I2915)</f>
        <v>自动</v>
      </c>
      <c r="I2915" s="6" t="str">
        <f>IF(F2915="","",IFERROR(VLOOKUP(F2915,税费设置!$A$15:$B$27,2,FALSE),"含税不明"))</f>
        <v/>
      </c>
      <c r="J2915" s="6" t="str">
        <f t="shared" si="316"/>
        <v/>
      </c>
      <c r="K2915" s="6" t="str">
        <f>IF(AND(税费设置!$B$5="是",G2915="个人支出",J2915="应税"),"是","否")</f>
        <v>否</v>
      </c>
      <c r="L2915" s="8">
        <f t="shared" si="317"/>
        <v>0</v>
      </c>
      <c r="M2915" s="8">
        <f t="shared" si="318"/>
        <v>0</v>
      </c>
      <c r="N2915" s="8">
        <f t="shared" si="319"/>
        <v>0</v>
      </c>
      <c r="O2915" s="8">
        <f t="shared" si="320"/>
        <v>0</v>
      </c>
      <c r="P2915" s="8">
        <f>IF(K2915&lt;&gt;"是",0,IF(税费设置!$B$6="是",E2915/(1+税费设置!$B$10),E2915))</f>
        <v>0</v>
      </c>
      <c r="Q2915" s="8">
        <f>IF(K2915&lt;&gt;"是",0,P2915*税费设置!$B$8)</f>
        <v>0</v>
      </c>
      <c r="R2915" s="8">
        <f>IF(K2915&lt;&gt;"是",0,P2915*税费设置!$B$9)</f>
        <v>0</v>
      </c>
      <c r="S2915" s="8">
        <f t="shared" si="321"/>
        <v>0</v>
      </c>
    </row>
    <row r="2916" spans="1:19" ht="13.9">
      <c r="A2916" s="6" t="str">
        <f>IF(总支出!A2916="","",总支出!A2916)</f>
        <v/>
      </c>
      <c r="B2916" s="7" t="str">
        <f>IF(总支出!B2916="","",总支出!B2916)</f>
        <v/>
      </c>
      <c r="C2916" s="6" t="str">
        <f t="shared" si="315"/>
        <v/>
      </c>
      <c r="D2916" s="6" t="str">
        <f>IF(总支出!C2916="","",总支出!C2916)</f>
        <v/>
      </c>
      <c r="E2916" s="8" t="str">
        <f>IF(总支出!D2916="","",总支出!D2916)</f>
        <v/>
      </c>
      <c r="F2916" s="6" t="str">
        <f>IF(总支出!E2916="","",总支出!E2916)</f>
        <v/>
      </c>
      <c r="G2916" s="6" t="str">
        <f>IF(总支出!H2916="","",总支出!H2916)</f>
        <v/>
      </c>
      <c r="H2916" s="6" t="str">
        <f>IF(总支出!I2916="","自动",总支出!I2916)</f>
        <v>自动</v>
      </c>
      <c r="I2916" s="6" t="str">
        <f>IF(F2916="","",IFERROR(VLOOKUP(F2916,税费设置!$A$15:$B$27,2,FALSE),"含税不明"))</f>
        <v/>
      </c>
      <c r="J2916" s="6" t="str">
        <f t="shared" si="316"/>
        <v/>
      </c>
      <c r="K2916" s="6" t="str">
        <f>IF(AND(税费设置!$B$5="是",G2916="个人支出",J2916="应税"),"是","否")</f>
        <v>否</v>
      </c>
      <c r="L2916" s="8">
        <f t="shared" si="317"/>
        <v>0</v>
      </c>
      <c r="M2916" s="8">
        <f t="shared" si="318"/>
        <v>0</v>
      </c>
      <c r="N2916" s="8">
        <f t="shared" si="319"/>
        <v>0</v>
      </c>
      <c r="O2916" s="8">
        <f t="shared" si="320"/>
        <v>0</v>
      </c>
      <c r="P2916" s="8">
        <f>IF(K2916&lt;&gt;"是",0,IF(税费设置!$B$6="是",E2916/(1+税费设置!$B$10),E2916))</f>
        <v>0</v>
      </c>
      <c r="Q2916" s="8">
        <f>IF(K2916&lt;&gt;"是",0,P2916*税费设置!$B$8)</f>
        <v>0</v>
      </c>
      <c r="R2916" s="8">
        <f>IF(K2916&lt;&gt;"是",0,P2916*税费设置!$B$9)</f>
        <v>0</v>
      </c>
      <c r="S2916" s="8">
        <f t="shared" si="321"/>
        <v>0</v>
      </c>
    </row>
    <row r="2917" spans="1:19" ht="13.9">
      <c r="A2917" s="6" t="str">
        <f>IF(总支出!A2917="","",总支出!A2917)</f>
        <v/>
      </c>
      <c r="B2917" s="7" t="str">
        <f>IF(总支出!B2917="","",总支出!B2917)</f>
        <v/>
      </c>
      <c r="C2917" s="6" t="str">
        <f t="shared" si="315"/>
        <v/>
      </c>
      <c r="D2917" s="6" t="str">
        <f>IF(总支出!C2917="","",总支出!C2917)</f>
        <v/>
      </c>
      <c r="E2917" s="8" t="str">
        <f>IF(总支出!D2917="","",总支出!D2917)</f>
        <v/>
      </c>
      <c r="F2917" s="6" t="str">
        <f>IF(总支出!E2917="","",总支出!E2917)</f>
        <v/>
      </c>
      <c r="G2917" s="6" t="str">
        <f>IF(总支出!H2917="","",总支出!H2917)</f>
        <v/>
      </c>
      <c r="H2917" s="6" t="str">
        <f>IF(总支出!I2917="","自动",总支出!I2917)</f>
        <v>自动</v>
      </c>
      <c r="I2917" s="6" t="str">
        <f>IF(F2917="","",IFERROR(VLOOKUP(F2917,税费设置!$A$15:$B$27,2,FALSE),"含税不明"))</f>
        <v/>
      </c>
      <c r="J2917" s="6" t="str">
        <f t="shared" si="316"/>
        <v/>
      </c>
      <c r="K2917" s="6" t="str">
        <f>IF(AND(税费设置!$B$5="是",G2917="个人支出",J2917="应税"),"是","否")</f>
        <v>否</v>
      </c>
      <c r="L2917" s="8">
        <f t="shared" si="317"/>
        <v>0</v>
      </c>
      <c r="M2917" s="8">
        <f t="shared" si="318"/>
        <v>0</v>
      </c>
      <c r="N2917" s="8">
        <f t="shared" si="319"/>
        <v>0</v>
      </c>
      <c r="O2917" s="8">
        <f t="shared" si="320"/>
        <v>0</v>
      </c>
      <c r="P2917" s="8">
        <f>IF(K2917&lt;&gt;"是",0,IF(税费设置!$B$6="是",E2917/(1+税费设置!$B$10),E2917))</f>
        <v>0</v>
      </c>
      <c r="Q2917" s="8">
        <f>IF(K2917&lt;&gt;"是",0,P2917*税费设置!$B$8)</f>
        <v>0</v>
      </c>
      <c r="R2917" s="8">
        <f>IF(K2917&lt;&gt;"是",0,P2917*税费设置!$B$9)</f>
        <v>0</v>
      </c>
      <c r="S2917" s="8">
        <f t="shared" si="321"/>
        <v>0</v>
      </c>
    </row>
    <row r="2918" spans="1:19" ht="13.9">
      <c r="A2918" s="6" t="str">
        <f>IF(总支出!A2918="","",总支出!A2918)</f>
        <v/>
      </c>
      <c r="B2918" s="7" t="str">
        <f>IF(总支出!B2918="","",总支出!B2918)</f>
        <v/>
      </c>
      <c r="C2918" s="6" t="str">
        <f t="shared" si="315"/>
        <v/>
      </c>
      <c r="D2918" s="6" t="str">
        <f>IF(总支出!C2918="","",总支出!C2918)</f>
        <v/>
      </c>
      <c r="E2918" s="8" t="str">
        <f>IF(总支出!D2918="","",总支出!D2918)</f>
        <v/>
      </c>
      <c r="F2918" s="6" t="str">
        <f>IF(总支出!E2918="","",总支出!E2918)</f>
        <v/>
      </c>
      <c r="G2918" s="6" t="str">
        <f>IF(总支出!H2918="","",总支出!H2918)</f>
        <v/>
      </c>
      <c r="H2918" s="6" t="str">
        <f>IF(总支出!I2918="","自动",总支出!I2918)</f>
        <v>自动</v>
      </c>
      <c r="I2918" s="6" t="str">
        <f>IF(F2918="","",IFERROR(VLOOKUP(F2918,税费设置!$A$15:$B$27,2,FALSE),"含税不明"))</f>
        <v/>
      </c>
      <c r="J2918" s="6" t="str">
        <f t="shared" si="316"/>
        <v/>
      </c>
      <c r="K2918" s="6" t="str">
        <f>IF(AND(税费设置!$B$5="是",G2918="个人支出",J2918="应税"),"是","否")</f>
        <v>否</v>
      </c>
      <c r="L2918" s="8">
        <f t="shared" si="317"/>
        <v>0</v>
      </c>
      <c r="M2918" s="8">
        <f t="shared" si="318"/>
        <v>0</v>
      </c>
      <c r="N2918" s="8">
        <f t="shared" si="319"/>
        <v>0</v>
      </c>
      <c r="O2918" s="8">
        <f t="shared" si="320"/>
        <v>0</v>
      </c>
      <c r="P2918" s="8">
        <f>IF(K2918&lt;&gt;"是",0,IF(税费设置!$B$6="是",E2918/(1+税费设置!$B$10),E2918))</f>
        <v>0</v>
      </c>
      <c r="Q2918" s="8">
        <f>IF(K2918&lt;&gt;"是",0,P2918*税费设置!$B$8)</f>
        <v>0</v>
      </c>
      <c r="R2918" s="8">
        <f>IF(K2918&lt;&gt;"是",0,P2918*税费设置!$B$9)</f>
        <v>0</v>
      </c>
      <c r="S2918" s="8">
        <f t="shared" si="321"/>
        <v>0</v>
      </c>
    </row>
    <row r="2919" spans="1:19" ht="13.9">
      <c r="A2919" s="6" t="str">
        <f>IF(总支出!A2919="","",总支出!A2919)</f>
        <v/>
      </c>
      <c r="B2919" s="7" t="str">
        <f>IF(总支出!B2919="","",总支出!B2919)</f>
        <v/>
      </c>
      <c r="C2919" s="6" t="str">
        <f t="shared" si="315"/>
        <v/>
      </c>
      <c r="D2919" s="6" t="str">
        <f>IF(总支出!C2919="","",总支出!C2919)</f>
        <v/>
      </c>
      <c r="E2919" s="8" t="str">
        <f>IF(总支出!D2919="","",总支出!D2919)</f>
        <v/>
      </c>
      <c r="F2919" s="6" t="str">
        <f>IF(总支出!E2919="","",总支出!E2919)</f>
        <v/>
      </c>
      <c r="G2919" s="6" t="str">
        <f>IF(总支出!H2919="","",总支出!H2919)</f>
        <v/>
      </c>
      <c r="H2919" s="6" t="str">
        <f>IF(总支出!I2919="","自动",总支出!I2919)</f>
        <v>自动</v>
      </c>
      <c r="I2919" s="6" t="str">
        <f>IF(F2919="","",IFERROR(VLOOKUP(F2919,税费设置!$A$15:$B$27,2,FALSE),"含税不明"))</f>
        <v/>
      </c>
      <c r="J2919" s="6" t="str">
        <f t="shared" si="316"/>
        <v/>
      </c>
      <c r="K2919" s="6" t="str">
        <f>IF(AND(税费设置!$B$5="是",G2919="个人支出",J2919="应税"),"是","否")</f>
        <v>否</v>
      </c>
      <c r="L2919" s="8">
        <f t="shared" si="317"/>
        <v>0</v>
      </c>
      <c r="M2919" s="8">
        <f t="shared" si="318"/>
        <v>0</v>
      </c>
      <c r="N2919" s="8">
        <f t="shared" si="319"/>
        <v>0</v>
      </c>
      <c r="O2919" s="8">
        <f t="shared" si="320"/>
        <v>0</v>
      </c>
      <c r="P2919" s="8">
        <f>IF(K2919&lt;&gt;"是",0,IF(税费设置!$B$6="是",E2919/(1+税费设置!$B$10),E2919))</f>
        <v>0</v>
      </c>
      <c r="Q2919" s="8">
        <f>IF(K2919&lt;&gt;"是",0,P2919*税费设置!$B$8)</f>
        <v>0</v>
      </c>
      <c r="R2919" s="8">
        <f>IF(K2919&lt;&gt;"是",0,P2919*税费设置!$B$9)</f>
        <v>0</v>
      </c>
      <c r="S2919" s="8">
        <f t="shared" si="321"/>
        <v>0</v>
      </c>
    </row>
    <row r="2920" spans="1:19" ht="13.9">
      <c r="A2920" s="6" t="str">
        <f>IF(总支出!A2920="","",总支出!A2920)</f>
        <v/>
      </c>
      <c r="B2920" s="7" t="str">
        <f>IF(总支出!B2920="","",总支出!B2920)</f>
        <v/>
      </c>
      <c r="C2920" s="6" t="str">
        <f t="shared" si="315"/>
        <v/>
      </c>
      <c r="D2920" s="6" t="str">
        <f>IF(总支出!C2920="","",总支出!C2920)</f>
        <v/>
      </c>
      <c r="E2920" s="8" t="str">
        <f>IF(总支出!D2920="","",总支出!D2920)</f>
        <v/>
      </c>
      <c r="F2920" s="6" t="str">
        <f>IF(总支出!E2920="","",总支出!E2920)</f>
        <v/>
      </c>
      <c r="G2920" s="6" t="str">
        <f>IF(总支出!H2920="","",总支出!H2920)</f>
        <v/>
      </c>
      <c r="H2920" s="6" t="str">
        <f>IF(总支出!I2920="","自动",总支出!I2920)</f>
        <v>自动</v>
      </c>
      <c r="I2920" s="6" t="str">
        <f>IF(F2920="","",IFERROR(VLOOKUP(F2920,税费设置!$A$15:$B$27,2,FALSE),"含税不明"))</f>
        <v/>
      </c>
      <c r="J2920" s="6" t="str">
        <f t="shared" si="316"/>
        <v/>
      </c>
      <c r="K2920" s="6" t="str">
        <f>IF(AND(税费设置!$B$5="是",G2920="个人支出",J2920="应税"),"是","否")</f>
        <v>否</v>
      </c>
      <c r="L2920" s="8">
        <f t="shared" si="317"/>
        <v>0</v>
      </c>
      <c r="M2920" s="8">
        <f t="shared" si="318"/>
        <v>0</v>
      </c>
      <c r="N2920" s="8">
        <f t="shared" si="319"/>
        <v>0</v>
      </c>
      <c r="O2920" s="8">
        <f t="shared" si="320"/>
        <v>0</v>
      </c>
      <c r="P2920" s="8">
        <f>IF(K2920&lt;&gt;"是",0,IF(税费设置!$B$6="是",E2920/(1+税费设置!$B$10),E2920))</f>
        <v>0</v>
      </c>
      <c r="Q2920" s="8">
        <f>IF(K2920&lt;&gt;"是",0,P2920*税费设置!$B$8)</f>
        <v>0</v>
      </c>
      <c r="R2920" s="8">
        <f>IF(K2920&lt;&gt;"是",0,P2920*税费设置!$B$9)</f>
        <v>0</v>
      </c>
      <c r="S2920" s="8">
        <f t="shared" si="321"/>
        <v>0</v>
      </c>
    </row>
    <row r="2921" spans="1:19" ht="13.9">
      <c r="A2921" s="6" t="str">
        <f>IF(总支出!A2921="","",总支出!A2921)</f>
        <v/>
      </c>
      <c r="B2921" s="7" t="str">
        <f>IF(总支出!B2921="","",总支出!B2921)</f>
        <v/>
      </c>
      <c r="C2921" s="6" t="str">
        <f t="shared" si="315"/>
        <v/>
      </c>
      <c r="D2921" s="6" t="str">
        <f>IF(总支出!C2921="","",总支出!C2921)</f>
        <v/>
      </c>
      <c r="E2921" s="8" t="str">
        <f>IF(总支出!D2921="","",总支出!D2921)</f>
        <v/>
      </c>
      <c r="F2921" s="6" t="str">
        <f>IF(总支出!E2921="","",总支出!E2921)</f>
        <v/>
      </c>
      <c r="G2921" s="6" t="str">
        <f>IF(总支出!H2921="","",总支出!H2921)</f>
        <v/>
      </c>
      <c r="H2921" s="6" t="str">
        <f>IF(总支出!I2921="","自动",总支出!I2921)</f>
        <v>自动</v>
      </c>
      <c r="I2921" s="6" t="str">
        <f>IF(F2921="","",IFERROR(VLOOKUP(F2921,税费设置!$A$15:$B$27,2,FALSE),"含税不明"))</f>
        <v/>
      </c>
      <c r="J2921" s="6" t="str">
        <f t="shared" si="316"/>
        <v/>
      </c>
      <c r="K2921" s="6" t="str">
        <f>IF(AND(税费设置!$B$5="是",G2921="个人支出",J2921="应税"),"是","否")</f>
        <v>否</v>
      </c>
      <c r="L2921" s="8">
        <f t="shared" si="317"/>
        <v>0</v>
      </c>
      <c r="M2921" s="8">
        <f t="shared" si="318"/>
        <v>0</v>
      </c>
      <c r="N2921" s="8">
        <f t="shared" si="319"/>
        <v>0</v>
      </c>
      <c r="O2921" s="8">
        <f t="shared" si="320"/>
        <v>0</v>
      </c>
      <c r="P2921" s="8">
        <f>IF(K2921&lt;&gt;"是",0,IF(税费设置!$B$6="是",E2921/(1+税费设置!$B$10),E2921))</f>
        <v>0</v>
      </c>
      <c r="Q2921" s="8">
        <f>IF(K2921&lt;&gt;"是",0,P2921*税费设置!$B$8)</f>
        <v>0</v>
      </c>
      <c r="R2921" s="8">
        <f>IF(K2921&lt;&gt;"是",0,P2921*税费设置!$B$9)</f>
        <v>0</v>
      </c>
      <c r="S2921" s="8">
        <f t="shared" si="321"/>
        <v>0</v>
      </c>
    </row>
    <row r="2922" spans="1:19" ht="13.9">
      <c r="A2922" s="6" t="str">
        <f>IF(总支出!A2922="","",总支出!A2922)</f>
        <v/>
      </c>
      <c r="B2922" s="7" t="str">
        <f>IF(总支出!B2922="","",总支出!B2922)</f>
        <v/>
      </c>
      <c r="C2922" s="6" t="str">
        <f t="shared" si="315"/>
        <v/>
      </c>
      <c r="D2922" s="6" t="str">
        <f>IF(总支出!C2922="","",总支出!C2922)</f>
        <v/>
      </c>
      <c r="E2922" s="8" t="str">
        <f>IF(总支出!D2922="","",总支出!D2922)</f>
        <v/>
      </c>
      <c r="F2922" s="6" t="str">
        <f>IF(总支出!E2922="","",总支出!E2922)</f>
        <v/>
      </c>
      <c r="G2922" s="6" t="str">
        <f>IF(总支出!H2922="","",总支出!H2922)</f>
        <v/>
      </c>
      <c r="H2922" s="6" t="str">
        <f>IF(总支出!I2922="","自动",总支出!I2922)</f>
        <v>自动</v>
      </c>
      <c r="I2922" s="6" t="str">
        <f>IF(F2922="","",IFERROR(VLOOKUP(F2922,税费设置!$A$15:$B$27,2,FALSE),"含税不明"))</f>
        <v/>
      </c>
      <c r="J2922" s="6" t="str">
        <f t="shared" si="316"/>
        <v/>
      </c>
      <c r="K2922" s="6" t="str">
        <f>IF(AND(税费设置!$B$5="是",G2922="个人支出",J2922="应税"),"是","否")</f>
        <v>否</v>
      </c>
      <c r="L2922" s="8">
        <f t="shared" si="317"/>
        <v>0</v>
      </c>
      <c r="M2922" s="8">
        <f t="shared" si="318"/>
        <v>0</v>
      </c>
      <c r="N2922" s="8">
        <f t="shared" si="319"/>
        <v>0</v>
      </c>
      <c r="O2922" s="8">
        <f t="shared" si="320"/>
        <v>0</v>
      </c>
      <c r="P2922" s="8">
        <f>IF(K2922&lt;&gt;"是",0,IF(税费设置!$B$6="是",E2922/(1+税费设置!$B$10),E2922))</f>
        <v>0</v>
      </c>
      <c r="Q2922" s="8">
        <f>IF(K2922&lt;&gt;"是",0,P2922*税费设置!$B$8)</f>
        <v>0</v>
      </c>
      <c r="R2922" s="8">
        <f>IF(K2922&lt;&gt;"是",0,P2922*税费设置!$B$9)</f>
        <v>0</v>
      </c>
      <c r="S2922" s="8">
        <f t="shared" si="321"/>
        <v>0</v>
      </c>
    </row>
    <row r="2923" spans="1:19" ht="13.9">
      <c r="A2923" s="6" t="str">
        <f>IF(总支出!A2923="","",总支出!A2923)</f>
        <v/>
      </c>
      <c r="B2923" s="7" t="str">
        <f>IF(总支出!B2923="","",总支出!B2923)</f>
        <v/>
      </c>
      <c r="C2923" s="6" t="str">
        <f t="shared" si="315"/>
        <v/>
      </c>
      <c r="D2923" s="6" t="str">
        <f>IF(总支出!C2923="","",总支出!C2923)</f>
        <v/>
      </c>
      <c r="E2923" s="8" t="str">
        <f>IF(总支出!D2923="","",总支出!D2923)</f>
        <v/>
      </c>
      <c r="F2923" s="6" t="str">
        <f>IF(总支出!E2923="","",总支出!E2923)</f>
        <v/>
      </c>
      <c r="G2923" s="6" t="str">
        <f>IF(总支出!H2923="","",总支出!H2923)</f>
        <v/>
      </c>
      <c r="H2923" s="6" t="str">
        <f>IF(总支出!I2923="","自动",总支出!I2923)</f>
        <v>自动</v>
      </c>
      <c r="I2923" s="6" t="str">
        <f>IF(F2923="","",IFERROR(VLOOKUP(F2923,税费设置!$A$15:$B$27,2,FALSE),"含税不明"))</f>
        <v/>
      </c>
      <c r="J2923" s="6" t="str">
        <f t="shared" si="316"/>
        <v/>
      </c>
      <c r="K2923" s="6" t="str">
        <f>IF(AND(税费设置!$B$5="是",G2923="个人支出",J2923="应税"),"是","否")</f>
        <v>否</v>
      </c>
      <c r="L2923" s="8">
        <f t="shared" si="317"/>
        <v>0</v>
      </c>
      <c r="M2923" s="8">
        <f t="shared" si="318"/>
        <v>0</v>
      </c>
      <c r="N2923" s="8">
        <f t="shared" si="319"/>
        <v>0</v>
      </c>
      <c r="O2923" s="8">
        <f t="shared" si="320"/>
        <v>0</v>
      </c>
      <c r="P2923" s="8">
        <f>IF(K2923&lt;&gt;"是",0,IF(税费设置!$B$6="是",E2923/(1+税费设置!$B$10),E2923))</f>
        <v>0</v>
      </c>
      <c r="Q2923" s="8">
        <f>IF(K2923&lt;&gt;"是",0,P2923*税费设置!$B$8)</f>
        <v>0</v>
      </c>
      <c r="R2923" s="8">
        <f>IF(K2923&lt;&gt;"是",0,P2923*税费设置!$B$9)</f>
        <v>0</v>
      </c>
      <c r="S2923" s="8">
        <f t="shared" si="321"/>
        <v>0</v>
      </c>
    </row>
    <row r="2924" spans="1:19" ht="13.9">
      <c r="A2924" s="6" t="str">
        <f>IF(总支出!A2924="","",总支出!A2924)</f>
        <v/>
      </c>
      <c r="B2924" s="7" t="str">
        <f>IF(总支出!B2924="","",总支出!B2924)</f>
        <v/>
      </c>
      <c r="C2924" s="6" t="str">
        <f t="shared" si="315"/>
        <v/>
      </c>
      <c r="D2924" s="6" t="str">
        <f>IF(总支出!C2924="","",总支出!C2924)</f>
        <v/>
      </c>
      <c r="E2924" s="8" t="str">
        <f>IF(总支出!D2924="","",总支出!D2924)</f>
        <v/>
      </c>
      <c r="F2924" s="6" t="str">
        <f>IF(总支出!E2924="","",总支出!E2924)</f>
        <v/>
      </c>
      <c r="G2924" s="6" t="str">
        <f>IF(总支出!H2924="","",总支出!H2924)</f>
        <v/>
      </c>
      <c r="H2924" s="6" t="str">
        <f>IF(总支出!I2924="","自动",总支出!I2924)</f>
        <v>自动</v>
      </c>
      <c r="I2924" s="6" t="str">
        <f>IF(F2924="","",IFERROR(VLOOKUP(F2924,税费设置!$A$15:$B$27,2,FALSE),"含税不明"))</f>
        <v/>
      </c>
      <c r="J2924" s="6" t="str">
        <f t="shared" si="316"/>
        <v/>
      </c>
      <c r="K2924" s="6" t="str">
        <f>IF(AND(税费设置!$B$5="是",G2924="个人支出",J2924="应税"),"是","否")</f>
        <v>否</v>
      </c>
      <c r="L2924" s="8">
        <f t="shared" si="317"/>
        <v>0</v>
      </c>
      <c r="M2924" s="8">
        <f t="shared" si="318"/>
        <v>0</v>
      </c>
      <c r="N2924" s="8">
        <f t="shared" si="319"/>
        <v>0</v>
      </c>
      <c r="O2924" s="8">
        <f t="shared" si="320"/>
        <v>0</v>
      </c>
      <c r="P2924" s="8">
        <f>IF(K2924&lt;&gt;"是",0,IF(税费设置!$B$6="是",E2924/(1+税费设置!$B$10),E2924))</f>
        <v>0</v>
      </c>
      <c r="Q2924" s="8">
        <f>IF(K2924&lt;&gt;"是",0,P2924*税费设置!$B$8)</f>
        <v>0</v>
      </c>
      <c r="R2924" s="8">
        <f>IF(K2924&lt;&gt;"是",0,P2924*税费设置!$B$9)</f>
        <v>0</v>
      </c>
      <c r="S2924" s="8">
        <f t="shared" si="321"/>
        <v>0</v>
      </c>
    </row>
    <row r="2925" spans="1:19" ht="13.9">
      <c r="A2925" s="6" t="str">
        <f>IF(总支出!A2925="","",总支出!A2925)</f>
        <v/>
      </c>
      <c r="B2925" s="7" t="str">
        <f>IF(总支出!B2925="","",总支出!B2925)</f>
        <v/>
      </c>
      <c r="C2925" s="6" t="str">
        <f t="shared" si="315"/>
        <v/>
      </c>
      <c r="D2925" s="6" t="str">
        <f>IF(总支出!C2925="","",总支出!C2925)</f>
        <v/>
      </c>
      <c r="E2925" s="8" t="str">
        <f>IF(总支出!D2925="","",总支出!D2925)</f>
        <v/>
      </c>
      <c r="F2925" s="6" t="str">
        <f>IF(总支出!E2925="","",总支出!E2925)</f>
        <v/>
      </c>
      <c r="G2925" s="6" t="str">
        <f>IF(总支出!H2925="","",总支出!H2925)</f>
        <v/>
      </c>
      <c r="H2925" s="6" t="str">
        <f>IF(总支出!I2925="","自动",总支出!I2925)</f>
        <v>自动</v>
      </c>
      <c r="I2925" s="6" t="str">
        <f>IF(F2925="","",IFERROR(VLOOKUP(F2925,税费设置!$A$15:$B$27,2,FALSE),"含税不明"))</f>
        <v/>
      </c>
      <c r="J2925" s="6" t="str">
        <f t="shared" si="316"/>
        <v/>
      </c>
      <c r="K2925" s="6" t="str">
        <f>IF(AND(税费设置!$B$5="是",G2925="个人支出",J2925="应税"),"是","否")</f>
        <v>否</v>
      </c>
      <c r="L2925" s="8">
        <f t="shared" si="317"/>
        <v>0</v>
      </c>
      <c r="M2925" s="8">
        <f t="shared" si="318"/>
        <v>0</v>
      </c>
      <c r="N2925" s="8">
        <f t="shared" si="319"/>
        <v>0</v>
      </c>
      <c r="O2925" s="8">
        <f t="shared" si="320"/>
        <v>0</v>
      </c>
      <c r="P2925" s="8">
        <f>IF(K2925&lt;&gt;"是",0,IF(税费设置!$B$6="是",E2925/(1+税费设置!$B$10),E2925))</f>
        <v>0</v>
      </c>
      <c r="Q2925" s="8">
        <f>IF(K2925&lt;&gt;"是",0,P2925*税费设置!$B$8)</f>
        <v>0</v>
      </c>
      <c r="R2925" s="8">
        <f>IF(K2925&lt;&gt;"是",0,P2925*税费设置!$B$9)</f>
        <v>0</v>
      </c>
      <c r="S2925" s="8">
        <f t="shared" si="321"/>
        <v>0</v>
      </c>
    </row>
    <row r="2926" spans="1:19" ht="13.9">
      <c r="A2926" s="6" t="str">
        <f>IF(总支出!A2926="","",总支出!A2926)</f>
        <v/>
      </c>
      <c r="B2926" s="7" t="str">
        <f>IF(总支出!B2926="","",总支出!B2926)</f>
        <v/>
      </c>
      <c r="C2926" s="6" t="str">
        <f t="shared" si="315"/>
        <v/>
      </c>
      <c r="D2926" s="6" t="str">
        <f>IF(总支出!C2926="","",总支出!C2926)</f>
        <v/>
      </c>
      <c r="E2926" s="8" t="str">
        <f>IF(总支出!D2926="","",总支出!D2926)</f>
        <v/>
      </c>
      <c r="F2926" s="6" t="str">
        <f>IF(总支出!E2926="","",总支出!E2926)</f>
        <v/>
      </c>
      <c r="G2926" s="6" t="str">
        <f>IF(总支出!H2926="","",总支出!H2926)</f>
        <v/>
      </c>
      <c r="H2926" s="6" t="str">
        <f>IF(总支出!I2926="","自动",总支出!I2926)</f>
        <v>自动</v>
      </c>
      <c r="I2926" s="6" t="str">
        <f>IF(F2926="","",IFERROR(VLOOKUP(F2926,税费设置!$A$15:$B$27,2,FALSE),"含税不明"))</f>
        <v/>
      </c>
      <c r="J2926" s="6" t="str">
        <f t="shared" si="316"/>
        <v/>
      </c>
      <c r="K2926" s="6" t="str">
        <f>IF(AND(税费设置!$B$5="是",G2926="个人支出",J2926="应税"),"是","否")</f>
        <v>否</v>
      </c>
      <c r="L2926" s="8">
        <f t="shared" si="317"/>
        <v>0</v>
      </c>
      <c r="M2926" s="8">
        <f t="shared" si="318"/>
        <v>0</v>
      </c>
      <c r="N2926" s="8">
        <f t="shared" si="319"/>
        <v>0</v>
      </c>
      <c r="O2926" s="8">
        <f t="shared" si="320"/>
        <v>0</v>
      </c>
      <c r="P2926" s="8">
        <f>IF(K2926&lt;&gt;"是",0,IF(税费设置!$B$6="是",E2926/(1+税费设置!$B$10),E2926))</f>
        <v>0</v>
      </c>
      <c r="Q2926" s="8">
        <f>IF(K2926&lt;&gt;"是",0,P2926*税费设置!$B$8)</f>
        <v>0</v>
      </c>
      <c r="R2926" s="8">
        <f>IF(K2926&lt;&gt;"是",0,P2926*税费设置!$B$9)</f>
        <v>0</v>
      </c>
      <c r="S2926" s="8">
        <f t="shared" si="321"/>
        <v>0</v>
      </c>
    </row>
    <row r="2927" spans="1:19" ht="13.9">
      <c r="A2927" s="6" t="str">
        <f>IF(总支出!A2927="","",总支出!A2927)</f>
        <v/>
      </c>
      <c r="B2927" s="7" t="str">
        <f>IF(总支出!B2927="","",总支出!B2927)</f>
        <v/>
      </c>
      <c r="C2927" s="6" t="str">
        <f t="shared" si="315"/>
        <v/>
      </c>
      <c r="D2927" s="6" t="str">
        <f>IF(总支出!C2927="","",总支出!C2927)</f>
        <v/>
      </c>
      <c r="E2927" s="8" t="str">
        <f>IF(总支出!D2927="","",总支出!D2927)</f>
        <v/>
      </c>
      <c r="F2927" s="6" t="str">
        <f>IF(总支出!E2927="","",总支出!E2927)</f>
        <v/>
      </c>
      <c r="G2927" s="6" t="str">
        <f>IF(总支出!H2927="","",总支出!H2927)</f>
        <v/>
      </c>
      <c r="H2927" s="6" t="str">
        <f>IF(总支出!I2927="","自动",总支出!I2927)</f>
        <v>自动</v>
      </c>
      <c r="I2927" s="6" t="str">
        <f>IF(F2927="","",IFERROR(VLOOKUP(F2927,税费设置!$A$15:$B$27,2,FALSE),"含税不明"))</f>
        <v/>
      </c>
      <c r="J2927" s="6" t="str">
        <f t="shared" si="316"/>
        <v/>
      </c>
      <c r="K2927" s="6" t="str">
        <f>IF(AND(税费设置!$B$5="是",G2927="个人支出",J2927="应税"),"是","否")</f>
        <v>否</v>
      </c>
      <c r="L2927" s="8">
        <f t="shared" si="317"/>
        <v>0</v>
      </c>
      <c r="M2927" s="8">
        <f t="shared" si="318"/>
        <v>0</v>
      </c>
      <c r="N2927" s="8">
        <f t="shared" si="319"/>
        <v>0</v>
      </c>
      <c r="O2927" s="8">
        <f t="shared" si="320"/>
        <v>0</v>
      </c>
      <c r="P2927" s="8">
        <f>IF(K2927&lt;&gt;"是",0,IF(税费设置!$B$6="是",E2927/(1+税费设置!$B$10),E2927))</f>
        <v>0</v>
      </c>
      <c r="Q2927" s="8">
        <f>IF(K2927&lt;&gt;"是",0,P2927*税费设置!$B$8)</f>
        <v>0</v>
      </c>
      <c r="R2927" s="8">
        <f>IF(K2927&lt;&gt;"是",0,P2927*税费设置!$B$9)</f>
        <v>0</v>
      </c>
      <c r="S2927" s="8">
        <f t="shared" si="321"/>
        <v>0</v>
      </c>
    </row>
    <row r="2928" spans="1:19" ht="13.9">
      <c r="A2928" s="6" t="str">
        <f>IF(总支出!A2928="","",总支出!A2928)</f>
        <v/>
      </c>
      <c r="B2928" s="7" t="str">
        <f>IF(总支出!B2928="","",总支出!B2928)</f>
        <v/>
      </c>
      <c r="C2928" s="6" t="str">
        <f t="shared" si="315"/>
        <v/>
      </c>
      <c r="D2928" s="6" t="str">
        <f>IF(总支出!C2928="","",总支出!C2928)</f>
        <v/>
      </c>
      <c r="E2928" s="8" t="str">
        <f>IF(总支出!D2928="","",总支出!D2928)</f>
        <v/>
      </c>
      <c r="F2928" s="6" t="str">
        <f>IF(总支出!E2928="","",总支出!E2928)</f>
        <v/>
      </c>
      <c r="G2928" s="6" t="str">
        <f>IF(总支出!H2928="","",总支出!H2928)</f>
        <v/>
      </c>
      <c r="H2928" s="6" t="str">
        <f>IF(总支出!I2928="","自动",总支出!I2928)</f>
        <v>自动</v>
      </c>
      <c r="I2928" s="6" t="str">
        <f>IF(F2928="","",IFERROR(VLOOKUP(F2928,税费设置!$A$15:$B$27,2,FALSE),"含税不明"))</f>
        <v/>
      </c>
      <c r="J2928" s="6" t="str">
        <f t="shared" si="316"/>
        <v/>
      </c>
      <c r="K2928" s="6" t="str">
        <f>IF(AND(税费设置!$B$5="是",G2928="个人支出",J2928="应税"),"是","否")</f>
        <v>否</v>
      </c>
      <c r="L2928" s="8">
        <f t="shared" si="317"/>
        <v>0</v>
      </c>
      <c r="M2928" s="8">
        <f t="shared" si="318"/>
        <v>0</v>
      </c>
      <c r="N2928" s="8">
        <f t="shared" si="319"/>
        <v>0</v>
      </c>
      <c r="O2928" s="8">
        <f t="shared" si="320"/>
        <v>0</v>
      </c>
      <c r="P2928" s="8">
        <f>IF(K2928&lt;&gt;"是",0,IF(税费设置!$B$6="是",E2928/(1+税费设置!$B$10),E2928))</f>
        <v>0</v>
      </c>
      <c r="Q2928" s="8">
        <f>IF(K2928&lt;&gt;"是",0,P2928*税费设置!$B$8)</f>
        <v>0</v>
      </c>
      <c r="R2928" s="8">
        <f>IF(K2928&lt;&gt;"是",0,P2928*税费设置!$B$9)</f>
        <v>0</v>
      </c>
      <c r="S2928" s="8">
        <f t="shared" si="321"/>
        <v>0</v>
      </c>
    </row>
    <row r="2929" spans="1:19" ht="13.9">
      <c r="A2929" s="6" t="str">
        <f>IF(总支出!A2929="","",总支出!A2929)</f>
        <v/>
      </c>
      <c r="B2929" s="7" t="str">
        <f>IF(总支出!B2929="","",总支出!B2929)</f>
        <v/>
      </c>
      <c r="C2929" s="6" t="str">
        <f t="shared" si="315"/>
        <v/>
      </c>
      <c r="D2929" s="6" t="str">
        <f>IF(总支出!C2929="","",总支出!C2929)</f>
        <v/>
      </c>
      <c r="E2929" s="8" t="str">
        <f>IF(总支出!D2929="","",总支出!D2929)</f>
        <v/>
      </c>
      <c r="F2929" s="6" t="str">
        <f>IF(总支出!E2929="","",总支出!E2929)</f>
        <v/>
      </c>
      <c r="G2929" s="6" t="str">
        <f>IF(总支出!H2929="","",总支出!H2929)</f>
        <v/>
      </c>
      <c r="H2929" s="6" t="str">
        <f>IF(总支出!I2929="","自动",总支出!I2929)</f>
        <v>自动</v>
      </c>
      <c r="I2929" s="6" t="str">
        <f>IF(F2929="","",IFERROR(VLOOKUP(F2929,税费设置!$A$15:$B$27,2,FALSE),"含税不明"))</f>
        <v/>
      </c>
      <c r="J2929" s="6" t="str">
        <f t="shared" si="316"/>
        <v/>
      </c>
      <c r="K2929" s="6" t="str">
        <f>IF(AND(税费设置!$B$5="是",G2929="个人支出",J2929="应税"),"是","否")</f>
        <v>否</v>
      </c>
      <c r="L2929" s="8">
        <f t="shared" si="317"/>
        <v>0</v>
      </c>
      <c r="M2929" s="8">
        <f t="shared" si="318"/>
        <v>0</v>
      </c>
      <c r="N2929" s="8">
        <f t="shared" si="319"/>
        <v>0</v>
      </c>
      <c r="O2929" s="8">
        <f t="shared" si="320"/>
        <v>0</v>
      </c>
      <c r="P2929" s="8">
        <f>IF(K2929&lt;&gt;"是",0,IF(税费设置!$B$6="是",E2929/(1+税费设置!$B$10),E2929))</f>
        <v>0</v>
      </c>
      <c r="Q2929" s="8">
        <f>IF(K2929&lt;&gt;"是",0,P2929*税费设置!$B$8)</f>
        <v>0</v>
      </c>
      <c r="R2929" s="8">
        <f>IF(K2929&lt;&gt;"是",0,P2929*税费设置!$B$9)</f>
        <v>0</v>
      </c>
      <c r="S2929" s="8">
        <f t="shared" si="321"/>
        <v>0</v>
      </c>
    </row>
    <row r="2930" spans="1:19" ht="13.9">
      <c r="A2930" s="6" t="str">
        <f>IF(总支出!A2930="","",总支出!A2930)</f>
        <v/>
      </c>
      <c r="B2930" s="7" t="str">
        <f>IF(总支出!B2930="","",总支出!B2930)</f>
        <v/>
      </c>
      <c r="C2930" s="6" t="str">
        <f t="shared" si="315"/>
        <v/>
      </c>
      <c r="D2930" s="6" t="str">
        <f>IF(总支出!C2930="","",总支出!C2930)</f>
        <v/>
      </c>
      <c r="E2930" s="8" t="str">
        <f>IF(总支出!D2930="","",总支出!D2930)</f>
        <v/>
      </c>
      <c r="F2930" s="6" t="str">
        <f>IF(总支出!E2930="","",总支出!E2930)</f>
        <v/>
      </c>
      <c r="G2930" s="6" t="str">
        <f>IF(总支出!H2930="","",总支出!H2930)</f>
        <v/>
      </c>
      <c r="H2930" s="6" t="str">
        <f>IF(总支出!I2930="","自动",总支出!I2930)</f>
        <v>自动</v>
      </c>
      <c r="I2930" s="6" t="str">
        <f>IF(F2930="","",IFERROR(VLOOKUP(F2930,税费设置!$A$15:$B$27,2,FALSE),"含税不明"))</f>
        <v/>
      </c>
      <c r="J2930" s="6" t="str">
        <f t="shared" si="316"/>
        <v/>
      </c>
      <c r="K2930" s="6" t="str">
        <f>IF(AND(税费设置!$B$5="是",G2930="个人支出",J2930="应税"),"是","否")</f>
        <v>否</v>
      </c>
      <c r="L2930" s="8">
        <f t="shared" si="317"/>
        <v>0</v>
      </c>
      <c r="M2930" s="8">
        <f t="shared" si="318"/>
        <v>0</v>
      </c>
      <c r="N2930" s="8">
        <f t="shared" si="319"/>
        <v>0</v>
      </c>
      <c r="O2930" s="8">
        <f t="shared" si="320"/>
        <v>0</v>
      </c>
      <c r="P2930" s="8">
        <f>IF(K2930&lt;&gt;"是",0,IF(税费设置!$B$6="是",E2930/(1+税费设置!$B$10),E2930))</f>
        <v>0</v>
      </c>
      <c r="Q2930" s="8">
        <f>IF(K2930&lt;&gt;"是",0,P2930*税费设置!$B$8)</f>
        <v>0</v>
      </c>
      <c r="R2930" s="8">
        <f>IF(K2930&lt;&gt;"是",0,P2930*税费设置!$B$9)</f>
        <v>0</v>
      </c>
      <c r="S2930" s="8">
        <f t="shared" si="321"/>
        <v>0</v>
      </c>
    </row>
    <row r="2931" spans="1:19" ht="13.9">
      <c r="A2931" s="6" t="str">
        <f>IF(总支出!A2931="","",总支出!A2931)</f>
        <v/>
      </c>
      <c r="B2931" s="7" t="str">
        <f>IF(总支出!B2931="","",总支出!B2931)</f>
        <v/>
      </c>
      <c r="C2931" s="6" t="str">
        <f t="shared" si="315"/>
        <v/>
      </c>
      <c r="D2931" s="6" t="str">
        <f>IF(总支出!C2931="","",总支出!C2931)</f>
        <v/>
      </c>
      <c r="E2931" s="8" t="str">
        <f>IF(总支出!D2931="","",总支出!D2931)</f>
        <v/>
      </c>
      <c r="F2931" s="6" t="str">
        <f>IF(总支出!E2931="","",总支出!E2931)</f>
        <v/>
      </c>
      <c r="G2931" s="6" t="str">
        <f>IF(总支出!H2931="","",总支出!H2931)</f>
        <v/>
      </c>
      <c r="H2931" s="6" t="str">
        <f>IF(总支出!I2931="","自动",总支出!I2931)</f>
        <v>自动</v>
      </c>
      <c r="I2931" s="6" t="str">
        <f>IF(F2931="","",IFERROR(VLOOKUP(F2931,税费设置!$A$15:$B$27,2,FALSE),"含税不明"))</f>
        <v/>
      </c>
      <c r="J2931" s="6" t="str">
        <f t="shared" si="316"/>
        <v/>
      </c>
      <c r="K2931" s="6" t="str">
        <f>IF(AND(税费设置!$B$5="是",G2931="个人支出",J2931="应税"),"是","否")</f>
        <v>否</v>
      </c>
      <c r="L2931" s="8">
        <f t="shared" si="317"/>
        <v>0</v>
      </c>
      <c r="M2931" s="8">
        <f t="shared" si="318"/>
        <v>0</v>
      </c>
      <c r="N2931" s="8">
        <f t="shared" si="319"/>
        <v>0</v>
      </c>
      <c r="O2931" s="8">
        <f t="shared" si="320"/>
        <v>0</v>
      </c>
      <c r="P2931" s="8">
        <f>IF(K2931&lt;&gt;"是",0,IF(税费设置!$B$6="是",E2931/(1+税费设置!$B$10),E2931))</f>
        <v>0</v>
      </c>
      <c r="Q2931" s="8">
        <f>IF(K2931&lt;&gt;"是",0,P2931*税费设置!$B$8)</f>
        <v>0</v>
      </c>
      <c r="R2931" s="8">
        <f>IF(K2931&lt;&gt;"是",0,P2931*税费设置!$B$9)</f>
        <v>0</v>
      </c>
      <c r="S2931" s="8">
        <f t="shared" si="321"/>
        <v>0</v>
      </c>
    </row>
    <row r="2932" spans="1:19" ht="13.9">
      <c r="A2932" s="6" t="str">
        <f>IF(总支出!A2932="","",总支出!A2932)</f>
        <v/>
      </c>
      <c r="B2932" s="7" t="str">
        <f>IF(总支出!B2932="","",总支出!B2932)</f>
        <v/>
      </c>
      <c r="C2932" s="6" t="str">
        <f t="shared" si="315"/>
        <v/>
      </c>
      <c r="D2932" s="6" t="str">
        <f>IF(总支出!C2932="","",总支出!C2932)</f>
        <v/>
      </c>
      <c r="E2932" s="8" t="str">
        <f>IF(总支出!D2932="","",总支出!D2932)</f>
        <v/>
      </c>
      <c r="F2932" s="6" t="str">
        <f>IF(总支出!E2932="","",总支出!E2932)</f>
        <v/>
      </c>
      <c r="G2932" s="6" t="str">
        <f>IF(总支出!H2932="","",总支出!H2932)</f>
        <v/>
      </c>
      <c r="H2932" s="6" t="str">
        <f>IF(总支出!I2932="","自动",总支出!I2932)</f>
        <v>自动</v>
      </c>
      <c r="I2932" s="6" t="str">
        <f>IF(F2932="","",IFERROR(VLOOKUP(F2932,税费设置!$A$15:$B$27,2,FALSE),"含税不明"))</f>
        <v/>
      </c>
      <c r="J2932" s="6" t="str">
        <f t="shared" si="316"/>
        <v/>
      </c>
      <c r="K2932" s="6" t="str">
        <f>IF(AND(税费设置!$B$5="是",G2932="个人支出",J2932="应税"),"是","否")</f>
        <v>否</v>
      </c>
      <c r="L2932" s="8">
        <f t="shared" si="317"/>
        <v>0</v>
      </c>
      <c r="M2932" s="8">
        <f t="shared" si="318"/>
        <v>0</v>
      </c>
      <c r="N2932" s="8">
        <f t="shared" si="319"/>
        <v>0</v>
      </c>
      <c r="O2932" s="8">
        <f t="shared" si="320"/>
        <v>0</v>
      </c>
      <c r="P2932" s="8">
        <f>IF(K2932&lt;&gt;"是",0,IF(税费设置!$B$6="是",E2932/(1+税费设置!$B$10),E2932))</f>
        <v>0</v>
      </c>
      <c r="Q2932" s="8">
        <f>IF(K2932&lt;&gt;"是",0,P2932*税费设置!$B$8)</f>
        <v>0</v>
      </c>
      <c r="R2932" s="8">
        <f>IF(K2932&lt;&gt;"是",0,P2932*税费设置!$B$9)</f>
        <v>0</v>
      </c>
      <c r="S2932" s="8">
        <f t="shared" si="321"/>
        <v>0</v>
      </c>
    </row>
    <row r="2933" spans="1:19" ht="13.9">
      <c r="A2933" s="6" t="str">
        <f>IF(总支出!A2933="","",总支出!A2933)</f>
        <v/>
      </c>
      <c r="B2933" s="7" t="str">
        <f>IF(总支出!B2933="","",总支出!B2933)</f>
        <v/>
      </c>
      <c r="C2933" s="6" t="str">
        <f t="shared" si="315"/>
        <v/>
      </c>
      <c r="D2933" s="6" t="str">
        <f>IF(总支出!C2933="","",总支出!C2933)</f>
        <v/>
      </c>
      <c r="E2933" s="8" t="str">
        <f>IF(总支出!D2933="","",总支出!D2933)</f>
        <v/>
      </c>
      <c r="F2933" s="6" t="str">
        <f>IF(总支出!E2933="","",总支出!E2933)</f>
        <v/>
      </c>
      <c r="G2933" s="6" t="str">
        <f>IF(总支出!H2933="","",总支出!H2933)</f>
        <v/>
      </c>
      <c r="H2933" s="6" t="str">
        <f>IF(总支出!I2933="","自动",总支出!I2933)</f>
        <v>自动</v>
      </c>
      <c r="I2933" s="6" t="str">
        <f>IF(F2933="","",IFERROR(VLOOKUP(F2933,税费设置!$A$15:$B$27,2,FALSE),"含税不明"))</f>
        <v/>
      </c>
      <c r="J2933" s="6" t="str">
        <f t="shared" si="316"/>
        <v/>
      </c>
      <c r="K2933" s="6" t="str">
        <f>IF(AND(税费设置!$B$5="是",G2933="个人支出",J2933="应税"),"是","否")</f>
        <v>否</v>
      </c>
      <c r="L2933" s="8">
        <f t="shared" si="317"/>
        <v>0</v>
      </c>
      <c r="M2933" s="8">
        <f t="shared" si="318"/>
        <v>0</v>
      </c>
      <c r="N2933" s="8">
        <f t="shared" si="319"/>
        <v>0</v>
      </c>
      <c r="O2933" s="8">
        <f t="shared" si="320"/>
        <v>0</v>
      </c>
      <c r="P2933" s="8">
        <f>IF(K2933&lt;&gt;"是",0,IF(税费设置!$B$6="是",E2933/(1+税费设置!$B$10),E2933))</f>
        <v>0</v>
      </c>
      <c r="Q2933" s="8">
        <f>IF(K2933&lt;&gt;"是",0,P2933*税费设置!$B$8)</f>
        <v>0</v>
      </c>
      <c r="R2933" s="8">
        <f>IF(K2933&lt;&gt;"是",0,P2933*税费设置!$B$9)</f>
        <v>0</v>
      </c>
      <c r="S2933" s="8">
        <f t="shared" si="321"/>
        <v>0</v>
      </c>
    </row>
    <row r="2934" spans="1:19" ht="13.9">
      <c r="A2934" s="6" t="str">
        <f>IF(总支出!A2934="","",总支出!A2934)</f>
        <v/>
      </c>
      <c r="B2934" s="7" t="str">
        <f>IF(总支出!B2934="","",总支出!B2934)</f>
        <v/>
      </c>
      <c r="C2934" s="6" t="str">
        <f t="shared" si="315"/>
        <v/>
      </c>
      <c r="D2934" s="6" t="str">
        <f>IF(总支出!C2934="","",总支出!C2934)</f>
        <v/>
      </c>
      <c r="E2934" s="8" t="str">
        <f>IF(总支出!D2934="","",总支出!D2934)</f>
        <v/>
      </c>
      <c r="F2934" s="6" t="str">
        <f>IF(总支出!E2934="","",总支出!E2934)</f>
        <v/>
      </c>
      <c r="G2934" s="6" t="str">
        <f>IF(总支出!H2934="","",总支出!H2934)</f>
        <v/>
      </c>
      <c r="H2934" s="6" t="str">
        <f>IF(总支出!I2934="","自动",总支出!I2934)</f>
        <v>自动</v>
      </c>
      <c r="I2934" s="6" t="str">
        <f>IF(F2934="","",IFERROR(VLOOKUP(F2934,税费设置!$A$15:$B$27,2,FALSE),"含税不明"))</f>
        <v/>
      </c>
      <c r="J2934" s="6" t="str">
        <f t="shared" si="316"/>
        <v/>
      </c>
      <c r="K2934" s="6" t="str">
        <f>IF(AND(税费设置!$B$5="是",G2934="个人支出",J2934="应税"),"是","否")</f>
        <v>否</v>
      </c>
      <c r="L2934" s="8">
        <f t="shared" si="317"/>
        <v>0</v>
      </c>
      <c r="M2934" s="8">
        <f t="shared" si="318"/>
        <v>0</v>
      </c>
      <c r="N2934" s="8">
        <f t="shared" si="319"/>
        <v>0</v>
      </c>
      <c r="O2934" s="8">
        <f t="shared" si="320"/>
        <v>0</v>
      </c>
      <c r="P2934" s="8">
        <f>IF(K2934&lt;&gt;"是",0,IF(税费设置!$B$6="是",E2934/(1+税费设置!$B$10),E2934))</f>
        <v>0</v>
      </c>
      <c r="Q2934" s="8">
        <f>IF(K2934&lt;&gt;"是",0,P2934*税费设置!$B$8)</f>
        <v>0</v>
      </c>
      <c r="R2934" s="8">
        <f>IF(K2934&lt;&gt;"是",0,P2934*税费设置!$B$9)</f>
        <v>0</v>
      </c>
      <c r="S2934" s="8">
        <f t="shared" si="321"/>
        <v>0</v>
      </c>
    </row>
    <row r="2935" spans="1:19" ht="13.9">
      <c r="A2935" s="6" t="str">
        <f>IF(总支出!A2935="","",总支出!A2935)</f>
        <v/>
      </c>
      <c r="B2935" s="7" t="str">
        <f>IF(总支出!B2935="","",总支出!B2935)</f>
        <v/>
      </c>
      <c r="C2935" s="6" t="str">
        <f t="shared" si="315"/>
        <v/>
      </c>
      <c r="D2935" s="6" t="str">
        <f>IF(总支出!C2935="","",总支出!C2935)</f>
        <v/>
      </c>
      <c r="E2935" s="8" t="str">
        <f>IF(总支出!D2935="","",总支出!D2935)</f>
        <v/>
      </c>
      <c r="F2935" s="6" t="str">
        <f>IF(总支出!E2935="","",总支出!E2935)</f>
        <v/>
      </c>
      <c r="G2935" s="6" t="str">
        <f>IF(总支出!H2935="","",总支出!H2935)</f>
        <v/>
      </c>
      <c r="H2935" s="6" t="str">
        <f>IF(总支出!I2935="","自动",总支出!I2935)</f>
        <v>自动</v>
      </c>
      <c r="I2935" s="6" t="str">
        <f>IF(F2935="","",IFERROR(VLOOKUP(F2935,税费设置!$A$15:$B$27,2,FALSE),"含税不明"))</f>
        <v/>
      </c>
      <c r="J2935" s="6" t="str">
        <f t="shared" si="316"/>
        <v/>
      </c>
      <c r="K2935" s="6" t="str">
        <f>IF(AND(税费设置!$B$5="是",G2935="个人支出",J2935="应税"),"是","否")</f>
        <v>否</v>
      </c>
      <c r="L2935" s="8">
        <f t="shared" si="317"/>
        <v>0</v>
      </c>
      <c r="M2935" s="8">
        <f t="shared" si="318"/>
        <v>0</v>
      </c>
      <c r="N2935" s="8">
        <f t="shared" si="319"/>
        <v>0</v>
      </c>
      <c r="O2935" s="8">
        <f t="shared" si="320"/>
        <v>0</v>
      </c>
      <c r="P2935" s="8">
        <f>IF(K2935&lt;&gt;"是",0,IF(税费设置!$B$6="是",E2935/(1+税费设置!$B$10),E2935))</f>
        <v>0</v>
      </c>
      <c r="Q2935" s="8">
        <f>IF(K2935&lt;&gt;"是",0,P2935*税费设置!$B$8)</f>
        <v>0</v>
      </c>
      <c r="R2935" s="8">
        <f>IF(K2935&lt;&gt;"是",0,P2935*税费设置!$B$9)</f>
        <v>0</v>
      </c>
      <c r="S2935" s="8">
        <f t="shared" si="321"/>
        <v>0</v>
      </c>
    </row>
    <row r="2936" spans="1:19" ht="13.9">
      <c r="A2936" s="6" t="str">
        <f>IF(总支出!A2936="","",总支出!A2936)</f>
        <v/>
      </c>
      <c r="B2936" s="7" t="str">
        <f>IF(总支出!B2936="","",总支出!B2936)</f>
        <v/>
      </c>
      <c r="C2936" s="6" t="str">
        <f t="shared" si="315"/>
        <v/>
      </c>
      <c r="D2936" s="6" t="str">
        <f>IF(总支出!C2936="","",总支出!C2936)</f>
        <v/>
      </c>
      <c r="E2936" s="8" t="str">
        <f>IF(总支出!D2936="","",总支出!D2936)</f>
        <v/>
      </c>
      <c r="F2936" s="6" t="str">
        <f>IF(总支出!E2936="","",总支出!E2936)</f>
        <v/>
      </c>
      <c r="G2936" s="6" t="str">
        <f>IF(总支出!H2936="","",总支出!H2936)</f>
        <v/>
      </c>
      <c r="H2936" s="6" t="str">
        <f>IF(总支出!I2936="","自动",总支出!I2936)</f>
        <v>自动</v>
      </c>
      <c r="I2936" s="6" t="str">
        <f>IF(F2936="","",IFERROR(VLOOKUP(F2936,税费设置!$A$15:$B$27,2,FALSE),"含税不明"))</f>
        <v/>
      </c>
      <c r="J2936" s="6" t="str">
        <f t="shared" si="316"/>
        <v/>
      </c>
      <c r="K2936" s="6" t="str">
        <f>IF(AND(税费设置!$B$5="是",G2936="个人支出",J2936="应税"),"是","否")</f>
        <v>否</v>
      </c>
      <c r="L2936" s="8">
        <f t="shared" si="317"/>
        <v>0</v>
      </c>
      <c r="M2936" s="8">
        <f t="shared" si="318"/>
        <v>0</v>
      </c>
      <c r="N2936" s="8">
        <f t="shared" si="319"/>
        <v>0</v>
      </c>
      <c r="O2936" s="8">
        <f t="shared" si="320"/>
        <v>0</v>
      </c>
      <c r="P2936" s="8">
        <f>IF(K2936&lt;&gt;"是",0,IF(税费设置!$B$6="是",E2936/(1+税费设置!$B$10),E2936))</f>
        <v>0</v>
      </c>
      <c r="Q2936" s="8">
        <f>IF(K2936&lt;&gt;"是",0,P2936*税费设置!$B$8)</f>
        <v>0</v>
      </c>
      <c r="R2936" s="8">
        <f>IF(K2936&lt;&gt;"是",0,P2936*税费设置!$B$9)</f>
        <v>0</v>
      </c>
      <c r="S2936" s="8">
        <f t="shared" si="321"/>
        <v>0</v>
      </c>
    </row>
    <row r="2937" spans="1:19" ht="13.9">
      <c r="A2937" s="6" t="str">
        <f>IF(总支出!A2937="","",总支出!A2937)</f>
        <v/>
      </c>
      <c r="B2937" s="7" t="str">
        <f>IF(总支出!B2937="","",总支出!B2937)</f>
        <v/>
      </c>
      <c r="C2937" s="6" t="str">
        <f t="shared" si="315"/>
        <v/>
      </c>
      <c r="D2937" s="6" t="str">
        <f>IF(总支出!C2937="","",总支出!C2937)</f>
        <v/>
      </c>
      <c r="E2937" s="8" t="str">
        <f>IF(总支出!D2937="","",总支出!D2937)</f>
        <v/>
      </c>
      <c r="F2937" s="6" t="str">
        <f>IF(总支出!E2937="","",总支出!E2937)</f>
        <v/>
      </c>
      <c r="G2937" s="6" t="str">
        <f>IF(总支出!H2937="","",总支出!H2937)</f>
        <v/>
      </c>
      <c r="H2937" s="6" t="str">
        <f>IF(总支出!I2937="","自动",总支出!I2937)</f>
        <v>自动</v>
      </c>
      <c r="I2937" s="6" t="str">
        <f>IF(F2937="","",IFERROR(VLOOKUP(F2937,税费设置!$A$15:$B$27,2,FALSE),"含税不明"))</f>
        <v/>
      </c>
      <c r="J2937" s="6" t="str">
        <f t="shared" si="316"/>
        <v/>
      </c>
      <c r="K2937" s="6" t="str">
        <f>IF(AND(税费设置!$B$5="是",G2937="个人支出",J2937="应税"),"是","否")</f>
        <v>否</v>
      </c>
      <c r="L2937" s="8">
        <f t="shared" si="317"/>
        <v>0</v>
      </c>
      <c r="M2937" s="8">
        <f t="shared" si="318"/>
        <v>0</v>
      </c>
      <c r="N2937" s="8">
        <f t="shared" si="319"/>
        <v>0</v>
      </c>
      <c r="O2937" s="8">
        <f t="shared" si="320"/>
        <v>0</v>
      </c>
      <c r="P2937" s="8">
        <f>IF(K2937&lt;&gt;"是",0,IF(税费设置!$B$6="是",E2937/(1+税费设置!$B$10),E2937))</f>
        <v>0</v>
      </c>
      <c r="Q2937" s="8">
        <f>IF(K2937&lt;&gt;"是",0,P2937*税费设置!$B$8)</f>
        <v>0</v>
      </c>
      <c r="R2937" s="8">
        <f>IF(K2937&lt;&gt;"是",0,P2937*税费设置!$B$9)</f>
        <v>0</v>
      </c>
      <c r="S2937" s="8">
        <f t="shared" si="321"/>
        <v>0</v>
      </c>
    </row>
    <row r="2938" spans="1:19" ht="13.9">
      <c r="A2938" s="6" t="str">
        <f>IF(总支出!A2938="","",总支出!A2938)</f>
        <v/>
      </c>
      <c r="B2938" s="7" t="str">
        <f>IF(总支出!B2938="","",总支出!B2938)</f>
        <v/>
      </c>
      <c r="C2938" s="6" t="str">
        <f t="shared" si="315"/>
        <v/>
      </c>
      <c r="D2938" s="6" t="str">
        <f>IF(总支出!C2938="","",总支出!C2938)</f>
        <v/>
      </c>
      <c r="E2938" s="8" t="str">
        <f>IF(总支出!D2938="","",总支出!D2938)</f>
        <v/>
      </c>
      <c r="F2938" s="6" t="str">
        <f>IF(总支出!E2938="","",总支出!E2938)</f>
        <v/>
      </c>
      <c r="G2938" s="6" t="str">
        <f>IF(总支出!H2938="","",总支出!H2938)</f>
        <v/>
      </c>
      <c r="H2938" s="6" t="str">
        <f>IF(总支出!I2938="","自动",总支出!I2938)</f>
        <v>自动</v>
      </c>
      <c r="I2938" s="6" t="str">
        <f>IF(F2938="","",IFERROR(VLOOKUP(F2938,税费设置!$A$15:$B$27,2,FALSE),"含税不明"))</f>
        <v/>
      </c>
      <c r="J2938" s="6" t="str">
        <f t="shared" si="316"/>
        <v/>
      </c>
      <c r="K2938" s="6" t="str">
        <f>IF(AND(税费设置!$B$5="是",G2938="个人支出",J2938="应税"),"是","否")</f>
        <v>否</v>
      </c>
      <c r="L2938" s="8">
        <f t="shared" si="317"/>
        <v>0</v>
      </c>
      <c r="M2938" s="8">
        <f t="shared" si="318"/>
        <v>0</v>
      </c>
      <c r="N2938" s="8">
        <f t="shared" si="319"/>
        <v>0</v>
      </c>
      <c r="O2938" s="8">
        <f t="shared" si="320"/>
        <v>0</v>
      </c>
      <c r="P2938" s="8">
        <f>IF(K2938&lt;&gt;"是",0,IF(税费设置!$B$6="是",E2938/(1+税费设置!$B$10),E2938))</f>
        <v>0</v>
      </c>
      <c r="Q2938" s="8">
        <f>IF(K2938&lt;&gt;"是",0,P2938*税费设置!$B$8)</f>
        <v>0</v>
      </c>
      <c r="R2938" s="8">
        <f>IF(K2938&lt;&gt;"是",0,P2938*税费设置!$B$9)</f>
        <v>0</v>
      </c>
      <c r="S2938" s="8">
        <f t="shared" si="321"/>
        <v>0</v>
      </c>
    </row>
    <row r="2939" spans="1:19" ht="13.9">
      <c r="A2939" s="6" t="str">
        <f>IF(总支出!A2939="","",总支出!A2939)</f>
        <v/>
      </c>
      <c r="B2939" s="7" t="str">
        <f>IF(总支出!B2939="","",总支出!B2939)</f>
        <v/>
      </c>
      <c r="C2939" s="6" t="str">
        <f t="shared" si="315"/>
        <v/>
      </c>
      <c r="D2939" s="6" t="str">
        <f>IF(总支出!C2939="","",总支出!C2939)</f>
        <v/>
      </c>
      <c r="E2939" s="8" t="str">
        <f>IF(总支出!D2939="","",总支出!D2939)</f>
        <v/>
      </c>
      <c r="F2939" s="6" t="str">
        <f>IF(总支出!E2939="","",总支出!E2939)</f>
        <v/>
      </c>
      <c r="G2939" s="6" t="str">
        <f>IF(总支出!H2939="","",总支出!H2939)</f>
        <v/>
      </c>
      <c r="H2939" s="6" t="str">
        <f>IF(总支出!I2939="","自动",总支出!I2939)</f>
        <v>自动</v>
      </c>
      <c r="I2939" s="6" t="str">
        <f>IF(F2939="","",IFERROR(VLOOKUP(F2939,税费设置!$A$15:$B$27,2,FALSE),"含税不明"))</f>
        <v/>
      </c>
      <c r="J2939" s="6" t="str">
        <f t="shared" si="316"/>
        <v/>
      </c>
      <c r="K2939" s="6" t="str">
        <f>IF(AND(税费设置!$B$5="是",G2939="个人支出",J2939="应税"),"是","否")</f>
        <v>否</v>
      </c>
      <c r="L2939" s="8">
        <f t="shared" si="317"/>
        <v>0</v>
      </c>
      <c r="M2939" s="8">
        <f t="shared" si="318"/>
        <v>0</v>
      </c>
      <c r="N2939" s="8">
        <f t="shared" si="319"/>
        <v>0</v>
      </c>
      <c r="O2939" s="8">
        <f t="shared" si="320"/>
        <v>0</v>
      </c>
      <c r="P2939" s="8">
        <f>IF(K2939&lt;&gt;"是",0,IF(税费设置!$B$6="是",E2939/(1+税费设置!$B$10),E2939))</f>
        <v>0</v>
      </c>
      <c r="Q2939" s="8">
        <f>IF(K2939&lt;&gt;"是",0,P2939*税费设置!$B$8)</f>
        <v>0</v>
      </c>
      <c r="R2939" s="8">
        <f>IF(K2939&lt;&gt;"是",0,P2939*税费设置!$B$9)</f>
        <v>0</v>
      </c>
      <c r="S2939" s="8">
        <f t="shared" si="321"/>
        <v>0</v>
      </c>
    </row>
    <row r="2940" spans="1:19" ht="13.9">
      <c r="A2940" s="6" t="str">
        <f>IF(总支出!A2940="","",总支出!A2940)</f>
        <v/>
      </c>
      <c r="B2940" s="7" t="str">
        <f>IF(总支出!B2940="","",总支出!B2940)</f>
        <v/>
      </c>
      <c r="C2940" s="6" t="str">
        <f t="shared" si="315"/>
        <v/>
      </c>
      <c r="D2940" s="6" t="str">
        <f>IF(总支出!C2940="","",总支出!C2940)</f>
        <v/>
      </c>
      <c r="E2940" s="8" t="str">
        <f>IF(总支出!D2940="","",总支出!D2940)</f>
        <v/>
      </c>
      <c r="F2940" s="6" t="str">
        <f>IF(总支出!E2940="","",总支出!E2940)</f>
        <v/>
      </c>
      <c r="G2940" s="6" t="str">
        <f>IF(总支出!H2940="","",总支出!H2940)</f>
        <v/>
      </c>
      <c r="H2940" s="6" t="str">
        <f>IF(总支出!I2940="","自动",总支出!I2940)</f>
        <v>自动</v>
      </c>
      <c r="I2940" s="6" t="str">
        <f>IF(F2940="","",IFERROR(VLOOKUP(F2940,税费设置!$A$15:$B$27,2,FALSE),"含税不明"))</f>
        <v/>
      </c>
      <c r="J2940" s="6" t="str">
        <f t="shared" si="316"/>
        <v/>
      </c>
      <c r="K2940" s="6" t="str">
        <f>IF(AND(税费设置!$B$5="是",G2940="个人支出",J2940="应税"),"是","否")</f>
        <v>否</v>
      </c>
      <c r="L2940" s="8">
        <f t="shared" si="317"/>
        <v>0</v>
      </c>
      <c r="M2940" s="8">
        <f t="shared" si="318"/>
        <v>0</v>
      </c>
      <c r="N2940" s="8">
        <f t="shared" si="319"/>
        <v>0</v>
      </c>
      <c r="O2940" s="8">
        <f t="shared" si="320"/>
        <v>0</v>
      </c>
      <c r="P2940" s="8">
        <f>IF(K2940&lt;&gt;"是",0,IF(税费设置!$B$6="是",E2940/(1+税费设置!$B$10),E2940))</f>
        <v>0</v>
      </c>
      <c r="Q2940" s="8">
        <f>IF(K2940&lt;&gt;"是",0,P2940*税费设置!$B$8)</f>
        <v>0</v>
      </c>
      <c r="R2940" s="8">
        <f>IF(K2940&lt;&gt;"是",0,P2940*税费设置!$B$9)</f>
        <v>0</v>
      </c>
      <c r="S2940" s="8">
        <f t="shared" si="321"/>
        <v>0</v>
      </c>
    </row>
    <row r="2941" spans="1:19" ht="13.9">
      <c r="A2941" s="6" t="str">
        <f>IF(总支出!A2941="","",总支出!A2941)</f>
        <v/>
      </c>
      <c r="B2941" s="7" t="str">
        <f>IF(总支出!B2941="","",总支出!B2941)</f>
        <v/>
      </c>
      <c r="C2941" s="6" t="str">
        <f t="shared" si="315"/>
        <v/>
      </c>
      <c r="D2941" s="6" t="str">
        <f>IF(总支出!C2941="","",总支出!C2941)</f>
        <v/>
      </c>
      <c r="E2941" s="8" t="str">
        <f>IF(总支出!D2941="","",总支出!D2941)</f>
        <v/>
      </c>
      <c r="F2941" s="6" t="str">
        <f>IF(总支出!E2941="","",总支出!E2941)</f>
        <v/>
      </c>
      <c r="G2941" s="6" t="str">
        <f>IF(总支出!H2941="","",总支出!H2941)</f>
        <v/>
      </c>
      <c r="H2941" s="6" t="str">
        <f>IF(总支出!I2941="","自动",总支出!I2941)</f>
        <v>自动</v>
      </c>
      <c r="I2941" s="6" t="str">
        <f>IF(F2941="","",IFERROR(VLOOKUP(F2941,税费设置!$A$15:$B$27,2,FALSE),"含税不明"))</f>
        <v/>
      </c>
      <c r="J2941" s="6" t="str">
        <f t="shared" si="316"/>
        <v/>
      </c>
      <c r="K2941" s="6" t="str">
        <f>IF(AND(税费设置!$B$5="是",G2941="个人支出",J2941="应税"),"是","否")</f>
        <v>否</v>
      </c>
      <c r="L2941" s="8">
        <f t="shared" si="317"/>
        <v>0</v>
      </c>
      <c r="M2941" s="8">
        <f t="shared" si="318"/>
        <v>0</v>
      </c>
      <c r="N2941" s="8">
        <f t="shared" si="319"/>
        <v>0</v>
      </c>
      <c r="O2941" s="8">
        <f t="shared" si="320"/>
        <v>0</v>
      </c>
      <c r="P2941" s="8">
        <f>IF(K2941&lt;&gt;"是",0,IF(税费设置!$B$6="是",E2941/(1+税费设置!$B$10),E2941))</f>
        <v>0</v>
      </c>
      <c r="Q2941" s="8">
        <f>IF(K2941&lt;&gt;"是",0,P2941*税费设置!$B$8)</f>
        <v>0</v>
      </c>
      <c r="R2941" s="8">
        <f>IF(K2941&lt;&gt;"是",0,P2941*税费设置!$B$9)</f>
        <v>0</v>
      </c>
      <c r="S2941" s="8">
        <f t="shared" si="321"/>
        <v>0</v>
      </c>
    </row>
    <row r="2942" spans="1:19" ht="13.9">
      <c r="A2942" s="6" t="str">
        <f>IF(总支出!A2942="","",总支出!A2942)</f>
        <v/>
      </c>
      <c r="B2942" s="7" t="str">
        <f>IF(总支出!B2942="","",总支出!B2942)</f>
        <v/>
      </c>
      <c r="C2942" s="6" t="str">
        <f t="shared" si="315"/>
        <v/>
      </c>
      <c r="D2942" s="6" t="str">
        <f>IF(总支出!C2942="","",总支出!C2942)</f>
        <v/>
      </c>
      <c r="E2942" s="8" t="str">
        <f>IF(总支出!D2942="","",总支出!D2942)</f>
        <v/>
      </c>
      <c r="F2942" s="6" t="str">
        <f>IF(总支出!E2942="","",总支出!E2942)</f>
        <v/>
      </c>
      <c r="G2942" s="6" t="str">
        <f>IF(总支出!H2942="","",总支出!H2942)</f>
        <v/>
      </c>
      <c r="H2942" s="6" t="str">
        <f>IF(总支出!I2942="","自动",总支出!I2942)</f>
        <v>自动</v>
      </c>
      <c r="I2942" s="6" t="str">
        <f>IF(F2942="","",IFERROR(VLOOKUP(F2942,税费设置!$A$15:$B$27,2,FALSE),"含税不明"))</f>
        <v/>
      </c>
      <c r="J2942" s="6" t="str">
        <f t="shared" si="316"/>
        <v/>
      </c>
      <c r="K2942" s="6" t="str">
        <f>IF(AND(税费设置!$B$5="是",G2942="个人支出",J2942="应税"),"是","否")</f>
        <v>否</v>
      </c>
      <c r="L2942" s="8">
        <f t="shared" si="317"/>
        <v>0</v>
      </c>
      <c r="M2942" s="8">
        <f t="shared" si="318"/>
        <v>0</v>
      </c>
      <c r="N2942" s="8">
        <f t="shared" si="319"/>
        <v>0</v>
      </c>
      <c r="O2942" s="8">
        <f t="shared" si="320"/>
        <v>0</v>
      </c>
      <c r="P2942" s="8">
        <f>IF(K2942&lt;&gt;"是",0,IF(税费设置!$B$6="是",E2942/(1+税费设置!$B$10),E2942))</f>
        <v>0</v>
      </c>
      <c r="Q2942" s="8">
        <f>IF(K2942&lt;&gt;"是",0,P2942*税费设置!$B$8)</f>
        <v>0</v>
      </c>
      <c r="R2942" s="8">
        <f>IF(K2942&lt;&gt;"是",0,P2942*税费设置!$B$9)</f>
        <v>0</v>
      </c>
      <c r="S2942" s="8">
        <f t="shared" si="321"/>
        <v>0</v>
      </c>
    </row>
    <row r="2943" spans="1:19" ht="13.9">
      <c r="A2943" s="6" t="str">
        <f>IF(总支出!A2943="","",总支出!A2943)</f>
        <v/>
      </c>
      <c r="B2943" s="7" t="str">
        <f>IF(总支出!B2943="","",总支出!B2943)</f>
        <v/>
      </c>
      <c r="C2943" s="6" t="str">
        <f t="shared" si="315"/>
        <v/>
      </c>
      <c r="D2943" s="6" t="str">
        <f>IF(总支出!C2943="","",总支出!C2943)</f>
        <v/>
      </c>
      <c r="E2943" s="8" t="str">
        <f>IF(总支出!D2943="","",总支出!D2943)</f>
        <v/>
      </c>
      <c r="F2943" s="6" t="str">
        <f>IF(总支出!E2943="","",总支出!E2943)</f>
        <v/>
      </c>
      <c r="G2943" s="6" t="str">
        <f>IF(总支出!H2943="","",总支出!H2943)</f>
        <v/>
      </c>
      <c r="H2943" s="6" t="str">
        <f>IF(总支出!I2943="","自动",总支出!I2943)</f>
        <v>自动</v>
      </c>
      <c r="I2943" s="6" t="str">
        <f>IF(F2943="","",IFERROR(VLOOKUP(F2943,税费设置!$A$15:$B$27,2,FALSE),"含税不明"))</f>
        <v/>
      </c>
      <c r="J2943" s="6" t="str">
        <f t="shared" si="316"/>
        <v/>
      </c>
      <c r="K2943" s="6" t="str">
        <f>IF(AND(税费设置!$B$5="是",G2943="个人支出",J2943="应税"),"是","否")</f>
        <v>否</v>
      </c>
      <c r="L2943" s="8">
        <f t="shared" si="317"/>
        <v>0</v>
      </c>
      <c r="M2943" s="8">
        <f t="shared" si="318"/>
        <v>0</v>
      </c>
      <c r="N2943" s="8">
        <f t="shared" si="319"/>
        <v>0</v>
      </c>
      <c r="O2943" s="8">
        <f t="shared" si="320"/>
        <v>0</v>
      </c>
      <c r="P2943" s="8">
        <f>IF(K2943&lt;&gt;"是",0,IF(税费设置!$B$6="是",E2943/(1+税费设置!$B$10),E2943))</f>
        <v>0</v>
      </c>
      <c r="Q2943" s="8">
        <f>IF(K2943&lt;&gt;"是",0,P2943*税费设置!$B$8)</f>
        <v>0</v>
      </c>
      <c r="R2943" s="8">
        <f>IF(K2943&lt;&gt;"是",0,P2943*税费设置!$B$9)</f>
        <v>0</v>
      </c>
      <c r="S2943" s="8">
        <f t="shared" si="321"/>
        <v>0</v>
      </c>
    </row>
    <row r="2944" spans="1:19" ht="13.9">
      <c r="A2944" s="6" t="str">
        <f>IF(总支出!A2944="","",总支出!A2944)</f>
        <v/>
      </c>
      <c r="B2944" s="7" t="str">
        <f>IF(总支出!B2944="","",总支出!B2944)</f>
        <v/>
      </c>
      <c r="C2944" s="6" t="str">
        <f t="shared" si="315"/>
        <v/>
      </c>
      <c r="D2944" s="6" t="str">
        <f>IF(总支出!C2944="","",总支出!C2944)</f>
        <v/>
      </c>
      <c r="E2944" s="8" t="str">
        <f>IF(总支出!D2944="","",总支出!D2944)</f>
        <v/>
      </c>
      <c r="F2944" s="6" t="str">
        <f>IF(总支出!E2944="","",总支出!E2944)</f>
        <v/>
      </c>
      <c r="G2944" s="6" t="str">
        <f>IF(总支出!H2944="","",总支出!H2944)</f>
        <v/>
      </c>
      <c r="H2944" s="6" t="str">
        <f>IF(总支出!I2944="","自动",总支出!I2944)</f>
        <v>自动</v>
      </c>
      <c r="I2944" s="6" t="str">
        <f>IF(F2944="","",IFERROR(VLOOKUP(F2944,税费设置!$A$15:$B$27,2,FALSE),"含税不明"))</f>
        <v/>
      </c>
      <c r="J2944" s="6" t="str">
        <f t="shared" si="316"/>
        <v/>
      </c>
      <c r="K2944" s="6" t="str">
        <f>IF(AND(税费设置!$B$5="是",G2944="个人支出",J2944="应税"),"是","否")</f>
        <v>否</v>
      </c>
      <c r="L2944" s="8">
        <f t="shared" si="317"/>
        <v>0</v>
      </c>
      <c r="M2944" s="8">
        <f t="shared" si="318"/>
        <v>0</v>
      </c>
      <c r="N2944" s="8">
        <f t="shared" si="319"/>
        <v>0</v>
      </c>
      <c r="O2944" s="8">
        <f t="shared" si="320"/>
        <v>0</v>
      </c>
      <c r="P2944" s="8">
        <f>IF(K2944&lt;&gt;"是",0,IF(税费设置!$B$6="是",E2944/(1+税费设置!$B$10),E2944))</f>
        <v>0</v>
      </c>
      <c r="Q2944" s="8">
        <f>IF(K2944&lt;&gt;"是",0,P2944*税费设置!$B$8)</f>
        <v>0</v>
      </c>
      <c r="R2944" s="8">
        <f>IF(K2944&lt;&gt;"是",0,P2944*税费设置!$B$9)</f>
        <v>0</v>
      </c>
      <c r="S2944" s="8">
        <f t="shared" si="321"/>
        <v>0</v>
      </c>
    </row>
    <row r="2945" spans="1:19" ht="13.9">
      <c r="A2945" s="6" t="str">
        <f>IF(总支出!A2945="","",总支出!A2945)</f>
        <v/>
      </c>
      <c r="B2945" s="7" t="str">
        <f>IF(总支出!B2945="","",总支出!B2945)</f>
        <v/>
      </c>
      <c r="C2945" s="6" t="str">
        <f t="shared" si="315"/>
        <v/>
      </c>
      <c r="D2945" s="6" t="str">
        <f>IF(总支出!C2945="","",总支出!C2945)</f>
        <v/>
      </c>
      <c r="E2945" s="8" t="str">
        <f>IF(总支出!D2945="","",总支出!D2945)</f>
        <v/>
      </c>
      <c r="F2945" s="6" t="str">
        <f>IF(总支出!E2945="","",总支出!E2945)</f>
        <v/>
      </c>
      <c r="G2945" s="6" t="str">
        <f>IF(总支出!H2945="","",总支出!H2945)</f>
        <v/>
      </c>
      <c r="H2945" s="6" t="str">
        <f>IF(总支出!I2945="","自动",总支出!I2945)</f>
        <v>自动</v>
      </c>
      <c r="I2945" s="6" t="str">
        <f>IF(F2945="","",IFERROR(VLOOKUP(F2945,税费设置!$A$15:$B$27,2,FALSE),"含税不明"))</f>
        <v/>
      </c>
      <c r="J2945" s="6" t="str">
        <f t="shared" si="316"/>
        <v/>
      </c>
      <c r="K2945" s="6" t="str">
        <f>IF(AND(税费设置!$B$5="是",G2945="个人支出",J2945="应税"),"是","否")</f>
        <v>否</v>
      </c>
      <c r="L2945" s="8">
        <f t="shared" si="317"/>
        <v>0</v>
      </c>
      <c r="M2945" s="8">
        <f t="shared" si="318"/>
        <v>0</v>
      </c>
      <c r="N2945" s="8">
        <f t="shared" si="319"/>
        <v>0</v>
      </c>
      <c r="O2945" s="8">
        <f t="shared" si="320"/>
        <v>0</v>
      </c>
      <c r="P2945" s="8">
        <f>IF(K2945&lt;&gt;"是",0,IF(税费设置!$B$6="是",E2945/(1+税费设置!$B$10),E2945))</f>
        <v>0</v>
      </c>
      <c r="Q2945" s="8">
        <f>IF(K2945&lt;&gt;"是",0,P2945*税费设置!$B$8)</f>
        <v>0</v>
      </c>
      <c r="R2945" s="8">
        <f>IF(K2945&lt;&gt;"是",0,P2945*税费设置!$B$9)</f>
        <v>0</v>
      </c>
      <c r="S2945" s="8">
        <f t="shared" si="321"/>
        <v>0</v>
      </c>
    </row>
    <row r="2946" spans="1:19" ht="13.9">
      <c r="A2946" s="6" t="str">
        <f>IF(总支出!A2946="","",总支出!A2946)</f>
        <v/>
      </c>
      <c r="B2946" s="7" t="str">
        <f>IF(总支出!B2946="","",总支出!B2946)</f>
        <v/>
      </c>
      <c r="C2946" s="6" t="str">
        <f t="shared" si="315"/>
        <v/>
      </c>
      <c r="D2946" s="6" t="str">
        <f>IF(总支出!C2946="","",总支出!C2946)</f>
        <v/>
      </c>
      <c r="E2946" s="8" t="str">
        <f>IF(总支出!D2946="","",总支出!D2946)</f>
        <v/>
      </c>
      <c r="F2946" s="6" t="str">
        <f>IF(总支出!E2946="","",总支出!E2946)</f>
        <v/>
      </c>
      <c r="G2946" s="6" t="str">
        <f>IF(总支出!H2946="","",总支出!H2946)</f>
        <v/>
      </c>
      <c r="H2946" s="6" t="str">
        <f>IF(总支出!I2946="","自动",总支出!I2946)</f>
        <v>自动</v>
      </c>
      <c r="I2946" s="6" t="str">
        <f>IF(F2946="","",IFERROR(VLOOKUP(F2946,税费设置!$A$15:$B$27,2,FALSE),"含税不明"))</f>
        <v/>
      </c>
      <c r="J2946" s="6" t="str">
        <f t="shared" si="316"/>
        <v/>
      </c>
      <c r="K2946" s="6" t="str">
        <f>IF(AND(税费设置!$B$5="是",G2946="个人支出",J2946="应税"),"是","否")</f>
        <v>否</v>
      </c>
      <c r="L2946" s="8">
        <f t="shared" si="317"/>
        <v>0</v>
      </c>
      <c r="M2946" s="8">
        <f t="shared" si="318"/>
        <v>0</v>
      </c>
      <c r="N2946" s="8">
        <f t="shared" si="319"/>
        <v>0</v>
      </c>
      <c r="O2946" s="8">
        <f t="shared" si="320"/>
        <v>0</v>
      </c>
      <c r="P2946" s="8">
        <f>IF(K2946&lt;&gt;"是",0,IF(税费设置!$B$6="是",E2946/(1+税费设置!$B$10),E2946))</f>
        <v>0</v>
      </c>
      <c r="Q2946" s="8">
        <f>IF(K2946&lt;&gt;"是",0,P2946*税费设置!$B$8)</f>
        <v>0</v>
      </c>
      <c r="R2946" s="8">
        <f>IF(K2946&lt;&gt;"是",0,P2946*税费设置!$B$9)</f>
        <v>0</v>
      </c>
      <c r="S2946" s="8">
        <f t="shared" si="321"/>
        <v>0</v>
      </c>
    </row>
    <row r="2947" spans="1:19" ht="13.9">
      <c r="A2947" s="6" t="str">
        <f>IF(总支出!A2947="","",总支出!A2947)</f>
        <v/>
      </c>
      <c r="B2947" s="7" t="str">
        <f>IF(总支出!B2947="","",总支出!B2947)</f>
        <v/>
      </c>
      <c r="C2947" s="6" t="str">
        <f t="shared" si="315"/>
        <v/>
      </c>
      <c r="D2947" s="6" t="str">
        <f>IF(总支出!C2947="","",总支出!C2947)</f>
        <v/>
      </c>
      <c r="E2947" s="8" t="str">
        <f>IF(总支出!D2947="","",总支出!D2947)</f>
        <v/>
      </c>
      <c r="F2947" s="6" t="str">
        <f>IF(总支出!E2947="","",总支出!E2947)</f>
        <v/>
      </c>
      <c r="G2947" s="6" t="str">
        <f>IF(总支出!H2947="","",总支出!H2947)</f>
        <v/>
      </c>
      <c r="H2947" s="6" t="str">
        <f>IF(总支出!I2947="","自动",总支出!I2947)</f>
        <v>自动</v>
      </c>
      <c r="I2947" s="6" t="str">
        <f>IF(F2947="","",IFERROR(VLOOKUP(F2947,税费设置!$A$15:$B$27,2,FALSE),"含税不明"))</f>
        <v/>
      </c>
      <c r="J2947" s="6" t="str">
        <f t="shared" si="316"/>
        <v/>
      </c>
      <c r="K2947" s="6" t="str">
        <f>IF(AND(税费设置!$B$5="是",G2947="个人支出",J2947="应税"),"是","否")</f>
        <v>否</v>
      </c>
      <c r="L2947" s="8">
        <f t="shared" si="317"/>
        <v>0</v>
      </c>
      <c r="M2947" s="8">
        <f t="shared" si="318"/>
        <v>0</v>
      </c>
      <c r="N2947" s="8">
        <f t="shared" si="319"/>
        <v>0</v>
      </c>
      <c r="O2947" s="8">
        <f t="shared" si="320"/>
        <v>0</v>
      </c>
      <c r="P2947" s="8">
        <f>IF(K2947&lt;&gt;"是",0,IF(税费设置!$B$6="是",E2947/(1+税费设置!$B$10),E2947))</f>
        <v>0</v>
      </c>
      <c r="Q2947" s="8">
        <f>IF(K2947&lt;&gt;"是",0,P2947*税费设置!$B$8)</f>
        <v>0</v>
      </c>
      <c r="R2947" s="8">
        <f>IF(K2947&lt;&gt;"是",0,P2947*税费设置!$B$9)</f>
        <v>0</v>
      </c>
      <c r="S2947" s="8">
        <f t="shared" si="321"/>
        <v>0</v>
      </c>
    </row>
    <row r="2948" spans="1:19" ht="13.9">
      <c r="A2948" s="6" t="str">
        <f>IF(总支出!A2948="","",总支出!A2948)</f>
        <v/>
      </c>
      <c r="B2948" s="7" t="str">
        <f>IF(总支出!B2948="","",总支出!B2948)</f>
        <v/>
      </c>
      <c r="C2948" s="6" t="str">
        <f t="shared" ref="C2948:C3011" si="322">IF(B2948="","",TEXT(B2948,"yyyy-mm"))</f>
        <v/>
      </c>
      <c r="D2948" s="6" t="str">
        <f>IF(总支出!C2948="","",总支出!C2948)</f>
        <v/>
      </c>
      <c r="E2948" s="8" t="str">
        <f>IF(总支出!D2948="","",总支出!D2948)</f>
        <v/>
      </c>
      <c r="F2948" s="6" t="str">
        <f>IF(总支出!E2948="","",总支出!E2948)</f>
        <v/>
      </c>
      <c r="G2948" s="6" t="str">
        <f>IF(总支出!H2948="","",总支出!H2948)</f>
        <v/>
      </c>
      <c r="H2948" s="6" t="str">
        <f>IF(总支出!I2948="","自动",总支出!I2948)</f>
        <v>自动</v>
      </c>
      <c r="I2948" s="6" t="str">
        <f>IF(F2948="","",IFERROR(VLOOKUP(F2948,税费设置!$A$15:$B$27,2,FALSE),"含税不明"))</f>
        <v/>
      </c>
      <c r="J2948" s="6" t="str">
        <f t="shared" ref="J2948:J3011" si="323">IF(D2948="","",IF(H2948="自动",I2948,H2948))</f>
        <v/>
      </c>
      <c r="K2948" s="6" t="str">
        <f>IF(AND(税费设置!$B$5="是",G2948="个人支出",J2948="应税"),"是","否")</f>
        <v>否</v>
      </c>
      <c r="L2948" s="8">
        <f t="shared" ref="L2948:L3011" si="324">IF(K2948="是",E2948,0)</f>
        <v>0</v>
      </c>
      <c r="M2948" s="8">
        <f t="shared" ref="M2948:M3011" si="325">IF(AND(G2948="个人支出",J2948="零税率"),E2948,0)</f>
        <v>0</v>
      </c>
      <c r="N2948" s="8">
        <f t="shared" ref="N2948:N3011" si="326">IF(AND(G2948="个人支出",J2948="免税"),E2948,0)</f>
        <v>0</v>
      </c>
      <c r="O2948" s="8">
        <f t="shared" ref="O2948:O3011" si="327">IF(AND(G2948="个人支出",OR(J2948="含税不明",J2948="不适用")),E2948,0)</f>
        <v>0</v>
      </c>
      <c r="P2948" s="8">
        <f>IF(K2948&lt;&gt;"是",0,IF(税费设置!$B$6="是",E2948/(1+税费设置!$B$10),E2948))</f>
        <v>0</v>
      </c>
      <c r="Q2948" s="8">
        <f>IF(K2948&lt;&gt;"是",0,P2948*税费设置!$B$8)</f>
        <v>0</v>
      </c>
      <c r="R2948" s="8">
        <f>IF(K2948&lt;&gt;"是",0,P2948*税费设置!$B$9)</f>
        <v>0</v>
      </c>
      <c r="S2948" s="8">
        <f t="shared" ref="S2948:S3011" si="328">Q2948+R2948</f>
        <v>0</v>
      </c>
    </row>
    <row r="2949" spans="1:19" ht="13.9">
      <c r="A2949" s="6" t="str">
        <f>IF(总支出!A2949="","",总支出!A2949)</f>
        <v/>
      </c>
      <c r="B2949" s="7" t="str">
        <f>IF(总支出!B2949="","",总支出!B2949)</f>
        <v/>
      </c>
      <c r="C2949" s="6" t="str">
        <f t="shared" si="322"/>
        <v/>
      </c>
      <c r="D2949" s="6" t="str">
        <f>IF(总支出!C2949="","",总支出!C2949)</f>
        <v/>
      </c>
      <c r="E2949" s="8" t="str">
        <f>IF(总支出!D2949="","",总支出!D2949)</f>
        <v/>
      </c>
      <c r="F2949" s="6" t="str">
        <f>IF(总支出!E2949="","",总支出!E2949)</f>
        <v/>
      </c>
      <c r="G2949" s="6" t="str">
        <f>IF(总支出!H2949="","",总支出!H2949)</f>
        <v/>
      </c>
      <c r="H2949" s="6" t="str">
        <f>IF(总支出!I2949="","自动",总支出!I2949)</f>
        <v>自动</v>
      </c>
      <c r="I2949" s="6" t="str">
        <f>IF(F2949="","",IFERROR(VLOOKUP(F2949,税费设置!$A$15:$B$27,2,FALSE),"含税不明"))</f>
        <v/>
      </c>
      <c r="J2949" s="6" t="str">
        <f t="shared" si="323"/>
        <v/>
      </c>
      <c r="K2949" s="6" t="str">
        <f>IF(AND(税费设置!$B$5="是",G2949="个人支出",J2949="应税"),"是","否")</f>
        <v>否</v>
      </c>
      <c r="L2949" s="8">
        <f t="shared" si="324"/>
        <v>0</v>
      </c>
      <c r="M2949" s="8">
        <f t="shared" si="325"/>
        <v>0</v>
      </c>
      <c r="N2949" s="8">
        <f t="shared" si="326"/>
        <v>0</v>
      </c>
      <c r="O2949" s="8">
        <f t="shared" si="327"/>
        <v>0</v>
      </c>
      <c r="P2949" s="8">
        <f>IF(K2949&lt;&gt;"是",0,IF(税费设置!$B$6="是",E2949/(1+税费设置!$B$10),E2949))</f>
        <v>0</v>
      </c>
      <c r="Q2949" s="8">
        <f>IF(K2949&lt;&gt;"是",0,P2949*税费设置!$B$8)</f>
        <v>0</v>
      </c>
      <c r="R2949" s="8">
        <f>IF(K2949&lt;&gt;"是",0,P2949*税费设置!$B$9)</f>
        <v>0</v>
      </c>
      <c r="S2949" s="8">
        <f t="shared" si="328"/>
        <v>0</v>
      </c>
    </row>
    <row r="2950" spans="1:19" ht="13.9">
      <c r="A2950" s="6" t="str">
        <f>IF(总支出!A2950="","",总支出!A2950)</f>
        <v/>
      </c>
      <c r="B2950" s="7" t="str">
        <f>IF(总支出!B2950="","",总支出!B2950)</f>
        <v/>
      </c>
      <c r="C2950" s="6" t="str">
        <f t="shared" si="322"/>
        <v/>
      </c>
      <c r="D2950" s="6" t="str">
        <f>IF(总支出!C2950="","",总支出!C2950)</f>
        <v/>
      </c>
      <c r="E2950" s="8" t="str">
        <f>IF(总支出!D2950="","",总支出!D2950)</f>
        <v/>
      </c>
      <c r="F2950" s="6" t="str">
        <f>IF(总支出!E2950="","",总支出!E2950)</f>
        <v/>
      </c>
      <c r="G2950" s="6" t="str">
        <f>IF(总支出!H2950="","",总支出!H2950)</f>
        <v/>
      </c>
      <c r="H2950" s="6" t="str">
        <f>IF(总支出!I2950="","自动",总支出!I2950)</f>
        <v>自动</v>
      </c>
      <c r="I2950" s="6" t="str">
        <f>IF(F2950="","",IFERROR(VLOOKUP(F2950,税费设置!$A$15:$B$27,2,FALSE),"含税不明"))</f>
        <v/>
      </c>
      <c r="J2950" s="6" t="str">
        <f t="shared" si="323"/>
        <v/>
      </c>
      <c r="K2950" s="6" t="str">
        <f>IF(AND(税费设置!$B$5="是",G2950="个人支出",J2950="应税"),"是","否")</f>
        <v>否</v>
      </c>
      <c r="L2950" s="8">
        <f t="shared" si="324"/>
        <v>0</v>
      </c>
      <c r="M2950" s="8">
        <f t="shared" si="325"/>
        <v>0</v>
      </c>
      <c r="N2950" s="8">
        <f t="shared" si="326"/>
        <v>0</v>
      </c>
      <c r="O2950" s="8">
        <f t="shared" si="327"/>
        <v>0</v>
      </c>
      <c r="P2950" s="8">
        <f>IF(K2950&lt;&gt;"是",0,IF(税费设置!$B$6="是",E2950/(1+税费设置!$B$10),E2950))</f>
        <v>0</v>
      </c>
      <c r="Q2950" s="8">
        <f>IF(K2950&lt;&gt;"是",0,P2950*税费设置!$B$8)</f>
        <v>0</v>
      </c>
      <c r="R2950" s="8">
        <f>IF(K2950&lt;&gt;"是",0,P2950*税费设置!$B$9)</f>
        <v>0</v>
      </c>
      <c r="S2950" s="8">
        <f t="shared" si="328"/>
        <v>0</v>
      </c>
    </row>
    <row r="2951" spans="1:19" ht="13.9">
      <c r="A2951" s="6" t="str">
        <f>IF(总支出!A2951="","",总支出!A2951)</f>
        <v/>
      </c>
      <c r="B2951" s="7" t="str">
        <f>IF(总支出!B2951="","",总支出!B2951)</f>
        <v/>
      </c>
      <c r="C2951" s="6" t="str">
        <f t="shared" si="322"/>
        <v/>
      </c>
      <c r="D2951" s="6" t="str">
        <f>IF(总支出!C2951="","",总支出!C2951)</f>
        <v/>
      </c>
      <c r="E2951" s="8" t="str">
        <f>IF(总支出!D2951="","",总支出!D2951)</f>
        <v/>
      </c>
      <c r="F2951" s="6" t="str">
        <f>IF(总支出!E2951="","",总支出!E2951)</f>
        <v/>
      </c>
      <c r="G2951" s="6" t="str">
        <f>IF(总支出!H2951="","",总支出!H2951)</f>
        <v/>
      </c>
      <c r="H2951" s="6" t="str">
        <f>IF(总支出!I2951="","自动",总支出!I2951)</f>
        <v>自动</v>
      </c>
      <c r="I2951" s="6" t="str">
        <f>IF(F2951="","",IFERROR(VLOOKUP(F2951,税费设置!$A$15:$B$27,2,FALSE),"含税不明"))</f>
        <v/>
      </c>
      <c r="J2951" s="6" t="str">
        <f t="shared" si="323"/>
        <v/>
      </c>
      <c r="K2951" s="6" t="str">
        <f>IF(AND(税费设置!$B$5="是",G2951="个人支出",J2951="应税"),"是","否")</f>
        <v>否</v>
      </c>
      <c r="L2951" s="8">
        <f t="shared" si="324"/>
        <v>0</v>
      </c>
      <c r="M2951" s="8">
        <f t="shared" si="325"/>
        <v>0</v>
      </c>
      <c r="N2951" s="8">
        <f t="shared" si="326"/>
        <v>0</v>
      </c>
      <c r="O2951" s="8">
        <f t="shared" si="327"/>
        <v>0</v>
      </c>
      <c r="P2951" s="8">
        <f>IF(K2951&lt;&gt;"是",0,IF(税费设置!$B$6="是",E2951/(1+税费设置!$B$10),E2951))</f>
        <v>0</v>
      </c>
      <c r="Q2951" s="8">
        <f>IF(K2951&lt;&gt;"是",0,P2951*税费设置!$B$8)</f>
        <v>0</v>
      </c>
      <c r="R2951" s="8">
        <f>IF(K2951&lt;&gt;"是",0,P2951*税费设置!$B$9)</f>
        <v>0</v>
      </c>
      <c r="S2951" s="8">
        <f t="shared" si="328"/>
        <v>0</v>
      </c>
    </row>
    <row r="2952" spans="1:19" ht="13.9">
      <c r="A2952" s="6" t="str">
        <f>IF(总支出!A2952="","",总支出!A2952)</f>
        <v/>
      </c>
      <c r="B2952" s="7" t="str">
        <f>IF(总支出!B2952="","",总支出!B2952)</f>
        <v/>
      </c>
      <c r="C2952" s="6" t="str">
        <f t="shared" si="322"/>
        <v/>
      </c>
      <c r="D2952" s="6" t="str">
        <f>IF(总支出!C2952="","",总支出!C2952)</f>
        <v/>
      </c>
      <c r="E2952" s="8" t="str">
        <f>IF(总支出!D2952="","",总支出!D2952)</f>
        <v/>
      </c>
      <c r="F2952" s="6" t="str">
        <f>IF(总支出!E2952="","",总支出!E2952)</f>
        <v/>
      </c>
      <c r="G2952" s="6" t="str">
        <f>IF(总支出!H2952="","",总支出!H2952)</f>
        <v/>
      </c>
      <c r="H2952" s="6" t="str">
        <f>IF(总支出!I2952="","自动",总支出!I2952)</f>
        <v>自动</v>
      </c>
      <c r="I2952" s="6" t="str">
        <f>IF(F2952="","",IFERROR(VLOOKUP(F2952,税费设置!$A$15:$B$27,2,FALSE),"含税不明"))</f>
        <v/>
      </c>
      <c r="J2952" s="6" t="str">
        <f t="shared" si="323"/>
        <v/>
      </c>
      <c r="K2952" s="6" t="str">
        <f>IF(AND(税费设置!$B$5="是",G2952="个人支出",J2952="应税"),"是","否")</f>
        <v>否</v>
      </c>
      <c r="L2952" s="8">
        <f t="shared" si="324"/>
        <v>0</v>
      </c>
      <c r="M2952" s="8">
        <f t="shared" si="325"/>
        <v>0</v>
      </c>
      <c r="N2952" s="8">
        <f t="shared" si="326"/>
        <v>0</v>
      </c>
      <c r="O2952" s="8">
        <f t="shared" si="327"/>
        <v>0</v>
      </c>
      <c r="P2952" s="8">
        <f>IF(K2952&lt;&gt;"是",0,IF(税费设置!$B$6="是",E2952/(1+税费设置!$B$10),E2952))</f>
        <v>0</v>
      </c>
      <c r="Q2952" s="8">
        <f>IF(K2952&lt;&gt;"是",0,P2952*税费设置!$B$8)</f>
        <v>0</v>
      </c>
      <c r="R2952" s="8">
        <f>IF(K2952&lt;&gt;"是",0,P2952*税费设置!$B$9)</f>
        <v>0</v>
      </c>
      <c r="S2952" s="8">
        <f t="shared" si="328"/>
        <v>0</v>
      </c>
    </row>
    <row r="2953" spans="1:19" ht="13.9">
      <c r="A2953" s="6" t="str">
        <f>IF(总支出!A2953="","",总支出!A2953)</f>
        <v/>
      </c>
      <c r="B2953" s="7" t="str">
        <f>IF(总支出!B2953="","",总支出!B2953)</f>
        <v/>
      </c>
      <c r="C2953" s="6" t="str">
        <f t="shared" si="322"/>
        <v/>
      </c>
      <c r="D2953" s="6" t="str">
        <f>IF(总支出!C2953="","",总支出!C2953)</f>
        <v/>
      </c>
      <c r="E2953" s="8" t="str">
        <f>IF(总支出!D2953="","",总支出!D2953)</f>
        <v/>
      </c>
      <c r="F2953" s="6" t="str">
        <f>IF(总支出!E2953="","",总支出!E2953)</f>
        <v/>
      </c>
      <c r="G2953" s="6" t="str">
        <f>IF(总支出!H2953="","",总支出!H2953)</f>
        <v/>
      </c>
      <c r="H2953" s="6" t="str">
        <f>IF(总支出!I2953="","自动",总支出!I2953)</f>
        <v>自动</v>
      </c>
      <c r="I2953" s="6" t="str">
        <f>IF(F2953="","",IFERROR(VLOOKUP(F2953,税费设置!$A$15:$B$27,2,FALSE),"含税不明"))</f>
        <v/>
      </c>
      <c r="J2953" s="6" t="str">
        <f t="shared" si="323"/>
        <v/>
      </c>
      <c r="K2953" s="6" t="str">
        <f>IF(AND(税费设置!$B$5="是",G2953="个人支出",J2953="应税"),"是","否")</f>
        <v>否</v>
      </c>
      <c r="L2953" s="8">
        <f t="shared" si="324"/>
        <v>0</v>
      </c>
      <c r="M2953" s="8">
        <f t="shared" si="325"/>
        <v>0</v>
      </c>
      <c r="N2953" s="8">
        <f t="shared" si="326"/>
        <v>0</v>
      </c>
      <c r="O2953" s="8">
        <f t="shared" si="327"/>
        <v>0</v>
      </c>
      <c r="P2953" s="8">
        <f>IF(K2953&lt;&gt;"是",0,IF(税费设置!$B$6="是",E2953/(1+税费设置!$B$10),E2953))</f>
        <v>0</v>
      </c>
      <c r="Q2953" s="8">
        <f>IF(K2953&lt;&gt;"是",0,P2953*税费设置!$B$8)</f>
        <v>0</v>
      </c>
      <c r="R2953" s="8">
        <f>IF(K2953&lt;&gt;"是",0,P2953*税费设置!$B$9)</f>
        <v>0</v>
      </c>
      <c r="S2953" s="8">
        <f t="shared" si="328"/>
        <v>0</v>
      </c>
    </row>
    <row r="2954" spans="1:19" ht="13.9">
      <c r="A2954" s="6" t="str">
        <f>IF(总支出!A2954="","",总支出!A2954)</f>
        <v/>
      </c>
      <c r="B2954" s="7" t="str">
        <f>IF(总支出!B2954="","",总支出!B2954)</f>
        <v/>
      </c>
      <c r="C2954" s="6" t="str">
        <f t="shared" si="322"/>
        <v/>
      </c>
      <c r="D2954" s="6" t="str">
        <f>IF(总支出!C2954="","",总支出!C2954)</f>
        <v/>
      </c>
      <c r="E2954" s="8" t="str">
        <f>IF(总支出!D2954="","",总支出!D2954)</f>
        <v/>
      </c>
      <c r="F2954" s="6" t="str">
        <f>IF(总支出!E2954="","",总支出!E2954)</f>
        <v/>
      </c>
      <c r="G2954" s="6" t="str">
        <f>IF(总支出!H2954="","",总支出!H2954)</f>
        <v/>
      </c>
      <c r="H2954" s="6" t="str">
        <f>IF(总支出!I2954="","自动",总支出!I2954)</f>
        <v>自动</v>
      </c>
      <c r="I2954" s="6" t="str">
        <f>IF(F2954="","",IFERROR(VLOOKUP(F2954,税费设置!$A$15:$B$27,2,FALSE),"含税不明"))</f>
        <v/>
      </c>
      <c r="J2954" s="6" t="str">
        <f t="shared" si="323"/>
        <v/>
      </c>
      <c r="K2954" s="6" t="str">
        <f>IF(AND(税费设置!$B$5="是",G2954="个人支出",J2954="应税"),"是","否")</f>
        <v>否</v>
      </c>
      <c r="L2954" s="8">
        <f t="shared" si="324"/>
        <v>0</v>
      </c>
      <c r="M2954" s="8">
        <f t="shared" si="325"/>
        <v>0</v>
      </c>
      <c r="N2954" s="8">
        <f t="shared" si="326"/>
        <v>0</v>
      </c>
      <c r="O2954" s="8">
        <f t="shared" si="327"/>
        <v>0</v>
      </c>
      <c r="P2954" s="8">
        <f>IF(K2954&lt;&gt;"是",0,IF(税费设置!$B$6="是",E2954/(1+税费设置!$B$10),E2954))</f>
        <v>0</v>
      </c>
      <c r="Q2954" s="8">
        <f>IF(K2954&lt;&gt;"是",0,P2954*税费设置!$B$8)</f>
        <v>0</v>
      </c>
      <c r="R2954" s="8">
        <f>IF(K2954&lt;&gt;"是",0,P2954*税费设置!$B$9)</f>
        <v>0</v>
      </c>
      <c r="S2954" s="8">
        <f t="shared" si="328"/>
        <v>0</v>
      </c>
    </row>
    <row r="2955" spans="1:19" ht="13.9">
      <c r="A2955" s="6" t="str">
        <f>IF(总支出!A2955="","",总支出!A2955)</f>
        <v/>
      </c>
      <c r="B2955" s="7" t="str">
        <f>IF(总支出!B2955="","",总支出!B2955)</f>
        <v/>
      </c>
      <c r="C2955" s="6" t="str">
        <f t="shared" si="322"/>
        <v/>
      </c>
      <c r="D2955" s="6" t="str">
        <f>IF(总支出!C2955="","",总支出!C2955)</f>
        <v/>
      </c>
      <c r="E2955" s="8" t="str">
        <f>IF(总支出!D2955="","",总支出!D2955)</f>
        <v/>
      </c>
      <c r="F2955" s="6" t="str">
        <f>IF(总支出!E2955="","",总支出!E2955)</f>
        <v/>
      </c>
      <c r="G2955" s="6" t="str">
        <f>IF(总支出!H2955="","",总支出!H2955)</f>
        <v/>
      </c>
      <c r="H2955" s="6" t="str">
        <f>IF(总支出!I2955="","自动",总支出!I2955)</f>
        <v>自动</v>
      </c>
      <c r="I2955" s="6" t="str">
        <f>IF(F2955="","",IFERROR(VLOOKUP(F2955,税费设置!$A$15:$B$27,2,FALSE),"含税不明"))</f>
        <v/>
      </c>
      <c r="J2955" s="6" t="str">
        <f t="shared" si="323"/>
        <v/>
      </c>
      <c r="K2955" s="6" t="str">
        <f>IF(AND(税费设置!$B$5="是",G2955="个人支出",J2955="应税"),"是","否")</f>
        <v>否</v>
      </c>
      <c r="L2955" s="8">
        <f t="shared" si="324"/>
        <v>0</v>
      </c>
      <c r="M2955" s="8">
        <f t="shared" si="325"/>
        <v>0</v>
      </c>
      <c r="N2955" s="8">
        <f t="shared" si="326"/>
        <v>0</v>
      </c>
      <c r="O2955" s="8">
        <f t="shared" si="327"/>
        <v>0</v>
      </c>
      <c r="P2955" s="8">
        <f>IF(K2955&lt;&gt;"是",0,IF(税费设置!$B$6="是",E2955/(1+税费设置!$B$10),E2955))</f>
        <v>0</v>
      </c>
      <c r="Q2955" s="8">
        <f>IF(K2955&lt;&gt;"是",0,P2955*税费设置!$B$8)</f>
        <v>0</v>
      </c>
      <c r="R2955" s="8">
        <f>IF(K2955&lt;&gt;"是",0,P2955*税费设置!$B$9)</f>
        <v>0</v>
      </c>
      <c r="S2955" s="8">
        <f t="shared" si="328"/>
        <v>0</v>
      </c>
    </row>
    <row r="2956" spans="1:19" ht="13.9">
      <c r="A2956" s="6" t="str">
        <f>IF(总支出!A2956="","",总支出!A2956)</f>
        <v/>
      </c>
      <c r="B2956" s="7" t="str">
        <f>IF(总支出!B2956="","",总支出!B2956)</f>
        <v/>
      </c>
      <c r="C2956" s="6" t="str">
        <f t="shared" si="322"/>
        <v/>
      </c>
      <c r="D2956" s="6" t="str">
        <f>IF(总支出!C2956="","",总支出!C2956)</f>
        <v/>
      </c>
      <c r="E2956" s="8" t="str">
        <f>IF(总支出!D2956="","",总支出!D2956)</f>
        <v/>
      </c>
      <c r="F2956" s="6" t="str">
        <f>IF(总支出!E2956="","",总支出!E2956)</f>
        <v/>
      </c>
      <c r="G2956" s="6" t="str">
        <f>IF(总支出!H2956="","",总支出!H2956)</f>
        <v/>
      </c>
      <c r="H2956" s="6" t="str">
        <f>IF(总支出!I2956="","自动",总支出!I2956)</f>
        <v>自动</v>
      </c>
      <c r="I2956" s="6" t="str">
        <f>IF(F2956="","",IFERROR(VLOOKUP(F2956,税费设置!$A$15:$B$27,2,FALSE),"含税不明"))</f>
        <v/>
      </c>
      <c r="J2956" s="6" t="str">
        <f t="shared" si="323"/>
        <v/>
      </c>
      <c r="K2956" s="6" t="str">
        <f>IF(AND(税费设置!$B$5="是",G2956="个人支出",J2956="应税"),"是","否")</f>
        <v>否</v>
      </c>
      <c r="L2956" s="8">
        <f t="shared" si="324"/>
        <v>0</v>
      </c>
      <c r="M2956" s="8">
        <f t="shared" si="325"/>
        <v>0</v>
      </c>
      <c r="N2956" s="8">
        <f t="shared" si="326"/>
        <v>0</v>
      </c>
      <c r="O2956" s="8">
        <f t="shared" si="327"/>
        <v>0</v>
      </c>
      <c r="P2956" s="8">
        <f>IF(K2956&lt;&gt;"是",0,IF(税费设置!$B$6="是",E2956/(1+税费设置!$B$10),E2956))</f>
        <v>0</v>
      </c>
      <c r="Q2956" s="8">
        <f>IF(K2956&lt;&gt;"是",0,P2956*税费设置!$B$8)</f>
        <v>0</v>
      </c>
      <c r="R2956" s="8">
        <f>IF(K2956&lt;&gt;"是",0,P2956*税费设置!$B$9)</f>
        <v>0</v>
      </c>
      <c r="S2956" s="8">
        <f t="shared" si="328"/>
        <v>0</v>
      </c>
    </row>
    <row r="2957" spans="1:19" ht="13.9">
      <c r="A2957" s="6" t="str">
        <f>IF(总支出!A2957="","",总支出!A2957)</f>
        <v/>
      </c>
      <c r="B2957" s="7" t="str">
        <f>IF(总支出!B2957="","",总支出!B2957)</f>
        <v/>
      </c>
      <c r="C2957" s="6" t="str">
        <f t="shared" si="322"/>
        <v/>
      </c>
      <c r="D2957" s="6" t="str">
        <f>IF(总支出!C2957="","",总支出!C2957)</f>
        <v/>
      </c>
      <c r="E2957" s="8" t="str">
        <f>IF(总支出!D2957="","",总支出!D2957)</f>
        <v/>
      </c>
      <c r="F2957" s="6" t="str">
        <f>IF(总支出!E2957="","",总支出!E2957)</f>
        <v/>
      </c>
      <c r="G2957" s="6" t="str">
        <f>IF(总支出!H2957="","",总支出!H2957)</f>
        <v/>
      </c>
      <c r="H2957" s="6" t="str">
        <f>IF(总支出!I2957="","自动",总支出!I2957)</f>
        <v>自动</v>
      </c>
      <c r="I2957" s="6" t="str">
        <f>IF(F2957="","",IFERROR(VLOOKUP(F2957,税费设置!$A$15:$B$27,2,FALSE),"含税不明"))</f>
        <v/>
      </c>
      <c r="J2957" s="6" t="str">
        <f t="shared" si="323"/>
        <v/>
      </c>
      <c r="K2957" s="6" t="str">
        <f>IF(AND(税费设置!$B$5="是",G2957="个人支出",J2957="应税"),"是","否")</f>
        <v>否</v>
      </c>
      <c r="L2957" s="8">
        <f t="shared" si="324"/>
        <v>0</v>
      </c>
      <c r="M2957" s="8">
        <f t="shared" si="325"/>
        <v>0</v>
      </c>
      <c r="N2957" s="8">
        <f t="shared" si="326"/>
        <v>0</v>
      </c>
      <c r="O2957" s="8">
        <f t="shared" si="327"/>
        <v>0</v>
      </c>
      <c r="P2957" s="8">
        <f>IF(K2957&lt;&gt;"是",0,IF(税费设置!$B$6="是",E2957/(1+税费设置!$B$10),E2957))</f>
        <v>0</v>
      </c>
      <c r="Q2957" s="8">
        <f>IF(K2957&lt;&gt;"是",0,P2957*税费设置!$B$8)</f>
        <v>0</v>
      </c>
      <c r="R2957" s="8">
        <f>IF(K2957&lt;&gt;"是",0,P2957*税费设置!$B$9)</f>
        <v>0</v>
      </c>
      <c r="S2957" s="8">
        <f t="shared" si="328"/>
        <v>0</v>
      </c>
    </row>
    <row r="2958" spans="1:19" ht="13.9">
      <c r="A2958" s="6" t="str">
        <f>IF(总支出!A2958="","",总支出!A2958)</f>
        <v/>
      </c>
      <c r="B2958" s="7" t="str">
        <f>IF(总支出!B2958="","",总支出!B2958)</f>
        <v/>
      </c>
      <c r="C2958" s="6" t="str">
        <f t="shared" si="322"/>
        <v/>
      </c>
      <c r="D2958" s="6" t="str">
        <f>IF(总支出!C2958="","",总支出!C2958)</f>
        <v/>
      </c>
      <c r="E2958" s="8" t="str">
        <f>IF(总支出!D2958="","",总支出!D2958)</f>
        <v/>
      </c>
      <c r="F2958" s="6" t="str">
        <f>IF(总支出!E2958="","",总支出!E2958)</f>
        <v/>
      </c>
      <c r="G2958" s="6" t="str">
        <f>IF(总支出!H2958="","",总支出!H2958)</f>
        <v/>
      </c>
      <c r="H2958" s="6" t="str">
        <f>IF(总支出!I2958="","自动",总支出!I2958)</f>
        <v>自动</v>
      </c>
      <c r="I2958" s="6" t="str">
        <f>IF(F2958="","",IFERROR(VLOOKUP(F2958,税费设置!$A$15:$B$27,2,FALSE),"含税不明"))</f>
        <v/>
      </c>
      <c r="J2958" s="6" t="str">
        <f t="shared" si="323"/>
        <v/>
      </c>
      <c r="K2958" s="6" t="str">
        <f>IF(AND(税费设置!$B$5="是",G2958="个人支出",J2958="应税"),"是","否")</f>
        <v>否</v>
      </c>
      <c r="L2958" s="8">
        <f t="shared" si="324"/>
        <v>0</v>
      </c>
      <c r="M2958" s="8">
        <f t="shared" si="325"/>
        <v>0</v>
      </c>
      <c r="N2958" s="8">
        <f t="shared" si="326"/>
        <v>0</v>
      </c>
      <c r="O2958" s="8">
        <f t="shared" si="327"/>
        <v>0</v>
      </c>
      <c r="P2958" s="8">
        <f>IF(K2958&lt;&gt;"是",0,IF(税费设置!$B$6="是",E2958/(1+税费设置!$B$10),E2958))</f>
        <v>0</v>
      </c>
      <c r="Q2958" s="8">
        <f>IF(K2958&lt;&gt;"是",0,P2958*税费设置!$B$8)</f>
        <v>0</v>
      </c>
      <c r="R2958" s="8">
        <f>IF(K2958&lt;&gt;"是",0,P2958*税费设置!$B$9)</f>
        <v>0</v>
      </c>
      <c r="S2958" s="8">
        <f t="shared" si="328"/>
        <v>0</v>
      </c>
    </row>
    <row r="2959" spans="1:19" ht="13.9">
      <c r="A2959" s="6" t="str">
        <f>IF(总支出!A2959="","",总支出!A2959)</f>
        <v/>
      </c>
      <c r="B2959" s="7" t="str">
        <f>IF(总支出!B2959="","",总支出!B2959)</f>
        <v/>
      </c>
      <c r="C2959" s="6" t="str">
        <f t="shared" si="322"/>
        <v/>
      </c>
      <c r="D2959" s="6" t="str">
        <f>IF(总支出!C2959="","",总支出!C2959)</f>
        <v/>
      </c>
      <c r="E2959" s="8" t="str">
        <f>IF(总支出!D2959="","",总支出!D2959)</f>
        <v/>
      </c>
      <c r="F2959" s="6" t="str">
        <f>IF(总支出!E2959="","",总支出!E2959)</f>
        <v/>
      </c>
      <c r="G2959" s="6" t="str">
        <f>IF(总支出!H2959="","",总支出!H2959)</f>
        <v/>
      </c>
      <c r="H2959" s="6" t="str">
        <f>IF(总支出!I2959="","自动",总支出!I2959)</f>
        <v>自动</v>
      </c>
      <c r="I2959" s="6" t="str">
        <f>IF(F2959="","",IFERROR(VLOOKUP(F2959,税费设置!$A$15:$B$27,2,FALSE),"含税不明"))</f>
        <v/>
      </c>
      <c r="J2959" s="6" t="str">
        <f t="shared" si="323"/>
        <v/>
      </c>
      <c r="K2959" s="6" t="str">
        <f>IF(AND(税费设置!$B$5="是",G2959="个人支出",J2959="应税"),"是","否")</f>
        <v>否</v>
      </c>
      <c r="L2959" s="8">
        <f t="shared" si="324"/>
        <v>0</v>
      </c>
      <c r="M2959" s="8">
        <f t="shared" si="325"/>
        <v>0</v>
      </c>
      <c r="N2959" s="8">
        <f t="shared" si="326"/>
        <v>0</v>
      </c>
      <c r="O2959" s="8">
        <f t="shared" si="327"/>
        <v>0</v>
      </c>
      <c r="P2959" s="8">
        <f>IF(K2959&lt;&gt;"是",0,IF(税费设置!$B$6="是",E2959/(1+税费设置!$B$10),E2959))</f>
        <v>0</v>
      </c>
      <c r="Q2959" s="8">
        <f>IF(K2959&lt;&gt;"是",0,P2959*税费设置!$B$8)</f>
        <v>0</v>
      </c>
      <c r="R2959" s="8">
        <f>IF(K2959&lt;&gt;"是",0,P2959*税费设置!$B$9)</f>
        <v>0</v>
      </c>
      <c r="S2959" s="8">
        <f t="shared" si="328"/>
        <v>0</v>
      </c>
    </row>
    <row r="2960" spans="1:19" ht="13.9">
      <c r="A2960" s="6" t="str">
        <f>IF(总支出!A2960="","",总支出!A2960)</f>
        <v/>
      </c>
      <c r="B2960" s="7" t="str">
        <f>IF(总支出!B2960="","",总支出!B2960)</f>
        <v/>
      </c>
      <c r="C2960" s="6" t="str">
        <f t="shared" si="322"/>
        <v/>
      </c>
      <c r="D2960" s="6" t="str">
        <f>IF(总支出!C2960="","",总支出!C2960)</f>
        <v/>
      </c>
      <c r="E2960" s="8" t="str">
        <f>IF(总支出!D2960="","",总支出!D2960)</f>
        <v/>
      </c>
      <c r="F2960" s="6" t="str">
        <f>IF(总支出!E2960="","",总支出!E2960)</f>
        <v/>
      </c>
      <c r="G2960" s="6" t="str">
        <f>IF(总支出!H2960="","",总支出!H2960)</f>
        <v/>
      </c>
      <c r="H2960" s="6" t="str">
        <f>IF(总支出!I2960="","自动",总支出!I2960)</f>
        <v>自动</v>
      </c>
      <c r="I2960" s="6" t="str">
        <f>IF(F2960="","",IFERROR(VLOOKUP(F2960,税费设置!$A$15:$B$27,2,FALSE),"含税不明"))</f>
        <v/>
      </c>
      <c r="J2960" s="6" t="str">
        <f t="shared" si="323"/>
        <v/>
      </c>
      <c r="K2960" s="6" t="str">
        <f>IF(AND(税费设置!$B$5="是",G2960="个人支出",J2960="应税"),"是","否")</f>
        <v>否</v>
      </c>
      <c r="L2960" s="8">
        <f t="shared" si="324"/>
        <v>0</v>
      </c>
      <c r="M2960" s="8">
        <f t="shared" si="325"/>
        <v>0</v>
      </c>
      <c r="N2960" s="8">
        <f t="shared" si="326"/>
        <v>0</v>
      </c>
      <c r="O2960" s="8">
        <f t="shared" si="327"/>
        <v>0</v>
      </c>
      <c r="P2960" s="8">
        <f>IF(K2960&lt;&gt;"是",0,IF(税费设置!$B$6="是",E2960/(1+税费设置!$B$10),E2960))</f>
        <v>0</v>
      </c>
      <c r="Q2960" s="8">
        <f>IF(K2960&lt;&gt;"是",0,P2960*税费设置!$B$8)</f>
        <v>0</v>
      </c>
      <c r="R2960" s="8">
        <f>IF(K2960&lt;&gt;"是",0,P2960*税费设置!$B$9)</f>
        <v>0</v>
      </c>
      <c r="S2960" s="8">
        <f t="shared" si="328"/>
        <v>0</v>
      </c>
    </row>
    <row r="2961" spans="1:19" ht="13.9">
      <c r="A2961" s="6" t="str">
        <f>IF(总支出!A2961="","",总支出!A2961)</f>
        <v/>
      </c>
      <c r="B2961" s="7" t="str">
        <f>IF(总支出!B2961="","",总支出!B2961)</f>
        <v/>
      </c>
      <c r="C2961" s="6" t="str">
        <f t="shared" si="322"/>
        <v/>
      </c>
      <c r="D2961" s="6" t="str">
        <f>IF(总支出!C2961="","",总支出!C2961)</f>
        <v/>
      </c>
      <c r="E2961" s="8" t="str">
        <f>IF(总支出!D2961="","",总支出!D2961)</f>
        <v/>
      </c>
      <c r="F2961" s="6" t="str">
        <f>IF(总支出!E2961="","",总支出!E2961)</f>
        <v/>
      </c>
      <c r="G2961" s="6" t="str">
        <f>IF(总支出!H2961="","",总支出!H2961)</f>
        <v/>
      </c>
      <c r="H2961" s="6" t="str">
        <f>IF(总支出!I2961="","自动",总支出!I2961)</f>
        <v>自动</v>
      </c>
      <c r="I2961" s="6" t="str">
        <f>IF(F2961="","",IFERROR(VLOOKUP(F2961,税费设置!$A$15:$B$27,2,FALSE),"含税不明"))</f>
        <v/>
      </c>
      <c r="J2961" s="6" t="str">
        <f t="shared" si="323"/>
        <v/>
      </c>
      <c r="K2961" s="6" t="str">
        <f>IF(AND(税费设置!$B$5="是",G2961="个人支出",J2961="应税"),"是","否")</f>
        <v>否</v>
      </c>
      <c r="L2961" s="8">
        <f t="shared" si="324"/>
        <v>0</v>
      </c>
      <c r="M2961" s="8">
        <f t="shared" si="325"/>
        <v>0</v>
      </c>
      <c r="N2961" s="8">
        <f t="shared" si="326"/>
        <v>0</v>
      </c>
      <c r="O2961" s="8">
        <f t="shared" si="327"/>
        <v>0</v>
      </c>
      <c r="P2961" s="8">
        <f>IF(K2961&lt;&gt;"是",0,IF(税费设置!$B$6="是",E2961/(1+税费设置!$B$10),E2961))</f>
        <v>0</v>
      </c>
      <c r="Q2961" s="8">
        <f>IF(K2961&lt;&gt;"是",0,P2961*税费设置!$B$8)</f>
        <v>0</v>
      </c>
      <c r="R2961" s="8">
        <f>IF(K2961&lt;&gt;"是",0,P2961*税费设置!$B$9)</f>
        <v>0</v>
      </c>
      <c r="S2961" s="8">
        <f t="shared" si="328"/>
        <v>0</v>
      </c>
    </row>
    <row r="2962" spans="1:19" ht="13.9">
      <c r="A2962" s="6" t="str">
        <f>IF(总支出!A2962="","",总支出!A2962)</f>
        <v/>
      </c>
      <c r="B2962" s="7" t="str">
        <f>IF(总支出!B2962="","",总支出!B2962)</f>
        <v/>
      </c>
      <c r="C2962" s="6" t="str">
        <f t="shared" si="322"/>
        <v/>
      </c>
      <c r="D2962" s="6" t="str">
        <f>IF(总支出!C2962="","",总支出!C2962)</f>
        <v/>
      </c>
      <c r="E2962" s="8" t="str">
        <f>IF(总支出!D2962="","",总支出!D2962)</f>
        <v/>
      </c>
      <c r="F2962" s="6" t="str">
        <f>IF(总支出!E2962="","",总支出!E2962)</f>
        <v/>
      </c>
      <c r="G2962" s="6" t="str">
        <f>IF(总支出!H2962="","",总支出!H2962)</f>
        <v/>
      </c>
      <c r="H2962" s="6" t="str">
        <f>IF(总支出!I2962="","自动",总支出!I2962)</f>
        <v>自动</v>
      </c>
      <c r="I2962" s="6" t="str">
        <f>IF(F2962="","",IFERROR(VLOOKUP(F2962,税费设置!$A$15:$B$27,2,FALSE),"含税不明"))</f>
        <v/>
      </c>
      <c r="J2962" s="6" t="str">
        <f t="shared" si="323"/>
        <v/>
      </c>
      <c r="K2962" s="6" t="str">
        <f>IF(AND(税费设置!$B$5="是",G2962="个人支出",J2962="应税"),"是","否")</f>
        <v>否</v>
      </c>
      <c r="L2962" s="8">
        <f t="shared" si="324"/>
        <v>0</v>
      </c>
      <c r="M2962" s="8">
        <f t="shared" si="325"/>
        <v>0</v>
      </c>
      <c r="N2962" s="8">
        <f t="shared" si="326"/>
        <v>0</v>
      </c>
      <c r="O2962" s="8">
        <f t="shared" si="327"/>
        <v>0</v>
      </c>
      <c r="P2962" s="8">
        <f>IF(K2962&lt;&gt;"是",0,IF(税费设置!$B$6="是",E2962/(1+税费设置!$B$10),E2962))</f>
        <v>0</v>
      </c>
      <c r="Q2962" s="8">
        <f>IF(K2962&lt;&gt;"是",0,P2962*税费设置!$B$8)</f>
        <v>0</v>
      </c>
      <c r="R2962" s="8">
        <f>IF(K2962&lt;&gt;"是",0,P2962*税费设置!$B$9)</f>
        <v>0</v>
      </c>
      <c r="S2962" s="8">
        <f t="shared" si="328"/>
        <v>0</v>
      </c>
    </row>
    <row r="2963" spans="1:19" ht="13.9">
      <c r="A2963" s="6" t="str">
        <f>IF(总支出!A2963="","",总支出!A2963)</f>
        <v/>
      </c>
      <c r="B2963" s="7" t="str">
        <f>IF(总支出!B2963="","",总支出!B2963)</f>
        <v/>
      </c>
      <c r="C2963" s="6" t="str">
        <f t="shared" si="322"/>
        <v/>
      </c>
      <c r="D2963" s="6" t="str">
        <f>IF(总支出!C2963="","",总支出!C2963)</f>
        <v/>
      </c>
      <c r="E2963" s="8" t="str">
        <f>IF(总支出!D2963="","",总支出!D2963)</f>
        <v/>
      </c>
      <c r="F2963" s="6" t="str">
        <f>IF(总支出!E2963="","",总支出!E2963)</f>
        <v/>
      </c>
      <c r="G2963" s="6" t="str">
        <f>IF(总支出!H2963="","",总支出!H2963)</f>
        <v/>
      </c>
      <c r="H2963" s="6" t="str">
        <f>IF(总支出!I2963="","自动",总支出!I2963)</f>
        <v>自动</v>
      </c>
      <c r="I2963" s="6" t="str">
        <f>IF(F2963="","",IFERROR(VLOOKUP(F2963,税费设置!$A$15:$B$27,2,FALSE),"含税不明"))</f>
        <v/>
      </c>
      <c r="J2963" s="6" t="str">
        <f t="shared" si="323"/>
        <v/>
      </c>
      <c r="K2963" s="6" t="str">
        <f>IF(AND(税费设置!$B$5="是",G2963="个人支出",J2963="应税"),"是","否")</f>
        <v>否</v>
      </c>
      <c r="L2963" s="8">
        <f t="shared" si="324"/>
        <v>0</v>
      </c>
      <c r="M2963" s="8">
        <f t="shared" si="325"/>
        <v>0</v>
      </c>
      <c r="N2963" s="8">
        <f t="shared" si="326"/>
        <v>0</v>
      </c>
      <c r="O2963" s="8">
        <f t="shared" si="327"/>
        <v>0</v>
      </c>
      <c r="P2963" s="8">
        <f>IF(K2963&lt;&gt;"是",0,IF(税费设置!$B$6="是",E2963/(1+税费设置!$B$10),E2963))</f>
        <v>0</v>
      </c>
      <c r="Q2963" s="8">
        <f>IF(K2963&lt;&gt;"是",0,P2963*税费设置!$B$8)</f>
        <v>0</v>
      </c>
      <c r="R2963" s="8">
        <f>IF(K2963&lt;&gt;"是",0,P2963*税费设置!$B$9)</f>
        <v>0</v>
      </c>
      <c r="S2963" s="8">
        <f t="shared" si="328"/>
        <v>0</v>
      </c>
    </row>
    <row r="2964" spans="1:19" ht="13.9">
      <c r="A2964" s="6" t="str">
        <f>IF(总支出!A2964="","",总支出!A2964)</f>
        <v/>
      </c>
      <c r="B2964" s="7" t="str">
        <f>IF(总支出!B2964="","",总支出!B2964)</f>
        <v/>
      </c>
      <c r="C2964" s="6" t="str">
        <f t="shared" si="322"/>
        <v/>
      </c>
      <c r="D2964" s="6" t="str">
        <f>IF(总支出!C2964="","",总支出!C2964)</f>
        <v/>
      </c>
      <c r="E2964" s="8" t="str">
        <f>IF(总支出!D2964="","",总支出!D2964)</f>
        <v/>
      </c>
      <c r="F2964" s="6" t="str">
        <f>IF(总支出!E2964="","",总支出!E2964)</f>
        <v/>
      </c>
      <c r="G2964" s="6" t="str">
        <f>IF(总支出!H2964="","",总支出!H2964)</f>
        <v/>
      </c>
      <c r="H2964" s="6" t="str">
        <f>IF(总支出!I2964="","自动",总支出!I2964)</f>
        <v>自动</v>
      </c>
      <c r="I2964" s="6" t="str">
        <f>IF(F2964="","",IFERROR(VLOOKUP(F2964,税费设置!$A$15:$B$27,2,FALSE),"含税不明"))</f>
        <v/>
      </c>
      <c r="J2964" s="6" t="str">
        <f t="shared" si="323"/>
        <v/>
      </c>
      <c r="K2964" s="6" t="str">
        <f>IF(AND(税费设置!$B$5="是",G2964="个人支出",J2964="应税"),"是","否")</f>
        <v>否</v>
      </c>
      <c r="L2964" s="8">
        <f t="shared" si="324"/>
        <v>0</v>
      </c>
      <c r="M2964" s="8">
        <f t="shared" si="325"/>
        <v>0</v>
      </c>
      <c r="N2964" s="8">
        <f t="shared" si="326"/>
        <v>0</v>
      </c>
      <c r="O2964" s="8">
        <f t="shared" si="327"/>
        <v>0</v>
      </c>
      <c r="P2964" s="8">
        <f>IF(K2964&lt;&gt;"是",0,IF(税费设置!$B$6="是",E2964/(1+税费设置!$B$10),E2964))</f>
        <v>0</v>
      </c>
      <c r="Q2964" s="8">
        <f>IF(K2964&lt;&gt;"是",0,P2964*税费设置!$B$8)</f>
        <v>0</v>
      </c>
      <c r="R2964" s="8">
        <f>IF(K2964&lt;&gt;"是",0,P2964*税费设置!$B$9)</f>
        <v>0</v>
      </c>
      <c r="S2964" s="8">
        <f t="shared" si="328"/>
        <v>0</v>
      </c>
    </row>
    <row r="2965" spans="1:19" ht="13.9">
      <c r="A2965" s="6" t="str">
        <f>IF(总支出!A2965="","",总支出!A2965)</f>
        <v/>
      </c>
      <c r="B2965" s="7" t="str">
        <f>IF(总支出!B2965="","",总支出!B2965)</f>
        <v/>
      </c>
      <c r="C2965" s="6" t="str">
        <f t="shared" si="322"/>
        <v/>
      </c>
      <c r="D2965" s="6" t="str">
        <f>IF(总支出!C2965="","",总支出!C2965)</f>
        <v/>
      </c>
      <c r="E2965" s="8" t="str">
        <f>IF(总支出!D2965="","",总支出!D2965)</f>
        <v/>
      </c>
      <c r="F2965" s="6" t="str">
        <f>IF(总支出!E2965="","",总支出!E2965)</f>
        <v/>
      </c>
      <c r="G2965" s="6" t="str">
        <f>IF(总支出!H2965="","",总支出!H2965)</f>
        <v/>
      </c>
      <c r="H2965" s="6" t="str">
        <f>IF(总支出!I2965="","自动",总支出!I2965)</f>
        <v>自动</v>
      </c>
      <c r="I2965" s="6" t="str">
        <f>IF(F2965="","",IFERROR(VLOOKUP(F2965,税费设置!$A$15:$B$27,2,FALSE),"含税不明"))</f>
        <v/>
      </c>
      <c r="J2965" s="6" t="str">
        <f t="shared" si="323"/>
        <v/>
      </c>
      <c r="K2965" s="6" t="str">
        <f>IF(AND(税费设置!$B$5="是",G2965="个人支出",J2965="应税"),"是","否")</f>
        <v>否</v>
      </c>
      <c r="L2965" s="8">
        <f t="shared" si="324"/>
        <v>0</v>
      </c>
      <c r="M2965" s="8">
        <f t="shared" si="325"/>
        <v>0</v>
      </c>
      <c r="N2965" s="8">
        <f t="shared" si="326"/>
        <v>0</v>
      </c>
      <c r="O2965" s="8">
        <f t="shared" si="327"/>
        <v>0</v>
      </c>
      <c r="P2965" s="8">
        <f>IF(K2965&lt;&gt;"是",0,IF(税费设置!$B$6="是",E2965/(1+税费设置!$B$10),E2965))</f>
        <v>0</v>
      </c>
      <c r="Q2965" s="8">
        <f>IF(K2965&lt;&gt;"是",0,P2965*税费设置!$B$8)</f>
        <v>0</v>
      </c>
      <c r="R2965" s="8">
        <f>IF(K2965&lt;&gt;"是",0,P2965*税费设置!$B$9)</f>
        <v>0</v>
      </c>
      <c r="S2965" s="8">
        <f t="shared" si="328"/>
        <v>0</v>
      </c>
    </row>
    <row r="2966" spans="1:19" ht="13.9">
      <c r="A2966" s="6" t="str">
        <f>IF(总支出!A2966="","",总支出!A2966)</f>
        <v/>
      </c>
      <c r="B2966" s="7" t="str">
        <f>IF(总支出!B2966="","",总支出!B2966)</f>
        <v/>
      </c>
      <c r="C2966" s="6" t="str">
        <f t="shared" si="322"/>
        <v/>
      </c>
      <c r="D2966" s="6" t="str">
        <f>IF(总支出!C2966="","",总支出!C2966)</f>
        <v/>
      </c>
      <c r="E2966" s="8" t="str">
        <f>IF(总支出!D2966="","",总支出!D2966)</f>
        <v/>
      </c>
      <c r="F2966" s="6" t="str">
        <f>IF(总支出!E2966="","",总支出!E2966)</f>
        <v/>
      </c>
      <c r="G2966" s="6" t="str">
        <f>IF(总支出!H2966="","",总支出!H2966)</f>
        <v/>
      </c>
      <c r="H2966" s="6" t="str">
        <f>IF(总支出!I2966="","自动",总支出!I2966)</f>
        <v>自动</v>
      </c>
      <c r="I2966" s="6" t="str">
        <f>IF(F2966="","",IFERROR(VLOOKUP(F2966,税费设置!$A$15:$B$27,2,FALSE),"含税不明"))</f>
        <v/>
      </c>
      <c r="J2966" s="6" t="str">
        <f t="shared" si="323"/>
        <v/>
      </c>
      <c r="K2966" s="6" t="str">
        <f>IF(AND(税费设置!$B$5="是",G2966="个人支出",J2966="应税"),"是","否")</f>
        <v>否</v>
      </c>
      <c r="L2966" s="8">
        <f t="shared" si="324"/>
        <v>0</v>
      </c>
      <c r="M2966" s="8">
        <f t="shared" si="325"/>
        <v>0</v>
      </c>
      <c r="N2966" s="8">
        <f t="shared" si="326"/>
        <v>0</v>
      </c>
      <c r="O2966" s="8">
        <f t="shared" si="327"/>
        <v>0</v>
      </c>
      <c r="P2966" s="8">
        <f>IF(K2966&lt;&gt;"是",0,IF(税费设置!$B$6="是",E2966/(1+税费设置!$B$10),E2966))</f>
        <v>0</v>
      </c>
      <c r="Q2966" s="8">
        <f>IF(K2966&lt;&gt;"是",0,P2966*税费设置!$B$8)</f>
        <v>0</v>
      </c>
      <c r="R2966" s="8">
        <f>IF(K2966&lt;&gt;"是",0,P2966*税费设置!$B$9)</f>
        <v>0</v>
      </c>
      <c r="S2966" s="8">
        <f t="shared" si="328"/>
        <v>0</v>
      </c>
    </row>
    <row r="2967" spans="1:19" ht="13.9">
      <c r="A2967" s="6" t="str">
        <f>IF(总支出!A2967="","",总支出!A2967)</f>
        <v/>
      </c>
      <c r="B2967" s="7" t="str">
        <f>IF(总支出!B2967="","",总支出!B2967)</f>
        <v/>
      </c>
      <c r="C2967" s="6" t="str">
        <f t="shared" si="322"/>
        <v/>
      </c>
      <c r="D2967" s="6" t="str">
        <f>IF(总支出!C2967="","",总支出!C2967)</f>
        <v/>
      </c>
      <c r="E2967" s="8" t="str">
        <f>IF(总支出!D2967="","",总支出!D2967)</f>
        <v/>
      </c>
      <c r="F2967" s="6" t="str">
        <f>IF(总支出!E2967="","",总支出!E2967)</f>
        <v/>
      </c>
      <c r="G2967" s="6" t="str">
        <f>IF(总支出!H2967="","",总支出!H2967)</f>
        <v/>
      </c>
      <c r="H2967" s="6" t="str">
        <f>IF(总支出!I2967="","自动",总支出!I2967)</f>
        <v>自动</v>
      </c>
      <c r="I2967" s="6" t="str">
        <f>IF(F2967="","",IFERROR(VLOOKUP(F2967,税费设置!$A$15:$B$27,2,FALSE),"含税不明"))</f>
        <v/>
      </c>
      <c r="J2967" s="6" t="str">
        <f t="shared" si="323"/>
        <v/>
      </c>
      <c r="K2967" s="6" t="str">
        <f>IF(AND(税费设置!$B$5="是",G2967="个人支出",J2967="应税"),"是","否")</f>
        <v>否</v>
      </c>
      <c r="L2967" s="8">
        <f t="shared" si="324"/>
        <v>0</v>
      </c>
      <c r="M2967" s="8">
        <f t="shared" si="325"/>
        <v>0</v>
      </c>
      <c r="N2967" s="8">
        <f t="shared" si="326"/>
        <v>0</v>
      </c>
      <c r="O2967" s="8">
        <f t="shared" si="327"/>
        <v>0</v>
      </c>
      <c r="P2967" s="8">
        <f>IF(K2967&lt;&gt;"是",0,IF(税费设置!$B$6="是",E2967/(1+税费设置!$B$10),E2967))</f>
        <v>0</v>
      </c>
      <c r="Q2967" s="8">
        <f>IF(K2967&lt;&gt;"是",0,P2967*税费设置!$B$8)</f>
        <v>0</v>
      </c>
      <c r="R2967" s="8">
        <f>IF(K2967&lt;&gt;"是",0,P2967*税费设置!$B$9)</f>
        <v>0</v>
      </c>
      <c r="S2967" s="8">
        <f t="shared" si="328"/>
        <v>0</v>
      </c>
    </row>
    <row r="2968" spans="1:19" ht="13.9">
      <c r="A2968" s="6" t="str">
        <f>IF(总支出!A2968="","",总支出!A2968)</f>
        <v/>
      </c>
      <c r="B2968" s="7" t="str">
        <f>IF(总支出!B2968="","",总支出!B2968)</f>
        <v/>
      </c>
      <c r="C2968" s="6" t="str">
        <f t="shared" si="322"/>
        <v/>
      </c>
      <c r="D2968" s="6" t="str">
        <f>IF(总支出!C2968="","",总支出!C2968)</f>
        <v/>
      </c>
      <c r="E2968" s="8" t="str">
        <f>IF(总支出!D2968="","",总支出!D2968)</f>
        <v/>
      </c>
      <c r="F2968" s="6" t="str">
        <f>IF(总支出!E2968="","",总支出!E2968)</f>
        <v/>
      </c>
      <c r="G2968" s="6" t="str">
        <f>IF(总支出!H2968="","",总支出!H2968)</f>
        <v/>
      </c>
      <c r="H2968" s="6" t="str">
        <f>IF(总支出!I2968="","自动",总支出!I2968)</f>
        <v>自动</v>
      </c>
      <c r="I2968" s="6" t="str">
        <f>IF(F2968="","",IFERROR(VLOOKUP(F2968,税费设置!$A$15:$B$27,2,FALSE),"含税不明"))</f>
        <v/>
      </c>
      <c r="J2968" s="6" t="str">
        <f t="shared" si="323"/>
        <v/>
      </c>
      <c r="K2968" s="6" t="str">
        <f>IF(AND(税费设置!$B$5="是",G2968="个人支出",J2968="应税"),"是","否")</f>
        <v>否</v>
      </c>
      <c r="L2968" s="8">
        <f t="shared" si="324"/>
        <v>0</v>
      </c>
      <c r="M2968" s="8">
        <f t="shared" si="325"/>
        <v>0</v>
      </c>
      <c r="N2968" s="8">
        <f t="shared" si="326"/>
        <v>0</v>
      </c>
      <c r="O2968" s="8">
        <f t="shared" si="327"/>
        <v>0</v>
      </c>
      <c r="P2968" s="8">
        <f>IF(K2968&lt;&gt;"是",0,IF(税费设置!$B$6="是",E2968/(1+税费设置!$B$10),E2968))</f>
        <v>0</v>
      </c>
      <c r="Q2968" s="8">
        <f>IF(K2968&lt;&gt;"是",0,P2968*税费设置!$B$8)</f>
        <v>0</v>
      </c>
      <c r="R2968" s="8">
        <f>IF(K2968&lt;&gt;"是",0,P2968*税费设置!$B$9)</f>
        <v>0</v>
      </c>
      <c r="S2968" s="8">
        <f t="shared" si="328"/>
        <v>0</v>
      </c>
    </row>
    <row r="2969" spans="1:19" ht="13.9">
      <c r="A2969" s="6" t="str">
        <f>IF(总支出!A2969="","",总支出!A2969)</f>
        <v/>
      </c>
      <c r="B2969" s="7" t="str">
        <f>IF(总支出!B2969="","",总支出!B2969)</f>
        <v/>
      </c>
      <c r="C2969" s="6" t="str">
        <f t="shared" si="322"/>
        <v/>
      </c>
      <c r="D2969" s="6" t="str">
        <f>IF(总支出!C2969="","",总支出!C2969)</f>
        <v/>
      </c>
      <c r="E2969" s="8" t="str">
        <f>IF(总支出!D2969="","",总支出!D2969)</f>
        <v/>
      </c>
      <c r="F2969" s="6" t="str">
        <f>IF(总支出!E2969="","",总支出!E2969)</f>
        <v/>
      </c>
      <c r="G2969" s="6" t="str">
        <f>IF(总支出!H2969="","",总支出!H2969)</f>
        <v/>
      </c>
      <c r="H2969" s="6" t="str">
        <f>IF(总支出!I2969="","自动",总支出!I2969)</f>
        <v>自动</v>
      </c>
      <c r="I2969" s="6" t="str">
        <f>IF(F2969="","",IFERROR(VLOOKUP(F2969,税费设置!$A$15:$B$27,2,FALSE),"含税不明"))</f>
        <v/>
      </c>
      <c r="J2969" s="6" t="str">
        <f t="shared" si="323"/>
        <v/>
      </c>
      <c r="K2969" s="6" t="str">
        <f>IF(AND(税费设置!$B$5="是",G2969="个人支出",J2969="应税"),"是","否")</f>
        <v>否</v>
      </c>
      <c r="L2969" s="8">
        <f t="shared" si="324"/>
        <v>0</v>
      </c>
      <c r="M2969" s="8">
        <f t="shared" si="325"/>
        <v>0</v>
      </c>
      <c r="N2969" s="8">
        <f t="shared" si="326"/>
        <v>0</v>
      </c>
      <c r="O2969" s="8">
        <f t="shared" si="327"/>
        <v>0</v>
      </c>
      <c r="P2969" s="8">
        <f>IF(K2969&lt;&gt;"是",0,IF(税费设置!$B$6="是",E2969/(1+税费设置!$B$10),E2969))</f>
        <v>0</v>
      </c>
      <c r="Q2969" s="8">
        <f>IF(K2969&lt;&gt;"是",0,P2969*税费设置!$B$8)</f>
        <v>0</v>
      </c>
      <c r="R2969" s="8">
        <f>IF(K2969&lt;&gt;"是",0,P2969*税费设置!$B$9)</f>
        <v>0</v>
      </c>
      <c r="S2969" s="8">
        <f t="shared" si="328"/>
        <v>0</v>
      </c>
    </row>
    <row r="2970" spans="1:19" ht="13.9">
      <c r="A2970" s="6" t="str">
        <f>IF(总支出!A2970="","",总支出!A2970)</f>
        <v/>
      </c>
      <c r="B2970" s="7" t="str">
        <f>IF(总支出!B2970="","",总支出!B2970)</f>
        <v/>
      </c>
      <c r="C2970" s="6" t="str">
        <f t="shared" si="322"/>
        <v/>
      </c>
      <c r="D2970" s="6" t="str">
        <f>IF(总支出!C2970="","",总支出!C2970)</f>
        <v/>
      </c>
      <c r="E2970" s="8" t="str">
        <f>IF(总支出!D2970="","",总支出!D2970)</f>
        <v/>
      </c>
      <c r="F2970" s="6" t="str">
        <f>IF(总支出!E2970="","",总支出!E2970)</f>
        <v/>
      </c>
      <c r="G2970" s="6" t="str">
        <f>IF(总支出!H2970="","",总支出!H2970)</f>
        <v/>
      </c>
      <c r="H2970" s="6" t="str">
        <f>IF(总支出!I2970="","自动",总支出!I2970)</f>
        <v>自动</v>
      </c>
      <c r="I2970" s="6" t="str">
        <f>IF(F2970="","",IFERROR(VLOOKUP(F2970,税费设置!$A$15:$B$27,2,FALSE),"含税不明"))</f>
        <v/>
      </c>
      <c r="J2970" s="6" t="str">
        <f t="shared" si="323"/>
        <v/>
      </c>
      <c r="K2970" s="6" t="str">
        <f>IF(AND(税费设置!$B$5="是",G2970="个人支出",J2970="应税"),"是","否")</f>
        <v>否</v>
      </c>
      <c r="L2970" s="8">
        <f t="shared" si="324"/>
        <v>0</v>
      </c>
      <c r="M2970" s="8">
        <f t="shared" si="325"/>
        <v>0</v>
      </c>
      <c r="N2970" s="8">
        <f t="shared" si="326"/>
        <v>0</v>
      </c>
      <c r="O2970" s="8">
        <f t="shared" si="327"/>
        <v>0</v>
      </c>
      <c r="P2970" s="8">
        <f>IF(K2970&lt;&gt;"是",0,IF(税费设置!$B$6="是",E2970/(1+税费设置!$B$10),E2970))</f>
        <v>0</v>
      </c>
      <c r="Q2970" s="8">
        <f>IF(K2970&lt;&gt;"是",0,P2970*税费设置!$B$8)</f>
        <v>0</v>
      </c>
      <c r="R2970" s="8">
        <f>IF(K2970&lt;&gt;"是",0,P2970*税费设置!$B$9)</f>
        <v>0</v>
      </c>
      <c r="S2970" s="8">
        <f t="shared" si="328"/>
        <v>0</v>
      </c>
    </row>
    <row r="2971" spans="1:19" ht="13.9">
      <c r="A2971" s="6" t="str">
        <f>IF(总支出!A2971="","",总支出!A2971)</f>
        <v/>
      </c>
      <c r="B2971" s="7" t="str">
        <f>IF(总支出!B2971="","",总支出!B2971)</f>
        <v/>
      </c>
      <c r="C2971" s="6" t="str">
        <f t="shared" si="322"/>
        <v/>
      </c>
      <c r="D2971" s="6" t="str">
        <f>IF(总支出!C2971="","",总支出!C2971)</f>
        <v/>
      </c>
      <c r="E2971" s="8" t="str">
        <f>IF(总支出!D2971="","",总支出!D2971)</f>
        <v/>
      </c>
      <c r="F2971" s="6" t="str">
        <f>IF(总支出!E2971="","",总支出!E2971)</f>
        <v/>
      </c>
      <c r="G2971" s="6" t="str">
        <f>IF(总支出!H2971="","",总支出!H2971)</f>
        <v/>
      </c>
      <c r="H2971" s="6" t="str">
        <f>IF(总支出!I2971="","自动",总支出!I2971)</f>
        <v>自动</v>
      </c>
      <c r="I2971" s="6" t="str">
        <f>IF(F2971="","",IFERROR(VLOOKUP(F2971,税费设置!$A$15:$B$27,2,FALSE),"含税不明"))</f>
        <v/>
      </c>
      <c r="J2971" s="6" t="str">
        <f t="shared" si="323"/>
        <v/>
      </c>
      <c r="K2971" s="6" t="str">
        <f>IF(AND(税费设置!$B$5="是",G2971="个人支出",J2971="应税"),"是","否")</f>
        <v>否</v>
      </c>
      <c r="L2971" s="8">
        <f t="shared" si="324"/>
        <v>0</v>
      </c>
      <c r="M2971" s="8">
        <f t="shared" si="325"/>
        <v>0</v>
      </c>
      <c r="N2971" s="8">
        <f t="shared" si="326"/>
        <v>0</v>
      </c>
      <c r="O2971" s="8">
        <f t="shared" si="327"/>
        <v>0</v>
      </c>
      <c r="P2971" s="8">
        <f>IF(K2971&lt;&gt;"是",0,IF(税费设置!$B$6="是",E2971/(1+税费设置!$B$10),E2971))</f>
        <v>0</v>
      </c>
      <c r="Q2971" s="8">
        <f>IF(K2971&lt;&gt;"是",0,P2971*税费设置!$B$8)</f>
        <v>0</v>
      </c>
      <c r="R2971" s="8">
        <f>IF(K2971&lt;&gt;"是",0,P2971*税费设置!$B$9)</f>
        <v>0</v>
      </c>
      <c r="S2971" s="8">
        <f t="shared" si="328"/>
        <v>0</v>
      </c>
    </row>
    <row r="2972" spans="1:19" ht="13.9">
      <c r="A2972" s="6" t="str">
        <f>IF(总支出!A2972="","",总支出!A2972)</f>
        <v/>
      </c>
      <c r="B2972" s="7" t="str">
        <f>IF(总支出!B2972="","",总支出!B2972)</f>
        <v/>
      </c>
      <c r="C2972" s="6" t="str">
        <f t="shared" si="322"/>
        <v/>
      </c>
      <c r="D2972" s="6" t="str">
        <f>IF(总支出!C2972="","",总支出!C2972)</f>
        <v/>
      </c>
      <c r="E2972" s="8" t="str">
        <f>IF(总支出!D2972="","",总支出!D2972)</f>
        <v/>
      </c>
      <c r="F2972" s="6" t="str">
        <f>IF(总支出!E2972="","",总支出!E2972)</f>
        <v/>
      </c>
      <c r="G2972" s="6" t="str">
        <f>IF(总支出!H2972="","",总支出!H2972)</f>
        <v/>
      </c>
      <c r="H2972" s="6" t="str">
        <f>IF(总支出!I2972="","自动",总支出!I2972)</f>
        <v>自动</v>
      </c>
      <c r="I2972" s="6" t="str">
        <f>IF(F2972="","",IFERROR(VLOOKUP(F2972,税费设置!$A$15:$B$27,2,FALSE),"含税不明"))</f>
        <v/>
      </c>
      <c r="J2972" s="6" t="str">
        <f t="shared" si="323"/>
        <v/>
      </c>
      <c r="K2972" s="6" t="str">
        <f>IF(AND(税费设置!$B$5="是",G2972="个人支出",J2972="应税"),"是","否")</f>
        <v>否</v>
      </c>
      <c r="L2972" s="8">
        <f t="shared" si="324"/>
        <v>0</v>
      </c>
      <c r="M2972" s="8">
        <f t="shared" si="325"/>
        <v>0</v>
      </c>
      <c r="N2972" s="8">
        <f t="shared" si="326"/>
        <v>0</v>
      </c>
      <c r="O2972" s="8">
        <f t="shared" si="327"/>
        <v>0</v>
      </c>
      <c r="P2972" s="8">
        <f>IF(K2972&lt;&gt;"是",0,IF(税费设置!$B$6="是",E2972/(1+税费设置!$B$10),E2972))</f>
        <v>0</v>
      </c>
      <c r="Q2972" s="8">
        <f>IF(K2972&lt;&gt;"是",0,P2972*税费设置!$B$8)</f>
        <v>0</v>
      </c>
      <c r="R2972" s="8">
        <f>IF(K2972&lt;&gt;"是",0,P2972*税费设置!$B$9)</f>
        <v>0</v>
      </c>
      <c r="S2972" s="8">
        <f t="shared" si="328"/>
        <v>0</v>
      </c>
    </row>
    <row r="2973" spans="1:19" ht="13.9">
      <c r="A2973" s="6" t="str">
        <f>IF(总支出!A2973="","",总支出!A2973)</f>
        <v/>
      </c>
      <c r="B2973" s="7" t="str">
        <f>IF(总支出!B2973="","",总支出!B2973)</f>
        <v/>
      </c>
      <c r="C2973" s="6" t="str">
        <f t="shared" si="322"/>
        <v/>
      </c>
      <c r="D2973" s="6" t="str">
        <f>IF(总支出!C2973="","",总支出!C2973)</f>
        <v/>
      </c>
      <c r="E2973" s="8" t="str">
        <f>IF(总支出!D2973="","",总支出!D2973)</f>
        <v/>
      </c>
      <c r="F2973" s="6" t="str">
        <f>IF(总支出!E2973="","",总支出!E2973)</f>
        <v/>
      </c>
      <c r="G2973" s="6" t="str">
        <f>IF(总支出!H2973="","",总支出!H2973)</f>
        <v/>
      </c>
      <c r="H2973" s="6" t="str">
        <f>IF(总支出!I2973="","自动",总支出!I2973)</f>
        <v>自动</v>
      </c>
      <c r="I2973" s="6" t="str">
        <f>IF(F2973="","",IFERROR(VLOOKUP(F2973,税费设置!$A$15:$B$27,2,FALSE),"含税不明"))</f>
        <v/>
      </c>
      <c r="J2973" s="6" t="str">
        <f t="shared" si="323"/>
        <v/>
      </c>
      <c r="K2973" s="6" t="str">
        <f>IF(AND(税费设置!$B$5="是",G2973="个人支出",J2973="应税"),"是","否")</f>
        <v>否</v>
      </c>
      <c r="L2973" s="8">
        <f t="shared" si="324"/>
        <v>0</v>
      </c>
      <c r="M2973" s="8">
        <f t="shared" si="325"/>
        <v>0</v>
      </c>
      <c r="N2973" s="8">
        <f t="shared" si="326"/>
        <v>0</v>
      </c>
      <c r="O2973" s="8">
        <f t="shared" si="327"/>
        <v>0</v>
      </c>
      <c r="P2973" s="8">
        <f>IF(K2973&lt;&gt;"是",0,IF(税费设置!$B$6="是",E2973/(1+税费设置!$B$10),E2973))</f>
        <v>0</v>
      </c>
      <c r="Q2973" s="8">
        <f>IF(K2973&lt;&gt;"是",0,P2973*税费设置!$B$8)</f>
        <v>0</v>
      </c>
      <c r="R2973" s="8">
        <f>IF(K2973&lt;&gt;"是",0,P2973*税费设置!$B$9)</f>
        <v>0</v>
      </c>
      <c r="S2973" s="8">
        <f t="shared" si="328"/>
        <v>0</v>
      </c>
    </row>
    <row r="2974" spans="1:19" ht="13.9">
      <c r="A2974" s="6" t="str">
        <f>IF(总支出!A2974="","",总支出!A2974)</f>
        <v/>
      </c>
      <c r="B2974" s="7" t="str">
        <f>IF(总支出!B2974="","",总支出!B2974)</f>
        <v/>
      </c>
      <c r="C2974" s="6" t="str">
        <f t="shared" si="322"/>
        <v/>
      </c>
      <c r="D2974" s="6" t="str">
        <f>IF(总支出!C2974="","",总支出!C2974)</f>
        <v/>
      </c>
      <c r="E2974" s="8" t="str">
        <f>IF(总支出!D2974="","",总支出!D2974)</f>
        <v/>
      </c>
      <c r="F2974" s="6" t="str">
        <f>IF(总支出!E2974="","",总支出!E2974)</f>
        <v/>
      </c>
      <c r="G2974" s="6" t="str">
        <f>IF(总支出!H2974="","",总支出!H2974)</f>
        <v/>
      </c>
      <c r="H2974" s="6" t="str">
        <f>IF(总支出!I2974="","自动",总支出!I2974)</f>
        <v>自动</v>
      </c>
      <c r="I2974" s="6" t="str">
        <f>IF(F2974="","",IFERROR(VLOOKUP(F2974,税费设置!$A$15:$B$27,2,FALSE),"含税不明"))</f>
        <v/>
      </c>
      <c r="J2974" s="6" t="str">
        <f t="shared" si="323"/>
        <v/>
      </c>
      <c r="K2974" s="6" t="str">
        <f>IF(AND(税费设置!$B$5="是",G2974="个人支出",J2974="应税"),"是","否")</f>
        <v>否</v>
      </c>
      <c r="L2974" s="8">
        <f t="shared" si="324"/>
        <v>0</v>
      </c>
      <c r="M2974" s="8">
        <f t="shared" si="325"/>
        <v>0</v>
      </c>
      <c r="N2974" s="8">
        <f t="shared" si="326"/>
        <v>0</v>
      </c>
      <c r="O2974" s="8">
        <f t="shared" si="327"/>
        <v>0</v>
      </c>
      <c r="P2974" s="8">
        <f>IF(K2974&lt;&gt;"是",0,IF(税费设置!$B$6="是",E2974/(1+税费设置!$B$10),E2974))</f>
        <v>0</v>
      </c>
      <c r="Q2974" s="8">
        <f>IF(K2974&lt;&gt;"是",0,P2974*税费设置!$B$8)</f>
        <v>0</v>
      </c>
      <c r="R2974" s="8">
        <f>IF(K2974&lt;&gt;"是",0,P2974*税费设置!$B$9)</f>
        <v>0</v>
      </c>
      <c r="S2974" s="8">
        <f t="shared" si="328"/>
        <v>0</v>
      </c>
    </row>
    <row r="2975" spans="1:19" ht="13.9">
      <c r="A2975" s="6" t="str">
        <f>IF(总支出!A2975="","",总支出!A2975)</f>
        <v/>
      </c>
      <c r="B2975" s="7" t="str">
        <f>IF(总支出!B2975="","",总支出!B2975)</f>
        <v/>
      </c>
      <c r="C2975" s="6" t="str">
        <f t="shared" si="322"/>
        <v/>
      </c>
      <c r="D2975" s="6" t="str">
        <f>IF(总支出!C2975="","",总支出!C2975)</f>
        <v/>
      </c>
      <c r="E2975" s="8" t="str">
        <f>IF(总支出!D2975="","",总支出!D2975)</f>
        <v/>
      </c>
      <c r="F2975" s="6" t="str">
        <f>IF(总支出!E2975="","",总支出!E2975)</f>
        <v/>
      </c>
      <c r="G2975" s="6" t="str">
        <f>IF(总支出!H2975="","",总支出!H2975)</f>
        <v/>
      </c>
      <c r="H2975" s="6" t="str">
        <f>IF(总支出!I2975="","自动",总支出!I2975)</f>
        <v>自动</v>
      </c>
      <c r="I2975" s="6" t="str">
        <f>IF(F2975="","",IFERROR(VLOOKUP(F2975,税费设置!$A$15:$B$27,2,FALSE),"含税不明"))</f>
        <v/>
      </c>
      <c r="J2975" s="6" t="str">
        <f t="shared" si="323"/>
        <v/>
      </c>
      <c r="K2975" s="6" t="str">
        <f>IF(AND(税费设置!$B$5="是",G2975="个人支出",J2975="应税"),"是","否")</f>
        <v>否</v>
      </c>
      <c r="L2975" s="8">
        <f t="shared" si="324"/>
        <v>0</v>
      </c>
      <c r="M2975" s="8">
        <f t="shared" si="325"/>
        <v>0</v>
      </c>
      <c r="N2975" s="8">
        <f t="shared" si="326"/>
        <v>0</v>
      </c>
      <c r="O2975" s="8">
        <f t="shared" si="327"/>
        <v>0</v>
      </c>
      <c r="P2975" s="8">
        <f>IF(K2975&lt;&gt;"是",0,IF(税费设置!$B$6="是",E2975/(1+税费设置!$B$10),E2975))</f>
        <v>0</v>
      </c>
      <c r="Q2975" s="8">
        <f>IF(K2975&lt;&gt;"是",0,P2975*税费设置!$B$8)</f>
        <v>0</v>
      </c>
      <c r="R2975" s="8">
        <f>IF(K2975&lt;&gt;"是",0,P2975*税费设置!$B$9)</f>
        <v>0</v>
      </c>
      <c r="S2975" s="8">
        <f t="shared" si="328"/>
        <v>0</v>
      </c>
    </row>
    <row r="2976" spans="1:19" ht="13.9">
      <c r="A2976" s="6" t="str">
        <f>IF(总支出!A2976="","",总支出!A2976)</f>
        <v/>
      </c>
      <c r="B2976" s="7" t="str">
        <f>IF(总支出!B2976="","",总支出!B2976)</f>
        <v/>
      </c>
      <c r="C2976" s="6" t="str">
        <f t="shared" si="322"/>
        <v/>
      </c>
      <c r="D2976" s="6" t="str">
        <f>IF(总支出!C2976="","",总支出!C2976)</f>
        <v/>
      </c>
      <c r="E2976" s="8" t="str">
        <f>IF(总支出!D2976="","",总支出!D2976)</f>
        <v/>
      </c>
      <c r="F2976" s="6" t="str">
        <f>IF(总支出!E2976="","",总支出!E2976)</f>
        <v/>
      </c>
      <c r="G2976" s="6" t="str">
        <f>IF(总支出!H2976="","",总支出!H2976)</f>
        <v/>
      </c>
      <c r="H2976" s="6" t="str">
        <f>IF(总支出!I2976="","自动",总支出!I2976)</f>
        <v>自动</v>
      </c>
      <c r="I2976" s="6" t="str">
        <f>IF(F2976="","",IFERROR(VLOOKUP(F2976,税费设置!$A$15:$B$27,2,FALSE),"含税不明"))</f>
        <v/>
      </c>
      <c r="J2976" s="6" t="str">
        <f t="shared" si="323"/>
        <v/>
      </c>
      <c r="K2976" s="6" t="str">
        <f>IF(AND(税费设置!$B$5="是",G2976="个人支出",J2976="应税"),"是","否")</f>
        <v>否</v>
      </c>
      <c r="L2976" s="8">
        <f t="shared" si="324"/>
        <v>0</v>
      </c>
      <c r="M2976" s="8">
        <f t="shared" si="325"/>
        <v>0</v>
      </c>
      <c r="N2976" s="8">
        <f t="shared" si="326"/>
        <v>0</v>
      </c>
      <c r="O2976" s="8">
        <f t="shared" si="327"/>
        <v>0</v>
      </c>
      <c r="P2976" s="8">
        <f>IF(K2976&lt;&gt;"是",0,IF(税费设置!$B$6="是",E2976/(1+税费设置!$B$10),E2976))</f>
        <v>0</v>
      </c>
      <c r="Q2976" s="8">
        <f>IF(K2976&lt;&gt;"是",0,P2976*税费设置!$B$8)</f>
        <v>0</v>
      </c>
      <c r="R2976" s="8">
        <f>IF(K2976&lt;&gt;"是",0,P2976*税费设置!$B$9)</f>
        <v>0</v>
      </c>
      <c r="S2976" s="8">
        <f t="shared" si="328"/>
        <v>0</v>
      </c>
    </row>
    <row r="2977" spans="1:19" ht="13.9">
      <c r="A2977" s="6" t="str">
        <f>IF(总支出!A2977="","",总支出!A2977)</f>
        <v/>
      </c>
      <c r="B2977" s="7" t="str">
        <f>IF(总支出!B2977="","",总支出!B2977)</f>
        <v/>
      </c>
      <c r="C2977" s="6" t="str">
        <f t="shared" si="322"/>
        <v/>
      </c>
      <c r="D2977" s="6" t="str">
        <f>IF(总支出!C2977="","",总支出!C2977)</f>
        <v/>
      </c>
      <c r="E2977" s="8" t="str">
        <f>IF(总支出!D2977="","",总支出!D2977)</f>
        <v/>
      </c>
      <c r="F2977" s="6" t="str">
        <f>IF(总支出!E2977="","",总支出!E2977)</f>
        <v/>
      </c>
      <c r="G2977" s="6" t="str">
        <f>IF(总支出!H2977="","",总支出!H2977)</f>
        <v/>
      </c>
      <c r="H2977" s="6" t="str">
        <f>IF(总支出!I2977="","自动",总支出!I2977)</f>
        <v>自动</v>
      </c>
      <c r="I2977" s="6" t="str">
        <f>IF(F2977="","",IFERROR(VLOOKUP(F2977,税费设置!$A$15:$B$27,2,FALSE),"含税不明"))</f>
        <v/>
      </c>
      <c r="J2977" s="6" t="str">
        <f t="shared" si="323"/>
        <v/>
      </c>
      <c r="K2977" s="6" t="str">
        <f>IF(AND(税费设置!$B$5="是",G2977="个人支出",J2977="应税"),"是","否")</f>
        <v>否</v>
      </c>
      <c r="L2977" s="8">
        <f t="shared" si="324"/>
        <v>0</v>
      </c>
      <c r="M2977" s="8">
        <f t="shared" si="325"/>
        <v>0</v>
      </c>
      <c r="N2977" s="8">
        <f t="shared" si="326"/>
        <v>0</v>
      </c>
      <c r="O2977" s="8">
        <f t="shared" si="327"/>
        <v>0</v>
      </c>
      <c r="P2977" s="8">
        <f>IF(K2977&lt;&gt;"是",0,IF(税费设置!$B$6="是",E2977/(1+税费设置!$B$10),E2977))</f>
        <v>0</v>
      </c>
      <c r="Q2977" s="8">
        <f>IF(K2977&lt;&gt;"是",0,P2977*税费设置!$B$8)</f>
        <v>0</v>
      </c>
      <c r="R2977" s="8">
        <f>IF(K2977&lt;&gt;"是",0,P2977*税费设置!$B$9)</f>
        <v>0</v>
      </c>
      <c r="S2977" s="8">
        <f t="shared" si="328"/>
        <v>0</v>
      </c>
    </row>
    <row r="2978" spans="1:19" ht="13.9">
      <c r="A2978" s="6" t="str">
        <f>IF(总支出!A2978="","",总支出!A2978)</f>
        <v/>
      </c>
      <c r="B2978" s="7" t="str">
        <f>IF(总支出!B2978="","",总支出!B2978)</f>
        <v/>
      </c>
      <c r="C2978" s="6" t="str">
        <f t="shared" si="322"/>
        <v/>
      </c>
      <c r="D2978" s="6" t="str">
        <f>IF(总支出!C2978="","",总支出!C2978)</f>
        <v/>
      </c>
      <c r="E2978" s="8" t="str">
        <f>IF(总支出!D2978="","",总支出!D2978)</f>
        <v/>
      </c>
      <c r="F2978" s="6" t="str">
        <f>IF(总支出!E2978="","",总支出!E2978)</f>
        <v/>
      </c>
      <c r="G2978" s="6" t="str">
        <f>IF(总支出!H2978="","",总支出!H2978)</f>
        <v/>
      </c>
      <c r="H2978" s="6" t="str">
        <f>IF(总支出!I2978="","自动",总支出!I2978)</f>
        <v>自动</v>
      </c>
      <c r="I2978" s="6" t="str">
        <f>IF(F2978="","",IFERROR(VLOOKUP(F2978,税费设置!$A$15:$B$27,2,FALSE),"含税不明"))</f>
        <v/>
      </c>
      <c r="J2978" s="6" t="str">
        <f t="shared" si="323"/>
        <v/>
      </c>
      <c r="K2978" s="6" t="str">
        <f>IF(AND(税费设置!$B$5="是",G2978="个人支出",J2978="应税"),"是","否")</f>
        <v>否</v>
      </c>
      <c r="L2978" s="8">
        <f t="shared" si="324"/>
        <v>0</v>
      </c>
      <c r="M2978" s="8">
        <f t="shared" si="325"/>
        <v>0</v>
      </c>
      <c r="N2978" s="8">
        <f t="shared" si="326"/>
        <v>0</v>
      </c>
      <c r="O2978" s="8">
        <f t="shared" si="327"/>
        <v>0</v>
      </c>
      <c r="P2978" s="8">
        <f>IF(K2978&lt;&gt;"是",0,IF(税费设置!$B$6="是",E2978/(1+税费设置!$B$10),E2978))</f>
        <v>0</v>
      </c>
      <c r="Q2978" s="8">
        <f>IF(K2978&lt;&gt;"是",0,P2978*税费设置!$B$8)</f>
        <v>0</v>
      </c>
      <c r="R2978" s="8">
        <f>IF(K2978&lt;&gt;"是",0,P2978*税费设置!$B$9)</f>
        <v>0</v>
      </c>
      <c r="S2978" s="8">
        <f t="shared" si="328"/>
        <v>0</v>
      </c>
    </row>
    <row r="2979" spans="1:19" ht="13.9">
      <c r="A2979" s="6" t="str">
        <f>IF(总支出!A2979="","",总支出!A2979)</f>
        <v/>
      </c>
      <c r="B2979" s="7" t="str">
        <f>IF(总支出!B2979="","",总支出!B2979)</f>
        <v/>
      </c>
      <c r="C2979" s="6" t="str">
        <f t="shared" si="322"/>
        <v/>
      </c>
      <c r="D2979" s="6" t="str">
        <f>IF(总支出!C2979="","",总支出!C2979)</f>
        <v/>
      </c>
      <c r="E2979" s="8" t="str">
        <f>IF(总支出!D2979="","",总支出!D2979)</f>
        <v/>
      </c>
      <c r="F2979" s="6" t="str">
        <f>IF(总支出!E2979="","",总支出!E2979)</f>
        <v/>
      </c>
      <c r="G2979" s="6" t="str">
        <f>IF(总支出!H2979="","",总支出!H2979)</f>
        <v/>
      </c>
      <c r="H2979" s="6" t="str">
        <f>IF(总支出!I2979="","自动",总支出!I2979)</f>
        <v>自动</v>
      </c>
      <c r="I2979" s="6" t="str">
        <f>IF(F2979="","",IFERROR(VLOOKUP(F2979,税费设置!$A$15:$B$27,2,FALSE),"含税不明"))</f>
        <v/>
      </c>
      <c r="J2979" s="6" t="str">
        <f t="shared" si="323"/>
        <v/>
      </c>
      <c r="K2979" s="6" t="str">
        <f>IF(AND(税费设置!$B$5="是",G2979="个人支出",J2979="应税"),"是","否")</f>
        <v>否</v>
      </c>
      <c r="L2979" s="8">
        <f t="shared" si="324"/>
        <v>0</v>
      </c>
      <c r="M2979" s="8">
        <f t="shared" si="325"/>
        <v>0</v>
      </c>
      <c r="N2979" s="8">
        <f t="shared" si="326"/>
        <v>0</v>
      </c>
      <c r="O2979" s="8">
        <f t="shared" si="327"/>
        <v>0</v>
      </c>
      <c r="P2979" s="8">
        <f>IF(K2979&lt;&gt;"是",0,IF(税费设置!$B$6="是",E2979/(1+税费设置!$B$10),E2979))</f>
        <v>0</v>
      </c>
      <c r="Q2979" s="8">
        <f>IF(K2979&lt;&gt;"是",0,P2979*税费设置!$B$8)</f>
        <v>0</v>
      </c>
      <c r="R2979" s="8">
        <f>IF(K2979&lt;&gt;"是",0,P2979*税费设置!$B$9)</f>
        <v>0</v>
      </c>
      <c r="S2979" s="8">
        <f t="shared" si="328"/>
        <v>0</v>
      </c>
    </row>
    <row r="2980" spans="1:19" ht="13.9">
      <c r="A2980" s="6" t="str">
        <f>IF(总支出!A2980="","",总支出!A2980)</f>
        <v/>
      </c>
      <c r="B2980" s="7" t="str">
        <f>IF(总支出!B2980="","",总支出!B2980)</f>
        <v/>
      </c>
      <c r="C2980" s="6" t="str">
        <f t="shared" si="322"/>
        <v/>
      </c>
      <c r="D2980" s="6" t="str">
        <f>IF(总支出!C2980="","",总支出!C2980)</f>
        <v/>
      </c>
      <c r="E2980" s="8" t="str">
        <f>IF(总支出!D2980="","",总支出!D2980)</f>
        <v/>
      </c>
      <c r="F2980" s="6" t="str">
        <f>IF(总支出!E2980="","",总支出!E2980)</f>
        <v/>
      </c>
      <c r="G2980" s="6" t="str">
        <f>IF(总支出!H2980="","",总支出!H2980)</f>
        <v/>
      </c>
      <c r="H2980" s="6" t="str">
        <f>IF(总支出!I2980="","自动",总支出!I2980)</f>
        <v>自动</v>
      </c>
      <c r="I2980" s="6" t="str">
        <f>IF(F2980="","",IFERROR(VLOOKUP(F2980,税费设置!$A$15:$B$27,2,FALSE),"含税不明"))</f>
        <v/>
      </c>
      <c r="J2980" s="6" t="str">
        <f t="shared" si="323"/>
        <v/>
      </c>
      <c r="K2980" s="6" t="str">
        <f>IF(AND(税费设置!$B$5="是",G2980="个人支出",J2980="应税"),"是","否")</f>
        <v>否</v>
      </c>
      <c r="L2980" s="8">
        <f t="shared" si="324"/>
        <v>0</v>
      </c>
      <c r="M2980" s="8">
        <f t="shared" si="325"/>
        <v>0</v>
      </c>
      <c r="N2980" s="8">
        <f t="shared" si="326"/>
        <v>0</v>
      </c>
      <c r="O2980" s="8">
        <f t="shared" si="327"/>
        <v>0</v>
      </c>
      <c r="P2980" s="8">
        <f>IF(K2980&lt;&gt;"是",0,IF(税费设置!$B$6="是",E2980/(1+税费设置!$B$10),E2980))</f>
        <v>0</v>
      </c>
      <c r="Q2980" s="8">
        <f>IF(K2980&lt;&gt;"是",0,P2980*税费设置!$B$8)</f>
        <v>0</v>
      </c>
      <c r="R2980" s="8">
        <f>IF(K2980&lt;&gt;"是",0,P2980*税费设置!$B$9)</f>
        <v>0</v>
      </c>
      <c r="S2980" s="8">
        <f t="shared" si="328"/>
        <v>0</v>
      </c>
    </row>
    <row r="2981" spans="1:19" ht="13.9">
      <c r="A2981" s="6" t="str">
        <f>IF(总支出!A2981="","",总支出!A2981)</f>
        <v/>
      </c>
      <c r="B2981" s="7" t="str">
        <f>IF(总支出!B2981="","",总支出!B2981)</f>
        <v/>
      </c>
      <c r="C2981" s="6" t="str">
        <f t="shared" si="322"/>
        <v/>
      </c>
      <c r="D2981" s="6" t="str">
        <f>IF(总支出!C2981="","",总支出!C2981)</f>
        <v/>
      </c>
      <c r="E2981" s="8" t="str">
        <f>IF(总支出!D2981="","",总支出!D2981)</f>
        <v/>
      </c>
      <c r="F2981" s="6" t="str">
        <f>IF(总支出!E2981="","",总支出!E2981)</f>
        <v/>
      </c>
      <c r="G2981" s="6" t="str">
        <f>IF(总支出!H2981="","",总支出!H2981)</f>
        <v/>
      </c>
      <c r="H2981" s="6" t="str">
        <f>IF(总支出!I2981="","自动",总支出!I2981)</f>
        <v>自动</v>
      </c>
      <c r="I2981" s="6" t="str">
        <f>IF(F2981="","",IFERROR(VLOOKUP(F2981,税费设置!$A$15:$B$27,2,FALSE),"含税不明"))</f>
        <v/>
      </c>
      <c r="J2981" s="6" t="str">
        <f t="shared" si="323"/>
        <v/>
      </c>
      <c r="K2981" s="6" t="str">
        <f>IF(AND(税费设置!$B$5="是",G2981="个人支出",J2981="应税"),"是","否")</f>
        <v>否</v>
      </c>
      <c r="L2981" s="8">
        <f t="shared" si="324"/>
        <v>0</v>
      </c>
      <c r="M2981" s="8">
        <f t="shared" si="325"/>
        <v>0</v>
      </c>
      <c r="N2981" s="8">
        <f t="shared" si="326"/>
        <v>0</v>
      </c>
      <c r="O2981" s="8">
        <f t="shared" si="327"/>
        <v>0</v>
      </c>
      <c r="P2981" s="8">
        <f>IF(K2981&lt;&gt;"是",0,IF(税费设置!$B$6="是",E2981/(1+税费设置!$B$10),E2981))</f>
        <v>0</v>
      </c>
      <c r="Q2981" s="8">
        <f>IF(K2981&lt;&gt;"是",0,P2981*税费设置!$B$8)</f>
        <v>0</v>
      </c>
      <c r="R2981" s="8">
        <f>IF(K2981&lt;&gt;"是",0,P2981*税费设置!$B$9)</f>
        <v>0</v>
      </c>
      <c r="S2981" s="8">
        <f t="shared" si="328"/>
        <v>0</v>
      </c>
    </row>
    <row r="2982" spans="1:19" ht="13.9">
      <c r="A2982" s="6" t="str">
        <f>IF(总支出!A2982="","",总支出!A2982)</f>
        <v/>
      </c>
      <c r="B2982" s="7" t="str">
        <f>IF(总支出!B2982="","",总支出!B2982)</f>
        <v/>
      </c>
      <c r="C2982" s="6" t="str">
        <f t="shared" si="322"/>
        <v/>
      </c>
      <c r="D2982" s="6" t="str">
        <f>IF(总支出!C2982="","",总支出!C2982)</f>
        <v/>
      </c>
      <c r="E2982" s="8" t="str">
        <f>IF(总支出!D2982="","",总支出!D2982)</f>
        <v/>
      </c>
      <c r="F2982" s="6" t="str">
        <f>IF(总支出!E2982="","",总支出!E2982)</f>
        <v/>
      </c>
      <c r="G2982" s="6" t="str">
        <f>IF(总支出!H2982="","",总支出!H2982)</f>
        <v/>
      </c>
      <c r="H2982" s="6" t="str">
        <f>IF(总支出!I2982="","自动",总支出!I2982)</f>
        <v>自动</v>
      </c>
      <c r="I2982" s="6" t="str">
        <f>IF(F2982="","",IFERROR(VLOOKUP(F2982,税费设置!$A$15:$B$27,2,FALSE),"含税不明"))</f>
        <v/>
      </c>
      <c r="J2982" s="6" t="str">
        <f t="shared" si="323"/>
        <v/>
      </c>
      <c r="K2982" s="6" t="str">
        <f>IF(AND(税费设置!$B$5="是",G2982="个人支出",J2982="应税"),"是","否")</f>
        <v>否</v>
      </c>
      <c r="L2982" s="8">
        <f t="shared" si="324"/>
        <v>0</v>
      </c>
      <c r="M2982" s="8">
        <f t="shared" si="325"/>
        <v>0</v>
      </c>
      <c r="N2982" s="8">
        <f t="shared" si="326"/>
        <v>0</v>
      </c>
      <c r="O2982" s="8">
        <f t="shared" si="327"/>
        <v>0</v>
      </c>
      <c r="P2982" s="8">
        <f>IF(K2982&lt;&gt;"是",0,IF(税费设置!$B$6="是",E2982/(1+税费设置!$B$10),E2982))</f>
        <v>0</v>
      </c>
      <c r="Q2982" s="8">
        <f>IF(K2982&lt;&gt;"是",0,P2982*税费设置!$B$8)</f>
        <v>0</v>
      </c>
      <c r="R2982" s="8">
        <f>IF(K2982&lt;&gt;"是",0,P2982*税费设置!$B$9)</f>
        <v>0</v>
      </c>
      <c r="S2982" s="8">
        <f t="shared" si="328"/>
        <v>0</v>
      </c>
    </row>
    <row r="2983" spans="1:19" ht="13.9">
      <c r="A2983" s="6" t="str">
        <f>IF(总支出!A2983="","",总支出!A2983)</f>
        <v/>
      </c>
      <c r="B2983" s="7" t="str">
        <f>IF(总支出!B2983="","",总支出!B2983)</f>
        <v/>
      </c>
      <c r="C2983" s="6" t="str">
        <f t="shared" si="322"/>
        <v/>
      </c>
      <c r="D2983" s="6" t="str">
        <f>IF(总支出!C2983="","",总支出!C2983)</f>
        <v/>
      </c>
      <c r="E2983" s="8" t="str">
        <f>IF(总支出!D2983="","",总支出!D2983)</f>
        <v/>
      </c>
      <c r="F2983" s="6" t="str">
        <f>IF(总支出!E2983="","",总支出!E2983)</f>
        <v/>
      </c>
      <c r="G2983" s="6" t="str">
        <f>IF(总支出!H2983="","",总支出!H2983)</f>
        <v/>
      </c>
      <c r="H2983" s="6" t="str">
        <f>IF(总支出!I2983="","自动",总支出!I2983)</f>
        <v>自动</v>
      </c>
      <c r="I2983" s="6" t="str">
        <f>IF(F2983="","",IFERROR(VLOOKUP(F2983,税费设置!$A$15:$B$27,2,FALSE),"含税不明"))</f>
        <v/>
      </c>
      <c r="J2983" s="6" t="str">
        <f t="shared" si="323"/>
        <v/>
      </c>
      <c r="K2983" s="6" t="str">
        <f>IF(AND(税费设置!$B$5="是",G2983="个人支出",J2983="应税"),"是","否")</f>
        <v>否</v>
      </c>
      <c r="L2983" s="8">
        <f t="shared" si="324"/>
        <v>0</v>
      </c>
      <c r="M2983" s="8">
        <f t="shared" si="325"/>
        <v>0</v>
      </c>
      <c r="N2983" s="8">
        <f t="shared" si="326"/>
        <v>0</v>
      </c>
      <c r="O2983" s="8">
        <f t="shared" si="327"/>
        <v>0</v>
      </c>
      <c r="P2983" s="8">
        <f>IF(K2983&lt;&gt;"是",0,IF(税费设置!$B$6="是",E2983/(1+税费设置!$B$10),E2983))</f>
        <v>0</v>
      </c>
      <c r="Q2983" s="8">
        <f>IF(K2983&lt;&gt;"是",0,P2983*税费设置!$B$8)</f>
        <v>0</v>
      </c>
      <c r="R2983" s="8">
        <f>IF(K2983&lt;&gt;"是",0,P2983*税费设置!$B$9)</f>
        <v>0</v>
      </c>
      <c r="S2983" s="8">
        <f t="shared" si="328"/>
        <v>0</v>
      </c>
    </row>
    <row r="2984" spans="1:19" ht="13.9">
      <c r="A2984" s="6" t="str">
        <f>IF(总支出!A2984="","",总支出!A2984)</f>
        <v/>
      </c>
      <c r="B2984" s="7" t="str">
        <f>IF(总支出!B2984="","",总支出!B2984)</f>
        <v/>
      </c>
      <c r="C2984" s="6" t="str">
        <f t="shared" si="322"/>
        <v/>
      </c>
      <c r="D2984" s="6" t="str">
        <f>IF(总支出!C2984="","",总支出!C2984)</f>
        <v/>
      </c>
      <c r="E2984" s="8" t="str">
        <f>IF(总支出!D2984="","",总支出!D2984)</f>
        <v/>
      </c>
      <c r="F2984" s="6" t="str">
        <f>IF(总支出!E2984="","",总支出!E2984)</f>
        <v/>
      </c>
      <c r="G2984" s="6" t="str">
        <f>IF(总支出!H2984="","",总支出!H2984)</f>
        <v/>
      </c>
      <c r="H2984" s="6" t="str">
        <f>IF(总支出!I2984="","自动",总支出!I2984)</f>
        <v>自动</v>
      </c>
      <c r="I2984" s="6" t="str">
        <f>IF(F2984="","",IFERROR(VLOOKUP(F2984,税费设置!$A$15:$B$27,2,FALSE),"含税不明"))</f>
        <v/>
      </c>
      <c r="J2984" s="6" t="str">
        <f t="shared" si="323"/>
        <v/>
      </c>
      <c r="K2984" s="6" t="str">
        <f>IF(AND(税费设置!$B$5="是",G2984="个人支出",J2984="应税"),"是","否")</f>
        <v>否</v>
      </c>
      <c r="L2984" s="8">
        <f t="shared" si="324"/>
        <v>0</v>
      </c>
      <c r="M2984" s="8">
        <f t="shared" si="325"/>
        <v>0</v>
      </c>
      <c r="N2984" s="8">
        <f t="shared" si="326"/>
        <v>0</v>
      </c>
      <c r="O2984" s="8">
        <f t="shared" si="327"/>
        <v>0</v>
      </c>
      <c r="P2984" s="8">
        <f>IF(K2984&lt;&gt;"是",0,IF(税费设置!$B$6="是",E2984/(1+税费设置!$B$10),E2984))</f>
        <v>0</v>
      </c>
      <c r="Q2984" s="8">
        <f>IF(K2984&lt;&gt;"是",0,P2984*税费设置!$B$8)</f>
        <v>0</v>
      </c>
      <c r="R2984" s="8">
        <f>IF(K2984&lt;&gt;"是",0,P2984*税费设置!$B$9)</f>
        <v>0</v>
      </c>
      <c r="S2984" s="8">
        <f t="shared" si="328"/>
        <v>0</v>
      </c>
    </row>
    <row r="2985" spans="1:19" ht="13.9">
      <c r="A2985" s="6" t="str">
        <f>IF(总支出!A2985="","",总支出!A2985)</f>
        <v/>
      </c>
      <c r="B2985" s="7" t="str">
        <f>IF(总支出!B2985="","",总支出!B2985)</f>
        <v/>
      </c>
      <c r="C2985" s="6" t="str">
        <f t="shared" si="322"/>
        <v/>
      </c>
      <c r="D2985" s="6" t="str">
        <f>IF(总支出!C2985="","",总支出!C2985)</f>
        <v/>
      </c>
      <c r="E2985" s="8" t="str">
        <f>IF(总支出!D2985="","",总支出!D2985)</f>
        <v/>
      </c>
      <c r="F2985" s="6" t="str">
        <f>IF(总支出!E2985="","",总支出!E2985)</f>
        <v/>
      </c>
      <c r="G2985" s="6" t="str">
        <f>IF(总支出!H2985="","",总支出!H2985)</f>
        <v/>
      </c>
      <c r="H2985" s="6" t="str">
        <f>IF(总支出!I2985="","自动",总支出!I2985)</f>
        <v>自动</v>
      </c>
      <c r="I2985" s="6" t="str">
        <f>IF(F2985="","",IFERROR(VLOOKUP(F2985,税费设置!$A$15:$B$27,2,FALSE),"含税不明"))</f>
        <v/>
      </c>
      <c r="J2985" s="6" t="str">
        <f t="shared" si="323"/>
        <v/>
      </c>
      <c r="K2985" s="6" t="str">
        <f>IF(AND(税费设置!$B$5="是",G2985="个人支出",J2985="应税"),"是","否")</f>
        <v>否</v>
      </c>
      <c r="L2985" s="8">
        <f t="shared" si="324"/>
        <v>0</v>
      </c>
      <c r="M2985" s="8">
        <f t="shared" si="325"/>
        <v>0</v>
      </c>
      <c r="N2985" s="8">
        <f t="shared" si="326"/>
        <v>0</v>
      </c>
      <c r="O2985" s="8">
        <f t="shared" si="327"/>
        <v>0</v>
      </c>
      <c r="P2985" s="8">
        <f>IF(K2985&lt;&gt;"是",0,IF(税费设置!$B$6="是",E2985/(1+税费设置!$B$10),E2985))</f>
        <v>0</v>
      </c>
      <c r="Q2985" s="8">
        <f>IF(K2985&lt;&gt;"是",0,P2985*税费设置!$B$8)</f>
        <v>0</v>
      </c>
      <c r="R2985" s="8">
        <f>IF(K2985&lt;&gt;"是",0,P2985*税费设置!$B$9)</f>
        <v>0</v>
      </c>
      <c r="S2985" s="8">
        <f t="shared" si="328"/>
        <v>0</v>
      </c>
    </row>
    <row r="2986" spans="1:19" ht="13.9">
      <c r="A2986" s="6" t="str">
        <f>IF(总支出!A2986="","",总支出!A2986)</f>
        <v/>
      </c>
      <c r="B2986" s="7" t="str">
        <f>IF(总支出!B2986="","",总支出!B2986)</f>
        <v/>
      </c>
      <c r="C2986" s="6" t="str">
        <f t="shared" si="322"/>
        <v/>
      </c>
      <c r="D2986" s="6" t="str">
        <f>IF(总支出!C2986="","",总支出!C2986)</f>
        <v/>
      </c>
      <c r="E2986" s="8" t="str">
        <f>IF(总支出!D2986="","",总支出!D2986)</f>
        <v/>
      </c>
      <c r="F2986" s="6" t="str">
        <f>IF(总支出!E2986="","",总支出!E2986)</f>
        <v/>
      </c>
      <c r="G2986" s="6" t="str">
        <f>IF(总支出!H2986="","",总支出!H2986)</f>
        <v/>
      </c>
      <c r="H2986" s="6" t="str">
        <f>IF(总支出!I2986="","自动",总支出!I2986)</f>
        <v>自动</v>
      </c>
      <c r="I2986" s="6" t="str">
        <f>IF(F2986="","",IFERROR(VLOOKUP(F2986,税费设置!$A$15:$B$27,2,FALSE),"含税不明"))</f>
        <v/>
      </c>
      <c r="J2986" s="6" t="str">
        <f t="shared" si="323"/>
        <v/>
      </c>
      <c r="K2986" s="6" t="str">
        <f>IF(AND(税费设置!$B$5="是",G2986="个人支出",J2986="应税"),"是","否")</f>
        <v>否</v>
      </c>
      <c r="L2986" s="8">
        <f t="shared" si="324"/>
        <v>0</v>
      </c>
      <c r="M2986" s="8">
        <f t="shared" si="325"/>
        <v>0</v>
      </c>
      <c r="N2986" s="8">
        <f t="shared" si="326"/>
        <v>0</v>
      </c>
      <c r="O2986" s="8">
        <f t="shared" si="327"/>
        <v>0</v>
      </c>
      <c r="P2986" s="8">
        <f>IF(K2986&lt;&gt;"是",0,IF(税费设置!$B$6="是",E2986/(1+税费设置!$B$10),E2986))</f>
        <v>0</v>
      </c>
      <c r="Q2986" s="8">
        <f>IF(K2986&lt;&gt;"是",0,P2986*税费设置!$B$8)</f>
        <v>0</v>
      </c>
      <c r="R2986" s="8">
        <f>IF(K2986&lt;&gt;"是",0,P2986*税费设置!$B$9)</f>
        <v>0</v>
      </c>
      <c r="S2986" s="8">
        <f t="shared" si="328"/>
        <v>0</v>
      </c>
    </row>
    <row r="2987" spans="1:19" ht="13.9">
      <c r="A2987" s="6" t="str">
        <f>IF(总支出!A2987="","",总支出!A2987)</f>
        <v/>
      </c>
      <c r="B2987" s="7" t="str">
        <f>IF(总支出!B2987="","",总支出!B2987)</f>
        <v/>
      </c>
      <c r="C2987" s="6" t="str">
        <f t="shared" si="322"/>
        <v/>
      </c>
      <c r="D2987" s="6" t="str">
        <f>IF(总支出!C2987="","",总支出!C2987)</f>
        <v/>
      </c>
      <c r="E2987" s="8" t="str">
        <f>IF(总支出!D2987="","",总支出!D2987)</f>
        <v/>
      </c>
      <c r="F2987" s="6" t="str">
        <f>IF(总支出!E2987="","",总支出!E2987)</f>
        <v/>
      </c>
      <c r="G2987" s="6" t="str">
        <f>IF(总支出!H2987="","",总支出!H2987)</f>
        <v/>
      </c>
      <c r="H2987" s="6" t="str">
        <f>IF(总支出!I2987="","自动",总支出!I2987)</f>
        <v>自动</v>
      </c>
      <c r="I2987" s="6" t="str">
        <f>IF(F2987="","",IFERROR(VLOOKUP(F2987,税费设置!$A$15:$B$27,2,FALSE),"含税不明"))</f>
        <v/>
      </c>
      <c r="J2987" s="6" t="str">
        <f t="shared" si="323"/>
        <v/>
      </c>
      <c r="K2987" s="6" t="str">
        <f>IF(AND(税费设置!$B$5="是",G2987="个人支出",J2987="应税"),"是","否")</f>
        <v>否</v>
      </c>
      <c r="L2987" s="8">
        <f t="shared" si="324"/>
        <v>0</v>
      </c>
      <c r="M2987" s="8">
        <f t="shared" si="325"/>
        <v>0</v>
      </c>
      <c r="N2987" s="8">
        <f t="shared" si="326"/>
        <v>0</v>
      </c>
      <c r="O2987" s="8">
        <f t="shared" si="327"/>
        <v>0</v>
      </c>
      <c r="P2987" s="8">
        <f>IF(K2987&lt;&gt;"是",0,IF(税费设置!$B$6="是",E2987/(1+税费设置!$B$10),E2987))</f>
        <v>0</v>
      </c>
      <c r="Q2987" s="8">
        <f>IF(K2987&lt;&gt;"是",0,P2987*税费设置!$B$8)</f>
        <v>0</v>
      </c>
      <c r="R2987" s="8">
        <f>IF(K2987&lt;&gt;"是",0,P2987*税费设置!$B$9)</f>
        <v>0</v>
      </c>
      <c r="S2987" s="8">
        <f t="shared" si="328"/>
        <v>0</v>
      </c>
    </row>
    <row r="2988" spans="1:19" ht="13.9">
      <c r="A2988" s="6" t="str">
        <f>IF(总支出!A2988="","",总支出!A2988)</f>
        <v/>
      </c>
      <c r="B2988" s="7" t="str">
        <f>IF(总支出!B2988="","",总支出!B2988)</f>
        <v/>
      </c>
      <c r="C2988" s="6" t="str">
        <f t="shared" si="322"/>
        <v/>
      </c>
      <c r="D2988" s="6" t="str">
        <f>IF(总支出!C2988="","",总支出!C2988)</f>
        <v/>
      </c>
      <c r="E2988" s="8" t="str">
        <f>IF(总支出!D2988="","",总支出!D2988)</f>
        <v/>
      </c>
      <c r="F2988" s="6" t="str">
        <f>IF(总支出!E2988="","",总支出!E2988)</f>
        <v/>
      </c>
      <c r="G2988" s="6" t="str">
        <f>IF(总支出!H2988="","",总支出!H2988)</f>
        <v/>
      </c>
      <c r="H2988" s="6" t="str">
        <f>IF(总支出!I2988="","自动",总支出!I2988)</f>
        <v>自动</v>
      </c>
      <c r="I2988" s="6" t="str">
        <f>IF(F2988="","",IFERROR(VLOOKUP(F2988,税费设置!$A$15:$B$27,2,FALSE),"含税不明"))</f>
        <v/>
      </c>
      <c r="J2988" s="6" t="str">
        <f t="shared" si="323"/>
        <v/>
      </c>
      <c r="K2988" s="6" t="str">
        <f>IF(AND(税费设置!$B$5="是",G2988="个人支出",J2988="应税"),"是","否")</f>
        <v>否</v>
      </c>
      <c r="L2988" s="8">
        <f t="shared" si="324"/>
        <v>0</v>
      </c>
      <c r="M2988" s="8">
        <f t="shared" si="325"/>
        <v>0</v>
      </c>
      <c r="N2988" s="8">
        <f t="shared" si="326"/>
        <v>0</v>
      </c>
      <c r="O2988" s="8">
        <f t="shared" si="327"/>
        <v>0</v>
      </c>
      <c r="P2988" s="8">
        <f>IF(K2988&lt;&gt;"是",0,IF(税费设置!$B$6="是",E2988/(1+税费设置!$B$10),E2988))</f>
        <v>0</v>
      </c>
      <c r="Q2988" s="8">
        <f>IF(K2988&lt;&gt;"是",0,P2988*税费设置!$B$8)</f>
        <v>0</v>
      </c>
      <c r="R2988" s="8">
        <f>IF(K2988&lt;&gt;"是",0,P2988*税费设置!$B$9)</f>
        <v>0</v>
      </c>
      <c r="S2988" s="8">
        <f t="shared" si="328"/>
        <v>0</v>
      </c>
    </row>
    <row r="2989" spans="1:19" ht="13.9">
      <c r="A2989" s="6" t="str">
        <f>IF(总支出!A2989="","",总支出!A2989)</f>
        <v/>
      </c>
      <c r="B2989" s="7" t="str">
        <f>IF(总支出!B2989="","",总支出!B2989)</f>
        <v/>
      </c>
      <c r="C2989" s="6" t="str">
        <f t="shared" si="322"/>
        <v/>
      </c>
      <c r="D2989" s="6" t="str">
        <f>IF(总支出!C2989="","",总支出!C2989)</f>
        <v/>
      </c>
      <c r="E2989" s="8" t="str">
        <f>IF(总支出!D2989="","",总支出!D2989)</f>
        <v/>
      </c>
      <c r="F2989" s="6" t="str">
        <f>IF(总支出!E2989="","",总支出!E2989)</f>
        <v/>
      </c>
      <c r="G2989" s="6" t="str">
        <f>IF(总支出!H2989="","",总支出!H2989)</f>
        <v/>
      </c>
      <c r="H2989" s="6" t="str">
        <f>IF(总支出!I2989="","自动",总支出!I2989)</f>
        <v>自动</v>
      </c>
      <c r="I2989" s="6" t="str">
        <f>IF(F2989="","",IFERROR(VLOOKUP(F2989,税费设置!$A$15:$B$27,2,FALSE),"含税不明"))</f>
        <v/>
      </c>
      <c r="J2989" s="6" t="str">
        <f t="shared" si="323"/>
        <v/>
      </c>
      <c r="K2989" s="6" t="str">
        <f>IF(AND(税费设置!$B$5="是",G2989="个人支出",J2989="应税"),"是","否")</f>
        <v>否</v>
      </c>
      <c r="L2989" s="8">
        <f t="shared" si="324"/>
        <v>0</v>
      </c>
      <c r="M2989" s="8">
        <f t="shared" si="325"/>
        <v>0</v>
      </c>
      <c r="N2989" s="8">
        <f t="shared" si="326"/>
        <v>0</v>
      </c>
      <c r="O2989" s="8">
        <f t="shared" si="327"/>
        <v>0</v>
      </c>
      <c r="P2989" s="8">
        <f>IF(K2989&lt;&gt;"是",0,IF(税费设置!$B$6="是",E2989/(1+税费设置!$B$10),E2989))</f>
        <v>0</v>
      </c>
      <c r="Q2989" s="8">
        <f>IF(K2989&lt;&gt;"是",0,P2989*税费设置!$B$8)</f>
        <v>0</v>
      </c>
      <c r="R2989" s="8">
        <f>IF(K2989&lt;&gt;"是",0,P2989*税费设置!$B$9)</f>
        <v>0</v>
      </c>
      <c r="S2989" s="8">
        <f t="shared" si="328"/>
        <v>0</v>
      </c>
    </row>
    <row r="2990" spans="1:19" ht="13.9">
      <c r="A2990" s="6" t="str">
        <f>IF(总支出!A2990="","",总支出!A2990)</f>
        <v/>
      </c>
      <c r="B2990" s="7" t="str">
        <f>IF(总支出!B2990="","",总支出!B2990)</f>
        <v/>
      </c>
      <c r="C2990" s="6" t="str">
        <f t="shared" si="322"/>
        <v/>
      </c>
      <c r="D2990" s="6" t="str">
        <f>IF(总支出!C2990="","",总支出!C2990)</f>
        <v/>
      </c>
      <c r="E2990" s="8" t="str">
        <f>IF(总支出!D2990="","",总支出!D2990)</f>
        <v/>
      </c>
      <c r="F2990" s="6" t="str">
        <f>IF(总支出!E2990="","",总支出!E2990)</f>
        <v/>
      </c>
      <c r="G2990" s="6" t="str">
        <f>IF(总支出!H2990="","",总支出!H2990)</f>
        <v/>
      </c>
      <c r="H2990" s="6" t="str">
        <f>IF(总支出!I2990="","自动",总支出!I2990)</f>
        <v>自动</v>
      </c>
      <c r="I2990" s="6" t="str">
        <f>IF(F2990="","",IFERROR(VLOOKUP(F2990,税费设置!$A$15:$B$27,2,FALSE),"含税不明"))</f>
        <v/>
      </c>
      <c r="J2990" s="6" t="str">
        <f t="shared" si="323"/>
        <v/>
      </c>
      <c r="K2990" s="6" t="str">
        <f>IF(AND(税费设置!$B$5="是",G2990="个人支出",J2990="应税"),"是","否")</f>
        <v>否</v>
      </c>
      <c r="L2990" s="8">
        <f t="shared" si="324"/>
        <v>0</v>
      </c>
      <c r="M2990" s="8">
        <f t="shared" si="325"/>
        <v>0</v>
      </c>
      <c r="N2990" s="8">
        <f t="shared" si="326"/>
        <v>0</v>
      </c>
      <c r="O2990" s="8">
        <f t="shared" si="327"/>
        <v>0</v>
      </c>
      <c r="P2990" s="8">
        <f>IF(K2990&lt;&gt;"是",0,IF(税费设置!$B$6="是",E2990/(1+税费设置!$B$10),E2990))</f>
        <v>0</v>
      </c>
      <c r="Q2990" s="8">
        <f>IF(K2990&lt;&gt;"是",0,P2990*税费设置!$B$8)</f>
        <v>0</v>
      </c>
      <c r="R2990" s="8">
        <f>IF(K2990&lt;&gt;"是",0,P2990*税费设置!$B$9)</f>
        <v>0</v>
      </c>
      <c r="S2990" s="8">
        <f t="shared" si="328"/>
        <v>0</v>
      </c>
    </row>
    <row r="2991" spans="1:19" ht="13.9">
      <c r="A2991" s="6" t="str">
        <f>IF(总支出!A2991="","",总支出!A2991)</f>
        <v/>
      </c>
      <c r="B2991" s="7" t="str">
        <f>IF(总支出!B2991="","",总支出!B2991)</f>
        <v/>
      </c>
      <c r="C2991" s="6" t="str">
        <f t="shared" si="322"/>
        <v/>
      </c>
      <c r="D2991" s="6" t="str">
        <f>IF(总支出!C2991="","",总支出!C2991)</f>
        <v/>
      </c>
      <c r="E2991" s="8" t="str">
        <f>IF(总支出!D2991="","",总支出!D2991)</f>
        <v/>
      </c>
      <c r="F2991" s="6" t="str">
        <f>IF(总支出!E2991="","",总支出!E2991)</f>
        <v/>
      </c>
      <c r="G2991" s="6" t="str">
        <f>IF(总支出!H2991="","",总支出!H2991)</f>
        <v/>
      </c>
      <c r="H2991" s="6" t="str">
        <f>IF(总支出!I2991="","自动",总支出!I2991)</f>
        <v>自动</v>
      </c>
      <c r="I2991" s="6" t="str">
        <f>IF(F2991="","",IFERROR(VLOOKUP(F2991,税费设置!$A$15:$B$27,2,FALSE),"含税不明"))</f>
        <v/>
      </c>
      <c r="J2991" s="6" t="str">
        <f t="shared" si="323"/>
        <v/>
      </c>
      <c r="K2991" s="6" t="str">
        <f>IF(AND(税费设置!$B$5="是",G2991="个人支出",J2991="应税"),"是","否")</f>
        <v>否</v>
      </c>
      <c r="L2991" s="8">
        <f t="shared" si="324"/>
        <v>0</v>
      </c>
      <c r="M2991" s="8">
        <f t="shared" si="325"/>
        <v>0</v>
      </c>
      <c r="N2991" s="8">
        <f t="shared" si="326"/>
        <v>0</v>
      </c>
      <c r="O2991" s="8">
        <f t="shared" si="327"/>
        <v>0</v>
      </c>
      <c r="P2991" s="8">
        <f>IF(K2991&lt;&gt;"是",0,IF(税费设置!$B$6="是",E2991/(1+税费设置!$B$10),E2991))</f>
        <v>0</v>
      </c>
      <c r="Q2991" s="8">
        <f>IF(K2991&lt;&gt;"是",0,P2991*税费设置!$B$8)</f>
        <v>0</v>
      </c>
      <c r="R2991" s="8">
        <f>IF(K2991&lt;&gt;"是",0,P2991*税费设置!$B$9)</f>
        <v>0</v>
      </c>
      <c r="S2991" s="8">
        <f t="shared" si="328"/>
        <v>0</v>
      </c>
    </row>
    <row r="2992" spans="1:19" ht="13.9">
      <c r="A2992" s="6" t="str">
        <f>IF(总支出!A2992="","",总支出!A2992)</f>
        <v/>
      </c>
      <c r="B2992" s="7" t="str">
        <f>IF(总支出!B2992="","",总支出!B2992)</f>
        <v/>
      </c>
      <c r="C2992" s="6" t="str">
        <f t="shared" si="322"/>
        <v/>
      </c>
      <c r="D2992" s="6" t="str">
        <f>IF(总支出!C2992="","",总支出!C2992)</f>
        <v/>
      </c>
      <c r="E2992" s="8" t="str">
        <f>IF(总支出!D2992="","",总支出!D2992)</f>
        <v/>
      </c>
      <c r="F2992" s="6" t="str">
        <f>IF(总支出!E2992="","",总支出!E2992)</f>
        <v/>
      </c>
      <c r="G2992" s="6" t="str">
        <f>IF(总支出!H2992="","",总支出!H2992)</f>
        <v/>
      </c>
      <c r="H2992" s="6" t="str">
        <f>IF(总支出!I2992="","自动",总支出!I2992)</f>
        <v>自动</v>
      </c>
      <c r="I2992" s="6" t="str">
        <f>IF(F2992="","",IFERROR(VLOOKUP(F2992,税费设置!$A$15:$B$27,2,FALSE),"含税不明"))</f>
        <v/>
      </c>
      <c r="J2992" s="6" t="str">
        <f t="shared" si="323"/>
        <v/>
      </c>
      <c r="K2992" s="6" t="str">
        <f>IF(AND(税费设置!$B$5="是",G2992="个人支出",J2992="应税"),"是","否")</f>
        <v>否</v>
      </c>
      <c r="L2992" s="8">
        <f t="shared" si="324"/>
        <v>0</v>
      </c>
      <c r="M2992" s="8">
        <f t="shared" si="325"/>
        <v>0</v>
      </c>
      <c r="N2992" s="8">
        <f t="shared" si="326"/>
        <v>0</v>
      </c>
      <c r="O2992" s="8">
        <f t="shared" si="327"/>
        <v>0</v>
      </c>
      <c r="P2992" s="8">
        <f>IF(K2992&lt;&gt;"是",0,IF(税费设置!$B$6="是",E2992/(1+税费设置!$B$10),E2992))</f>
        <v>0</v>
      </c>
      <c r="Q2992" s="8">
        <f>IF(K2992&lt;&gt;"是",0,P2992*税费设置!$B$8)</f>
        <v>0</v>
      </c>
      <c r="R2992" s="8">
        <f>IF(K2992&lt;&gt;"是",0,P2992*税费设置!$B$9)</f>
        <v>0</v>
      </c>
      <c r="S2992" s="8">
        <f t="shared" si="328"/>
        <v>0</v>
      </c>
    </row>
    <row r="2993" spans="1:19" ht="13.9">
      <c r="A2993" s="6" t="str">
        <f>IF(总支出!A2993="","",总支出!A2993)</f>
        <v/>
      </c>
      <c r="B2993" s="7" t="str">
        <f>IF(总支出!B2993="","",总支出!B2993)</f>
        <v/>
      </c>
      <c r="C2993" s="6" t="str">
        <f t="shared" si="322"/>
        <v/>
      </c>
      <c r="D2993" s="6" t="str">
        <f>IF(总支出!C2993="","",总支出!C2993)</f>
        <v/>
      </c>
      <c r="E2993" s="8" t="str">
        <f>IF(总支出!D2993="","",总支出!D2993)</f>
        <v/>
      </c>
      <c r="F2993" s="6" t="str">
        <f>IF(总支出!E2993="","",总支出!E2993)</f>
        <v/>
      </c>
      <c r="G2993" s="6" t="str">
        <f>IF(总支出!H2993="","",总支出!H2993)</f>
        <v/>
      </c>
      <c r="H2993" s="6" t="str">
        <f>IF(总支出!I2993="","自动",总支出!I2993)</f>
        <v>自动</v>
      </c>
      <c r="I2993" s="6" t="str">
        <f>IF(F2993="","",IFERROR(VLOOKUP(F2993,税费设置!$A$15:$B$27,2,FALSE),"含税不明"))</f>
        <v/>
      </c>
      <c r="J2993" s="6" t="str">
        <f t="shared" si="323"/>
        <v/>
      </c>
      <c r="K2993" s="6" t="str">
        <f>IF(AND(税费设置!$B$5="是",G2993="个人支出",J2993="应税"),"是","否")</f>
        <v>否</v>
      </c>
      <c r="L2993" s="8">
        <f t="shared" si="324"/>
        <v>0</v>
      </c>
      <c r="M2993" s="8">
        <f t="shared" si="325"/>
        <v>0</v>
      </c>
      <c r="N2993" s="8">
        <f t="shared" si="326"/>
        <v>0</v>
      </c>
      <c r="O2993" s="8">
        <f t="shared" si="327"/>
        <v>0</v>
      </c>
      <c r="P2993" s="8">
        <f>IF(K2993&lt;&gt;"是",0,IF(税费设置!$B$6="是",E2993/(1+税费设置!$B$10),E2993))</f>
        <v>0</v>
      </c>
      <c r="Q2993" s="8">
        <f>IF(K2993&lt;&gt;"是",0,P2993*税费设置!$B$8)</f>
        <v>0</v>
      </c>
      <c r="R2993" s="8">
        <f>IF(K2993&lt;&gt;"是",0,P2993*税费设置!$B$9)</f>
        <v>0</v>
      </c>
      <c r="S2993" s="8">
        <f t="shared" si="328"/>
        <v>0</v>
      </c>
    </row>
    <row r="2994" spans="1:19" ht="13.9">
      <c r="A2994" s="6" t="str">
        <f>IF(总支出!A2994="","",总支出!A2994)</f>
        <v/>
      </c>
      <c r="B2994" s="7" t="str">
        <f>IF(总支出!B2994="","",总支出!B2994)</f>
        <v/>
      </c>
      <c r="C2994" s="6" t="str">
        <f t="shared" si="322"/>
        <v/>
      </c>
      <c r="D2994" s="6" t="str">
        <f>IF(总支出!C2994="","",总支出!C2994)</f>
        <v/>
      </c>
      <c r="E2994" s="8" t="str">
        <f>IF(总支出!D2994="","",总支出!D2994)</f>
        <v/>
      </c>
      <c r="F2994" s="6" t="str">
        <f>IF(总支出!E2994="","",总支出!E2994)</f>
        <v/>
      </c>
      <c r="G2994" s="6" t="str">
        <f>IF(总支出!H2994="","",总支出!H2994)</f>
        <v/>
      </c>
      <c r="H2994" s="6" t="str">
        <f>IF(总支出!I2994="","自动",总支出!I2994)</f>
        <v>自动</v>
      </c>
      <c r="I2994" s="6" t="str">
        <f>IF(F2994="","",IFERROR(VLOOKUP(F2994,税费设置!$A$15:$B$27,2,FALSE),"含税不明"))</f>
        <v/>
      </c>
      <c r="J2994" s="6" t="str">
        <f t="shared" si="323"/>
        <v/>
      </c>
      <c r="K2994" s="6" t="str">
        <f>IF(AND(税费设置!$B$5="是",G2994="个人支出",J2994="应税"),"是","否")</f>
        <v>否</v>
      </c>
      <c r="L2994" s="8">
        <f t="shared" si="324"/>
        <v>0</v>
      </c>
      <c r="M2994" s="8">
        <f t="shared" si="325"/>
        <v>0</v>
      </c>
      <c r="N2994" s="8">
        <f t="shared" si="326"/>
        <v>0</v>
      </c>
      <c r="O2994" s="8">
        <f t="shared" si="327"/>
        <v>0</v>
      </c>
      <c r="P2994" s="8">
        <f>IF(K2994&lt;&gt;"是",0,IF(税费设置!$B$6="是",E2994/(1+税费设置!$B$10),E2994))</f>
        <v>0</v>
      </c>
      <c r="Q2994" s="8">
        <f>IF(K2994&lt;&gt;"是",0,P2994*税费设置!$B$8)</f>
        <v>0</v>
      </c>
      <c r="R2994" s="8">
        <f>IF(K2994&lt;&gt;"是",0,P2994*税费设置!$B$9)</f>
        <v>0</v>
      </c>
      <c r="S2994" s="8">
        <f t="shared" si="328"/>
        <v>0</v>
      </c>
    </row>
    <row r="2995" spans="1:19" ht="13.9">
      <c r="A2995" s="6" t="str">
        <f>IF(总支出!A2995="","",总支出!A2995)</f>
        <v/>
      </c>
      <c r="B2995" s="7" t="str">
        <f>IF(总支出!B2995="","",总支出!B2995)</f>
        <v/>
      </c>
      <c r="C2995" s="6" t="str">
        <f t="shared" si="322"/>
        <v/>
      </c>
      <c r="D2995" s="6" t="str">
        <f>IF(总支出!C2995="","",总支出!C2995)</f>
        <v/>
      </c>
      <c r="E2995" s="8" t="str">
        <f>IF(总支出!D2995="","",总支出!D2995)</f>
        <v/>
      </c>
      <c r="F2995" s="6" t="str">
        <f>IF(总支出!E2995="","",总支出!E2995)</f>
        <v/>
      </c>
      <c r="G2995" s="6" t="str">
        <f>IF(总支出!H2995="","",总支出!H2995)</f>
        <v/>
      </c>
      <c r="H2995" s="6" t="str">
        <f>IF(总支出!I2995="","自动",总支出!I2995)</f>
        <v>自动</v>
      </c>
      <c r="I2995" s="6" t="str">
        <f>IF(F2995="","",IFERROR(VLOOKUP(F2995,税费设置!$A$15:$B$27,2,FALSE),"含税不明"))</f>
        <v/>
      </c>
      <c r="J2995" s="6" t="str">
        <f t="shared" si="323"/>
        <v/>
      </c>
      <c r="K2995" s="6" t="str">
        <f>IF(AND(税费设置!$B$5="是",G2995="个人支出",J2995="应税"),"是","否")</f>
        <v>否</v>
      </c>
      <c r="L2995" s="8">
        <f t="shared" si="324"/>
        <v>0</v>
      </c>
      <c r="M2995" s="8">
        <f t="shared" si="325"/>
        <v>0</v>
      </c>
      <c r="N2995" s="8">
        <f t="shared" si="326"/>
        <v>0</v>
      </c>
      <c r="O2995" s="8">
        <f t="shared" si="327"/>
        <v>0</v>
      </c>
      <c r="P2995" s="8">
        <f>IF(K2995&lt;&gt;"是",0,IF(税费设置!$B$6="是",E2995/(1+税费设置!$B$10),E2995))</f>
        <v>0</v>
      </c>
      <c r="Q2995" s="8">
        <f>IF(K2995&lt;&gt;"是",0,P2995*税费设置!$B$8)</f>
        <v>0</v>
      </c>
      <c r="R2995" s="8">
        <f>IF(K2995&lt;&gt;"是",0,P2995*税费设置!$B$9)</f>
        <v>0</v>
      </c>
      <c r="S2995" s="8">
        <f t="shared" si="328"/>
        <v>0</v>
      </c>
    </row>
    <row r="2996" spans="1:19" ht="13.9">
      <c r="A2996" s="6" t="str">
        <f>IF(总支出!A2996="","",总支出!A2996)</f>
        <v/>
      </c>
      <c r="B2996" s="7" t="str">
        <f>IF(总支出!B2996="","",总支出!B2996)</f>
        <v/>
      </c>
      <c r="C2996" s="6" t="str">
        <f t="shared" si="322"/>
        <v/>
      </c>
      <c r="D2996" s="6" t="str">
        <f>IF(总支出!C2996="","",总支出!C2996)</f>
        <v/>
      </c>
      <c r="E2996" s="8" t="str">
        <f>IF(总支出!D2996="","",总支出!D2996)</f>
        <v/>
      </c>
      <c r="F2996" s="6" t="str">
        <f>IF(总支出!E2996="","",总支出!E2996)</f>
        <v/>
      </c>
      <c r="G2996" s="6" t="str">
        <f>IF(总支出!H2996="","",总支出!H2996)</f>
        <v/>
      </c>
      <c r="H2996" s="6" t="str">
        <f>IF(总支出!I2996="","自动",总支出!I2996)</f>
        <v>自动</v>
      </c>
      <c r="I2996" s="6" t="str">
        <f>IF(F2996="","",IFERROR(VLOOKUP(F2996,税费设置!$A$15:$B$27,2,FALSE),"含税不明"))</f>
        <v/>
      </c>
      <c r="J2996" s="6" t="str">
        <f t="shared" si="323"/>
        <v/>
      </c>
      <c r="K2996" s="6" t="str">
        <f>IF(AND(税费设置!$B$5="是",G2996="个人支出",J2996="应税"),"是","否")</f>
        <v>否</v>
      </c>
      <c r="L2996" s="8">
        <f t="shared" si="324"/>
        <v>0</v>
      </c>
      <c r="M2996" s="8">
        <f t="shared" si="325"/>
        <v>0</v>
      </c>
      <c r="N2996" s="8">
        <f t="shared" si="326"/>
        <v>0</v>
      </c>
      <c r="O2996" s="8">
        <f t="shared" si="327"/>
        <v>0</v>
      </c>
      <c r="P2996" s="8">
        <f>IF(K2996&lt;&gt;"是",0,IF(税费设置!$B$6="是",E2996/(1+税费设置!$B$10),E2996))</f>
        <v>0</v>
      </c>
      <c r="Q2996" s="8">
        <f>IF(K2996&lt;&gt;"是",0,P2996*税费设置!$B$8)</f>
        <v>0</v>
      </c>
      <c r="R2996" s="8">
        <f>IF(K2996&lt;&gt;"是",0,P2996*税费设置!$B$9)</f>
        <v>0</v>
      </c>
      <c r="S2996" s="8">
        <f t="shared" si="328"/>
        <v>0</v>
      </c>
    </row>
    <row r="2997" spans="1:19" ht="13.9">
      <c r="A2997" s="6" t="str">
        <f>IF(总支出!A2997="","",总支出!A2997)</f>
        <v/>
      </c>
      <c r="B2997" s="7" t="str">
        <f>IF(总支出!B2997="","",总支出!B2997)</f>
        <v/>
      </c>
      <c r="C2997" s="6" t="str">
        <f t="shared" si="322"/>
        <v/>
      </c>
      <c r="D2997" s="6" t="str">
        <f>IF(总支出!C2997="","",总支出!C2997)</f>
        <v/>
      </c>
      <c r="E2997" s="8" t="str">
        <f>IF(总支出!D2997="","",总支出!D2997)</f>
        <v/>
      </c>
      <c r="F2997" s="6" t="str">
        <f>IF(总支出!E2997="","",总支出!E2997)</f>
        <v/>
      </c>
      <c r="G2997" s="6" t="str">
        <f>IF(总支出!H2997="","",总支出!H2997)</f>
        <v/>
      </c>
      <c r="H2997" s="6" t="str">
        <f>IF(总支出!I2997="","自动",总支出!I2997)</f>
        <v>自动</v>
      </c>
      <c r="I2997" s="6" t="str">
        <f>IF(F2997="","",IFERROR(VLOOKUP(F2997,税费设置!$A$15:$B$27,2,FALSE),"含税不明"))</f>
        <v/>
      </c>
      <c r="J2997" s="6" t="str">
        <f t="shared" si="323"/>
        <v/>
      </c>
      <c r="K2997" s="6" t="str">
        <f>IF(AND(税费设置!$B$5="是",G2997="个人支出",J2997="应税"),"是","否")</f>
        <v>否</v>
      </c>
      <c r="L2997" s="8">
        <f t="shared" si="324"/>
        <v>0</v>
      </c>
      <c r="M2997" s="8">
        <f t="shared" si="325"/>
        <v>0</v>
      </c>
      <c r="N2997" s="8">
        <f t="shared" si="326"/>
        <v>0</v>
      </c>
      <c r="O2997" s="8">
        <f t="shared" si="327"/>
        <v>0</v>
      </c>
      <c r="P2997" s="8">
        <f>IF(K2997&lt;&gt;"是",0,IF(税费设置!$B$6="是",E2997/(1+税费设置!$B$10),E2997))</f>
        <v>0</v>
      </c>
      <c r="Q2997" s="8">
        <f>IF(K2997&lt;&gt;"是",0,P2997*税费设置!$B$8)</f>
        <v>0</v>
      </c>
      <c r="R2997" s="8">
        <f>IF(K2997&lt;&gt;"是",0,P2997*税费设置!$B$9)</f>
        <v>0</v>
      </c>
      <c r="S2997" s="8">
        <f t="shared" si="328"/>
        <v>0</v>
      </c>
    </row>
    <row r="2998" spans="1:19" ht="13.9">
      <c r="A2998" s="6" t="str">
        <f>IF(总支出!A2998="","",总支出!A2998)</f>
        <v/>
      </c>
      <c r="B2998" s="7" t="str">
        <f>IF(总支出!B2998="","",总支出!B2998)</f>
        <v/>
      </c>
      <c r="C2998" s="6" t="str">
        <f t="shared" si="322"/>
        <v/>
      </c>
      <c r="D2998" s="6" t="str">
        <f>IF(总支出!C2998="","",总支出!C2998)</f>
        <v/>
      </c>
      <c r="E2998" s="8" t="str">
        <f>IF(总支出!D2998="","",总支出!D2998)</f>
        <v/>
      </c>
      <c r="F2998" s="6" t="str">
        <f>IF(总支出!E2998="","",总支出!E2998)</f>
        <v/>
      </c>
      <c r="G2998" s="6" t="str">
        <f>IF(总支出!H2998="","",总支出!H2998)</f>
        <v/>
      </c>
      <c r="H2998" s="6" t="str">
        <f>IF(总支出!I2998="","自动",总支出!I2998)</f>
        <v>自动</v>
      </c>
      <c r="I2998" s="6" t="str">
        <f>IF(F2998="","",IFERROR(VLOOKUP(F2998,税费设置!$A$15:$B$27,2,FALSE),"含税不明"))</f>
        <v/>
      </c>
      <c r="J2998" s="6" t="str">
        <f t="shared" si="323"/>
        <v/>
      </c>
      <c r="K2998" s="6" t="str">
        <f>IF(AND(税费设置!$B$5="是",G2998="个人支出",J2998="应税"),"是","否")</f>
        <v>否</v>
      </c>
      <c r="L2998" s="8">
        <f t="shared" si="324"/>
        <v>0</v>
      </c>
      <c r="M2998" s="8">
        <f t="shared" si="325"/>
        <v>0</v>
      </c>
      <c r="N2998" s="8">
        <f t="shared" si="326"/>
        <v>0</v>
      </c>
      <c r="O2998" s="8">
        <f t="shared" si="327"/>
        <v>0</v>
      </c>
      <c r="P2998" s="8">
        <f>IF(K2998&lt;&gt;"是",0,IF(税费设置!$B$6="是",E2998/(1+税费设置!$B$10),E2998))</f>
        <v>0</v>
      </c>
      <c r="Q2998" s="8">
        <f>IF(K2998&lt;&gt;"是",0,P2998*税费设置!$B$8)</f>
        <v>0</v>
      </c>
      <c r="R2998" s="8">
        <f>IF(K2998&lt;&gt;"是",0,P2998*税费设置!$B$9)</f>
        <v>0</v>
      </c>
      <c r="S2998" s="8">
        <f t="shared" si="328"/>
        <v>0</v>
      </c>
    </row>
    <row r="2999" spans="1:19" ht="13.9">
      <c r="A2999" s="6" t="str">
        <f>IF(总支出!A2999="","",总支出!A2999)</f>
        <v/>
      </c>
      <c r="B2999" s="7" t="str">
        <f>IF(总支出!B2999="","",总支出!B2999)</f>
        <v/>
      </c>
      <c r="C2999" s="6" t="str">
        <f t="shared" si="322"/>
        <v/>
      </c>
      <c r="D2999" s="6" t="str">
        <f>IF(总支出!C2999="","",总支出!C2999)</f>
        <v/>
      </c>
      <c r="E2999" s="8" t="str">
        <f>IF(总支出!D2999="","",总支出!D2999)</f>
        <v/>
      </c>
      <c r="F2999" s="6" t="str">
        <f>IF(总支出!E2999="","",总支出!E2999)</f>
        <v/>
      </c>
      <c r="G2999" s="6" t="str">
        <f>IF(总支出!H2999="","",总支出!H2999)</f>
        <v/>
      </c>
      <c r="H2999" s="6" t="str">
        <f>IF(总支出!I2999="","自动",总支出!I2999)</f>
        <v>自动</v>
      </c>
      <c r="I2999" s="6" t="str">
        <f>IF(F2999="","",IFERROR(VLOOKUP(F2999,税费设置!$A$15:$B$27,2,FALSE),"含税不明"))</f>
        <v/>
      </c>
      <c r="J2999" s="6" t="str">
        <f t="shared" si="323"/>
        <v/>
      </c>
      <c r="K2999" s="6" t="str">
        <f>IF(AND(税费设置!$B$5="是",G2999="个人支出",J2999="应税"),"是","否")</f>
        <v>否</v>
      </c>
      <c r="L2999" s="8">
        <f t="shared" si="324"/>
        <v>0</v>
      </c>
      <c r="M2999" s="8">
        <f t="shared" si="325"/>
        <v>0</v>
      </c>
      <c r="N2999" s="8">
        <f t="shared" si="326"/>
        <v>0</v>
      </c>
      <c r="O2999" s="8">
        <f t="shared" si="327"/>
        <v>0</v>
      </c>
      <c r="P2999" s="8">
        <f>IF(K2999&lt;&gt;"是",0,IF(税费设置!$B$6="是",E2999/(1+税费设置!$B$10),E2999))</f>
        <v>0</v>
      </c>
      <c r="Q2999" s="8">
        <f>IF(K2999&lt;&gt;"是",0,P2999*税费设置!$B$8)</f>
        <v>0</v>
      </c>
      <c r="R2999" s="8">
        <f>IF(K2999&lt;&gt;"是",0,P2999*税费设置!$B$9)</f>
        <v>0</v>
      </c>
      <c r="S2999" s="8">
        <f t="shared" si="328"/>
        <v>0</v>
      </c>
    </row>
    <row r="3000" spans="1:19" ht="13.9">
      <c r="A3000" s="6" t="str">
        <f>IF(总支出!A3000="","",总支出!A3000)</f>
        <v/>
      </c>
      <c r="B3000" s="7" t="str">
        <f>IF(总支出!B3000="","",总支出!B3000)</f>
        <v/>
      </c>
      <c r="C3000" s="6" t="str">
        <f t="shared" si="322"/>
        <v/>
      </c>
      <c r="D3000" s="6" t="str">
        <f>IF(总支出!C3000="","",总支出!C3000)</f>
        <v/>
      </c>
      <c r="E3000" s="8" t="str">
        <f>IF(总支出!D3000="","",总支出!D3000)</f>
        <v/>
      </c>
      <c r="F3000" s="6" t="str">
        <f>IF(总支出!E3000="","",总支出!E3000)</f>
        <v/>
      </c>
      <c r="G3000" s="6" t="str">
        <f>IF(总支出!H3000="","",总支出!H3000)</f>
        <v/>
      </c>
      <c r="H3000" s="6" t="str">
        <f>IF(总支出!I3000="","自动",总支出!I3000)</f>
        <v>自动</v>
      </c>
      <c r="I3000" s="6" t="str">
        <f>IF(F3000="","",IFERROR(VLOOKUP(F3000,税费设置!$A$15:$B$27,2,FALSE),"含税不明"))</f>
        <v/>
      </c>
      <c r="J3000" s="6" t="str">
        <f t="shared" si="323"/>
        <v/>
      </c>
      <c r="K3000" s="6" t="str">
        <f>IF(AND(税费设置!$B$5="是",G3000="个人支出",J3000="应税"),"是","否")</f>
        <v>否</v>
      </c>
      <c r="L3000" s="8">
        <f t="shared" si="324"/>
        <v>0</v>
      </c>
      <c r="M3000" s="8">
        <f t="shared" si="325"/>
        <v>0</v>
      </c>
      <c r="N3000" s="8">
        <f t="shared" si="326"/>
        <v>0</v>
      </c>
      <c r="O3000" s="8">
        <f t="shared" si="327"/>
        <v>0</v>
      </c>
      <c r="P3000" s="8">
        <f>IF(K3000&lt;&gt;"是",0,IF(税费设置!$B$6="是",E3000/(1+税费设置!$B$10),E3000))</f>
        <v>0</v>
      </c>
      <c r="Q3000" s="8">
        <f>IF(K3000&lt;&gt;"是",0,P3000*税费设置!$B$8)</f>
        <v>0</v>
      </c>
      <c r="R3000" s="8">
        <f>IF(K3000&lt;&gt;"是",0,P3000*税费设置!$B$9)</f>
        <v>0</v>
      </c>
      <c r="S3000" s="8">
        <f t="shared" si="328"/>
        <v>0</v>
      </c>
    </row>
    <row r="3001" spans="1:19" ht="13.9">
      <c r="A3001" s="6" t="str">
        <f>IF(总支出!A3001="","",总支出!A3001)</f>
        <v/>
      </c>
      <c r="B3001" s="7" t="str">
        <f>IF(总支出!B3001="","",总支出!B3001)</f>
        <v/>
      </c>
      <c r="C3001" s="6" t="str">
        <f t="shared" si="322"/>
        <v/>
      </c>
      <c r="D3001" s="6" t="str">
        <f>IF(总支出!C3001="","",总支出!C3001)</f>
        <v/>
      </c>
      <c r="E3001" s="8" t="str">
        <f>IF(总支出!D3001="","",总支出!D3001)</f>
        <v/>
      </c>
      <c r="F3001" s="6" t="str">
        <f>IF(总支出!E3001="","",总支出!E3001)</f>
        <v/>
      </c>
      <c r="G3001" s="6" t="str">
        <f>IF(总支出!H3001="","",总支出!H3001)</f>
        <v/>
      </c>
      <c r="H3001" s="6" t="str">
        <f>IF(总支出!I3001="","自动",总支出!I3001)</f>
        <v>自动</v>
      </c>
      <c r="I3001" s="6" t="str">
        <f>IF(F3001="","",IFERROR(VLOOKUP(F3001,税费设置!$A$15:$B$27,2,FALSE),"含税不明"))</f>
        <v/>
      </c>
      <c r="J3001" s="6" t="str">
        <f t="shared" si="323"/>
        <v/>
      </c>
      <c r="K3001" s="6" t="str">
        <f>IF(AND(税费设置!$B$5="是",G3001="个人支出",J3001="应税"),"是","否")</f>
        <v>否</v>
      </c>
      <c r="L3001" s="8">
        <f t="shared" si="324"/>
        <v>0</v>
      </c>
      <c r="M3001" s="8">
        <f t="shared" si="325"/>
        <v>0</v>
      </c>
      <c r="N3001" s="8">
        <f t="shared" si="326"/>
        <v>0</v>
      </c>
      <c r="O3001" s="8">
        <f t="shared" si="327"/>
        <v>0</v>
      </c>
      <c r="P3001" s="8">
        <f>IF(K3001&lt;&gt;"是",0,IF(税费设置!$B$6="是",E3001/(1+税费设置!$B$10),E3001))</f>
        <v>0</v>
      </c>
      <c r="Q3001" s="8">
        <f>IF(K3001&lt;&gt;"是",0,P3001*税费设置!$B$8)</f>
        <v>0</v>
      </c>
      <c r="R3001" s="8">
        <f>IF(K3001&lt;&gt;"是",0,P3001*税费设置!$B$9)</f>
        <v>0</v>
      </c>
      <c r="S3001" s="8">
        <f t="shared" si="328"/>
        <v>0</v>
      </c>
    </row>
    <row r="3002" spans="1:19" ht="13.9">
      <c r="A3002" s="6" t="str">
        <f>IF(总支出!A3002="","",总支出!A3002)</f>
        <v/>
      </c>
      <c r="B3002" s="7" t="str">
        <f>IF(总支出!B3002="","",总支出!B3002)</f>
        <v/>
      </c>
      <c r="C3002" s="6" t="str">
        <f t="shared" si="322"/>
        <v/>
      </c>
      <c r="D3002" s="6" t="str">
        <f>IF(总支出!C3002="","",总支出!C3002)</f>
        <v/>
      </c>
      <c r="E3002" s="8" t="str">
        <f>IF(总支出!D3002="","",总支出!D3002)</f>
        <v/>
      </c>
      <c r="F3002" s="6" t="str">
        <f>IF(总支出!E3002="","",总支出!E3002)</f>
        <v/>
      </c>
      <c r="G3002" s="6" t="str">
        <f>IF(总支出!H3002="","",总支出!H3002)</f>
        <v/>
      </c>
      <c r="H3002" s="6" t="str">
        <f>IF(总支出!I3002="","自动",总支出!I3002)</f>
        <v>自动</v>
      </c>
      <c r="I3002" s="6" t="str">
        <f>IF(F3002="","",IFERROR(VLOOKUP(F3002,税费设置!$A$15:$B$27,2,FALSE),"含税不明"))</f>
        <v/>
      </c>
      <c r="J3002" s="6" t="str">
        <f t="shared" si="323"/>
        <v/>
      </c>
      <c r="K3002" s="6" t="str">
        <f>IF(AND(税费设置!$B$5="是",G3002="个人支出",J3002="应税"),"是","否")</f>
        <v>否</v>
      </c>
      <c r="L3002" s="8">
        <f t="shared" si="324"/>
        <v>0</v>
      </c>
      <c r="M3002" s="8">
        <f t="shared" si="325"/>
        <v>0</v>
      </c>
      <c r="N3002" s="8">
        <f t="shared" si="326"/>
        <v>0</v>
      </c>
      <c r="O3002" s="8">
        <f t="shared" si="327"/>
        <v>0</v>
      </c>
      <c r="P3002" s="8">
        <f>IF(K3002&lt;&gt;"是",0,IF(税费设置!$B$6="是",E3002/(1+税费设置!$B$10),E3002))</f>
        <v>0</v>
      </c>
      <c r="Q3002" s="8">
        <f>IF(K3002&lt;&gt;"是",0,P3002*税费设置!$B$8)</f>
        <v>0</v>
      </c>
      <c r="R3002" s="8">
        <f>IF(K3002&lt;&gt;"是",0,P3002*税费设置!$B$9)</f>
        <v>0</v>
      </c>
      <c r="S3002" s="8">
        <f t="shared" si="328"/>
        <v>0</v>
      </c>
    </row>
    <row r="3003" spans="1:19" ht="13.9">
      <c r="A3003" s="6" t="str">
        <f>IF(总支出!A3003="","",总支出!A3003)</f>
        <v/>
      </c>
      <c r="B3003" s="7" t="str">
        <f>IF(总支出!B3003="","",总支出!B3003)</f>
        <v/>
      </c>
      <c r="C3003" s="6" t="str">
        <f t="shared" si="322"/>
        <v/>
      </c>
      <c r="D3003" s="6" t="str">
        <f>IF(总支出!C3003="","",总支出!C3003)</f>
        <v/>
      </c>
      <c r="E3003" s="8" t="str">
        <f>IF(总支出!D3003="","",总支出!D3003)</f>
        <v/>
      </c>
      <c r="F3003" s="6" t="str">
        <f>IF(总支出!E3003="","",总支出!E3003)</f>
        <v/>
      </c>
      <c r="G3003" s="6" t="str">
        <f>IF(总支出!H3003="","",总支出!H3003)</f>
        <v/>
      </c>
      <c r="H3003" s="6" t="str">
        <f>IF(总支出!I3003="","自动",总支出!I3003)</f>
        <v>自动</v>
      </c>
      <c r="I3003" s="6" t="str">
        <f>IF(F3003="","",IFERROR(VLOOKUP(F3003,税费设置!$A$15:$B$27,2,FALSE),"含税不明"))</f>
        <v/>
      </c>
      <c r="J3003" s="6" t="str">
        <f t="shared" si="323"/>
        <v/>
      </c>
      <c r="K3003" s="6" t="str">
        <f>IF(AND(税费设置!$B$5="是",G3003="个人支出",J3003="应税"),"是","否")</f>
        <v>否</v>
      </c>
      <c r="L3003" s="8">
        <f t="shared" si="324"/>
        <v>0</v>
      </c>
      <c r="M3003" s="8">
        <f t="shared" si="325"/>
        <v>0</v>
      </c>
      <c r="N3003" s="8">
        <f t="shared" si="326"/>
        <v>0</v>
      </c>
      <c r="O3003" s="8">
        <f t="shared" si="327"/>
        <v>0</v>
      </c>
      <c r="P3003" s="8">
        <f>IF(K3003&lt;&gt;"是",0,IF(税费设置!$B$6="是",E3003/(1+税费设置!$B$10),E3003))</f>
        <v>0</v>
      </c>
      <c r="Q3003" s="8">
        <f>IF(K3003&lt;&gt;"是",0,P3003*税费设置!$B$8)</f>
        <v>0</v>
      </c>
      <c r="R3003" s="8">
        <f>IF(K3003&lt;&gt;"是",0,P3003*税费设置!$B$9)</f>
        <v>0</v>
      </c>
      <c r="S3003" s="8">
        <f t="shared" si="328"/>
        <v>0</v>
      </c>
    </row>
    <row r="3004" spans="1:19" ht="13.9">
      <c r="A3004" s="6" t="str">
        <f>IF(总支出!A3004="","",总支出!A3004)</f>
        <v/>
      </c>
      <c r="B3004" s="7" t="str">
        <f>IF(总支出!B3004="","",总支出!B3004)</f>
        <v/>
      </c>
      <c r="C3004" s="6" t="str">
        <f t="shared" si="322"/>
        <v/>
      </c>
      <c r="D3004" s="6" t="str">
        <f>IF(总支出!C3004="","",总支出!C3004)</f>
        <v/>
      </c>
      <c r="E3004" s="8" t="str">
        <f>IF(总支出!D3004="","",总支出!D3004)</f>
        <v/>
      </c>
      <c r="F3004" s="6" t="str">
        <f>IF(总支出!E3004="","",总支出!E3004)</f>
        <v/>
      </c>
      <c r="G3004" s="6" t="str">
        <f>IF(总支出!H3004="","",总支出!H3004)</f>
        <v/>
      </c>
      <c r="H3004" s="6" t="str">
        <f>IF(总支出!I3004="","自动",总支出!I3004)</f>
        <v>自动</v>
      </c>
      <c r="I3004" s="6" t="str">
        <f>IF(F3004="","",IFERROR(VLOOKUP(F3004,税费设置!$A$15:$B$27,2,FALSE),"含税不明"))</f>
        <v/>
      </c>
      <c r="J3004" s="6" t="str">
        <f t="shared" si="323"/>
        <v/>
      </c>
      <c r="K3004" s="6" t="str">
        <f>IF(AND(税费设置!$B$5="是",G3004="个人支出",J3004="应税"),"是","否")</f>
        <v>否</v>
      </c>
      <c r="L3004" s="8">
        <f t="shared" si="324"/>
        <v>0</v>
      </c>
      <c r="M3004" s="8">
        <f t="shared" si="325"/>
        <v>0</v>
      </c>
      <c r="N3004" s="8">
        <f t="shared" si="326"/>
        <v>0</v>
      </c>
      <c r="O3004" s="8">
        <f t="shared" si="327"/>
        <v>0</v>
      </c>
      <c r="P3004" s="8">
        <f>IF(K3004&lt;&gt;"是",0,IF(税费设置!$B$6="是",E3004/(1+税费设置!$B$10),E3004))</f>
        <v>0</v>
      </c>
      <c r="Q3004" s="8">
        <f>IF(K3004&lt;&gt;"是",0,P3004*税费设置!$B$8)</f>
        <v>0</v>
      </c>
      <c r="R3004" s="8">
        <f>IF(K3004&lt;&gt;"是",0,P3004*税费设置!$B$9)</f>
        <v>0</v>
      </c>
      <c r="S3004" s="8">
        <f t="shared" si="328"/>
        <v>0</v>
      </c>
    </row>
    <row r="3005" spans="1:19" ht="13.9">
      <c r="A3005" s="6" t="str">
        <f>IF(总支出!A3005="","",总支出!A3005)</f>
        <v/>
      </c>
      <c r="B3005" s="7" t="str">
        <f>IF(总支出!B3005="","",总支出!B3005)</f>
        <v/>
      </c>
      <c r="C3005" s="6" t="str">
        <f t="shared" si="322"/>
        <v/>
      </c>
      <c r="D3005" s="6" t="str">
        <f>IF(总支出!C3005="","",总支出!C3005)</f>
        <v/>
      </c>
      <c r="E3005" s="8" t="str">
        <f>IF(总支出!D3005="","",总支出!D3005)</f>
        <v/>
      </c>
      <c r="F3005" s="6" t="str">
        <f>IF(总支出!E3005="","",总支出!E3005)</f>
        <v/>
      </c>
      <c r="G3005" s="6" t="str">
        <f>IF(总支出!H3005="","",总支出!H3005)</f>
        <v/>
      </c>
      <c r="H3005" s="6" t="str">
        <f>IF(总支出!I3005="","自动",总支出!I3005)</f>
        <v>自动</v>
      </c>
      <c r="I3005" s="6" t="str">
        <f>IF(F3005="","",IFERROR(VLOOKUP(F3005,税费设置!$A$15:$B$27,2,FALSE),"含税不明"))</f>
        <v/>
      </c>
      <c r="J3005" s="6" t="str">
        <f t="shared" si="323"/>
        <v/>
      </c>
      <c r="K3005" s="6" t="str">
        <f>IF(AND(税费设置!$B$5="是",G3005="个人支出",J3005="应税"),"是","否")</f>
        <v>否</v>
      </c>
      <c r="L3005" s="8">
        <f t="shared" si="324"/>
        <v>0</v>
      </c>
      <c r="M3005" s="8">
        <f t="shared" si="325"/>
        <v>0</v>
      </c>
      <c r="N3005" s="8">
        <f t="shared" si="326"/>
        <v>0</v>
      </c>
      <c r="O3005" s="8">
        <f t="shared" si="327"/>
        <v>0</v>
      </c>
      <c r="P3005" s="8">
        <f>IF(K3005&lt;&gt;"是",0,IF(税费设置!$B$6="是",E3005/(1+税费设置!$B$10),E3005))</f>
        <v>0</v>
      </c>
      <c r="Q3005" s="8">
        <f>IF(K3005&lt;&gt;"是",0,P3005*税费设置!$B$8)</f>
        <v>0</v>
      </c>
      <c r="R3005" s="8">
        <f>IF(K3005&lt;&gt;"是",0,P3005*税费设置!$B$9)</f>
        <v>0</v>
      </c>
      <c r="S3005" s="8">
        <f t="shared" si="328"/>
        <v>0</v>
      </c>
    </row>
    <row r="3006" spans="1:19" ht="13.9">
      <c r="A3006" s="6" t="str">
        <f>IF(总支出!A3006="","",总支出!A3006)</f>
        <v/>
      </c>
      <c r="B3006" s="7" t="str">
        <f>IF(总支出!B3006="","",总支出!B3006)</f>
        <v/>
      </c>
      <c r="C3006" s="6" t="str">
        <f t="shared" si="322"/>
        <v/>
      </c>
      <c r="D3006" s="6" t="str">
        <f>IF(总支出!C3006="","",总支出!C3006)</f>
        <v/>
      </c>
      <c r="E3006" s="8" t="str">
        <f>IF(总支出!D3006="","",总支出!D3006)</f>
        <v/>
      </c>
      <c r="F3006" s="6" t="str">
        <f>IF(总支出!E3006="","",总支出!E3006)</f>
        <v/>
      </c>
      <c r="G3006" s="6" t="str">
        <f>IF(总支出!H3006="","",总支出!H3006)</f>
        <v/>
      </c>
      <c r="H3006" s="6" t="str">
        <f>IF(总支出!I3006="","自动",总支出!I3006)</f>
        <v>自动</v>
      </c>
      <c r="I3006" s="6" t="str">
        <f>IF(F3006="","",IFERROR(VLOOKUP(F3006,税费设置!$A$15:$B$27,2,FALSE),"含税不明"))</f>
        <v/>
      </c>
      <c r="J3006" s="6" t="str">
        <f t="shared" si="323"/>
        <v/>
      </c>
      <c r="K3006" s="6" t="str">
        <f>IF(AND(税费设置!$B$5="是",G3006="个人支出",J3006="应税"),"是","否")</f>
        <v>否</v>
      </c>
      <c r="L3006" s="8">
        <f t="shared" si="324"/>
        <v>0</v>
      </c>
      <c r="M3006" s="8">
        <f t="shared" si="325"/>
        <v>0</v>
      </c>
      <c r="N3006" s="8">
        <f t="shared" si="326"/>
        <v>0</v>
      </c>
      <c r="O3006" s="8">
        <f t="shared" si="327"/>
        <v>0</v>
      </c>
      <c r="P3006" s="8">
        <f>IF(K3006&lt;&gt;"是",0,IF(税费设置!$B$6="是",E3006/(1+税费设置!$B$10),E3006))</f>
        <v>0</v>
      </c>
      <c r="Q3006" s="8">
        <f>IF(K3006&lt;&gt;"是",0,P3006*税费设置!$B$8)</f>
        <v>0</v>
      </c>
      <c r="R3006" s="8">
        <f>IF(K3006&lt;&gt;"是",0,P3006*税费设置!$B$9)</f>
        <v>0</v>
      </c>
      <c r="S3006" s="8">
        <f t="shared" si="328"/>
        <v>0</v>
      </c>
    </row>
    <row r="3007" spans="1:19" ht="13.9">
      <c r="A3007" s="6" t="str">
        <f>IF(总支出!A3007="","",总支出!A3007)</f>
        <v/>
      </c>
      <c r="B3007" s="7" t="str">
        <f>IF(总支出!B3007="","",总支出!B3007)</f>
        <v/>
      </c>
      <c r="C3007" s="6" t="str">
        <f t="shared" si="322"/>
        <v/>
      </c>
      <c r="D3007" s="6" t="str">
        <f>IF(总支出!C3007="","",总支出!C3007)</f>
        <v/>
      </c>
      <c r="E3007" s="8" t="str">
        <f>IF(总支出!D3007="","",总支出!D3007)</f>
        <v/>
      </c>
      <c r="F3007" s="6" t="str">
        <f>IF(总支出!E3007="","",总支出!E3007)</f>
        <v/>
      </c>
      <c r="G3007" s="6" t="str">
        <f>IF(总支出!H3007="","",总支出!H3007)</f>
        <v/>
      </c>
      <c r="H3007" s="6" t="str">
        <f>IF(总支出!I3007="","自动",总支出!I3007)</f>
        <v>自动</v>
      </c>
      <c r="I3007" s="6" t="str">
        <f>IF(F3007="","",IFERROR(VLOOKUP(F3007,税费设置!$A$15:$B$27,2,FALSE),"含税不明"))</f>
        <v/>
      </c>
      <c r="J3007" s="6" t="str">
        <f t="shared" si="323"/>
        <v/>
      </c>
      <c r="K3007" s="6" t="str">
        <f>IF(AND(税费设置!$B$5="是",G3007="个人支出",J3007="应税"),"是","否")</f>
        <v>否</v>
      </c>
      <c r="L3007" s="8">
        <f t="shared" si="324"/>
        <v>0</v>
      </c>
      <c r="M3007" s="8">
        <f t="shared" si="325"/>
        <v>0</v>
      </c>
      <c r="N3007" s="8">
        <f t="shared" si="326"/>
        <v>0</v>
      </c>
      <c r="O3007" s="8">
        <f t="shared" si="327"/>
        <v>0</v>
      </c>
      <c r="P3007" s="8">
        <f>IF(K3007&lt;&gt;"是",0,IF(税费设置!$B$6="是",E3007/(1+税费设置!$B$10),E3007))</f>
        <v>0</v>
      </c>
      <c r="Q3007" s="8">
        <f>IF(K3007&lt;&gt;"是",0,P3007*税费设置!$B$8)</f>
        <v>0</v>
      </c>
      <c r="R3007" s="8">
        <f>IF(K3007&lt;&gt;"是",0,P3007*税费设置!$B$9)</f>
        <v>0</v>
      </c>
      <c r="S3007" s="8">
        <f t="shared" si="328"/>
        <v>0</v>
      </c>
    </row>
    <row r="3008" spans="1:19" ht="13.9">
      <c r="A3008" s="6" t="str">
        <f>IF(总支出!A3008="","",总支出!A3008)</f>
        <v/>
      </c>
      <c r="B3008" s="7" t="str">
        <f>IF(总支出!B3008="","",总支出!B3008)</f>
        <v/>
      </c>
      <c r="C3008" s="6" t="str">
        <f t="shared" si="322"/>
        <v/>
      </c>
      <c r="D3008" s="6" t="str">
        <f>IF(总支出!C3008="","",总支出!C3008)</f>
        <v/>
      </c>
      <c r="E3008" s="8" t="str">
        <f>IF(总支出!D3008="","",总支出!D3008)</f>
        <v/>
      </c>
      <c r="F3008" s="6" t="str">
        <f>IF(总支出!E3008="","",总支出!E3008)</f>
        <v/>
      </c>
      <c r="G3008" s="6" t="str">
        <f>IF(总支出!H3008="","",总支出!H3008)</f>
        <v/>
      </c>
      <c r="H3008" s="6" t="str">
        <f>IF(总支出!I3008="","自动",总支出!I3008)</f>
        <v>自动</v>
      </c>
      <c r="I3008" s="6" t="str">
        <f>IF(F3008="","",IFERROR(VLOOKUP(F3008,税费设置!$A$15:$B$27,2,FALSE),"含税不明"))</f>
        <v/>
      </c>
      <c r="J3008" s="6" t="str">
        <f t="shared" si="323"/>
        <v/>
      </c>
      <c r="K3008" s="6" t="str">
        <f>IF(AND(税费设置!$B$5="是",G3008="个人支出",J3008="应税"),"是","否")</f>
        <v>否</v>
      </c>
      <c r="L3008" s="8">
        <f t="shared" si="324"/>
        <v>0</v>
      </c>
      <c r="M3008" s="8">
        <f t="shared" si="325"/>
        <v>0</v>
      </c>
      <c r="N3008" s="8">
        <f t="shared" si="326"/>
        <v>0</v>
      </c>
      <c r="O3008" s="8">
        <f t="shared" si="327"/>
        <v>0</v>
      </c>
      <c r="P3008" s="8">
        <f>IF(K3008&lt;&gt;"是",0,IF(税费设置!$B$6="是",E3008/(1+税费设置!$B$10),E3008))</f>
        <v>0</v>
      </c>
      <c r="Q3008" s="8">
        <f>IF(K3008&lt;&gt;"是",0,P3008*税费设置!$B$8)</f>
        <v>0</v>
      </c>
      <c r="R3008" s="8">
        <f>IF(K3008&lt;&gt;"是",0,P3008*税费设置!$B$9)</f>
        <v>0</v>
      </c>
      <c r="S3008" s="8">
        <f t="shared" si="328"/>
        <v>0</v>
      </c>
    </row>
    <row r="3009" spans="1:19" ht="13.9">
      <c r="A3009" s="6" t="str">
        <f>IF(总支出!A3009="","",总支出!A3009)</f>
        <v/>
      </c>
      <c r="B3009" s="7" t="str">
        <f>IF(总支出!B3009="","",总支出!B3009)</f>
        <v/>
      </c>
      <c r="C3009" s="6" t="str">
        <f t="shared" si="322"/>
        <v/>
      </c>
      <c r="D3009" s="6" t="str">
        <f>IF(总支出!C3009="","",总支出!C3009)</f>
        <v/>
      </c>
      <c r="E3009" s="8" t="str">
        <f>IF(总支出!D3009="","",总支出!D3009)</f>
        <v/>
      </c>
      <c r="F3009" s="6" t="str">
        <f>IF(总支出!E3009="","",总支出!E3009)</f>
        <v/>
      </c>
      <c r="G3009" s="6" t="str">
        <f>IF(总支出!H3009="","",总支出!H3009)</f>
        <v/>
      </c>
      <c r="H3009" s="6" t="str">
        <f>IF(总支出!I3009="","自动",总支出!I3009)</f>
        <v>自动</v>
      </c>
      <c r="I3009" s="6" t="str">
        <f>IF(F3009="","",IFERROR(VLOOKUP(F3009,税费设置!$A$15:$B$27,2,FALSE),"含税不明"))</f>
        <v/>
      </c>
      <c r="J3009" s="6" t="str">
        <f t="shared" si="323"/>
        <v/>
      </c>
      <c r="K3009" s="6" t="str">
        <f>IF(AND(税费设置!$B$5="是",G3009="个人支出",J3009="应税"),"是","否")</f>
        <v>否</v>
      </c>
      <c r="L3009" s="8">
        <f t="shared" si="324"/>
        <v>0</v>
      </c>
      <c r="M3009" s="8">
        <f t="shared" si="325"/>
        <v>0</v>
      </c>
      <c r="N3009" s="8">
        <f t="shared" si="326"/>
        <v>0</v>
      </c>
      <c r="O3009" s="8">
        <f t="shared" si="327"/>
        <v>0</v>
      </c>
      <c r="P3009" s="8">
        <f>IF(K3009&lt;&gt;"是",0,IF(税费设置!$B$6="是",E3009/(1+税费设置!$B$10),E3009))</f>
        <v>0</v>
      </c>
      <c r="Q3009" s="8">
        <f>IF(K3009&lt;&gt;"是",0,P3009*税费设置!$B$8)</f>
        <v>0</v>
      </c>
      <c r="R3009" s="8">
        <f>IF(K3009&lt;&gt;"是",0,P3009*税费设置!$B$9)</f>
        <v>0</v>
      </c>
      <c r="S3009" s="8">
        <f t="shared" si="328"/>
        <v>0</v>
      </c>
    </row>
    <row r="3010" spans="1:19" ht="13.9">
      <c r="A3010" s="6" t="str">
        <f>IF(总支出!A3010="","",总支出!A3010)</f>
        <v/>
      </c>
      <c r="B3010" s="7" t="str">
        <f>IF(总支出!B3010="","",总支出!B3010)</f>
        <v/>
      </c>
      <c r="C3010" s="6" t="str">
        <f t="shared" si="322"/>
        <v/>
      </c>
      <c r="D3010" s="6" t="str">
        <f>IF(总支出!C3010="","",总支出!C3010)</f>
        <v/>
      </c>
      <c r="E3010" s="8" t="str">
        <f>IF(总支出!D3010="","",总支出!D3010)</f>
        <v/>
      </c>
      <c r="F3010" s="6" t="str">
        <f>IF(总支出!E3010="","",总支出!E3010)</f>
        <v/>
      </c>
      <c r="G3010" s="6" t="str">
        <f>IF(总支出!H3010="","",总支出!H3010)</f>
        <v/>
      </c>
      <c r="H3010" s="6" t="str">
        <f>IF(总支出!I3010="","自动",总支出!I3010)</f>
        <v>自动</v>
      </c>
      <c r="I3010" s="6" t="str">
        <f>IF(F3010="","",IFERROR(VLOOKUP(F3010,税费设置!$A$15:$B$27,2,FALSE),"含税不明"))</f>
        <v/>
      </c>
      <c r="J3010" s="6" t="str">
        <f t="shared" si="323"/>
        <v/>
      </c>
      <c r="K3010" s="6" t="str">
        <f>IF(AND(税费设置!$B$5="是",G3010="个人支出",J3010="应税"),"是","否")</f>
        <v>否</v>
      </c>
      <c r="L3010" s="8">
        <f t="shared" si="324"/>
        <v>0</v>
      </c>
      <c r="M3010" s="8">
        <f t="shared" si="325"/>
        <v>0</v>
      </c>
      <c r="N3010" s="8">
        <f t="shared" si="326"/>
        <v>0</v>
      </c>
      <c r="O3010" s="8">
        <f t="shared" si="327"/>
        <v>0</v>
      </c>
      <c r="P3010" s="8">
        <f>IF(K3010&lt;&gt;"是",0,IF(税费设置!$B$6="是",E3010/(1+税费设置!$B$10),E3010))</f>
        <v>0</v>
      </c>
      <c r="Q3010" s="8">
        <f>IF(K3010&lt;&gt;"是",0,P3010*税费设置!$B$8)</f>
        <v>0</v>
      </c>
      <c r="R3010" s="8">
        <f>IF(K3010&lt;&gt;"是",0,P3010*税费设置!$B$9)</f>
        <v>0</v>
      </c>
      <c r="S3010" s="8">
        <f t="shared" si="328"/>
        <v>0</v>
      </c>
    </row>
    <row r="3011" spans="1:19" ht="13.9">
      <c r="A3011" s="6" t="str">
        <f>IF(总支出!A3011="","",总支出!A3011)</f>
        <v/>
      </c>
      <c r="B3011" s="7" t="str">
        <f>IF(总支出!B3011="","",总支出!B3011)</f>
        <v/>
      </c>
      <c r="C3011" s="6" t="str">
        <f t="shared" si="322"/>
        <v/>
      </c>
      <c r="D3011" s="6" t="str">
        <f>IF(总支出!C3011="","",总支出!C3011)</f>
        <v/>
      </c>
      <c r="E3011" s="8" t="str">
        <f>IF(总支出!D3011="","",总支出!D3011)</f>
        <v/>
      </c>
      <c r="F3011" s="6" t="str">
        <f>IF(总支出!E3011="","",总支出!E3011)</f>
        <v/>
      </c>
      <c r="G3011" s="6" t="str">
        <f>IF(总支出!H3011="","",总支出!H3011)</f>
        <v/>
      </c>
      <c r="H3011" s="6" t="str">
        <f>IF(总支出!I3011="","自动",总支出!I3011)</f>
        <v>自动</v>
      </c>
      <c r="I3011" s="6" t="str">
        <f>IF(F3011="","",IFERROR(VLOOKUP(F3011,税费设置!$A$15:$B$27,2,FALSE),"含税不明"))</f>
        <v/>
      </c>
      <c r="J3011" s="6" t="str">
        <f t="shared" si="323"/>
        <v/>
      </c>
      <c r="K3011" s="6" t="str">
        <f>IF(AND(税费设置!$B$5="是",G3011="个人支出",J3011="应税"),"是","否")</f>
        <v>否</v>
      </c>
      <c r="L3011" s="8">
        <f t="shared" si="324"/>
        <v>0</v>
      </c>
      <c r="M3011" s="8">
        <f t="shared" si="325"/>
        <v>0</v>
      </c>
      <c r="N3011" s="8">
        <f t="shared" si="326"/>
        <v>0</v>
      </c>
      <c r="O3011" s="8">
        <f t="shared" si="327"/>
        <v>0</v>
      </c>
      <c r="P3011" s="8">
        <f>IF(K3011&lt;&gt;"是",0,IF(税费设置!$B$6="是",E3011/(1+税费设置!$B$10),E3011))</f>
        <v>0</v>
      </c>
      <c r="Q3011" s="8">
        <f>IF(K3011&lt;&gt;"是",0,P3011*税费设置!$B$8)</f>
        <v>0</v>
      </c>
      <c r="R3011" s="8">
        <f>IF(K3011&lt;&gt;"是",0,P3011*税费设置!$B$9)</f>
        <v>0</v>
      </c>
      <c r="S3011" s="8">
        <f t="shared" si="328"/>
        <v>0</v>
      </c>
    </row>
    <row r="3012" spans="1:19" ht="13.9">
      <c r="A3012" s="6" t="str">
        <f>IF(总支出!A3012="","",总支出!A3012)</f>
        <v/>
      </c>
      <c r="B3012" s="7" t="str">
        <f>IF(总支出!B3012="","",总支出!B3012)</f>
        <v/>
      </c>
      <c r="C3012" s="6" t="str">
        <f t="shared" ref="C3012:C3075" si="329">IF(B3012="","",TEXT(B3012,"yyyy-mm"))</f>
        <v/>
      </c>
      <c r="D3012" s="6" t="str">
        <f>IF(总支出!C3012="","",总支出!C3012)</f>
        <v/>
      </c>
      <c r="E3012" s="8" t="str">
        <f>IF(总支出!D3012="","",总支出!D3012)</f>
        <v/>
      </c>
      <c r="F3012" s="6" t="str">
        <f>IF(总支出!E3012="","",总支出!E3012)</f>
        <v/>
      </c>
      <c r="G3012" s="6" t="str">
        <f>IF(总支出!H3012="","",总支出!H3012)</f>
        <v/>
      </c>
      <c r="H3012" s="6" t="str">
        <f>IF(总支出!I3012="","自动",总支出!I3012)</f>
        <v>自动</v>
      </c>
      <c r="I3012" s="6" t="str">
        <f>IF(F3012="","",IFERROR(VLOOKUP(F3012,税费设置!$A$15:$B$27,2,FALSE),"含税不明"))</f>
        <v/>
      </c>
      <c r="J3012" s="6" t="str">
        <f t="shared" ref="J3012:J3075" si="330">IF(D3012="","",IF(H3012="自动",I3012,H3012))</f>
        <v/>
      </c>
      <c r="K3012" s="6" t="str">
        <f>IF(AND(税费设置!$B$5="是",G3012="个人支出",J3012="应税"),"是","否")</f>
        <v>否</v>
      </c>
      <c r="L3012" s="8">
        <f t="shared" ref="L3012:L3075" si="331">IF(K3012="是",E3012,0)</f>
        <v>0</v>
      </c>
      <c r="M3012" s="8">
        <f t="shared" ref="M3012:M3075" si="332">IF(AND(G3012="个人支出",J3012="零税率"),E3012,0)</f>
        <v>0</v>
      </c>
      <c r="N3012" s="8">
        <f t="shared" ref="N3012:N3075" si="333">IF(AND(G3012="个人支出",J3012="免税"),E3012,0)</f>
        <v>0</v>
      </c>
      <c r="O3012" s="8">
        <f t="shared" ref="O3012:O3075" si="334">IF(AND(G3012="个人支出",OR(J3012="含税不明",J3012="不适用")),E3012,0)</f>
        <v>0</v>
      </c>
      <c r="P3012" s="8">
        <f>IF(K3012&lt;&gt;"是",0,IF(税费设置!$B$6="是",E3012/(1+税费设置!$B$10),E3012))</f>
        <v>0</v>
      </c>
      <c r="Q3012" s="8">
        <f>IF(K3012&lt;&gt;"是",0,P3012*税费设置!$B$8)</f>
        <v>0</v>
      </c>
      <c r="R3012" s="8">
        <f>IF(K3012&lt;&gt;"是",0,P3012*税费设置!$B$9)</f>
        <v>0</v>
      </c>
      <c r="S3012" s="8">
        <f t="shared" ref="S3012:S3075" si="335">Q3012+R3012</f>
        <v>0</v>
      </c>
    </row>
    <row r="3013" spans="1:19" ht="13.9">
      <c r="A3013" s="6" t="str">
        <f>IF(总支出!A3013="","",总支出!A3013)</f>
        <v/>
      </c>
      <c r="B3013" s="7" t="str">
        <f>IF(总支出!B3013="","",总支出!B3013)</f>
        <v/>
      </c>
      <c r="C3013" s="6" t="str">
        <f t="shared" si="329"/>
        <v/>
      </c>
      <c r="D3013" s="6" t="str">
        <f>IF(总支出!C3013="","",总支出!C3013)</f>
        <v/>
      </c>
      <c r="E3013" s="8" t="str">
        <f>IF(总支出!D3013="","",总支出!D3013)</f>
        <v/>
      </c>
      <c r="F3013" s="6" t="str">
        <f>IF(总支出!E3013="","",总支出!E3013)</f>
        <v/>
      </c>
      <c r="G3013" s="6" t="str">
        <f>IF(总支出!H3013="","",总支出!H3013)</f>
        <v/>
      </c>
      <c r="H3013" s="6" t="str">
        <f>IF(总支出!I3013="","自动",总支出!I3013)</f>
        <v>自动</v>
      </c>
      <c r="I3013" s="6" t="str">
        <f>IF(F3013="","",IFERROR(VLOOKUP(F3013,税费设置!$A$15:$B$27,2,FALSE),"含税不明"))</f>
        <v/>
      </c>
      <c r="J3013" s="6" t="str">
        <f t="shared" si="330"/>
        <v/>
      </c>
      <c r="K3013" s="6" t="str">
        <f>IF(AND(税费设置!$B$5="是",G3013="个人支出",J3013="应税"),"是","否")</f>
        <v>否</v>
      </c>
      <c r="L3013" s="8">
        <f t="shared" si="331"/>
        <v>0</v>
      </c>
      <c r="M3013" s="8">
        <f t="shared" si="332"/>
        <v>0</v>
      </c>
      <c r="N3013" s="8">
        <f t="shared" si="333"/>
        <v>0</v>
      </c>
      <c r="O3013" s="8">
        <f t="shared" si="334"/>
        <v>0</v>
      </c>
      <c r="P3013" s="8">
        <f>IF(K3013&lt;&gt;"是",0,IF(税费设置!$B$6="是",E3013/(1+税费设置!$B$10),E3013))</f>
        <v>0</v>
      </c>
      <c r="Q3013" s="8">
        <f>IF(K3013&lt;&gt;"是",0,P3013*税费设置!$B$8)</f>
        <v>0</v>
      </c>
      <c r="R3013" s="8">
        <f>IF(K3013&lt;&gt;"是",0,P3013*税费设置!$B$9)</f>
        <v>0</v>
      </c>
      <c r="S3013" s="8">
        <f t="shared" si="335"/>
        <v>0</v>
      </c>
    </row>
    <row r="3014" spans="1:19" ht="13.9">
      <c r="A3014" s="6" t="str">
        <f>IF(总支出!A3014="","",总支出!A3014)</f>
        <v/>
      </c>
      <c r="B3014" s="7" t="str">
        <f>IF(总支出!B3014="","",总支出!B3014)</f>
        <v/>
      </c>
      <c r="C3014" s="6" t="str">
        <f t="shared" si="329"/>
        <v/>
      </c>
      <c r="D3014" s="6" t="str">
        <f>IF(总支出!C3014="","",总支出!C3014)</f>
        <v/>
      </c>
      <c r="E3014" s="8" t="str">
        <f>IF(总支出!D3014="","",总支出!D3014)</f>
        <v/>
      </c>
      <c r="F3014" s="6" t="str">
        <f>IF(总支出!E3014="","",总支出!E3014)</f>
        <v/>
      </c>
      <c r="G3014" s="6" t="str">
        <f>IF(总支出!H3014="","",总支出!H3014)</f>
        <v/>
      </c>
      <c r="H3014" s="6" t="str">
        <f>IF(总支出!I3014="","自动",总支出!I3014)</f>
        <v>自动</v>
      </c>
      <c r="I3014" s="6" t="str">
        <f>IF(F3014="","",IFERROR(VLOOKUP(F3014,税费设置!$A$15:$B$27,2,FALSE),"含税不明"))</f>
        <v/>
      </c>
      <c r="J3014" s="6" t="str">
        <f t="shared" si="330"/>
        <v/>
      </c>
      <c r="K3014" s="6" t="str">
        <f>IF(AND(税费设置!$B$5="是",G3014="个人支出",J3014="应税"),"是","否")</f>
        <v>否</v>
      </c>
      <c r="L3014" s="8">
        <f t="shared" si="331"/>
        <v>0</v>
      </c>
      <c r="M3014" s="8">
        <f t="shared" si="332"/>
        <v>0</v>
      </c>
      <c r="N3014" s="8">
        <f t="shared" si="333"/>
        <v>0</v>
      </c>
      <c r="O3014" s="8">
        <f t="shared" si="334"/>
        <v>0</v>
      </c>
      <c r="P3014" s="8">
        <f>IF(K3014&lt;&gt;"是",0,IF(税费设置!$B$6="是",E3014/(1+税费设置!$B$10),E3014))</f>
        <v>0</v>
      </c>
      <c r="Q3014" s="8">
        <f>IF(K3014&lt;&gt;"是",0,P3014*税费设置!$B$8)</f>
        <v>0</v>
      </c>
      <c r="R3014" s="8">
        <f>IF(K3014&lt;&gt;"是",0,P3014*税费设置!$B$9)</f>
        <v>0</v>
      </c>
      <c r="S3014" s="8">
        <f t="shared" si="335"/>
        <v>0</v>
      </c>
    </row>
    <row r="3015" spans="1:19" ht="13.9">
      <c r="A3015" s="6" t="str">
        <f>IF(总支出!A3015="","",总支出!A3015)</f>
        <v/>
      </c>
      <c r="B3015" s="7" t="str">
        <f>IF(总支出!B3015="","",总支出!B3015)</f>
        <v/>
      </c>
      <c r="C3015" s="6" t="str">
        <f t="shared" si="329"/>
        <v/>
      </c>
      <c r="D3015" s="6" t="str">
        <f>IF(总支出!C3015="","",总支出!C3015)</f>
        <v/>
      </c>
      <c r="E3015" s="8" t="str">
        <f>IF(总支出!D3015="","",总支出!D3015)</f>
        <v/>
      </c>
      <c r="F3015" s="6" t="str">
        <f>IF(总支出!E3015="","",总支出!E3015)</f>
        <v/>
      </c>
      <c r="G3015" s="6" t="str">
        <f>IF(总支出!H3015="","",总支出!H3015)</f>
        <v/>
      </c>
      <c r="H3015" s="6" t="str">
        <f>IF(总支出!I3015="","自动",总支出!I3015)</f>
        <v>自动</v>
      </c>
      <c r="I3015" s="6" t="str">
        <f>IF(F3015="","",IFERROR(VLOOKUP(F3015,税费设置!$A$15:$B$27,2,FALSE),"含税不明"))</f>
        <v/>
      </c>
      <c r="J3015" s="6" t="str">
        <f t="shared" si="330"/>
        <v/>
      </c>
      <c r="K3015" s="6" t="str">
        <f>IF(AND(税费设置!$B$5="是",G3015="个人支出",J3015="应税"),"是","否")</f>
        <v>否</v>
      </c>
      <c r="L3015" s="8">
        <f t="shared" si="331"/>
        <v>0</v>
      </c>
      <c r="M3015" s="8">
        <f t="shared" si="332"/>
        <v>0</v>
      </c>
      <c r="N3015" s="8">
        <f t="shared" si="333"/>
        <v>0</v>
      </c>
      <c r="O3015" s="8">
        <f t="shared" si="334"/>
        <v>0</v>
      </c>
      <c r="P3015" s="8">
        <f>IF(K3015&lt;&gt;"是",0,IF(税费设置!$B$6="是",E3015/(1+税费设置!$B$10),E3015))</f>
        <v>0</v>
      </c>
      <c r="Q3015" s="8">
        <f>IF(K3015&lt;&gt;"是",0,P3015*税费设置!$B$8)</f>
        <v>0</v>
      </c>
      <c r="R3015" s="8">
        <f>IF(K3015&lt;&gt;"是",0,P3015*税费设置!$B$9)</f>
        <v>0</v>
      </c>
      <c r="S3015" s="8">
        <f t="shared" si="335"/>
        <v>0</v>
      </c>
    </row>
    <row r="3016" spans="1:19" ht="13.9">
      <c r="A3016" s="6" t="str">
        <f>IF(总支出!A3016="","",总支出!A3016)</f>
        <v/>
      </c>
      <c r="B3016" s="7" t="str">
        <f>IF(总支出!B3016="","",总支出!B3016)</f>
        <v/>
      </c>
      <c r="C3016" s="6" t="str">
        <f t="shared" si="329"/>
        <v/>
      </c>
      <c r="D3016" s="6" t="str">
        <f>IF(总支出!C3016="","",总支出!C3016)</f>
        <v/>
      </c>
      <c r="E3016" s="8" t="str">
        <f>IF(总支出!D3016="","",总支出!D3016)</f>
        <v/>
      </c>
      <c r="F3016" s="6" t="str">
        <f>IF(总支出!E3016="","",总支出!E3016)</f>
        <v/>
      </c>
      <c r="G3016" s="6" t="str">
        <f>IF(总支出!H3016="","",总支出!H3016)</f>
        <v/>
      </c>
      <c r="H3016" s="6" t="str">
        <f>IF(总支出!I3016="","自动",总支出!I3016)</f>
        <v>自动</v>
      </c>
      <c r="I3016" s="6" t="str">
        <f>IF(F3016="","",IFERROR(VLOOKUP(F3016,税费设置!$A$15:$B$27,2,FALSE),"含税不明"))</f>
        <v/>
      </c>
      <c r="J3016" s="6" t="str">
        <f t="shared" si="330"/>
        <v/>
      </c>
      <c r="K3016" s="6" t="str">
        <f>IF(AND(税费设置!$B$5="是",G3016="个人支出",J3016="应税"),"是","否")</f>
        <v>否</v>
      </c>
      <c r="L3016" s="8">
        <f t="shared" si="331"/>
        <v>0</v>
      </c>
      <c r="M3016" s="8">
        <f t="shared" si="332"/>
        <v>0</v>
      </c>
      <c r="N3016" s="8">
        <f t="shared" si="333"/>
        <v>0</v>
      </c>
      <c r="O3016" s="8">
        <f t="shared" si="334"/>
        <v>0</v>
      </c>
      <c r="P3016" s="8">
        <f>IF(K3016&lt;&gt;"是",0,IF(税费设置!$B$6="是",E3016/(1+税费设置!$B$10),E3016))</f>
        <v>0</v>
      </c>
      <c r="Q3016" s="8">
        <f>IF(K3016&lt;&gt;"是",0,P3016*税费设置!$B$8)</f>
        <v>0</v>
      </c>
      <c r="R3016" s="8">
        <f>IF(K3016&lt;&gt;"是",0,P3016*税费设置!$B$9)</f>
        <v>0</v>
      </c>
      <c r="S3016" s="8">
        <f t="shared" si="335"/>
        <v>0</v>
      </c>
    </row>
    <row r="3017" spans="1:19" ht="13.9">
      <c r="A3017" s="6" t="str">
        <f>IF(总支出!A3017="","",总支出!A3017)</f>
        <v/>
      </c>
      <c r="B3017" s="7" t="str">
        <f>IF(总支出!B3017="","",总支出!B3017)</f>
        <v/>
      </c>
      <c r="C3017" s="6" t="str">
        <f t="shared" si="329"/>
        <v/>
      </c>
      <c r="D3017" s="6" t="str">
        <f>IF(总支出!C3017="","",总支出!C3017)</f>
        <v/>
      </c>
      <c r="E3017" s="8" t="str">
        <f>IF(总支出!D3017="","",总支出!D3017)</f>
        <v/>
      </c>
      <c r="F3017" s="6" t="str">
        <f>IF(总支出!E3017="","",总支出!E3017)</f>
        <v/>
      </c>
      <c r="G3017" s="6" t="str">
        <f>IF(总支出!H3017="","",总支出!H3017)</f>
        <v/>
      </c>
      <c r="H3017" s="6" t="str">
        <f>IF(总支出!I3017="","自动",总支出!I3017)</f>
        <v>自动</v>
      </c>
      <c r="I3017" s="6" t="str">
        <f>IF(F3017="","",IFERROR(VLOOKUP(F3017,税费设置!$A$15:$B$27,2,FALSE),"含税不明"))</f>
        <v/>
      </c>
      <c r="J3017" s="6" t="str">
        <f t="shared" si="330"/>
        <v/>
      </c>
      <c r="K3017" s="6" t="str">
        <f>IF(AND(税费设置!$B$5="是",G3017="个人支出",J3017="应税"),"是","否")</f>
        <v>否</v>
      </c>
      <c r="L3017" s="8">
        <f t="shared" si="331"/>
        <v>0</v>
      </c>
      <c r="M3017" s="8">
        <f t="shared" si="332"/>
        <v>0</v>
      </c>
      <c r="N3017" s="8">
        <f t="shared" si="333"/>
        <v>0</v>
      </c>
      <c r="O3017" s="8">
        <f t="shared" si="334"/>
        <v>0</v>
      </c>
      <c r="P3017" s="8">
        <f>IF(K3017&lt;&gt;"是",0,IF(税费设置!$B$6="是",E3017/(1+税费设置!$B$10),E3017))</f>
        <v>0</v>
      </c>
      <c r="Q3017" s="8">
        <f>IF(K3017&lt;&gt;"是",0,P3017*税费设置!$B$8)</f>
        <v>0</v>
      </c>
      <c r="R3017" s="8">
        <f>IF(K3017&lt;&gt;"是",0,P3017*税费设置!$B$9)</f>
        <v>0</v>
      </c>
      <c r="S3017" s="8">
        <f t="shared" si="335"/>
        <v>0</v>
      </c>
    </row>
    <row r="3018" spans="1:19" ht="13.9">
      <c r="A3018" s="6" t="str">
        <f>IF(总支出!A3018="","",总支出!A3018)</f>
        <v/>
      </c>
      <c r="B3018" s="7" t="str">
        <f>IF(总支出!B3018="","",总支出!B3018)</f>
        <v/>
      </c>
      <c r="C3018" s="6" t="str">
        <f t="shared" si="329"/>
        <v/>
      </c>
      <c r="D3018" s="6" t="str">
        <f>IF(总支出!C3018="","",总支出!C3018)</f>
        <v/>
      </c>
      <c r="E3018" s="8" t="str">
        <f>IF(总支出!D3018="","",总支出!D3018)</f>
        <v/>
      </c>
      <c r="F3018" s="6" t="str">
        <f>IF(总支出!E3018="","",总支出!E3018)</f>
        <v/>
      </c>
      <c r="G3018" s="6" t="str">
        <f>IF(总支出!H3018="","",总支出!H3018)</f>
        <v/>
      </c>
      <c r="H3018" s="6" t="str">
        <f>IF(总支出!I3018="","自动",总支出!I3018)</f>
        <v>自动</v>
      </c>
      <c r="I3018" s="6" t="str">
        <f>IF(F3018="","",IFERROR(VLOOKUP(F3018,税费设置!$A$15:$B$27,2,FALSE),"含税不明"))</f>
        <v/>
      </c>
      <c r="J3018" s="6" t="str">
        <f t="shared" si="330"/>
        <v/>
      </c>
      <c r="K3018" s="6" t="str">
        <f>IF(AND(税费设置!$B$5="是",G3018="个人支出",J3018="应税"),"是","否")</f>
        <v>否</v>
      </c>
      <c r="L3018" s="8">
        <f t="shared" si="331"/>
        <v>0</v>
      </c>
      <c r="M3018" s="8">
        <f t="shared" si="332"/>
        <v>0</v>
      </c>
      <c r="N3018" s="8">
        <f t="shared" si="333"/>
        <v>0</v>
      </c>
      <c r="O3018" s="8">
        <f t="shared" si="334"/>
        <v>0</v>
      </c>
      <c r="P3018" s="8">
        <f>IF(K3018&lt;&gt;"是",0,IF(税费设置!$B$6="是",E3018/(1+税费设置!$B$10),E3018))</f>
        <v>0</v>
      </c>
      <c r="Q3018" s="8">
        <f>IF(K3018&lt;&gt;"是",0,P3018*税费设置!$B$8)</f>
        <v>0</v>
      </c>
      <c r="R3018" s="8">
        <f>IF(K3018&lt;&gt;"是",0,P3018*税费设置!$B$9)</f>
        <v>0</v>
      </c>
      <c r="S3018" s="8">
        <f t="shared" si="335"/>
        <v>0</v>
      </c>
    </row>
    <row r="3019" spans="1:19" ht="13.9">
      <c r="A3019" s="6" t="str">
        <f>IF(总支出!A3019="","",总支出!A3019)</f>
        <v/>
      </c>
      <c r="B3019" s="7" t="str">
        <f>IF(总支出!B3019="","",总支出!B3019)</f>
        <v/>
      </c>
      <c r="C3019" s="6" t="str">
        <f t="shared" si="329"/>
        <v/>
      </c>
      <c r="D3019" s="6" t="str">
        <f>IF(总支出!C3019="","",总支出!C3019)</f>
        <v/>
      </c>
      <c r="E3019" s="8" t="str">
        <f>IF(总支出!D3019="","",总支出!D3019)</f>
        <v/>
      </c>
      <c r="F3019" s="6" t="str">
        <f>IF(总支出!E3019="","",总支出!E3019)</f>
        <v/>
      </c>
      <c r="G3019" s="6" t="str">
        <f>IF(总支出!H3019="","",总支出!H3019)</f>
        <v/>
      </c>
      <c r="H3019" s="6" t="str">
        <f>IF(总支出!I3019="","自动",总支出!I3019)</f>
        <v>自动</v>
      </c>
      <c r="I3019" s="6" t="str">
        <f>IF(F3019="","",IFERROR(VLOOKUP(F3019,税费设置!$A$15:$B$27,2,FALSE),"含税不明"))</f>
        <v/>
      </c>
      <c r="J3019" s="6" t="str">
        <f t="shared" si="330"/>
        <v/>
      </c>
      <c r="K3019" s="6" t="str">
        <f>IF(AND(税费设置!$B$5="是",G3019="个人支出",J3019="应税"),"是","否")</f>
        <v>否</v>
      </c>
      <c r="L3019" s="8">
        <f t="shared" si="331"/>
        <v>0</v>
      </c>
      <c r="M3019" s="8">
        <f t="shared" si="332"/>
        <v>0</v>
      </c>
      <c r="N3019" s="8">
        <f t="shared" si="333"/>
        <v>0</v>
      </c>
      <c r="O3019" s="8">
        <f t="shared" si="334"/>
        <v>0</v>
      </c>
      <c r="P3019" s="8">
        <f>IF(K3019&lt;&gt;"是",0,IF(税费设置!$B$6="是",E3019/(1+税费设置!$B$10),E3019))</f>
        <v>0</v>
      </c>
      <c r="Q3019" s="8">
        <f>IF(K3019&lt;&gt;"是",0,P3019*税费设置!$B$8)</f>
        <v>0</v>
      </c>
      <c r="R3019" s="8">
        <f>IF(K3019&lt;&gt;"是",0,P3019*税费设置!$B$9)</f>
        <v>0</v>
      </c>
      <c r="S3019" s="8">
        <f t="shared" si="335"/>
        <v>0</v>
      </c>
    </row>
    <row r="3020" spans="1:19" ht="13.9">
      <c r="A3020" s="6" t="str">
        <f>IF(总支出!A3020="","",总支出!A3020)</f>
        <v/>
      </c>
      <c r="B3020" s="7" t="str">
        <f>IF(总支出!B3020="","",总支出!B3020)</f>
        <v/>
      </c>
      <c r="C3020" s="6" t="str">
        <f t="shared" si="329"/>
        <v/>
      </c>
      <c r="D3020" s="6" t="str">
        <f>IF(总支出!C3020="","",总支出!C3020)</f>
        <v/>
      </c>
      <c r="E3020" s="8" t="str">
        <f>IF(总支出!D3020="","",总支出!D3020)</f>
        <v/>
      </c>
      <c r="F3020" s="6" t="str">
        <f>IF(总支出!E3020="","",总支出!E3020)</f>
        <v/>
      </c>
      <c r="G3020" s="6" t="str">
        <f>IF(总支出!H3020="","",总支出!H3020)</f>
        <v/>
      </c>
      <c r="H3020" s="6" t="str">
        <f>IF(总支出!I3020="","自动",总支出!I3020)</f>
        <v>自动</v>
      </c>
      <c r="I3020" s="6" t="str">
        <f>IF(F3020="","",IFERROR(VLOOKUP(F3020,税费设置!$A$15:$B$27,2,FALSE),"含税不明"))</f>
        <v/>
      </c>
      <c r="J3020" s="6" t="str">
        <f t="shared" si="330"/>
        <v/>
      </c>
      <c r="K3020" s="6" t="str">
        <f>IF(AND(税费设置!$B$5="是",G3020="个人支出",J3020="应税"),"是","否")</f>
        <v>否</v>
      </c>
      <c r="L3020" s="8">
        <f t="shared" si="331"/>
        <v>0</v>
      </c>
      <c r="M3020" s="8">
        <f t="shared" si="332"/>
        <v>0</v>
      </c>
      <c r="N3020" s="8">
        <f t="shared" si="333"/>
        <v>0</v>
      </c>
      <c r="O3020" s="8">
        <f t="shared" si="334"/>
        <v>0</v>
      </c>
      <c r="P3020" s="8">
        <f>IF(K3020&lt;&gt;"是",0,IF(税费设置!$B$6="是",E3020/(1+税费设置!$B$10),E3020))</f>
        <v>0</v>
      </c>
      <c r="Q3020" s="8">
        <f>IF(K3020&lt;&gt;"是",0,P3020*税费设置!$B$8)</f>
        <v>0</v>
      </c>
      <c r="R3020" s="8">
        <f>IF(K3020&lt;&gt;"是",0,P3020*税费设置!$B$9)</f>
        <v>0</v>
      </c>
      <c r="S3020" s="8">
        <f t="shared" si="335"/>
        <v>0</v>
      </c>
    </row>
    <row r="3021" spans="1:19" ht="13.9">
      <c r="A3021" s="6" t="str">
        <f>IF(总支出!A3021="","",总支出!A3021)</f>
        <v/>
      </c>
      <c r="B3021" s="7" t="str">
        <f>IF(总支出!B3021="","",总支出!B3021)</f>
        <v/>
      </c>
      <c r="C3021" s="6" t="str">
        <f t="shared" si="329"/>
        <v/>
      </c>
      <c r="D3021" s="6" t="str">
        <f>IF(总支出!C3021="","",总支出!C3021)</f>
        <v/>
      </c>
      <c r="E3021" s="8" t="str">
        <f>IF(总支出!D3021="","",总支出!D3021)</f>
        <v/>
      </c>
      <c r="F3021" s="6" t="str">
        <f>IF(总支出!E3021="","",总支出!E3021)</f>
        <v/>
      </c>
      <c r="G3021" s="6" t="str">
        <f>IF(总支出!H3021="","",总支出!H3021)</f>
        <v/>
      </c>
      <c r="H3021" s="6" t="str">
        <f>IF(总支出!I3021="","自动",总支出!I3021)</f>
        <v>自动</v>
      </c>
      <c r="I3021" s="6" t="str">
        <f>IF(F3021="","",IFERROR(VLOOKUP(F3021,税费设置!$A$15:$B$27,2,FALSE),"含税不明"))</f>
        <v/>
      </c>
      <c r="J3021" s="6" t="str">
        <f t="shared" si="330"/>
        <v/>
      </c>
      <c r="K3021" s="6" t="str">
        <f>IF(AND(税费设置!$B$5="是",G3021="个人支出",J3021="应税"),"是","否")</f>
        <v>否</v>
      </c>
      <c r="L3021" s="8">
        <f t="shared" si="331"/>
        <v>0</v>
      </c>
      <c r="M3021" s="8">
        <f t="shared" si="332"/>
        <v>0</v>
      </c>
      <c r="N3021" s="8">
        <f t="shared" si="333"/>
        <v>0</v>
      </c>
      <c r="O3021" s="8">
        <f t="shared" si="334"/>
        <v>0</v>
      </c>
      <c r="P3021" s="8">
        <f>IF(K3021&lt;&gt;"是",0,IF(税费设置!$B$6="是",E3021/(1+税费设置!$B$10),E3021))</f>
        <v>0</v>
      </c>
      <c r="Q3021" s="8">
        <f>IF(K3021&lt;&gt;"是",0,P3021*税费设置!$B$8)</f>
        <v>0</v>
      </c>
      <c r="R3021" s="8">
        <f>IF(K3021&lt;&gt;"是",0,P3021*税费设置!$B$9)</f>
        <v>0</v>
      </c>
      <c r="S3021" s="8">
        <f t="shared" si="335"/>
        <v>0</v>
      </c>
    </row>
    <row r="3022" spans="1:19" ht="13.9">
      <c r="A3022" s="6" t="str">
        <f>IF(总支出!A3022="","",总支出!A3022)</f>
        <v/>
      </c>
      <c r="B3022" s="7" t="str">
        <f>IF(总支出!B3022="","",总支出!B3022)</f>
        <v/>
      </c>
      <c r="C3022" s="6" t="str">
        <f t="shared" si="329"/>
        <v/>
      </c>
      <c r="D3022" s="6" t="str">
        <f>IF(总支出!C3022="","",总支出!C3022)</f>
        <v/>
      </c>
      <c r="E3022" s="8" t="str">
        <f>IF(总支出!D3022="","",总支出!D3022)</f>
        <v/>
      </c>
      <c r="F3022" s="6" t="str">
        <f>IF(总支出!E3022="","",总支出!E3022)</f>
        <v/>
      </c>
      <c r="G3022" s="6" t="str">
        <f>IF(总支出!H3022="","",总支出!H3022)</f>
        <v/>
      </c>
      <c r="H3022" s="6" t="str">
        <f>IF(总支出!I3022="","自动",总支出!I3022)</f>
        <v>自动</v>
      </c>
      <c r="I3022" s="6" t="str">
        <f>IF(F3022="","",IFERROR(VLOOKUP(F3022,税费设置!$A$15:$B$27,2,FALSE),"含税不明"))</f>
        <v/>
      </c>
      <c r="J3022" s="6" t="str">
        <f t="shared" si="330"/>
        <v/>
      </c>
      <c r="K3022" s="6" t="str">
        <f>IF(AND(税费设置!$B$5="是",G3022="个人支出",J3022="应税"),"是","否")</f>
        <v>否</v>
      </c>
      <c r="L3022" s="8">
        <f t="shared" si="331"/>
        <v>0</v>
      </c>
      <c r="M3022" s="8">
        <f t="shared" si="332"/>
        <v>0</v>
      </c>
      <c r="N3022" s="8">
        <f t="shared" si="333"/>
        <v>0</v>
      </c>
      <c r="O3022" s="8">
        <f t="shared" si="334"/>
        <v>0</v>
      </c>
      <c r="P3022" s="8">
        <f>IF(K3022&lt;&gt;"是",0,IF(税费设置!$B$6="是",E3022/(1+税费设置!$B$10),E3022))</f>
        <v>0</v>
      </c>
      <c r="Q3022" s="8">
        <f>IF(K3022&lt;&gt;"是",0,P3022*税费设置!$B$8)</f>
        <v>0</v>
      </c>
      <c r="R3022" s="8">
        <f>IF(K3022&lt;&gt;"是",0,P3022*税费设置!$B$9)</f>
        <v>0</v>
      </c>
      <c r="S3022" s="8">
        <f t="shared" si="335"/>
        <v>0</v>
      </c>
    </row>
    <row r="3023" spans="1:19" ht="13.9">
      <c r="A3023" s="6" t="str">
        <f>IF(总支出!A3023="","",总支出!A3023)</f>
        <v/>
      </c>
      <c r="B3023" s="7" t="str">
        <f>IF(总支出!B3023="","",总支出!B3023)</f>
        <v/>
      </c>
      <c r="C3023" s="6" t="str">
        <f t="shared" si="329"/>
        <v/>
      </c>
      <c r="D3023" s="6" t="str">
        <f>IF(总支出!C3023="","",总支出!C3023)</f>
        <v/>
      </c>
      <c r="E3023" s="8" t="str">
        <f>IF(总支出!D3023="","",总支出!D3023)</f>
        <v/>
      </c>
      <c r="F3023" s="6" t="str">
        <f>IF(总支出!E3023="","",总支出!E3023)</f>
        <v/>
      </c>
      <c r="G3023" s="6" t="str">
        <f>IF(总支出!H3023="","",总支出!H3023)</f>
        <v/>
      </c>
      <c r="H3023" s="6" t="str">
        <f>IF(总支出!I3023="","自动",总支出!I3023)</f>
        <v>自动</v>
      </c>
      <c r="I3023" s="6" t="str">
        <f>IF(F3023="","",IFERROR(VLOOKUP(F3023,税费设置!$A$15:$B$27,2,FALSE),"含税不明"))</f>
        <v/>
      </c>
      <c r="J3023" s="6" t="str">
        <f t="shared" si="330"/>
        <v/>
      </c>
      <c r="K3023" s="6" t="str">
        <f>IF(AND(税费设置!$B$5="是",G3023="个人支出",J3023="应税"),"是","否")</f>
        <v>否</v>
      </c>
      <c r="L3023" s="8">
        <f t="shared" si="331"/>
        <v>0</v>
      </c>
      <c r="M3023" s="8">
        <f t="shared" si="332"/>
        <v>0</v>
      </c>
      <c r="N3023" s="8">
        <f t="shared" si="333"/>
        <v>0</v>
      </c>
      <c r="O3023" s="8">
        <f t="shared" si="334"/>
        <v>0</v>
      </c>
      <c r="P3023" s="8">
        <f>IF(K3023&lt;&gt;"是",0,IF(税费设置!$B$6="是",E3023/(1+税费设置!$B$10),E3023))</f>
        <v>0</v>
      </c>
      <c r="Q3023" s="8">
        <f>IF(K3023&lt;&gt;"是",0,P3023*税费设置!$B$8)</f>
        <v>0</v>
      </c>
      <c r="R3023" s="8">
        <f>IF(K3023&lt;&gt;"是",0,P3023*税费设置!$B$9)</f>
        <v>0</v>
      </c>
      <c r="S3023" s="8">
        <f t="shared" si="335"/>
        <v>0</v>
      </c>
    </row>
    <row r="3024" spans="1:19" ht="13.9">
      <c r="A3024" s="6" t="str">
        <f>IF(总支出!A3024="","",总支出!A3024)</f>
        <v/>
      </c>
      <c r="B3024" s="7" t="str">
        <f>IF(总支出!B3024="","",总支出!B3024)</f>
        <v/>
      </c>
      <c r="C3024" s="6" t="str">
        <f t="shared" si="329"/>
        <v/>
      </c>
      <c r="D3024" s="6" t="str">
        <f>IF(总支出!C3024="","",总支出!C3024)</f>
        <v/>
      </c>
      <c r="E3024" s="8" t="str">
        <f>IF(总支出!D3024="","",总支出!D3024)</f>
        <v/>
      </c>
      <c r="F3024" s="6" t="str">
        <f>IF(总支出!E3024="","",总支出!E3024)</f>
        <v/>
      </c>
      <c r="G3024" s="6" t="str">
        <f>IF(总支出!H3024="","",总支出!H3024)</f>
        <v/>
      </c>
      <c r="H3024" s="6" t="str">
        <f>IF(总支出!I3024="","自动",总支出!I3024)</f>
        <v>自动</v>
      </c>
      <c r="I3024" s="6" t="str">
        <f>IF(F3024="","",IFERROR(VLOOKUP(F3024,税费设置!$A$15:$B$27,2,FALSE),"含税不明"))</f>
        <v/>
      </c>
      <c r="J3024" s="6" t="str">
        <f t="shared" si="330"/>
        <v/>
      </c>
      <c r="K3024" s="6" t="str">
        <f>IF(AND(税费设置!$B$5="是",G3024="个人支出",J3024="应税"),"是","否")</f>
        <v>否</v>
      </c>
      <c r="L3024" s="8">
        <f t="shared" si="331"/>
        <v>0</v>
      </c>
      <c r="M3024" s="8">
        <f t="shared" si="332"/>
        <v>0</v>
      </c>
      <c r="N3024" s="8">
        <f t="shared" si="333"/>
        <v>0</v>
      </c>
      <c r="O3024" s="8">
        <f t="shared" si="334"/>
        <v>0</v>
      </c>
      <c r="P3024" s="8">
        <f>IF(K3024&lt;&gt;"是",0,IF(税费设置!$B$6="是",E3024/(1+税费设置!$B$10),E3024))</f>
        <v>0</v>
      </c>
      <c r="Q3024" s="8">
        <f>IF(K3024&lt;&gt;"是",0,P3024*税费设置!$B$8)</f>
        <v>0</v>
      </c>
      <c r="R3024" s="8">
        <f>IF(K3024&lt;&gt;"是",0,P3024*税费设置!$B$9)</f>
        <v>0</v>
      </c>
      <c r="S3024" s="8">
        <f t="shared" si="335"/>
        <v>0</v>
      </c>
    </row>
    <row r="3025" spans="1:19" ht="13.9">
      <c r="A3025" s="6" t="str">
        <f>IF(总支出!A3025="","",总支出!A3025)</f>
        <v/>
      </c>
      <c r="B3025" s="7" t="str">
        <f>IF(总支出!B3025="","",总支出!B3025)</f>
        <v/>
      </c>
      <c r="C3025" s="6" t="str">
        <f t="shared" si="329"/>
        <v/>
      </c>
      <c r="D3025" s="6" t="str">
        <f>IF(总支出!C3025="","",总支出!C3025)</f>
        <v/>
      </c>
      <c r="E3025" s="8" t="str">
        <f>IF(总支出!D3025="","",总支出!D3025)</f>
        <v/>
      </c>
      <c r="F3025" s="6" t="str">
        <f>IF(总支出!E3025="","",总支出!E3025)</f>
        <v/>
      </c>
      <c r="G3025" s="6" t="str">
        <f>IF(总支出!H3025="","",总支出!H3025)</f>
        <v/>
      </c>
      <c r="H3025" s="6" t="str">
        <f>IF(总支出!I3025="","自动",总支出!I3025)</f>
        <v>自动</v>
      </c>
      <c r="I3025" s="6" t="str">
        <f>IF(F3025="","",IFERROR(VLOOKUP(F3025,税费设置!$A$15:$B$27,2,FALSE),"含税不明"))</f>
        <v/>
      </c>
      <c r="J3025" s="6" t="str">
        <f t="shared" si="330"/>
        <v/>
      </c>
      <c r="K3025" s="6" t="str">
        <f>IF(AND(税费设置!$B$5="是",G3025="个人支出",J3025="应税"),"是","否")</f>
        <v>否</v>
      </c>
      <c r="L3025" s="8">
        <f t="shared" si="331"/>
        <v>0</v>
      </c>
      <c r="M3025" s="8">
        <f t="shared" si="332"/>
        <v>0</v>
      </c>
      <c r="N3025" s="8">
        <f t="shared" si="333"/>
        <v>0</v>
      </c>
      <c r="O3025" s="8">
        <f t="shared" si="334"/>
        <v>0</v>
      </c>
      <c r="P3025" s="8">
        <f>IF(K3025&lt;&gt;"是",0,IF(税费设置!$B$6="是",E3025/(1+税费设置!$B$10),E3025))</f>
        <v>0</v>
      </c>
      <c r="Q3025" s="8">
        <f>IF(K3025&lt;&gt;"是",0,P3025*税费设置!$B$8)</f>
        <v>0</v>
      </c>
      <c r="R3025" s="8">
        <f>IF(K3025&lt;&gt;"是",0,P3025*税费设置!$B$9)</f>
        <v>0</v>
      </c>
      <c r="S3025" s="8">
        <f t="shared" si="335"/>
        <v>0</v>
      </c>
    </row>
    <row r="3026" spans="1:19" ht="13.9">
      <c r="A3026" s="6" t="str">
        <f>IF(总支出!A3026="","",总支出!A3026)</f>
        <v/>
      </c>
      <c r="B3026" s="7" t="str">
        <f>IF(总支出!B3026="","",总支出!B3026)</f>
        <v/>
      </c>
      <c r="C3026" s="6" t="str">
        <f t="shared" si="329"/>
        <v/>
      </c>
      <c r="D3026" s="6" t="str">
        <f>IF(总支出!C3026="","",总支出!C3026)</f>
        <v/>
      </c>
      <c r="E3026" s="8" t="str">
        <f>IF(总支出!D3026="","",总支出!D3026)</f>
        <v/>
      </c>
      <c r="F3026" s="6" t="str">
        <f>IF(总支出!E3026="","",总支出!E3026)</f>
        <v/>
      </c>
      <c r="G3026" s="6" t="str">
        <f>IF(总支出!H3026="","",总支出!H3026)</f>
        <v/>
      </c>
      <c r="H3026" s="6" t="str">
        <f>IF(总支出!I3026="","自动",总支出!I3026)</f>
        <v>自动</v>
      </c>
      <c r="I3026" s="6" t="str">
        <f>IF(F3026="","",IFERROR(VLOOKUP(F3026,税费设置!$A$15:$B$27,2,FALSE),"含税不明"))</f>
        <v/>
      </c>
      <c r="J3026" s="6" t="str">
        <f t="shared" si="330"/>
        <v/>
      </c>
      <c r="K3026" s="6" t="str">
        <f>IF(AND(税费设置!$B$5="是",G3026="个人支出",J3026="应税"),"是","否")</f>
        <v>否</v>
      </c>
      <c r="L3026" s="8">
        <f t="shared" si="331"/>
        <v>0</v>
      </c>
      <c r="M3026" s="8">
        <f t="shared" si="332"/>
        <v>0</v>
      </c>
      <c r="N3026" s="8">
        <f t="shared" si="333"/>
        <v>0</v>
      </c>
      <c r="O3026" s="8">
        <f t="shared" si="334"/>
        <v>0</v>
      </c>
      <c r="P3026" s="8">
        <f>IF(K3026&lt;&gt;"是",0,IF(税费设置!$B$6="是",E3026/(1+税费设置!$B$10),E3026))</f>
        <v>0</v>
      </c>
      <c r="Q3026" s="8">
        <f>IF(K3026&lt;&gt;"是",0,P3026*税费设置!$B$8)</f>
        <v>0</v>
      </c>
      <c r="R3026" s="8">
        <f>IF(K3026&lt;&gt;"是",0,P3026*税费设置!$B$9)</f>
        <v>0</v>
      </c>
      <c r="S3026" s="8">
        <f t="shared" si="335"/>
        <v>0</v>
      </c>
    </row>
    <row r="3027" spans="1:19" ht="13.9">
      <c r="A3027" s="6" t="str">
        <f>IF(总支出!A3027="","",总支出!A3027)</f>
        <v/>
      </c>
      <c r="B3027" s="7" t="str">
        <f>IF(总支出!B3027="","",总支出!B3027)</f>
        <v/>
      </c>
      <c r="C3027" s="6" t="str">
        <f t="shared" si="329"/>
        <v/>
      </c>
      <c r="D3027" s="6" t="str">
        <f>IF(总支出!C3027="","",总支出!C3027)</f>
        <v/>
      </c>
      <c r="E3027" s="8" t="str">
        <f>IF(总支出!D3027="","",总支出!D3027)</f>
        <v/>
      </c>
      <c r="F3027" s="6" t="str">
        <f>IF(总支出!E3027="","",总支出!E3027)</f>
        <v/>
      </c>
      <c r="G3027" s="6" t="str">
        <f>IF(总支出!H3027="","",总支出!H3027)</f>
        <v/>
      </c>
      <c r="H3027" s="6" t="str">
        <f>IF(总支出!I3027="","自动",总支出!I3027)</f>
        <v>自动</v>
      </c>
      <c r="I3027" s="6" t="str">
        <f>IF(F3027="","",IFERROR(VLOOKUP(F3027,税费设置!$A$15:$B$27,2,FALSE),"含税不明"))</f>
        <v/>
      </c>
      <c r="J3027" s="6" t="str">
        <f t="shared" si="330"/>
        <v/>
      </c>
      <c r="K3027" s="6" t="str">
        <f>IF(AND(税费设置!$B$5="是",G3027="个人支出",J3027="应税"),"是","否")</f>
        <v>否</v>
      </c>
      <c r="L3027" s="8">
        <f t="shared" si="331"/>
        <v>0</v>
      </c>
      <c r="M3027" s="8">
        <f t="shared" si="332"/>
        <v>0</v>
      </c>
      <c r="N3027" s="8">
        <f t="shared" si="333"/>
        <v>0</v>
      </c>
      <c r="O3027" s="8">
        <f t="shared" si="334"/>
        <v>0</v>
      </c>
      <c r="P3027" s="8">
        <f>IF(K3027&lt;&gt;"是",0,IF(税费设置!$B$6="是",E3027/(1+税费设置!$B$10),E3027))</f>
        <v>0</v>
      </c>
      <c r="Q3027" s="8">
        <f>IF(K3027&lt;&gt;"是",0,P3027*税费设置!$B$8)</f>
        <v>0</v>
      </c>
      <c r="R3027" s="8">
        <f>IF(K3027&lt;&gt;"是",0,P3027*税费设置!$B$9)</f>
        <v>0</v>
      </c>
      <c r="S3027" s="8">
        <f t="shared" si="335"/>
        <v>0</v>
      </c>
    </row>
    <row r="3028" spans="1:19" ht="13.9">
      <c r="A3028" s="6" t="str">
        <f>IF(总支出!A3028="","",总支出!A3028)</f>
        <v/>
      </c>
      <c r="B3028" s="7" t="str">
        <f>IF(总支出!B3028="","",总支出!B3028)</f>
        <v/>
      </c>
      <c r="C3028" s="6" t="str">
        <f t="shared" si="329"/>
        <v/>
      </c>
      <c r="D3028" s="6" t="str">
        <f>IF(总支出!C3028="","",总支出!C3028)</f>
        <v/>
      </c>
      <c r="E3028" s="8" t="str">
        <f>IF(总支出!D3028="","",总支出!D3028)</f>
        <v/>
      </c>
      <c r="F3028" s="6" t="str">
        <f>IF(总支出!E3028="","",总支出!E3028)</f>
        <v/>
      </c>
      <c r="G3028" s="6" t="str">
        <f>IF(总支出!H3028="","",总支出!H3028)</f>
        <v/>
      </c>
      <c r="H3028" s="6" t="str">
        <f>IF(总支出!I3028="","自动",总支出!I3028)</f>
        <v>自动</v>
      </c>
      <c r="I3028" s="6" t="str">
        <f>IF(F3028="","",IFERROR(VLOOKUP(F3028,税费设置!$A$15:$B$27,2,FALSE),"含税不明"))</f>
        <v/>
      </c>
      <c r="J3028" s="6" t="str">
        <f t="shared" si="330"/>
        <v/>
      </c>
      <c r="K3028" s="6" t="str">
        <f>IF(AND(税费设置!$B$5="是",G3028="个人支出",J3028="应税"),"是","否")</f>
        <v>否</v>
      </c>
      <c r="L3028" s="8">
        <f t="shared" si="331"/>
        <v>0</v>
      </c>
      <c r="M3028" s="8">
        <f t="shared" si="332"/>
        <v>0</v>
      </c>
      <c r="N3028" s="8">
        <f t="shared" si="333"/>
        <v>0</v>
      </c>
      <c r="O3028" s="8">
        <f t="shared" si="334"/>
        <v>0</v>
      </c>
      <c r="P3028" s="8">
        <f>IF(K3028&lt;&gt;"是",0,IF(税费设置!$B$6="是",E3028/(1+税费设置!$B$10),E3028))</f>
        <v>0</v>
      </c>
      <c r="Q3028" s="8">
        <f>IF(K3028&lt;&gt;"是",0,P3028*税费设置!$B$8)</f>
        <v>0</v>
      </c>
      <c r="R3028" s="8">
        <f>IF(K3028&lt;&gt;"是",0,P3028*税费设置!$B$9)</f>
        <v>0</v>
      </c>
      <c r="S3028" s="8">
        <f t="shared" si="335"/>
        <v>0</v>
      </c>
    </row>
    <row r="3029" spans="1:19" ht="13.9">
      <c r="A3029" s="6" t="str">
        <f>IF(总支出!A3029="","",总支出!A3029)</f>
        <v/>
      </c>
      <c r="B3029" s="7" t="str">
        <f>IF(总支出!B3029="","",总支出!B3029)</f>
        <v/>
      </c>
      <c r="C3029" s="6" t="str">
        <f t="shared" si="329"/>
        <v/>
      </c>
      <c r="D3029" s="6" t="str">
        <f>IF(总支出!C3029="","",总支出!C3029)</f>
        <v/>
      </c>
      <c r="E3029" s="8" t="str">
        <f>IF(总支出!D3029="","",总支出!D3029)</f>
        <v/>
      </c>
      <c r="F3029" s="6" t="str">
        <f>IF(总支出!E3029="","",总支出!E3029)</f>
        <v/>
      </c>
      <c r="G3029" s="6" t="str">
        <f>IF(总支出!H3029="","",总支出!H3029)</f>
        <v/>
      </c>
      <c r="H3029" s="6" t="str">
        <f>IF(总支出!I3029="","自动",总支出!I3029)</f>
        <v>自动</v>
      </c>
      <c r="I3029" s="6" t="str">
        <f>IF(F3029="","",IFERROR(VLOOKUP(F3029,税费设置!$A$15:$B$27,2,FALSE),"含税不明"))</f>
        <v/>
      </c>
      <c r="J3029" s="6" t="str">
        <f t="shared" si="330"/>
        <v/>
      </c>
      <c r="K3029" s="6" t="str">
        <f>IF(AND(税费设置!$B$5="是",G3029="个人支出",J3029="应税"),"是","否")</f>
        <v>否</v>
      </c>
      <c r="L3029" s="8">
        <f t="shared" si="331"/>
        <v>0</v>
      </c>
      <c r="M3029" s="8">
        <f t="shared" si="332"/>
        <v>0</v>
      </c>
      <c r="N3029" s="8">
        <f t="shared" si="333"/>
        <v>0</v>
      </c>
      <c r="O3029" s="8">
        <f t="shared" si="334"/>
        <v>0</v>
      </c>
      <c r="P3029" s="8">
        <f>IF(K3029&lt;&gt;"是",0,IF(税费设置!$B$6="是",E3029/(1+税费设置!$B$10),E3029))</f>
        <v>0</v>
      </c>
      <c r="Q3029" s="8">
        <f>IF(K3029&lt;&gt;"是",0,P3029*税费设置!$B$8)</f>
        <v>0</v>
      </c>
      <c r="R3029" s="8">
        <f>IF(K3029&lt;&gt;"是",0,P3029*税费设置!$B$9)</f>
        <v>0</v>
      </c>
      <c r="S3029" s="8">
        <f t="shared" si="335"/>
        <v>0</v>
      </c>
    </row>
    <row r="3030" spans="1:19" ht="13.9">
      <c r="A3030" s="6" t="str">
        <f>IF(总支出!A3030="","",总支出!A3030)</f>
        <v/>
      </c>
      <c r="B3030" s="7" t="str">
        <f>IF(总支出!B3030="","",总支出!B3030)</f>
        <v/>
      </c>
      <c r="C3030" s="6" t="str">
        <f t="shared" si="329"/>
        <v/>
      </c>
      <c r="D3030" s="6" t="str">
        <f>IF(总支出!C3030="","",总支出!C3030)</f>
        <v/>
      </c>
      <c r="E3030" s="8" t="str">
        <f>IF(总支出!D3030="","",总支出!D3030)</f>
        <v/>
      </c>
      <c r="F3030" s="6" t="str">
        <f>IF(总支出!E3030="","",总支出!E3030)</f>
        <v/>
      </c>
      <c r="G3030" s="6" t="str">
        <f>IF(总支出!H3030="","",总支出!H3030)</f>
        <v/>
      </c>
      <c r="H3030" s="6" t="str">
        <f>IF(总支出!I3030="","自动",总支出!I3030)</f>
        <v>自动</v>
      </c>
      <c r="I3030" s="6" t="str">
        <f>IF(F3030="","",IFERROR(VLOOKUP(F3030,税费设置!$A$15:$B$27,2,FALSE),"含税不明"))</f>
        <v/>
      </c>
      <c r="J3030" s="6" t="str">
        <f t="shared" si="330"/>
        <v/>
      </c>
      <c r="K3030" s="6" t="str">
        <f>IF(AND(税费设置!$B$5="是",G3030="个人支出",J3030="应税"),"是","否")</f>
        <v>否</v>
      </c>
      <c r="L3030" s="8">
        <f t="shared" si="331"/>
        <v>0</v>
      </c>
      <c r="M3030" s="8">
        <f t="shared" si="332"/>
        <v>0</v>
      </c>
      <c r="N3030" s="8">
        <f t="shared" si="333"/>
        <v>0</v>
      </c>
      <c r="O3030" s="8">
        <f t="shared" si="334"/>
        <v>0</v>
      </c>
      <c r="P3030" s="8">
        <f>IF(K3030&lt;&gt;"是",0,IF(税费设置!$B$6="是",E3030/(1+税费设置!$B$10),E3030))</f>
        <v>0</v>
      </c>
      <c r="Q3030" s="8">
        <f>IF(K3030&lt;&gt;"是",0,P3030*税费设置!$B$8)</f>
        <v>0</v>
      </c>
      <c r="R3030" s="8">
        <f>IF(K3030&lt;&gt;"是",0,P3030*税费设置!$B$9)</f>
        <v>0</v>
      </c>
      <c r="S3030" s="8">
        <f t="shared" si="335"/>
        <v>0</v>
      </c>
    </row>
    <row r="3031" spans="1:19" ht="13.9">
      <c r="A3031" s="6" t="str">
        <f>IF(总支出!A3031="","",总支出!A3031)</f>
        <v/>
      </c>
      <c r="B3031" s="7" t="str">
        <f>IF(总支出!B3031="","",总支出!B3031)</f>
        <v/>
      </c>
      <c r="C3031" s="6" t="str">
        <f t="shared" si="329"/>
        <v/>
      </c>
      <c r="D3031" s="6" t="str">
        <f>IF(总支出!C3031="","",总支出!C3031)</f>
        <v/>
      </c>
      <c r="E3031" s="8" t="str">
        <f>IF(总支出!D3031="","",总支出!D3031)</f>
        <v/>
      </c>
      <c r="F3031" s="6" t="str">
        <f>IF(总支出!E3031="","",总支出!E3031)</f>
        <v/>
      </c>
      <c r="G3031" s="6" t="str">
        <f>IF(总支出!H3031="","",总支出!H3031)</f>
        <v/>
      </c>
      <c r="H3031" s="6" t="str">
        <f>IF(总支出!I3031="","自动",总支出!I3031)</f>
        <v>自动</v>
      </c>
      <c r="I3031" s="6" t="str">
        <f>IF(F3031="","",IFERROR(VLOOKUP(F3031,税费设置!$A$15:$B$27,2,FALSE),"含税不明"))</f>
        <v/>
      </c>
      <c r="J3031" s="6" t="str">
        <f t="shared" si="330"/>
        <v/>
      </c>
      <c r="K3031" s="6" t="str">
        <f>IF(AND(税费设置!$B$5="是",G3031="个人支出",J3031="应税"),"是","否")</f>
        <v>否</v>
      </c>
      <c r="L3031" s="8">
        <f t="shared" si="331"/>
        <v>0</v>
      </c>
      <c r="M3031" s="8">
        <f t="shared" si="332"/>
        <v>0</v>
      </c>
      <c r="N3031" s="8">
        <f t="shared" si="333"/>
        <v>0</v>
      </c>
      <c r="O3031" s="8">
        <f t="shared" si="334"/>
        <v>0</v>
      </c>
      <c r="P3031" s="8">
        <f>IF(K3031&lt;&gt;"是",0,IF(税费设置!$B$6="是",E3031/(1+税费设置!$B$10),E3031))</f>
        <v>0</v>
      </c>
      <c r="Q3031" s="8">
        <f>IF(K3031&lt;&gt;"是",0,P3031*税费设置!$B$8)</f>
        <v>0</v>
      </c>
      <c r="R3031" s="8">
        <f>IF(K3031&lt;&gt;"是",0,P3031*税费设置!$B$9)</f>
        <v>0</v>
      </c>
      <c r="S3031" s="8">
        <f t="shared" si="335"/>
        <v>0</v>
      </c>
    </row>
    <row r="3032" spans="1:19" ht="13.9">
      <c r="A3032" s="6" t="str">
        <f>IF(总支出!A3032="","",总支出!A3032)</f>
        <v/>
      </c>
      <c r="B3032" s="7" t="str">
        <f>IF(总支出!B3032="","",总支出!B3032)</f>
        <v/>
      </c>
      <c r="C3032" s="6" t="str">
        <f t="shared" si="329"/>
        <v/>
      </c>
      <c r="D3032" s="6" t="str">
        <f>IF(总支出!C3032="","",总支出!C3032)</f>
        <v/>
      </c>
      <c r="E3032" s="8" t="str">
        <f>IF(总支出!D3032="","",总支出!D3032)</f>
        <v/>
      </c>
      <c r="F3032" s="6" t="str">
        <f>IF(总支出!E3032="","",总支出!E3032)</f>
        <v/>
      </c>
      <c r="G3032" s="6" t="str">
        <f>IF(总支出!H3032="","",总支出!H3032)</f>
        <v/>
      </c>
      <c r="H3032" s="6" t="str">
        <f>IF(总支出!I3032="","自动",总支出!I3032)</f>
        <v>自动</v>
      </c>
      <c r="I3032" s="6" t="str">
        <f>IF(F3032="","",IFERROR(VLOOKUP(F3032,税费设置!$A$15:$B$27,2,FALSE),"含税不明"))</f>
        <v/>
      </c>
      <c r="J3032" s="6" t="str">
        <f t="shared" si="330"/>
        <v/>
      </c>
      <c r="K3032" s="6" t="str">
        <f>IF(AND(税费设置!$B$5="是",G3032="个人支出",J3032="应税"),"是","否")</f>
        <v>否</v>
      </c>
      <c r="L3032" s="8">
        <f t="shared" si="331"/>
        <v>0</v>
      </c>
      <c r="M3032" s="8">
        <f t="shared" si="332"/>
        <v>0</v>
      </c>
      <c r="N3032" s="8">
        <f t="shared" si="333"/>
        <v>0</v>
      </c>
      <c r="O3032" s="8">
        <f t="shared" si="334"/>
        <v>0</v>
      </c>
      <c r="P3032" s="8">
        <f>IF(K3032&lt;&gt;"是",0,IF(税费设置!$B$6="是",E3032/(1+税费设置!$B$10),E3032))</f>
        <v>0</v>
      </c>
      <c r="Q3032" s="8">
        <f>IF(K3032&lt;&gt;"是",0,P3032*税费设置!$B$8)</f>
        <v>0</v>
      </c>
      <c r="R3032" s="8">
        <f>IF(K3032&lt;&gt;"是",0,P3032*税费设置!$B$9)</f>
        <v>0</v>
      </c>
      <c r="S3032" s="8">
        <f t="shared" si="335"/>
        <v>0</v>
      </c>
    </row>
    <row r="3033" spans="1:19" ht="13.9">
      <c r="A3033" s="6" t="str">
        <f>IF(总支出!A3033="","",总支出!A3033)</f>
        <v/>
      </c>
      <c r="B3033" s="7" t="str">
        <f>IF(总支出!B3033="","",总支出!B3033)</f>
        <v/>
      </c>
      <c r="C3033" s="6" t="str">
        <f t="shared" si="329"/>
        <v/>
      </c>
      <c r="D3033" s="6" t="str">
        <f>IF(总支出!C3033="","",总支出!C3033)</f>
        <v/>
      </c>
      <c r="E3033" s="8" t="str">
        <f>IF(总支出!D3033="","",总支出!D3033)</f>
        <v/>
      </c>
      <c r="F3033" s="6" t="str">
        <f>IF(总支出!E3033="","",总支出!E3033)</f>
        <v/>
      </c>
      <c r="G3033" s="6" t="str">
        <f>IF(总支出!H3033="","",总支出!H3033)</f>
        <v/>
      </c>
      <c r="H3033" s="6" t="str">
        <f>IF(总支出!I3033="","自动",总支出!I3033)</f>
        <v>自动</v>
      </c>
      <c r="I3033" s="6" t="str">
        <f>IF(F3033="","",IFERROR(VLOOKUP(F3033,税费设置!$A$15:$B$27,2,FALSE),"含税不明"))</f>
        <v/>
      </c>
      <c r="J3033" s="6" t="str">
        <f t="shared" si="330"/>
        <v/>
      </c>
      <c r="K3033" s="6" t="str">
        <f>IF(AND(税费设置!$B$5="是",G3033="个人支出",J3033="应税"),"是","否")</f>
        <v>否</v>
      </c>
      <c r="L3033" s="8">
        <f t="shared" si="331"/>
        <v>0</v>
      </c>
      <c r="M3033" s="8">
        <f t="shared" si="332"/>
        <v>0</v>
      </c>
      <c r="N3033" s="8">
        <f t="shared" si="333"/>
        <v>0</v>
      </c>
      <c r="O3033" s="8">
        <f t="shared" si="334"/>
        <v>0</v>
      </c>
      <c r="P3033" s="8">
        <f>IF(K3033&lt;&gt;"是",0,IF(税费设置!$B$6="是",E3033/(1+税费设置!$B$10),E3033))</f>
        <v>0</v>
      </c>
      <c r="Q3033" s="8">
        <f>IF(K3033&lt;&gt;"是",0,P3033*税费设置!$B$8)</f>
        <v>0</v>
      </c>
      <c r="R3033" s="8">
        <f>IF(K3033&lt;&gt;"是",0,P3033*税费设置!$B$9)</f>
        <v>0</v>
      </c>
      <c r="S3033" s="8">
        <f t="shared" si="335"/>
        <v>0</v>
      </c>
    </row>
    <row r="3034" spans="1:19" ht="13.9">
      <c r="A3034" s="6" t="str">
        <f>IF(总支出!A3034="","",总支出!A3034)</f>
        <v/>
      </c>
      <c r="B3034" s="7" t="str">
        <f>IF(总支出!B3034="","",总支出!B3034)</f>
        <v/>
      </c>
      <c r="C3034" s="6" t="str">
        <f t="shared" si="329"/>
        <v/>
      </c>
      <c r="D3034" s="6" t="str">
        <f>IF(总支出!C3034="","",总支出!C3034)</f>
        <v/>
      </c>
      <c r="E3034" s="8" t="str">
        <f>IF(总支出!D3034="","",总支出!D3034)</f>
        <v/>
      </c>
      <c r="F3034" s="6" t="str">
        <f>IF(总支出!E3034="","",总支出!E3034)</f>
        <v/>
      </c>
      <c r="G3034" s="6" t="str">
        <f>IF(总支出!H3034="","",总支出!H3034)</f>
        <v/>
      </c>
      <c r="H3034" s="6" t="str">
        <f>IF(总支出!I3034="","自动",总支出!I3034)</f>
        <v>自动</v>
      </c>
      <c r="I3034" s="6" t="str">
        <f>IF(F3034="","",IFERROR(VLOOKUP(F3034,税费设置!$A$15:$B$27,2,FALSE),"含税不明"))</f>
        <v/>
      </c>
      <c r="J3034" s="6" t="str">
        <f t="shared" si="330"/>
        <v/>
      </c>
      <c r="K3034" s="6" t="str">
        <f>IF(AND(税费设置!$B$5="是",G3034="个人支出",J3034="应税"),"是","否")</f>
        <v>否</v>
      </c>
      <c r="L3034" s="8">
        <f t="shared" si="331"/>
        <v>0</v>
      </c>
      <c r="M3034" s="8">
        <f t="shared" si="332"/>
        <v>0</v>
      </c>
      <c r="N3034" s="8">
        <f t="shared" si="333"/>
        <v>0</v>
      </c>
      <c r="O3034" s="8">
        <f t="shared" si="334"/>
        <v>0</v>
      </c>
      <c r="P3034" s="8">
        <f>IF(K3034&lt;&gt;"是",0,IF(税费设置!$B$6="是",E3034/(1+税费设置!$B$10),E3034))</f>
        <v>0</v>
      </c>
      <c r="Q3034" s="8">
        <f>IF(K3034&lt;&gt;"是",0,P3034*税费设置!$B$8)</f>
        <v>0</v>
      </c>
      <c r="R3034" s="8">
        <f>IF(K3034&lt;&gt;"是",0,P3034*税费设置!$B$9)</f>
        <v>0</v>
      </c>
      <c r="S3034" s="8">
        <f t="shared" si="335"/>
        <v>0</v>
      </c>
    </row>
    <row r="3035" spans="1:19" ht="13.9">
      <c r="A3035" s="6" t="str">
        <f>IF(总支出!A3035="","",总支出!A3035)</f>
        <v/>
      </c>
      <c r="B3035" s="7" t="str">
        <f>IF(总支出!B3035="","",总支出!B3035)</f>
        <v/>
      </c>
      <c r="C3035" s="6" t="str">
        <f t="shared" si="329"/>
        <v/>
      </c>
      <c r="D3035" s="6" t="str">
        <f>IF(总支出!C3035="","",总支出!C3035)</f>
        <v/>
      </c>
      <c r="E3035" s="8" t="str">
        <f>IF(总支出!D3035="","",总支出!D3035)</f>
        <v/>
      </c>
      <c r="F3035" s="6" t="str">
        <f>IF(总支出!E3035="","",总支出!E3035)</f>
        <v/>
      </c>
      <c r="G3035" s="6" t="str">
        <f>IF(总支出!H3035="","",总支出!H3035)</f>
        <v/>
      </c>
      <c r="H3035" s="6" t="str">
        <f>IF(总支出!I3035="","自动",总支出!I3035)</f>
        <v>自动</v>
      </c>
      <c r="I3035" s="6" t="str">
        <f>IF(F3035="","",IFERROR(VLOOKUP(F3035,税费设置!$A$15:$B$27,2,FALSE),"含税不明"))</f>
        <v/>
      </c>
      <c r="J3035" s="6" t="str">
        <f t="shared" si="330"/>
        <v/>
      </c>
      <c r="K3035" s="6" t="str">
        <f>IF(AND(税费设置!$B$5="是",G3035="个人支出",J3035="应税"),"是","否")</f>
        <v>否</v>
      </c>
      <c r="L3035" s="8">
        <f t="shared" si="331"/>
        <v>0</v>
      </c>
      <c r="M3035" s="8">
        <f t="shared" si="332"/>
        <v>0</v>
      </c>
      <c r="N3035" s="8">
        <f t="shared" si="333"/>
        <v>0</v>
      </c>
      <c r="O3035" s="8">
        <f t="shared" si="334"/>
        <v>0</v>
      </c>
      <c r="P3035" s="8">
        <f>IF(K3035&lt;&gt;"是",0,IF(税费设置!$B$6="是",E3035/(1+税费设置!$B$10),E3035))</f>
        <v>0</v>
      </c>
      <c r="Q3035" s="8">
        <f>IF(K3035&lt;&gt;"是",0,P3035*税费设置!$B$8)</f>
        <v>0</v>
      </c>
      <c r="R3035" s="8">
        <f>IF(K3035&lt;&gt;"是",0,P3035*税费设置!$B$9)</f>
        <v>0</v>
      </c>
      <c r="S3035" s="8">
        <f t="shared" si="335"/>
        <v>0</v>
      </c>
    </row>
    <row r="3036" spans="1:19" ht="13.9">
      <c r="A3036" s="6" t="str">
        <f>IF(总支出!A3036="","",总支出!A3036)</f>
        <v/>
      </c>
      <c r="B3036" s="7" t="str">
        <f>IF(总支出!B3036="","",总支出!B3036)</f>
        <v/>
      </c>
      <c r="C3036" s="6" t="str">
        <f t="shared" si="329"/>
        <v/>
      </c>
      <c r="D3036" s="6" t="str">
        <f>IF(总支出!C3036="","",总支出!C3036)</f>
        <v/>
      </c>
      <c r="E3036" s="8" t="str">
        <f>IF(总支出!D3036="","",总支出!D3036)</f>
        <v/>
      </c>
      <c r="F3036" s="6" t="str">
        <f>IF(总支出!E3036="","",总支出!E3036)</f>
        <v/>
      </c>
      <c r="G3036" s="6" t="str">
        <f>IF(总支出!H3036="","",总支出!H3036)</f>
        <v/>
      </c>
      <c r="H3036" s="6" t="str">
        <f>IF(总支出!I3036="","自动",总支出!I3036)</f>
        <v>自动</v>
      </c>
      <c r="I3036" s="6" t="str">
        <f>IF(F3036="","",IFERROR(VLOOKUP(F3036,税费设置!$A$15:$B$27,2,FALSE),"含税不明"))</f>
        <v/>
      </c>
      <c r="J3036" s="6" t="str">
        <f t="shared" si="330"/>
        <v/>
      </c>
      <c r="K3036" s="6" t="str">
        <f>IF(AND(税费设置!$B$5="是",G3036="个人支出",J3036="应税"),"是","否")</f>
        <v>否</v>
      </c>
      <c r="L3036" s="8">
        <f t="shared" si="331"/>
        <v>0</v>
      </c>
      <c r="M3036" s="8">
        <f t="shared" si="332"/>
        <v>0</v>
      </c>
      <c r="N3036" s="8">
        <f t="shared" si="333"/>
        <v>0</v>
      </c>
      <c r="O3036" s="8">
        <f t="shared" si="334"/>
        <v>0</v>
      </c>
      <c r="P3036" s="8">
        <f>IF(K3036&lt;&gt;"是",0,IF(税费设置!$B$6="是",E3036/(1+税费设置!$B$10),E3036))</f>
        <v>0</v>
      </c>
      <c r="Q3036" s="8">
        <f>IF(K3036&lt;&gt;"是",0,P3036*税费设置!$B$8)</f>
        <v>0</v>
      </c>
      <c r="R3036" s="8">
        <f>IF(K3036&lt;&gt;"是",0,P3036*税费设置!$B$9)</f>
        <v>0</v>
      </c>
      <c r="S3036" s="8">
        <f t="shared" si="335"/>
        <v>0</v>
      </c>
    </row>
    <row r="3037" spans="1:19" ht="13.9">
      <c r="A3037" s="6" t="str">
        <f>IF(总支出!A3037="","",总支出!A3037)</f>
        <v/>
      </c>
      <c r="B3037" s="7" t="str">
        <f>IF(总支出!B3037="","",总支出!B3037)</f>
        <v/>
      </c>
      <c r="C3037" s="6" t="str">
        <f t="shared" si="329"/>
        <v/>
      </c>
      <c r="D3037" s="6" t="str">
        <f>IF(总支出!C3037="","",总支出!C3037)</f>
        <v/>
      </c>
      <c r="E3037" s="8" t="str">
        <f>IF(总支出!D3037="","",总支出!D3037)</f>
        <v/>
      </c>
      <c r="F3037" s="6" t="str">
        <f>IF(总支出!E3037="","",总支出!E3037)</f>
        <v/>
      </c>
      <c r="G3037" s="6" t="str">
        <f>IF(总支出!H3037="","",总支出!H3037)</f>
        <v/>
      </c>
      <c r="H3037" s="6" t="str">
        <f>IF(总支出!I3037="","自动",总支出!I3037)</f>
        <v>自动</v>
      </c>
      <c r="I3037" s="6" t="str">
        <f>IF(F3037="","",IFERROR(VLOOKUP(F3037,税费设置!$A$15:$B$27,2,FALSE),"含税不明"))</f>
        <v/>
      </c>
      <c r="J3037" s="6" t="str">
        <f t="shared" si="330"/>
        <v/>
      </c>
      <c r="K3037" s="6" t="str">
        <f>IF(AND(税费设置!$B$5="是",G3037="个人支出",J3037="应税"),"是","否")</f>
        <v>否</v>
      </c>
      <c r="L3037" s="8">
        <f t="shared" si="331"/>
        <v>0</v>
      </c>
      <c r="M3037" s="8">
        <f t="shared" si="332"/>
        <v>0</v>
      </c>
      <c r="N3037" s="8">
        <f t="shared" si="333"/>
        <v>0</v>
      </c>
      <c r="O3037" s="8">
        <f t="shared" si="334"/>
        <v>0</v>
      </c>
      <c r="P3037" s="8">
        <f>IF(K3037&lt;&gt;"是",0,IF(税费设置!$B$6="是",E3037/(1+税费设置!$B$10),E3037))</f>
        <v>0</v>
      </c>
      <c r="Q3037" s="8">
        <f>IF(K3037&lt;&gt;"是",0,P3037*税费设置!$B$8)</f>
        <v>0</v>
      </c>
      <c r="R3037" s="8">
        <f>IF(K3037&lt;&gt;"是",0,P3037*税费设置!$B$9)</f>
        <v>0</v>
      </c>
      <c r="S3037" s="8">
        <f t="shared" si="335"/>
        <v>0</v>
      </c>
    </row>
    <row r="3038" spans="1:19" ht="13.9">
      <c r="A3038" s="6" t="str">
        <f>IF(总支出!A3038="","",总支出!A3038)</f>
        <v/>
      </c>
      <c r="B3038" s="7" t="str">
        <f>IF(总支出!B3038="","",总支出!B3038)</f>
        <v/>
      </c>
      <c r="C3038" s="6" t="str">
        <f t="shared" si="329"/>
        <v/>
      </c>
      <c r="D3038" s="6" t="str">
        <f>IF(总支出!C3038="","",总支出!C3038)</f>
        <v/>
      </c>
      <c r="E3038" s="8" t="str">
        <f>IF(总支出!D3038="","",总支出!D3038)</f>
        <v/>
      </c>
      <c r="F3038" s="6" t="str">
        <f>IF(总支出!E3038="","",总支出!E3038)</f>
        <v/>
      </c>
      <c r="G3038" s="6" t="str">
        <f>IF(总支出!H3038="","",总支出!H3038)</f>
        <v/>
      </c>
      <c r="H3038" s="6" t="str">
        <f>IF(总支出!I3038="","自动",总支出!I3038)</f>
        <v>自动</v>
      </c>
      <c r="I3038" s="6" t="str">
        <f>IF(F3038="","",IFERROR(VLOOKUP(F3038,税费设置!$A$15:$B$27,2,FALSE),"含税不明"))</f>
        <v/>
      </c>
      <c r="J3038" s="6" t="str">
        <f t="shared" si="330"/>
        <v/>
      </c>
      <c r="K3038" s="6" t="str">
        <f>IF(AND(税费设置!$B$5="是",G3038="个人支出",J3038="应税"),"是","否")</f>
        <v>否</v>
      </c>
      <c r="L3038" s="8">
        <f t="shared" si="331"/>
        <v>0</v>
      </c>
      <c r="M3038" s="8">
        <f t="shared" si="332"/>
        <v>0</v>
      </c>
      <c r="N3038" s="8">
        <f t="shared" si="333"/>
        <v>0</v>
      </c>
      <c r="O3038" s="8">
        <f t="shared" si="334"/>
        <v>0</v>
      </c>
      <c r="P3038" s="8">
        <f>IF(K3038&lt;&gt;"是",0,IF(税费设置!$B$6="是",E3038/(1+税费设置!$B$10),E3038))</f>
        <v>0</v>
      </c>
      <c r="Q3038" s="8">
        <f>IF(K3038&lt;&gt;"是",0,P3038*税费设置!$B$8)</f>
        <v>0</v>
      </c>
      <c r="R3038" s="8">
        <f>IF(K3038&lt;&gt;"是",0,P3038*税费设置!$B$9)</f>
        <v>0</v>
      </c>
      <c r="S3038" s="8">
        <f t="shared" si="335"/>
        <v>0</v>
      </c>
    </row>
    <row r="3039" spans="1:19" ht="13.9">
      <c r="A3039" s="6" t="str">
        <f>IF(总支出!A3039="","",总支出!A3039)</f>
        <v/>
      </c>
      <c r="B3039" s="7" t="str">
        <f>IF(总支出!B3039="","",总支出!B3039)</f>
        <v/>
      </c>
      <c r="C3039" s="6" t="str">
        <f t="shared" si="329"/>
        <v/>
      </c>
      <c r="D3039" s="6" t="str">
        <f>IF(总支出!C3039="","",总支出!C3039)</f>
        <v/>
      </c>
      <c r="E3039" s="8" t="str">
        <f>IF(总支出!D3039="","",总支出!D3039)</f>
        <v/>
      </c>
      <c r="F3039" s="6" t="str">
        <f>IF(总支出!E3039="","",总支出!E3039)</f>
        <v/>
      </c>
      <c r="G3039" s="6" t="str">
        <f>IF(总支出!H3039="","",总支出!H3039)</f>
        <v/>
      </c>
      <c r="H3039" s="6" t="str">
        <f>IF(总支出!I3039="","自动",总支出!I3039)</f>
        <v>自动</v>
      </c>
      <c r="I3039" s="6" t="str">
        <f>IF(F3039="","",IFERROR(VLOOKUP(F3039,税费设置!$A$15:$B$27,2,FALSE),"含税不明"))</f>
        <v/>
      </c>
      <c r="J3039" s="6" t="str">
        <f t="shared" si="330"/>
        <v/>
      </c>
      <c r="K3039" s="6" t="str">
        <f>IF(AND(税费设置!$B$5="是",G3039="个人支出",J3039="应税"),"是","否")</f>
        <v>否</v>
      </c>
      <c r="L3039" s="8">
        <f t="shared" si="331"/>
        <v>0</v>
      </c>
      <c r="M3039" s="8">
        <f t="shared" si="332"/>
        <v>0</v>
      </c>
      <c r="N3039" s="8">
        <f t="shared" si="333"/>
        <v>0</v>
      </c>
      <c r="O3039" s="8">
        <f t="shared" si="334"/>
        <v>0</v>
      </c>
      <c r="P3039" s="8">
        <f>IF(K3039&lt;&gt;"是",0,IF(税费设置!$B$6="是",E3039/(1+税费设置!$B$10),E3039))</f>
        <v>0</v>
      </c>
      <c r="Q3039" s="8">
        <f>IF(K3039&lt;&gt;"是",0,P3039*税费设置!$B$8)</f>
        <v>0</v>
      </c>
      <c r="R3039" s="8">
        <f>IF(K3039&lt;&gt;"是",0,P3039*税费设置!$B$9)</f>
        <v>0</v>
      </c>
      <c r="S3039" s="8">
        <f t="shared" si="335"/>
        <v>0</v>
      </c>
    </row>
    <row r="3040" spans="1:19" ht="13.9">
      <c r="A3040" s="6" t="str">
        <f>IF(总支出!A3040="","",总支出!A3040)</f>
        <v/>
      </c>
      <c r="B3040" s="7" t="str">
        <f>IF(总支出!B3040="","",总支出!B3040)</f>
        <v/>
      </c>
      <c r="C3040" s="6" t="str">
        <f t="shared" si="329"/>
        <v/>
      </c>
      <c r="D3040" s="6" t="str">
        <f>IF(总支出!C3040="","",总支出!C3040)</f>
        <v/>
      </c>
      <c r="E3040" s="8" t="str">
        <f>IF(总支出!D3040="","",总支出!D3040)</f>
        <v/>
      </c>
      <c r="F3040" s="6" t="str">
        <f>IF(总支出!E3040="","",总支出!E3040)</f>
        <v/>
      </c>
      <c r="G3040" s="6" t="str">
        <f>IF(总支出!H3040="","",总支出!H3040)</f>
        <v/>
      </c>
      <c r="H3040" s="6" t="str">
        <f>IF(总支出!I3040="","自动",总支出!I3040)</f>
        <v>自动</v>
      </c>
      <c r="I3040" s="6" t="str">
        <f>IF(F3040="","",IFERROR(VLOOKUP(F3040,税费设置!$A$15:$B$27,2,FALSE),"含税不明"))</f>
        <v/>
      </c>
      <c r="J3040" s="6" t="str">
        <f t="shared" si="330"/>
        <v/>
      </c>
      <c r="K3040" s="6" t="str">
        <f>IF(AND(税费设置!$B$5="是",G3040="个人支出",J3040="应税"),"是","否")</f>
        <v>否</v>
      </c>
      <c r="L3040" s="8">
        <f t="shared" si="331"/>
        <v>0</v>
      </c>
      <c r="M3040" s="8">
        <f t="shared" si="332"/>
        <v>0</v>
      </c>
      <c r="N3040" s="8">
        <f t="shared" si="333"/>
        <v>0</v>
      </c>
      <c r="O3040" s="8">
        <f t="shared" si="334"/>
        <v>0</v>
      </c>
      <c r="P3040" s="8">
        <f>IF(K3040&lt;&gt;"是",0,IF(税费设置!$B$6="是",E3040/(1+税费设置!$B$10),E3040))</f>
        <v>0</v>
      </c>
      <c r="Q3040" s="8">
        <f>IF(K3040&lt;&gt;"是",0,P3040*税费设置!$B$8)</f>
        <v>0</v>
      </c>
      <c r="R3040" s="8">
        <f>IF(K3040&lt;&gt;"是",0,P3040*税费设置!$B$9)</f>
        <v>0</v>
      </c>
      <c r="S3040" s="8">
        <f t="shared" si="335"/>
        <v>0</v>
      </c>
    </row>
    <row r="3041" spans="1:19" ht="13.9">
      <c r="A3041" s="6" t="str">
        <f>IF(总支出!A3041="","",总支出!A3041)</f>
        <v/>
      </c>
      <c r="B3041" s="7" t="str">
        <f>IF(总支出!B3041="","",总支出!B3041)</f>
        <v/>
      </c>
      <c r="C3041" s="6" t="str">
        <f t="shared" si="329"/>
        <v/>
      </c>
      <c r="D3041" s="6" t="str">
        <f>IF(总支出!C3041="","",总支出!C3041)</f>
        <v/>
      </c>
      <c r="E3041" s="8" t="str">
        <f>IF(总支出!D3041="","",总支出!D3041)</f>
        <v/>
      </c>
      <c r="F3041" s="6" t="str">
        <f>IF(总支出!E3041="","",总支出!E3041)</f>
        <v/>
      </c>
      <c r="G3041" s="6" t="str">
        <f>IF(总支出!H3041="","",总支出!H3041)</f>
        <v/>
      </c>
      <c r="H3041" s="6" t="str">
        <f>IF(总支出!I3041="","自动",总支出!I3041)</f>
        <v>自动</v>
      </c>
      <c r="I3041" s="6" t="str">
        <f>IF(F3041="","",IFERROR(VLOOKUP(F3041,税费设置!$A$15:$B$27,2,FALSE),"含税不明"))</f>
        <v/>
      </c>
      <c r="J3041" s="6" t="str">
        <f t="shared" si="330"/>
        <v/>
      </c>
      <c r="K3041" s="6" t="str">
        <f>IF(AND(税费设置!$B$5="是",G3041="个人支出",J3041="应税"),"是","否")</f>
        <v>否</v>
      </c>
      <c r="L3041" s="8">
        <f t="shared" si="331"/>
        <v>0</v>
      </c>
      <c r="M3041" s="8">
        <f t="shared" si="332"/>
        <v>0</v>
      </c>
      <c r="N3041" s="8">
        <f t="shared" si="333"/>
        <v>0</v>
      </c>
      <c r="O3041" s="8">
        <f t="shared" si="334"/>
        <v>0</v>
      </c>
      <c r="P3041" s="8">
        <f>IF(K3041&lt;&gt;"是",0,IF(税费设置!$B$6="是",E3041/(1+税费设置!$B$10),E3041))</f>
        <v>0</v>
      </c>
      <c r="Q3041" s="8">
        <f>IF(K3041&lt;&gt;"是",0,P3041*税费设置!$B$8)</f>
        <v>0</v>
      </c>
      <c r="R3041" s="8">
        <f>IF(K3041&lt;&gt;"是",0,P3041*税费设置!$B$9)</f>
        <v>0</v>
      </c>
      <c r="S3041" s="8">
        <f t="shared" si="335"/>
        <v>0</v>
      </c>
    </row>
    <row r="3042" spans="1:19" ht="13.9">
      <c r="A3042" s="6" t="str">
        <f>IF(总支出!A3042="","",总支出!A3042)</f>
        <v/>
      </c>
      <c r="B3042" s="7" t="str">
        <f>IF(总支出!B3042="","",总支出!B3042)</f>
        <v/>
      </c>
      <c r="C3042" s="6" t="str">
        <f t="shared" si="329"/>
        <v/>
      </c>
      <c r="D3042" s="6" t="str">
        <f>IF(总支出!C3042="","",总支出!C3042)</f>
        <v/>
      </c>
      <c r="E3042" s="8" t="str">
        <f>IF(总支出!D3042="","",总支出!D3042)</f>
        <v/>
      </c>
      <c r="F3042" s="6" t="str">
        <f>IF(总支出!E3042="","",总支出!E3042)</f>
        <v/>
      </c>
      <c r="G3042" s="6" t="str">
        <f>IF(总支出!H3042="","",总支出!H3042)</f>
        <v/>
      </c>
      <c r="H3042" s="6" t="str">
        <f>IF(总支出!I3042="","自动",总支出!I3042)</f>
        <v>自动</v>
      </c>
      <c r="I3042" s="6" t="str">
        <f>IF(F3042="","",IFERROR(VLOOKUP(F3042,税费设置!$A$15:$B$27,2,FALSE),"含税不明"))</f>
        <v/>
      </c>
      <c r="J3042" s="6" t="str">
        <f t="shared" si="330"/>
        <v/>
      </c>
      <c r="K3042" s="6" t="str">
        <f>IF(AND(税费设置!$B$5="是",G3042="个人支出",J3042="应税"),"是","否")</f>
        <v>否</v>
      </c>
      <c r="L3042" s="8">
        <f t="shared" si="331"/>
        <v>0</v>
      </c>
      <c r="M3042" s="8">
        <f t="shared" si="332"/>
        <v>0</v>
      </c>
      <c r="N3042" s="8">
        <f t="shared" si="333"/>
        <v>0</v>
      </c>
      <c r="O3042" s="8">
        <f t="shared" si="334"/>
        <v>0</v>
      </c>
      <c r="P3042" s="8">
        <f>IF(K3042&lt;&gt;"是",0,IF(税费设置!$B$6="是",E3042/(1+税费设置!$B$10),E3042))</f>
        <v>0</v>
      </c>
      <c r="Q3042" s="8">
        <f>IF(K3042&lt;&gt;"是",0,P3042*税费设置!$B$8)</f>
        <v>0</v>
      </c>
      <c r="R3042" s="8">
        <f>IF(K3042&lt;&gt;"是",0,P3042*税费设置!$B$9)</f>
        <v>0</v>
      </c>
      <c r="S3042" s="8">
        <f t="shared" si="335"/>
        <v>0</v>
      </c>
    </row>
    <row r="3043" spans="1:19" ht="13.9">
      <c r="A3043" s="6" t="str">
        <f>IF(总支出!A3043="","",总支出!A3043)</f>
        <v/>
      </c>
      <c r="B3043" s="7" t="str">
        <f>IF(总支出!B3043="","",总支出!B3043)</f>
        <v/>
      </c>
      <c r="C3043" s="6" t="str">
        <f t="shared" si="329"/>
        <v/>
      </c>
      <c r="D3043" s="6" t="str">
        <f>IF(总支出!C3043="","",总支出!C3043)</f>
        <v/>
      </c>
      <c r="E3043" s="8" t="str">
        <f>IF(总支出!D3043="","",总支出!D3043)</f>
        <v/>
      </c>
      <c r="F3043" s="6" t="str">
        <f>IF(总支出!E3043="","",总支出!E3043)</f>
        <v/>
      </c>
      <c r="G3043" s="6" t="str">
        <f>IF(总支出!H3043="","",总支出!H3043)</f>
        <v/>
      </c>
      <c r="H3043" s="6" t="str">
        <f>IF(总支出!I3043="","自动",总支出!I3043)</f>
        <v>自动</v>
      </c>
      <c r="I3043" s="6" t="str">
        <f>IF(F3043="","",IFERROR(VLOOKUP(F3043,税费设置!$A$15:$B$27,2,FALSE),"含税不明"))</f>
        <v/>
      </c>
      <c r="J3043" s="6" t="str">
        <f t="shared" si="330"/>
        <v/>
      </c>
      <c r="K3043" s="6" t="str">
        <f>IF(AND(税费设置!$B$5="是",G3043="个人支出",J3043="应税"),"是","否")</f>
        <v>否</v>
      </c>
      <c r="L3043" s="8">
        <f t="shared" si="331"/>
        <v>0</v>
      </c>
      <c r="M3043" s="8">
        <f t="shared" si="332"/>
        <v>0</v>
      </c>
      <c r="N3043" s="8">
        <f t="shared" si="333"/>
        <v>0</v>
      </c>
      <c r="O3043" s="8">
        <f t="shared" si="334"/>
        <v>0</v>
      </c>
      <c r="P3043" s="8">
        <f>IF(K3043&lt;&gt;"是",0,IF(税费设置!$B$6="是",E3043/(1+税费设置!$B$10),E3043))</f>
        <v>0</v>
      </c>
      <c r="Q3043" s="8">
        <f>IF(K3043&lt;&gt;"是",0,P3043*税费设置!$B$8)</f>
        <v>0</v>
      </c>
      <c r="R3043" s="8">
        <f>IF(K3043&lt;&gt;"是",0,P3043*税费设置!$B$9)</f>
        <v>0</v>
      </c>
      <c r="S3043" s="8">
        <f t="shared" si="335"/>
        <v>0</v>
      </c>
    </row>
    <row r="3044" spans="1:19" ht="13.9">
      <c r="A3044" s="6" t="str">
        <f>IF(总支出!A3044="","",总支出!A3044)</f>
        <v/>
      </c>
      <c r="B3044" s="7" t="str">
        <f>IF(总支出!B3044="","",总支出!B3044)</f>
        <v/>
      </c>
      <c r="C3044" s="6" t="str">
        <f t="shared" si="329"/>
        <v/>
      </c>
      <c r="D3044" s="6" t="str">
        <f>IF(总支出!C3044="","",总支出!C3044)</f>
        <v/>
      </c>
      <c r="E3044" s="8" t="str">
        <f>IF(总支出!D3044="","",总支出!D3044)</f>
        <v/>
      </c>
      <c r="F3044" s="6" t="str">
        <f>IF(总支出!E3044="","",总支出!E3044)</f>
        <v/>
      </c>
      <c r="G3044" s="6" t="str">
        <f>IF(总支出!H3044="","",总支出!H3044)</f>
        <v/>
      </c>
      <c r="H3044" s="6" t="str">
        <f>IF(总支出!I3044="","自动",总支出!I3044)</f>
        <v>自动</v>
      </c>
      <c r="I3044" s="6" t="str">
        <f>IF(F3044="","",IFERROR(VLOOKUP(F3044,税费设置!$A$15:$B$27,2,FALSE),"含税不明"))</f>
        <v/>
      </c>
      <c r="J3044" s="6" t="str">
        <f t="shared" si="330"/>
        <v/>
      </c>
      <c r="K3044" s="6" t="str">
        <f>IF(AND(税费设置!$B$5="是",G3044="个人支出",J3044="应税"),"是","否")</f>
        <v>否</v>
      </c>
      <c r="L3044" s="8">
        <f t="shared" si="331"/>
        <v>0</v>
      </c>
      <c r="M3044" s="8">
        <f t="shared" si="332"/>
        <v>0</v>
      </c>
      <c r="N3044" s="8">
        <f t="shared" si="333"/>
        <v>0</v>
      </c>
      <c r="O3044" s="8">
        <f t="shared" si="334"/>
        <v>0</v>
      </c>
      <c r="P3044" s="8">
        <f>IF(K3044&lt;&gt;"是",0,IF(税费设置!$B$6="是",E3044/(1+税费设置!$B$10),E3044))</f>
        <v>0</v>
      </c>
      <c r="Q3044" s="8">
        <f>IF(K3044&lt;&gt;"是",0,P3044*税费设置!$B$8)</f>
        <v>0</v>
      </c>
      <c r="R3044" s="8">
        <f>IF(K3044&lt;&gt;"是",0,P3044*税费设置!$B$9)</f>
        <v>0</v>
      </c>
      <c r="S3044" s="8">
        <f t="shared" si="335"/>
        <v>0</v>
      </c>
    </row>
    <row r="3045" spans="1:19" ht="13.9">
      <c r="A3045" s="6" t="str">
        <f>IF(总支出!A3045="","",总支出!A3045)</f>
        <v/>
      </c>
      <c r="B3045" s="7" t="str">
        <f>IF(总支出!B3045="","",总支出!B3045)</f>
        <v/>
      </c>
      <c r="C3045" s="6" t="str">
        <f t="shared" si="329"/>
        <v/>
      </c>
      <c r="D3045" s="6" t="str">
        <f>IF(总支出!C3045="","",总支出!C3045)</f>
        <v/>
      </c>
      <c r="E3045" s="8" t="str">
        <f>IF(总支出!D3045="","",总支出!D3045)</f>
        <v/>
      </c>
      <c r="F3045" s="6" t="str">
        <f>IF(总支出!E3045="","",总支出!E3045)</f>
        <v/>
      </c>
      <c r="G3045" s="6" t="str">
        <f>IF(总支出!H3045="","",总支出!H3045)</f>
        <v/>
      </c>
      <c r="H3045" s="6" t="str">
        <f>IF(总支出!I3045="","自动",总支出!I3045)</f>
        <v>自动</v>
      </c>
      <c r="I3045" s="6" t="str">
        <f>IF(F3045="","",IFERROR(VLOOKUP(F3045,税费设置!$A$15:$B$27,2,FALSE),"含税不明"))</f>
        <v/>
      </c>
      <c r="J3045" s="6" t="str">
        <f t="shared" si="330"/>
        <v/>
      </c>
      <c r="K3045" s="6" t="str">
        <f>IF(AND(税费设置!$B$5="是",G3045="个人支出",J3045="应税"),"是","否")</f>
        <v>否</v>
      </c>
      <c r="L3045" s="8">
        <f t="shared" si="331"/>
        <v>0</v>
      </c>
      <c r="M3045" s="8">
        <f t="shared" si="332"/>
        <v>0</v>
      </c>
      <c r="N3045" s="8">
        <f t="shared" si="333"/>
        <v>0</v>
      </c>
      <c r="O3045" s="8">
        <f t="shared" si="334"/>
        <v>0</v>
      </c>
      <c r="P3045" s="8">
        <f>IF(K3045&lt;&gt;"是",0,IF(税费设置!$B$6="是",E3045/(1+税费设置!$B$10),E3045))</f>
        <v>0</v>
      </c>
      <c r="Q3045" s="8">
        <f>IF(K3045&lt;&gt;"是",0,P3045*税费设置!$B$8)</f>
        <v>0</v>
      </c>
      <c r="R3045" s="8">
        <f>IF(K3045&lt;&gt;"是",0,P3045*税费设置!$B$9)</f>
        <v>0</v>
      </c>
      <c r="S3045" s="8">
        <f t="shared" si="335"/>
        <v>0</v>
      </c>
    </row>
    <row r="3046" spans="1:19" ht="13.9">
      <c r="A3046" s="6" t="str">
        <f>IF(总支出!A3046="","",总支出!A3046)</f>
        <v/>
      </c>
      <c r="B3046" s="7" t="str">
        <f>IF(总支出!B3046="","",总支出!B3046)</f>
        <v/>
      </c>
      <c r="C3046" s="6" t="str">
        <f t="shared" si="329"/>
        <v/>
      </c>
      <c r="D3046" s="6" t="str">
        <f>IF(总支出!C3046="","",总支出!C3046)</f>
        <v/>
      </c>
      <c r="E3046" s="8" t="str">
        <f>IF(总支出!D3046="","",总支出!D3046)</f>
        <v/>
      </c>
      <c r="F3046" s="6" t="str">
        <f>IF(总支出!E3046="","",总支出!E3046)</f>
        <v/>
      </c>
      <c r="G3046" s="6" t="str">
        <f>IF(总支出!H3046="","",总支出!H3046)</f>
        <v/>
      </c>
      <c r="H3046" s="6" t="str">
        <f>IF(总支出!I3046="","自动",总支出!I3046)</f>
        <v>自动</v>
      </c>
      <c r="I3046" s="6" t="str">
        <f>IF(F3046="","",IFERROR(VLOOKUP(F3046,税费设置!$A$15:$B$27,2,FALSE),"含税不明"))</f>
        <v/>
      </c>
      <c r="J3046" s="6" t="str">
        <f t="shared" si="330"/>
        <v/>
      </c>
      <c r="K3046" s="6" t="str">
        <f>IF(AND(税费设置!$B$5="是",G3046="个人支出",J3046="应税"),"是","否")</f>
        <v>否</v>
      </c>
      <c r="L3046" s="8">
        <f t="shared" si="331"/>
        <v>0</v>
      </c>
      <c r="M3046" s="8">
        <f t="shared" si="332"/>
        <v>0</v>
      </c>
      <c r="N3046" s="8">
        <f t="shared" si="333"/>
        <v>0</v>
      </c>
      <c r="O3046" s="8">
        <f t="shared" si="334"/>
        <v>0</v>
      </c>
      <c r="P3046" s="8">
        <f>IF(K3046&lt;&gt;"是",0,IF(税费设置!$B$6="是",E3046/(1+税费设置!$B$10),E3046))</f>
        <v>0</v>
      </c>
      <c r="Q3046" s="8">
        <f>IF(K3046&lt;&gt;"是",0,P3046*税费设置!$B$8)</f>
        <v>0</v>
      </c>
      <c r="R3046" s="8">
        <f>IF(K3046&lt;&gt;"是",0,P3046*税费设置!$B$9)</f>
        <v>0</v>
      </c>
      <c r="S3046" s="8">
        <f t="shared" si="335"/>
        <v>0</v>
      </c>
    </row>
    <row r="3047" spans="1:19" ht="13.9">
      <c r="A3047" s="6" t="str">
        <f>IF(总支出!A3047="","",总支出!A3047)</f>
        <v/>
      </c>
      <c r="B3047" s="7" t="str">
        <f>IF(总支出!B3047="","",总支出!B3047)</f>
        <v/>
      </c>
      <c r="C3047" s="6" t="str">
        <f t="shared" si="329"/>
        <v/>
      </c>
      <c r="D3047" s="6" t="str">
        <f>IF(总支出!C3047="","",总支出!C3047)</f>
        <v/>
      </c>
      <c r="E3047" s="8" t="str">
        <f>IF(总支出!D3047="","",总支出!D3047)</f>
        <v/>
      </c>
      <c r="F3047" s="6" t="str">
        <f>IF(总支出!E3047="","",总支出!E3047)</f>
        <v/>
      </c>
      <c r="G3047" s="6" t="str">
        <f>IF(总支出!H3047="","",总支出!H3047)</f>
        <v/>
      </c>
      <c r="H3047" s="6" t="str">
        <f>IF(总支出!I3047="","自动",总支出!I3047)</f>
        <v>自动</v>
      </c>
      <c r="I3047" s="6" t="str">
        <f>IF(F3047="","",IFERROR(VLOOKUP(F3047,税费设置!$A$15:$B$27,2,FALSE),"含税不明"))</f>
        <v/>
      </c>
      <c r="J3047" s="6" t="str">
        <f t="shared" si="330"/>
        <v/>
      </c>
      <c r="K3047" s="6" t="str">
        <f>IF(AND(税费设置!$B$5="是",G3047="个人支出",J3047="应税"),"是","否")</f>
        <v>否</v>
      </c>
      <c r="L3047" s="8">
        <f t="shared" si="331"/>
        <v>0</v>
      </c>
      <c r="M3047" s="8">
        <f t="shared" si="332"/>
        <v>0</v>
      </c>
      <c r="N3047" s="8">
        <f t="shared" si="333"/>
        <v>0</v>
      </c>
      <c r="O3047" s="8">
        <f t="shared" si="334"/>
        <v>0</v>
      </c>
      <c r="P3047" s="8">
        <f>IF(K3047&lt;&gt;"是",0,IF(税费设置!$B$6="是",E3047/(1+税费设置!$B$10),E3047))</f>
        <v>0</v>
      </c>
      <c r="Q3047" s="8">
        <f>IF(K3047&lt;&gt;"是",0,P3047*税费设置!$B$8)</f>
        <v>0</v>
      </c>
      <c r="R3047" s="8">
        <f>IF(K3047&lt;&gt;"是",0,P3047*税费设置!$B$9)</f>
        <v>0</v>
      </c>
      <c r="S3047" s="8">
        <f t="shared" si="335"/>
        <v>0</v>
      </c>
    </row>
    <row r="3048" spans="1:19" ht="13.9">
      <c r="A3048" s="6" t="str">
        <f>IF(总支出!A3048="","",总支出!A3048)</f>
        <v/>
      </c>
      <c r="B3048" s="7" t="str">
        <f>IF(总支出!B3048="","",总支出!B3048)</f>
        <v/>
      </c>
      <c r="C3048" s="6" t="str">
        <f t="shared" si="329"/>
        <v/>
      </c>
      <c r="D3048" s="6" t="str">
        <f>IF(总支出!C3048="","",总支出!C3048)</f>
        <v/>
      </c>
      <c r="E3048" s="8" t="str">
        <f>IF(总支出!D3048="","",总支出!D3048)</f>
        <v/>
      </c>
      <c r="F3048" s="6" t="str">
        <f>IF(总支出!E3048="","",总支出!E3048)</f>
        <v/>
      </c>
      <c r="G3048" s="6" t="str">
        <f>IF(总支出!H3048="","",总支出!H3048)</f>
        <v/>
      </c>
      <c r="H3048" s="6" t="str">
        <f>IF(总支出!I3048="","自动",总支出!I3048)</f>
        <v>自动</v>
      </c>
      <c r="I3048" s="6" t="str">
        <f>IF(F3048="","",IFERROR(VLOOKUP(F3048,税费设置!$A$15:$B$27,2,FALSE),"含税不明"))</f>
        <v/>
      </c>
      <c r="J3048" s="6" t="str">
        <f t="shared" si="330"/>
        <v/>
      </c>
      <c r="K3048" s="6" t="str">
        <f>IF(AND(税费设置!$B$5="是",G3048="个人支出",J3048="应税"),"是","否")</f>
        <v>否</v>
      </c>
      <c r="L3048" s="8">
        <f t="shared" si="331"/>
        <v>0</v>
      </c>
      <c r="M3048" s="8">
        <f t="shared" si="332"/>
        <v>0</v>
      </c>
      <c r="N3048" s="8">
        <f t="shared" si="333"/>
        <v>0</v>
      </c>
      <c r="O3048" s="8">
        <f t="shared" si="334"/>
        <v>0</v>
      </c>
      <c r="P3048" s="8">
        <f>IF(K3048&lt;&gt;"是",0,IF(税费设置!$B$6="是",E3048/(1+税费设置!$B$10),E3048))</f>
        <v>0</v>
      </c>
      <c r="Q3048" s="8">
        <f>IF(K3048&lt;&gt;"是",0,P3048*税费设置!$B$8)</f>
        <v>0</v>
      </c>
      <c r="R3048" s="8">
        <f>IF(K3048&lt;&gt;"是",0,P3048*税费设置!$B$9)</f>
        <v>0</v>
      </c>
      <c r="S3048" s="8">
        <f t="shared" si="335"/>
        <v>0</v>
      </c>
    </row>
    <row r="3049" spans="1:19" ht="13.9">
      <c r="A3049" s="6" t="str">
        <f>IF(总支出!A3049="","",总支出!A3049)</f>
        <v/>
      </c>
      <c r="B3049" s="7" t="str">
        <f>IF(总支出!B3049="","",总支出!B3049)</f>
        <v/>
      </c>
      <c r="C3049" s="6" t="str">
        <f t="shared" si="329"/>
        <v/>
      </c>
      <c r="D3049" s="6" t="str">
        <f>IF(总支出!C3049="","",总支出!C3049)</f>
        <v/>
      </c>
      <c r="E3049" s="8" t="str">
        <f>IF(总支出!D3049="","",总支出!D3049)</f>
        <v/>
      </c>
      <c r="F3049" s="6" t="str">
        <f>IF(总支出!E3049="","",总支出!E3049)</f>
        <v/>
      </c>
      <c r="G3049" s="6" t="str">
        <f>IF(总支出!H3049="","",总支出!H3049)</f>
        <v/>
      </c>
      <c r="H3049" s="6" t="str">
        <f>IF(总支出!I3049="","自动",总支出!I3049)</f>
        <v>自动</v>
      </c>
      <c r="I3049" s="6" t="str">
        <f>IF(F3049="","",IFERROR(VLOOKUP(F3049,税费设置!$A$15:$B$27,2,FALSE),"含税不明"))</f>
        <v/>
      </c>
      <c r="J3049" s="6" t="str">
        <f t="shared" si="330"/>
        <v/>
      </c>
      <c r="K3049" s="6" t="str">
        <f>IF(AND(税费设置!$B$5="是",G3049="个人支出",J3049="应税"),"是","否")</f>
        <v>否</v>
      </c>
      <c r="L3049" s="8">
        <f t="shared" si="331"/>
        <v>0</v>
      </c>
      <c r="M3049" s="8">
        <f t="shared" si="332"/>
        <v>0</v>
      </c>
      <c r="N3049" s="8">
        <f t="shared" si="333"/>
        <v>0</v>
      </c>
      <c r="O3049" s="8">
        <f t="shared" si="334"/>
        <v>0</v>
      </c>
      <c r="P3049" s="8">
        <f>IF(K3049&lt;&gt;"是",0,IF(税费设置!$B$6="是",E3049/(1+税费设置!$B$10),E3049))</f>
        <v>0</v>
      </c>
      <c r="Q3049" s="8">
        <f>IF(K3049&lt;&gt;"是",0,P3049*税费设置!$B$8)</f>
        <v>0</v>
      </c>
      <c r="R3049" s="8">
        <f>IF(K3049&lt;&gt;"是",0,P3049*税费设置!$B$9)</f>
        <v>0</v>
      </c>
      <c r="S3049" s="8">
        <f t="shared" si="335"/>
        <v>0</v>
      </c>
    </row>
    <row r="3050" spans="1:19" ht="13.9">
      <c r="A3050" s="6" t="str">
        <f>IF(总支出!A3050="","",总支出!A3050)</f>
        <v/>
      </c>
      <c r="B3050" s="7" t="str">
        <f>IF(总支出!B3050="","",总支出!B3050)</f>
        <v/>
      </c>
      <c r="C3050" s="6" t="str">
        <f t="shared" si="329"/>
        <v/>
      </c>
      <c r="D3050" s="6" t="str">
        <f>IF(总支出!C3050="","",总支出!C3050)</f>
        <v/>
      </c>
      <c r="E3050" s="8" t="str">
        <f>IF(总支出!D3050="","",总支出!D3050)</f>
        <v/>
      </c>
      <c r="F3050" s="6" t="str">
        <f>IF(总支出!E3050="","",总支出!E3050)</f>
        <v/>
      </c>
      <c r="G3050" s="6" t="str">
        <f>IF(总支出!H3050="","",总支出!H3050)</f>
        <v/>
      </c>
      <c r="H3050" s="6" t="str">
        <f>IF(总支出!I3050="","自动",总支出!I3050)</f>
        <v>自动</v>
      </c>
      <c r="I3050" s="6" t="str">
        <f>IF(F3050="","",IFERROR(VLOOKUP(F3050,税费设置!$A$15:$B$27,2,FALSE),"含税不明"))</f>
        <v/>
      </c>
      <c r="J3050" s="6" t="str">
        <f t="shared" si="330"/>
        <v/>
      </c>
      <c r="K3050" s="6" t="str">
        <f>IF(AND(税费设置!$B$5="是",G3050="个人支出",J3050="应税"),"是","否")</f>
        <v>否</v>
      </c>
      <c r="L3050" s="8">
        <f t="shared" si="331"/>
        <v>0</v>
      </c>
      <c r="M3050" s="8">
        <f t="shared" si="332"/>
        <v>0</v>
      </c>
      <c r="N3050" s="8">
        <f t="shared" si="333"/>
        <v>0</v>
      </c>
      <c r="O3050" s="8">
        <f t="shared" si="334"/>
        <v>0</v>
      </c>
      <c r="P3050" s="8">
        <f>IF(K3050&lt;&gt;"是",0,IF(税费设置!$B$6="是",E3050/(1+税费设置!$B$10),E3050))</f>
        <v>0</v>
      </c>
      <c r="Q3050" s="8">
        <f>IF(K3050&lt;&gt;"是",0,P3050*税费设置!$B$8)</f>
        <v>0</v>
      </c>
      <c r="R3050" s="8">
        <f>IF(K3050&lt;&gt;"是",0,P3050*税费设置!$B$9)</f>
        <v>0</v>
      </c>
      <c r="S3050" s="8">
        <f t="shared" si="335"/>
        <v>0</v>
      </c>
    </row>
    <row r="3051" spans="1:19" ht="13.9">
      <c r="A3051" s="6" t="str">
        <f>IF(总支出!A3051="","",总支出!A3051)</f>
        <v/>
      </c>
      <c r="B3051" s="7" t="str">
        <f>IF(总支出!B3051="","",总支出!B3051)</f>
        <v/>
      </c>
      <c r="C3051" s="6" t="str">
        <f t="shared" si="329"/>
        <v/>
      </c>
      <c r="D3051" s="6" t="str">
        <f>IF(总支出!C3051="","",总支出!C3051)</f>
        <v/>
      </c>
      <c r="E3051" s="8" t="str">
        <f>IF(总支出!D3051="","",总支出!D3051)</f>
        <v/>
      </c>
      <c r="F3051" s="6" t="str">
        <f>IF(总支出!E3051="","",总支出!E3051)</f>
        <v/>
      </c>
      <c r="G3051" s="6" t="str">
        <f>IF(总支出!H3051="","",总支出!H3051)</f>
        <v/>
      </c>
      <c r="H3051" s="6" t="str">
        <f>IF(总支出!I3051="","自动",总支出!I3051)</f>
        <v>自动</v>
      </c>
      <c r="I3051" s="6" t="str">
        <f>IF(F3051="","",IFERROR(VLOOKUP(F3051,税费设置!$A$15:$B$27,2,FALSE),"含税不明"))</f>
        <v/>
      </c>
      <c r="J3051" s="6" t="str">
        <f t="shared" si="330"/>
        <v/>
      </c>
      <c r="K3051" s="6" t="str">
        <f>IF(AND(税费设置!$B$5="是",G3051="个人支出",J3051="应税"),"是","否")</f>
        <v>否</v>
      </c>
      <c r="L3051" s="8">
        <f t="shared" si="331"/>
        <v>0</v>
      </c>
      <c r="M3051" s="8">
        <f t="shared" si="332"/>
        <v>0</v>
      </c>
      <c r="N3051" s="8">
        <f t="shared" si="333"/>
        <v>0</v>
      </c>
      <c r="O3051" s="8">
        <f t="shared" si="334"/>
        <v>0</v>
      </c>
      <c r="P3051" s="8">
        <f>IF(K3051&lt;&gt;"是",0,IF(税费设置!$B$6="是",E3051/(1+税费设置!$B$10),E3051))</f>
        <v>0</v>
      </c>
      <c r="Q3051" s="8">
        <f>IF(K3051&lt;&gt;"是",0,P3051*税费设置!$B$8)</f>
        <v>0</v>
      </c>
      <c r="R3051" s="8">
        <f>IF(K3051&lt;&gt;"是",0,P3051*税费设置!$B$9)</f>
        <v>0</v>
      </c>
      <c r="S3051" s="8">
        <f t="shared" si="335"/>
        <v>0</v>
      </c>
    </row>
    <row r="3052" spans="1:19" ht="13.9">
      <c r="A3052" s="6" t="str">
        <f>IF(总支出!A3052="","",总支出!A3052)</f>
        <v/>
      </c>
      <c r="B3052" s="7" t="str">
        <f>IF(总支出!B3052="","",总支出!B3052)</f>
        <v/>
      </c>
      <c r="C3052" s="6" t="str">
        <f t="shared" si="329"/>
        <v/>
      </c>
      <c r="D3052" s="6" t="str">
        <f>IF(总支出!C3052="","",总支出!C3052)</f>
        <v/>
      </c>
      <c r="E3052" s="8" t="str">
        <f>IF(总支出!D3052="","",总支出!D3052)</f>
        <v/>
      </c>
      <c r="F3052" s="6" t="str">
        <f>IF(总支出!E3052="","",总支出!E3052)</f>
        <v/>
      </c>
      <c r="G3052" s="6" t="str">
        <f>IF(总支出!H3052="","",总支出!H3052)</f>
        <v/>
      </c>
      <c r="H3052" s="6" t="str">
        <f>IF(总支出!I3052="","自动",总支出!I3052)</f>
        <v>自动</v>
      </c>
      <c r="I3052" s="6" t="str">
        <f>IF(F3052="","",IFERROR(VLOOKUP(F3052,税费设置!$A$15:$B$27,2,FALSE),"含税不明"))</f>
        <v/>
      </c>
      <c r="J3052" s="6" t="str">
        <f t="shared" si="330"/>
        <v/>
      </c>
      <c r="K3052" s="6" t="str">
        <f>IF(AND(税费设置!$B$5="是",G3052="个人支出",J3052="应税"),"是","否")</f>
        <v>否</v>
      </c>
      <c r="L3052" s="8">
        <f t="shared" si="331"/>
        <v>0</v>
      </c>
      <c r="M3052" s="8">
        <f t="shared" si="332"/>
        <v>0</v>
      </c>
      <c r="N3052" s="8">
        <f t="shared" si="333"/>
        <v>0</v>
      </c>
      <c r="O3052" s="8">
        <f t="shared" si="334"/>
        <v>0</v>
      </c>
      <c r="P3052" s="8">
        <f>IF(K3052&lt;&gt;"是",0,IF(税费设置!$B$6="是",E3052/(1+税费设置!$B$10),E3052))</f>
        <v>0</v>
      </c>
      <c r="Q3052" s="8">
        <f>IF(K3052&lt;&gt;"是",0,P3052*税费设置!$B$8)</f>
        <v>0</v>
      </c>
      <c r="R3052" s="8">
        <f>IF(K3052&lt;&gt;"是",0,P3052*税费设置!$B$9)</f>
        <v>0</v>
      </c>
      <c r="S3052" s="8">
        <f t="shared" si="335"/>
        <v>0</v>
      </c>
    </row>
    <row r="3053" spans="1:19" ht="13.9">
      <c r="A3053" s="6" t="str">
        <f>IF(总支出!A3053="","",总支出!A3053)</f>
        <v/>
      </c>
      <c r="B3053" s="7" t="str">
        <f>IF(总支出!B3053="","",总支出!B3053)</f>
        <v/>
      </c>
      <c r="C3053" s="6" t="str">
        <f t="shared" si="329"/>
        <v/>
      </c>
      <c r="D3053" s="6" t="str">
        <f>IF(总支出!C3053="","",总支出!C3053)</f>
        <v/>
      </c>
      <c r="E3053" s="8" t="str">
        <f>IF(总支出!D3053="","",总支出!D3053)</f>
        <v/>
      </c>
      <c r="F3053" s="6" t="str">
        <f>IF(总支出!E3053="","",总支出!E3053)</f>
        <v/>
      </c>
      <c r="G3053" s="6" t="str">
        <f>IF(总支出!H3053="","",总支出!H3053)</f>
        <v/>
      </c>
      <c r="H3053" s="6" t="str">
        <f>IF(总支出!I3053="","自动",总支出!I3053)</f>
        <v>自动</v>
      </c>
      <c r="I3053" s="6" t="str">
        <f>IF(F3053="","",IFERROR(VLOOKUP(F3053,税费设置!$A$15:$B$27,2,FALSE),"含税不明"))</f>
        <v/>
      </c>
      <c r="J3053" s="6" t="str">
        <f t="shared" si="330"/>
        <v/>
      </c>
      <c r="K3053" s="6" t="str">
        <f>IF(AND(税费设置!$B$5="是",G3053="个人支出",J3053="应税"),"是","否")</f>
        <v>否</v>
      </c>
      <c r="L3053" s="8">
        <f t="shared" si="331"/>
        <v>0</v>
      </c>
      <c r="M3053" s="8">
        <f t="shared" si="332"/>
        <v>0</v>
      </c>
      <c r="N3053" s="8">
        <f t="shared" si="333"/>
        <v>0</v>
      </c>
      <c r="O3053" s="8">
        <f t="shared" si="334"/>
        <v>0</v>
      </c>
      <c r="P3053" s="8">
        <f>IF(K3053&lt;&gt;"是",0,IF(税费设置!$B$6="是",E3053/(1+税费设置!$B$10),E3053))</f>
        <v>0</v>
      </c>
      <c r="Q3053" s="8">
        <f>IF(K3053&lt;&gt;"是",0,P3053*税费设置!$B$8)</f>
        <v>0</v>
      </c>
      <c r="R3053" s="8">
        <f>IF(K3053&lt;&gt;"是",0,P3053*税费设置!$B$9)</f>
        <v>0</v>
      </c>
      <c r="S3053" s="8">
        <f t="shared" si="335"/>
        <v>0</v>
      </c>
    </row>
    <row r="3054" spans="1:19" ht="13.9">
      <c r="A3054" s="6" t="str">
        <f>IF(总支出!A3054="","",总支出!A3054)</f>
        <v/>
      </c>
      <c r="B3054" s="7" t="str">
        <f>IF(总支出!B3054="","",总支出!B3054)</f>
        <v/>
      </c>
      <c r="C3054" s="6" t="str">
        <f t="shared" si="329"/>
        <v/>
      </c>
      <c r="D3054" s="6" t="str">
        <f>IF(总支出!C3054="","",总支出!C3054)</f>
        <v/>
      </c>
      <c r="E3054" s="8" t="str">
        <f>IF(总支出!D3054="","",总支出!D3054)</f>
        <v/>
      </c>
      <c r="F3054" s="6" t="str">
        <f>IF(总支出!E3054="","",总支出!E3054)</f>
        <v/>
      </c>
      <c r="G3054" s="6" t="str">
        <f>IF(总支出!H3054="","",总支出!H3054)</f>
        <v/>
      </c>
      <c r="H3054" s="6" t="str">
        <f>IF(总支出!I3054="","自动",总支出!I3054)</f>
        <v>自动</v>
      </c>
      <c r="I3054" s="6" t="str">
        <f>IF(F3054="","",IFERROR(VLOOKUP(F3054,税费设置!$A$15:$B$27,2,FALSE),"含税不明"))</f>
        <v/>
      </c>
      <c r="J3054" s="6" t="str">
        <f t="shared" si="330"/>
        <v/>
      </c>
      <c r="K3054" s="6" t="str">
        <f>IF(AND(税费设置!$B$5="是",G3054="个人支出",J3054="应税"),"是","否")</f>
        <v>否</v>
      </c>
      <c r="L3054" s="8">
        <f t="shared" si="331"/>
        <v>0</v>
      </c>
      <c r="M3054" s="8">
        <f t="shared" si="332"/>
        <v>0</v>
      </c>
      <c r="N3054" s="8">
        <f t="shared" si="333"/>
        <v>0</v>
      </c>
      <c r="O3054" s="8">
        <f t="shared" si="334"/>
        <v>0</v>
      </c>
      <c r="P3054" s="8">
        <f>IF(K3054&lt;&gt;"是",0,IF(税费设置!$B$6="是",E3054/(1+税费设置!$B$10),E3054))</f>
        <v>0</v>
      </c>
      <c r="Q3054" s="8">
        <f>IF(K3054&lt;&gt;"是",0,P3054*税费设置!$B$8)</f>
        <v>0</v>
      </c>
      <c r="R3054" s="8">
        <f>IF(K3054&lt;&gt;"是",0,P3054*税费设置!$B$9)</f>
        <v>0</v>
      </c>
      <c r="S3054" s="8">
        <f t="shared" si="335"/>
        <v>0</v>
      </c>
    </row>
    <row r="3055" spans="1:19" ht="13.9">
      <c r="A3055" s="6" t="str">
        <f>IF(总支出!A3055="","",总支出!A3055)</f>
        <v/>
      </c>
      <c r="B3055" s="7" t="str">
        <f>IF(总支出!B3055="","",总支出!B3055)</f>
        <v/>
      </c>
      <c r="C3055" s="6" t="str">
        <f t="shared" si="329"/>
        <v/>
      </c>
      <c r="D3055" s="6" t="str">
        <f>IF(总支出!C3055="","",总支出!C3055)</f>
        <v/>
      </c>
      <c r="E3055" s="8" t="str">
        <f>IF(总支出!D3055="","",总支出!D3055)</f>
        <v/>
      </c>
      <c r="F3055" s="6" t="str">
        <f>IF(总支出!E3055="","",总支出!E3055)</f>
        <v/>
      </c>
      <c r="G3055" s="6" t="str">
        <f>IF(总支出!H3055="","",总支出!H3055)</f>
        <v/>
      </c>
      <c r="H3055" s="6" t="str">
        <f>IF(总支出!I3055="","自动",总支出!I3055)</f>
        <v>自动</v>
      </c>
      <c r="I3055" s="6" t="str">
        <f>IF(F3055="","",IFERROR(VLOOKUP(F3055,税费设置!$A$15:$B$27,2,FALSE),"含税不明"))</f>
        <v/>
      </c>
      <c r="J3055" s="6" t="str">
        <f t="shared" si="330"/>
        <v/>
      </c>
      <c r="K3055" s="6" t="str">
        <f>IF(AND(税费设置!$B$5="是",G3055="个人支出",J3055="应税"),"是","否")</f>
        <v>否</v>
      </c>
      <c r="L3055" s="8">
        <f t="shared" si="331"/>
        <v>0</v>
      </c>
      <c r="M3055" s="8">
        <f t="shared" si="332"/>
        <v>0</v>
      </c>
      <c r="N3055" s="8">
        <f t="shared" si="333"/>
        <v>0</v>
      </c>
      <c r="O3055" s="8">
        <f t="shared" si="334"/>
        <v>0</v>
      </c>
      <c r="P3055" s="8">
        <f>IF(K3055&lt;&gt;"是",0,IF(税费设置!$B$6="是",E3055/(1+税费设置!$B$10),E3055))</f>
        <v>0</v>
      </c>
      <c r="Q3055" s="8">
        <f>IF(K3055&lt;&gt;"是",0,P3055*税费设置!$B$8)</f>
        <v>0</v>
      </c>
      <c r="R3055" s="8">
        <f>IF(K3055&lt;&gt;"是",0,P3055*税费设置!$B$9)</f>
        <v>0</v>
      </c>
      <c r="S3055" s="8">
        <f t="shared" si="335"/>
        <v>0</v>
      </c>
    </row>
    <row r="3056" spans="1:19" ht="13.9">
      <c r="A3056" s="6" t="str">
        <f>IF(总支出!A3056="","",总支出!A3056)</f>
        <v/>
      </c>
      <c r="B3056" s="7" t="str">
        <f>IF(总支出!B3056="","",总支出!B3056)</f>
        <v/>
      </c>
      <c r="C3056" s="6" t="str">
        <f t="shared" si="329"/>
        <v/>
      </c>
      <c r="D3056" s="6" t="str">
        <f>IF(总支出!C3056="","",总支出!C3056)</f>
        <v/>
      </c>
      <c r="E3056" s="8" t="str">
        <f>IF(总支出!D3056="","",总支出!D3056)</f>
        <v/>
      </c>
      <c r="F3056" s="6" t="str">
        <f>IF(总支出!E3056="","",总支出!E3056)</f>
        <v/>
      </c>
      <c r="G3056" s="6" t="str">
        <f>IF(总支出!H3056="","",总支出!H3056)</f>
        <v/>
      </c>
      <c r="H3056" s="6" t="str">
        <f>IF(总支出!I3056="","自动",总支出!I3056)</f>
        <v>自动</v>
      </c>
      <c r="I3056" s="6" t="str">
        <f>IF(F3056="","",IFERROR(VLOOKUP(F3056,税费设置!$A$15:$B$27,2,FALSE),"含税不明"))</f>
        <v/>
      </c>
      <c r="J3056" s="6" t="str">
        <f t="shared" si="330"/>
        <v/>
      </c>
      <c r="K3056" s="6" t="str">
        <f>IF(AND(税费设置!$B$5="是",G3056="个人支出",J3056="应税"),"是","否")</f>
        <v>否</v>
      </c>
      <c r="L3056" s="8">
        <f t="shared" si="331"/>
        <v>0</v>
      </c>
      <c r="M3056" s="8">
        <f t="shared" si="332"/>
        <v>0</v>
      </c>
      <c r="N3056" s="8">
        <f t="shared" si="333"/>
        <v>0</v>
      </c>
      <c r="O3056" s="8">
        <f t="shared" si="334"/>
        <v>0</v>
      </c>
      <c r="P3056" s="8">
        <f>IF(K3056&lt;&gt;"是",0,IF(税费设置!$B$6="是",E3056/(1+税费设置!$B$10),E3056))</f>
        <v>0</v>
      </c>
      <c r="Q3056" s="8">
        <f>IF(K3056&lt;&gt;"是",0,P3056*税费设置!$B$8)</f>
        <v>0</v>
      </c>
      <c r="R3056" s="8">
        <f>IF(K3056&lt;&gt;"是",0,P3056*税费设置!$B$9)</f>
        <v>0</v>
      </c>
      <c r="S3056" s="8">
        <f t="shared" si="335"/>
        <v>0</v>
      </c>
    </row>
    <row r="3057" spans="1:19" ht="13.9">
      <c r="A3057" s="6" t="str">
        <f>IF(总支出!A3057="","",总支出!A3057)</f>
        <v/>
      </c>
      <c r="B3057" s="7" t="str">
        <f>IF(总支出!B3057="","",总支出!B3057)</f>
        <v/>
      </c>
      <c r="C3057" s="6" t="str">
        <f t="shared" si="329"/>
        <v/>
      </c>
      <c r="D3057" s="6" t="str">
        <f>IF(总支出!C3057="","",总支出!C3057)</f>
        <v/>
      </c>
      <c r="E3057" s="8" t="str">
        <f>IF(总支出!D3057="","",总支出!D3057)</f>
        <v/>
      </c>
      <c r="F3057" s="6" t="str">
        <f>IF(总支出!E3057="","",总支出!E3057)</f>
        <v/>
      </c>
      <c r="G3057" s="6" t="str">
        <f>IF(总支出!H3057="","",总支出!H3057)</f>
        <v/>
      </c>
      <c r="H3057" s="6" t="str">
        <f>IF(总支出!I3057="","自动",总支出!I3057)</f>
        <v>自动</v>
      </c>
      <c r="I3057" s="6" t="str">
        <f>IF(F3057="","",IFERROR(VLOOKUP(F3057,税费设置!$A$15:$B$27,2,FALSE),"含税不明"))</f>
        <v/>
      </c>
      <c r="J3057" s="6" t="str">
        <f t="shared" si="330"/>
        <v/>
      </c>
      <c r="K3057" s="6" t="str">
        <f>IF(AND(税费设置!$B$5="是",G3057="个人支出",J3057="应税"),"是","否")</f>
        <v>否</v>
      </c>
      <c r="L3057" s="8">
        <f t="shared" si="331"/>
        <v>0</v>
      </c>
      <c r="M3057" s="8">
        <f t="shared" si="332"/>
        <v>0</v>
      </c>
      <c r="N3057" s="8">
        <f t="shared" si="333"/>
        <v>0</v>
      </c>
      <c r="O3057" s="8">
        <f t="shared" si="334"/>
        <v>0</v>
      </c>
      <c r="P3057" s="8">
        <f>IF(K3057&lt;&gt;"是",0,IF(税费设置!$B$6="是",E3057/(1+税费设置!$B$10),E3057))</f>
        <v>0</v>
      </c>
      <c r="Q3057" s="8">
        <f>IF(K3057&lt;&gt;"是",0,P3057*税费设置!$B$8)</f>
        <v>0</v>
      </c>
      <c r="R3057" s="8">
        <f>IF(K3057&lt;&gt;"是",0,P3057*税费设置!$B$9)</f>
        <v>0</v>
      </c>
      <c r="S3057" s="8">
        <f t="shared" si="335"/>
        <v>0</v>
      </c>
    </row>
    <row r="3058" spans="1:19" ht="13.9">
      <c r="A3058" s="6" t="str">
        <f>IF(总支出!A3058="","",总支出!A3058)</f>
        <v/>
      </c>
      <c r="B3058" s="7" t="str">
        <f>IF(总支出!B3058="","",总支出!B3058)</f>
        <v/>
      </c>
      <c r="C3058" s="6" t="str">
        <f t="shared" si="329"/>
        <v/>
      </c>
      <c r="D3058" s="6" t="str">
        <f>IF(总支出!C3058="","",总支出!C3058)</f>
        <v/>
      </c>
      <c r="E3058" s="8" t="str">
        <f>IF(总支出!D3058="","",总支出!D3058)</f>
        <v/>
      </c>
      <c r="F3058" s="6" t="str">
        <f>IF(总支出!E3058="","",总支出!E3058)</f>
        <v/>
      </c>
      <c r="G3058" s="6" t="str">
        <f>IF(总支出!H3058="","",总支出!H3058)</f>
        <v/>
      </c>
      <c r="H3058" s="6" t="str">
        <f>IF(总支出!I3058="","自动",总支出!I3058)</f>
        <v>自动</v>
      </c>
      <c r="I3058" s="6" t="str">
        <f>IF(F3058="","",IFERROR(VLOOKUP(F3058,税费设置!$A$15:$B$27,2,FALSE),"含税不明"))</f>
        <v/>
      </c>
      <c r="J3058" s="6" t="str">
        <f t="shared" si="330"/>
        <v/>
      </c>
      <c r="K3058" s="6" t="str">
        <f>IF(AND(税费设置!$B$5="是",G3058="个人支出",J3058="应税"),"是","否")</f>
        <v>否</v>
      </c>
      <c r="L3058" s="8">
        <f t="shared" si="331"/>
        <v>0</v>
      </c>
      <c r="M3058" s="8">
        <f t="shared" si="332"/>
        <v>0</v>
      </c>
      <c r="N3058" s="8">
        <f t="shared" si="333"/>
        <v>0</v>
      </c>
      <c r="O3058" s="8">
        <f t="shared" si="334"/>
        <v>0</v>
      </c>
      <c r="P3058" s="8">
        <f>IF(K3058&lt;&gt;"是",0,IF(税费设置!$B$6="是",E3058/(1+税费设置!$B$10),E3058))</f>
        <v>0</v>
      </c>
      <c r="Q3058" s="8">
        <f>IF(K3058&lt;&gt;"是",0,P3058*税费设置!$B$8)</f>
        <v>0</v>
      </c>
      <c r="R3058" s="8">
        <f>IF(K3058&lt;&gt;"是",0,P3058*税费设置!$B$9)</f>
        <v>0</v>
      </c>
      <c r="S3058" s="8">
        <f t="shared" si="335"/>
        <v>0</v>
      </c>
    </row>
    <row r="3059" spans="1:19" ht="13.9">
      <c r="A3059" s="6" t="str">
        <f>IF(总支出!A3059="","",总支出!A3059)</f>
        <v/>
      </c>
      <c r="B3059" s="7" t="str">
        <f>IF(总支出!B3059="","",总支出!B3059)</f>
        <v/>
      </c>
      <c r="C3059" s="6" t="str">
        <f t="shared" si="329"/>
        <v/>
      </c>
      <c r="D3059" s="6" t="str">
        <f>IF(总支出!C3059="","",总支出!C3059)</f>
        <v/>
      </c>
      <c r="E3059" s="8" t="str">
        <f>IF(总支出!D3059="","",总支出!D3059)</f>
        <v/>
      </c>
      <c r="F3059" s="6" t="str">
        <f>IF(总支出!E3059="","",总支出!E3059)</f>
        <v/>
      </c>
      <c r="G3059" s="6" t="str">
        <f>IF(总支出!H3059="","",总支出!H3059)</f>
        <v/>
      </c>
      <c r="H3059" s="6" t="str">
        <f>IF(总支出!I3059="","自动",总支出!I3059)</f>
        <v>自动</v>
      </c>
      <c r="I3059" s="6" t="str">
        <f>IF(F3059="","",IFERROR(VLOOKUP(F3059,税费设置!$A$15:$B$27,2,FALSE),"含税不明"))</f>
        <v/>
      </c>
      <c r="J3059" s="6" t="str">
        <f t="shared" si="330"/>
        <v/>
      </c>
      <c r="K3059" s="6" t="str">
        <f>IF(AND(税费设置!$B$5="是",G3059="个人支出",J3059="应税"),"是","否")</f>
        <v>否</v>
      </c>
      <c r="L3059" s="8">
        <f t="shared" si="331"/>
        <v>0</v>
      </c>
      <c r="M3059" s="8">
        <f t="shared" si="332"/>
        <v>0</v>
      </c>
      <c r="N3059" s="8">
        <f t="shared" si="333"/>
        <v>0</v>
      </c>
      <c r="O3059" s="8">
        <f t="shared" si="334"/>
        <v>0</v>
      </c>
      <c r="P3059" s="8">
        <f>IF(K3059&lt;&gt;"是",0,IF(税费设置!$B$6="是",E3059/(1+税费设置!$B$10),E3059))</f>
        <v>0</v>
      </c>
      <c r="Q3059" s="8">
        <f>IF(K3059&lt;&gt;"是",0,P3059*税费设置!$B$8)</f>
        <v>0</v>
      </c>
      <c r="R3059" s="8">
        <f>IF(K3059&lt;&gt;"是",0,P3059*税费设置!$B$9)</f>
        <v>0</v>
      </c>
      <c r="S3059" s="8">
        <f t="shared" si="335"/>
        <v>0</v>
      </c>
    </row>
    <row r="3060" spans="1:19" ht="13.9">
      <c r="A3060" s="6" t="str">
        <f>IF(总支出!A3060="","",总支出!A3060)</f>
        <v/>
      </c>
      <c r="B3060" s="7" t="str">
        <f>IF(总支出!B3060="","",总支出!B3060)</f>
        <v/>
      </c>
      <c r="C3060" s="6" t="str">
        <f t="shared" si="329"/>
        <v/>
      </c>
      <c r="D3060" s="6" t="str">
        <f>IF(总支出!C3060="","",总支出!C3060)</f>
        <v/>
      </c>
      <c r="E3060" s="8" t="str">
        <f>IF(总支出!D3060="","",总支出!D3060)</f>
        <v/>
      </c>
      <c r="F3060" s="6" t="str">
        <f>IF(总支出!E3060="","",总支出!E3060)</f>
        <v/>
      </c>
      <c r="G3060" s="6" t="str">
        <f>IF(总支出!H3060="","",总支出!H3060)</f>
        <v/>
      </c>
      <c r="H3060" s="6" t="str">
        <f>IF(总支出!I3060="","自动",总支出!I3060)</f>
        <v>自动</v>
      </c>
      <c r="I3060" s="6" t="str">
        <f>IF(F3060="","",IFERROR(VLOOKUP(F3060,税费设置!$A$15:$B$27,2,FALSE),"含税不明"))</f>
        <v/>
      </c>
      <c r="J3060" s="6" t="str">
        <f t="shared" si="330"/>
        <v/>
      </c>
      <c r="K3060" s="6" t="str">
        <f>IF(AND(税费设置!$B$5="是",G3060="个人支出",J3060="应税"),"是","否")</f>
        <v>否</v>
      </c>
      <c r="L3060" s="8">
        <f t="shared" si="331"/>
        <v>0</v>
      </c>
      <c r="M3060" s="8">
        <f t="shared" si="332"/>
        <v>0</v>
      </c>
      <c r="N3060" s="8">
        <f t="shared" si="333"/>
        <v>0</v>
      </c>
      <c r="O3060" s="8">
        <f t="shared" si="334"/>
        <v>0</v>
      </c>
      <c r="P3060" s="8">
        <f>IF(K3060&lt;&gt;"是",0,IF(税费设置!$B$6="是",E3060/(1+税费设置!$B$10),E3060))</f>
        <v>0</v>
      </c>
      <c r="Q3060" s="8">
        <f>IF(K3060&lt;&gt;"是",0,P3060*税费设置!$B$8)</f>
        <v>0</v>
      </c>
      <c r="R3060" s="8">
        <f>IF(K3060&lt;&gt;"是",0,P3060*税费设置!$B$9)</f>
        <v>0</v>
      </c>
      <c r="S3060" s="8">
        <f t="shared" si="335"/>
        <v>0</v>
      </c>
    </row>
    <row r="3061" spans="1:19" ht="13.9">
      <c r="A3061" s="6" t="str">
        <f>IF(总支出!A3061="","",总支出!A3061)</f>
        <v/>
      </c>
      <c r="B3061" s="7" t="str">
        <f>IF(总支出!B3061="","",总支出!B3061)</f>
        <v/>
      </c>
      <c r="C3061" s="6" t="str">
        <f t="shared" si="329"/>
        <v/>
      </c>
      <c r="D3061" s="6" t="str">
        <f>IF(总支出!C3061="","",总支出!C3061)</f>
        <v/>
      </c>
      <c r="E3061" s="8" t="str">
        <f>IF(总支出!D3061="","",总支出!D3061)</f>
        <v/>
      </c>
      <c r="F3061" s="6" t="str">
        <f>IF(总支出!E3061="","",总支出!E3061)</f>
        <v/>
      </c>
      <c r="G3061" s="6" t="str">
        <f>IF(总支出!H3061="","",总支出!H3061)</f>
        <v/>
      </c>
      <c r="H3061" s="6" t="str">
        <f>IF(总支出!I3061="","自动",总支出!I3061)</f>
        <v>自动</v>
      </c>
      <c r="I3061" s="6" t="str">
        <f>IF(F3061="","",IFERROR(VLOOKUP(F3061,税费设置!$A$15:$B$27,2,FALSE),"含税不明"))</f>
        <v/>
      </c>
      <c r="J3061" s="6" t="str">
        <f t="shared" si="330"/>
        <v/>
      </c>
      <c r="K3061" s="6" t="str">
        <f>IF(AND(税费设置!$B$5="是",G3061="个人支出",J3061="应税"),"是","否")</f>
        <v>否</v>
      </c>
      <c r="L3061" s="8">
        <f t="shared" si="331"/>
        <v>0</v>
      </c>
      <c r="M3061" s="8">
        <f t="shared" si="332"/>
        <v>0</v>
      </c>
      <c r="N3061" s="8">
        <f t="shared" si="333"/>
        <v>0</v>
      </c>
      <c r="O3061" s="8">
        <f t="shared" si="334"/>
        <v>0</v>
      </c>
      <c r="P3061" s="8">
        <f>IF(K3061&lt;&gt;"是",0,IF(税费设置!$B$6="是",E3061/(1+税费设置!$B$10),E3061))</f>
        <v>0</v>
      </c>
      <c r="Q3061" s="8">
        <f>IF(K3061&lt;&gt;"是",0,P3061*税费设置!$B$8)</f>
        <v>0</v>
      </c>
      <c r="R3061" s="8">
        <f>IF(K3061&lt;&gt;"是",0,P3061*税费设置!$B$9)</f>
        <v>0</v>
      </c>
      <c r="S3061" s="8">
        <f t="shared" si="335"/>
        <v>0</v>
      </c>
    </row>
    <row r="3062" spans="1:19" ht="13.9">
      <c r="A3062" s="6" t="str">
        <f>IF(总支出!A3062="","",总支出!A3062)</f>
        <v/>
      </c>
      <c r="B3062" s="7" t="str">
        <f>IF(总支出!B3062="","",总支出!B3062)</f>
        <v/>
      </c>
      <c r="C3062" s="6" t="str">
        <f t="shared" si="329"/>
        <v/>
      </c>
      <c r="D3062" s="6" t="str">
        <f>IF(总支出!C3062="","",总支出!C3062)</f>
        <v/>
      </c>
      <c r="E3062" s="8" t="str">
        <f>IF(总支出!D3062="","",总支出!D3062)</f>
        <v/>
      </c>
      <c r="F3062" s="6" t="str">
        <f>IF(总支出!E3062="","",总支出!E3062)</f>
        <v/>
      </c>
      <c r="G3062" s="6" t="str">
        <f>IF(总支出!H3062="","",总支出!H3062)</f>
        <v/>
      </c>
      <c r="H3062" s="6" t="str">
        <f>IF(总支出!I3062="","自动",总支出!I3062)</f>
        <v>自动</v>
      </c>
      <c r="I3062" s="6" t="str">
        <f>IF(F3062="","",IFERROR(VLOOKUP(F3062,税费设置!$A$15:$B$27,2,FALSE),"含税不明"))</f>
        <v/>
      </c>
      <c r="J3062" s="6" t="str">
        <f t="shared" si="330"/>
        <v/>
      </c>
      <c r="K3062" s="6" t="str">
        <f>IF(AND(税费设置!$B$5="是",G3062="个人支出",J3062="应税"),"是","否")</f>
        <v>否</v>
      </c>
      <c r="L3062" s="8">
        <f t="shared" si="331"/>
        <v>0</v>
      </c>
      <c r="M3062" s="8">
        <f t="shared" si="332"/>
        <v>0</v>
      </c>
      <c r="N3062" s="8">
        <f t="shared" si="333"/>
        <v>0</v>
      </c>
      <c r="O3062" s="8">
        <f t="shared" si="334"/>
        <v>0</v>
      </c>
      <c r="P3062" s="8">
        <f>IF(K3062&lt;&gt;"是",0,IF(税费设置!$B$6="是",E3062/(1+税费设置!$B$10),E3062))</f>
        <v>0</v>
      </c>
      <c r="Q3062" s="8">
        <f>IF(K3062&lt;&gt;"是",0,P3062*税费设置!$B$8)</f>
        <v>0</v>
      </c>
      <c r="R3062" s="8">
        <f>IF(K3062&lt;&gt;"是",0,P3062*税费设置!$B$9)</f>
        <v>0</v>
      </c>
      <c r="S3062" s="8">
        <f t="shared" si="335"/>
        <v>0</v>
      </c>
    </row>
    <row r="3063" spans="1:19" ht="13.9">
      <c r="A3063" s="6" t="str">
        <f>IF(总支出!A3063="","",总支出!A3063)</f>
        <v/>
      </c>
      <c r="B3063" s="7" t="str">
        <f>IF(总支出!B3063="","",总支出!B3063)</f>
        <v/>
      </c>
      <c r="C3063" s="6" t="str">
        <f t="shared" si="329"/>
        <v/>
      </c>
      <c r="D3063" s="6" t="str">
        <f>IF(总支出!C3063="","",总支出!C3063)</f>
        <v/>
      </c>
      <c r="E3063" s="8" t="str">
        <f>IF(总支出!D3063="","",总支出!D3063)</f>
        <v/>
      </c>
      <c r="F3063" s="6" t="str">
        <f>IF(总支出!E3063="","",总支出!E3063)</f>
        <v/>
      </c>
      <c r="G3063" s="6" t="str">
        <f>IF(总支出!H3063="","",总支出!H3063)</f>
        <v/>
      </c>
      <c r="H3063" s="6" t="str">
        <f>IF(总支出!I3063="","自动",总支出!I3063)</f>
        <v>自动</v>
      </c>
      <c r="I3063" s="6" t="str">
        <f>IF(F3063="","",IFERROR(VLOOKUP(F3063,税费设置!$A$15:$B$27,2,FALSE),"含税不明"))</f>
        <v/>
      </c>
      <c r="J3063" s="6" t="str">
        <f t="shared" si="330"/>
        <v/>
      </c>
      <c r="K3063" s="6" t="str">
        <f>IF(AND(税费设置!$B$5="是",G3063="个人支出",J3063="应税"),"是","否")</f>
        <v>否</v>
      </c>
      <c r="L3063" s="8">
        <f t="shared" si="331"/>
        <v>0</v>
      </c>
      <c r="M3063" s="8">
        <f t="shared" si="332"/>
        <v>0</v>
      </c>
      <c r="N3063" s="8">
        <f t="shared" si="333"/>
        <v>0</v>
      </c>
      <c r="O3063" s="8">
        <f t="shared" si="334"/>
        <v>0</v>
      </c>
      <c r="P3063" s="8">
        <f>IF(K3063&lt;&gt;"是",0,IF(税费设置!$B$6="是",E3063/(1+税费设置!$B$10),E3063))</f>
        <v>0</v>
      </c>
      <c r="Q3063" s="8">
        <f>IF(K3063&lt;&gt;"是",0,P3063*税费设置!$B$8)</f>
        <v>0</v>
      </c>
      <c r="R3063" s="8">
        <f>IF(K3063&lt;&gt;"是",0,P3063*税费设置!$B$9)</f>
        <v>0</v>
      </c>
      <c r="S3063" s="8">
        <f t="shared" si="335"/>
        <v>0</v>
      </c>
    </row>
    <row r="3064" spans="1:19" ht="13.9">
      <c r="A3064" s="6" t="str">
        <f>IF(总支出!A3064="","",总支出!A3064)</f>
        <v/>
      </c>
      <c r="B3064" s="7" t="str">
        <f>IF(总支出!B3064="","",总支出!B3064)</f>
        <v/>
      </c>
      <c r="C3064" s="6" t="str">
        <f t="shared" si="329"/>
        <v/>
      </c>
      <c r="D3064" s="6" t="str">
        <f>IF(总支出!C3064="","",总支出!C3064)</f>
        <v/>
      </c>
      <c r="E3064" s="8" t="str">
        <f>IF(总支出!D3064="","",总支出!D3064)</f>
        <v/>
      </c>
      <c r="F3064" s="6" t="str">
        <f>IF(总支出!E3064="","",总支出!E3064)</f>
        <v/>
      </c>
      <c r="G3064" s="6" t="str">
        <f>IF(总支出!H3064="","",总支出!H3064)</f>
        <v/>
      </c>
      <c r="H3064" s="6" t="str">
        <f>IF(总支出!I3064="","自动",总支出!I3064)</f>
        <v>自动</v>
      </c>
      <c r="I3064" s="6" t="str">
        <f>IF(F3064="","",IFERROR(VLOOKUP(F3064,税费设置!$A$15:$B$27,2,FALSE),"含税不明"))</f>
        <v/>
      </c>
      <c r="J3064" s="6" t="str">
        <f t="shared" si="330"/>
        <v/>
      </c>
      <c r="K3064" s="6" t="str">
        <f>IF(AND(税费设置!$B$5="是",G3064="个人支出",J3064="应税"),"是","否")</f>
        <v>否</v>
      </c>
      <c r="L3064" s="8">
        <f t="shared" si="331"/>
        <v>0</v>
      </c>
      <c r="M3064" s="8">
        <f t="shared" si="332"/>
        <v>0</v>
      </c>
      <c r="N3064" s="8">
        <f t="shared" si="333"/>
        <v>0</v>
      </c>
      <c r="O3064" s="8">
        <f t="shared" si="334"/>
        <v>0</v>
      </c>
      <c r="P3064" s="8">
        <f>IF(K3064&lt;&gt;"是",0,IF(税费设置!$B$6="是",E3064/(1+税费设置!$B$10),E3064))</f>
        <v>0</v>
      </c>
      <c r="Q3064" s="8">
        <f>IF(K3064&lt;&gt;"是",0,P3064*税费设置!$B$8)</f>
        <v>0</v>
      </c>
      <c r="R3064" s="8">
        <f>IF(K3064&lt;&gt;"是",0,P3064*税费设置!$B$9)</f>
        <v>0</v>
      </c>
      <c r="S3064" s="8">
        <f t="shared" si="335"/>
        <v>0</v>
      </c>
    </row>
    <row r="3065" spans="1:19" ht="13.9">
      <c r="A3065" s="6" t="str">
        <f>IF(总支出!A3065="","",总支出!A3065)</f>
        <v/>
      </c>
      <c r="B3065" s="7" t="str">
        <f>IF(总支出!B3065="","",总支出!B3065)</f>
        <v/>
      </c>
      <c r="C3065" s="6" t="str">
        <f t="shared" si="329"/>
        <v/>
      </c>
      <c r="D3065" s="6" t="str">
        <f>IF(总支出!C3065="","",总支出!C3065)</f>
        <v/>
      </c>
      <c r="E3065" s="8" t="str">
        <f>IF(总支出!D3065="","",总支出!D3065)</f>
        <v/>
      </c>
      <c r="F3065" s="6" t="str">
        <f>IF(总支出!E3065="","",总支出!E3065)</f>
        <v/>
      </c>
      <c r="G3065" s="6" t="str">
        <f>IF(总支出!H3065="","",总支出!H3065)</f>
        <v/>
      </c>
      <c r="H3065" s="6" t="str">
        <f>IF(总支出!I3065="","自动",总支出!I3065)</f>
        <v>自动</v>
      </c>
      <c r="I3065" s="6" t="str">
        <f>IF(F3065="","",IFERROR(VLOOKUP(F3065,税费设置!$A$15:$B$27,2,FALSE),"含税不明"))</f>
        <v/>
      </c>
      <c r="J3065" s="6" t="str">
        <f t="shared" si="330"/>
        <v/>
      </c>
      <c r="K3065" s="6" t="str">
        <f>IF(AND(税费设置!$B$5="是",G3065="个人支出",J3065="应税"),"是","否")</f>
        <v>否</v>
      </c>
      <c r="L3065" s="8">
        <f t="shared" si="331"/>
        <v>0</v>
      </c>
      <c r="M3065" s="8">
        <f t="shared" si="332"/>
        <v>0</v>
      </c>
      <c r="N3065" s="8">
        <f t="shared" si="333"/>
        <v>0</v>
      </c>
      <c r="O3065" s="8">
        <f t="shared" si="334"/>
        <v>0</v>
      </c>
      <c r="P3065" s="8">
        <f>IF(K3065&lt;&gt;"是",0,IF(税费设置!$B$6="是",E3065/(1+税费设置!$B$10),E3065))</f>
        <v>0</v>
      </c>
      <c r="Q3065" s="8">
        <f>IF(K3065&lt;&gt;"是",0,P3065*税费设置!$B$8)</f>
        <v>0</v>
      </c>
      <c r="R3065" s="8">
        <f>IF(K3065&lt;&gt;"是",0,P3065*税费设置!$B$9)</f>
        <v>0</v>
      </c>
      <c r="S3065" s="8">
        <f t="shared" si="335"/>
        <v>0</v>
      </c>
    </row>
    <row r="3066" spans="1:19" ht="13.9">
      <c r="A3066" s="6" t="str">
        <f>IF(总支出!A3066="","",总支出!A3066)</f>
        <v/>
      </c>
      <c r="B3066" s="7" t="str">
        <f>IF(总支出!B3066="","",总支出!B3066)</f>
        <v/>
      </c>
      <c r="C3066" s="6" t="str">
        <f t="shared" si="329"/>
        <v/>
      </c>
      <c r="D3066" s="6" t="str">
        <f>IF(总支出!C3066="","",总支出!C3066)</f>
        <v/>
      </c>
      <c r="E3066" s="8" t="str">
        <f>IF(总支出!D3066="","",总支出!D3066)</f>
        <v/>
      </c>
      <c r="F3066" s="6" t="str">
        <f>IF(总支出!E3066="","",总支出!E3066)</f>
        <v/>
      </c>
      <c r="G3066" s="6" t="str">
        <f>IF(总支出!H3066="","",总支出!H3066)</f>
        <v/>
      </c>
      <c r="H3066" s="6" t="str">
        <f>IF(总支出!I3066="","自动",总支出!I3066)</f>
        <v>自动</v>
      </c>
      <c r="I3066" s="6" t="str">
        <f>IF(F3066="","",IFERROR(VLOOKUP(F3066,税费设置!$A$15:$B$27,2,FALSE),"含税不明"))</f>
        <v/>
      </c>
      <c r="J3066" s="6" t="str">
        <f t="shared" si="330"/>
        <v/>
      </c>
      <c r="K3066" s="6" t="str">
        <f>IF(AND(税费设置!$B$5="是",G3066="个人支出",J3066="应税"),"是","否")</f>
        <v>否</v>
      </c>
      <c r="L3066" s="8">
        <f t="shared" si="331"/>
        <v>0</v>
      </c>
      <c r="M3066" s="8">
        <f t="shared" si="332"/>
        <v>0</v>
      </c>
      <c r="N3066" s="8">
        <f t="shared" si="333"/>
        <v>0</v>
      </c>
      <c r="O3066" s="8">
        <f t="shared" si="334"/>
        <v>0</v>
      </c>
      <c r="P3066" s="8">
        <f>IF(K3066&lt;&gt;"是",0,IF(税费设置!$B$6="是",E3066/(1+税费设置!$B$10),E3066))</f>
        <v>0</v>
      </c>
      <c r="Q3066" s="8">
        <f>IF(K3066&lt;&gt;"是",0,P3066*税费设置!$B$8)</f>
        <v>0</v>
      </c>
      <c r="R3066" s="8">
        <f>IF(K3066&lt;&gt;"是",0,P3066*税费设置!$B$9)</f>
        <v>0</v>
      </c>
      <c r="S3066" s="8">
        <f t="shared" si="335"/>
        <v>0</v>
      </c>
    </row>
    <row r="3067" spans="1:19" ht="13.9">
      <c r="A3067" s="6" t="str">
        <f>IF(总支出!A3067="","",总支出!A3067)</f>
        <v/>
      </c>
      <c r="B3067" s="7" t="str">
        <f>IF(总支出!B3067="","",总支出!B3067)</f>
        <v/>
      </c>
      <c r="C3067" s="6" t="str">
        <f t="shared" si="329"/>
        <v/>
      </c>
      <c r="D3067" s="6" t="str">
        <f>IF(总支出!C3067="","",总支出!C3067)</f>
        <v/>
      </c>
      <c r="E3067" s="8" t="str">
        <f>IF(总支出!D3067="","",总支出!D3067)</f>
        <v/>
      </c>
      <c r="F3067" s="6" t="str">
        <f>IF(总支出!E3067="","",总支出!E3067)</f>
        <v/>
      </c>
      <c r="G3067" s="6" t="str">
        <f>IF(总支出!H3067="","",总支出!H3067)</f>
        <v/>
      </c>
      <c r="H3067" s="6" t="str">
        <f>IF(总支出!I3067="","自动",总支出!I3067)</f>
        <v>自动</v>
      </c>
      <c r="I3067" s="6" t="str">
        <f>IF(F3067="","",IFERROR(VLOOKUP(F3067,税费设置!$A$15:$B$27,2,FALSE),"含税不明"))</f>
        <v/>
      </c>
      <c r="J3067" s="6" t="str">
        <f t="shared" si="330"/>
        <v/>
      </c>
      <c r="K3067" s="6" t="str">
        <f>IF(AND(税费设置!$B$5="是",G3067="个人支出",J3067="应税"),"是","否")</f>
        <v>否</v>
      </c>
      <c r="L3067" s="8">
        <f t="shared" si="331"/>
        <v>0</v>
      </c>
      <c r="M3067" s="8">
        <f t="shared" si="332"/>
        <v>0</v>
      </c>
      <c r="N3067" s="8">
        <f t="shared" si="333"/>
        <v>0</v>
      </c>
      <c r="O3067" s="8">
        <f t="shared" si="334"/>
        <v>0</v>
      </c>
      <c r="P3067" s="8">
        <f>IF(K3067&lt;&gt;"是",0,IF(税费设置!$B$6="是",E3067/(1+税费设置!$B$10),E3067))</f>
        <v>0</v>
      </c>
      <c r="Q3067" s="8">
        <f>IF(K3067&lt;&gt;"是",0,P3067*税费设置!$B$8)</f>
        <v>0</v>
      </c>
      <c r="R3067" s="8">
        <f>IF(K3067&lt;&gt;"是",0,P3067*税费设置!$B$9)</f>
        <v>0</v>
      </c>
      <c r="S3067" s="8">
        <f t="shared" si="335"/>
        <v>0</v>
      </c>
    </row>
    <row r="3068" spans="1:19" ht="13.9">
      <c r="A3068" s="6" t="str">
        <f>IF(总支出!A3068="","",总支出!A3068)</f>
        <v/>
      </c>
      <c r="B3068" s="7" t="str">
        <f>IF(总支出!B3068="","",总支出!B3068)</f>
        <v/>
      </c>
      <c r="C3068" s="6" t="str">
        <f t="shared" si="329"/>
        <v/>
      </c>
      <c r="D3068" s="6" t="str">
        <f>IF(总支出!C3068="","",总支出!C3068)</f>
        <v/>
      </c>
      <c r="E3068" s="8" t="str">
        <f>IF(总支出!D3068="","",总支出!D3068)</f>
        <v/>
      </c>
      <c r="F3068" s="6" t="str">
        <f>IF(总支出!E3068="","",总支出!E3068)</f>
        <v/>
      </c>
      <c r="G3068" s="6" t="str">
        <f>IF(总支出!H3068="","",总支出!H3068)</f>
        <v/>
      </c>
      <c r="H3068" s="6" t="str">
        <f>IF(总支出!I3068="","自动",总支出!I3068)</f>
        <v>自动</v>
      </c>
      <c r="I3068" s="6" t="str">
        <f>IF(F3068="","",IFERROR(VLOOKUP(F3068,税费设置!$A$15:$B$27,2,FALSE),"含税不明"))</f>
        <v/>
      </c>
      <c r="J3068" s="6" t="str">
        <f t="shared" si="330"/>
        <v/>
      </c>
      <c r="K3068" s="6" t="str">
        <f>IF(AND(税费设置!$B$5="是",G3068="个人支出",J3068="应税"),"是","否")</f>
        <v>否</v>
      </c>
      <c r="L3068" s="8">
        <f t="shared" si="331"/>
        <v>0</v>
      </c>
      <c r="M3068" s="8">
        <f t="shared" si="332"/>
        <v>0</v>
      </c>
      <c r="N3068" s="8">
        <f t="shared" si="333"/>
        <v>0</v>
      </c>
      <c r="O3068" s="8">
        <f t="shared" si="334"/>
        <v>0</v>
      </c>
      <c r="P3068" s="8">
        <f>IF(K3068&lt;&gt;"是",0,IF(税费设置!$B$6="是",E3068/(1+税费设置!$B$10),E3068))</f>
        <v>0</v>
      </c>
      <c r="Q3068" s="8">
        <f>IF(K3068&lt;&gt;"是",0,P3068*税费设置!$B$8)</f>
        <v>0</v>
      </c>
      <c r="R3068" s="8">
        <f>IF(K3068&lt;&gt;"是",0,P3068*税费设置!$B$9)</f>
        <v>0</v>
      </c>
      <c r="S3068" s="8">
        <f t="shared" si="335"/>
        <v>0</v>
      </c>
    </row>
    <row r="3069" spans="1:19" ht="13.9">
      <c r="A3069" s="6" t="str">
        <f>IF(总支出!A3069="","",总支出!A3069)</f>
        <v/>
      </c>
      <c r="B3069" s="7" t="str">
        <f>IF(总支出!B3069="","",总支出!B3069)</f>
        <v/>
      </c>
      <c r="C3069" s="6" t="str">
        <f t="shared" si="329"/>
        <v/>
      </c>
      <c r="D3069" s="6" t="str">
        <f>IF(总支出!C3069="","",总支出!C3069)</f>
        <v/>
      </c>
      <c r="E3069" s="8" t="str">
        <f>IF(总支出!D3069="","",总支出!D3069)</f>
        <v/>
      </c>
      <c r="F3069" s="6" t="str">
        <f>IF(总支出!E3069="","",总支出!E3069)</f>
        <v/>
      </c>
      <c r="G3069" s="6" t="str">
        <f>IF(总支出!H3069="","",总支出!H3069)</f>
        <v/>
      </c>
      <c r="H3069" s="6" t="str">
        <f>IF(总支出!I3069="","自动",总支出!I3069)</f>
        <v>自动</v>
      </c>
      <c r="I3069" s="6" t="str">
        <f>IF(F3069="","",IFERROR(VLOOKUP(F3069,税费设置!$A$15:$B$27,2,FALSE),"含税不明"))</f>
        <v/>
      </c>
      <c r="J3069" s="6" t="str">
        <f t="shared" si="330"/>
        <v/>
      </c>
      <c r="K3069" s="6" t="str">
        <f>IF(AND(税费设置!$B$5="是",G3069="个人支出",J3069="应税"),"是","否")</f>
        <v>否</v>
      </c>
      <c r="L3069" s="8">
        <f t="shared" si="331"/>
        <v>0</v>
      </c>
      <c r="M3069" s="8">
        <f t="shared" si="332"/>
        <v>0</v>
      </c>
      <c r="N3069" s="8">
        <f t="shared" si="333"/>
        <v>0</v>
      </c>
      <c r="O3069" s="8">
        <f t="shared" si="334"/>
        <v>0</v>
      </c>
      <c r="P3069" s="8">
        <f>IF(K3069&lt;&gt;"是",0,IF(税费设置!$B$6="是",E3069/(1+税费设置!$B$10),E3069))</f>
        <v>0</v>
      </c>
      <c r="Q3069" s="8">
        <f>IF(K3069&lt;&gt;"是",0,P3069*税费设置!$B$8)</f>
        <v>0</v>
      </c>
      <c r="R3069" s="8">
        <f>IF(K3069&lt;&gt;"是",0,P3069*税费设置!$B$9)</f>
        <v>0</v>
      </c>
      <c r="S3069" s="8">
        <f t="shared" si="335"/>
        <v>0</v>
      </c>
    </row>
    <row r="3070" spans="1:19" ht="13.9">
      <c r="A3070" s="6" t="str">
        <f>IF(总支出!A3070="","",总支出!A3070)</f>
        <v/>
      </c>
      <c r="B3070" s="7" t="str">
        <f>IF(总支出!B3070="","",总支出!B3070)</f>
        <v/>
      </c>
      <c r="C3070" s="6" t="str">
        <f t="shared" si="329"/>
        <v/>
      </c>
      <c r="D3070" s="6" t="str">
        <f>IF(总支出!C3070="","",总支出!C3070)</f>
        <v/>
      </c>
      <c r="E3070" s="8" t="str">
        <f>IF(总支出!D3070="","",总支出!D3070)</f>
        <v/>
      </c>
      <c r="F3070" s="6" t="str">
        <f>IF(总支出!E3070="","",总支出!E3070)</f>
        <v/>
      </c>
      <c r="G3070" s="6" t="str">
        <f>IF(总支出!H3070="","",总支出!H3070)</f>
        <v/>
      </c>
      <c r="H3070" s="6" t="str">
        <f>IF(总支出!I3070="","自动",总支出!I3070)</f>
        <v>自动</v>
      </c>
      <c r="I3070" s="6" t="str">
        <f>IF(F3070="","",IFERROR(VLOOKUP(F3070,税费设置!$A$15:$B$27,2,FALSE),"含税不明"))</f>
        <v/>
      </c>
      <c r="J3070" s="6" t="str">
        <f t="shared" si="330"/>
        <v/>
      </c>
      <c r="K3070" s="6" t="str">
        <f>IF(AND(税费设置!$B$5="是",G3070="个人支出",J3070="应税"),"是","否")</f>
        <v>否</v>
      </c>
      <c r="L3070" s="8">
        <f t="shared" si="331"/>
        <v>0</v>
      </c>
      <c r="M3070" s="8">
        <f t="shared" si="332"/>
        <v>0</v>
      </c>
      <c r="N3070" s="8">
        <f t="shared" si="333"/>
        <v>0</v>
      </c>
      <c r="O3070" s="8">
        <f t="shared" si="334"/>
        <v>0</v>
      </c>
      <c r="P3070" s="8">
        <f>IF(K3070&lt;&gt;"是",0,IF(税费设置!$B$6="是",E3070/(1+税费设置!$B$10),E3070))</f>
        <v>0</v>
      </c>
      <c r="Q3070" s="8">
        <f>IF(K3070&lt;&gt;"是",0,P3070*税费设置!$B$8)</f>
        <v>0</v>
      </c>
      <c r="R3070" s="8">
        <f>IF(K3070&lt;&gt;"是",0,P3070*税费设置!$B$9)</f>
        <v>0</v>
      </c>
      <c r="S3070" s="8">
        <f t="shared" si="335"/>
        <v>0</v>
      </c>
    </row>
    <row r="3071" spans="1:19" ht="13.9">
      <c r="A3071" s="6" t="str">
        <f>IF(总支出!A3071="","",总支出!A3071)</f>
        <v/>
      </c>
      <c r="B3071" s="7" t="str">
        <f>IF(总支出!B3071="","",总支出!B3071)</f>
        <v/>
      </c>
      <c r="C3071" s="6" t="str">
        <f t="shared" si="329"/>
        <v/>
      </c>
      <c r="D3071" s="6" t="str">
        <f>IF(总支出!C3071="","",总支出!C3071)</f>
        <v/>
      </c>
      <c r="E3071" s="8" t="str">
        <f>IF(总支出!D3071="","",总支出!D3071)</f>
        <v/>
      </c>
      <c r="F3071" s="6" t="str">
        <f>IF(总支出!E3071="","",总支出!E3071)</f>
        <v/>
      </c>
      <c r="G3071" s="6" t="str">
        <f>IF(总支出!H3071="","",总支出!H3071)</f>
        <v/>
      </c>
      <c r="H3071" s="6" t="str">
        <f>IF(总支出!I3071="","自动",总支出!I3071)</f>
        <v>自动</v>
      </c>
      <c r="I3071" s="6" t="str">
        <f>IF(F3071="","",IFERROR(VLOOKUP(F3071,税费设置!$A$15:$B$27,2,FALSE),"含税不明"))</f>
        <v/>
      </c>
      <c r="J3071" s="6" t="str">
        <f t="shared" si="330"/>
        <v/>
      </c>
      <c r="K3071" s="6" t="str">
        <f>IF(AND(税费设置!$B$5="是",G3071="个人支出",J3071="应税"),"是","否")</f>
        <v>否</v>
      </c>
      <c r="L3071" s="8">
        <f t="shared" si="331"/>
        <v>0</v>
      </c>
      <c r="M3071" s="8">
        <f t="shared" si="332"/>
        <v>0</v>
      </c>
      <c r="N3071" s="8">
        <f t="shared" si="333"/>
        <v>0</v>
      </c>
      <c r="O3071" s="8">
        <f t="shared" si="334"/>
        <v>0</v>
      </c>
      <c r="P3071" s="8">
        <f>IF(K3071&lt;&gt;"是",0,IF(税费设置!$B$6="是",E3071/(1+税费设置!$B$10),E3071))</f>
        <v>0</v>
      </c>
      <c r="Q3071" s="8">
        <f>IF(K3071&lt;&gt;"是",0,P3071*税费设置!$B$8)</f>
        <v>0</v>
      </c>
      <c r="R3071" s="8">
        <f>IF(K3071&lt;&gt;"是",0,P3071*税费设置!$B$9)</f>
        <v>0</v>
      </c>
      <c r="S3071" s="8">
        <f t="shared" si="335"/>
        <v>0</v>
      </c>
    </row>
    <row r="3072" spans="1:19" ht="13.9">
      <c r="A3072" s="6" t="str">
        <f>IF(总支出!A3072="","",总支出!A3072)</f>
        <v/>
      </c>
      <c r="B3072" s="7" t="str">
        <f>IF(总支出!B3072="","",总支出!B3072)</f>
        <v/>
      </c>
      <c r="C3072" s="6" t="str">
        <f t="shared" si="329"/>
        <v/>
      </c>
      <c r="D3072" s="6" t="str">
        <f>IF(总支出!C3072="","",总支出!C3072)</f>
        <v/>
      </c>
      <c r="E3072" s="8" t="str">
        <f>IF(总支出!D3072="","",总支出!D3072)</f>
        <v/>
      </c>
      <c r="F3072" s="6" t="str">
        <f>IF(总支出!E3072="","",总支出!E3072)</f>
        <v/>
      </c>
      <c r="G3072" s="6" t="str">
        <f>IF(总支出!H3072="","",总支出!H3072)</f>
        <v/>
      </c>
      <c r="H3072" s="6" t="str">
        <f>IF(总支出!I3072="","自动",总支出!I3072)</f>
        <v>自动</v>
      </c>
      <c r="I3072" s="6" t="str">
        <f>IF(F3072="","",IFERROR(VLOOKUP(F3072,税费设置!$A$15:$B$27,2,FALSE),"含税不明"))</f>
        <v/>
      </c>
      <c r="J3072" s="6" t="str">
        <f t="shared" si="330"/>
        <v/>
      </c>
      <c r="K3072" s="6" t="str">
        <f>IF(AND(税费设置!$B$5="是",G3072="个人支出",J3072="应税"),"是","否")</f>
        <v>否</v>
      </c>
      <c r="L3072" s="8">
        <f t="shared" si="331"/>
        <v>0</v>
      </c>
      <c r="M3072" s="8">
        <f t="shared" si="332"/>
        <v>0</v>
      </c>
      <c r="N3072" s="8">
        <f t="shared" si="333"/>
        <v>0</v>
      </c>
      <c r="O3072" s="8">
        <f t="shared" si="334"/>
        <v>0</v>
      </c>
      <c r="P3072" s="8">
        <f>IF(K3072&lt;&gt;"是",0,IF(税费设置!$B$6="是",E3072/(1+税费设置!$B$10),E3072))</f>
        <v>0</v>
      </c>
      <c r="Q3072" s="8">
        <f>IF(K3072&lt;&gt;"是",0,P3072*税费设置!$B$8)</f>
        <v>0</v>
      </c>
      <c r="R3072" s="8">
        <f>IF(K3072&lt;&gt;"是",0,P3072*税费设置!$B$9)</f>
        <v>0</v>
      </c>
      <c r="S3072" s="8">
        <f t="shared" si="335"/>
        <v>0</v>
      </c>
    </row>
    <row r="3073" spans="1:19" ht="13.9">
      <c r="A3073" s="6" t="str">
        <f>IF(总支出!A3073="","",总支出!A3073)</f>
        <v/>
      </c>
      <c r="B3073" s="7" t="str">
        <f>IF(总支出!B3073="","",总支出!B3073)</f>
        <v/>
      </c>
      <c r="C3073" s="6" t="str">
        <f t="shared" si="329"/>
        <v/>
      </c>
      <c r="D3073" s="6" t="str">
        <f>IF(总支出!C3073="","",总支出!C3073)</f>
        <v/>
      </c>
      <c r="E3073" s="8" t="str">
        <f>IF(总支出!D3073="","",总支出!D3073)</f>
        <v/>
      </c>
      <c r="F3073" s="6" t="str">
        <f>IF(总支出!E3073="","",总支出!E3073)</f>
        <v/>
      </c>
      <c r="G3073" s="6" t="str">
        <f>IF(总支出!H3073="","",总支出!H3073)</f>
        <v/>
      </c>
      <c r="H3073" s="6" t="str">
        <f>IF(总支出!I3073="","自动",总支出!I3073)</f>
        <v>自动</v>
      </c>
      <c r="I3073" s="6" t="str">
        <f>IF(F3073="","",IFERROR(VLOOKUP(F3073,税费设置!$A$15:$B$27,2,FALSE),"含税不明"))</f>
        <v/>
      </c>
      <c r="J3073" s="6" t="str">
        <f t="shared" si="330"/>
        <v/>
      </c>
      <c r="K3073" s="6" t="str">
        <f>IF(AND(税费设置!$B$5="是",G3073="个人支出",J3073="应税"),"是","否")</f>
        <v>否</v>
      </c>
      <c r="L3073" s="8">
        <f t="shared" si="331"/>
        <v>0</v>
      </c>
      <c r="M3073" s="8">
        <f t="shared" si="332"/>
        <v>0</v>
      </c>
      <c r="N3073" s="8">
        <f t="shared" si="333"/>
        <v>0</v>
      </c>
      <c r="O3073" s="8">
        <f t="shared" si="334"/>
        <v>0</v>
      </c>
      <c r="P3073" s="8">
        <f>IF(K3073&lt;&gt;"是",0,IF(税费设置!$B$6="是",E3073/(1+税费设置!$B$10),E3073))</f>
        <v>0</v>
      </c>
      <c r="Q3073" s="8">
        <f>IF(K3073&lt;&gt;"是",0,P3073*税费设置!$B$8)</f>
        <v>0</v>
      </c>
      <c r="R3073" s="8">
        <f>IF(K3073&lt;&gt;"是",0,P3073*税费设置!$B$9)</f>
        <v>0</v>
      </c>
      <c r="S3073" s="8">
        <f t="shared" si="335"/>
        <v>0</v>
      </c>
    </row>
    <row r="3074" spans="1:19" ht="13.9">
      <c r="A3074" s="6" t="str">
        <f>IF(总支出!A3074="","",总支出!A3074)</f>
        <v/>
      </c>
      <c r="B3074" s="7" t="str">
        <f>IF(总支出!B3074="","",总支出!B3074)</f>
        <v/>
      </c>
      <c r="C3074" s="6" t="str">
        <f t="shared" si="329"/>
        <v/>
      </c>
      <c r="D3074" s="6" t="str">
        <f>IF(总支出!C3074="","",总支出!C3074)</f>
        <v/>
      </c>
      <c r="E3074" s="8" t="str">
        <f>IF(总支出!D3074="","",总支出!D3074)</f>
        <v/>
      </c>
      <c r="F3074" s="6" t="str">
        <f>IF(总支出!E3074="","",总支出!E3074)</f>
        <v/>
      </c>
      <c r="G3074" s="6" t="str">
        <f>IF(总支出!H3074="","",总支出!H3074)</f>
        <v/>
      </c>
      <c r="H3074" s="6" t="str">
        <f>IF(总支出!I3074="","自动",总支出!I3074)</f>
        <v>自动</v>
      </c>
      <c r="I3074" s="6" t="str">
        <f>IF(F3074="","",IFERROR(VLOOKUP(F3074,税费设置!$A$15:$B$27,2,FALSE),"含税不明"))</f>
        <v/>
      </c>
      <c r="J3074" s="6" t="str">
        <f t="shared" si="330"/>
        <v/>
      </c>
      <c r="K3074" s="6" t="str">
        <f>IF(AND(税费设置!$B$5="是",G3074="个人支出",J3074="应税"),"是","否")</f>
        <v>否</v>
      </c>
      <c r="L3074" s="8">
        <f t="shared" si="331"/>
        <v>0</v>
      </c>
      <c r="M3074" s="8">
        <f t="shared" si="332"/>
        <v>0</v>
      </c>
      <c r="N3074" s="8">
        <f t="shared" si="333"/>
        <v>0</v>
      </c>
      <c r="O3074" s="8">
        <f t="shared" si="334"/>
        <v>0</v>
      </c>
      <c r="P3074" s="8">
        <f>IF(K3074&lt;&gt;"是",0,IF(税费设置!$B$6="是",E3074/(1+税费设置!$B$10),E3074))</f>
        <v>0</v>
      </c>
      <c r="Q3074" s="8">
        <f>IF(K3074&lt;&gt;"是",0,P3074*税费设置!$B$8)</f>
        <v>0</v>
      </c>
      <c r="R3074" s="8">
        <f>IF(K3074&lt;&gt;"是",0,P3074*税费设置!$B$9)</f>
        <v>0</v>
      </c>
      <c r="S3074" s="8">
        <f t="shared" si="335"/>
        <v>0</v>
      </c>
    </row>
    <row r="3075" spans="1:19" ht="13.9">
      <c r="A3075" s="6" t="str">
        <f>IF(总支出!A3075="","",总支出!A3075)</f>
        <v/>
      </c>
      <c r="B3075" s="7" t="str">
        <f>IF(总支出!B3075="","",总支出!B3075)</f>
        <v/>
      </c>
      <c r="C3075" s="6" t="str">
        <f t="shared" si="329"/>
        <v/>
      </c>
      <c r="D3075" s="6" t="str">
        <f>IF(总支出!C3075="","",总支出!C3075)</f>
        <v/>
      </c>
      <c r="E3075" s="8" t="str">
        <f>IF(总支出!D3075="","",总支出!D3075)</f>
        <v/>
      </c>
      <c r="F3075" s="6" t="str">
        <f>IF(总支出!E3075="","",总支出!E3075)</f>
        <v/>
      </c>
      <c r="G3075" s="6" t="str">
        <f>IF(总支出!H3075="","",总支出!H3075)</f>
        <v/>
      </c>
      <c r="H3075" s="6" t="str">
        <f>IF(总支出!I3075="","自动",总支出!I3075)</f>
        <v>自动</v>
      </c>
      <c r="I3075" s="6" t="str">
        <f>IF(F3075="","",IFERROR(VLOOKUP(F3075,税费设置!$A$15:$B$27,2,FALSE),"含税不明"))</f>
        <v/>
      </c>
      <c r="J3075" s="6" t="str">
        <f t="shared" si="330"/>
        <v/>
      </c>
      <c r="K3075" s="6" t="str">
        <f>IF(AND(税费设置!$B$5="是",G3075="个人支出",J3075="应税"),"是","否")</f>
        <v>否</v>
      </c>
      <c r="L3075" s="8">
        <f t="shared" si="331"/>
        <v>0</v>
      </c>
      <c r="M3075" s="8">
        <f t="shared" si="332"/>
        <v>0</v>
      </c>
      <c r="N3075" s="8">
        <f t="shared" si="333"/>
        <v>0</v>
      </c>
      <c r="O3075" s="8">
        <f t="shared" si="334"/>
        <v>0</v>
      </c>
      <c r="P3075" s="8">
        <f>IF(K3075&lt;&gt;"是",0,IF(税费设置!$B$6="是",E3075/(1+税费设置!$B$10),E3075))</f>
        <v>0</v>
      </c>
      <c r="Q3075" s="8">
        <f>IF(K3075&lt;&gt;"是",0,P3075*税费设置!$B$8)</f>
        <v>0</v>
      </c>
      <c r="R3075" s="8">
        <f>IF(K3075&lt;&gt;"是",0,P3075*税费设置!$B$9)</f>
        <v>0</v>
      </c>
      <c r="S3075" s="8">
        <f t="shared" si="335"/>
        <v>0</v>
      </c>
    </row>
    <row r="3076" spans="1:19" ht="13.9">
      <c r="A3076" s="6" t="str">
        <f>IF(总支出!A3076="","",总支出!A3076)</f>
        <v/>
      </c>
      <c r="B3076" s="7" t="str">
        <f>IF(总支出!B3076="","",总支出!B3076)</f>
        <v/>
      </c>
      <c r="C3076" s="6" t="str">
        <f t="shared" ref="C3076:C3139" si="336">IF(B3076="","",TEXT(B3076,"yyyy-mm"))</f>
        <v/>
      </c>
      <c r="D3076" s="6" t="str">
        <f>IF(总支出!C3076="","",总支出!C3076)</f>
        <v/>
      </c>
      <c r="E3076" s="8" t="str">
        <f>IF(总支出!D3076="","",总支出!D3076)</f>
        <v/>
      </c>
      <c r="F3076" s="6" t="str">
        <f>IF(总支出!E3076="","",总支出!E3076)</f>
        <v/>
      </c>
      <c r="G3076" s="6" t="str">
        <f>IF(总支出!H3076="","",总支出!H3076)</f>
        <v/>
      </c>
      <c r="H3076" s="6" t="str">
        <f>IF(总支出!I3076="","自动",总支出!I3076)</f>
        <v>自动</v>
      </c>
      <c r="I3076" s="6" t="str">
        <f>IF(F3076="","",IFERROR(VLOOKUP(F3076,税费设置!$A$15:$B$27,2,FALSE),"含税不明"))</f>
        <v/>
      </c>
      <c r="J3076" s="6" t="str">
        <f t="shared" ref="J3076:J3139" si="337">IF(D3076="","",IF(H3076="自动",I3076,H3076))</f>
        <v/>
      </c>
      <c r="K3076" s="6" t="str">
        <f>IF(AND(税费设置!$B$5="是",G3076="个人支出",J3076="应税"),"是","否")</f>
        <v>否</v>
      </c>
      <c r="L3076" s="8">
        <f t="shared" ref="L3076:L3139" si="338">IF(K3076="是",E3076,0)</f>
        <v>0</v>
      </c>
      <c r="M3076" s="8">
        <f t="shared" ref="M3076:M3139" si="339">IF(AND(G3076="个人支出",J3076="零税率"),E3076,0)</f>
        <v>0</v>
      </c>
      <c r="N3076" s="8">
        <f t="shared" ref="N3076:N3139" si="340">IF(AND(G3076="个人支出",J3076="免税"),E3076,0)</f>
        <v>0</v>
      </c>
      <c r="O3076" s="8">
        <f t="shared" ref="O3076:O3139" si="341">IF(AND(G3076="个人支出",OR(J3076="含税不明",J3076="不适用")),E3076,0)</f>
        <v>0</v>
      </c>
      <c r="P3076" s="8">
        <f>IF(K3076&lt;&gt;"是",0,IF(税费设置!$B$6="是",E3076/(1+税费设置!$B$10),E3076))</f>
        <v>0</v>
      </c>
      <c r="Q3076" s="8">
        <f>IF(K3076&lt;&gt;"是",0,P3076*税费设置!$B$8)</f>
        <v>0</v>
      </c>
      <c r="R3076" s="8">
        <f>IF(K3076&lt;&gt;"是",0,P3076*税费设置!$B$9)</f>
        <v>0</v>
      </c>
      <c r="S3076" s="8">
        <f t="shared" ref="S3076:S3139" si="342">Q3076+R3076</f>
        <v>0</v>
      </c>
    </row>
    <row r="3077" spans="1:19" ht="13.9">
      <c r="A3077" s="6" t="str">
        <f>IF(总支出!A3077="","",总支出!A3077)</f>
        <v/>
      </c>
      <c r="B3077" s="7" t="str">
        <f>IF(总支出!B3077="","",总支出!B3077)</f>
        <v/>
      </c>
      <c r="C3077" s="6" t="str">
        <f t="shared" si="336"/>
        <v/>
      </c>
      <c r="D3077" s="6" t="str">
        <f>IF(总支出!C3077="","",总支出!C3077)</f>
        <v/>
      </c>
      <c r="E3077" s="8" t="str">
        <f>IF(总支出!D3077="","",总支出!D3077)</f>
        <v/>
      </c>
      <c r="F3077" s="6" t="str">
        <f>IF(总支出!E3077="","",总支出!E3077)</f>
        <v/>
      </c>
      <c r="G3077" s="6" t="str">
        <f>IF(总支出!H3077="","",总支出!H3077)</f>
        <v/>
      </c>
      <c r="H3077" s="6" t="str">
        <f>IF(总支出!I3077="","自动",总支出!I3077)</f>
        <v>自动</v>
      </c>
      <c r="I3077" s="6" t="str">
        <f>IF(F3077="","",IFERROR(VLOOKUP(F3077,税费设置!$A$15:$B$27,2,FALSE),"含税不明"))</f>
        <v/>
      </c>
      <c r="J3077" s="6" t="str">
        <f t="shared" si="337"/>
        <v/>
      </c>
      <c r="K3077" s="6" t="str">
        <f>IF(AND(税费设置!$B$5="是",G3077="个人支出",J3077="应税"),"是","否")</f>
        <v>否</v>
      </c>
      <c r="L3077" s="8">
        <f t="shared" si="338"/>
        <v>0</v>
      </c>
      <c r="M3077" s="8">
        <f t="shared" si="339"/>
        <v>0</v>
      </c>
      <c r="N3077" s="8">
        <f t="shared" si="340"/>
        <v>0</v>
      </c>
      <c r="O3077" s="8">
        <f t="shared" si="341"/>
        <v>0</v>
      </c>
      <c r="P3077" s="8">
        <f>IF(K3077&lt;&gt;"是",0,IF(税费设置!$B$6="是",E3077/(1+税费设置!$B$10),E3077))</f>
        <v>0</v>
      </c>
      <c r="Q3077" s="8">
        <f>IF(K3077&lt;&gt;"是",0,P3077*税费设置!$B$8)</f>
        <v>0</v>
      </c>
      <c r="R3077" s="8">
        <f>IF(K3077&lt;&gt;"是",0,P3077*税费设置!$B$9)</f>
        <v>0</v>
      </c>
      <c r="S3077" s="8">
        <f t="shared" si="342"/>
        <v>0</v>
      </c>
    </row>
    <row r="3078" spans="1:19" ht="13.9">
      <c r="A3078" s="6" t="str">
        <f>IF(总支出!A3078="","",总支出!A3078)</f>
        <v/>
      </c>
      <c r="B3078" s="7" t="str">
        <f>IF(总支出!B3078="","",总支出!B3078)</f>
        <v/>
      </c>
      <c r="C3078" s="6" t="str">
        <f t="shared" si="336"/>
        <v/>
      </c>
      <c r="D3078" s="6" t="str">
        <f>IF(总支出!C3078="","",总支出!C3078)</f>
        <v/>
      </c>
      <c r="E3078" s="8" t="str">
        <f>IF(总支出!D3078="","",总支出!D3078)</f>
        <v/>
      </c>
      <c r="F3078" s="6" t="str">
        <f>IF(总支出!E3078="","",总支出!E3078)</f>
        <v/>
      </c>
      <c r="G3078" s="6" t="str">
        <f>IF(总支出!H3078="","",总支出!H3078)</f>
        <v/>
      </c>
      <c r="H3078" s="6" t="str">
        <f>IF(总支出!I3078="","自动",总支出!I3078)</f>
        <v>自动</v>
      </c>
      <c r="I3078" s="6" t="str">
        <f>IF(F3078="","",IFERROR(VLOOKUP(F3078,税费设置!$A$15:$B$27,2,FALSE),"含税不明"))</f>
        <v/>
      </c>
      <c r="J3078" s="6" t="str">
        <f t="shared" si="337"/>
        <v/>
      </c>
      <c r="K3078" s="6" t="str">
        <f>IF(AND(税费设置!$B$5="是",G3078="个人支出",J3078="应税"),"是","否")</f>
        <v>否</v>
      </c>
      <c r="L3078" s="8">
        <f t="shared" si="338"/>
        <v>0</v>
      </c>
      <c r="M3078" s="8">
        <f t="shared" si="339"/>
        <v>0</v>
      </c>
      <c r="N3078" s="8">
        <f t="shared" si="340"/>
        <v>0</v>
      </c>
      <c r="O3078" s="8">
        <f t="shared" si="341"/>
        <v>0</v>
      </c>
      <c r="P3078" s="8">
        <f>IF(K3078&lt;&gt;"是",0,IF(税费设置!$B$6="是",E3078/(1+税费设置!$B$10),E3078))</f>
        <v>0</v>
      </c>
      <c r="Q3078" s="8">
        <f>IF(K3078&lt;&gt;"是",0,P3078*税费设置!$B$8)</f>
        <v>0</v>
      </c>
      <c r="R3078" s="8">
        <f>IF(K3078&lt;&gt;"是",0,P3078*税费设置!$B$9)</f>
        <v>0</v>
      </c>
      <c r="S3078" s="8">
        <f t="shared" si="342"/>
        <v>0</v>
      </c>
    </row>
    <row r="3079" spans="1:19" ht="13.9">
      <c r="A3079" s="6" t="str">
        <f>IF(总支出!A3079="","",总支出!A3079)</f>
        <v/>
      </c>
      <c r="B3079" s="7" t="str">
        <f>IF(总支出!B3079="","",总支出!B3079)</f>
        <v/>
      </c>
      <c r="C3079" s="6" t="str">
        <f t="shared" si="336"/>
        <v/>
      </c>
      <c r="D3079" s="6" t="str">
        <f>IF(总支出!C3079="","",总支出!C3079)</f>
        <v/>
      </c>
      <c r="E3079" s="8" t="str">
        <f>IF(总支出!D3079="","",总支出!D3079)</f>
        <v/>
      </c>
      <c r="F3079" s="6" t="str">
        <f>IF(总支出!E3079="","",总支出!E3079)</f>
        <v/>
      </c>
      <c r="G3079" s="6" t="str">
        <f>IF(总支出!H3079="","",总支出!H3079)</f>
        <v/>
      </c>
      <c r="H3079" s="6" t="str">
        <f>IF(总支出!I3079="","自动",总支出!I3079)</f>
        <v>自动</v>
      </c>
      <c r="I3079" s="6" t="str">
        <f>IF(F3079="","",IFERROR(VLOOKUP(F3079,税费设置!$A$15:$B$27,2,FALSE),"含税不明"))</f>
        <v/>
      </c>
      <c r="J3079" s="6" t="str">
        <f t="shared" si="337"/>
        <v/>
      </c>
      <c r="K3079" s="6" t="str">
        <f>IF(AND(税费设置!$B$5="是",G3079="个人支出",J3079="应税"),"是","否")</f>
        <v>否</v>
      </c>
      <c r="L3079" s="8">
        <f t="shared" si="338"/>
        <v>0</v>
      </c>
      <c r="M3079" s="8">
        <f t="shared" si="339"/>
        <v>0</v>
      </c>
      <c r="N3079" s="8">
        <f t="shared" si="340"/>
        <v>0</v>
      </c>
      <c r="O3079" s="8">
        <f t="shared" si="341"/>
        <v>0</v>
      </c>
      <c r="P3079" s="8">
        <f>IF(K3079&lt;&gt;"是",0,IF(税费设置!$B$6="是",E3079/(1+税费设置!$B$10),E3079))</f>
        <v>0</v>
      </c>
      <c r="Q3079" s="8">
        <f>IF(K3079&lt;&gt;"是",0,P3079*税费设置!$B$8)</f>
        <v>0</v>
      </c>
      <c r="R3079" s="8">
        <f>IF(K3079&lt;&gt;"是",0,P3079*税费设置!$B$9)</f>
        <v>0</v>
      </c>
      <c r="S3079" s="8">
        <f t="shared" si="342"/>
        <v>0</v>
      </c>
    </row>
    <row r="3080" spans="1:19" ht="13.9">
      <c r="A3080" s="6" t="str">
        <f>IF(总支出!A3080="","",总支出!A3080)</f>
        <v/>
      </c>
      <c r="B3080" s="7" t="str">
        <f>IF(总支出!B3080="","",总支出!B3080)</f>
        <v/>
      </c>
      <c r="C3080" s="6" t="str">
        <f t="shared" si="336"/>
        <v/>
      </c>
      <c r="D3080" s="6" t="str">
        <f>IF(总支出!C3080="","",总支出!C3080)</f>
        <v/>
      </c>
      <c r="E3080" s="8" t="str">
        <f>IF(总支出!D3080="","",总支出!D3080)</f>
        <v/>
      </c>
      <c r="F3080" s="6" t="str">
        <f>IF(总支出!E3080="","",总支出!E3080)</f>
        <v/>
      </c>
      <c r="G3080" s="6" t="str">
        <f>IF(总支出!H3080="","",总支出!H3080)</f>
        <v/>
      </c>
      <c r="H3080" s="6" t="str">
        <f>IF(总支出!I3080="","自动",总支出!I3080)</f>
        <v>自动</v>
      </c>
      <c r="I3080" s="6" t="str">
        <f>IF(F3080="","",IFERROR(VLOOKUP(F3080,税费设置!$A$15:$B$27,2,FALSE),"含税不明"))</f>
        <v/>
      </c>
      <c r="J3080" s="6" t="str">
        <f t="shared" si="337"/>
        <v/>
      </c>
      <c r="K3080" s="6" t="str">
        <f>IF(AND(税费设置!$B$5="是",G3080="个人支出",J3080="应税"),"是","否")</f>
        <v>否</v>
      </c>
      <c r="L3080" s="8">
        <f t="shared" si="338"/>
        <v>0</v>
      </c>
      <c r="M3080" s="8">
        <f t="shared" si="339"/>
        <v>0</v>
      </c>
      <c r="N3080" s="8">
        <f t="shared" si="340"/>
        <v>0</v>
      </c>
      <c r="O3080" s="8">
        <f t="shared" si="341"/>
        <v>0</v>
      </c>
      <c r="P3080" s="8">
        <f>IF(K3080&lt;&gt;"是",0,IF(税费设置!$B$6="是",E3080/(1+税费设置!$B$10),E3080))</f>
        <v>0</v>
      </c>
      <c r="Q3080" s="8">
        <f>IF(K3080&lt;&gt;"是",0,P3080*税费设置!$B$8)</f>
        <v>0</v>
      </c>
      <c r="R3080" s="8">
        <f>IF(K3080&lt;&gt;"是",0,P3080*税费设置!$B$9)</f>
        <v>0</v>
      </c>
      <c r="S3080" s="8">
        <f t="shared" si="342"/>
        <v>0</v>
      </c>
    </row>
    <row r="3081" spans="1:19" ht="13.9">
      <c r="A3081" s="6" t="str">
        <f>IF(总支出!A3081="","",总支出!A3081)</f>
        <v/>
      </c>
      <c r="B3081" s="7" t="str">
        <f>IF(总支出!B3081="","",总支出!B3081)</f>
        <v/>
      </c>
      <c r="C3081" s="6" t="str">
        <f t="shared" si="336"/>
        <v/>
      </c>
      <c r="D3081" s="6" t="str">
        <f>IF(总支出!C3081="","",总支出!C3081)</f>
        <v/>
      </c>
      <c r="E3081" s="8" t="str">
        <f>IF(总支出!D3081="","",总支出!D3081)</f>
        <v/>
      </c>
      <c r="F3081" s="6" t="str">
        <f>IF(总支出!E3081="","",总支出!E3081)</f>
        <v/>
      </c>
      <c r="G3081" s="6" t="str">
        <f>IF(总支出!H3081="","",总支出!H3081)</f>
        <v/>
      </c>
      <c r="H3081" s="6" t="str">
        <f>IF(总支出!I3081="","自动",总支出!I3081)</f>
        <v>自动</v>
      </c>
      <c r="I3081" s="6" t="str">
        <f>IF(F3081="","",IFERROR(VLOOKUP(F3081,税费设置!$A$15:$B$27,2,FALSE),"含税不明"))</f>
        <v/>
      </c>
      <c r="J3081" s="6" t="str">
        <f t="shared" si="337"/>
        <v/>
      </c>
      <c r="K3081" s="6" t="str">
        <f>IF(AND(税费设置!$B$5="是",G3081="个人支出",J3081="应税"),"是","否")</f>
        <v>否</v>
      </c>
      <c r="L3081" s="8">
        <f t="shared" si="338"/>
        <v>0</v>
      </c>
      <c r="M3081" s="8">
        <f t="shared" si="339"/>
        <v>0</v>
      </c>
      <c r="N3081" s="8">
        <f t="shared" si="340"/>
        <v>0</v>
      </c>
      <c r="O3081" s="8">
        <f t="shared" si="341"/>
        <v>0</v>
      </c>
      <c r="P3081" s="8">
        <f>IF(K3081&lt;&gt;"是",0,IF(税费设置!$B$6="是",E3081/(1+税费设置!$B$10),E3081))</f>
        <v>0</v>
      </c>
      <c r="Q3081" s="8">
        <f>IF(K3081&lt;&gt;"是",0,P3081*税费设置!$B$8)</f>
        <v>0</v>
      </c>
      <c r="R3081" s="8">
        <f>IF(K3081&lt;&gt;"是",0,P3081*税费设置!$B$9)</f>
        <v>0</v>
      </c>
      <c r="S3081" s="8">
        <f t="shared" si="342"/>
        <v>0</v>
      </c>
    </row>
    <row r="3082" spans="1:19" ht="13.9">
      <c r="A3082" s="6" t="str">
        <f>IF(总支出!A3082="","",总支出!A3082)</f>
        <v/>
      </c>
      <c r="B3082" s="7" t="str">
        <f>IF(总支出!B3082="","",总支出!B3082)</f>
        <v/>
      </c>
      <c r="C3082" s="6" t="str">
        <f t="shared" si="336"/>
        <v/>
      </c>
      <c r="D3082" s="6" t="str">
        <f>IF(总支出!C3082="","",总支出!C3082)</f>
        <v/>
      </c>
      <c r="E3082" s="8" t="str">
        <f>IF(总支出!D3082="","",总支出!D3082)</f>
        <v/>
      </c>
      <c r="F3082" s="6" t="str">
        <f>IF(总支出!E3082="","",总支出!E3082)</f>
        <v/>
      </c>
      <c r="G3082" s="6" t="str">
        <f>IF(总支出!H3082="","",总支出!H3082)</f>
        <v/>
      </c>
      <c r="H3082" s="6" t="str">
        <f>IF(总支出!I3082="","自动",总支出!I3082)</f>
        <v>自动</v>
      </c>
      <c r="I3082" s="6" t="str">
        <f>IF(F3082="","",IFERROR(VLOOKUP(F3082,税费设置!$A$15:$B$27,2,FALSE),"含税不明"))</f>
        <v/>
      </c>
      <c r="J3082" s="6" t="str">
        <f t="shared" si="337"/>
        <v/>
      </c>
      <c r="K3082" s="6" t="str">
        <f>IF(AND(税费设置!$B$5="是",G3082="个人支出",J3082="应税"),"是","否")</f>
        <v>否</v>
      </c>
      <c r="L3082" s="8">
        <f t="shared" si="338"/>
        <v>0</v>
      </c>
      <c r="M3082" s="8">
        <f t="shared" si="339"/>
        <v>0</v>
      </c>
      <c r="N3082" s="8">
        <f t="shared" si="340"/>
        <v>0</v>
      </c>
      <c r="O3082" s="8">
        <f t="shared" si="341"/>
        <v>0</v>
      </c>
      <c r="P3082" s="8">
        <f>IF(K3082&lt;&gt;"是",0,IF(税费设置!$B$6="是",E3082/(1+税费设置!$B$10),E3082))</f>
        <v>0</v>
      </c>
      <c r="Q3082" s="8">
        <f>IF(K3082&lt;&gt;"是",0,P3082*税费设置!$B$8)</f>
        <v>0</v>
      </c>
      <c r="R3082" s="8">
        <f>IF(K3082&lt;&gt;"是",0,P3082*税费设置!$B$9)</f>
        <v>0</v>
      </c>
      <c r="S3082" s="8">
        <f t="shared" si="342"/>
        <v>0</v>
      </c>
    </row>
    <row r="3083" spans="1:19" ht="13.9">
      <c r="A3083" s="6" t="str">
        <f>IF(总支出!A3083="","",总支出!A3083)</f>
        <v/>
      </c>
      <c r="B3083" s="7" t="str">
        <f>IF(总支出!B3083="","",总支出!B3083)</f>
        <v/>
      </c>
      <c r="C3083" s="6" t="str">
        <f t="shared" si="336"/>
        <v/>
      </c>
      <c r="D3083" s="6" t="str">
        <f>IF(总支出!C3083="","",总支出!C3083)</f>
        <v/>
      </c>
      <c r="E3083" s="8" t="str">
        <f>IF(总支出!D3083="","",总支出!D3083)</f>
        <v/>
      </c>
      <c r="F3083" s="6" t="str">
        <f>IF(总支出!E3083="","",总支出!E3083)</f>
        <v/>
      </c>
      <c r="G3083" s="6" t="str">
        <f>IF(总支出!H3083="","",总支出!H3083)</f>
        <v/>
      </c>
      <c r="H3083" s="6" t="str">
        <f>IF(总支出!I3083="","自动",总支出!I3083)</f>
        <v>自动</v>
      </c>
      <c r="I3083" s="6" t="str">
        <f>IF(F3083="","",IFERROR(VLOOKUP(F3083,税费设置!$A$15:$B$27,2,FALSE),"含税不明"))</f>
        <v/>
      </c>
      <c r="J3083" s="6" t="str">
        <f t="shared" si="337"/>
        <v/>
      </c>
      <c r="K3083" s="6" t="str">
        <f>IF(AND(税费设置!$B$5="是",G3083="个人支出",J3083="应税"),"是","否")</f>
        <v>否</v>
      </c>
      <c r="L3083" s="8">
        <f t="shared" si="338"/>
        <v>0</v>
      </c>
      <c r="M3083" s="8">
        <f t="shared" si="339"/>
        <v>0</v>
      </c>
      <c r="N3083" s="8">
        <f t="shared" si="340"/>
        <v>0</v>
      </c>
      <c r="O3083" s="8">
        <f t="shared" si="341"/>
        <v>0</v>
      </c>
      <c r="P3083" s="8">
        <f>IF(K3083&lt;&gt;"是",0,IF(税费设置!$B$6="是",E3083/(1+税费设置!$B$10),E3083))</f>
        <v>0</v>
      </c>
      <c r="Q3083" s="8">
        <f>IF(K3083&lt;&gt;"是",0,P3083*税费设置!$B$8)</f>
        <v>0</v>
      </c>
      <c r="R3083" s="8">
        <f>IF(K3083&lt;&gt;"是",0,P3083*税费设置!$B$9)</f>
        <v>0</v>
      </c>
      <c r="S3083" s="8">
        <f t="shared" si="342"/>
        <v>0</v>
      </c>
    </row>
    <row r="3084" spans="1:19" ht="13.9">
      <c r="A3084" s="6" t="str">
        <f>IF(总支出!A3084="","",总支出!A3084)</f>
        <v/>
      </c>
      <c r="B3084" s="7" t="str">
        <f>IF(总支出!B3084="","",总支出!B3084)</f>
        <v/>
      </c>
      <c r="C3084" s="6" t="str">
        <f t="shared" si="336"/>
        <v/>
      </c>
      <c r="D3084" s="6" t="str">
        <f>IF(总支出!C3084="","",总支出!C3084)</f>
        <v/>
      </c>
      <c r="E3084" s="8" t="str">
        <f>IF(总支出!D3084="","",总支出!D3084)</f>
        <v/>
      </c>
      <c r="F3084" s="6" t="str">
        <f>IF(总支出!E3084="","",总支出!E3084)</f>
        <v/>
      </c>
      <c r="G3084" s="6" t="str">
        <f>IF(总支出!H3084="","",总支出!H3084)</f>
        <v/>
      </c>
      <c r="H3084" s="6" t="str">
        <f>IF(总支出!I3084="","自动",总支出!I3084)</f>
        <v>自动</v>
      </c>
      <c r="I3084" s="6" t="str">
        <f>IF(F3084="","",IFERROR(VLOOKUP(F3084,税费设置!$A$15:$B$27,2,FALSE),"含税不明"))</f>
        <v/>
      </c>
      <c r="J3084" s="6" t="str">
        <f t="shared" si="337"/>
        <v/>
      </c>
      <c r="K3084" s="6" t="str">
        <f>IF(AND(税费设置!$B$5="是",G3084="个人支出",J3084="应税"),"是","否")</f>
        <v>否</v>
      </c>
      <c r="L3084" s="8">
        <f t="shared" si="338"/>
        <v>0</v>
      </c>
      <c r="M3084" s="8">
        <f t="shared" si="339"/>
        <v>0</v>
      </c>
      <c r="N3084" s="8">
        <f t="shared" si="340"/>
        <v>0</v>
      </c>
      <c r="O3084" s="8">
        <f t="shared" si="341"/>
        <v>0</v>
      </c>
      <c r="P3084" s="8">
        <f>IF(K3084&lt;&gt;"是",0,IF(税费设置!$B$6="是",E3084/(1+税费设置!$B$10),E3084))</f>
        <v>0</v>
      </c>
      <c r="Q3084" s="8">
        <f>IF(K3084&lt;&gt;"是",0,P3084*税费设置!$B$8)</f>
        <v>0</v>
      </c>
      <c r="R3084" s="8">
        <f>IF(K3084&lt;&gt;"是",0,P3084*税费设置!$B$9)</f>
        <v>0</v>
      </c>
      <c r="S3084" s="8">
        <f t="shared" si="342"/>
        <v>0</v>
      </c>
    </row>
    <row r="3085" spans="1:19" ht="13.9">
      <c r="A3085" s="6" t="str">
        <f>IF(总支出!A3085="","",总支出!A3085)</f>
        <v/>
      </c>
      <c r="B3085" s="7" t="str">
        <f>IF(总支出!B3085="","",总支出!B3085)</f>
        <v/>
      </c>
      <c r="C3085" s="6" t="str">
        <f t="shared" si="336"/>
        <v/>
      </c>
      <c r="D3085" s="6" t="str">
        <f>IF(总支出!C3085="","",总支出!C3085)</f>
        <v/>
      </c>
      <c r="E3085" s="8" t="str">
        <f>IF(总支出!D3085="","",总支出!D3085)</f>
        <v/>
      </c>
      <c r="F3085" s="6" t="str">
        <f>IF(总支出!E3085="","",总支出!E3085)</f>
        <v/>
      </c>
      <c r="G3085" s="6" t="str">
        <f>IF(总支出!H3085="","",总支出!H3085)</f>
        <v/>
      </c>
      <c r="H3085" s="6" t="str">
        <f>IF(总支出!I3085="","自动",总支出!I3085)</f>
        <v>自动</v>
      </c>
      <c r="I3085" s="6" t="str">
        <f>IF(F3085="","",IFERROR(VLOOKUP(F3085,税费设置!$A$15:$B$27,2,FALSE),"含税不明"))</f>
        <v/>
      </c>
      <c r="J3085" s="6" t="str">
        <f t="shared" si="337"/>
        <v/>
      </c>
      <c r="K3085" s="6" t="str">
        <f>IF(AND(税费设置!$B$5="是",G3085="个人支出",J3085="应税"),"是","否")</f>
        <v>否</v>
      </c>
      <c r="L3085" s="8">
        <f t="shared" si="338"/>
        <v>0</v>
      </c>
      <c r="M3085" s="8">
        <f t="shared" si="339"/>
        <v>0</v>
      </c>
      <c r="N3085" s="8">
        <f t="shared" si="340"/>
        <v>0</v>
      </c>
      <c r="O3085" s="8">
        <f t="shared" si="341"/>
        <v>0</v>
      </c>
      <c r="P3085" s="8">
        <f>IF(K3085&lt;&gt;"是",0,IF(税费设置!$B$6="是",E3085/(1+税费设置!$B$10),E3085))</f>
        <v>0</v>
      </c>
      <c r="Q3085" s="8">
        <f>IF(K3085&lt;&gt;"是",0,P3085*税费设置!$B$8)</f>
        <v>0</v>
      </c>
      <c r="R3085" s="8">
        <f>IF(K3085&lt;&gt;"是",0,P3085*税费设置!$B$9)</f>
        <v>0</v>
      </c>
      <c r="S3085" s="8">
        <f t="shared" si="342"/>
        <v>0</v>
      </c>
    </row>
    <row r="3086" spans="1:19" ht="13.9">
      <c r="A3086" s="6" t="str">
        <f>IF(总支出!A3086="","",总支出!A3086)</f>
        <v/>
      </c>
      <c r="B3086" s="7" t="str">
        <f>IF(总支出!B3086="","",总支出!B3086)</f>
        <v/>
      </c>
      <c r="C3086" s="6" t="str">
        <f t="shared" si="336"/>
        <v/>
      </c>
      <c r="D3086" s="6" t="str">
        <f>IF(总支出!C3086="","",总支出!C3086)</f>
        <v/>
      </c>
      <c r="E3086" s="8" t="str">
        <f>IF(总支出!D3086="","",总支出!D3086)</f>
        <v/>
      </c>
      <c r="F3086" s="6" t="str">
        <f>IF(总支出!E3086="","",总支出!E3086)</f>
        <v/>
      </c>
      <c r="G3086" s="6" t="str">
        <f>IF(总支出!H3086="","",总支出!H3086)</f>
        <v/>
      </c>
      <c r="H3086" s="6" t="str">
        <f>IF(总支出!I3086="","自动",总支出!I3086)</f>
        <v>自动</v>
      </c>
      <c r="I3086" s="6" t="str">
        <f>IF(F3086="","",IFERROR(VLOOKUP(F3086,税费设置!$A$15:$B$27,2,FALSE),"含税不明"))</f>
        <v/>
      </c>
      <c r="J3086" s="6" t="str">
        <f t="shared" si="337"/>
        <v/>
      </c>
      <c r="K3086" s="6" t="str">
        <f>IF(AND(税费设置!$B$5="是",G3086="个人支出",J3086="应税"),"是","否")</f>
        <v>否</v>
      </c>
      <c r="L3086" s="8">
        <f t="shared" si="338"/>
        <v>0</v>
      </c>
      <c r="M3086" s="8">
        <f t="shared" si="339"/>
        <v>0</v>
      </c>
      <c r="N3086" s="8">
        <f t="shared" si="340"/>
        <v>0</v>
      </c>
      <c r="O3086" s="8">
        <f t="shared" si="341"/>
        <v>0</v>
      </c>
      <c r="P3086" s="8">
        <f>IF(K3086&lt;&gt;"是",0,IF(税费设置!$B$6="是",E3086/(1+税费设置!$B$10),E3086))</f>
        <v>0</v>
      </c>
      <c r="Q3086" s="8">
        <f>IF(K3086&lt;&gt;"是",0,P3086*税费设置!$B$8)</f>
        <v>0</v>
      </c>
      <c r="R3086" s="8">
        <f>IF(K3086&lt;&gt;"是",0,P3086*税费设置!$B$9)</f>
        <v>0</v>
      </c>
      <c r="S3086" s="8">
        <f t="shared" si="342"/>
        <v>0</v>
      </c>
    </row>
    <row r="3087" spans="1:19" ht="13.9">
      <c r="A3087" s="6" t="str">
        <f>IF(总支出!A3087="","",总支出!A3087)</f>
        <v/>
      </c>
      <c r="B3087" s="7" t="str">
        <f>IF(总支出!B3087="","",总支出!B3087)</f>
        <v/>
      </c>
      <c r="C3087" s="6" t="str">
        <f t="shared" si="336"/>
        <v/>
      </c>
      <c r="D3087" s="6" t="str">
        <f>IF(总支出!C3087="","",总支出!C3087)</f>
        <v/>
      </c>
      <c r="E3087" s="8" t="str">
        <f>IF(总支出!D3087="","",总支出!D3087)</f>
        <v/>
      </c>
      <c r="F3087" s="6" t="str">
        <f>IF(总支出!E3087="","",总支出!E3087)</f>
        <v/>
      </c>
      <c r="G3087" s="6" t="str">
        <f>IF(总支出!H3087="","",总支出!H3087)</f>
        <v/>
      </c>
      <c r="H3087" s="6" t="str">
        <f>IF(总支出!I3087="","自动",总支出!I3087)</f>
        <v>自动</v>
      </c>
      <c r="I3087" s="6" t="str">
        <f>IF(F3087="","",IFERROR(VLOOKUP(F3087,税费设置!$A$15:$B$27,2,FALSE),"含税不明"))</f>
        <v/>
      </c>
      <c r="J3087" s="6" t="str">
        <f t="shared" si="337"/>
        <v/>
      </c>
      <c r="K3087" s="6" t="str">
        <f>IF(AND(税费设置!$B$5="是",G3087="个人支出",J3087="应税"),"是","否")</f>
        <v>否</v>
      </c>
      <c r="L3087" s="8">
        <f t="shared" si="338"/>
        <v>0</v>
      </c>
      <c r="M3087" s="8">
        <f t="shared" si="339"/>
        <v>0</v>
      </c>
      <c r="N3087" s="8">
        <f t="shared" si="340"/>
        <v>0</v>
      </c>
      <c r="O3087" s="8">
        <f t="shared" si="341"/>
        <v>0</v>
      </c>
      <c r="P3087" s="8">
        <f>IF(K3087&lt;&gt;"是",0,IF(税费设置!$B$6="是",E3087/(1+税费设置!$B$10),E3087))</f>
        <v>0</v>
      </c>
      <c r="Q3087" s="8">
        <f>IF(K3087&lt;&gt;"是",0,P3087*税费设置!$B$8)</f>
        <v>0</v>
      </c>
      <c r="R3087" s="8">
        <f>IF(K3087&lt;&gt;"是",0,P3087*税费设置!$B$9)</f>
        <v>0</v>
      </c>
      <c r="S3087" s="8">
        <f t="shared" si="342"/>
        <v>0</v>
      </c>
    </row>
    <row r="3088" spans="1:19" ht="13.9">
      <c r="A3088" s="6" t="str">
        <f>IF(总支出!A3088="","",总支出!A3088)</f>
        <v/>
      </c>
      <c r="B3088" s="7" t="str">
        <f>IF(总支出!B3088="","",总支出!B3088)</f>
        <v/>
      </c>
      <c r="C3088" s="6" t="str">
        <f t="shared" si="336"/>
        <v/>
      </c>
      <c r="D3088" s="6" t="str">
        <f>IF(总支出!C3088="","",总支出!C3088)</f>
        <v/>
      </c>
      <c r="E3088" s="8" t="str">
        <f>IF(总支出!D3088="","",总支出!D3088)</f>
        <v/>
      </c>
      <c r="F3088" s="6" t="str">
        <f>IF(总支出!E3088="","",总支出!E3088)</f>
        <v/>
      </c>
      <c r="G3088" s="6" t="str">
        <f>IF(总支出!H3088="","",总支出!H3088)</f>
        <v/>
      </c>
      <c r="H3088" s="6" t="str">
        <f>IF(总支出!I3088="","自动",总支出!I3088)</f>
        <v>自动</v>
      </c>
      <c r="I3088" s="6" t="str">
        <f>IF(F3088="","",IFERROR(VLOOKUP(F3088,税费设置!$A$15:$B$27,2,FALSE),"含税不明"))</f>
        <v/>
      </c>
      <c r="J3088" s="6" t="str">
        <f t="shared" si="337"/>
        <v/>
      </c>
      <c r="K3088" s="6" t="str">
        <f>IF(AND(税费设置!$B$5="是",G3088="个人支出",J3088="应税"),"是","否")</f>
        <v>否</v>
      </c>
      <c r="L3088" s="8">
        <f t="shared" si="338"/>
        <v>0</v>
      </c>
      <c r="M3088" s="8">
        <f t="shared" si="339"/>
        <v>0</v>
      </c>
      <c r="N3088" s="8">
        <f t="shared" si="340"/>
        <v>0</v>
      </c>
      <c r="O3088" s="8">
        <f t="shared" si="341"/>
        <v>0</v>
      </c>
      <c r="P3088" s="8">
        <f>IF(K3088&lt;&gt;"是",0,IF(税费设置!$B$6="是",E3088/(1+税费设置!$B$10),E3088))</f>
        <v>0</v>
      </c>
      <c r="Q3088" s="8">
        <f>IF(K3088&lt;&gt;"是",0,P3088*税费设置!$B$8)</f>
        <v>0</v>
      </c>
      <c r="R3088" s="8">
        <f>IF(K3088&lt;&gt;"是",0,P3088*税费设置!$B$9)</f>
        <v>0</v>
      </c>
      <c r="S3088" s="8">
        <f t="shared" si="342"/>
        <v>0</v>
      </c>
    </row>
    <row r="3089" spans="1:19" ht="13.9">
      <c r="A3089" s="6" t="str">
        <f>IF(总支出!A3089="","",总支出!A3089)</f>
        <v/>
      </c>
      <c r="B3089" s="7" t="str">
        <f>IF(总支出!B3089="","",总支出!B3089)</f>
        <v/>
      </c>
      <c r="C3089" s="6" t="str">
        <f t="shared" si="336"/>
        <v/>
      </c>
      <c r="D3089" s="6" t="str">
        <f>IF(总支出!C3089="","",总支出!C3089)</f>
        <v/>
      </c>
      <c r="E3089" s="8" t="str">
        <f>IF(总支出!D3089="","",总支出!D3089)</f>
        <v/>
      </c>
      <c r="F3089" s="6" t="str">
        <f>IF(总支出!E3089="","",总支出!E3089)</f>
        <v/>
      </c>
      <c r="G3089" s="6" t="str">
        <f>IF(总支出!H3089="","",总支出!H3089)</f>
        <v/>
      </c>
      <c r="H3089" s="6" t="str">
        <f>IF(总支出!I3089="","自动",总支出!I3089)</f>
        <v>自动</v>
      </c>
      <c r="I3089" s="6" t="str">
        <f>IF(F3089="","",IFERROR(VLOOKUP(F3089,税费设置!$A$15:$B$27,2,FALSE),"含税不明"))</f>
        <v/>
      </c>
      <c r="J3089" s="6" t="str">
        <f t="shared" si="337"/>
        <v/>
      </c>
      <c r="K3089" s="6" t="str">
        <f>IF(AND(税费设置!$B$5="是",G3089="个人支出",J3089="应税"),"是","否")</f>
        <v>否</v>
      </c>
      <c r="L3089" s="8">
        <f t="shared" si="338"/>
        <v>0</v>
      </c>
      <c r="M3089" s="8">
        <f t="shared" si="339"/>
        <v>0</v>
      </c>
      <c r="N3089" s="8">
        <f t="shared" si="340"/>
        <v>0</v>
      </c>
      <c r="O3089" s="8">
        <f t="shared" si="341"/>
        <v>0</v>
      </c>
      <c r="P3089" s="8">
        <f>IF(K3089&lt;&gt;"是",0,IF(税费设置!$B$6="是",E3089/(1+税费设置!$B$10),E3089))</f>
        <v>0</v>
      </c>
      <c r="Q3089" s="8">
        <f>IF(K3089&lt;&gt;"是",0,P3089*税费设置!$B$8)</f>
        <v>0</v>
      </c>
      <c r="R3089" s="8">
        <f>IF(K3089&lt;&gt;"是",0,P3089*税费设置!$B$9)</f>
        <v>0</v>
      </c>
      <c r="S3089" s="8">
        <f t="shared" si="342"/>
        <v>0</v>
      </c>
    </row>
    <row r="3090" spans="1:19" ht="13.9">
      <c r="A3090" s="6" t="str">
        <f>IF(总支出!A3090="","",总支出!A3090)</f>
        <v/>
      </c>
      <c r="B3090" s="7" t="str">
        <f>IF(总支出!B3090="","",总支出!B3090)</f>
        <v/>
      </c>
      <c r="C3090" s="6" t="str">
        <f t="shared" si="336"/>
        <v/>
      </c>
      <c r="D3090" s="6" t="str">
        <f>IF(总支出!C3090="","",总支出!C3090)</f>
        <v/>
      </c>
      <c r="E3090" s="8" t="str">
        <f>IF(总支出!D3090="","",总支出!D3090)</f>
        <v/>
      </c>
      <c r="F3090" s="6" t="str">
        <f>IF(总支出!E3090="","",总支出!E3090)</f>
        <v/>
      </c>
      <c r="G3090" s="6" t="str">
        <f>IF(总支出!H3090="","",总支出!H3090)</f>
        <v/>
      </c>
      <c r="H3090" s="6" t="str">
        <f>IF(总支出!I3090="","自动",总支出!I3090)</f>
        <v>自动</v>
      </c>
      <c r="I3090" s="6" t="str">
        <f>IF(F3090="","",IFERROR(VLOOKUP(F3090,税费设置!$A$15:$B$27,2,FALSE),"含税不明"))</f>
        <v/>
      </c>
      <c r="J3090" s="6" t="str">
        <f t="shared" si="337"/>
        <v/>
      </c>
      <c r="K3090" s="6" t="str">
        <f>IF(AND(税费设置!$B$5="是",G3090="个人支出",J3090="应税"),"是","否")</f>
        <v>否</v>
      </c>
      <c r="L3090" s="8">
        <f t="shared" si="338"/>
        <v>0</v>
      </c>
      <c r="M3090" s="8">
        <f t="shared" si="339"/>
        <v>0</v>
      </c>
      <c r="N3090" s="8">
        <f t="shared" si="340"/>
        <v>0</v>
      </c>
      <c r="O3090" s="8">
        <f t="shared" si="341"/>
        <v>0</v>
      </c>
      <c r="P3090" s="8">
        <f>IF(K3090&lt;&gt;"是",0,IF(税费设置!$B$6="是",E3090/(1+税费设置!$B$10),E3090))</f>
        <v>0</v>
      </c>
      <c r="Q3090" s="8">
        <f>IF(K3090&lt;&gt;"是",0,P3090*税费设置!$B$8)</f>
        <v>0</v>
      </c>
      <c r="R3090" s="8">
        <f>IF(K3090&lt;&gt;"是",0,P3090*税费设置!$B$9)</f>
        <v>0</v>
      </c>
      <c r="S3090" s="8">
        <f t="shared" si="342"/>
        <v>0</v>
      </c>
    </row>
    <row r="3091" spans="1:19" ht="13.9">
      <c r="A3091" s="6" t="str">
        <f>IF(总支出!A3091="","",总支出!A3091)</f>
        <v/>
      </c>
      <c r="B3091" s="7" t="str">
        <f>IF(总支出!B3091="","",总支出!B3091)</f>
        <v/>
      </c>
      <c r="C3091" s="6" t="str">
        <f t="shared" si="336"/>
        <v/>
      </c>
      <c r="D3091" s="6" t="str">
        <f>IF(总支出!C3091="","",总支出!C3091)</f>
        <v/>
      </c>
      <c r="E3091" s="8" t="str">
        <f>IF(总支出!D3091="","",总支出!D3091)</f>
        <v/>
      </c>
      <c r="F3091" s="6" t="str">
        <f>IF(总支出!E3091="","",总支出!E3091)</f>
        <v/>
      </c>
      <c r="G3091" s="6" t="str">
        <f>IF(总支出!H3091="","",总支出!H3091)</f>
        <v/>
      </c>
      <c r="H3091" s="6" t="str">
        <f>IF(总支出!I3091="","自动",总支出!I3091)</f>
        <v>自动</v>
      </c>
      <c r="I3091" s="6" t="str">
        <f>IF(F3091="","",IFERROR(VLOOKUP(F3091,税费设置!$A$15:$B$27,2,FALSE),"含税不明"))</f>
        <v/>
      </c>
      <c r="J3091" s="6" t="str">
        <f t="shared" si="337"/>
        <v/>
      </c>
      <c r="K3091" s="6" t="str">
        <f>IF(AND(税费设置!$B$5="是",G3091="个人支出",J3091="应税"),"是","否")</f>
        <v>否</v>
      </c>
      <c r="L3091" s="8">
        <f t="shared" si="338"/>
        <v>0</v>
      </c>
      <c r="M3091" s="8">
        <f t="shared" si="339"/>
        <v>0</v>
      </c>
      <c r="N3091" s="8">
        <f t="shared" si="340"/>
        <v>0</v>
      </c>
      <c r="O3091" s="8">
        <f t="shared" si="341"/>
        <v>0</v>
      </c>
      <c r="P3091" s="8">
        <f>IF(K3091&lt;&gt;"是",0,IF(税费设置!$B$6="是",E3091/(1+税费设置!$B$10),E3091))</f>
        <v>0</v>
      </c>
      <c r="Q3091" s="8">
        <f>IF(K3091&lt;&gt;"是",0,P3091*税费设置!$B$8)</f>
        <v>0</v>
      </c>
      <c r="R3091" s="8">
        <f>IF(K3091&lt;&gt;"是",0,P3091*税费设置!$B$9)</f>
        <v>0</v>
      </c>
      <c r="S3091" s="8">
        <f t="shared" si="342"/>
        <v>0</v>
      </c>
    </row>
    <row r="3092" spans="1:19" ht="13.9">
      <c r="A3092" s="6" t="str">
        <f>IF(总支出!A3092="","",总支出!A3092)</f>
        <v/>
      </c>
      <c r="B3092" s="7" t="str">
        <f>IF(总支出!B3092="","",总支出!B3092)</f>
        <v/>
      </c>
      <c r="C3092" s="6" t="str">
        <f t="shared" si="336"/>
        <v/>
      </c>
      <c r="D3092" s="6" t="str">
        <f>IF(总支出!C3092="","",总支出!C3092)</f>
        <v/>
      </c>
      <c r="E3092" s="8" t="str">
        <f>IF(总支出!D3092="","",总支出!D3092)</f>
        <v/>
      </c>
      <c r="F3092" s="6" t="str">
        <f>IF(总支出!E3092="","",总支出!E3092)</f>
        <v/>
      </c>
      <c r="G3092" s="6" t="str">
        <f>IF(总支出!H3092="","",总支出!H3092)</f>
        <v/>
      </c>
      <c r="H3092" s="6" t="str">
        <f>IF(总支出!I3092="","自动",总支出!I3092)</f>
        <v>自动</v>
      </c>
      <c r="I3092" s="6" t="str">
        <f>IF(F3092="","",IFERROR(VLOOKUP(F3092,税费设置!$A$15:$B$27,2,FALSE),"含税不明"))</f>
        <v/>
      </c>
      <c r="J3092" s="6" t="str">
        <f t="shared" si="337"/>
        <v/>
      </c>
      <c r="K3092" s="6" t="str">
        <f>IF(AND(税费设置!$B$5="是",G3092="个人支出",J3092="应税"),"是","否")</f>
        <v>否</v>
      </c>
      <c r="L3092" s="8">
        <f t="shared" si="338"/>
        <v>0</v>
      </c>
      <c r="M3092" s="8">
        <f t="shared" si="339"/>
        <v>0</v>
      </c>
      <c r="N3092" s="8">
        <f t="shared" si="340"/>
        <v>0</v>
      </c>
      <c r="O3092" s="8">
        <f t="shared" si="341"/>
        <v>0</v>
      </c>
      <c r="P3092" s="8">
        <f>IF(K3092&lt;&gt;"是",0,IF(税费设置!$B$6="是",E3092/(1+税费设置!$B$10),E3092))</f>
        <v>0</v>
      </c>
      <c r="Q3092" s="8">
        <f>IF(K3092&lt;&gt;"是",0,P3092*税费设置!$B$8)</f>
        <v>0</v>
      </c>
      <c r="R3092" s="8">
        <f>IF(K3092&lt;&gt;"是",0,P3092*税费设置!$B$9)</f>
        <v>0</v>
      </c>
      <c r="S3092" s="8">
        <f t="shared" si="342"/>
        <v>0</v>
      </c>
    </row>
    <row r="3093" spans="1:19" ht="13.9">
      <c r="A3093" s="6" t="str">
        <f>IF(总支出!A3093="","",总支出!A3093)</f>
        <v/>
      </c>
      <c r="B3093" s="7" t="str">
        <f>IF(总支出!B3093="","",总支出!B3093)</f>
        <v/>
      </c>
      <c r="C3093" s="6" t="str">
        <f t="shared" si="336"/>
        <v/>
      </c>
      <c r="D3093" s="6" t="str">
        <f>IF(总支出!C3093="","",总支出!C3093)</f>
        <v/>
      </c>
      <c r="E3093" s="8" t="str">
        <f>IF(总支出!D3093="","",总支出!D3093)</f>
        <v/>
      </c>
      <c r="F3093" s="6" t="str">
        <f>IF(总支出!E3093="","",总支出!E3093)</f>
        <v/>
      </c>
      <c r="G3093" s="6" t="str">
        <f>IF(总支出!H3093="","",总支出!H3093)</f>
        <v/>
      </c>
      <c r="H3093" s="6" t="str">
        <f>IF(总支出!I3093="","自动",总支出!I3093)</f>
        <v>自动</v>
      </c>
      <c r="I3093" s="6" t="str">
        <f>IF(F3093="","",IFERROR(VLOOKUP(F3093,税费设置!$A$15:$B$27,2,FALSE),"含税不明"))</f>
        <v/>
      </c>
      <c r="J3093" s="6" t="str">
        <f t="shared" si="337"/>
        <v/>
      </c>
      <c r="K3093" s="6" t="str">
        <f>IF(AND(税费设置!$B$5="是",G3093="个人支出",J3093="应税"),"是","否")</f>
        <v>否</v>
      </c>
      <c r="L3093" s="8">
        <f t="shared" si="338"/>
        <v>0</v>
      </c>
      <c r="M3093" s="8">
        <f t="shared" si="339"/>
        <v>0</v>
      </c>
      <c r="N3093" s="8">
        <f t="shared" si="340"/>
        <v>0</v>
      </c>
      <c r="O3093" s="8">
        <f t="shared" si="341"/>
        <v>0</v>
      </c>
      <c r="P3093" s="8">
        <f>IF(K3093&lt;&gt;"是",0,IF(税费设置!$B$6="是",E3093/(1+税费设置!$B$10),E3093))</f>
        <v>0</v>
      </c>
      <c r="Q3093" s="8">
        <f>IF(K3093&lt;&gt;"是",0,P3093*税费设置!$B$8)</f>
        <v>0</v>
      </c>
      <c r="R3093" s="8">
        <f>IF(K3093&lt;&gt;"是",0,P3093*税费设置!$B$9)</f>
        <v>0</v>
      </c>
      <c r="S3093" s="8">
        <f t="shared" si="342"/>
        <v>0</v>
      </c>
    </row>
    <row r="3094" spans="1:19" ht="13.9">
      <c r="A3094" s="6" t="str">
        <f>IF(总支出!A3094="","",总支出!A3094)</f>
        <v/>
      </c>
      <c r="B3094" s="7" t="str">
        <f>IF(总支出!B3094="","",总支出!B3094)</f>
        <v/>
      </c>
      <c r="C3094" s="6" t="str">
        <f t="shared" si="336"/>
        <v/>
      </c>
      <c r="D3094" s="6" t="str">
        <f>IF(总支出!C3094="","",总支出!C3094)</f>
        <v/>
      </c>
      <c r="E3094" s="8" t="str">
        <f>IF(总支出!D3094="","",总支出!D3094)</f>
        <v/>
      </c>
      <c r="F3094" s="6" t="str">
        <f>IF(总支出!E3094="","",总支出!E3094)</f>
        <v/>
      </c>
      <c r="G3094" s="6" t="str">
        <f>IF(总支出!H3094="","",总支出!H3094)</f>
        <v/>
      </c>
      <c r="H3094" s="6" t="str">
        <f>IF(总支出!I3094="","自动",总支出!I3094)</f>
        <v>自动</v>
      </c>
      <c r="I3094" s="6" t="str">
        <f>IF(F3094="","",IFERROR(VLOOKUP(F3094,税费设置!$A$15:$B$27,2,FALSE),"含税不明"))</f>
        <v/>
      </c>
      <c r="J3094" s="6" t="str">
        <f t="shared" si="337"/>
        <v/>
      </c>
      <c r="K3094" s="6" t="str">
        <f>IF(AND(税费设置!$B$5="是",G3094="个人支出",J3094="应税"),"是","否")</f>
        <v>否</v>
      </c>
      <c r="L3094" s="8">
        <f t="shared" si="338"/>
        <v>0</v>
      </c>
      <c r="M3094" s="8">
        <f t="shared" si="339"/>
        <v>0</v>
      </c>
      <c r="N3094" s="8">
        <f t="shared" si="340"/>
        <v>0</v>
      </c>
      <c r="O3094" s="8">
        <f t="shared" si="341"/>
        <v>0</v>
      </c>
      <c r="P3094" s="8">
        <f>IF(K3094&lt;&gt;"是",0,IF(税费设置!$B$6="是",E3094/(1+税费设置!$B$10),E3094))</f>
        <v>0</v>
      </c>
      <c r="Q3094" s="8">
        <f>IF(K3094&lt;&gt;"是",0,P3094*税费设置!$B$8)</f>
        <v>0</v>
      </c>
      <c r="R3094" s="8">
        <f>IF(K3094&lt;&gt;"是",0,P3094*税费设置!$B$9)</f>
        <v>0</v>
      </c>
      <c r="S3094" s="8">
        <f t="shared" si="342"/>
        <v>0</v>
      </c>
    </row>
    <row r="3095" spans="1:19" ht="13.9">
      <c r="A3095" s="6" t="str">
        <f>IF(总支出!A3095="","",总支出!A3095)</f>
        <v/>
      </c>
      <c r="B3095" s="7" t="str">
        <f>IF(总支出!B3095="","",总支出!B3095)</f>
        <v/>
      </c>
      <c r="C3095" s="6" t="str">
        <f t="shared" si="336"/>
        <v/>
      </c>
      <c r="D3095" s="6" t="str">
        <f>IF(总支出!C3095="","",总支出!C3095)</f>
        <v/>
      </c>
      <c r="E3095" s="8" t="str">
        <f>IF(总支出!D3095="","",总支出!D3095)</f>
        <v/>
      </c>
      <c r="F3095" s="6" t="str">
        <f>IF(总支出!E3095="","",总支出!E3095)</f>
        <v/>
      </c>
      <c r="G3095" s="6" t="str">
        <f>IF(总支出!H3095="","",总支出!H3095)</f>
        <v/>
      </c>
      <c r="H3095" s="6" t="str">
        <f>IF(总支出!I3095="","自动",总支出!I3095)</f>
        <v>自动</v>
      </c>
      <c r="I3095" s="6" t="str">
        <f>IF(F3095="","",IFERROR(VLOOKUP(F3095,税费设置!$A$15:$B$27,2,FALSE),"含税不明"))</f>
        <v/>
      </c>
      <c r="J3095" s="6" t="str">
        <f t="shared" si="337"/>
        <v/>
      </c>
      <c r="K3095" s="6" t="str">
        <f>IF(AND(税费设置!$B$5="是",G3095="个人支出",J3095="应税"),"是","否")</f>
        <v>否</v>
      </c>
      <c r="L3095" s="8">
        <f t="shared" si="338"/>
        <v>0</v>
      </c>
      <c r="M3095" s="8">
        <f t="shared" si="339"/>
        <v>0</v>
      </c>
      <c r="N3095" s="8">
        <f t="shared" si="340"/>
        <v>0</v>
      </c>
      <c r="O3095" s="8">
        <f t="shared" si="341"/>
        <v>0</v>
      </c>
      <c r="P3095" s="8">
        <f>IF(K3095&lt;&gt;"是",0,IF(税费设置!$B$6="是",E3095/(1+税费设置!$B$10),E3095))</f>
        <v>0</v>
      </c>
      <c r="Q3095" s="8">
        <f>IF(K3095&lt;&gt;"是",0,P3095*税费设置!$B$8)</f>
        <v>0</v>
      </c>
      <c r="R3095" s="8">
        <f>IF(K3095&lt;&gt;"是",0,P3095*税费设置!$B$9)</f>
        <v>0</v>
      </c>
      <c r="S3095" s="8">
        <f t="shared" si="342"/>
        <v>0</v>
      </c>
    </row>
    <row r="3096" spans="1:19" ht="13.9">
      <c r="A3096" s="6" t="str">
        <f>IF(总支出!A3096="","",总支出!A3096)</f>
        <v/>
      </c>
      <c r="B3096" s="7" t="str">
        <f>IF(总支出!B3096="","",总支出!B3096)</f>
        <v/>
      </c>
      <c r="C3096" s="6" t="str">
        <f t="shared" si="336"/>
        <v/>
      </c>
      <c r="D3096" s="6" t="str">
        <f>IF(总支出!C3096="","",总支出!C3096)</f>
        <v/>
      </c>
      <c r="E3096" s="8" t="str">
        <f>IF(总支出!D3096="","",总支出!D3096)</f>
        <v/>
      </c>
      <c r="F3096" s="6" t="str">
        <f>IF(总支出!E3096="","",总支出!E3096)</f>
        <v/>
      </c>
      <c r="G3096" s="6" t="str">
        <f>IF(总支出!H3096="","",总支出!H3096)</f>
        <v/>
      </c>
      <c r="H3096" s="6" t="str">
        <f>IF(总支出!I3096="","自动",总支出!I3096)</f>
        <v>自动</v>
      </c>
      <c r="I3096" s="6" t="str">
        <f>IF(F3096="","",IFERROR(VLOOKUP(F3096,税费设置!$A$15:$B$27,2,FALSE),"含税不明"))</f>
        <v/>
      </c>
      <c r="J3096" s="6" t="str">
        <f t="shared" si="337"/>
        <v/>
      </c>
      <c r="K3096" s="6" t="str">
        <f>IF(AND(税费设置!$B$5="是",G3096="个人支出",J3096="应税"),"是","否")</f>
        <v>否</v>
      </c>
      <c r="L3096" s="8">
        <f t="shared" si="338"/>
        <v>0</v>
      </c>
      <c r="M3096" s="8">
        <f t="shared" si="339"/>
        <v>0</v>
      </c>
      <c r="N3096" s="8">
        <f t="shared" si="340"/>
        <v>0</v>
      </c>
      <c r="O3096" s="8">
        <f t="shared" si="341"/>
        <v>0</v>
      </c>
      <c r="P3096" s="8">
        <f>IF(K3096&lt;&gt;"是",0,IF(税费设置!$B$6="是",E3096/(1+税费设置!$B$10),E3096))</f>
        <v>0</v>
      </c>
      <c r="Q3096" s="8">
        <f>IF(K3096&lt;&gt;"是",0,P3096*税费设置!$B$8)</f>
        <v>0</v>
      </c>
      <c r="R3096" s="8">
        <f>IF(K3096&lt;&gt;"是",0,P3096*税费设置!$B$9)</f>
        <v>0</v>
      </c>
      <c r="S3096" s="8">
        <f t="shared" si="342"/>
        <v>0</v>
      </c>
    </row>
    <row r="3097" spans="1:19" ht="13.9">
      <c r="A3097" s="6" t="str">
        <f>IF(总支出!A3097="","",总支出!A3097)</f>
        <v/>
      </c>
      <c r="B3097" s="7" t="str">
        <f>IF(总支出!B3097="","",总支出!B3097)</f>
        <v/>
      </c>
      <c r="C3097" s="6" t="str">
        <f t="shared" si="336"/>
        <v/>
      </c>
      <c r="D3097" s="6" t="str">
        <f>IF(总支出!C3097="","",总支出!C3097)</f>
        <v/>
      </c>
      <c r="E3097" s="8" t="str">
        <f>IF(总支出!D3097="","",总支出!D3097)</f>
        <v/>
      </c>
      <c r="F3097" s="6" t="str">
        <f>IF(总支出!E3097="","",总支出!E3097)</f>
        <v/>
      </c>
      <c r="G3097" s="6" t="str">
        <f>IF(总支出!H3097="","",总支出!H3097)</f>
        <v/>
      </c>
      <c r="H3097" s="6" t="str">
        <f>IF(总支出!I3097="","自动",总支出!I3097)</f>
        <v>自动</v>
      </c>
      <c r="I3097" s="6" t="str">
        <f>IF(F3097="","",IFERROR(VLOOKUP(F3097,税费设置!$A$15:$B$27,2,FALSE),"含税不明"))</f>
        <v/>
      </c>
      <c r="J3097" s="6" t="str">
        <f t="shared" si="337"/>
        <v/>
      </c>
      <c r="K3097" s="6" t="str">
        <f>IF(AND(税费设置!$B$5="是",G3097="个人支出",J3097="应税"),"是","否")</f>
        <v>否</v>
      </c>
      <c r="L3097" s="8">
        <f t="shared" si="338"/>
        <v>0</v>
      </c>
      <c r="M3097" s="8">
        <f t="shared" si="339"/>
        <v>0</v>
      </c>
      <c r="N3097" s="8">
        <f t="shared" si="340"/>
        <v>0</v>
      </c>
      <c r="O3097" s="8">
        <f t="shared" si="341"/>
        <v>0</v>
      </c>
      <c r="P3097" s="8">
        <f>IF(K3097&lt;&gt;"是",0,IF(税费设置!$B$6="是",E3097/(1+税费设置!$B$10),E3097))</f>
        <v>0</v>
      </c>
      <c r="Q3097" s="8">
        <f>IF(K3097&lt;&gt;"是",0,P3097*税费设置!$B$8)</f>
        <v>0</v>
      </c>
      <c r="R3097" s="8">
        <f>IF(K3097&lt;&gt;"是",0,P3097*税费设置!$B$9)</f>
        <v>0</v>
      </c>
      <c r="S3097" s="8">
        <f t="shared" si="342"/>
        <v>0</v>
      </c>
    </row>
    <row r="3098" spans="1:19" ht="13.9">
      <c r="A3098" s="6" t="str">
        <f>IF(总支出!A3098="","",总支出!A3098)</f>
        <v/>
      </c>
      <c r="B3098" s="7" t="str">
        <f>IF(总支出!B3098="","",总支出!B3098)</f>
        <v/>
      </c>
      <c r="C3098" s="6" t="str">
        <f t="shared" si="336"/>
        <v/>
      </c>
      <c r="D3098" s="6" t="str">
        <f>IF(总支出!C3098="","",总支出!C3098)</f>
        <v/>
      </c>
      <c r="E3098" s="8" t="str">
        <f>IF(总支出!D3098="","",总支出!D3098)</f>
        <v/>
      </c>
      <c r="F3098" s="6" t="str">
        <f>IF(总支出!E3098="","",总支出!E3098)</f>
        <v/>
      </c>
      <c r="G3098" s="6" t="str">
        <f>IF(总支出!H3098="","",总支出!H3098)</f>
        <v/>
      </c>
      <c r="H3098" s="6" t="str">
        <f>IF(总支出!I3098="","自动",总支出!I3098)</f>
        <v>自动</v>
      </c>
      <c r="I3098" s="6" t="str">
        <f>IF(F3098="","",IFERROR(VLOOKUP(F3098,税费设置!$A$15:$B$27,2,FALSE),"含税不明"))</f>
        <v/>
      </c>
      <c r="J3098" s="6" t="str">
        <f t="shared" si="337"/>
        <v/>
      </c>
      <c r="K3098" s="6" t="str">
        <f>IF(AND(税费设置!$B$5="是",G3098="个人支出",J3098="应税"),"是","否")</f>
        <v>否</v>
      </c>
      <c r="L3098" s="8">
        <f t="shared" si="338"/>
        <v>0</v>
      </c>
      <c r="M3098" s="8">
        <f t="shared" si="339"/>
        <v>0</v>
      </c>
      <c r="N3098" s="8">
        <f t="shared" si="340"/>
        <v>0</v>
      </c>
      <c r="O3098" s="8">
        <f t="shared" si="341"/>
        <v>0</v>
      </c>
      <c r="P3098" s="8">
        <f>IF(K3098&lt;&gt;"是",0,IF(税费设置!$B$6="是",E3098/(1+税费设置!$B$10),E3098))</f>
        <v>0</v>
      </c>
      <c r="Q3098" s="8">
        <f>IF(K3098&lt;&gt;"是",0,P3098*税费设置!$B$8)</f>
        <v>0</v>
      </c>
      <c r="R3098" s="8">
        <f>IF(K3098&lt;&gt;"是",0,P3098*税费设置!$B$9)</f>
        <v>0</v>
      </c>
      <c r="S3098" s="8">
        <f t="shared" si="342"/>
        <v>0</v>
      </c>
    </row>
    <row r="3099" spans="1:19" ht="13.9">
      <c r="A3099" s="6" t="str">
        <f>IF(总支出!A3099="","",总支出!A3099)</f>
        <v/>
      </c>
      <c r="B3099" s="7" t="str">
        <f>IF(总支出!B3099="","",总支出!B3099)</f>
        <v/>
      </c>
      <c r="C3099" s="6" t="str">
        <f t="shared" si="336"/>
        <v/>
      </c>
      <c r="D3099" s="6" t="str">
        <f>IF(总支出!C3099="","",总支出!C3099)</f>
        <v/>
      </c>
      <c r="E3099" s="8" t="str">
        <f>IF(总支出!D3099="","",总支出!D3099)</f>
        <v/>
      </c>
      <c r="F3099" s="6" t="str">
        <f>IF(总支出!E3099="","",总支出!E3099)</f>
        <v/>
      </c>
      <c r="G3099" s="6" t="str">
        <f>IF(总支出!H3099="","",总支出!H3099)</f>
        <v/>
      </c>
      <c r="H3099" s="6" t="str">
        <f>IF(总支出!I3099="","自动",总支出!I3099)</f>
        <v>自动</v>
      </c>
      <c r="I3099" s="6" t="str">
        <f>IF(F3099="","",IFERROR(VLOOKUP(F3099,税费设置!$A$15:$B$27,2,FALSE),"含税不明"))</f>
        <v/>
      </c>
      <c r="J3099" s="6" t="str">
        <f t="shared" si="337"/>
        <v/>
      </c>
      <c r="K3099" s="6" t="str">
        <f>IF(AND(税费设置!$B$5="是",G3099="个人支出",J3099="应税"),"是","否")</f>
        <v>否</v>
      </c>
      <c r="L3099" s="8">
        <f t="shared" si="338"/>
        <v>0</v>
      </c>
      <c r="M3099" s="8">
        <f t="shared" si="339"/>
        <v>0</v>
      </c>
      <c r="N3099" s="8">
        <f t="shared" si="340"/>
        <v>0</v>
      </c>
      <c r="O3099" s="8">
        <f t="shared" si="341"/>
        <v>0</v>
      </c>
      <c r="P3099" s="8">
        <f>IF(K3099&lt;&gt;"是",0,IF(税费设置!$B$6="是",E3099/(1+税费设置!$B$10),E3099))</f>
        <v>0</v>
      </c>
      <c r="Q3099" s="8">
        <f>IF(K3099&lt;&gt;"是",0,P3099*税费设置!$B$8)</f>
        <v>0</v>
      </c>
      <c r="R3099" s="8">
        <f>IF(K3099&lt;&gt;"是",0,P3099*税费设置!$B$9)</f>
        <v>0</v>
      </c>
      <c r="S3099" s="8">
        <f t="shared" si="342"/>
        <v>0</v>
      </c>
    </row>
    <row r="3100" spans="1:19" ht="13.9">
      <c r="A3100" s="6" t="str">
        <f>IF(总支出!A3100="","",总支出!A3100)</f>
        <v/>
      </c>
      <c r="B3100" s="7" t="str">
        <f>IF(总支出!B3100="","",总支出!B3100)</f>
        <v/>
      </c>
      <c r="C3100" s="6" t="str">
        <f t="shared" si="336"/>
        <v/>
      </c>
      <c r="D3100" s="6" t="str">
        <f>IF(总支出!C3100="","",总支出!C3100)</f>
        <v/>
      </c>
      <c r="E3100" s="8" t="str">
        <f>IF(总支出!D3100="","",总支出!D3100)</f>
        <v/>
      </c>
      <c r="F3100" s="6" t="str">
        <f>IF(总支出!E3100="","",总支出!E3100)</f>
        <v/>
      </c>
      <c r="G3100" s="6" t="str">
        <f>IF(总支出!H3100="","",总支出!H3100)</f>
        <v/>
      </c>
      <c r="H3100" s="6" t="str">
        <f>IF(总支出!I3100="","自动",总支出!I3100)</f>
        <v>自动</v>
      </c>
      <c r="I3100" s="6" t="str">
        <f>IF(F3100="","",IFERROR(VLOOKUP(F3100,税费设置!$A$15:$B$27,2,FALSE),"含税不明"))</f>
        <v/>
      </c>
      <c r="J3100" s="6" t="str">
        <f t="shared" si="337"/>
        <v/>
      </c>
      <c r="K3100" s="6" t="str">
        <f>IF(AND(税费设置!$B$5="是",G3100="个人支出",J3100="应税"),"是","否")</f>
        <v>否</v>
      </c>
      <c r="L3100" s="8">
        <f t="shared" si="338"/>
        <v>0</v>
      </c>
      <c r="M3100" s="8">
        <f t="shared" si="339"/>
        <v>0</v>
      </c>
      <c r="N3100" s="8">
        <f t="shared" si="340"/>
        <v>0</v>
      </c>
      <c r="O3100" s="8">
        <f t="shared" si="341"/>
        <v>0</v>
      </c>
      <c r="P3100" s="8">
        <f>IF(K3100&lt;&gt;"是",0,IF(税费设置!$B$6="是",E3100/(1+税费设置!$B$10),E3100))</f>
        <v>0</v>
      </c>
      <c r="Q3100" s="8">
        <f>IF(K3100&lt;&gt;"是",0,P3100*税费设置!$B$8)</f>
        <v>0</v>
      </c>
      <c r="R3100" s="8">
        <f>IF(K3100&lt;&gt;"是",0,P3100*税费设置!$B$9)</f>
        <v>0</v>
      </c>
      <c r="S3100" s="8">
        <f t="shared" si="342"/>
        <v>0</v>
      </c>
    </row>
    <row r="3101" spans="1:19" ht="13.9">
      <c r="A3101" s="6" t="str">
        <f>IF(总支出!A3101="","",总支出!A3101)</f>
        <v/>
      </c>
      <c r="B3101" s="7" t="str">
        <f>IF(总支出!B3101="","",总支出!B3101)</f>
        <v/>
      </c>
      <c r="C3101" s="6" t="str">
        <f t="shared" si="336"/>
        <v/>
      </c>
      <c r="D3101" s="6" t="str">
        <f>IF(总支出!C3101="","",总支出!C3101)</f>
        <v/>
      </c>
      <c r="E3101" s="8" t="str">
        <f>IF(总支出!D3101="","",总支出!D3101)</f>
        <v/>
      </c>
      <c r="F3101" s="6" t="str">
        <f>IF(总支出!E3101="","",总支出!E3101)</f>
        <v/>
      </c>
      <c r="G3101" s="6" t="str">
        <f>IF(总支出!H3101="","",总支出!H3101)</f>
        <v/>
      </c>
      <c r="H3101" s="6" t="str">
        <f>IF(总支出!I3101="","自动",总支出!I3101)</f>
        <v>自动</v>
      </c>
      <c r="I3101" s="6" t="str">
        <f>IF(F3101="","",IFERROR(VLOOKUP(F3101,税费设置!$A$15:$B$27,2,FALSE),"含税不明"))</f>
        <v/>
      </c>
      <c r="J3101" s="6" t="str">
        <f t="shared" si="337"/>
        <v/>
      </c>
      <c r="K3101" s="6" t="str">
        <f>IF(AND(税费设置!$B$5="是",G3101="个人支出",J3101="应税"),"是","否")</f>
        <v>否</v>
      </c>
      <c r="L3101" s="8">
        <f t="shared" si="338"/>
        <v>0</v>
      </c>
      <c r="M3101" s="8">
        <f t="shared" si="339"/>
        <v>0</v>
      </c>
      <c r="N3101" s="8">
        <f t="shared" si="340"/>
        <v>0</v>
      </c>
      <c r="O3101" s="8">
        <f t="shared" si="341"/>
        <v>0</v>
      </c>
      <c r="P3101" s="8">
        <f>IF(K3101&lt;&gt;"是",0,IF(税费设置!$B$6="是",E3101/(1+税费设置!$B$10),E3101))</f>
        <v>0</v>
      </c>
      <c r="Q3101" s="8">
        <f>IF(K3101&lt;&gt;"是",0,P3101*税费设置!$B$8)</f>
        <v>0</v>
      </c>
      <c r="R3101" s="8">
        <f>IF(K3101&lt;&gt;"是",0,P3101*税费设置!$B$9)</f>
        <v>0</v>
      </c>
      <c r="S3101" s="8">
        <f t="shared" si="342"/>
        <v>0</v>
      </c>
    </row>
    <row r="3102" spans="1:19" ht="13.9">
      <c r="A3102" s="6" t="str">
        <f>IF(总支出!A3102="","",总支出!A3102)</f>
        <v/>
      </c>
      <c r="B3102" s="7" t="str">
        <f>IF(总支出!B3102="","",总支出!B3102)</f>
        <v/>
      </c>
      <c r="C3102" s="6" t="str">
        <f t="shared" si="336"/>
        <v/>
      </c>
      <c r="D3102" s="6" t="str">
        <f>IF(总支出!C3102="","",总支出!C3102)</f>
        <v/>
      </c>
      <c r="E3102" s="8" t="str">
        <f>IF(总支出!D3102="","",总支出!D3102)</f>
        <v/>
      </c>
      <c r="F3102" s="6" t="str">
        <f>IF(总支出!E3102="","",总支出!E3102)</f>
        <v/>
      </c>
      <c r="G3102" s="6" t="str">
        <f>IF(总支出!H3102="","",总支出!H3102)</f>
        <v/>
      </c>
      <c r="H3102" s="6" t="str">
        <f>IF(总支出!I3102="","自动",总支出!I3102)</f>
        <v>自动</v>
      </c>
      <c r="I3102" s="6" t="str">
        <f>IF(F3102="","",IFERROR(VLOOKUP(F3102,税费设置!$A$15:$B$27,2,FALSE),"含税不明"))</f>
        <v/>
      </c>
      <c r="J3102" s="6" t="str">
        <f t="shared" si="337"/>
        <v/>
      </c>
      <c r="K3102" s="6" t="str">
        <f>IF(AND(税费设置!$B$5="是",G3102="个人支出",J3102="应税"),"是","否")</f>
        <v>否</v>
      </c>
      <c r="L3102" s="8">
        <f t="shared" si="338"/>
        <v>0</v>
      </c>
      <c r="M3102" s="8">
        <f t="shared" si="339"/>
        <v>0</v>
      </c>
      <c r="N3102" s="8">
        <f t="shared" si="340"/>
        <v>0</v>
      </c>
      <c r="O3102" s="8">
        <f t="shared" si="341"/>
        <v>0</v>
      </c>
      <c r="P3102" s="8">
        <f>IF(K3102&lt;&gt;"是",0,IF(税费设置!$B$6="是",E3102/(1+税费设置!$B$10),E3102))</f>
        <v>0</v>
      </c>
      <c r="Q3102" s="8">
        <f>IF(K3102&lt;&gt;"是",0,P3102*税费设置!$B$8)</f>
        <v>0</v>
      </c>
      <c r="R3102" s="8">
        <f>IF(K3102&lt;&gt;"是",0,P3102*税费设置!$B$9)</f>
        <v>0</v>
      </c>
      <c r="S3102" s="8">
        <f t="shared" si="342"/>
        <v>0</v>
      </c>
    </row>
    <row r="3103" spans="1:19" ht="13.9">
      <c r="A3103" s="6" t="str">
        <f>IF(总支出!A3103="","",总支出!A3103)</f>
        <v/>
      </c>
      <c r="B3103" s="7" t="str">
        <f>IF(总支出!B3103="","",总支出!B3103)</f>
        <v/>
      </c>
      <c r="C3103" s="6" t="str">
        <f t="shared" si="336"/>
        <v/>
      </c>
      <c r="D3103" s="6" t="str">
        <f>IF(总支出!C3103="","",总支出!C3103)</f>
        <v/>
      </c>
      <c r="E3103" s="8" t="str">
        <f>IF(总支出!D3103="","",总支出!D3103)</f>
        <v/>
      </c>
      <c r="F3103" s="6" t="str">
        <f>IF(总支出!E3103="","",总支出!E3103)</f>
        <v/>
      </c>
      <c r="G3103" s="6" t="str">
        <f>IF(总支出!H3103="","",总支出!H3103)</f>
        <v/>
      </c>
      <c r="H3103" s="6" t="str">
        <f>IF(总支出!I3103="","自动",总支出!I3103)</f>
        <v>自动</v>
      </c>
      <c r="I3103" s="6" t="str">
        <f>IF(F3103="","",IFERROR(VLOOKUP(F3103,税费设置!$A$15:$B$27,2,FALSE),"含税不明"))</f>
        <v/>
      </c>
      <c r="J3103" s="6" t="str">
        <f t="shared" si="337"/>
        <v/>
      </c>
      <c r="K3103" s="6" t="str">
        <f>IF(AND(税费设置!$B$5="是",G3103="个人支出",J3103="应税"),"是","否")</f>
        <v>否</v>
      </c>
      <c r="L3103" s="8">
        <f t="shared" si="338"/>
        <v>0</v>
      </c>
      <c r="M3103" s="8">
        <f t="shared" si="339"/>
        <v>0</v>
      </c>
      <c r="N3103" s="8">
        <f t="shared" si="340"/>
        <v>0</v>
      </c>
      <c r="O3103" s="8">
        <f t="shared" si="341"/>
        <v>0</v>
      </c>
      <c r="P3103" s="8">
        <f>IF(K3103&lt;&gt;"是",0,IF(税费设置!$B$6="是",E3103/(1+税费设置!$B$10),E3103))</f>
        <v>0</v>
      </c>
      <c r="Q3103" s="8">
        <f>IF(K3103&lt;&gt;"是",0,P3103*税费设置!$B$8)</f>
        <v>0</v>
      </c>
      <c r="R3103" s="8">
        <f>IF(K3103&lt;&gt;"是",0,P3103*税费设置!$B$9)</f>
        <v>0</v>
      </c>
      <c r="S3103" s="8">
        <f t="shared" si="342"/>
        <v>0</v>
      </c>
    </row>
    <row r="3104" spans="1:19" ht="13.9">
      <c r="A3104" s="6" t="str">
        <f>IF(总支出!A3104="","",总支出!A3104)</f>
        <v/>
      </c>
      <c r="B3104" s="7" t="str">
        <f>IF(总支出!B3104="","",总支出!B3104)</f>
        <v/>
      </c>
      <c r="C3104" s="6" t="str">
        <f t="shared" si="336"/>
        <v/>
      </c>
      <c r="D3104" s="6" t="str">
        <f>IF(总支出!C3104="","",总支出!C3104)</f>
        <v/>
      </c>
      <c r="E3104" s="8" t="str">
        <f>IF(总支出!D3104="","",总支出!D3104)</f>
        <v/>
      </c>
      <c r="F3104" s="6" t="str">
        <f>IF(总支出!E3104="","",总支出!E3104)</f>
        <v/>
      </c>
      <c r="G3104" s="6" t="str">
        <f>IF(总支出!H3104="","",总支出!H3104)</f>
        <v/>
      </c>
      <c r="H3104" s="6" t="str">
        <f>IF(总支出!I3104="","自动",总支出!I3104)</f>
        <v>自动</v>
      </c>
      <c r="I3104" s="6" t="str">
        <f>IF(F3104="","",IFERROR(VLOOKUP(F3104,税费设置!$A$15:$B$27,2,FALSE),"含税不明"))</f>
        <v/>
      </c>
      <c r="J3104" s="6" t="str">
        <f t="shared" si="337"/>
        <v/>
      </c>
      <c r="K3104" s="6" t="str">
        <f>IF(AND(税费设置!$B$5="是",G3104="个人支出",J3104="应税"),"是","否")</f>
        <v>否</v>
      </c>
      <c r="L3104" s="8">
        <f t="shared" si="338"/>
        <v>0</v>
      </c>
      <c r="M3104" s="8">
        <f t="shared" si="339"/>
        <v>0</v>
      </c>
      <c r="N3104" s="8">
        <f t="shared" si="340"/>
        <v>0</v>
      </c>
      <c r="O3104" s="8">
        <f t="shared" si="341"/>
        <v>0</v>
      </c>
      <c r="P3104" s="8">
        <f>IF(K3104&lt;&gt;"是",0,IF(税费设置!$B$6="是",E3104/(1+税费设置!$B$10),E3104))</f>
        <v>0</v>
      </c>
      <c r="Q3104" s="8">
        <f>IF(K3104&lt;&gt;"是",0,P3104*税费设置!$B$8)</f>
        <v>0</v>
      </c>
      <c r="R3104" s="8">
        <f>IF(K3104&lt;&gt;"是",0,P3104*税费设置!$B$9)</f>
        <v>0</v>
      </c>
      <c r="S3104" s="8">
        <f t="shared" si="342"/>
        <v>0</v>
      </c>
    </row>
    <row r="3105" spans="1:19" ht="13.9">
      <c r="A3105" s="6" t="str">
        <f>IF(总支出!A3105="","",总支出!A3105)</f>
        <v/>
      </c>
      <c r="B3105" s="7" t="str">
        <f>IF(总支出!B3105="","",总支出!B3105)</f>
        <v/>
      </c>
      <c r="C3105" s="6" t="str">
        <f t="shared" si="336"/>
        <v/>
      </c>
      <c r="D3105" s="6" t="str">
        <f>IF(总支出!C3105="","",总支出!C3105)</f>
        <v/>
      </c>
      <c r="E3105" s="8" t="str">
        <f>IF(总支出!D3105="","",总支出!D3105)</f>
        <v/>
      </c>
      <c r="F3105" s="6" t="str">
        <f>IF(总支出!E3105="","",总支出!E3105)</f>
        <v/>
      </c>
      <c r="G3105" s="6" t="str">
        <f>IF(总支出!H3105="","",总支出!H3105)</f>
        <v/>
      </c>
      <c r="H3105" s="6" t="str">
        <f>IF(总支出!I3105="","自动",总支出!I3105)</f>
        <v>自动</v>
      </c>
      <c r="I3105" s="6" t="str">
        <f>IF(F3105="","",IFERROR(VLOOKUP(F3105,税费设置!$A$15:$B$27,2,FALSE),"含税不明"))</f>
        <v/>
      </c>
      <c r="J3105" s="6" t="str">
        <f t="shared" si="337"/>
        <v/>
      </c>
      <c r="K3105" s="6" t="str">
        <f>IF(AND(税费设置!$B$5="是",G3105="个人支出",J3105="应税"),"是","否")</f>
        <v>否</v>
      </c>
      <c r="L3105" s="8">
        <f t="shared" si="338"/>
        <v>0</v>
      </c>
      <c r="M3105" s="8">
        <f t="shared" si="339"/>
        <v>0</v>
      </c>
      <c r="N3105" s="8">
        <f t="shared" si="340"/>
        <v>0</v>
      </c>
      <c r="O3105" s="8">
        <f t="shared" si="341"/>
        <v>0</v>
      </c>
      <c r="P3105" s="8">
        <f>IF(K3105&lt;&gt;"是",0,IF(税费设置!$B$6="是",E3105/(1+税费设置!$B$10),E3105))</f>
        <v>0</v>
      </c>
      <c r="Q3105" s="8">
        <f>IF(K3105&lt;&gt;"是",0,P3105*税费设置!$B$8)</f>
        <v>0</v>
      </c>
      <c r="R3105" s="8">
        <f>IF(K3105&lt;&gt;"是",0,P3105*税费设置!$B$9)</f>
        <v>0</v>
      </c>
      <c r="S3105" s="8">
        <f t="shared" si="342"/>
        <v>0</v>
      </c>
    </row>
    <row r="3106" spans="1:19" ht="13.9">
      <c r="A3106" s="6" t="str">
        <f>IF(总支出!A3106="","",总支出!A3106)</f>
        <v/>
      </c>
      <c r="B3106" s="7" t="str">
        <f>IF(总支出!B3106="","",总支出!B3106)</f>
        <v/>
      </c>
      <c r="C3106" s="6" t="str">
        <f t="shared" si="336"/>
        <v/>
      </c>
      <c r="D3106" s="6" t="str">
        <f>IF(总支出!C3106="","",总支出!C3106)</f>
        <v/>
      </c>
      <c r="E3106" s="8" t="str">
        <f>IF(总支出!D3106="","",总支出!D3106)</f>
        <v/>
      </c>
      <c r="F3106" s="6" t="str">
        <f>IF(总支出!E3106="","",总支出!E3106)</f>
        <v/>
      </c>
      <c r="G3106" s="6" t="str">
        <f>IF(总支出!H3106="","",总支出!H3106)</f>
        <v/>
      </c>
      <c r="H3106" s="6" t="str">
        <f>IF(总支出!I3106="","自动",总支出!I3106)</f>
        <v>自动</v>
      </c>
      <c r="I3106" s="6" t="str">
        <f>IF(F3106="","",IFERROR(VLOOKUP(F3106,税费设置!$A$15:$B$27,2,FALSE),"含税不明"))</f>
        <v/>
      </c>
      <c r="J3106" s="6" t="str">
        <f t="shared" si="337"/>
        <v/>
      </c>
      <c r="K3106" s="6" t="str">
        <f>IF(AND(税费设置!$B$5="是",G3106="个人支出",J3106="应税"),"是","否")</f>
        <v>否</v>
      </c>
      <c r="L3106" s="8">
        <f t="shared" si="338"/>
        <v>0</v>
      </c>
      <c r="M3106" s="8">
        <f t="shared" si="339"/>
        <v>0</v>
      </c>
      <c r="N3106" s="8">
        <f t="shared" si="340"/>
        <v>0</v>
      </c>
      <c r="O3106" s="8">
        <f t="shared" si="341"/>
        <v>0</v>
      </c>
      <c r="P3106" s="8">
        <f>IF(K3106&lt;&gt;"是",0,IF(税费设置!$B$6="是",E3106/(1+税费设置!$B$10),E3106))</f>
        <v>0</v>
      </c>
      <c r="Q3106" s="8">
        <f>IF(K3106&lt;&gt;"是",0,P3106*税费设置!$B$8)</f>
        <v>0</v>
      </c>
      <c r="R3106" s="8">
        <f>IF(K3106&lt;&gt;"是",0,P3106*税费设置!$B$9)</f>
        <v>0</v>
      </c>
      <c r="S3106" s="8">
        <f t="shared" si="342"/>
        <v>0</v>
      </c>
    </row>
    <row r="3107" spans="1:19" ht="13.9">
      <c r="A3107" s="6" t="str">
        <f>IF(总支出!A3107="","",总支出!A3107)</f>
        <v/>
      </c>
      <c r="B3107" s="7" t="str">
        <f>IF(总支出!B3107="","",总支出!B3107)</f>
        <v/>
      </c>
      <c r="C3107" s="6" t="str">
        <f t="shared" si="336"/>
        <v/>
      </c>
      <c r="D3107" s="6" t="str">
        <f>IF(总支出!C3107="","",总支出!C3107)</f>
        <v/>
      </c>
      <c r="E3107" s="8" t="str">
        <f>IF(总支出!D3107="","",总支出!D3107)</f>
        <v/>
      </c>
      <c r="F3107" s="6" t="str">
        <f>IF(总支出!E3107="","",总支出!E3107)</f>
        <v/>
      </c>
      <c r="G3107" s="6" t="str">
        <f>IF(总支出!H3107="","",总支出!H3107)</f>
        <v/>
      </c>
      <c r="H3107" s="6" t="str">
        <f>IF(总支出!I3107="","自动",总支出!I3107)</f>
        <v>自动</v>
      </c>
      <c r="I3107" s="6" t="str">
        <f>IF(F3107="","",IFERROR(VLOOKUP(F3107,税费设置!$A$15:$B$27,2,FALSE),"含税不明"))</f>
        <v/>
      </c>
      <c r="J3107" s="6" t="str">
        <f t="shared" si="337"/>
        <v/>
      </c>
      <c r="K3107" s="6" t="str">
        <f>IF(AND(税费设置!$B$5="是",G3107="个人支出",J3107="应税"),"是","否")</f>
        <v>否</v>
      </c>
      <c r="L3107" s="8">
        <f t="shared" si="338"/>
        <v>0</v>
      </c>
      <c r="M3107" s="8">
        <f t="shared" si="339"/>
        <v>0</v>
      </c>
      <c r="N3107" s="8">
        <f t="shared" si="340"/>
        <v>0</v>
      </c>
      <c r="O3107" s="8">
        <f t="shared" si="341"/>
        <v>0</v>
      </c>
      <c r="P3107" s="8">
        <f>IF(K3107&lt;&gt;"是",0,IF(税费设置!$B$6="是",E3107/(1+税费设置!$B$10),E3107))</f>
        <v>0</v>
      </c>
      <c r="Q3107" s="8">
        <f>IF(K3107&lt;&gt;"是",0,P3107*税费设置!$B$8)</f>
        <v>0</v>
      </c>
      <c r="R3107" s="8">
        <f>IF(K3107&lt;&gt;"是",0,P3107*税费设置!$B$9)</f>
        <v>0</v>
      </c>
      <c r="S3107" s="8">
        <f t="shared" si="342"/>
        <v>0</v>
      </c>
    </row>
    <row r="3108" spans="1:19" ht="13.9">
      <c r="A3108" s="6" t="str">
        <f>IF(总支出!A3108="","",总支出!A3108)</f>
        <v/>
      </c>
      <c r="B3108" s="7" t="str">
        <f>IF(总支出!B3108="","",总支出!B3108)</f>
        <v/>
      </c>
      <c r="C3108" s="6" t="str">
        <f t="shared" si="336"/>
        <v/>
      </c>
      <c r="D3108" s="6" t="str">
        <f>IF(总支出!C3108="","",总支出!C3108)</f>
        <v/>
      </c>
      <c r="E3108" s="8" t="str">
        <f>IF(总支出!D3108="","",总支出!D3108)</f>
        <v/>
      </c>
      <c r="F3108" s="6" t="str">
        <f>IF(总支出!E3108="","",总支出!E3108)</f>
        <v/>
      </c>
      <c r="G3108" s="6" t="str">
        <f>IF(总支出!H3108="","",总支出!H3108)</f>
        <v/>
      </c>
      <c r="H3108" s="6" t="str">
        <f>IF(总支出!I3108="","自动",总支出!I3108)</f>
        <v>自动</v>
      </c>
      <c r="I3108" s="6" t="str">
        <f>IF(F3108="","",IFERROR(VLOOKUP(F3108,税费设置!$A$15:$B$27,2,FALSE),"含税不明"))</f>
        <v/>
      </c>
      <c r="J3108" s="6" t="str">
        <f t="shared" si="337"/>
        <v/>
      </c>
      <c r="K3108" s="6" t="str">
        <f>IF(AND(税费设置!$B$5="是",G3108="个人支出",J3108="应税"),"是","否")</f>
        <v>否</v>
      </c>
      <c r="L3108" s="8">
        <f t="shared" si="338"/>
        <v>0</v>
      </c>
      <c r="M3108" s="8">
        <f t="shared" si="339"/>
        <v>0</v>
      </c>
      <c r="N3108" s="8">
        <f t="shared" si="340"/>
        <v>0</v>
      </c>
      <c r="O3108" s="8">
        <f t="shared" si="341"/>
        <v>0</v>
      </c>
      <c r="P3108" s="8">
        <f>IF(K3108&lt;&gt;"是",0,IF(税费设置!$B$6="是",E3108/(1+税费设置!$B$10),E3108))</f>
        <v>0</v>
      </c>
      <c r="Q3108" s="8">
        <f>IF(K3108&lt;&gt;"是",0,P3108*税费设置!$B$8)</f>
        <v>0</v>
      </c>
      <c r="R3108" s="8">
        <f>IF(K3108&lt;&gt;"是",0,P3108*税费设置!$B$9)</f>
        <v>0</v>
      </c>
      <c r="S3108" s="8">
        <f t="shared" si="342"/>
        <v>0</v>
      </c>
    </row>
    <row r="3109" spans="1:19" ht="13.9">
      <c r="A3109" s="6" t="str">
        <f>IF(总支出!A3109="","",总支出!A3109)</f>
        <v/>
      </c>
      <c r="B3109" s="7" t="str">
        <f>IF(总支出!B3109="","",总支出!B3109)</f>
        <v/>
      </c>
      <c r="C3109" s="6" t="str">
        <f t="shared" si="336"/>
        <v/>
      </c>
      <c r="D3109" s="6" t="str">
        <f>IF(总支出!C3109="","",总支出!C3109)</f>
        <v/>
      </c>
      <c r="E3109" s="8" t="str">
        <f>IF(总支出!D3109="","",总支出!D3109)</f>
        <v/>
      </c>
      <c r="F3109" s="6" t="str">
        <f>IF(总支出!E3109="","",总支出!E3109)</f>
        <v/>
      </c>
      <c r="G3109" s="6" t="str">
        <f>IF(总支出!H3109="","",总支出!H3109)</f>
        <v/>
      </c>
      <c r="H3109" s="6" t="str">
        <f>IF(总支出!I3109="","自动",总支出!I3109)</f>
        <v>自动</v>
      </c>
      <c r="I3109" s="6" t="str">
        <f>IF(F3109="","",IFERROR(VLOOKUP(F3109,税费设置!$A$15:$B$27,2,FALSE),"含税不明"))</f>
        <v/>
      </c>
      <c r="J3109" s="6" t="str">
        <f t="shared" si="337"/>
        <v/>
      </c>
      <c r="K3109" s="6" t="str">
        <f>IF(AND(税费设置!$B$5="是",G3109="个人支出",J3109="应税"),"是","否")</f>
        <v>否</v>
      </c>
      <c r="L3109" s="8">
        <f t="shared" si="338"/>
        <v>0</v>
      </c>
      <c r="M3109" s="8">
        <f t="shared" si="339"/>
        <v>0</v>
      </c>
      <c r="N3109" s="8">
        <f t="shared" si="340"/>
        <v>0</v>
      </c>
      <c r="O3109" s="8">
        <f t="shared" si="341"/>
        <v>0</v>
      </c>
      <c r="P3109" s="8">
        <f>IF(K3109&lt;&gt;"是",0,IF(税费设置!$B$6="是",E3109/(1+税费设置!$B$10),E3109))</f>
        <v>0</v>
      </c>
      <c r="Q3109" s="8">
        <f>IF(K3109&lt;&gt;"是",0,P3109*税费设置!$B$8)</f>
        <v>0</v>
      </c>
      <c r="R3109" s="8">
        <f>IF(K3109&lt;&gt;"是",0,P3109*税费设置!$B$9)</f>
        <v>0</v>
      </c>
      <c r="S3109" s="8">
        <f t="shared" si="342"/>
        <v>0</v>
      </c>
    </row>
    <row r="3110" spans="1:19" ht="13.9">
      <c r="A3110" s="6" t="str">
        <f>IF(总支出!A3110="","",总支出!A3110)</f>
        <v/>
      </c>
      <c r="B3110" s="7" t="str">
        <f>IF(总支出!B3110="","",总支出!B3110)</f>
        <v/>
      </c>
      <c r="C3110" s="6" t="str">
        <f t="shared" si="336"/>
        <v/>
      </c>
      <c r="D3110" s="6" t="str">
        <f>IF(总支出!C3110="","",总支出!C3110)</f>
        <v/>
      </c>
      <c r="E3110" s="8" t="str">
        <f>IF(总支出!D3110="","",总支出!D3110)</f>
        <v/>
      </c>
      <c r="F3110" s="6" t="str">
        <f>IF(总支出!E3110="","",总支出!E3110)</f>
        <v/>
      </c>
      <c r="G3110" s="6" t="str">
        <f>IF(总支出!H3110="","",总支出!H3110)</f>
        <v/>
      </c>
      <c r="H3110" s="6" t="str">
        <f>IF(总支出!I3110="","自动",总支出!I3110)</f>
        <v>自动</v>
      </c>
      <c r="I3110" s="6" t="str">
        <f>IF(F3110="","",IFERROR(VLOOKUP(F3110,税费设置!$A$15:$B$27,2,FALSE),"含税不明"))</f>
        <v/>
      </c>
      <c r="J3110" s="6" t="str">
        <f t="shared" si="337"/>
        <v/>
      </c>
      <c r="K3110" s="6" t="str">
        <f>IF(AND(税费设置!$B$5="是",G3110="个人支出",J3110="应税"),"是","否")</f>
        <v>否</v>
      </c>
      <c r="L3110" s="8">
        <f t="shared" si="338"/>
        <v>0</v>
      </c>
      <c r="M3110" s="8">
        <f t="shared" si="339"/>
        <v>0</v>
      </c>
      <c r="N3110" s="8">
        <f t="shared" si="340"/>
        <v>0</v>
      </c>
      <c r="O3110" s="8">
        <f t="shared" si="341"/>
        <v>0</v>
      </c>
      <c r="P3110" s="8">
        <f>IF(K3110&lt;&gt;"是",0,IF(税费设置!$B$6="是",E3110/(1+税费设置!$B$10),E3110))</f>
        <v>0</v>
      </c>
      <c r="Q3110" s="8">
        <f>IF(K3110&lt;&gt;"是",0,P3110*税费设置!$B$8)</f>
        <v>0</v>
      </c>
      <c r="R3110" s="8">
        <f>IF(K3110&lt;&gt;"是",0,P3110*税费设置!$B$9)</f>
        <v>0</v>
      </c>
      <c r="S3110" s="8">
        <f t="shared" si="342"/>
        <v>0</v>
      </c>
    </row>
    <row r="3111" spans="1:19" ht="13.9">
      <c r="A3111" s="6" t="str">
        <f>IF(总支出!A3111="","",总支出!A3111)</f>
        <v/>
      </c>
      <c r="B3111" s="7" t="str">
        <f>IF(总支出!B3111="","",总支出!B3111)</f>
        <v/>
      </c>
      <c r="C3111" s="6" t="str">
        <f t="shared" si="336"/>
        <v/>
      </c>
      <c r="D3111" s="6" t="str">
        <f>IF(总支出!C3111="","",总支出!C3111)</f>
        <v/>
      </c>
      <c r="E3111" s="8" t="str">
        <f>IF(总支出!D3111="","",总支出!D3111)</f>
        <v/>
      </c>
      <c r="F3111" s="6" t="str">
        <f>IF(总支出!E3111="","",总支出!E3111)</f>
        <v/>
      </c>
      <c r="G3111" s="6" t="str">
        <f>IF(总支出!H3111="","",总支出!H3111)</f>
        <v/>
      </c>
      <c r="H3111" s="6" t="str">
        <f>IF(总支出!I3111="","自动",总支出!I3111)</f>
        <v>自动</v>
      </c>
      <c r="I3111" s="6" t="str">
        <f>IF(F3111="","",IFERROR(VLOOKUP(F3111,税费设置!$A$15:$B$27,2,FALSE),"含税不明"))</f>
        <v/>
      </c>
      <c r="J3111" s="6" t="str">
        <f t="shared" si="337"/>
        <v/>
      </c>
      <c r="K3111" s="6" t="str">
        <f>IF(AND(税费设置!$B$5="是",G3111="个人支出",J3111="应税"),"是","否")</f>
        <v>否</v>
      </c>
      <c r="L3111" s="8">
        <f t="shared" si="338"/>
        <v>0</v>
      </c>
      <c r="M3111" s="8">
        <f t="shared" si="339"/>
        <v>0</v>
      </c>
      <c r="N3111" s="8">
        <f t="shared" si="340"/>
        <v>0</v>
      </c>
      <c r="O3111" s="8">
        <f t="shared" si="341"/>
        <v>0</v>
      </c>
      <c r="P3111" s="8">
        <f>IF(K3111&lt;&gt;"是",0,IF(税费设置!$B$6="是",E3111/(1+税费设置!$B$10),E3111))</f>
        <v>0</v>
      </c>
      <c r="Q3111" s="8">
        <f>IF(K3111&lt;&gt;"是",0,P3111*税费设置!$B$8)</f>
        <v>0</v>
      </c>
      <c r="R3111" s="8">
        <f>IF(K3111&lt;&gt;"是",0,P3111*税费设置!$B$9)</f>
        <v>0</v>
      </c>
      <c r="S3111" s="8">
        <f t="shared" si="342"/>
        <v>0</v>
      </c>
    </row>
    <row r="3112" spans="1:19" ht="13.9">
      <c r="A3112" s="6" t="str">
        <f>IF(总支出!A3112="","",总支出!A3112)</f>
        <v/>
      </c>
      <c r="B3112" s="7" t="str">
        <f>IF(总支出!B3112="","",总支出!B3112)</f>
        <v/>
      </c>
      <c r="C3112" s="6" t="str">
        <f t="shared" si="336"/>
        <v/>
      </c>
      <c r="D3112" s="6" t="str">
        <f>IF(总支出!C3112="","",总支出!C3112)</f>
        <v/>
      </c>
      <c r="E3112" s="8" t="str">
        <f>IF(总支出!D3112="","",总支出!D3112)</f>
        <v/>
      </c>
      <c r="F3112" s="6" t="str">
        <f>IF(总支出!E3112="","",总支出!E3112)</f>
        <v/>
      </c>
      <c r="G3112" s="6" t="str">
        <f>IF(总支出!H3112="","",总支出!H3112)</f>
        <v/>
      </c>
      <c r="H3112" s="6" t="str">
        <f>IF(总支出!I3112="","自动",总支出!I3112)</f>
        <v>自动</v>
      </c>
      <c r="I3112" s="6" t="str">
        <f>IF(F3112="","",IFERROR(VLOOKUP(F3112,税费设置!$A$15:$B$27,2,FALSE),"含税不明"))</f>
        <v/>
      </c>
      <c r="J3112" s="6" t="str">
        <f t="shared" si="337"/>
        <v/>
      </c>
      <c r="K3112" s="6" t="str">
        <f>IF(AND(税费设置!$B$5="是",G3112="个人支出",J3112="应税"),"是","否")</f>
        <v>否</v>
      </c>
      <c r="L3112" s="8">
        <f t="shared" si="338"/>
        <v>0</v>
      </c>
      <c r="M3112" s="8">
        <f t="shared" si="339"/>
        <v>0</v>
      </c>
      <c r="N3112" s="8">
        <f t="shared" si="340"/>
        <v>0</v>
      </c>
      <c r="O3112" s="8">
        <f t="shared" si="341"/>
        <v>0</v>
      </c>
      <c r="P3112" s="8">
        <f>IF(K3112&lt;&gt;"是",0,IF(税费设置!$B$6="是",E3112/(1+税费设置!$B$10),E3112))</f>
        <v>0</v>
      </c>
      <c r="Q3112" s="8">
        <f>IF(K3112&lt;&gt;"是",0,P3112*税费设置!$B$8)</f>
        <v>0</v>
      </c>
      <c r="R3112" s="8">
        <f>IF(K3112&lt;&gt;"是",0,P3112*税费设置!$B$9)</f>
        <v>0</v>
      </c>
      <c r="S3112" s="8">
        <f t="shared" si="342"/>
        <v>0</v>
      </c>
    </row>
    <row r="3113" spans="1:19" ht="13.9">
      <c r="A3113" s="6" t="str">
        <f>IF(总支出!A3113="","",总支出!A3113)</f>
        <v/>
      </c>
      <c r="B3113" s="7" t="str">
        <f>IF(总支出!B3113="","",总支出!B3113)</f>
        <v/>
      </c>
      <c r="C3113" s="6" t="str">
        <f t="shared" si="336"/>
        <v/>
      </c>
      <c r="D3113" s="6" t="str">
        <f>IF(总支出!C3113="","",总支出!C3113)</f>
        <v/>
      </c>
      <c r="E3113" s="8" t="str">
        <f>IF(总支出!D3113="","",总支出!D3113)</f>
        <v/>
      </c>
      <c r="F3113" s="6" t="str">
        <f>IF(总支出!E3113="","",总支出!E3113)</f>
        <v/>
      </c>
      <c r="G3113" s="6" t="str">
        <f>IF(总支出!H3113="","",总支出!H3113)</f>
        <v/>
      </c>
      <c r="H3113" s="6" t="str">
        <f>IF(总支出!I3113="","自动",总支出!I3113)</f>
        <v>自动</v>
      </c>
      <c r="I3113" s="6" t="str">
        <f>IF(F3113="","",IFERROR(VLOOKUP(F3113,税费设置!$A$15:$B$27,2,FALSE),"含税不明"))</f>
        <v/>
      </c>
      <c r="J3113" s="6" t="str">
        <f t="shared" si="337"/>
        <v/>
      </c>
      <c r="K3113" s="6" t="str">
        <f>IF(AND(税费设置!$B$5="是",G3113="个人支出",J3113="应税"),"是","否")</f>
        <v>否</v>
      </c>
      <c r="L3113" s="8">
        <f t="shared" si="338"/>
        <v>0</v>
      </c>
      <c r="M3113" s="8">
        <f t="shared" si="339"/>
        <v>0</v>
      </c>
      <c r="N3113" s="8">
        <f t="shared" si="340"/>
        <v>0</v>
      </c>
      <c r="O3113" s="8">
        <f t="shared" si="341"/>
        <v>0</v>
      </c>
      <c r="P3113" s="8">
        <f>IF(K3113&lt;&gt;"是",0,IF(税费设置!$B$6="是",E3113/(1+税费设置!$B$10),E3113))</f>
        <v>0</v>
      </c>
      <c r="Q3113" s="8">
        <f>IF(K3113&lt;&gt;"是",0,P3113*税费设置!$B$8)</f>
        <v>0</v>
      </c>
      <c r="R3113" s="8">
        <f>IF(K3113&lt;&gt;"是",0,P3113*税费设置!$B$9)</f>
        <v>0</v>
      </c>
      <c r="S3113" s="8">
        <f t="shared" si="342"/>
        <v>0</v>
      </c>
    </row>
    <row r="3114" spans="1:19" ht="13.9">
      <c r="A3114" s="6" t="str">
        <f>IF(总支出!A3114="","",总支出!A3114)</f>
        <v/>
      </c>
      <c r="B3114" s="7" t="str">
        <f>IF(总支出!B3114="","",总支出!B3114)</f>
        <v/>
      </c>
      <c r="C3114" s="6" t="str">
        <f t="shared" si="336"/>
        <v/>
      </c>
      <c r="D3114" s="6" t="str">
        <f>IF(总支出!C3114="","",总支出!C3114)</f>
        <v/>
      </c>
      <c r="E3114" s="8" t="str">
        <f>IF(总支出!D3114="","",总支出!D3114)</f>
        <v/>
      </c>
      <c r="F3114" s="6" t="str">
        <f>IF(总支出!E3114="","",总支出!E3114)</f>
        <v/>
      </c>
      <c r="G3114" s="6" t="str">
        <f>IF(总支出!H3114="","",总支出!H3114)</f>
        <v/>
      </c>
      <c r="H3114" s="6" t="str">
        <f>IF(总支出!I3114="","自动",总支出!I3114)</f>
        <v>自动</v>
      </c>
      <c r="I3114" s="6" t="str">
        <f>IF(F3114="","",IFERROR(VLOOKUP(F3114,税费设置!$A$15:$B$27,2,FALSE),"含税不明"))</f>
        <v/>
      </c>
      <c r="J3114" s="6" t="str">
        <f t="shared" si="337"/>
        <v/>
      </c>
      <c r="K3114" s="6" t="str">
        <f>IF(AND(税费设置!$B$5="是",G3114="个人支出",J3114="应税"),"是","否")</f>
        <v>否</v>
      </c>
      <c r="L3114" s="8">
        <f t="shared" si="338"/>
        <v>0</v>
      </c>
      <c r="M3114" s="8">
        <f t="shared" si="339"/>
        <v>0</v>
      </c>
      <c r="N3114" s="8">
        <f t="shared" si="340"/>
        <v>0</v>
      </c>
      <c r="O3114" s="8">
        <f t="shared" si="341"/>
        <v>0</v>
      </c>
      <c r="P3114" s="8">
        <f>IF(K3114&lt;&gt;"是",0,IF(税费设置!$B$6="是",E3114/(1+税费设置!$B$10),E3114))</f>
        <v>0</v>
      </c>
      <c r="Q3114" s="8">
        <f>IF(K3114&lt;&gt;"是",0,P3114*税费设置!$B$8)</f>
        <v>0</v>
      </c>
      <c r="R3114" s="8">
        <f>IF(K3114&lt;&gt;"是",0,P3114*税费设置!$B$9)</f>
        <v>0</v>
      </c>
      <c r="S3114" s="8">
        <f t="shared" si="342"/>
        <v>0</v>
      </c>
    </row>
    <row r="3115" spans="1:19" ht="13.9">
      <c r="A3115" s="6" t="str">
        <f>IF(总支出!A3115="","",总支出!A3115)</f>
        <v/>
      </c>
      <c r="B3115" s="7" t="str">
        <f>IF(总支出!B3115="","",总支出!B3115)</f>
        <v/>
      </c>
      <c r="C3115" s="6" t="str">
        <f t="shared" si="336"/>
        <v/>
      </c>
      <c r="D3115" s="6" t="str">
        <f>IF(总支出!C3115="","",总支出!C3115)</f>
        <v/>
      </c>
      <c r="E3115" s="8" t="str">
        <f>IF(总支出!D3115="","",总支出!D3115)</f>
        <v/>
      </c>
      <c r="F3115" s="6" t="str">
        <f>IF(总支出!E3115="","",总支出!E3115)</f>
        <v/>
      </c>
      <c r="G3115" s="6" t="str">
        <f>IF(总支出!H3115="","",总支出!H3115)</f>
        <v/>
      </c>
      <c r="H3115" s="6" t="str">
        <f>IF(总支出!I3115="","自动",总支出!I3115)</f>
        <v>自动</v>
      </c>
      <c r="I3115" s="6" t="str">
        <f>IF(F3115="","",IFERROR(VLOOKUP(F3115,税费设置!$A$15:$B$27,2,FALSE),"含税不明"))</f>
        <v/>
      </c>
      <c r="J3115" s="6" t="str">
        <f t="shared" si="337"/>
        <v/>
      </c>
      <c r="K3115" s="6" t="str">
        <f>IF(AND(税费设置!$B$5="是",G3115="个人支出",J3115="应税"),"是","否")</f>
        <v>否</v>
      </c>
      <c r="L3115" s="8">
        <f t="shared" si="338"/>
        <v>0</v>
      </c>
      <c r="M3115" s="8">
        <f t="shared" si="339"/>
        <v>0</v>
      </c>
      <c r="N3115" s="8">
        <f t="shared" si="340"/>
        <v>0</v>
      </c>
      <c r="O3115" s="8">
        <f t="shared" si="341"/>
        <v>0</v>
      </c>
      <c r="P3115" s="8">
        <f>IF(K3115&lt;&gt;"是",0,IF(税费设置!$B$6="是",E3115/(1+税费设置!$B$10),E3115))</f>
        <v>0</v>
      </c>
      <c r="Q3115" s="8">
        <f>IF(K3115&lt;&gt;"是",0,P3115*税费设置!$B$8)</f>
        <v>0</v>
      </c>
      <c r="R3115" s="8">
        <f>IF(K3115&lt;&gt;"是",0,P3115*税费设置!$B$9)</f>
        <v>0</v>
      </c>
      <c r="S3115" s="8">
        <f t="shared" si="342"/>
        <v>0</v>
      </c>
    </row>
    <row r="3116" spans="1:19" ht="13.9">
      <c r="A3116" s="6" t="str">
        <f>IF(总支出!A3116="","",总支出!A3116)</f>
        <v/>
      </c>
      <c r="B3116" s="7" t="str">
        <f>IF(总支出!B3116="","",总支出!B3116)</f>
        <v/>
      </c>
      <c r="C3116" s="6" t="str">
        <f t="shared" si="336"/>
        <v/>
      </c>
      <c r="D3116" s="6" t="str">
        <f>IF(总支出!C3116="","",总支出!C3116)</f>
        <v/>
      </c>
      <c r="E3116" s="8" t="str">
        <f>IF(总支出!D3116="","",总支出!D3116)</f>
        <v/>
      </c>
      <c r="F3116" s="6" t="str">
        <f>IF(总支出!E3116="","",总支出!E3116)</f>
        <v/>
      </c>
      <c r="G3116" s="6" t="str">
        <f>IF(总支出!H3116="","",总支出!H3116)</f>
        <v/>
      </c>
      <c r="H3116" s="6" t="str">
        <f>IF(总支出!I3116="","自动",总支出!I3116)</f>
        <v>自动</v>
      </c>
      <c r="I3116" s="6" t="str">
        <f>IF(F3116="","",IFERROR(VLOOKUP(F3116,税费设置!$A$15:$B$27,2,FALSE),"含税不明"))</f>
        <v/>
      </c>
      <c r="J3116" s="6" t="str">
        <f t="shared" si="337"/>
        <v/>
      </c>
      <c r="K3116" s="6" t="str">
        <f>IF(AND(税费设置!$B$5="是",G3116="个人支出",J3116="应税"),"是","否")</f>
        <v>否</v>
      </c>
      <c r="L3116" s="8">
        <f t="shared" si="338"/>
        <v>0</v>
      </c>
      <c r="M3116" s="8">
        <f t="shared" si="339"/>
        <v>0</v>
      </c>
      <c r="N3116" s="8">
        <f t="shared" si="340"/>
        <v>0</v>
      </c>
      <c r="O3116" s="8">
        <f t="shared" si="341"/>
        <v>0</v>
      </c>
      <c r="P3116" s="8">
        <f>IF(K3116&lt;&gt;"是",0,IF(税费设置!$B$6="是",E3116/(1+税费设置!$B$10),E3116))</f>
        <v>0</v>
      </c>
      <c r="Q3116" s="8">
        <f>IF(K3116&lt;&gt;"是",0,P3116*税费设置!$B$8)</f>
        <v>0</v>
      </c>
      <c r="R3116" s="8">
        <f>IF(K3116&lt;&gt;"是",0,P3116*税费设置!$B$9)</f>
        <v>0</v>
      </c>
      <c r="S3116" s="8">
        <f t="shared" si="342"/>
        <v>0</v>
      </c>
    </row>
    <row r="3117" spans="1:19" ht="13.9">
      <c r="A3117" s="6" t="str">
        <f>IF(总支出!A3117="","",总支出!A3117)</f>
        <v/>
      </c>
      <c r="B3117" s="7" t="str">
        <f>IF(总支出!B3117="","",总支出!B3117)</f>
        <v/>
      </c>
      <c r="C3117" s="6" t="str">
        <f t="shared" si="336"/>
        <v/>
      </c>
      <c r="D3117" s="6" t="str">
        <f>IF(总支出!C3117="","",总支出!C3117)</f>
        <v/>
      </c>
      <c r="E3117" s="8" t="str">
        <f>IF(总支出!D3117="","",总支出!D3117)</f>
        <v/>
      </c>
      <c r="F3117" s="6" t="str">
        <f>IF(总支出!E3117="","",总支出!E3117)</f>
        <v/>
      </c>
      <c r="G3117" s="6" t="str">
        <f>IF(总支出!H3117="","",总支出!H3117)</f>
        <v/>
      </c>
      <c r="H3117" s="6" t="str">
        <f>IF(总支出!I3117="","自动",总支出!I3117)</f>
        <v>自动</v>
      </c>
      <c r="I3117" s="6" t="str">
        <f>IF(F3117="","",IFERROR(VLOOKUP(F3117,税费设置!$A$15:$B$27,2,FALSE),"含税不明"))</f>
        <v/>
      </c>
      <c r="J3117" s="6" t="str">
        <f t="shared" si="337"/>
        <v/>
      </c>
      <c r="K3117" s="6" t="str">
        <f>IF(AND(税费设置!$B$5="是",G3117="个人支出",J3117="应税"),"是","否")</f>
        <v>否</v>
      </c>
      <c r="L3117" s="8">
        <f t="shared" si="338"/>
        <v>0</v>
      </c>
      <c r="M3117" s="8">
        <f t="shared" si="339"/>
        <v>0</v>
      </c>
      <c r="N3117" s="8">
        <f t="shared" si="340"/>
        <v>0</v>
      </c>
      <c r="O3117" s="8">
        <f t="shared" si="341"/>
        <v>0</v>
      </c>
      <c r="P3117" s="8">
        <f>IF(K3117&lt;&gt;"是",0,IF(税费设置!$B$6="是",E3117/(1+税费设置!$B$10),E3117))</f>
        <v>0</v>
      </c>
      <c r="Q3117" s="8">
        <f>IF(K3117&lt;&gt;"是",0,P3117*税费设置!$B$8)</f>
        <v>0</v>
      </c>
      <c r="R3117" s="8">
        <f>IF(K3117&lt;&gt;"是",0,P3117*税费设置!$B$9)</f>
        <v>0</v>
      </c>
      <c r="S3117" s="8">
        <f t="shared" si="342"/>
        <v>0</v>
      </c>
    </row>
    <row r="3118" spans="1:19" ht="13.9">
      <c r="A3118" s="6" t="str">
        <f>IF(总支出!A3118="","",总支出!A3118)</f>
        <v/>
      </c>
      <c r="B3118" s="7" t="str">
        <f>IF(总支出!B3118="","",总支出!B3118)</f>
        <v/>
      </c>
      <c r="C3118" s="6" t="str">
        <f t="shared" si="336"/>
        <v/>
      </c>
      <c r="D3118" s="6" t="str">
        <f>IF(总支出!C3118="","",总支出!C3118)</f>
        <v/>
      </c>
      <c r="E3118" s="8" t="str">
        <f>IF(总支出!D3118="","",总支出!D3118)</f>
        <v/>
      </c>
      <c r="F3118" s="6" t="str">
        <f>IF(总支出!E3118="","",总支出!E3118)</f>
        <v/>
      </c>
      <c r="G3118" s="6" t="str">
        <f>IF(总支出!H3118="","",总支出!H3118)</f>
        <v/>
      </c>
      <c r="H3118" s="6" t="str">
        <f>IF(总支出!I3118="","自动",总支出!I3118)</f>
        <v>自动</v>
      </c>
      <c r="I3118" s="6" t="str">
        <f>IF(F3118="","",IFERROR(VLOOKUP(F3118,税费设置!$A$15:$B$27,2,FALSE),"含税不明"))</f>
        <v/>
      </c>
      <c r="J3118" s="6" t="str">
        <f t="shared" si="337"/>
        <v/>
      </c>
      <c r="K3118" s="6" t="str">
        <f>IF(AND(税费设置!$B$5="是",G3118="个人支出",J3118="应税"),"是","否")</f>
        <v>否</v>
      </c>
      <c r="L3118" s="8">
        <f t="shared" si="338"/>
        <v>0</v>
      </c>
      <c r="M3118" s="8">
        <f t="shared" si="339"/>
        <v>0</v>
      </c>
      <c r="N3118" s="8">
        <f t="shared" si="340"/>
        <v>0</v>
      </c>
      <c r="O3118" s="8">
        <f t="shared" si="341"/>
        <v>0</v>
      </c>
      <c r="P3118" s="8">
        <f>IF(K3118&lt;&gt;"是",0,IF(税费设置!$B$6="是",E3118/(1+税费设置!$B$10),E3118))</f>
        <v>0</v>
      </c>
      <c r="Q3118" s="8">
        <f>IF(K3118&lt;&gt;"是",0,P3118*税费设置!$B$8)</f>
        <v>0</v>
      </c>
      <c r="R3118" s="8">
        <f>IF(K3118&lt;&gt;"是",0,P3118*税费设置!$B$9)</f>
        <v>0</v>
      </c>
      <c r="S3118" s="8">
        <f t="shared" si="342"/>
        <v>0</v>
      </c>
    </row>
    <row r="3119" spans="1:19" ht="13.9">
      <c r="A3119" s="6" t="str">
        <f>IF(总支出!A3119="","",总支出!A3119)</f>
        <v/>
      </c>
      <c r="B3119" s="7" t="str">
        <f>IF(总支出!B3119="","",总支出!B3119)</f>
        <v/>
      </c>
      <c r="C3119" s="6" t="str">
        <f t="shared" si="336"/>
        <v/>
      </c>
      <c r="D3119" s="6" t="str">
        <f>IF(总支出!C3119="","",总支出!C3119)</f>
        <v/>
      </c>
      <c r="E3119" s="8" t="str">
        <f>IF(总支出!D3119="","",总支出!D3119)</f>
        <v/>
      </c>
      <c r="F3119" s="6" t="str">
        <f>IF(总支出!E3119="","",总支出!E3119)</f>
        <v/>
      </c>
      <c r="G3119" s="6" t="str">
        <f>IF(总支出!H3119="","",总支出!H3119)</f>
        <v/>
      </c>
      <c r="H3119" s="6" t="str">
        <f>IF(总支出!I3119="","自动",总支出!I3119)</f>
        <v>自动</v>
      </c>
      <c r="I3119" s="6" t="str">
        <f>IF(F3119="","",IFERROR(VLOOKUP(F3119,税费设置!$A$15:$B$27,2,FALSE),"含税不明"))</f>
        <v/>
      </c>
      <c r="J3119" s="6" t="str">
        <f t="shared" si="337"/>
        <v/>
      </c>
      <c r="K3119" s="6" t="str">
        <f>IF(AND(税费设置!$B$5="是",G3119="个人支出",J3119="应税"),"是","否")</f>
        <v>否</v>
      </c>
      <c r="L3119" s="8">
        <f t="shared" si="338"/>
        <v>0</v>
      </c>
      <c r="M3119" s="8">
        <f t="shared" si="339"/>
        <v>0</v>
      </c>
      <c r="N3119" s="8">
        <f t="shared" si="340"/>
        <v>0</v>
      </c>
      <c r="O3119" s="8">
        <f t="shared" si="341"/>
        <v>0</v>
      </c>
      <c r="P3119" s="8">
        <f>IF(K3119&lt;&gt;"是",0,IF(税费设置!$B$6="是",E3119/(1+税费设置!$B$10),E3119))</f>
        <v>0</v>
      </c>
      <c r="Q3119" s="8">
        <f>IF(K3119&lt;&gt;"是",0,P3119*税费设置!$B$8)</f>
        <v>0</v>
      </c>
      <c r="R3119" s="8">
        <f>IF(K3119&lt;&gt;"是",0,P3119*税费设置!$B$9)</f>
        <v>0</v>
      </c>
      <c r="S3119" s="8">
        <f t="shared" si="342"/>
        <v>0</v>
      </c>
    </row>
    <row r="3120" spans="1:19" ht="13.9">
      <c r="A3120" s="6" t="str">
        <f>IF(总支出!A3120="","",总支出!A3120)</f>
        <v/>
      </c>
      <c r="B3120" s="7" t="str">
        <f>IF(总支出!B3120="","",总支出!B3120)</f>
        <v/>
      </c>
      <c r="C3120" s="6" t="str">
        <f t="shared" si="336"/>
        <v/>
      </c>
      <c r="D3120" s="6" t="str">
        <f>IF(总支出!C3120="","",总支出!C3120)</f>
        <v/>
      </c>
      <c r="E3120" s="8" t="str">
        <f>IF(总支出!D3120="","",总支出!D3120)</f>
        <v/>
      </c>
      <c r="F3120" s="6" t="str">
        <f>IF(总支出!E3120="","",总支出!E3120)</f>
        <v/>
      </c>
      <c r="G3120" s="6" t="str">
        <f>IF(总支出!H3120="","",总支出!H3120)</f>
        <v/>
      </c>
      <c r="H3120" s="6" t="str">
        <f>IF(总支出!I3120="","自动",总支出!I3120)</f>
        <v>自动</v>
      </c>
      <c r="I3120" s="6" t="str">
        <f>IF(F3120="","",IFERROR(VLOOKUP(F3120,税费设置!$A$15:$B$27,2,FALSE),"含税不明"))</f>
        <v/>
      </c>
      <c r="J3120" s="6" t="str">
        <f t="shared" si="337"/>
        <v/>
      </c>
      <c r="K3120" s="6" t="str">
        <f>IF(AND(税费设置!$B$5="是",G3120="个人支出",J3120="应税"),"是","否")</f>
        <v>否</v>
      </c>
      <c r="L3120" s="8">
        <f t="shared" si="338"/>
        <v>0</v>
      </c>
      <c r="M3120" s="8">
        <f t="shared" si="339"/>
        <v>0</v>
      </c>
      <c r="N3120" s="8">
        <f t="shared" si="340"/>
        <v>0</v>
      </c>
      <c r="O3120" s="8">
        <f t="shared" si="341"/>
        <v>0</v>
      </c>
      <c r="P3120" s="8">
        <f>IF(K3120&lt;&gt;"是",0,IF(税费设置!$B$6="是",E3120/(1+税费设置!$B$10),E3120))</f>
        <v>0</v>
      </c>
      <c r="Q3120" s="8">
        <f>IF(K3120&lt;&gt;"是",0,P3120*税费设置!$B$8)</f>
        <v>0</v>
      </c>
      <c r="R3120" s="8">
        <f>IF(K3120&lt;&gt;"是",0,P3120*税费设置!$B$9)</f>
        <v>0</v>
      </c>
      <c r="S3120" s="8">
        <f t="shared" si="342"/>
        <v>0</v>
      </c>
    </row>
    <row r="3121" spans="1:19" ht="13.9">
      <c r="A3121" s="6" t="str">
        <f>IF(总支出!A3121="","",总支出!A3121)</f>
        <v/>
      </c>
      <c r="B3121" s="7" t="str">
        <f>IF(总支出!B3121="","",总支出!B3121)</f>
        <v/>
      </c>
      <c r="C3121" s="6" t="str">
        <f t="shared" si="336"/>
        <v/>
      </c>
      <c r="D3121" s="6" t="str">
        <f>IF(总支出!C3121="","",总支出!C3121)</f>
        <v/>
      </c>
      <c r="E3121" s="8" t="str">
        <f>IF(总支出!D3121="","",总支出!D3121)</f>
        <v/>
      </c>
      <c r="F3121" s="6" t="str">
        <f>IF(总支出!E3121="","",总支出!E3121)</f>
        <v/>
      </c>
      <c r="G3121" s="6" t="str">
        <f>IF(总支出!H3121="","",总支出!H3121)</f>
        <v/>
      </c>
      <c r="H3121" s="6" t="str">
        <f>IF(总支出!I3121="","自动",总支出!I3121)</f>
        <v>自动</v>
      </c>
      <c r="I3121" s="6" t="str">
        <f>IF(F3121="","",IFERROR(VLOOKUP(F3121,税费设置!$A$15:$B$27,2,FALSE),"含税不明"))</f>
        <v/>
      </c>
      <c r="J3121" s="6" t="str">
        <f t="shared" si="337"/>
        <v/>
      </c>
      <c r="K3121" s="6" t="str">
        <f>IF(AND(税费设置!$B$5="是",G3121="个人支出",J3121="应税"),"是","否")</f>
        <v>否</v>
      </c>
      <c r="L3121" s="8">
        <f t="shared" si="338"/>
        <v>0</v>
      </c>
      <c r="M3121" s="8">
        <f t="shared" si="339"/>
        <v>0</v>
      </c>
      <c r="N3121" s="8">
        <f t="shared" si="340"/>
        <v>0</v>
      </c>
      <c r="O3121" s="8">
        <f t="shared" si="341"/>
        <v>0</v>
      </c>
      <c r="P3121" s="8">
        <f>IF(K3121&lt;&gt;"是",0,IF(税费设置!$B$6="是",E3121/(1+税费设置!$B$10),E3121))</f>
        <v>0</v>
      </c>
      <c r="Q3121" s="8">
        <f>IF(K3121&lt;&gt;"是",0,P3121*税费设置!$B$8)</f>
        <v>0</v>
      </c>
      <c r="R3121" s="8">
        <f>IF(K3121&lt;&gt;"是",0,P3121*税费设置!$B$9)</f>
        <v>0</v>
      </c>
      <c r="S3121" s="8">
        <f t="shared" si="342"/>
        <v>0</v>
      </c>
    </row>
    <row r="3122" spans="1:19" ht="13.9">
      <c r="A3122" s="6" t="str">
        <f>IF(总支出!A3122="","",总支出!A3122)</f>
        <v/>
      </c>
      <c r="B3122" s="7" t="str">
        <f>IF(总支出!B3122="","",总支出!B3122)</f>
        <v/>
      </c>
      <c r="C3122" s="6" t="str">
        <f t="shared" si="336"/>
        <v/>
      </c>
      <c r="D3122" s="6" t="str">
        <f>IF(总支出!C3122="","",总支出!C3122)</f>
        <v/>
      </c>
      <c r="E3122" s="8" t="str">
        <f>IF(总支出!D3122="","",总支出!D3122)</f>
        <v/>
      </c>
      <c r="F3122" s="6" t="str">
        <f>IF(总支出!E3122="","",总支出!E3122)</f>
        <v/>
      </c>
      <c r="G3122" s="6" t="str">
        <f>IF(总支出!H3122="","",总支出!H3122)</f>
        <v/>
      </c>
      <c r="H3122" s="6" t="str">
        <f>IF(总支出!I3122="","自动",总支出!I3122)</f>
        <v>自动</v>
      </c>
      <c r="I3122" s="6" t="str">
        <f>IF(F3122="","",IFERROR(VLOOKUP(F3122,税费设置!$A$15:$B$27,2,FALSE),"含税不明"))</f>
        <v/>
      </c>
      <c r="J3122" s="6" t="str">
        <f t="shared" si="337"/>
        <v/>
      </c>
      <c r="K3122" s="6" t="str">
        <f>IF(AND(税费设置!$B$5="是",G3122="个人支出",J3122="应税"),"是","否")</f>
        <v>否</v>
      </c>
      <c r="L3122" s="8">
        <f t="shared" si="338"/>
        <v>0</v>
      </c>
      <c r="M3122" s="8">
        <f t="shared" si="339"/>
        <v>0</v>
      </c>
      <c r="N3122" s="8">
        <f t="shared" si="340"/>
        <v>0</v>
      </c>
      <c r="O3122" s="8">
        <f t="shared" si="341"/>
        <v>0</v>
      </c>
      <c r="P3122" s="8">
        <f>IF(K3122&lt;&gt;"是",0,IF(税费设置!$B$6="是",E3122/(1+税费设置!$B$10),E3122))</f>
        <v>0</v>
      </c>
      <c r="Q3122" s="8">
        <f>IF(K3122&lt;&gt;"是",0,P3122*税费设置!$B$8)</f>
        <v>0</v>
      </c>
      <c r="R3122" s="8">
        <f>IF(K3122&lt;&gt;"是",0,P3122*税费设置!$B$9)</f>
        <v>0</v>
      </c>
      <c r="S3122" s="8">
        <f t="shared" si="342"/>
        <v>0</v>
      </c>
    </row>
    <row r="3123" spans="1:19" ht="13.9">
      <c r="A3123" s="6" t="str">
        <f>IF(总支出!A3123="","",总支出!A3123)</f>
        <v/>
      </c>
      <c r="B3123" s="7" t="str">
        <f>IF(总支出!B3123="","",总支出!B3123)</f>
        <v/>
      </c>
      <c r="C3123" s="6" t="str">
        <f t="shared" si="336"/>
        <v/>
      </c>
      <c r="D3123" s="6" t="str">
        <f>IF(总支出!C3123="","",总支出!C3123)</f>
        <v/>
      </c>
      <c r="E3123" s="8" t="str">
        <f>IF(总支出!D3123="","",总支出!D3123)</f>
        <v/>
      </c>
      <c r="F3123" s="6" t="str">
        <f>IF(总支出!E3123="","",总支出!E3123)</f>
        <v/>
      </c>
      <c r="G3123" s="6" t="str">
        <f>IF(总支出!H3123="","",总支出!H3123)</f>
        <v/>
      </c>
      <c r="H3123" s="6" t="str">
        <f>IF(总支出!I3123="","自动",总支出!I3123)</f>
        <v>自动</v>
      </c>
      <c r="I3123" s="6" t="str">
        <f>IF(F3123="","",IFERROR(VLOOKUP(F3123,税费设置!$A$15:$B$27,2,FALSE),"含税不明"))</f>
        <v/>
      </c>
      <c r="J3123" s="6" t="str">
        <f t="shared" si="337"/>
        <v/>
      </c>
      <c r="K3123" s="6" t="str">
        <f>IF(AND(税费设置!$B$5="是",G3123="个人支出",J3123="应税"),"是","否")</f>
        <v>否</v>
      </c>
      <c r="L3123" s="8">
        <f t="shared" si="338"/>
        <v>0</v>
      </c>
      <c r="M3123" s="8">
        <f t="shared" si="339"/>
        <v>0</v>
      </c>
      <c r="N3123" s="8">
        <f t="shared" si="340"/>
        <v>0</v>
      </c>
      <c r="O3123" s="8">
        <f t="shared" si="341"/>
        <v>0</v>
      </c>
      <c r="P3123" s="8">
        <f>IF(K3123&lt;&gt;"是",0,IF(税费设置!$B$6="是",E3123/(1+税费设置!$B$10),E3123))</f>
        <v>0</v>
      </c>
      <c r="Q3123" s="8">
        <f>IF(K3123&lt;&gt;"是",0,P3123*税费设置!$B$8)</f>
        <v>0</v>
      </c>
      <c r="R3123" s="8">
        <f>IF(K3123&lt;&gt;"是",0,P3123*税费设置!$B$9)</f>
        <v>0</v>
      </c>
      <c r="S3123" s="8">
        <f t="shared" si="342"/>
        <v>0</v>
      </c>
    </row>
    <row r="3124" spans="1:19" ht="13.9">
      <c r="A3124" s="6" t="str">
        <f>IF(总支出!A3124="","",总支出!A3124)</f>
        <v/>
      </c>
      <c r="B3124" s="7" t="str">
        <f>IF(总支出!B3124="","",总支出!B3124)</f>
        <v/>
      </c>
      <c r="C3124" s="6" t="str">
        <f t="shared" si="336"/>
        <v/>
      </c>
      <c r="D3124" s="6" t="str">
        <f>IF(总支出!C3124="","",总支出!C3124)</f>
        <v/>
      </c>
      <c r="E3124" s="8" t="str">
        <f>IF(总支出!D3124="","",总支出!D3124)</f>
        <v/>
      </c>
      <c r="F3124" s="6" t="str">
        <f>IF(总支出!E3124="","",总支出!E3124)</f>
        <v/>
      </c>
      <c r="G3124" s="6" t="str">
        <f>IF(总支出!H3124="","",总支出!H3124)</f>
        <v/>
      </c>
      <c r="H3124" s="6" t="str">
        <f>IF(总支出!I3124="","自动",总支出!I3124)</f>
        <v>自动</v>
      </c>
      <c r="I3124" s="6" t="str">
        <f>IF(F3124="","",IFERROR(VLOOKUP(F3124,税费设置!$A$15:$B$27,2,FALSE),"含税不明"))</f>
        <v/>
      </c>
      <c r="J3124" s="6" t="str">
        <f t="shared" si="337"/>
        <v/>
      </c>
      <c r="K3124" s="6" t="str">
        <f>IF(AND(税费设置!$B$5="是",G3124="个人支出",J3124="应税"),"是","否")</f>
        <v>否</v>
      </c>
      <c r="L3124" s="8">
        <f t="shared" si="338"/>
        <v>0</v>
      </c>
      <c r="M3124" s="8">
        <f t="shared" si="339"/>
        <v>0</v>
      </c>
      <c r="N3124" s="8">
        <f t="shared" si="340"/>
        <v>0</v>
      </c>
      <c r="O3124" s="8">
        <f t="shared" si="341"/>
        <v>0</v>
      </c>
      <c r="P3124" s="8">
        <f>IF(K3124&lt;&gt;"是",0,IF(税费设置!$B$6="是",E3124/(1+税费设置!$B$10),E3124))</f>
        <v>0</v>
      </c>
      <c r="Q3124" s="8">
        <f>IF(K3124&lt;&gt;"是",0,P3124*税费设置!$B$8)</f>
        <v>0</v>
      </c>
      <c r="R3124" s="8">
        <f>IF(K3124&lt;&gt;"是",0,P3124*税费设置!$B$9)</f>
        <v>0</v>
      </c>
      <c r="S3124" s="8">
        <f t="shared" si="342"/>
        <v>0</v>
      </c>
    </row>
    <row r="3125" spans="1:19" ht="13.9">
      <c r="A3125" s="6" t="str">
        <f>IF(总支出!A3125="","",总支出!A3125)</f>
        <v/>
      </c>
      <c r="B3125" s="7" t="str">
        <f>IF(总支出!B3125="","",总支出!B3125)</f>
        <v/>
      </c>
      <c r="C3125" s="6" t="str">
        <f t="shared" si="336"/>
        <v/>
      </c>
      <c r="D3125" s="6" t="str">
        <f>IF(总支出!C3125="","",总支出!C3125)</f>
        <v/>
      </c>
      <c r="E3125" s="8" t="str">
        <f>IF(总支出!D3125="","",总支出!D3125)</f>
        <v/>
      </c>
      <c r="F3125" s="6" t="str">
        <f>IF(总支出!E3125="","",总支出!E3125)</f>
        <v/>
      </c>
      <c r="G3125" s="6" t="str">
        <f>IF(总支出!H3125="","",总支出!H3125)</f>
        <v/>
      </c>
      <c r="H3125" s="6" t="str">
        <f>IF(总支出!I3125="","自动",总支出!I3125)</f>
        <v>自动</v>
      </c>
      <c r="I3125" s="6" t="str">
        <f>IF(F3125="","",IFERROR(VLOOKUP(F3125,税费设置!$A$15:$B$27,2,FALSE),"含税不明"))</f>
        <v/>
      </c>
      <c r="J3125" s="6" t="str">
        <f t="shared" si="337"/>
        <v/>
      </c>
      <c r="K3125" s="6" t="str">
        <f>IF(AND(税费设置!$B$5="是",G3125="个人支出",J3125="应税"),"是","否")</f>
        <v>否</v>
      </c>
      <c r="L3125" s="8">
        <f t="shared" si="338"/>
        <v>0</v>
      </c>
      <c r="M3125" s="8">
        <f t="shared" si="339"/>
        <v>0</v>
      </c>
      <c r="N3125" s="8">
        <f t="shared" si="340"/>
        <v>0</v>
      </c>
      <c r="O3125" s="8">
        <f t="shared" si="341"/>
        <v>0</v>
      </c>
      <c r="P3125" s="8">
        <f>IF(K3125&lt;&gt;"是",0,IF(税费设置!$B$6="是",E3125/(1+税费设置!$B$10),E3125))</f>
        <v>0</v>
      </c>
      <c r="Q3125" s="8">
        <f>IF(K3125&lt;&gt;"是",0,P3125*税费设置!$B$8)</f>
        <v>0</v>
      </c>
      <c r="R3125" s="8">
        <f>IF(K3125&lt;&gt;"是",0,P3125*税费设置!$B$9)</f>
        <v>0</v>
      </c>
      <c r="S3125" s="8">
        <f t="shared" si="342"/>
        <v>0</v>
      </c>
    </row>
    <row r="3126" spans="1:19" ht="13.9">
      <c r="A3126" s="6" t="str">
        <f>IF(总支出!A3126="","",总支出!A3126)</f>
        <v/>
      </c>
      <c r="B3126" s="7" t="str">
        <f>IF(总支出!B3126="","",总支出!B3126)</f>
        <v/>
      </c>
      <c r="C3126" s="6" t="str">
        <f t="shared" si="336"/>
        <v/>
      </c>
      <c r="D3126" s="6" t="str">
        <f>IF(总支出!C3126="","",总支出!C3126)</f>
        <v/>
      </c>
      <c r="E3126" s="8" t="str">
        <f>IF(总支出!D3126="","",总支出!D3126)</f>
        <v/>
      </c>
      <c r="F3126" s="6" t="str">
        <f>IF(总支出!E3126="","",总支出!E3126)</f>
        <v/>
      </c>
      <c r="G3126" s="6" t="str">
        <f>IF(总支出!H3126="","",总支出!H3126)</f>
        <v/>
      </c>
      <c r="H3126" s="6" t="str">
        <f>IF(总支出!I3126="","自动",总支出!I3126)</f>
        <v>自动</v>
      </c>
      <c r="I3126" s="6" t="str">
        <f>IF(F3126="","",IFERROR(VLOOKUP(F3126,税费设置!$A$15:$B$27,2,FALSE),"含税不明"))</f>
        <v/>
      </c>
      <c r="J3126" s="6" t="str">
        <f t="shared" si="337"/>
        <v/>
      </c>
      <c r="K3126" s="6" t="str">
        <f>IF(AND(税费设置!$B$5="是",G3126="个人支出",J3126="应税"),"是","否")</f>
        <v>否</v>
      </c>
      <c r="L3126" s="8">
        <f t="shared" si="338"/>
        <v>0</v>
      </c>
      <c r="M3126" s="8">
        <f t="shared" si="339"/>
        <v>0</v>
      </c>
      <c r="N3126" s="8">
        <f t="shared" si="340"/>
        <v>0</v>
      </c>
      <c r="O3126" s="8">
        <f t="shared" si="341"/>
        <v>0</v>
      </c>
      <c r="P3126" s="8">
        <f>IF(K3126&lt;&gt;"是",0,IF(税费设置!$B$6="是",E3126/(1+税费设置!$B$10),E3126))</f>
        <v>0</v>
      </c>
      <c r="Q3126" s="8">
        <f>IF(K3126&lt;&gt;"是",0,P3126*税费设置!$B$8)</f>
        <v>0</v>
      </c>
      <c r="R3126" s="8">
        <f>IF(K3126&lt;&gt;"是",0,P3126*税费设置!$B$9)</f>
        <v>0</v>
      </c>
      <c r="S3126" s="8">
        <f t="shared" si="342"/>
        <v>0</v>
      </c>
    </row>
    <row r="3127" spans="1:19" ht="13.9">
      <c r="A3127" s="6" t="str">
        <f>IF(总支出!A3127="","",总支出!A3127)</f>
        <v/>
      </c>
      <c r="B3127" s="7" t="str">
        <f>IF(总支出!B3127="","",总支出!B3127)</f>
        <v/>
      </c>
      <c r="C3127" s="6" t="str">
        <f t="shared" si="336"/>
        <v/>
      </c>
      <c r="D3127" s="6" t="str">
        <f>IF(总支出!C3127="","",总支出!C3127)</f>
        <v/>
      </c>
      <c r="E3127" s="8" t="str">
        <f>IF(总支出!D3127="","",总支出!D3127)</f>
        <v/>
      </c>
      <c r="F3127" s="6" t="str">
        <f>IF(总支出!E3127="","",总支出!E3127)</f>
        <v/>
      </c>
      <c r="G3127" s="6" t="str">
        <f>IF(总支出!H3127="","",总支出!H3127)</f>
        <v/>
      </c>
      <c r="H3127" s="6" t="str">
        <f>IF(总支出!I3127="","自动",总支出!I3127)</f>
        <v>自动</v>
      </c>
      <c r="I3127" s="6" t="str">
        <f>IF(F3127="","",IFERROR(VLOOKUP(F3127,税费设置!$A$15:$B$27,2,FALSE),"含税不明"))</f>
        <v/>
      </c>
      <c r="J3127" s="6" t="str">
        <f t="shared" si="337"/>
        <v/>
      </c>
      <c r="K3127" s="6" t="str">
        <f>IF(AND(税费设置!$B$5="是",G3127="个人支出",J3127="应税"),"是","否")</f>
        <v>否</v>
      </c>
      <c r="L3127" s="8">
        <f t="shared" si="338"/>
        <v>0</v>
      </c>
      <c r="M3127" s="8">
        <f t="shared" si="339"/>
        <v>0</v>
      </c>
      <c r="N3127" s="8">
        <f t="shared" si="340"/>
        <v>0</v>
      </c>
      <c r="O3127" s="8">
        <f t="shared" si="341"/>
        <v>0</v>
      </c>
      <c r="P3127" s="8">
        <f>IF(K3127&lt;&gt;"是",0,IF(税费设置!$B$6="是",E3127/(1+税费设置!$B$10),E3127))</f>
        <v>0</v>
      </c>
      <c r="Q3127" s="8">
        <f>IF(K3127&lt;&gt;"是",0,P3127*税费设置!$B$8)</f>
        <v>0</v>
      </c>
      <c r="R3127" s="8">
        <f>IF(K3127&lt;&gt;"是",0,P3127*税费设置!$B$9)</f>
        <v>0</v>
      </c>
      <c r="S3127" s="8">
        <f t="shared" si="342"/>
        <v>0</v>
      </c>
    </row>
    <row r="3128" spans="1:19" ht="13.9">
      <c r="A3128" s="6" t="str">
        <f>IF(总支出!A3128="","",总支出!A3128)</f>
        <v/>
      </c>
      <c r="B3128" s="7" t="str">
        <f>IF(总支出!B3128="","",总支出!B3128)</f>
        <v/>
      </c>
      <c r="C3128" s="6" t="str">
        <f t="shared" si="336"/>
        <v/>
      </c>
      <c r="D3128" s="6" t="str">
        <f>IF(总支出!C3128="","",总支出!C3128)</f>
        <v/>
      </c>
      <c r="E3128" s="8" t="str">
        <f>IF(总支出!D3128="","",总支出!D3128)</f>
        <v/>
      </c>
      <c r="F3128" s="6" t="str">
        <f>IF(总支出!E3128="","",总支出!E3128)</f>
        <v/>
      </c>
      <c r="G3128" s="6" t="str">
        <f>IF(总支出!H3128="","",总支出!H3128)</f>
        <v/>
      </c>
      <c r="H3128" s="6" t="str">
        <f>IF(总支出!I3128="","自动",总支出!I3128)</f>
        <v>自动</v>
      </c>
      <c r="I3128" s="6" t="str">
        <f>IF(F3128="","",IFERROR(VLOOKUP(F3128,税费设置!$A$15:$B$27,2,FALSE),"含税不明"))</f>
        <v/>
      </c>
      <c r="J3128" s="6" t="str">
        <f t="shared" si="337"/>
        <v/>
      </c>
      <c r="K3128" s="6" t="str">
        <f>IF(AND(税费设置!$B$5="是",G3128="个人支出",J3128="应税"),"是","否")</f>
        <v>否</v>
      </c>
      <c r="L3128" s="8">
        <f t="shared" si="338"/>
        <v>0</v>
      </c>
      <c r="M3128" s="8">
        <f t="shared" si="339"/>
        <v>0</v>
      </c>
      <c r="N3128" s="8">
        <f t="shared" si="340"/>
        <v>0</v>
      </c>
      <c r="O3128" s="8">
        <f t="shared" si="341"/>
        <v>0</v>
      </c>
      <c r="P3128" s="8">
        <f>IF(K3128&lt;&gt;"是",0,IF(税费设置!$B$6="是",E3128/(1+税费设置!$B$10),E3128))</f>
        <v>0</v>
      </c>
      <c r="Q3128" s="8">
        <f>IF(K3128&lt;&gt;"是",0,P3128*税费设置!$B$8)</f>
        <v>0</v>
      </c>
      <c r="R3128" s="8">
        <f>IF(K3128&lt;&gt;"是",0,P3128*税费设置!$B$9)</f>
        <v>0</v>
      </c>
      <c r="S3128" s="8">
        <f t="shared" si="342"/>
        <v>0</v>
      </c>
    </row>
    <row r="3129" spans="1:19" ht="13.9">
      <c r="A3129" s="6" t="str">
        <f>IF(总支出!A3129="","",总支出!A3129)</f>
        <v/>
      </c>
      <c r="B3129" s="7" t="str">
        <f>IF(总支出!B3129="","",总支出!B3129)</f>
        <v/>
      </c>
      <c r="C3129" s="6" t="str">
        <f t="shared" si="336"/>
        <v/>
      </c>
      <c r="D3129" s="6" t="str">
        <f>IF(总支出!C3129="","",总支出!C3129)</f>
        <v/>
      </c>
      <c r="E3129" s="8" t="str">
        <f>IF(总支出!D3129="","",总支出!D3129)</f>
        <v/>
      </c>
      <c r="F3129" s="6" t="str">
        <f>IF(总支出!E3129="","",总支出!E3129)</f>
        <v/>
      </c>
      <c r="G3129" s="6" t="str">
        <f>IF(总支出!H3129="","",总支出!H3129)</f>
        <v/>
      </c>
      <c r="H3129" s="6" t="str">
        <f>IF(总支出!I3129="","自动",总支出!I3129)</f>
        <v>自动</v>
      </c>
      <c r="I3129" s="6" t="str">
        <f>IF(F3129="","",IFERROR(VLOOKUP(F3129,税费设置!$A$15:$B$27,2,FALSE),"含税不明"))</f>
        <v/>
      </c>
      <c r="J3129" s="6" t="str">
        <f t="shared" si="337"/>
        <v/>
      </c>
      <c r="K3129" s="6" t="str">
        <f>IF(AND(税费设置!$B$5="是",G3129="个人支出",J3129="应税"),"是","否")</f>
        <v>否</v>
      </c>
      <c r="L3129" s="8">
        <f t="shared" si="338"/>
        <v>0</v>
      </c>
      <c r="M3129" s="8">
        <f t="shared" si="339"/>
        <v>0</v>
      </c>
      <c r="N3129" s="8">
        <f t="shared" si="340"/>
        <v>0</v>
      </c>
      <c r="O3129" s="8">
        <f t="shared" si="341"/>
        <v>0</v>
      </c>
      <c r="P3129" s="8">
        <f>IF(K3129&lt;&gt;"是",0,IF(税费设置!$B$6="是",E3129/(1+税费设置!$B$10),E3129))</f>
        <v>0</v>
      </c>
      <c r="Q3129" s="8">
        <f>IF(K3129&lt;&gt;"是",0,P3129*税费设置!$B$8)</f>
        <v>0</v>
      </c>
      <c r="R3129" s="8">
        <f>IF(K3129&lt;&gt;"是",0,P3129*税费设置!$B$9)</f>
        <v>0</v>
      </c>
      <c r="S3129" s="8">
        <f t="shared" si="342"/>
        <v>0</v>
      </c>
    </row>
    <row r="3130" spans="1:19" ht="13.9">
      <c r="A3130" s="6" t="str">
        <f>IF(总支出!A3130="","",总支出!A3130)</f>
        <v/>
      </c>
      <c r="B3130" s="7" t="str">
        <f>IF(总支出!B3130="","",总支出!B3130)</f>
        <v/>
      </c>
      <c r="C3130" s="6" t="str">
        <f t="shared" si="336"/>
        <v/>
      </c>
      <c r="D3130" s="6" t="str">
        <f>IF(总支出!C3130="","",总支出!C3130)</f>
        <v/>
      </c>
      <c r="E3130" s="8" t="str">
        <f>IF(总支出!D3130="","",总支出!D3130)</f>
        <v/>
      </c>
      <c r="F3130" s="6" t="str">
        <f>IF(总支出!E3130="","",总支出!E3130)</f>
        <v/>
      </c>
      <c r="G3130" s="6" t="str">
        <f>IF(总支出!H3130="","",总支出!H3130)</f>
        <v/>
      </c>
      <c r="H3130" s="6" t="str">
        <f>IF(总支出!I3130="","自动",总支出!I3130)</f>
        <v>自动</v>
      </c>
      <c r="I3130" s="6" t="str">
        <f>IF(F3130="","",IFERROR(VLOOKUP(F3130,税费设置!$A$15:$B$27,2,FALSE),"含税不明"))</f>
        <v/>
      </c>
      <c r="J3130" s="6" t="str">
        <f t="shared" si="337"/>
        <v/>
      </c>
      <c r="K3130" s="6" t="str">
        <f>IF(AND(税费设置!$B$5="是",G3130="个人支出",J3130="应税"),"是","否")</f>
        <v>否</v>
      </c>
      <c r="L3130" s="8">
        <f t="shared" si="338"/>
        <v>0</v>
      </c>
      <c r="M3130" s="8">
        <f t="shared" si="339"/>
        <v>0</v>
      </c>
      <c r="N3130" s="8">
        <f t="shared" si="340"/>
        <v>0</v>
      </c>
      <c r="O3130" s="8">
        <f t="shared" si="341"/>
        <v>0</v>
      </c>
      <c r="P3130" s="8">
        <f>IF(K3130&lt;&gt;"是",0,IF(税费设置!$B$6="是",E3130/(1+税费设置!$B$10),E3130))</f>
        <v>0</v>
      </c>
      <c r="Q3130" s="8">
        <f>IF(K3130&lt;&gt;"是",0,P3130*税费设置!$B$8)</f>
        <v>0</v>
      </c>
      <c r="R3130" s="8">
        <f>IF(K3130&lt;&gt;"是",0,P3130*税费设置!$B$9)</f>
        <v>0</v>
      </c>
      <c r="S3130" s="8">
        <f t="shared" si="342"/>
        <v>0</v>
      </c>
    </row>
    <row r="3131" spans="1:19" ht="13.9">
      <c r="A3131" s="6" t="str">
        <f>IF(总支出!A3131="","",总支出!A3131)</f>
        <v/>
      </c>
      <c r="B3131" s="7" t="str">
        <f>IF(总支出!B3131="","",总支出!B3131)</f>
        <v/>
      </c>
      <c r="C3131" s="6" t="str">
        <f t="shared" si="336"/>
        <v/>
      </c>
      <c r="D3131" s="6" t="str">
        <f>IF(总支出!C3131="","",总支出!C3131)</f>
        <v/>
      </c>
      <c r="E3131" s="8" t="str">
        <f>IF(总支出!D3131="","",总支出!D3131)</f>
        <v/>
      </c>
      <c r="F3131" s="6" t="str">
        <f>IF(总支出!E3131="","",总支出!E3131)</f>
        <v/>
      </c>
      <c r="G3131" s="6" t="str">
        <f>IF(总支出!H3131="","",总支出!H3131)</f>
        <v/>
      </c>
      <c r="H3131" s="6" t="str">
        <f>IF(总支出!I3131="","自动",总支出!I3131)</f>
        <v>自动</v>
      </c>
      <c r="I3131" s="6" t="str">
        <f>IF(F3131="","",IFERROR(VLOOKUP(F3131,税费设置!$A$15:$B$27,2,FALSE),"含税不明"))</f>
        <v/>
      </c>
      <c r="J3131" s="6" t="str">
        <f t="shared" si="337"/>
        <v/>
      </c>
      <c r="K3131" s="6" t="str">
        <f>IF(AND(税费设置!$B$5="是",G3131="个人支出",J3131="应税"),"是","否")</f>
        <v>否</v>
      </c>
      <c r="L3131" s="8">
        <f t="shared" si="338"/>
        <v>0</v>
      </c>
      <c r="M3131" s="8">
        <f t="shared" si="339"/>
        <v>0</v>
      </c>
      <c r="N3131" s="8">
        <f t="shared" si="340"/>
        <v>0</v>
      </c>
      <c r="O3131" s="8">
        <f t="shared" si="341"/>
        <v>0</v>
      </c>
      <c r="P3131" s="8">
        <f>IF(K3131&lt;&gt;"是",0,IF(税费设置!$B$6="是",E3131/(1+税费设置!$B$10),E3131))</f>
        <v>0</v>
      </c>
      <c r="Q3131" s="8">
        <f>IF(K3131&lt;&gt;"是",0,P3131*税费设置!$B$8)</f>
        <v>0</v>
      </c>
      <c r="R3131" s="8">
        <f>IF(K3131&lt;&gt;"是",0,P3131*税费设置!$B$9)</f>
        <v>0</v>
      </c>
      <c r="S3131" s="8">
        <f t="shared" si="342"/>
        <v>0</v>
      </c>
    </row>
    <row r="3132" spans="1:19" ht="13.9">
      <c r="A3132" s="6" t="str">
        <f>IF(总支出!A3132="","",总支出!A3132)</f>
        <v/>
      </c>
      <c r="B3132" s="7" t="str">
        <f>IF(总支出!B3132="","",总支出!B3132)</f>
        <v/>
      </c>
      <c r="C3132" s="6" t="str">
        <f t="shared" si="336"/>
        <v/>
      </c>
      <c r="D3132" s="6" t="str">
        <f>IF(总支出!C3132="","",总支出!C3132)</f>
        <v/>
      </c>
      <c r="E3132" s="8" t="str">
        <f>IF(总支出!D3132="","",总支出!D3132)</f>
        <v/>
      </c>
      <c r="F3132" s="6" t="str">
        <f>IF(总支出!E3132="","",总支出!E3132)</f>
        <v/>
      </c>
      <c r="G3132" s="6" t="str">
        <f>IF(总支出!H3132="","",总支出!H3132)</f>
        <v/>
      </c>
      <c r="H3132" s="6" t="str">
        <f>IF(总支出!I3132="","自动",总支出!I3132)</f>
        <v>自动</v>
      </c>
      <c r="I3132" s="6" t="str">
        <f>IF(F3132="","",IFERROR(VLOOKUP(F3132,税费设置!$A$15:$B$27,2,FALSE),"含税不明"))</f>
        <v/>
      </c>
      <c r="J3132" s="6" t="str">
        <f t="shared" si="337"/>
        <v/>
      </c>
      <c r="K3132" s="6" t="str">
        <f>IF(AND(税费设置!$B$5="是",G3132="个人支出",J3132="应税"),"是","否")</f>
        <v>否</v>
      </c>
      <c r="L3132" s="8">
        <f t="shared" si="338"/>
        <v>0</v>
      </c>
      <c r="M3132" s="8">
        <f t="shared" si="339"/>
        <v>0</v>
      </c>
      <c r="N3132" s="8">
        <f t="shared" si="340"/>
        <v>0</v>
      </c>
      <c r="O3132" s="8">
        <f t="shared" si="341"/>
        <v>0</v>
      </c>
      <c r="P3132" s="8">
        <f>IF(K3132&lt;&gt;"是",0,IF(税费设置!$B$6="是",E3132/(1+税费设置!$B$10),E3132))</f>
        <v>0</v>
      </c>
      <c r="Q3132" s="8">
        <f>IF(K3132&lt;&gt;"是",0,P3132*税费设置!$B$8)</f>
        <v>0</v>
      </c>
      <c r="R3132" s="8">
        <f>IF(K3132&lt;&gt;"是",0,P3132*税费设置!$B$9)</f>
        <v>0</v>
      </c>
      <c r="S3132" s="8">
        <f t="shared" si="342"/>
        <v>0</v>
      </c>
    </row>
    <row r="3133" spans="1:19" ht="13.9">
      <c r="A3133" s="6" t="str">
        <f>IF(总支出!A3133="","",总支出!A3133)</f>
        <v/>
      </c>
      <c r="B3133" s="7" t="str">
        <f>IF(总支出!B3133="","",总支出!B3133)</f>
        <v/>
      </c>
      <c r="C3133" s="6" t="str">
        <f t="shared" si="336"/>
        <v/>
      </c>
      <c r="D3133" s="6" t="str">
        <f>IF(总支出!C3133="","",总支出!C3133)</f>
        <v/>
      </c>
      <c r="E3133" s="8" t="str">
        <f>IF(总支出!D3133="","",总支出!D3133)</f>
        <v/>
      </c>
      <c r="F3133" s="6" t="str">
        <f>IF(总支出!E3133="","",总支出!E3133)</f>
        <v/>
      </c>
      <c r="G3133" s="6" t="str">
        <f>IF(总支出!H3133="","",总支出!H3133)</f>
        <v/>
      </c>
      <c r="H3133" s="6" t="str">
        <f>IF(总支出!I3133="","自动",总支出!I3133)</f>
        <v>自动</v>
      </c>
      <c r="I3133" s="6" t="str">
        <f>IF(F3133="","",IFERROR(VLOOKUP(F3133,税费设置!$A$15:$B$27,2,FALSE),"含税不明"))</f>
        <v/>
      </c>
      <c r="J3133" s="6" t="str">
        <f t="shared" si="337"/>
        <v/>
      </c>
      <c r="K3133" s="6" t="str">
        <f>IF(AND(税费设置!$B$5="是",G3133="个人支出",J3133="应税"),"是","否")</f>
        <v>否</v>
      </c>
      <c r="L3133" s="8">
        <f t="shared" si="338"/>
        <v>0</v>
      </c>
      <c r="M3133" s="8">
        <f t="shared" si="339"/>
        <v>0</v>
      </c>
      <c r="N3133" s="8">
        <f t="shared" si="340"/>
        <v>0</v>
      </c>
      <c r="O3133" s="8">
        <f t="shared" si="341"/>
        <v>0</v>
      </c>
      <c r="P3133" s="8">
        <f>IF(K3133&lt;&gt;"是",0,IF(税费设置!$B$6="是",E3133/(1+税费设置!$B$10),E3133))</f>
        <v>0</v>
      </c>
      <c r="Q3133" s="8">
        <f>IF(K3133&lt;&gt;"是",0,P3133*税费设置!$B$8)</f>
        <v>0</v>
      </c>
      <c r="R3133" s="8">
        <f>IF(K3133&lt;&gt;"是",0,P3133*税费设置!$B$9)</f>
        <v>0</v>
      </c>
      <c r="S3133" s="8">
        <f t="shared" si="342"/>
        <v>0</v>
      </c>
    </row>
    <row r="3134" spans="1:19" ht="13.9">
      <c r="A3134" s="6" t="str">
        <f>IF(总支出!A3134="","",总支出!A3134)</f>
        <v/>
      </c>
      <c r="B3134" s="7" t="str">
        <f>IF(总支出!B3134="","",总支出!B3134)</f>
        <v/>
      </c>
      <c r="C3134" s="6" t="str">
        <f t="shared" si="336"/>
        <v/>
      </c>
      <c r="D3134" s="6" t="str">
        <f>IF(总支出!C3134="","",总支出!C3134)</f>
        <v/>
      </c>
      <c r="E3134" s="8" t="str">
        <f>IF(总支出!D3134="","",总支出!D3134)</f>
        <v/>
      </c>
      <c r="F3134" s="6" t="str">
        <f>IF(总支出!E3134="","",总支出!E3134)</f>
        <v/>
      </c>
      <c r="G3134" s="6" t="str">
        <f>IF(总支出!H3134="","",总支出!H3134)</f>
        <v/>
      </c>
      <c r="H3134" s="6" t="str">
        <f>IF(总支出!I3134="","自动",总支出!I3134)</f>
        <v>自动</v>
      </c>
      <c r="I3134" s="6" t="str">
        <f>IF(F3134="","",IFERROR(VLOOKUP(F3134,税费设置!$A$15:$B$27,2,FALSE),"含税不明"))</f>
        <v/>
      </c>
      <c r="J3134" s="6" t="str">
        <f t="shared" si="337"/>
        <v/>
      </c>
      <c r="K3134" s="6" t="str">
        <f>IF(AND(税费设置!$B$5="是",G3134="个人支出",J3134="应税"),"是","否")</f>
        <v>否</v>
      </c>
      <c r="L3134" s="8">
        <f t="shared" si="338"/>
        <v>0</v>
      </c>
      <c r="M3134" s="8">
        <f t="shared" si="339"/>
        <v>0</v>
      </c>
      <c r="N3134" s="8">
        <f t="shared" si="340"/>
        <v>0</v>
      </c>
      <c r="O3134" s="8">
        <f t="shared" si="341"/>
        <v>0</v>
      </c>
      <c r="P3134" s="8">
        <f>IF(K3134&lt;&gt;"是",0,IF(税费设置!$B$6="是",E3134/(1+税费设置!$B$10),E3134))</f>
        <v>0</v>
      </c>
      <c r="Q3134" s="8">
        <f>IF(K3134&lt;&gt;"是",0,P3134*税费设置!$B$8)</f>
        <v>0</v>
      </c>
      <c r="R3134" s="8">
        <f>IF(K3134&lt;&gt;"是",0,P3134*税费设置!$B$9)</f>
        <v>0</v>
      </c>
      <c r="S3134" s="8">
        <f t="shared" si="342"/>
        <v>0</v>
      </c>
    </row>
    <row r="3135" spans="1:19" ht="13.9">
      <c r="A3135" s="6" t="str">
        <f>IF(总支出!A3135="","",总支出!A3135)</f>
        <v/>
      </c>
      <c r="B3135" s="7" t="str">
        <f>IF(总支出!B3135="","",总支出!B3135)</f>
        <v/>
      </c>
      <c r="C3135" s="6" t="str">
        <f t="shared" si="336"/>
        <v/>
      </c>
      <c r="D3135" s="6" t="str">
        <f>IF(总支出!C3135="","",总支出!C3135)</f>
        <v/>
      </c>
      <c r="E3135" s="8" t="str">
        <f>IF(总支出!D3135="","",总支出!D3135)</f>
        <v/>
      </c>
      <c r="F3135" s="6" t="str">
        <f>IF(总支出!E3135="","",总支出!E3135)</f>
        <v/>
      </c>
      <c r="G3135" s="6" t="str">
        <f>IF(总支出!H3135="","",总支出!H3135)</f>
        <v/>
      </c>
      <c r="H3135" s="6" t="str">
        <f>IF(总支出!I3135="","自动",总支出!I3135)</f>
        <v>自动</v>
      </c>
      <c r="I3135" s="6" t="str">
        <f>IF(F3135="","",IFERROR(VLOOKUP(F3135,税费设置!$A$15:$B$27,2,FALSE),"含税不明"))</f>
        <v/>
      </c>
      <c r="J3135" s="6" t="str">
        <f t="shared" si="337"/>
        <v/>
      </c>
      <c r="K3135" s="6" t="str">
        <f>IF(AND(税费设置!$B$5="是",G3135="个人支出",J3135="应税"),"是","否")</f>
        <v>否</v>
      </c>
      <c r="L3135" s="8">
        <f t="shared" si="338"/>
        <v>0</v>
      </c>
      <c r="M3135" s="8">
        <f t="shared" si="339"/>
        <v>0</v>
      </c>
      <c r="N3135" s="8">
        <f t="shared" si="340"/>
        <v>0</v>
      </c>
      <c r="O3135" s="8">
        <f t="shared" si="341"/>
        <v>0</v>
      </c>
      <c r="P3135" s="8">
        <f>IF(K3135&lt;&gt;"是",0,IF(税费设置!$B$6="是",E3135/(1+税费设置!$B$10),E3135))</f>
        <v>0</v>
      </c>
      <c r="Q3135" s="8">
        <f>IF(K3135&lt;&gt;"是",0,P3135*税费设置!$B$8)</f>
        <v>0</v>
      </c>
      <c r="R3135" s="8">
        <f>IF(K3135&lt;&gt;"是",0,P3135*税费设置!$B$9)</f>
        <v>0</v>
      </c>
      <c r="S3135" s="8">
        <f t="shared" si="342"/>
        <v>0</v>
      </c>
    </row>
    <row r="3136" spans="1:19" ht="13.9">
      <c r="A3136" s="6" t="str">
        <f>IF(总支出!A3136="","",总支出!A3136)</f>
        <v/>
      </c>
      <c r="B3136" s="7" t="str">
        <f>IF(总支出!B3136="","",总支出!B3136)</f>
        <v/>
      </c>
      <c r="C3136" s="6" t="str">
        <f t="shared" si="336"/>
        <v/>
      </c>
      <c r="D3136" s="6" t="str">
        <f>IF(总支出!C3136="","",总支出!C3136)</f>
        <v/>
      </c>
      <c r="E3136" s="8" t="str">
        <f>IF(总支出!D3136="","",总支出!D3136)</f>
        <v/>
      </c>
      <c r="F3136" s="6" t="str">
        <f>IF(总支出!E3136="","",总支出!E3136)</f>
        <v/>
      </c>
      <c r="G3136" s="6" t="str">
        <f>IF(总支出!H3136="","",总支出!H3136)</f>
        <v/>
      </c>
      <c r="H3136" s="6" t="str">
        <f>IF(总支出!I3136="","自动",总支出!I3136)</f>
        <v>自动</v>
      </c>
      <c r="I3136" s="6" t="str">
        <f>IF(F3136="","",IFERROR(VLOOKUP(F3136,税费设置!$A$15:$B$27,2,FALSE),"含税不明"))</f>
        <v/>
      </c>
      <c r="J3136" s="6" t="str">
        <f t="shared" si="337"/>
        <v/>
      </c>
      <c r="K3136" s="6" t="str">
        <f>IF(AND(税费设置!$B$5="是",G3136="个人支出",J3136="应税"),"是","否")</f>
        <v>否</v>
      </c>
      <c r="L3136" s="8">
        <f t="shared" si="338"/>
        <v>0</v>
      </c>
      <c r="M3136" s="8">
        <f t="shared" si="339"/>
        <v>0</v>
      </c>
      <c r="N3136" s="8">
        <f t="shared" si="340"/>
        <v>0</v>
      </c>
      <c r="O3136" s="8">
        <f t="shared" si="341"/>
        <v>0</v>
      </c>
      <c r="P3136" s="8">
        <f>IF(K3136&lt;&gt;"是",0,IF(税费设置!$B$6="是",E3136/(1+税费设置!$B$10),E3136))</f>
        <v>0</v>
      </c>
      <c r="Q3136" s="8">
        <f>IF(K3136&lt;&gt;"是",0,P3136*税费设置!$B$8)</f>
        <v>0</v>
      </c>
      <c r="R3136" s="8">
        <f>IF(K3136&lt;&gt;"是",0,P3136*税费设置!$B$9)</f>
        <v>0</v>
      </c>
      <c r="S3136" s="8">
        <f t="shared" si="342"/>
        <v>0</v>
      </c>
    </row>
    <row r="3137" spans="1:19" ht="13.9">
      <c r="A3137" s="6" t="str">
        <f>IF(总支出!A3137="","",总支出!A3137)</f>
        <v/>
      </c>
      <c r="B3137" s="7" t="str">
        <f>IF(总支出!B3137="","",总支出!B3137)</f>
        <v/>
      </c>
      <c r="C3137" s="6" t="str">
        <f t="shared" si="336"/>
        <v/>
      </c>
      <c r="D3137" s="6" t="str">
        <f>IF(总支出!C3137="","",总支出!C3137)</f>
        <v/>
      </c>
      <c r="E3137" s="8" t="str">
        <f>IF(总支出!D3137="","",总支出!D3137)</f>
        <v/>
      </c>
      <c r="F3137" s="6" t="str">
        <f>IF(总支出!E3137="","",总支出!E3137)</f>
        <v/>
      </c>
      <c r="G3137" s="6" t="str">
        <f>IF(总支出!H3137="","",总支出!H3137)</f>
        <v/>
      </c>
      <c r="H3137" s="6" t="str">
        <f>IF(总支出!I3137="","自动",总支出!I3137)</f>
        <v>自动</v>
      </c>
      <c r="I3137" s="6" t="str">
        <f>IF(F3137="","",IFERROR(VLOOKUP(F3137,税费设置!$A$15:$B$27,2,FALSE),"含税不明"))</f>
        <v/>
      </c>
      <c r="J3137" s="6" t="str">
        <f t="shared" si="337"/>
        <v/>
      </c>
      <c r="K3137" s="6" t="str">
        <f>IF(AND(税费设置!$B$5="是",G3137="个人支出",J3137="应税"),"是","否")</f>
        <v>否</v>
      </c>
      <c r="L3137" s="8">
        <f t="shared" si="338"/>
        <v>0</v>
      </c>
      <c r="M3137" s="8">
        <f t="shared" si="339"/>
        <v>0</v>
      </c>
      <c r="N3137" s="8">
        <f t="shared" si="340"/>
        <v>0</v>
      </c>
      <c r="O3137" s="8">
        <f t="shared" si="341"/>
        <v>0</v>
      </c>
      <c r="P3137" s="8">
        <f>IF(K3137&lt;&gt;"是",0,IF(税费设置!$B$6="是",E3137/(1+税费设置!$B$10),E3137))</f>
        <v>0</v>
      </c>
      <c r="Q3137" s="8">
        <f>IF(K3137&lt;&gt;"是",0,P3137*税费设置!$B$8)</f>
        <v>0</v>
      </c>
      <c r="R3137" s="8">
        <f>IF(K3137&lt;&gt;"是",0,P3137*税费设置!$B$9)</f>
        <v>0</v>
      </c>
      <c r="S3137" s="8">
        <f t="shared" si="342"/>
        <v>0</v>
      </c>
    </row>
    <row r="3138" spans="1:19" ht="13.9">
      <c r="A3138" s="6" t="str">
        <f>IF(总支出!A3138="","",总支出!A3138)</f>
        <v/>
      </c>
      <c r="B3138" s="7" t="str">
        <f>IF(总支出!B3138="","",总支出!B3138)</f>
        <v/>
      </c>
      <c r="C3138" s="6" t="str">
        <f t="shared" si="336"/>
        <v/>
      </c>
      <c r="D3138" s="6" t="str">
        <f>IF(总支出!C3138="","",总支出!C3138)</f>
        <v/>
      </c>
      <c r="E3138" s="8" t="str">
        <f>IF(总支出!D3138="","",总支出!D3138)</f>
        <v/>
      </c>
      <c r="F3138" s="6" t="str">
        <f>IF(总支出!E3138="","",总支出!E3138)</f>
        <v/>
      </c>
      <c r="G3138" s="6" t="str">
        <f>IF(总支出!H3138="","",总支出!H3138)</f>
        <v/>
      </c>
      <c r="H3138" s="6" t="str">
        <f>IF(总支出!I3138="","自动",总支出!I3138)</f>
        <v>自动</v>
      </c>
      <c r="I3138" s="6" t="str">
        <f>IF(F3138="","",IFERROR(VLOOKUP(F3138,税费设置!$A$15:$B$27,2,FALSE),"含税不明"))</f>
        <v/>
      </c>
      <c r="J3138" s="6" t="str">
        <f t="shared" si="337"/>
        <v/>
      </c>
      <c r="K3138" s="6" t="str">
        <f>IF(AND(税费设置!$B$5="是",G3138="个人支出",J3138="应税"),"是","否")</f>
        <v>否</v>
      </c>
      <c r="L3138" s="8">
        <f t="shared" si="338"/>
        <v>0</v>
      </c>
      <c r="M3138" s="8">
        <f t="shared" si="339"/>
        <v>0</v>
      </c>
      <c r="N3138" s="8">
        <f t="shared" si="340"/>
        <v>0</v>
      </c>
      <c r="O3138" s="8">
        <f t="shared" si="341"/>
        <v>0</v>
      </c>
      <c r="P3138" s="8">
        <f>IF(K3138&lt;&gt;"是",0,IF(税费设置!$B$6="是",E3138/(1+税费设置!$B$10),E3138))</f>
        <v>0</v>
      </c>
      <c r="Q3138" s="8">
        <f>IF(K3138&lt;&gt;"是",0,P3138*税费设置!$B$8)</f>
        <v>0</v>
      </c>
      <c r="R3138" s="8">
        <f>IF(K3138&lt;&gt;"是",0,P3138*税费设置!$B$9)</f>
        <v>0</v>
      </c>
      <c r="S3138" s="8">
        <f t="shared" si="342"/>
        <v>0</v>
      </c>
    </row>
    <row r="3139" spans="1:19" ht="13.9">
      <c r="A3139" s="6" t="str">
        <f>IF(总支出!A3139="","",总支出!A3139)</f>
        <v/>
      </c>
      <c r="B3139" s="7" t="str">
        <f>IF(总支出!B3139="","",总支出!B3139)</f>
        <v/>
      </c>
      <c r="C3139" s="6" t="str">
        <f t="shared" si="336"/>
        <v/>
      </c>
      <c r="D3139" s="6" t="str">
        <f>IF(总支出!C3139="","",总支出!C3139)</f>
        <v/>
      </c>
      <c r="E3139" s="8" t="str">
        <f>IF(总支出!D3139="","",总支出!D3139)</f>
        <v/>
      </c>
      <c r="F3139" s="6" t="str">
        <f>IF(总支出!E3139="","",总支出!E3139)</f>
        <v/>
      </c>
      <c r="G3139" s="6" t="str">
        <f>IF(总支出!H3139="","",总支出!H3139)</f>
        <v/>
      </c>
      <c r="H3139" s="6" t="str">
        <f>IF(总支出!I3139="","自动",总支出!I3139)</f>
        <v>自动</v>
      </c>
      <c r="I3139" s="6" t="str">
        <f>IF(F3139="","",IFERROR(VLOOKUP(F3139,税费设置!$A$15:$B$27,2,FALSE),"含税不明"))</f>
        <v/>
      </c>
      <c r="J3139" s="6" t="str">
        <f t="shared" si="337"/>
        <v/>
      </c>
      <c r="K3139" s="6" t="str">
        <f>IF(AND(税费设置!$B$5="是",G3139="个人支出",J3139="应税"),"是","否")</f>
        <v>否</v>
      </c>
      <c r="L3139" s="8">
        <f t="shared" si="338"/>
        <v>0</v>
      </c>
      <c r="M3139" s="8">
        <f t="shared" si="339"/>
        <v>0</v>
      </c>
      <c r="N3139" s="8">
        <f t="shared" si="340"/>
        <v>0</v>
      </c>
      <c r="O3139" s="8">
        <f t="shared" si="341"/>
        <v>0</v>
      </c>
      <c r="P3139" s="8">
        <f>IF(K3139&lt;&gt;"是",0,IF(税费设置!$B$6="是",E3139/(1+税费设置!$B$10),E3139))</f>
        <v>0</v>
      </c>
      <c r="Q3139" s="8">
        <f>IF(K3139&lt;&gt;"是",0,P3139*税费设置!$B$8)</f>
        <v>0</v>
      </c>
      <c r="R3139" s="8">
        <f>IF(K3139&lt;&gt;"是",0,P3139*税费设置!$B$9)</f>
        <v>0</v>
      </c>
      <c r="S3139" s="8">
        <f t="shared" si="342"/>
        <v>0</v>
      </c>
    </row>
    <row r="3140" spans="1:19" ht="13.9">
      <c r="A3140" s="6" t="str">
        <f>IF(总支出!A3140="","",总支出!A3140)</f>
        <v/>
      </c>
      <c r="B3140" s="7" t="str">
        <f>IF(总支出!B3140="","",总支出!B3140)</f>
        <v/>
      </c>
      <c r="C3140" s="6" t="str">
        <f t="shared" ref="C3140:C3203" si="343">IF(B3140="","",TEXT(B3140,"yyyy-mm"))</f>
        <v/>
      </c>
      <c r="D3140" s="6" t="str">
        <f>IF(总支出!C3140="","",总支出!C3140)</f>
        <v/>
      </c>
      <c r="E3140" s="8" t="str">
        <f>IF(总支出!D3140="","",总支出!D3140)</f>
        <v/>
      </c>
      <c r="F3140" s="6" t="str">
        <f>IF(总支出!E3140="","",总支出!E3140)</f>
        <v/>
      </c>
      <c r="G3140" s="6" t="str">
        <f>IF(总支出!H3140="","",总支出!H3140)</f>
        <v/>
      </c>
      <c r="H3140" s="6" t="str">
        <f>IF(总支出!I3140="","自动",总支出!I3140)</f>
        <v>自动</v>
      </c>
      <c r="I3140" s="6" t="str">
        <f>IF(F3140="","",IFERROR(VLOOKUP(F3140,税费设置!$A$15:$B$27,2,FALSE),"含税不明"))</f>
        <v/>
      </c>
      <c r="J3140" s="6" t="str">
        <f t="shared" ref="J3140:J3203" si="344">IF(D3140="","",IF(H3140="自动",I3140,H3140))</f>
        <v/>
      </c>
      <c r="K3140" s="6" t="str">
        <f>IF(AND(税费设置!$B$5="是",G3140="个人支出",J3140="应税"),"是","否")</f>
        <v>否</v>
      </c>
      <c r="L3140" s="8">
        <f t="shared" ref="L3140:L3203" si="345">IF(K3140="是",E3140,0)</f>
        <v>0</v>
      </c>
      <c r="M3140" s="8">
        <f t="shared" ref="M3140:M3203" si="346">IF(AND(G3140="个人支出",J3140="零税率"),E3140,0)</f>
        <v>0</v>
      </c>
      <c r="N3140" s="8">
        <f t="shared" ref="N3140:N3203" si="347">IF(AND(G3140="个人支出",J3140="免税"),E3140,0)</f>
        <v>0</v>
      </c>
      <c r="O3140" s="8">
        <f t="shared" ref="O3140:O3203" si="348">IF(AND(G3140="个人支出",OR(J3140="含税不明",J3140="不适用")),E3140,0)</f>
        <v>0</v>
      </c>
      <c r="P3140" s="8">
        <f>IF(K3140&lt;&gt;"是",0,IF(税费设置!$B$6="是",E3140/(1+税费设置!$B$10),E3140))</f>
        <v>0</v>
      </c>
      <c r="Q3140" s="8">
        <f>IF(K3140&lt;&gt;"是",0,P3140*税费设置!$B$8)</f>
        <v>0</v>
      </c>
      <c r="R3140" s="8">
        <f>IF(K3140&lt;&gt;"是",0,P3140*税费设置!$B$9)</f>
        <v>0</v>
      </c>
      <c r="S3140" s="8">
        <f t="shared" ref="S3140:S3203" si="349">Q3140+R3140</f>
        <v>0</v>
      </c>
    </row>
    <row r="3141" spans="1:19" ht="13.9">
      <c r="A3141" s="6" t="str">
        <f>IF(总支出!A3141="","",总支出!A3141)</f>
        <v/>
      </c>
      <c r="B3141" s="7" t="str">
        <f>IF(总支出!B3141="","",总支出!B3141)</f>
        <v/>
      </c>
      <c r="C3141" s="6" t="str">
        <f t="shared" si="343"/>
        <v/>
      </c>
      <c r="D3141" s="6" t="str">
        <f>IF(总支出!C3141="","",总支出!C3141)</f>
        <v/>
      </c>
      <c r="E3141" s="8" t="str">
        <f>IF(总支出!D3141="","",总支出!D3141)</f>
        <v/>
      </c>
      <c r="F3141" s="6" t="str">
        <f>IF(总支出!E3141="","",总支出!E3141)</f>
        <v/>
      </c>
      <c r="G3141" s="6" t="str">
        <f>IF(总支出!H3141="","",总支出!H3141)</f>
        <v/>
      </c>
      <c r="H3141" s="6" t="str">
        <f>IF(总支出!I3141="","自动",总支出!I3141)</f>
        <v>自动</v>
      </c>
      <c r="I3141" s="6" t="str">
        <f>IF(F3141="","",IFERROR(VLOOKUP(F3141,税费设置!$A$15:$B$27,2,FALSE),"含税不明"))</f>
        <v/>
      </c>
      <c r="J3141" s="6" t="str">
        <f t="shared" si="344"/>
        <v/>
      </c>
      <c r="K3141" s="6" t="str">
        <f>IF(AND(税费设置!$B$5="是",G3141="个人支出",J3141="应税"),"是","否")</f>
        <v>否</v>
      </c>
      <c r="L3141" s="8">
        <f t="shared" si="345"/>
        <v>0</v>
      </c>
      <c r="M3141" s="8">
        <f t="shared" si="346"/>
        <v>0</v>
      </c>
      <c r="N3141" s="8">
        <f t="shared" si="347"/>
        <v>0</v>
      </c>
      <c r="O3141" s="8">
        <f t="shared" si="348"/>
        <v>0</v>
      </c>
      <c r="P3141" s="8">
        <f>IF(K3141&lt;&gt;"是",0,IF(税费设置!$B$6="是",E3141/(1+税费设置!$B$10),E3141))</f>
        <v>0</v>
      </c>
      <c r="Q3141" s="8">
        <f>IF(K3141&lt;&gt;"是",0,P3141*税费设置!$B$8)</f>
        <v>0</v>
      </c>
      <c r="R3141" s="8">
        <f>IF(K3141&lt;&gt;"是",0,P3141*税费设置!$B$9)</f>
        <v>0</v>
      </c>
      <c r="S3141" s="8">
        <f t="shared" si="349"/>
        <v>0</v>
      </c>
    </row>
    <row r="3142" spans="1:19" ht="13.9">
      <c r="A3142" s="6" t="str">
        <f>IF(总支出!A3142="","",总支出!A3142)</f>
        <v/>
      </c>
      <c r="B3142" s="7" t="str">
        <f>IF(总支出!B3142="","",总支出!B3142)</f>
        <v/>
      </c>
      <c r="C3142" s="6" t="str">
        <f t="shared" si="343"/>
        <v/>
      </c>
      <c r="D3142" s="6" t="str">
        <f>IF(总支出!C3142="","",总支出!C3142)</f>
        <v/>
      </c>
      <c r="E3142" s="8" t="str">
        <f>IF(总支出!D3142="","",总支出!D3142)</f>
        <v/>
      </c>
      <c r="F3142" s="6" t="str">
        <f>IF(总支出!E3142="","",总支出!E3142)</f>
        <v/>
      </c>
      <c r="G3142" s="6" t="str">
        <f>IF(总支出!H3142="","",总支出!H3142)</f>
        <v/>
      </c>
      <c r="H3142" s="6" t="str">
        <f>IF(总支出!I3142="","自动",总支出!I3142)</f>
        <v>自动</v>
      </c>
      <c r="I3142" s="6" t="str">
        <f>IF(F3142="","",IFERROR(VLOOKUP(F3142,税费设置!$A$15:$B$27,2,FALSE),"含税不明"))</f>
        <v/>
      </c>
      <c r="J3142" s="6" t="str">
        <f t="shared" si="344"/>
        <v/>
      </c>
      <c r="K3142" s="6" t="str">
        <f>IF(AND(税费设置!$B$5="是",G3142="个人支出",J3142="应税"),"是","否")</f>
        <v>否</v>
      </c>
      <c r="L3142" s="8">
        <f t="shared" si="345"/>
        <v>0</v>
      </c>
      <c r="M3142" s="8">
        <f t="shared" si="346"/>
        <v>0</v>
      </c>
      <c r="N3142" s="8">
        <f t="shared" si="347"/>
        <v>0</v>
      </c>
      <c r="O3142" s="8">
        <f t="shared" si="348"/>
        <v>0</v>
      </c>
      <c r="P3142" s="8">
        <f>IF(K3142&lt;&gt;"是",0,IF(税费设置!$B$6="是",E3142/(1+税费设置!$B$10),E3142))</f>
        <v>0</v>
      </c>
      <c r="Q3142" s="8">
        <f>IF(K3142&lt;&gt;"是",0,P3142*税费设置!$B$8)</f>
        <v>0</v>
      </c>
      <c r="R3142" s="8">
        <f>IF(K3142&lt;&gt;"是",0,P3142*税费设置!$B$9)</f>
        <v>0</v>
      </c>
      <c r="S3142" s="8">
        <f t="shared" si="349"/>
        <v>0</v>
      </c>
    </row>
    <row r="3143" spans="1:19" ht="13.9">
      <c r="A3143" s="6" t="str">
        <f>IF(总支出!A3143="","",总支出!A3143)</f>
        <v/>
      </c>
      <c r="B3143" s="7" t="str">
        <f>IF(总支出!B3143="","",总支出!B3143)</f>
        <v/>
      </c>
      <c r="C3143" s="6" t="str">
        <f t="shared" si="343"/>
        <v/>
      </c>
      <c r="D3143" s="6" t="str">
        <f>IF(总支出!C3143="","",总支出!C3143)</f>
        <v/>
      </c>
      <c r="E3143" s="8" t="str">
        <f>IF(总支出!D3143="","",总支出!D3143)</f>
        <v/>
      </c>
      <c r="F3143" s="6" t="str">
        <f>IF(总支出!E3143="","",总支出!E3143)</f>
        <v/>
      </c>
      <c r="G3143" s="6" t="str">
        <f>IF(总支出!H3143="","",总支出!H3143)</f>
        <v/>
      </c>
      <c r="H3143" s="6" t="str">
        <f>IF(总支出!I3143="","自动",总支出!I3143)</f>
        <v>自动</v>
      </c>
      <c r="I3143" s="6" t="str">
        <f>IF(F3143="","",IFERROR(VLOOKUP(F3143,税费设置!$A$15:$B$27,2,FALSE),"含税不明"))</f>
        <v/>
      </c>
      <c r="J3143" s="6" t="str">
        <f t="shared" si="344"/>
        <v/>
      </c>
      <c r="K3143" s="6" t="str">
        <f>IF(AND(税费设置!$B$5="是",G3143="个人支出",J3143="应税"),"是","否")</f>
        <v>否</v>
      </c>
      <c r="L3143" s="8">
        <f t="shared" si="345"/>
        <v>0</v>
      </c>
      <c r="M3143" s="8">
        <f t="shared" si="346"/>
        <v>0</v>
      </c>
      <c r="N3143" s="8">
        <f t="shared" si="347"/>
        <v>0</v>
      </c>
      <c r="O3143" s="8">
        <f t="shared" si="348"/>
        <v>0</v>
      </c>
      <c r="P3143" s="8">
        <f>IF(K3143&lt;&gt;"是",0,IF(税费设置!$B$6="是",E3143/(1+税费设置!$B$10),E3143))</f>
        <v>0</v>
      </c>
      <c r="Q3143" s="8">
        <f>IF(K3143&lt;&gt;"是",0,P3143*税费设置!$B$8)</f>
        <v>0</v>
      </c>
      <c r="R3143" s="8">
        <f>IF(K3143&lt;&gt;"是",0,P3143*税费设置!$B$9)</f>
        <v>0</v>
      </c>
      <c r="S3143" s="8">
        <f t="shared" si="349"/>
        <v>0</v>
      </c>
    </row>
    <row r="3144" spans="1:19" ht="13.9">
      <c r="A3144" s="6" t="str">
        <f>IF(总支出!A3144="","",总支出!A3144)</f>
        <v/>
      </c>
      <c r="B3144" s="7" t="str">
        <f>IF(总支出!B3144="","",总支出!B3144)</f>
        <v/>
      </c>
      <c r="C3144" s="6" t="str">
        <f t="shared" si="343"/>
        <v/>
      </c>
      <c r="D3144" s="6" t="str">
        <f>IF(总支出!C3144="","",总支出!C3144)</f>
        <v/>
      </c>
      <c r="E3144" s="8" t="str">
        <f>IF(总支出!D3144="","",总支出!D3144)</f>
        <v/>
      </c>
      <c r="F3144" s="6" t="str">
        <f>IF(总支出!E3144="","",总支出!E3144)</f>
        <v/>
      </c>
      <c r="G3144" s="6" t="str">
        <f>IF(总支出!H3144="","",总支出!H3144)</f>
        <v/>
      </c>
      <c r="H3144" s="6" t="str">
        <f>IF(总支出!I3144="","自动",总支出!I3144)</f>
        <v>自动</v>
      </c>
      <c r="I3144" s="6" t="str">
        <f>IF(F3144="","",IFERROR(VLOOKUP(F3144,税费设置!$A$15:$B$27,2,FALSE),"含税不明"))</f>
        <v/>
      </c>
      <c r="J3144" s="6" t="str">
        <f t="shared" si="344"/>
        <v/>
      </c>
      <c r="K3144" s="6" t="str">
        <f>IF(AND(税费设置!$B$5="是",G3144="个人支出",J3144="应税"),"是","否")</f>
        <v>否</v>
      </c>
      <c r="L3144" s="8">
        <f t="shared" si="345"/>
        <v>0</v>
      </c>
      <c r="M3144" s="8">
        <f t="shared" si="346"/>
        <v>0</v>
      </c>
      <c r="N3144" s="8">
        <f t="shared" si="347"/>
        <v>0</v>
      </c>
      <c r="O3144" s="8">
        <f t="shared" si="348"/>
        <v>0</v>
      </c>
      <c r="P3144" s="8">
        <f>IF(K3144&lt;&gt;"是",0,IF(税费设置!$B$6="是",E3144/(1+税费设置!$B$10),E3144))</f>
        <v>0</v>
      </c>
      <c r="Q3144" s="8">
        <f>IF(K3144&lt;&gt;"是",0,P3144*税费设置!$B$8)</f>
        <v>0</v>
      </c>
      <c r="R3144" s="8">
        <f>IF(K3144&lt;&gt;"是",0,P3144*税费设置!$B$9)</f>
        <v>0</v>
      </c>
      <c r="S3144" s="8">
        <f t="shared" si="349"/>
        <v>0</v>
      </c>
    </row>
    <row r="3145" spans="1:19" ht="13.9">
      <c r="A3145" s="6" t="str">
        <f>IF(总支出!A3145="","",总支出!A3145)</f>
        <v/>
      </c>
      <c r="B3145" s="7" t="str">
        <f>IF(总支出!B3145="","",总支出!B3145)</f>
        <v/>
      </c>
      <c r="C3145" s="6" t="str">
        <f t="shared" si="343"/>
        <v/>
      </c>
      <c r="D3145" s="6" t="str">
        <f>IF(总支出!C3145="","",总支出!C3145)</f>
        <v/>
      </c>
      <c r="E3145" s="8" t="str">
        <f>IF(总支出!D3145="","",总支出!D3145)</f>
        <v/>
      </c>
      <c r="F3145" s="6" t="str">
        <f>IF(总支出!E3145="","",总支出!E3145)</f>
        <v/>
      </c>
      <c r="G3145" s="6" t="str">
        <f>IF(总支出!H3145="","",总支出!H3145)</f>
        <v/>
      </c>
      <c r="H3145" s="6" t="str">
        <f>IF(总支出!I3145="","自动",总支出!I3145)</f>
        <v>自动</v>
      </c>
      <c r="I3145" s="6" t="str">
        <f>IF(F3145="","",IFERROR(VLOOKUP(F3145,税费设置!$A$15:$B$27,2,FALSE),"含税不明"))</f>
        <v/>
      </c>
      <c r="J3145" s="6" t="str">
        <f t="shared" si="344"/>
        <v/>
      </c>
      <c r="K3145" s="6" t="str">
        <f>IF(AND(税费设置!$B$5="是",G3145="个人支出",J3145="应税"),"是","否")</f>
        <v>否</v>
      </c>
      <c r="L3145" s="8">
        <f t="shared" si="345"/>
        <v>0</v>
      </c>
      <c r="M3145" s="8">
        <f t="shared" si="346"/>
        <v>0</v>
      </c>
      <c r="N3145" s="8">
        <f t="shared" si="347"/>
        <v>0</v>
      </c>
      <c r="O3145" s="8">
        <f t="shared" si="348"/>
        <v>0</v>
      </c>
      <c r="P3145" s="8">
        <f>IF(K3145&lt;&gt;"是",0,IF(税费设置!$B$6="是",E3145/(1+税费设置!$B$10),E3145))</f>
        <v>0</v>
      </c>
      <c r="Q3145" s="8">
        <f>IF(K3145&lt;&gt;"是",0,P3145*税费设置!$B$8)</f>
        <v>0</v>
      </c>
      <c r="R3145" s="8">
        <f>IF(K3145&lt;&gt;"是",0,P3145*税费设置!$B$9)</f>
        <v>0</v>
      </c>
      <c r="S3145" s="8">
        <f t="shared" si="349"/>
        <v>0</v>
      </c>
    </row>
    <row r="3146" spans="1:19" ht="13.9">
      <c r="A3146" s="6" t="str">
        <f>IF(总支出!A3146="","",总支出!A3146)</f>
        <v/>
      </c>
      <c r="B3146" s="7" t="str">
        <f>IF(总支出!B3146="","",总支出!B3146)</f>
        <v/>
      </c>
      <c r="C3146" s="6" t="str">
        <f t="shared" si="343"/>
        <v/>
      </c>
      <c r="D3146" s="6" t="str">
        <f>IF(总支出!C3146="","",总支出!C3146)</f>
        <v/>
      </c>
      <c r="E3146" s="8" t="str">
        <f>IF(总支出!D3146="","",总支出!D3146)</f>
        <v/>
      </c>
      <c r="F3146" s="6" t="str">
        <f>IF(总支出!E3146="","",总支出!E3146)</f>
        <v/>
      </c>
      <c r="G3146" s="6" t="str">
        <f>IF(总支出!H3146="","",总支出!H3146)</f>
        <v/>
      </c>
      <c r="H3146" s="6" t="str">
        <f>IF(总支出!I3146="","自动",总支出!I3146)</f>
        <v>自动</v>
      </c>
      <c r="I3146" s="6" t="str">
        <f>IF(F3146="","",IFERROR(VLOOKUP(F3146,税费设置!$A$15:$B$27,2,FALSE),"含税不明"))</f>
        <v/>
      </c>
      <c r="J3146" s="6" t="str">
        <f t="shared" si="344"/>
        <v/>
      </c>
      <c r="K3146" s="6" t="str">
        <f>IF(AND(税费设置!$B$5="是",G3146="个人支出",J3146="应税"),"是","否")</f>
        <v>否</v>
      </c>
      <c r="L3146" s="8">
        <f t="shared" si="345"/>
        <v>0</v>
      </c>
      <c r="M3146" s="8">
        <f t="shared" si="346"/>
        <v>0</v>
      </c>
      <c r="N3146" s="8">
        <f t="shared" si="347"/>
        <v>0</v>
      </c>
      <c r="O3146" s="8">
        <f t="shared" si="348"/>
        <v>0</v>
      </c>
      <c r="P3146" s="8">
        <f>IF(K3146&lt;&gt;"是",0,IF(税费设置!$B$6="是",E3146/(1+税费设置!$B$10),E3146))</f>
        <v>0</v>
      </c>
      <c r="Q3146" s="8">
        <f>IF(K3146&lt;&gt;"是",0,P3146*税费设置!$B$8)</f>
        <v>0</v>
      </c>
      <c r="R3146" s="8">
        <f>IF(K3146&lt;&gt;"是",0,P3146*税费设置!$B$9)</f>
        <v>0</v>
      </c>
      <c r="S3146" s="8">
        <f t="shared" si="349"/>
        <v>0</v>
      </c>
    </row>
    <row r="3147" spans="1:19" ht="13.9">
      <c r="A3147" s="6" t="str">
        <f>IF(总支出!A3147="","",总支出!A3147)</f>
        <v/>
      </c>
      <c r="B3147" s="7" t="str">
        <f>IF(总支出!B3147="","",总支出!B3147)</f>
        <v/>
      </c>
      <c r="C3147" s="6" t="str">
        <f t="shared" si="343"/>
        <v/>
      </c>
      <c r="D3147" s="6" t="str">
        <f>IF(总支出!C3147="","",总支出!C3147)</f>
        <v/>
      </c>
      <c r="E3147" s="8" t="str">
        <f>IF(总支出!D3147="","",总支出!D3147)</f>
        <v/>
      </c>
      <c r="F3147" s="6" t="str">
        <f>IF(总支出!E3147="","",总支出!E3147)</f>
        <v/>
      </c>
      <c r="G3147" s="6" t="str">
        <f>IF(总支出!H3147="","",总支出!H3147)</f>
        <v/>
      </c>
      <c r="H3147" s="6" t="str">
        <f>IF(总支出!I3147="","自动",总支出!I3147)</f>
        <v>自动</v>
      </c>
      <c r="I3147" s="6" t="str">
        <f>IF(F3147="","",IFERROR(VLOOKUP(F3147,税费设置!$A$15:$B$27,2,FALSE),"含税不明"))</f>
        <v/>
      </c>
      <c r="J3147" s="6" t="str">
        <f t="shared" si="344"/>
        <v/>
      </c>
      <c r="K3147" s="6" t="str">
        <f>IF(AND(税费设置!$B$5="是",G3147="个人支出",J3147="应税"),"是","否")</f>
        <v>否</v>
      </c>
      <c r="L3147" s="8">
        <f t="shared" si="345"/>
        <v>0</v>
      </c>
      <c r="M3147" s="8">
        <f t="shared" si="346"/>
        <v>0</v>
      </c>
      <c r="N3147" s="8">
        <f t="shared" si="347"/>
        <v>0</v>
      </c>
      <c r="O3147" s="8">
        <f t="shared" si="348"/>
        <v>0</v>
      </c>
      <c r="P3147" s="8">
        <f>IF(K3147&lt;&gt;"是",0,IF(税费设置!$B$6="是",E3147/(1+税费设置!$B$10),E3147))</f>
        <v>0</v>
      </c>
      <c r="Q3147" s="8">
        <f>IF(K3147&lt;&gt;"是",0,P3147*税费设置!$B$8)</f>
        <v>0</v>
      </c>
      <c r="R3147" s="8">
        <f>IF(K3147&lt;&gt;"是",0,P3147*税费设置!$B$9)</f>
        <v>0</v>
      </c>
      <c r="S3147" s="8">
        <f t="shared" si="349"/>
        <v>0</v>
      </c>
    </row>
    <row r="3148" spans="1:19" ht="13.9">
      <c r="A3148" s="6" t="str">
        <f>IF(总支出!A3148="","",总支出!A3148)</f>
        <v/>
      </c>
      <c r="B3148" s="7" t="str">
        <f>IF(总支出!B3148="","",总支出!B3148)</f>
        <v/>
      </c>
      <c r="C3148" s="6" t="str">
        <f t="shared" si="343"/>
        <v/>
      </c>
      <c r="D3148" s="6" t="str">
        <f>IF(总支出!C3148="","",总支出!C3148)</f>
        <v/>
      </c>
      <c r="E3148" s="8" t="str">
        <f>IF(总支出!D3148="","",总支出!D3148)</f>
        <v/>
      </c>
      <c r="F3148" s="6" t="str">
        <f>IF(总支出!E3148="","",总支出!E3148)</f>
        <v/>
      </c>
      <c r="G3148" s="6" t="str">
        <f>IF(总支出!H3148="","",总支出!H3148)</f>
        <v/>
      </c>
      <c r="H3148" s="6" t="str">
        <f>IF(总支出!I3148="","自动",总支出!I3148)</f>
        <v>自动</v>
      </c>
      <c r="I3148" s="6" t="str">
        <f>IF(F3148="","",IFERROR(VLOOKUP(F3148,税费设置!$A$15:$B$27,2,FALSE),"含税不明"))</f>
        <v/>
      </c>
      <c r="J3148" s="6" t="str">
        <f t="shared" si="344"/>
        <v/>
      </c>
      <c r="K3148" s="6" t="str">
        <f>IF(AND(税费设置!$B$5="是",G3148="个人支出",J3148="应税"),"是","否")</f>
        <v>否</v>
      </c>
      <c r="L3148" s="8">
        <f t="shared" si="345"/>
        <v>0</v>
      </c>
      <c r="M3148" s="8">
        <f t="shared" si="346"/>
        <v>0</v>
      </c>
      <c r="N3148" s="8">
        <f t="shared" si="347"/>
        <v>0</v>
      </c>
      <c r="O3148" s="8">
        <f t="shared" si="348"/>
        <v>0</v>
      </c>
      <c r="P3148" s="8">
        <f>IF(K3148&lt;&gt;"是",0,IF(税费设置!$B$6="是",E3148/(1+税费设置!$B$10),E3148))</f>
        <v>0</v>
      </c>
      <c r="Q3148" s="8">
        <f>IF(K3148&lt;&gt;"是",0,P3148*税费设置!$B$8)</f>
        <v>0</v>
      </c>
      <c r="R3148" s="8">
        <f>IF(K3148&lt;&gt;"是",0,P3148*税费设置!$B$9)</f>
        <v>0</v>
      </c>
      <c r="S3148" s="8">
        <f t="shared" si="349"/>
        <v>0</v>
      </c>
    </row>
    <row r="3149" spans="1:19" ht="13.9">
      <c r="A3149" s="6" t="str">
        <f>IF(总支出!A3149="","",总支出!A3149)</f>
        <v/>
      </c>
      <c r="B3149" s="7" t="str">
        <f>IF(总支出!B3149="","",总支出!B3149)</f>
        <v/>
      </c>
      <c r="C3149" s="6" t="str">
        <f t="shared" si="343"/>
        <v/>
      </c>
      <c r="D3149" s="6" t="str">
        <f>IF(总支出!C3149="","",总支出!C3149)</f>
        <v/>
      </c>
      <c r="E3149" s="8" t="str">
        <f>IF(总支出!D3149="","",总支出!D3149)</f>
        <v/>
      </c>
      <c r="F3149" s="6" t="str">
        <f>IF(总支出!E3149="","",总支出!E3149)</f>
        <v/>
      </c>
      <c r="G3149" s="6" t="str">
        <f>IF(总支出!H3149="","",总支出!H3149)</f>
        <v/>
      </c>
      <c r="H3149" s="6" t="str">
        <f>IF(总支出!I3149="","自动",总支出!I3149)</f>
        <v>自动</v>
      </c>
      <c r="I3149" s="6" t="str">
        <f>IF(F3149="","",IFERROR(VLOOKUP(F3149,税费设置!$A$15:$B$27,2,FALSE),"含税不明"))</f>
        <v/>
      </c>
      <c r="J3149" s="6" t="str">
        <f t="shared" si="344"/>
        <v/>
      </c>
      <c r="K3149" s="6" t="str">
        <f>IF(AND(税费设置!$B$5="是",G3149="个人支出",J3149="应税"),"是","否")</f>
        <v>否</v>
      </c>
      <c r="L3149" s="8">
        <f t="shared" si="345"/>
        <v>0</v>
      </c>
      <c r="M3149" s="8">
        <f t="shared" si="346"/>
        <v>0</v>
      </c>
      <c r="N3149" s="8">
        <f t="shared" si="347"/>
        <v>0</v>
      </c>
      <c r="O3149" s="8">
        <f t="shared" si="348"/>
        <v>0</v>
      </c>
      <c r="P3149" s="8">
        <f>IF(K3149&lt;&gt;"是",0,IF(税费设置!$B$6="是",E3149/(1+税费设置!$B$10),E3149))</f>
        <v>0</v>
      </c>
      <c r="Q3149" s="8">
        <f>IF(K3149&lt;&gt;"是",0,P3149*税费设置!$B$8)</f>
        <v>0</v>
      </c>
      <c r="R3149" s="8">
        <f>IF(K3149&lt;&gt;"是",0,P3149*税费设置!$B$9)</f>
        <v>0</v>
      </c>
      <c r="S3149" s="8">
        <f t="shared" si="349"/>
        <v>0</v>
      </c>
    </row>
    <row r="3150" spans="1:19" ht="13.9">
      <c r="A3150" s="6" t="str">
        <f>IF(总支出!A3150="","",总支出!A3150)</f>
        <v/>
      </c>
      <c r="B3150" s="7" t="str">
        <f>IF(总支出!B3150="","",总支出!B3150)</f>
        <v/>
      </c>
      <c r="C3150" s="6" t="str">
        <f t="shared" si="343"/>
        <v/>
      </c>
      <c r="D3150" s="6" t="str">
        <f>IF(总支出!C3150="","",总支出!C3150)</f>
        <v/>
      </c>
      <c r="E3150" s="8" t="str">
        <f>IF(总支出!D3150="","",总支出!D3150)</f>
        <v/>
      </c>
      <c r="F3150" s="6" t="str">
        <f>IF(总支出!E3150="","",总支出!E3150)</f>
        <v/>
      </c>
      <c r="G3150" s="6" t="str">
        <f>IF(总支出!H3150="","",总支出!H3150)</f>
        <v/>
      </c>
      <c r="H3150" s="6" t="str">
        <f>IF(总支出!I3150="","自动",总支出!I3150)</f>
        <v>自动</v>
      </c>
      <c r="I3150" s="6" t="str">
        <f>IF(F3150="","",IFERROR(VLOOKUP(F3150,税费设置!$A$15:$B$27,2,FALSE),"含税不明"))</f>
        <v/>
      </c>
      <c r="J3150" s="6" t="str">
        <f t="shared" si="344"/>
        <v/>
      </c>
      <c r="K3150" s="6" t="str">
        <f>IF(AND(税费设置!$B$5="是",G3150="个人支出",J3150="应税"),"是","否")</f>
        <v>否</v>
      </c>
      <c r="L3150" s="8">
        <f t="shared" si="345"/>
        <v>0</v>
      </c>
      <c r="M3150" s="8">
        <f t="shared" si="346"/>
        <v>0</v>
      </c>
      <c r="N3150" s="8">
        <f t="shared" si="347"/>
        <v>0</v>
      </c>
      <c r="O3150" s="8">
        <f t="shared" si="348"/>
        <v>0</v>
      </c>
      <c r="P3150" s="8">
        <f>IF(K3150&lt;&gt;"是",0,IF(税费设置!$B$6="是",E3150/(1+税费设置!$B$10),E3150))</f>
        <v>0</v>
      </c>
      <c r="Q3150" s="8">
        <f>IF(K3150&lt;&gt;"是",0,P3150*税费设置!$B$8)</f>
        <v>0</v>
      </c>
      <c r="R3150" s="8">
        <f>IF(K3150&lt;&gt;"是",0,P3150*税费设置!$B$9)</f>
        <v>0</v>
      </c>
      <c r="S3150" s="8">
        <f t="shared" si="349"/>
        <v>0</v>
      </c>
    </row>
    <row r="3151" spans="1:19" ht="13.9">
      <c r="A3151" s="6" t="str">
        <f>IF(总支出!A3151="","",总支出!A3151)</f>
        <v/>
      </c>
      <c r="B3151" s="7" t="str">
        <f>IF(总支出!B3151="","",总支出!B3151)</f>
        <v/>
      </c>
      <c r="C3151" s="6" t="str">
        <f t="shared" si="343"/>
        <v/>
      </c>
      <c r="D3151" s="6" t="str">
        <f>IF(总支出!C3151="","",总支出!C3151)</f>
        <v/>
      </c>
      <c r="E3151" s="8" t="str">
        <f>IF(总支出!D3151="","",总支出!D3151)</f>
        <v/>
      </c>
      <c r="F3151" s="6" t="str">
        <f>IF(总支出!E3151="","",总支出!E3151)</f>
        <v/>
      </c>
      <c r="G3151" s="6" t="str">
        <f>IF(总支出!H3151="","",总支出!H3151)</f>
        <v/>
      </c>
      <c r="H3151" s="6" t="str">
        <f>IF(总支出!I3151="","自动",总支出!I3151)</f>
        <v>自动</v>
      </c>
      <c r="I3151" s="6" t="str">
        <f>IF(F3151="","",IFERROR(VLOOKUP(F3151,税费设置!$A$15:$B$27,2,FALSE),"含税不明"))</f>
        <v/>
      </c>
      <c r="J3151" s="6" t="str">
        <f t="shared" si="344"/>
        <v/>
      </c>
      <c r="K3151" s="6" t="str">
        <f>IF(AND(税费设置!$B$5="是",G3151="个人支出",J3151="应税"),"是","否")</f>
        <v>否</v>
      </c>
      <c r="L3151" s="8">
        <f t="shared" si="345"/>
        <v>0</v>
      </c>
      <c r="M3151" s="8">
        <f t="shared" si="346"/>
        <v>0</v>
      </c>
      <c r="N3151" s="8">
        <f t="shared" si="347"/>
        <v>0</v>
      </c>
      <c r="O3151" s="8">
        <f t="shared" si="348"/>
        <v>0</v>
      </c>
      <c r="P3151" s="8">
        <f>IF(K3151&lt;&gt;"是",0,IF(税费设置!$B$6="是",E3151/(1+税费设置!$B$10),E3151))</f>
        <v>0</v>
      </c>
      <c r="Q3151" s="8">
        <f>IF(K3151&lt;&gt;"是",0,P3151*税费设置!$B$8)</f>
        <v>0</v>
      </c>
      <c r="R3151" s="8">
        <f>IF(K3151&lt;&gt;"是",0,P3151*税费设置!$B$9)</f>
        <v>0</v>
      </c>
      <c r="S3151" s="8">
        <f t="shared" si="349"/>
        <v>0</v>
      </c>
    </row>
    <row r="3152" spans="1:19" ht="13.9">
      <c r="A3152" s="6" t="str">
        <f>IF(总支出!A3152="","",总支出!A3152)</f>
        <v/>
      </c>
      <c r="B3152" s="7" t="str">
        <f>IF(总支出!B3152="","",总支出!B3152)</f>
        <v/>
      </c>
      <c r="C3152" s="6" t="str">
        <f t="shared" si="343"/>
        <v/>
      </c>
      <c r="D3152" s="6" t="str">
        <f>IF(总支出!C3152="","",总支出!C3152)</f>
        <v/>
      </c>
      <c r="E3152" s="8" t="str">
        <f>IF(总支出!D3152="","",总支出!D3152)</f>
        <v/>
      </c>
      <c r="F3152" s="6" t="str">
        <f>IF(总支出!E3152="","",总支出!E3152)</f>
        <v/>
      </c>
      <c r="G3152" s="6" t="str">
        <f>IF(总支出!H3152="","",总支出!H3152)</f>
        <v/>
      </c>
      <c r="H3152" s="6" t="str">
        <f>IF(总支出!I3152="","自动",总支出!I3152)</f>
        <v>自动</v>
      </c>
      <c r="I3152" s="6" t="str">
        <f>IF(F3152="","",IFERROR(VLOOKUP(F3152,税费设置!$A$15:$B$27,2,FALSE),"含税不明"))</f>
        <v/>
      </c>
      <c r="J3152" s="6" t="str">
        <f t="shared" si="344"/>
        <v/>
      </c>
      <c r="K3152" s="6" t="str">
        <f>IF(AND(税费设置!$B$5="是",G3152="个人支出",J3152="应税"),"是","否")</f>
        <v>否</v>
      </c>
      <c r="L3152" s="8">
        <f t="shared" si="345"/>
        <v>0</v>
      </c>
      <c r="M3152" s="8">
        <f t="shared" si="346"/>
        <v>0</v>
      </c>
      <c r="N3152" s="8">
        <f t="shared" si="347"/>
        <v>0</v>
      </c>
      <c r="O3152" s="8">
        <f t="shared" si="348"/>
        <v>0</v>
      </c>
      <c r="P3152" s="8">
        <f>IF(K3152&lt;&gt;"是",0,IF(税费设置!$B$6="是",E3152/(1+税费设置!$B$10),E3152))</f>
        <v>0</v>
      </c>
      <c r="Q3152" s="8">
        <f>IF(K3152&lt;&gt;"是",0,P3152*税费设置!$B$8)</f>
        <v>0</v>
      </c>
      <c r="R3152" s="8">
        <f>IF(K3152&lt;&gt;"是",0,P3152*税费设置!$B$9)</f>
        <v>0</v>
      </c>
      <c r="S3152" s="8">
        <f t="shared" si="349"/>
        <v>0</v>
      </c>
    </row>
    <row r="3153" spans="1:19" ht="13.9">
      <c r="A3153" s="6" t="str">
        <f>IF(总支出!A3153="","",总支出!A3153)</f>
        <v/>
      </c>
      <c r="B3153" s="7" t="str">
        <f>IF(总支出!B3153="","",总支出!B3153)</f>
        <v/>
      </c>
      <c r="C3153" s="6" t="str">
        <f t="shared" si="343"/>
        <v/>
      </c>
      <c r="D3153" s="6" t="str">
        <f>IF(总支出!C3153="","",总支出!C3153)</f>
        <v/>
      </c>
      <c r="E3153" s="8" t="str">
        <f>IF(总支出!D3153="","",总支出!D3153)</f>
        <v/>
      </c>
      <c r="F3153" s="6" t="str">
        <f>IF(总支出!E3153="","",总支出!E3153)</f>
        <v/>
      </c>
      <c r="G3153" s="6" t="str">
        <f>IF(总支出!H3153="","",总支出!H3153)</f>
        <v/>
      </c>
      <c r="H3153" s="6" t="str">
        <f>IF(总支出!I3153="","自动",总支出!I3153)</f>
        <v>自动</v>
      </c>
      <c r="I3153" s="6" t="str">
        <f>IF(F3153="","",IFERROR(VLOOKUP(F3153,税费设置!$A$15:$B$27,2,FALSE),"含税不明"))</f>
        <v/>
      </c>
      <c r="J3153" s="6" t="str">
        <f t="shared" si="344"/>
        <v/>
      </c>
      <c r="K3153" s="6" t="str">
        <f>IF(AND(税费设置!$B$5="是",G3153="个人支出",J3153="应税"),"是","否")</f>
        <v>否</v>
      </c>
      <c r="L3153" s="8">
        <f t="shared" si="345"/>
        <v>0</v>
      </c>
      <c r="M3153" s="8">
        <f t="shared" si="346"/>
        <v>0</v>
      </c>
      <c r="N3153" s="8">
        <f t="shared" si="347"/>
        <v>0</v>
      </c>
      <c r="O3153" s="8">
        <f t="shared" si="348"/>
        <v>0</v>
      </c>
      <c r="P3153" s="8">
        <f>IF(K3153&lt;&gt;"是",0,IF(税费设置!$B$6="是",E3153/(1+税费设置!$B$10),E3153))</f>
        <v>0</v>
      </c>
      <c r="Q3153" s="8">
        <f>IF(K3153&lt;&gt;"是",0,P3153*税费设置!$B$8)</f>
        <v>0</v>
      </c>
      <c r="R3153" s="8">
        <f>IF(K3153&lt;&gt;"是",0,P3153*税费设置!$B$9)</f>
        <v>0</v>
      </c>
      <c r="S3153" s="8">
        <f t="shared" si="349"/>
        <v>0</v>
      </c>
    </row>
    <row r="3154" spans="1:19" ht="13.9">
      <c r="A3154" s="6" t="str">
        <f>IF(总支出!A3154="","",总支出!A3154)</f>
        <v/>
      </c>
      <c r="B3154" s="7" t="str">
        <f>IF(总支出!B3154="","",总支出!B3154)</f>
        <v/>
      </c>
      <c r="C3154" s="6" t="str">
        <f t="shared" si="343"/>
        <v/>
      </c>
      <c r="D3154" s="6" t="str">
        <f>IF(总支出!C3154="","",总支出!C3154)</f>
        <v/>
      </c>
      <c r="E3154" s="8" t="str">
        <f>IF(总支出!D3154="","",总支出!D3154)</f>
        <v/>
      </c>
      <c r="F3154" s="6" t="str">
        <f>IF(总支出!E3154="","",总支出!E3154)</f>
        <v/>
      </c>
      <c r="G3154" s="6" t="str">
        <f>IF(总支出!H3154="","",总支出!H3154)</f>
        <v/>
      </c>
      <c r="H3154" s="6" t="str">
        <f>IF(总支出!I3154="","自动",总支出!I3154)</f>
        <v>自动</v>
      </c>
      <c r="I3154" s="6" t="str">
        <f>IF(F3154="","",IFERROR(VLOOKUP(F3154,税费设置!$A$15:$B$27,2,FALSE),"含税不明"))</f>
        <v/>
      </c>
      <c r="J3154" s="6" t="str">
        <f t="shared" si="344"/>
        <v/>
      </c>
      <c r="K3154" s="6" t="str">
        <f>IF(AND(税费设置!$B$5="是",G3154="个人支出",J3154="应税"),"是","否")</f>
        <v>否</v>
      </c>
      <c r="L3154" s="8">
        <f t="shared" si="345"/>
        <v>0</v>
      </c>
      <c r="M3154" s="8">
        <f t="shared" si="346"/>
        <v>0</v>
      </c>
      <c r="N3154" s="8">
        <f t="shared" si="347"/>
        <v>0</v>
      </c>
      <c r="O3154" s="8">
        <f t="shared" si="348"/>
        <v>0</v>
      </c>
      <c r="P3154" s="8">
        <f>IF(K3154&lt;&gt;"是",0,IF(税费设置!$B$6="是",E3154/(1+税费设置!$B$10),E3154))</f>
        <v>0</v>
      </c>
      <c r="Q3154" s="8">
        <f>IF(K3154&lt;&gt;"是",0,P3154*税费设置!$B$8)</f>
        <v>0</v>
      </c>
      <c r="R3154" s="8">
        <f>IF(K3154&lt;&gt;"是",0,P3154*税费设置!$B$9)</f>
        <v>0</v>
      </c>
      <c r="S3154" s="8">
        <f t="shared" si="349"/>
        <v>0</v>
      </c>
    </row>
    <row r="3155" spans="1:19" ht="13.9">
      <c r="A3155" s="6" t="str">
        <f>IF(总支出!A3155="","",总支出!A3155)</f>
        <v/>
      </c>
      <c r="B3155" s="7" t="str">
        <f>IF(总支出!B3155="","",总支出!B3155)</f>
        <v/>
      </c>
      <c r="C3155" s="6" t="str">
        <f t="shared" si="343"/>
        <v/>
      </c>
      <c r="D3155" s="6" t="str">
        <f>IF(总支出!C3155="","",总支出!C3155)</f>
        <v/>
      </c>
      <c r="E3155" s="8" t="str">
        <f>IF(总支出!D3155="","",总支出!D3155)</f>
        <v/>
      </c>
      <c r="F3155" s="6" t="str">
        <f>IF(总支出!E3155="","",总支出!E3155)</f>
        <v/>
      </c>
      <c r="G3155" s="6" t="str">
        <f>IF(总支出!H3155="","",总支出!H3155)</f>
        <v/>
      </c>
      <c r="H3155" s="6" t="str">
        <f>IF(总支出!I3155="","自动",总支出!I3155)</f>
        <v>自动</v>
      </c>
      <c r="I3155" s="6" t="str">
        <f>IF(F3155="","",IFERROR(VLOOKUP(F3155,税费设置!$A$15:$B$27,2,FALSE),"含税不明"))</f>
        <v/>
      </c>
      <c r="J3155" s="6" t="str">
        <f t="shared" si="344"/>
        <v/>
      </c>
      <c r="K3155" s="6" t="str">
        <f>IF(AND(税费设置!$B$5="是",G3155="个人支出",J3155="应税"),"是","否")</f>
        <v>否</v>
      </c>
      <c r="L3155" s="8">
        <f t="shared" si="345"/>
        <v>0</v>
      </c>
      <c r="M3155" s="8">
        <f t="shared" si="346"/>
        <v>0</v>
      </c>
      <c r="N3155" s="8">
        <f t="shared" si="347"/>
        <v>0</v>
      </c>
      <c r="O3155" s="8">
        <f t="shared" si="348"/>
        <v>0</v>
      </c>
      <c r="P3155" s="8">
        <f>IF(K3155&lt;&gt;"是",0,IF(税费设置!$B$6="是",E3155/(1+税费设置!$B$10),E3155))</f>
        <v>0</v>
      </c>
      <c r="Q3155" s="8">
        <f>IF(K3155&lt;&gt;"是",0,P3155*税费设置!$B$8)</f>
        <v>0</v>
      </c>
      <c r="R3155" s="8">
        <f>IF(K3155&lt;&gt;"是",0,P3155*税费设置!$B$9)</f>
        <v>0</v>
      </c>
      <c r="S3155" s="8">
        <f t="shared" si="349"/>
        <v>0</v>
      </c>
    </row>
    <row r="3156" spans="1:19" ht="13.9">
      <c r="A3156" s="6" t="str">
        <f>IF(总支出!A3156="","",总支出!A3156)</f>
        <v/>
      </c>
      <c r="B3156" s="7" t="str">
        <f>IF(总支出!B3156="","",总支出!B3156)</f>
        <v/>
      </c>
      <c r="C3156" s="6" t="str">
        <f t="shared" si="343"/>
        <v/>
      </c>
      <c r="D3156" s="6" t="str">
        <f>IF(总支出!C3156="","",总支出!C3156)</f>
        <v/>
      </c>
      <c r="E3156" s="8" t="str">
        <f>IF(总支出!D3156="","",总支出!D3156)</f>
        <v/>
      </c>
      <c r="F3156" s="6" t="str">
        <f>IF(总支出!E3156="","",总支出!E3156)</f>
        <v/>
      </c>
      <c r="G3156" s="6" t="str">
        <f>IF(总支出!H3156="","",总支出!H3156)</f>
        <v/>
      </c>
      <c r="H3156" s="6" t="str">
        <f>IF(总支出!I3156="","自动",总支出!I3156)</f>
        <v>自动</v>
      </c>
      <c r="I3156" s="6" t="str">
        <f>IF(F3156="","",IFERROR(VLOOKUP(F3156,税费设置!$A$15:$B$27,2,FALSE),"含税不明"))</f>
        <v/>
      </c>
      <c r="J3156" s="6" t="str">
        <f t="shared" si="344"/>
        <v/>
      </c>
      <c r="K3156" s="6" t="str">
        <f>IF(AND(税费设置!$B$5="是",G3156="个人支出",J3156="应税"),"是","否")</f>
        <v>否</v>
      </c>
      <c r="L3156" s="8">
        <f t="shared" si="345"/>
        <v>0</v>
      </c>
      <c r="M3156" s="8">
        <f t="shared" si="346"/>
        <v>0</v>
      </c>
      <c r="N3156" s="8">
        <f t="shared" si="347"/>
        <v>0</v>
      </c>
      <c r="O3156" s="8">
        <f t="shared" si="348"/>
        <v>0</v>
      </c>
      <c r="P3156" s="8">
        <f>IF(K3156&lt;&gt;"是",0,IF(税费设置!$B$6="是",E3156/(1+税费设置!$B$10),E3156))</f>
        <v>0</v>
      </c>
      <c r="Q3156" s="8">
        <f>IF(K3156&lt;&gt;"是",0,P3156*税费设置!$B$8)</f>
        <v>0</v>
      </c>
      <c r="R3156" s="8">
        <f>IF(K3156&lt;&gt;"是",0,P3156*税费设置!$B$9)</f>
        <v>0</v>
      </c>
      <c r="S3156" s="8">
        <f t="shared" si="349"/>
        <v>0</v>
      </c>
    </row>
    <row r="3157" spans="1:19" ht="13.9">
      <c r="A3157" s="6" t="str">
        <f>IF(总支出!A3157="","",总支出!A3157)</f>
        <v/>
      </c>
      <c r="B3157" s="7" t="str">
        <f>IF(总支出!B3157="","",总支出!B3157)</f>
        <v/>
      </c>
      <c r="C3157" s="6" t="str">
        <f t="shared" si="343"/>
        <v/>
      </c>
      <c r="D3157" s="6" t="str">
        <f>IF(总支出!C3157="","",总支出!C3157)</f>
        <v/>
      </c>
      <c r="E3157" s="8" t="str">
        <f>IF(总支出!D3157="","",总支出!D3157)</f>
        <v/>
      </c>
      <c r="F3157" s="6" t="str">
        <f>IF(总支出!E3157="","",总支出!E3157)</f>
        <v/>
      </c>
      <c r="G3157" s="6" t="str">
        <f>IF(总支出!H3157="","",总支出!H3157)</f>
        <v/>
      </c>
      <c r="H3157" s="6" t="str">
        <f>IF(总支出!I3157="","自动",总支出!I3157)</f>
        <v>自动</v>
      </c>
      <c r="I3157" s="6" t="str">
        <f>IF(F3157="","",IFERROR(VLOOKUP(F3157,税费设置!$A$15:$B$27,2,FALSE),"含税不明"))</f>
        <v/>
      </c>
      <c r="J3157" s="6" t="str">
        <f t="shared" si="344"/>
        <v/>
      </c>
      <c r="K3157" s="6" t="str">
        <f>IF(AND(税费设置!$B$5="是",G3157="个人支出",J3157="应税"),"是","否")</f>
        <v>否</v>
      </c>
      <c r="L3157" s="8">
        <f t="shared" si="345"/>
        <v>0</v>
      </c>
      <c r="M3157" s="8">
        <f t="shared" si="346"/>
        <v>0</v>
      </c>
      <c r="N3157" s="8">
        <f t="shared" si="347"/>
        <v>0</v>
      </c>
      <c r="O3157" s="8">
        <f t="shared" si="348"/>
        <v>0</v>
      </c>
      <c r="P3157" s="8">
        <f>IF(K3157&lt;&gt;"是",0,IF(税费设置!$B$6="是",E3157/(1+税费设置!$B$10),E3157))</f>
        <v>0</v>
      </c>
      <c r="Q3157" s="8">
        <f>IF(K3157&lt;&gt;"是",0,P3157*税费设置!$B$8)</f>
        <v>0</v>
      </c>
      <c r="R3157" s="8">
        <f>IF(K3157&lt;&gt;"是",0,P3157*税费设置!$B$9)</f>
        <v>0</v>
      </c>
      <c r="S3157" s="8">
        <f t="shared" si="349"/>
        <v>0</v>
      </c>
    </row>
    <row r="3158" spans="1:19" ht="13.9">
      <c r="A3158" s="6" t="str">
        <f>IF(总支出!A3158="","",总支出!A3158)</f>
        <v/>
      </c>
      <c r="B3158" s="7" t="str">
        <f>IF(总支出!B3158="","",总支出!B3158)</f>
        <v/>
      </c>
      <c r="C3158" s="6" t="str">
        <f t="shared" si="343"/>
        <v/>
      </c>
      <c r="D3158" s="6" t="str">
        <f>IF(总支出!C3158="","",总支出!C3158)</f>
        <v/>
      </c>
      <c r="E3158" s="8" t="str">
        <f>IF(总支出!D3158="","",总支出!D3158)</f>
        <v/>
      </c>
      <c r="F3158" s="6" t="str">
        <f>IF(总支出!E3158="","",总支出!E3158)</f>
        <v/>
      </c>
      <c r="G3158" s="6" t="str">
        <f>IF(总支出!H3158="","",总支出!H3158)</f>
        <v/>
      </c>
      <c r="H3158" s="6" t="str">
        <f>IF(总支出!I3158="","自动",总支出!I3158)</f>
        <v>自动</v>
      </c>
      <c r="I3158" s="6" t="str">
        <f>IF(F3158="","",IFERROR(VLOOKUP(F3158,税费设置!$A$15:$B$27,2,FALSE),"含税不明"))</f>
        <v/>
      </c>
      <c r="J3158" s="6" t="str">
        <f t="shared" si="344"/>
        <v/>
      </c>
      <c r="K3158" s="6" t="str">
        <f>IF(AND(税费设置!$B$5="是",G3158="个人支出",J3158="应税"),"是","否")</f>
        <v>否</v>
      </c>
      <c r="L3158" s="8">
        <f t="shared" si="345"/>
        <v>0</v>
      </c>
      <c r="M3158" s="8">
        <f t="shared" si="346"/>
        <v>0</v>
      </c>
      <c r="N3158" s="8">
        <f t="shared" si="347"/>
        <v>0</v>
      </c>
      <c r="O3158" s="8">
        <f t="shared" si="348"/>
        <v>0</v>
      </c>
      <c r="P3158" s="8">
        <f>IF(K3158&lt;&gt;"是",0,IF(税费设置!$B$6="是",E3158/(1+税费设置!$B$10),E3158))</f>
        <v>0</v>
      </c>
      <c r="Q3158" s="8">
        <f>IF(K3158&lt;&gt;"是",0,P3158*税费设置!$B$8)</f>
        <v>0</v>
      </c>
      <c r="R3158" s="8">
        <f>IF(K3158&lt;&gt;"是",0,P3158*税费设置!$B$9)</f>
        <v>0</v>
      </c>
      <c r="S3158" s="8">
        <f t="shared" si="349"/>
        <v>0</v>
      </c>
    </row>
    <row r="3159" spans="1:19" ht="13.9">
      <c r="A3159" s="6" t="str">
        <f>IF(总支出!A3159="","",总支出!A3159)</f>
        <v/>
      </c>
      <c r="B3159" s="7" t="str">
        <f>IF(总支出!B3159="","",总支出!B3159)</f>
        <v/>
      </c>
      <c r="C3159" s="6" t="str">
        <f t="shared" si="343"/>
        <v/>
      </c>
      <c r="D3159" s="6" t="str">
        <f>IF(总支出!C3159="","",总支出!C3159)</f>
        <v/>
      </c>
      <c r="E3159" s="8" t="str">
        <f>IF(总支出!D3159="","",总支出!D3159)</f>
        <v/>
      </c>
      <c r="F3159" s="6" t="str">
        <f>IF(总支出!E3159="","",总支出!E3159)</f>
        <v/>
      </c>
      <c r="G3159" s="6" t="str">
        <f>IF(总支出!H3159="","",总支出!H3159)</f>
        <v/>
      </c>
      <c r="H3159" s="6" t="str">
        <f>IF(总支出!I3159="","自动",总支出!I3159)</f>
        <v>自动</v>
      </c>
      <c r="I3159" s="6" t="str">
        <f>IF(F3159="","",IFERROR(VLOOKUP(F3159,税费设置!$A$15:$B$27,2,FALSE),"含税不明"))</f>
        <v/>
      </c>
      <c r="J3159" s="6" t="str">
        <f t="shared" si="344"/>
        <v/>
      </c>
      <c r="K3159" s="6" t="str">
        <f>IF(AND(税费设置!$B$5="是",G3159="个人支出",J3159="应税"),"是","否")</f>
        <v>否</v>
      </c>
      <c r="L3159" s="8">
        <f t="shared" si="345"/>
        <v>0</v>
      </c>
      <c r="M3159" s="8">
        <f t="shared" si="346"/>
        <v>0</v>
      </c>
      <c r="N3159" s="8">
        <f t="shared" si="347"/>
        <v>0</v>
      </c>
      <c r="O3159" s="8">
        <f t="shared" si="348"/>
        <v>0</v>
      </c>
      <c r="P3159" s="8">
        <f>IF(K3159&lt;&gt;"是",0,IF(税费设置!$B$6="是",E3159/(1+税费设置!$B$10),E3159))</f>
        <v>0</v>
      </c>
      <c r="Q3159" s="8">
        <f>IF(K3159&lt;&gt;"是",0,P3159*税费设置!$B$8)</f>
        <v>0</v>
      </c>
      <c r="R3159" s="8">
        <f>IF(K3159&lt;&gt;"是",0,P3159*税费设置!$B$9)</f>
        <v>0</v>
      </c>
      <c r="S3159" s="8">
        <f t="shared" si="349"/>
        <v>0</v>
      </c>
    </row>
    <row r="3160" spans="1:19" ht="13.9">
      <c r="A3160" s="6" t="str">
        <f>IF(总支出!A3160="","",总支出!A3160)</f>
        <v/>
      </c>
      <c r="B3160" s="7" t="str">
        <f>IF(总支出!B3160="","",总支出!B3160)</f>
        <v/>
      </c>
      <c r="C3160" s="6" t="str">
        <f t="shared" si="343"/>
        <v/>
      </c>
      <c r="D3160" s="6" t="str">
        <f>IF(总支出!C3160="","",总支出!C3160)</f>
        <v/>
      </c>
      <c r="E3160" s="8" t="str">
        <f>IF(总支出!D3160="","",总支出!D3160)</f>
        <v/>
      </c>
      <c r="F3160" s="6" t="str">
        <f>IF(总支出!E3160="","",总支出!E3160)</f>
        <v/>
      </c>
      <c r="G3160" s="6" t="str">
        <f>IF(总支出!H3160="","",总支出!H3160)</f>
        <v/>
      </c>
      <c r="H3160" s="6" t="str">
        <f>IF(总支出!I3160="","自动",总支出!I3160)</f>
        <v>自动</v>
      </c>
      <c r="I3160" s="6" t="str">
        <f>IF(F3160="","",IFERROR(VLOOKUP(F3160,税费设置!$A$15:$B$27,2,FALSE),"含税不明"))</f>
        <v/>
      </c>
      <c r="J3160" s="6" t="str">
        <f t="shared" si="344"/>
        <v/>
      </c>
      <c r="K3160" s="6" t="str">
        <f>IF(AND(税费设置!$B$5="是",G3160="个人支出",J3160="应税"),"是","否")</f>
        <v>否</v>
      </c>
      <c r="L3160" s="8">
        <f t="shared" si="345"/>
        <v>0</v>
      </c>
      <c r="M3160" s="8">
        <f t="shared" si="346"/>
        <v>0</v>
      </c>
      <c r="N3160" s="8">
        <f t="shared" si="347"/>
        <v>0</v>
      </c>
      <c r="O3160" s="8">
        <f t="shared" si="348"/>
        <v>0</v>
      </c>
      <c r="P3160" s="8">
        <f>IF(K3160&lt;&gt;"是",0,IF(税费设置!$B$6="是",E3160/(1+税费设置!$B$10),E3160))</f>
        <v>0</v>
      </c>
      <c r="Q3160" s="8">
        <f>IF(K3160&lt;&gt;"是",0,P3160*税费设置!$B$8)</f>
        <v>0</v>
      </c>
      <c r="R3160" s="8">
        <f>IF(K3160&lt;&gt;"是",0,P3160*税费设置!$B$9)</f>
        <v>0</v>
      </c>
      <c r="S3160" s="8">
        <f t="shared" si="349"/>
        <v>0</v>
      </c>
    </row>
    <row r="3161" spans="1:19" ht="13.9">
      <c r="A3161" s="6" t="str">
        <f>IF(总支出!A3161="","",总支出!A3161)</f>
        <v/>
      </c>
      <c r="B3161" s="7" t="str">
        <f>IF(总支出!B3161="","",总支出!B3161)</f>
        <v/>
      </c>
      <c r="C3161" s="6" t="str">
        <f t="shared" si="343"/>
        <v/>
      </c>
      <c r="D3161" s="6" t="str">
        <f>IF(总支出!C3161="","",总支出!C3161)</f>
        <v/>
      </c>
      <c r="E3161" s="8" t="str">
        <f>IF(总支出!D3161="","",总支出!D3161)</f>
        <v/>
      </c>
      <c r="F3161" s="6" t="str">
        <f>IF(总支出!E3161="","",总支出!E3161)</f>
        <v/>
      </c>
      <c r="G3161" s="6" t="str">
        <f>IF(总支出!H3161="","",总支出!H3161)</f>
        <v/>
      </c>
      <c r="H3161" s="6" t="str">
        <f>IF(总支出!I3161="","自动",总支出!I3161)</f>
        <v>自动</v>
      </c>
      <c r="I3161" s="6" t="str">
        <f>IF(F3161="","",IFERROR(VLOOKUP(F3161,税费设置!$A$15:$B$27,2,FALSE),"含税不明"))</f>
        <v/>
      </c>
      <c r="J3161" s="6" t="str">
        <f t="shared" si="344"/>
        <v/>
      </c>
      <c r="K3161" s="6" t="str">
        <f>IF(AND(税费设置!$B$5="是",G3161="个人支出",J3161="应税"),"是","否")</f>
        <v>否</v>
      </c>
      <c r="L3161" s="8">
        <f t="shared" si="345"/>
        <v>0</v>
      </c>
      <c r="M3161" s="8">
        <f t="shared" si="346"/>
        <v>0</v>
      </c>
      <c r="N3161" s="8">
        <f t="shared" si="347"/>
        <v>0</v>
      </c>
      <c r="O3161" s="8">
        <f t="shared" si="348"/>
        <v>0</v>
      </c>
      <c r="P3161" s="8">
        <f>IF(K3161&lt;&gt;"是",0,IF(税费设置!$B$6="是",E3161/(1+税费设置!$B$10),E3161))</f>
        <v>0</v>
      </c>
      <c r="Q3161" s="8">
        <f>IF(K3161&lt;&gt;"是",0,P3161*税费设置!$B$8)</f>
        <v>0</v>
      </c>
      <c r="R3161" s="8">
        <f>IF(K3161&lt;&gt;"是",0,P3161*税费设置!$B$9)</f>
        <v>0</v>
      </c>
      <c r="S3161" s="8">
        <f t="shared" si="349"/>
        <v>0</v>
      </c>
    </row>
    <row r="3162" spans="1:19" ht="13.9">
      <c r="A3162" s="6" t="str">
        <f>IF(总支出!A3162="","",总支出!A3162)</f>
        <v/>
      </c>
      <c r="B3162" s="7" t="str">
        <f>IF(总支出!B3162="","",总支出!B3162)</f>
        <v/>
      </c>
      <c r="C3162" s="6" t="str">
        <f t="shared" si="343"/>
        <v/>
      </c>
      <c r="D3162" s="6" t="str">
        <f>IF(总支出!C3162="","",总支出!C3162)</f>
        <v/>
      </c>
      <c r="E3162" s="8" t="str">
        <f>IF(总支出!D3162="","",总支出!D3162)</f>
        <v/>
      </c>
      <c r="F3162" s="6" t="str">
        <f>IF(总支出!E3162="","",总支出!E3162)</f>
        <v/>
      </c>
      <c r="G3162" s="6" t="str">
        <f>IF(总支出!H3162="","",总支出!H3162)</f>
        <v/>
      </c>
      <c r="H3162" s="6" t="str">
        <f>IF(总支出!I3162="","自动",总支出!I3162)</f>
        <v>自动</v>
      </c>
      <c r="I3162" s="6" t="str">
        <f>IF(F3162="","",IFERROR(VLOOKUP(F3162,税费设置!$A$15:$B$27,2,FALSE),"含税不明"))</f>
        <v/>
      </c>
      <c r="J3162" s="6" t="str">
        <f t="shared" si="344"/>
        <v/>
      </c>
      <c r="K3162" s="6" t="str">
        <f>IF(AND(税费设置!$B$5="是",G3162="个人支出",J3162="应税"),"是","否")</f>
        <v>否</v>
      </c>
      <c r="L3162" s="8">
        <f t="shared" si="345"/>
        <v>0</v>
      </c>
      <c r="M3162" s="8">
        <f t="shared" si="346"/>
        <v>0</v>
      </c>
      <c r="N3162" s="8">
        <f t="shared" si="347"/>
        <v>0</v>
      </c>
      <c r="O3162" s="8">
        <f t="shared" si="348"/>
        <v>0</v>
      </c>
      <c r="P3162" s="8">
        <f>IF(K3162&lt;&gt;"是",0,IF(税费设置!$B$6="是",E3162/(1+税费设置!$B$10),E3162))</f>
        <v>0</v>
      </c>
      <c r="Q3162" s="8">
        <f>IF(K3162&lt;&gt;"是",0,P3162*税费设置!$B$8)</f>
        <v>0</v>
      </c>
      <c r="R3162" s="8">
        <f>IF(K3162&lt;&gt;"是",0,P3162*税费设置!$B$9)</f>
        <v>0</v>
      </c>
      <c r="S3162" s="8">
        <f t="shared" si="349"/>
        <v>0</v>
      </c>
    </row>
    <row r="3163" spans="1:19" ht="13.9">
      <c r="A3163" s="6" t="str">
        <f>IF(总支出!A3163="","",总支出!A3163)</f>
        <v/>
      </c>
      <c r="B3163" s="7" t="str">
        <f>IF(总支出!B3163="","",总支出!B3163)</f>
        <v/>
      </c>
      <c r="C3163" s="6" t="str">
        <f t="shared" si="343"/>
        <v/>
      </c>
      <c r="D3163" s="6" t="str">
        <f>IF(总支出!C3163="","",总支出!C3163)</f>
        <v/>
      </c>
      <c r="E3163" s="8" t="str">
        <f>IF(总支出!D3163="","",总支出!D3163)</f>
        <v/>
      </c>
      <c r="F3163" s="6" t="str">
        <f>IF(总支出!E3163="","",总支出!E3163)</f>
        <v/>
      </c>
      <c r="G3163" s="6" t="str">
        <f>IF(总支出!H3163="","",总支出!H3163)</f>
        <v/>
      </c>
      <c r="H3163" s="6" t="str">
        <f>IF(总支出!I3163="","自动",总支出!I3163)</f>
        <v>自动</v>
      </c>
      <c r="I3163" s="6" t="str">
        <f>IF(F3163="","",IFERROR(VLOOKUP(F3163,税费设置!$A$15:$B$27,2,FALSE),"含税不明"))</f>
        <v/>
      </c>
      <c r="J3163" s="6" t="str">
        <f t="shared" si="344"/>
        <v/>
      </c>
      <c r="K3163" s="6" t="str">
        <f>IF(AND(税费设置!$B$5="是",G3163="个人支出",J3163="应税"),"是","否")</f>
        <v>否</v>
      </c>
      <c r="L3163" s="8">
        <f t="shared" si="345"/>
        <v>0</v>
      </c>
      <c r="M3163" s="8">
        <f t="shared" si="346"/>
        <v>0</v>
      </c>
      <c r="N3163" s="8">
        <f t="shared" si="347"/>
        <v>0</v>
      </c>
      <c r="O3163" s="8">
        <f t="shared" si="348"/>
        <v>0</v>
      </c>
      <c r="P3163" s="8">
        <f>IF(K3163&lt;&gt;"是",0,IF(税费设置!$B$6="是",E3163/(1+税费设置!$B$10),E3163))</f>
        <v>0</v>
      </c>
      <c r="Q3163" s="8">
        <f>IF(K3163&lt;&gt;"是",0,P3163*税费设置!$B$8)</f>
        <v>0</v>
      </c>
      <c r="R3163" s="8">
        <f>IF(K3163&lt;&gt;"是",0,P3163*税费设置!$B$9)</f>
        <v>0</v>
      </c>
      <c r="S3163" s="8">
        <f t="shared" si="349"/>
        <v>0</v>
      </c>
    </row>
    <row r="3164" spans="1:19" ht="13.9">
      <c r="A3164" s="6" t="str">
        <f>IF(总支出!A3164="","",总支出!A3164)</f>
        <v/>
      </c>
      <c r="B3164" s="7" t="str">
        <f>IF(总支出!B3164="","",总支出!B3164)</f>
        <v/>
      </c>
      <c r="C3164" s="6" t="str">
        <f t="shared" si="343"/>
        <v/>
      </c>
      <c r="D3164" s="6" t="str">
        <f>IF(总支出!C3164="","",总支出!C3164)</f>
        <v/>
      </c>
      <c r="E3164" s="8" t="str">
        <f>IF(总支出!D3164="","",总支出!D3164)</f>
        <v/>
      </c>
      <c r="F3164" s="6" t="str">
        <f>IF(总支出!E3164="","",总支出!E3164)</f>
        <v/>
      </c>
      <c r="G3164" s="6" t="str">
        <f>IF(总支出!H3164="","",总支出!H3164)</f>
        <v/>
      </c>
      <c r="H3164" s="6" t="str">
        <f>IF(总支出!I3164="","自动",总支出!I3164)</f>
        <v>自动</v>
      </c>
      <c r="I3164" s="6" t="str">
        <f>IF(F3164="","",IFERROR(VLOOKUP(F3164,税费设置!$A$15:$B$27,2,FALSE),"含税不明"))</f>
        <v/>
      </c>
      <c r="J3164" s="6" t="str">
        <f t="shared" si="344"/>
        <v/>
      </c>
      <c r="K3164" s="6" t="str">
        <f>IF(AND(税费设置!$B$5="是",G3164="个人支出",J3164="应税"),"是","否")</f>
        <v>否</v>
      </c>
      <c r="L3164" s="8">
        <f t="shared" si="345"/>
        <v>0</v>
      </c>
      <c r="M3164" s="8">
        <f t="shared" si="346"/>
        <v>0</v>
      </c>
      <c r="N3164" s="8">
        <f t="shared" si="347"/>
        <v>0</v>
      </c>
      <c r="O3164" s="8">
        <f t="shared" si="348"/>
        <v>0</v>
      </c>
      <c r="P3164" s="8">
        <f>IF(K3164&lt;&gt;"是",0,IF(税费设置!$B$6="是",E3164/(1+税费设置!$B$10),E3164))</f>
        <v>0</v>
      </c>
      <c r="Q3164" s="8">
        <f>IF(K3164&lt;&gt;"是",0,P3164*税费设置!$B$8)</f>
        <v>0</v>
      </c>
      <c r="R3164" s="8">
        <f>IF(K3164&lt;&gt;"是",0,P3164*税费设置!$B$9)</f>
        <v>0</v>
      </c>
      <c r="S3164" s="8">
        <f t="shared" si="349"/>
        <v>0</v>
      </c>
    </row>
    <row r="3165" spans="1:19" ht="13.9">
      <c r="A3165" s="6" t="str">
        <f>IF(总支出!A3165="","",总支出!A3165)</f>
        <v/>
      </c>
      <c r="B3165" s="7" t="str">
        <f>IF(总支出!B3165="","",总支出!B3165)</f>
        <v/>
      </c>
      <c r="C3165" s="6" t="str">
        <f t="shared" si="343"/>
        <v/>
      </c>
      <c r="D3165" s="6" t="str">
        <f>IF(总支出!C3165="","",总支出!C3165)</f>
        <v/>
      </c>
      <c r="E3165" s="8" t="str">
        <f>IF(总支出!D3165="","",总支出!D3165)</f>
        <v/>
      </c>
      <c r="F3165" s="6" t="str">
        <f>IF(总支出!E3165="","",总支出!E3165)</f>
        <v/>
      </c>
      <c r="G3165" s="6" t="str">
        <f>IF(总支出!H3165="","",总支出!H3165)</f>
        <v/>
      </c>
      <c r="H3165" s="6" t="str">
        <f>IF(总支出!I3165="","自动",总支出!I3165)</f>
        <v>自动</v>
      </c>
      <c r="I3165" s="6" t="str">
        <f>IF(F3165="","",IFERROR(VLOOKUP(F3165,税费设置!$A$15:$B$27,2,FALSE),"含税不明"))</f>
        <v/>
      </c>
      <c r="J3165" s="6" t="str">
        <f t="shared" si="344"/>
        <v/>
      </c>
      <c r="K3165" s="6" t="str">
        <f>IF(AND(税费设置!$B$5="是",G3165="个人支出",J3165="应税"),"是","否")</f>
        <v>否</v>
      </c>
      <c r="L3165" s="8">
        <f t="shared" si="345"/>
        <v>0</v>
      </c>
      <c r="M3165" s="8">
        <f t="shared" si="346"/>
        <v>0</v>
      </c>
      <c r="N3165" s="8">
        <f t="shared" si="347"/>
        <v>0</v>
      </c>
      <c r="O3165" s="8">
        <f t="shared" si="348"/>
        <v>0</v>
      </c>
      <c r="P3165" s="8">
        <f>IF(K3165&lt;&gt;"是",0,IF(税费设置!$B$6="是",E3165/(1+税费设置!$B$10),E3165))</f>
        <v>0</v>
      </c>
      <c r="Q3165" s="8">
        <f>IF(K3165&lt;&gt;"是",0,P3165*税费设置!$B$8)</f>
        <v>0</v>
      </c>
      <c r="R3165" s="8">
        <f>IF(K3165&lt;&gt;"是",0,P3165*税费设置!$B$9)</f>
        <v>0</v>
      </c>
      <c r="S3165" s="8">
        <f t="shared" si="349"/>
        <v>0</v>
      </c>
    </row>
    <row r="3166" spans="1:19" ht="13.9">
      <c r="A3166" s="6" t="str">
        <f>IF(总支出!A3166="","",总支出!A3166)</f>
        <v/>
      </c>
      <c r="B3166" s="7" t="str">
        <f>IF(总支出!B3166="","",总支出!B3166)</f>
        <v/>
      </c>
      <c r="C3166" s="6" t="str">
        <f t="shared" si="343"/>
        <v/>
      </c>
      <c r="D3166" s="6" t="str">
        <f>IF(总支出!C3166="","",总支出!C3166)</f>
        <v/>
      </c>
      <c r="E3166" s="8" t="str">
        <f>IF(总支出!D3166="","",总支出!D3166)</f>
        <v/>
      </c>
      <c r="F3166" s="6" t="str">
        <f>IF(总支出!E3166="","",总支出!E3166)</f>
        <v/>
      </c>
      <c r="G3166" s="6" t="str">
        <f>IF(总支出!H3166="","",总支出!H3166)</f>
        <v/>
      </c>
      <c r="H3166" s="6" t="str">
        <f>IF(总支出!I3166="","自动",总支出!I3166)</f>
        <v>自动</v>
      </c>
      <c r="I3166" s="6" t="str">
        <f>IF(F3166="","",IFERROR(VLOOKUP(F3166,税费设置!$A$15:$B$27,2,FALSE),"含税不明"))</f>
        <v/>
      </c>
      <c r="J3166" s="6" t="str">
        <f t="shared" si="344"/>
        <v/>
      </c>
      <c r="K3166" s="6" t="str">
        <f>IF(AND(税费设置!$B$5="是",G3166="个人支出",J3166="应税"),"是","否")</f>
        <v>否</v>
      </c>
      <c r="L3166" s="8">
        <f t="shared" si="345"/>
        <v>0</v>
      </c>
      <c r="M3166" s="8">
        <f t="shared" si="346"/>
        <v>0</v>
      </c>
      <c r="N3166" s="8">
        <f t="shared" si="347"/>
        <v>0</v>
      </c>
      <c r="O3166" s="8">
        <f t="shared" si="348"/>
        <v>0</v>
      </c>
      <c r="P3166" s="8">
        <f>IF(K3166&lt;&gt;"是",0,IF(税费设置!$B$6="是",E3166/(1+税费设置!$B$10),E3166))</f>
        <v>0</v>
      </c>
      <c r="Q3166" s="8">
        <f>IF(K3166&lt;&gt;"是",0,P3166*税费设置!$B$8)</f>
        <v>0</v>
      </c>
      <c r="R3166" s="8">
        <f>IF(K3166&lt;&gt;"是",0,P3166*税费设置!$B$9)</f>
        <v>0</v>
      </c>
      <c r="S3166" s="8">
        <f t="shared" si="349"/>
        <v>0</v>
      </c>
    </row>
    <row r="3167" spans="1:19" ht="13.9">
      <c r="A3167" s="6" t="str">
        <f>IF(总支出!A3167="","",总支出!A3167)</f>
        <v/>
      </c>
      <c r="B3167" s="7" t="str">
        <f>IF(总支出!B3167="","",总支出!B3167)</f>
        <v/>
      </c>
      <c r="C3167" s="6" t="str">
        <f t="shared" si="343"/>
        <v/>
      </c>
      <c r="D3167" s="6" t="str">
        <f>IF(总支出!C3167="","",总支出!C3167)</f>
        <v/>
      </c>
      <c r="E3167" s="8" t="str">
        <f>IF(总支出!D3167="","",总支出!D3167)</f>
        <v/>
      </c>
      <c r="F3167" s="6" t="str">
        <f>IF(总支出!E3167="","",总支出!E3167)</f>
        <v/>
      </c>
      <c r="G3167" s="6" t="str">
        <f>IF(总支出!H3167="","",总支出!H3167)</f>
        <v/>
      </c>
      <c r="H3167" s="6" t="str">
        <f>IF(总支出!I3167="","自动",总支出!I3167)</f>
        <v>自动</v>
      </c>
      <c r="I3167" s="6" t="str">
        <f>IF(F3167="","",IFERROR(VLOOKUP(F3167,税费设置!$A$15:$B$27,2,FALSE),"含税不明"))</f>
        <v/>
      </c>
      <c r="J3167" s="6" t="str">
        <f t="shared" si="344"/>
        <v/>
      </c>
      <c r="K3167" s="6" t="str">
        <f>IF(AND(税费设置!$B$5="是",G3167="个人支出",J3167="应税"),"是","否")</f>
        <v>否</v>
      </c>
      <c r="L3167" s="8">
        <f t="shared" si="345"/>
        <v>0</v>
      </c>
      <c r="M3167" s="8">
        <f t="shared" si="346"/>
        <v>0</v>
      </c>
      <c r="N3167" s="8">
        <f t="shared" si="347"/>
        <v>0</v>
      </c>
      <c r="O3167" s="8">
        <f t="shared" si="348"/>
        <v>0</v>
      </c>
      <c r="P3167" s="8">
        <f>IF(K3167&lt;&gt;"是",0,IF(税费设置!$B$6="是",E3167/(1+税费设置!$B$10),E3167))</f>
        <v>0</v>
      </c>
      <c r="Q3167" s="8">
        <f>IF(K3167&lt;&gt;"是",0,P3167*税费设置!$B$8)</f>
        <v>0</v>
      </c>
      <c r="R3167" s="8">
        <f>IF(K3167&lt;&gt;"是",0,P3167*税费设置!$B$9)</f>
        <v>0</v>
      </c>
      <c r="S3167" s="8">
        <f t="shared" si="349"/>
        <v>0</v>
      </c>
    </row>
    <row r="3168" spans="1:19" ht="13.9">
      <c r="A3168" s="6" t="str">
        <f>IF(总支出!A3168="","",总支出!A3168)</f>
        <v/>
      </c>
      <c r="B3168" s="7" t="str">
        <f>IF(总支出!B3168="","",总支出!B3168)</f>
        <v/>
      </c>
      <c r="C3168" s="6" t="str">
        <f t="shared" si="343"/>
        <v/>
      </c>
      <c r="D3168" s="6" t="str">
        <f>IF(总支出!C3168="","",总支出!C3168)</f>
        <v/>
      </c>
      <c r="E3168" s="8" t="str">
        <f>IF(总支出!D3168="","",总支出!D3168)</f>
        <v/>
      </c>
      <c r="F3168" s="6" t="str">
        <f>IF(总支出!E3168="","",总支出!E3168)</f>
        <v/>
      </c>
      <c r="G3168" s="6" t="str">
        <f>IF(总支出!H3168="","",总支出!H3168)</f>
        <v/>
      </c>
      <c r="H3168" s="6" t="str">
        <f>IF(总支出!I3168="","自动",总支出!I3168)</f>
        <v>自动</v>
      </c>
      <c r="I3168" s="6" t="str">
        <f>IF(F3168="","",IFERROR(VLOOKUP(F3168,税费设置!$A$15:$B$27,2,FALSE),"含税不明"))</f>
        <v/>
      </c>
      <c r="J3168" s="6" t="str">
        <f t="shared" si="344"/>
        <v/>
      </c>
      <c r="K3168" s="6" t="str">
        <f>IF(AND(税费设置!$B$5="是",G3168="个人支出",J3168="应税"),"是","否")</f>
        <v>否</v>
      </c>
      <c r="L3168" s="8">
        <f t="shared" si="345"/>
        <v>0</v>
      </c>
      <c r="M3168" s="8">
        <f t="shared" si="346"/>
        <v>0</v>
      </c>
      <c r="N3168" s="8">
        <f t="shared" si="347"/>
        <v>0</v>
      </c>
      <c r="O3168" s="8">
        <f t="shared" si="348"/>
        <v>0</v>
      </c>
      <c r="P3168" s="8">
        <f>IF(K3168&lt;&gt;"是",0,IF(税费设置!$B$6="是",E3168/(1+税费设置!$B$10),E3168))</f>
        <v>0</v>
      </c>
      <c r="Q3168" s="8">
        <f>IF(K3168&lt;&gt;"是",0,P3168*税费设置!$B$8)</f>
        <v>0</v>
      </c>
      <c r="R3168" s="8">
        <f>IF(K3168&lt;&gt;"是",0,P3168*税费设置!$B$9)</f>
        <v>0</v>
      </c>
      <c r="S3168" s="8">
        <f t="shared" si="349"/>
        <v>0</v>
      </c>
    </row>
    <row r="3169" spans="1:19" ht="13.9">
      <c r="A3169" s="6" t="str">
        <f>IF(总支出!A3169="","",总支出!A3169)</f>
        <v/>
      </c>
      <c r="B3169" s="7" t="str">
        <f>IF(总支出!B3169="","",总支出!B3169)</f>
        <v/>
      </c>
      <c r="C3169" s="6" t="str">
        <f t="shared" si="343"/>
        <v/>
      </c>
      <c r="D3169" s="6" t="str">
        <f>IF(总支出!C3169="","",总支出!C3169)</f>
        <v/>
      </c>
      <c r="E3169" s="8" t="str">
        <f>IF(总支出!D3169="","",总支出!D3169)</f>
        <v/>
      </c>
      <c r="F3169" s="6" t="str">
        <f>IF(总支出!E3169="","",总支出!E3169)</f>
        <v/>
      </c>
      <c r="G3169" s="6" t="str">
        <f>IF(总支出!H3169="","",总支出!H3169)</f>
        <v/>
      </c>
      <c r="H3169" s="6" t="str">
        <f>IF(总支出!I3169="","自动",总支出!I3169)</f>
        <v>自动</v>
      </c>
      <c r="I3169" s="6" t="str">
        <f>IF(F3169="","",IFERROR(VLOOKUP(F3169,税费设置!$A$15:$B$27,2,FALSE),"含税不明"))</f>
        <v/>
      </c>
      <c r="J3169" s="6" t="str">
        <f t="shared" si="344"/>
        <v/>
      </c>
      <c r="K3169" s="6" t="str">
        <f>IF(AND(税费设置!$B$5="是",G3169="个人支出",J3169="应税"),"是","否")</f>
        <v>否</v>
      </c>
      <c r="L3169" s="8">
        <f t="shared" si="345"/>
        <v>0</v>
      </c>
      <c r="M3169" s="8">
        <f t="shared" si="346"/>
        <v>0</v>
      </c>
      <c r="N3169" s="8">
        <f t="shared" si="347"/>
        <v>0</v>
      </c>
      <c r="O3169" s="8">
        <f t="shared" si="348"/>
        <v>0</v>
      </c>
      <c r="P3169" s="8">
        <f>IF(K3169&lt;&gt;"是",0,IF(税费设置!$B$6="是",E3169/(1+税费设置!$B$10),E3169))</f>
        <v>0</v>
      </c>
      <c r="Q3169" s="8">
        <f>IF(K3169&lt;&gt;"是",0,P3169*税费设置!$B$8)</f>
        <v>0</v>
      </c>
      <c r="R3169" s="8">
        <f>IF(K3169&lt;&gt;"是",0,P3169*税费设置!$B$9)</f>
        <v>0</v>
      </c>
      <c r="S3169" s="8">
        <f t="shared" si="349"/>
        <v>0</v>
      </c>
    </row>
    <row r="3170" spans="1:19" ht="13.9">
      <c r="A3170" s="6" t="str">
        <f>IF(总支出!A3170="","",总支出!A3170)</f>
        <v/>
      </c>
      <c r="B3170" s="7" t="str">
        <f>IF(总支出!B3170="","",总支出!B3170)</f>
        <v/>
      </c>
      <c r="C3170" s="6" t="str">
        <f t="shared" si="343"/>
        <v/>
      </c>
      <c r="D3170" s="6" t="str">
        <f>IF(总支出!C3170="","",总支出!C3170)</f>
        <v/>
      </c>
      <c r="E3170" s="8" t="str">
        <f>IF(总支出!D3170="","",总支出!D3170)</f>
        <v/>
      </c>
      <c r="F3170" s="6" t="str">
        <f>IF(总支出!E3170="","",总支出!E3170)</f>
        <v/>
      </c>
      <c r="G3170" s="6" t="str">
        <f>IF(总支出!H3170="","",总支出!H3170)</f>
        <v/>
      </c>
      <c r="H3170" s="6" t="str">
        <f>IF(总支出!I3170="","自动",总支出!I3170)</f>
        <v>自动</v>
      </c>
      <c r="I3170" s="6" t="str">
        <f>IF(F3170="","",IFERROR(VLOOKUP(F3170,税费设置!$A$15:$B$27,2,FALSE),"含税不明"))</f>
        <v/>
      </c>
      <c r="J3170" s="6" t="str">
        <f t="shared" si="344"/>
        <v/>
      </c>
      <c r="K3170" s="6" t="str">
        <f>IF(AND(税费设置!$B$5="是",G3170="个人支出",J3170="应税"),"是","否")</f>
        <v>否</v>
      </c>
      <c r="L3170" s="8">
        <f t="shared" si="345"/>
        <v>0</v>
      </c>
      <c r="M3170" s="8">
        <f t="shared" si="346"/>
        <v>0</v>
      </c>
      <c r="N3170" s="8">
        <f t="shared" si="347"/>
        <v>0</v>
      </c>
      <c r="O3170" s="8">
        <f t="shared" si="348"/>
        <v>0</v>
      </c>
      <c r="P3170" s="8">
        <f>IF(K3170&lt;&gt;"是",0,IF(税费设置!$B$6="是",E3170/(1+税费设置!$B$10),E3170))</f>
        <v>0</v>
      </c>
      <c r="Q3170" s="8">
        <f>IF(K3170&lt;&gt;"是",0,P3170*税费设置!$B$8)</f>
        <v>0</v>
      </c>
      <c r="R3170" s="8">
        <f>IF(K3170&lt;&gt;"是",0,P3170*税费设置!$B$9)</f>
        <v>0</v>
      </c>
      <c r="S3170" s="8">
        <f t="shared" si="349"/>
        <v>0</v>
      </c>
    </row>
    <row r="3171" spans="1:19" ht="13.9">
      <c r="A3171" s="6" t="str">
        <f>IF(总支出!A3171="","",总支出!A3171)</f>
        <v/>
      </c>
      <c r="B3171" s="7" t="str">
        <f>IF(总支出!B3171="","",总支出!B3171)</f>
        <v/>
      </c>
      <c r="C3171" s="6" t="str">
        <f t="shared" si="343"/>
        <v/>
      </c>
      <c r="D3171" s="6" t="str">
        <f>IF(总支出!C3171="","",总支出!C3171)</f>
        <v/>
      </c>
      <c r="E3171" s="8" t="str">
        <f>IF(总支出!D3171="","",总支出!D3171)</f>
        <v/>
      </c>
      <c r="F3171" s="6" t="str">
        <f>IF(总支出!E3171="","",总支出!E3171)</f>
        <v/>
      </c>
      <c r="G3171" s="6" t="str">
        <f>IF(总支出!H3171="","",总支出!H3171)</f>
        <v/>
      </c>
      <c r="H3171" s="6" t="str">
        <f>IF(总支出!I3171="","自动",总支出!I3171)</f>
        <v>自动</v>
      </c>
      <c r="I3171" s="6" t="str">
        <f>IF(F3171="","",IFERROR(VLOOKUP(F3171,税费设置!$A$15:$B$27,2,FALSE),"含税不明"))</f>
        <v/>
      </c>
      <c r="J3171" s="6" t="str">
        <f t="shared" si="344"/>
        <v/>
      </c>
      <c r="K3171" s="6" t="str">
        <f>IF(AND(税费设置!$B$5="是",G3171="个人支出",J3171="应税"),"是","否")</f>
        <v>否</v>
      </c>
      <c r="L3171" s="8">
        <f t="shared" si="345"/>
        <v>0</v>
      </c>
      <c r="M3171" s="8">
        <f t="shared" si="346"/>
        <v>0</v>
      </c>
      <c r="N3171" s="8">
        <f t="shared" si="347"/>
        <v>0</v>
      </c>
      <c r="O3171" s="8">
        <f t="shared" si="348"/>
        <v>0</v>
      </c>
      <c r="P3171" s="8">
        <f>IF(K3171&lt;&gt;"是",0,IF(税费设置!$B$6="是",E3171/(1+税费设置!$B$10),E3171))</f>
        <v>0</v>
      </c>
      <c r="Q3171" s="8">
        <f>IF(K3171&lt;&gt;"是",0,P3171*税费设置!$B$8)</f>
        <v>0</v>
      </c>
      <c r="R3171" s="8">
        <f>IF(K3171&lt;&gt;"是",0,P3171*税费设置!$B$9)</f>
        <v>0</v>
      </c>
      <c r="S3171" s="8">
        <f t="shared" si="349"/>
        <v>0</v>
      </c>
    </row>
    <row r="3172" spans="1:19" ht="13.9">
      <c r="A3172" s="6" t="str">
        <f>IF(总支出!A3172="","",总支出!A3172)</f>
        <v/>
      </c>
      <c r="B3172" s="7" t="str">
        <f>IF(总支出!B3172="","",总支出!B3172)</f>
        <v/>
      </c>
      <c r="C3172" s="6" t="str">
        <f t="shared" si="343"/>
        <v/>
      </c>
      <c r="D3172" s="6" t="str">
        <f>IF(总支出!C3172="","",总支出!C3172)</f>
        <v/>
      </c>
      <c r="E3172" s="8" t="str">
        <f>IF(总支出!D3172="","",总支出!D3172)</f>
        <v/>
      </c>
      <c r="F3172" s="6" t="str">
        <f>IF(总支出!E3172="","",总支出!E3172)</f>
        <v/>
      </c>
      <c r="G3172" s="6" t="str">
        <f>IF(总支出!H3172="","",总支出!H3172)</f>
        <v/>
      </c>
      <c r="H3172" s="6" t="str">
        <f>IF(总支出!I3172="","自动",总支出!I3172)</f>
        <v>自动</v>
      </c>
      <c r="I3172" s="6" t="str">
        <f>IF(F3172="","",IFERROR(VLOOKUP(F3172,税费设置!$A$15:$B$27,2,FALSE),"含税不明"))</f>
        <v/>
      </c>
      <c r="J3172" s="6" t="str">
        <f t="shared" si="344"/>
        <v/>
      </c>
      <c r="K3172" s="6" t="str">
        <f>IF(AND(税费设置!$B$5="是",G3172="个人支出",J3172="应税"),"是","否")</f>
        <v>否</v>
      </c>
      <c r="L3172" s="8">
        <f t="shared" si="345"/>
        <v>0</v>
      </c>
      <c r="M3172" s="8">
        <f t="shared" si="346"/>
        <v>0</v>
      </c>
      <c r="N3172" s="8">
        <f t="shared" si="347"/>
        <v>0</v>
      </c>
      <c r="O3172" s="8">
        <f t="shared" si="348"/>
        <v>0</v>
      </c>
      <c r="P3172" s="8">
        <f>IF(K3172&lt;&gt;"是",0,IF(税费设置!$B$6="是",E3172/(1+税费设置!$B$10),E3172))</f>
        <v>0</v>
      </c>
      <c r="Q3172" s="8">
        <f>IF(K3172&lt;&gt;"是",0,P3172*税费设置!$B$8)</f>
        <v>0</v>
      </c>
      <c r="R3172" s="8">
        <f>IF(K3172&lt;&gt;"是",0,P3172*税费设置!$B$9)</f>
        <v>0</v>
      </c>
      <c r="S3172" s="8">
        <f t="shared" si="349"/>
        <v>0</v>
      </c>
    </row>
    <row r="3173" spans="1:19" ht="13.9">
      <c r="A3173" s="6" t="str">
        <f>IF(总支出!A3173="","",总支出!A3173)</f>
        <v/>
      </c>
      <c r="B3173" s="7" t="str">
        <f>IF(总支出!B3173="","",总支出!B3173)</f>
        <v/>
      </c>
      <c r="C3173" s="6" t="str">
        <f t="shared" si="343"/>
        <v/>
      </c>
      <c r="D3173" s="6" t="str">
        <f>IF(总支出!C3173="","",总支出!C3173)</f>
        <v/>
      </c>
      <c r="E3173" s="8" t="str">
        <f>IF(总支出!D3173="","",总支出!D3173)</f>
        <v/>
      </c>
      <c r="F3173" s="6" t="str">
        <f>IF(总支出!E3173="","",总支出!E3173)</f>
        <v/>
      </c>
      <c r="G3173" s="6" t="str">
        <f>IF(总支出!H3173="","",总支出!H3173)</f>
        <v/>
      </c>
      <c r="H3173" s="6" t="str">
        <f>IF(总支出!I3173="","自动",总支出!I3173)</f>
        <v>自动</v>
      </c>
      <c r="I3173" s="6" t="str">
        <f>IF(F3173="","",IFERROR(VLOOKUP(F3173,税费设置!$A$15:$B$27,2,FALSE),"含税不明"))</f>
        <v/>
      </c>
      <c r="J3173" s="6" t="str">
        <f t="shared" si="344"/>
        <v/>
      </c>
      <c r="K3173" s="6" t="str">
        <f>IF(AND(税费设置!$B$5="是",G3173="个人支出",J3173="应税"),"是","否")</f>
        <v>否</v>
      </c>
      <c r="L3173" s="8">
        <f t="shared" si="345"/>
        <v>0</v>
      </c>
      <c r="M3173" s="8">
        <f t="shared" si="346"/>
        <v>0</v>
      </c>
      <c r="N3173" s="8">
        <f t="shared" si="347"/>
        <v>0</v>
      </c>
      <c r="O3173" s="8">
        <f t="shared" si="348"/>
        <v>0</v>
      </c>
      <c r="P3173" s="8">
        <f>IF(K3173&lt;&gt;"是",0,IF(税费设置!$B$6="是",E3173/(1+税费设置!$B$10),E3173))</f>
        <v>0</v>
      </c>
      <c r="Q3173" s="8">
        <f>IF(K3173&lt;&gt;"是",0,P3173*税费设置!$B$8)</f>
        <v>0</v>
      </c>
      <c r="R3173" s="8">
        <f>IF(K3173&lt;&gt;"是",0,P3173*税费设置!$B$9)</f>
        <v>0</v>
      </c>
      <c r="S3173" s="8">
        <f t="shared" si="349"/>
        <v>0</v>
      </c>
    </row>
    <row r="3174" spans="1:19" ht="13.9">
      <c r="A3174" s="6" t="str">
        <f>IF(总支出!A3174="","",总支出!A3174)</f>
        <v/>
      </c>
      <c r="B3174" s="7" t="str">
        <f>IF(总支出!B3174="","",总支出!B3174)</f>
        <v/>
      </c>
      <c r="C3174" s="6" t="str">
        <f t="shared" si="343"/>
        <v/>
      </c>
      <c r="D3174" s="6" t="str">
        <f>IF(总支出!C3174="","",总支出!C3174)</f>
        <v/>
      </c>
      <c r="E3174" s="8" t="str">
        <f>IF(总支出!D3174="","",总支出!D3174)</f>
        <v/>
      </c>
      <c r="F3174" s="6" t="str">
        <f>IF(总支出!E3174="","",总支出!E3174)</f>
        <v/>
      </c>
      <c r="G3174" s="6" t="str">
        <f>IF(总支出!H3174="","",总支出!H3174)</f>
        <v/>
      </c>
      <c r="H3174" s="6" t="str">
        <f>IF(总支出!I3174="","自动",总支出!I3174)</f>
        <v>自动</v>
      </c>
      <c r="I3174" s="6" t="str">
        <f>IF(F3174="","",IFERROR(VLOOKUP(F3174,税费设置!$A$15:$B$27,2,FALSE),"含税不明"))</f>
        <v/>
      </c>
      <c r="J3174" s="6" t="str">
        <f t="shared" si="344"/>
        <v/>
      </c>
      <c r="K3174" s="6" t="str">
        <f>IF(AND(税费设置!$B$5="是",G3174="个人支出",J3174="应税"),"是","否")</f>
        <v>否</v>
      </c>
      <c r="L3174" s="8">
        <f t="shared" si="345"/>
        <v>0</v>
      </c>
      <c r="M3174" s="8">
        <f t="shared" si="346"/>
        <v>0</v>
      </c>
      <c r="N3174" s="8">
        <f t="shared" si="347"/>
        <v>0</v>
      </c>
      <c r="O3174" s="8">
        <f t="shared" si="348"/>
        <v>0</v>
      </c>
      <c r="P3174" s="8">
        <f>IF(K3174&lt;&gt;"是",0,IF(税费设置!$B$6="是",E3174/(1+税费设置!$B$10),E3174))</f>
        <v>0</v>
      </c>
      <c r="Q3174" s="8">
        <f>IF(K3174&lt;&gt;"是",0,P3174*税费设置!$B$8)</f>
        <v>0</v>
      </c>
      <c r="R3174" s="8">
        <f>IF(K3174&lt;&gt;"是",0,P3174*税费设置!$B$9)</f>
        <v>0</v>
      </c>
      <c r="S3174" s="8">
        <f t="shared" si="349"/>
        <v>0</v>
      </c>
    </row>
    <row r="3175" spans="1:19" ht="13.9">
      <c r="A3175" s="6" t="str">
        <f>IF(总支出!A3175="","",总支出!A3175)</f>
        <v/>
      </c>
      <c r="B3175" s="7" t="str">
        <f>IF(总支出!B3175="","",总支出!B3175)</f>
        <v/>
      </c>
      <c r="C3175" s="6" t="str">
        <f t="shared" si="343"/>
        <v/>
      </c>
      <c r="D3175" s="6" t="str">
        <f>IF(总支出!C3175="","",总支出!C3175)</f>
        <v/>
      </c>
      <c r="E3175" s="8" t="str">
        <f>IF(总支出!D3175="","",总支出!D3175)</f>
        <v/>
      </c>
      <c r="F3175" s="6" t="str">
        <f>IF(总支出!E3175="","",总支出!E3175)</f>
        <v/>
      </c>
      <c r="G3175" s="6" t="str">
        <f>IF(总支出!H3175="","",总支出!H3175)</f>
        <v/>
      </c>
      <c r="H3175" s="6" t="str">
        <f>IF(总支出!I3175="","自动",总支出!I3175)</f>
        <v>自动</v>
      </c>
      <c r="I3175" s="6" t="str">
        <f>IF(F3175="","",IFERROR(VLOOKUP(F3175,税费设置!$A$15:$B$27,2,FALSE),"含税不明"))</f>
        <v/>
      </c>
      <c r="J3175" s="6" t="str">
        <f t="shared" si="344"/>
        <v/>
      </c>
      <c r="K3175" s="6" t="str">
        <f>IF(AND(税费设置!$B$5="是",G3175="个人支出",J3175="应税"),"是","否")</f>
        <v>否</v>
      </c>
      <c r="L3175" s="8">
        <f t="shared" si="345"/>
        <v>0</v>
      </c>
      <c r="M3175" s="8">
        <f t="shared" si="346"/>
        <v>0</v>
      </c>
      <c r="N3175" s="8">
        <f t="shared" si="347"/>
        <v>0</v>
      </c>
      <c r="O3175" s="8">
        <f t="shared" si="348"/>
        <v>0</v>
      </c>
      <c r="P3175" s="8">
        <f>IF(K3175&lt;&gt;"是",0,IF(税费设置!$B$6="是",E3175/(1+税费设置!$B$10),E3175))</f>
        <v>0</v>
      </c>
      <c r="Q3175" s="8">
        <f>IF(K3175&lt;&gt;"是",0,P3175*税费设置!$B$8)</f>
        <v>0</v>
      </c>
      <c r="R3175" s="8">
        <f>IF(K3175&lt;&gt;"是",0,P3175*税费设置!$B$9)</f>
        <v>0</v>
      </c>
      <c r="S3175" s="8">
        <f t="shared" si="349"/>
        <v>0</v>
      </c>
    </row>
    <row r="3176" spans="1:19" ht="13.9">
      <c r="A3176" s="6" t="str">
        <f>IF(总支出!A3176="","",总支出!A3176)</f>
        <v/>
      </c>
      <c r="B3176" s="7" t="str">
        <f>IF(总支出!B3176="","",总支出!B3176)</f>
        <v/>
      </c>
      <c r="C3176" s="6" t="str">
        <f t="shared" si="343"/>
        <v/>
      </c>
      <c r="D3176" s="6" t="str">
        <f>IF(总支出!C3176="","",总支出!C3176)</f>
        <v/>
      </c>
      <c r="E3176" s="8" t="str">
        <f>IF(总支出!D3176="","",总支出!D3176)</f>
        <v/>
      </c>
      <c r="F3176" s="6" t="str">
        <f>IF(总支出!E3176="","",总支出!E3176)</f>
        <v/>
      </c>
      <c r="G3176" s="6" t="str">
        <f>IF(总支出!H3176="","",总支出!H3176)</f>
        <v/>
      </c>
      <c r="H3176" s="6" t="str">
        <f>IF(总支出!I3176="","自动",总支出!I3176)</f>
        <v>自动</v>
      </c>
      <c r="I3176" s="6" t="str">
        <f>IF(F3176="","",IFERROR(VLOOKUP(F3176,税费设置!$A$15:$B$27,2,FALSE),"含税不明"))</f>
        <v/>
      </c>
      <c r="J3176" s="6" t="str">
        <f t="shared" si="344"/>
        <v/>
      </c>
      <c r="K3176" s="6" t="str">
        <f>IF(AND(税费设置!$B$5="是",G3176="个人支出",J3176="应税"),"是","否")</f>
        <v>否</v>
      </c>
      <c r="L3176" s="8">
        <f t="shared" si="345"/>
        <v>0</v>
      </c>
      <c r="M3176" s="8">
        <f t="shared" si="346"/>
        <v>0</v>
      </c>
      <c r="N3176" s="8">
        <f t="shared" si="347"/>
        <v>0</v>
      </c>
      <c r="O3176" s="8">
        <f t="shared" si="348"/>
        <v>0</v>
      </c>
      <c r="P3176" s="8">
        <f>IF(K3176&lt;&gt;"是",0,IF(税费设置!$B$6="是",E3176/(1+税费设置!$B$10),E3176))</f>
        <v>0</v>
      </c>
      <c r="Q3176" s="8">
        <f>IF(K3176&lt;&gt;"是",0,P3176*税费设置!$B$8)</f>
        <v>0</v>
      </c>
      <c r="R3176" s="8">
        <f>IF(K3176&lt;&gt;"是",0,P3176*税费设置!$B$9)</f>
        <v>0</v>
      </c>
      <c r="S3176" s="8">
        <f t="shared" si="349"/>
        <v>0</v>
      </c>
    </row>
    <row r="3177" spans="1:19" ht="13.9">
      <c r="A3177" s="6" t="str">
        <f>IF(总支出!A3177="","",总支出!A3177)</f>
        <v/>
      </c>
      <c r="B3177" s="7" t="str">
        <f>IF(总支出!B3177="","",总支出!B3177)</f>
        <v/>
      </c>
      <c r="C3177" s="6" t="str">
        <f t="shared" si="343"/>
        <v/>
      </c>
      <c r="D3177" s="6" t="str">
        <f>IF(总支出!C3177="","",总支出!C3177)</f>
        <v/>
      </c>
      <c r="E3177" s="8" t="str">
        <f>IF(总支出!D3177="","",总支出!D3177)</f>
        <v/>
      </c>
      <c r="F3177" s="6" t="str">
        <f>IF(总支出!E3177="","",总支出!E3177)</f>
        <v/>
      </c>
      <c r="G3177" s="6" t="str">
        <f>IF(总支出!H3177="","",总支出!H3177)</f>
        <v/>
      </c>
      <c r="H3177" s="6" t="str">
        <f>IF(总支出!I3177="","自动",总支出!I3177)</f>
        <v>自动</v>
      </c>
      <c r="I3177" s="6" t="str">
        <f>IF(F3177="","",IFERROR(VLOOKUP(F3177,税费设置!$A$15:$B$27,2,FALSE),"含税不明"))</f>
        <v/>
      </c>
      <c r="J3177" s="6" t="str">
        <f t="shared" si="344"/>
        <v/>
      </c>
      <c r="K3177" s="6" t="str">
        <f>IF(AND(税费设置!$B$5="是",G3177="个人支出",J3177="应税"),"是","否")</f>
        <v>否</v>
      </c>
      <c r="L3177" s="8">
        <f t="shared" si="345"/>
        <v>0</v>
      </c>
      <c r="M3177" s="8">
        <f t="shared" si="346"/>
        <v>0</v>
      </c>
      <c r="N3177" s="8">
        <f t="shared" si="347"/>
        <v>0</v>
      </c>
      <c r="O3177" s="8">
        <f t="shared" si="348"/>
        <v>0</v>
      </c>
      <c r="P3177" s="8">
        <f>IF(K3177&lt;&gt;"是",0,IF(税费设置!$B$6="是",E3177/(1+税费设置!$B$10),E3177))</f>
        <v>0</v>
      </c>
      <c r="Q3177" s="8">
        <f>IF(K3177&lt;&gt;"是",0,P3177*税费设置!$B$8)</f>
        <v>0</v>
      </c>
      <c r="R3177" s="8">
        <f>IF(K3177&lt;&gt;"是",0,P3177*税费设置!$B$9)</f>
        <v>0</v>
      </c>
      <c r="S3177" s="8">
        <f t="shared" si="349"/>
        <v>0</v>
      </c>
    </row>
    <row r="3178" spans="1:19" ht="13.9">
      <c r="A3178" s="6" t="str">
        <f>IF(总支出!A3178="","",总支出!A3178)</f>
        <v/>
      </c>
      <c r="B3178" s="7" t="str">
        <f>IF(总支出!B3178="","",总支出!B3178)</f>
        <v/>
      </c>
      <c r="C3178" s="6" t="str">
        <f t="shared" si="343"/>
        <v/>
      </c>
      <c r="D3178" s="6" t="str">
        <f>IF(总支出!C3178="","",总支出!C3178)</f>
        <v/>
      </c>
      <c r="E3178" s="8" t="str">
        <f>IF(总支出!D3178="","",总支出!D3178)</f>
        <v/>
      </c>
      <c r="F3178" s="6" t="str">
        <f>IF(总支出!E3178="","",总支出!E3178)</f>
        <v/>
      </c>
      <c r="G3178" s="6" t="str">
        <f>IF(总支出!H3178="","",总支出!H3178)</f>
        <v/>
      </c>
      <c r="H3178" s="6" t="str">
        <f>IF(总支出!I3178="","自动",总支出!I3178)</f>
        <v>自动</v>
      </c>
      <c r="I3178" s="6" t="str">
        <f>IF(F3178="","",IFERROR(VLOOKUP(F3178,税费设置!$A$15:$B$27,2,FALSE),"含税不明"))</f>
        <v/>
      </c>
      <c r="J3178" s="6" t="str">
        <f t="shared" si="344"/>
        <v/>
      </c>
      <c r="K3178" s="6" t="str">
        <f>IF(AND(税费设置!$B$5="是",G3178="个人支出",J3178="应税"),"是","否")</f>
        <v>否</v>
      </c>
      <c r="L3178" s="8">
        <f t="shared" si="345"/>
        <v>0</v>
      </c>
      <c r="M3178" s="8">
        <f t="shared" si="346"/>
        <v>0</v>
      </c>
      <c r="N3178" s="8">
        <f t="shared" si="347"/>
        <v>0</v>
      </c>
      <c r="O3178" s="8">
        <f t="shared" si="348"/>
        <v>0</v>
      </c>
      <c r="P3178" s="8">
        <f>IF(K3178&lt;&gt;"是",0,IF(税费设置!$B$6="是",E3178/(1+税费设置!$B$10),E3178))</f>
        <v>0</v>
      </c>
      <c r="Q3178" s="8">
        <f>IF(K3178&lt;&gt;"是",0,P3178*税费设置!$B$8)</f>
        <v>0</v>
      </c>
      <c r="R3178" s="8">
        <f>IF(K3178&lt;&gt;"是",0,P3178*税费设置!$B$9)</f>
        <v>0</v>
      </c>
      <c r="S3178" s="8">
        <f t="shared" si="349"/>
        <v>0</v>
      </c>
    </row>
    <row r="3179" spans="1:19" ht="13.9">
      <c r="A3179" s="6" t="str">
        <f>IF(总支出!A3179="","",总支出!A3179)</f>
        <v/>
      </c>
      <c r="B3179" s="7" t="str">
        <f>IF(总支出!B3179="","",总支出!B3179)</f>
        <v/>
      </c>
      <c r="C3179" s="6" t="str">
        <f t="shared" si="343"/>
        <v/>
      </c>
      <c r="D3179" s="6" t="str">
        <f>IF(总支出!C3179="","",总支出!C3179)</f>
        <v/>
      </c>
      <c r="E3179" s="8" t="str">
        <f>IF(总支出!D3179="","",总支出!D3179)</f>
        <v/>
      </c>
      <c r="F3179" s="6" t="str">
        <f>IF(总支出!E3179="","",总支出!E3179)</f>
        <v/>
      </c>
      <c r="G3179" s="6" t="str">
        <f>IF(总支出!H3179="","",总支出!H3179)</f>
        <v/>
      </c>
      <c r="H3179" s="6" t="str">
        <f>IF(总支出!I3179="","自动",总支出!I3179)</f>
        <v>自动</v>
      </c>
      <c r="I3179" s="6" t="str">
        <f>IF(F3179="","",IFERROR(VLOOKUP(F3179,税费设置!$A$15:$B$27,2,FALSE),"含税不明"))</f>
        <v/>
      </c>
      <c r="J3179" s="6" t="str">
        <f t="shared" si="344"/>
        <v/>
      </c>
      <c r="K3179" s="6" t="str">
        <f>IF(AND(税费设置!$B$5="是",G3179="个人支出",J3179="应税"),"是","否")</f>
        <v>否</v>
      </c>
      <c r="L3179" s="8">
        <f t="shared" si="345"/>
        <v>0</v>
      </c>
      <c r="M3179" s="8">
        <f t="shared" si="346"/>
        <v>0</v>
      </c>
      <c r="N3179" s="8">
        <f t="shared" si="347"/>
        <v>0</v>
      </c>
      <c r="O3179" s="8">
        <f t="shared" si="348"/>
        <v>0</v>
      </c>
      <c r="P3179" s="8">
        <f>IF(K3179&lt;&gt;"是",0,IF(税费设置!$B$6="是",E3179/(1+税费设置!$B$10),E3179))</f>
        <v>0</v>
      </c>
      <c r="Q3179" s="8">
        <f>IF(K3179&lt;&gt;"是",0,P3179*税费设置!$B$8)</f>
        <v>0</v>
      </c>
      <c r="R3179" s="8">
        <f>IF(K3179&lt;&gt;"是",0,P3179*税费设置!$B$9)</f>
        <v>0</v>
      </c>
      <c r="S3179" s="8">
        <f t="shared" si="349"/>
        <v>0</v>
      </c>
    </row>
    <row r="3180" spans="1:19" ht="13.9">
      <c r="A3180" s="6" t="str">
        <f>IF(总支出!A3180="","",总支出!A3180)</f>
        <v/>
      </c>
      <c r="B3180" s="7" t="str">
        <f>IF(总支出!B3180="","",总支出!B3180)</f>
        <v/>
      </c>
      <c r="C3180" s="6" t="str">
        <f t="shared" si="343"/>
        <v/>
      </c>
      <c r="D3180" s="6" t="str">
        <f>IF(总支出!C3180="","",总支出!C3180)</f>
        <v/>
      </c>
      <c r="E3180" s="8" t="str">
        <f>IF(总支出!D3180="","",总支出!D3180)</f>
        <v/>
      </c>
      <c r="F3180" s="6" t="str">
        <f>IF(总支出!E3180="","",总支出!E3180)</f>
        <v/>
      </c>
      <c r="G3180" s="6" t="str">
        <f>IF(总支出!H3180="","",总支出!H3180)</f>
        <v/>
      </c>
      <c r="H3180" s="6" t="str">
        <f>IF(总支出!I3180="","自动",总支出!I3180)</f>
        <v>自动</v>
      </c>
      <c r="I3180" s="6" t="str">
        <f>IF(F3180="","",IFERROR(VLOOKUP(F3180,税费设置!$A$15:$B$27,2,FALSE),"含税不明"))</f>
        <v/>
      </c>
      <c r="J3180" s="6" t="str">
        <f t="shared" si="344"/>
        <v/>
      </c>
      <c r="K3180" s="6" t="str">
        <f>IF(AND(税费设置!$B$5="是",G3180="个人支出",J3180="应税"),"是","否")</f>
        <v>否</v>
      </c>
      <c r="L3180" s="8">
        <f t="shared" si="345"/>
        <v>0</v>
      </c>
      <c r="M3180" s="8">
        <f t="shared" si="346"/>
        <v>0</v>
      </c>
      <c r="N3180" s="8">
        <f t="shared" si="347"/>
        <v>0</v>
      </c>
      <c r="O3180" s="8">
        <f t="shared" si="348"/>
        <v>0</v>
      </c>
      <c r="P3180" s="8">
        <f>IF(K3180&lt;&gt;"是",0,IF(税费设置!$B$6="是",E3180/(1+税费设置!$B$10),E3180))</f>
        <v>0</v>
      </c>
      <c r="Q3180" s="8">
        <f>IF(K3180&lt;&gt;"是",0,P3180*税费设置!$B$8)</f>
        <v>0</v>
      </c>
      <c r="R3180" s="8">
        <f>IF(K3180&lt;&gt;"是",0,P3180*税费设置!$B$9)</f>
        <v>0</v>
      </c>
      <c r="S3180" s="8">
        <f t="shared" si="349"/>
        <v>0</v>
      </c>
    </row>
    <row r="3181" spans="1:19" ht="13.9">
      <c r="A3181" s="6" t="str">
        <f>IF(总支出!A3181="","",总支出!A3181)</f>
        <v/>
      </c>
      <c r="B3181" s="7" t="str">
        <f>IF(总支出!B3181="","",总支出!B3181)</f>
        <v/>
      </c>
      <c r="C3181" s="6" t="str">
        <f t="shared" si="343"/>
        <v/>
      </c>
      <c r="D3181" s="6" t="str">
        <f>IF(总支出!C3181="","",总支出!C3181)</f>
        <v/>
      </c>
      <c r="E3181" s="8" t="str">
        <f>IF(总支出!D3181="","",总支出!D3181)</f>
        <v/>
      </c>
      <c r="F3181" s="6" t="str">
        <f>IF(总支出!E3181="","",总支出!E3181)</f>
        <v/>
      </c>
      <c r="G3181" s="6" t="str">
        <f>IF(总支出!H3181="","",总支出!H3181)</f>
        <v/>
      </c>
      <c r="H3181" s="6" t="str">
        <f>IF(总支出!I3181="","自动",总支出!I3181)</f>
        <v>自动</v>
      </c>
      <c r="I3181" s="6" t="str">
        <f>IF(F3181="","",IFERROR(VLOOKUP(F3181,税费设置!$A$15:$B$27,2,FALSE),"含税不明"))</f>
        <v/>
      </c>
      <c r="J3181" s="6" t="str">
        <f t="shared" si="344"/>
        <v/>
      </c>
      <c r="K3181" s="6" t="str">
        <f>IF(AND(税费设置!$B$5="是",G3181="个人支出",J3181="应税"),"是","否")</f>
        <v>否</v>
      </c>
      <c r="L3181" s="8">
        <f t="shared" si="345"/>
        <v>0</v>
      </c>
      <c r="M3181" s="8">
        <f t="shared" si="346"/>
        <v>0</v>
      </c>
      <c r="N3181" s="8">
        <f t="shared" si="347"/>
        <v>0</v>
      </c>
      <c r="O3181" s="8">
        <f t="shared" si="348"/>
        <v>0</v>
      </c>
      <c r="P3181" s="8">
        <f>IF(K3181&lt;&gt;"是",0,IF(税费设置!$B$6="是",E3181/(1+税费设置!$B$10),E3181))</f>
        <v>0</v>
      </c>
      <c r="Q3181" s="8">
        <f>IF(K3181&lt;&gt;"是",0,P3181*税费设置!$B$8)</f>
        <v>0</v>
      </c>
      <c r="R3181" s="8">
        <f>IF(K3181&lt;&gt;"是",0,P3181*税费设置!$B$9)</f>
        <v>0</v>
      </c>
      <c r="S3181" s="8">
        <f t="shared" si="349"/>
        <v>0</v>
      </c>
    </row>
    <row r="3182" spans="1:19" ht="13.9">
      <c r="A3182" s="6" t="str">
        <f>IF(总支出!A3182="","",总支出!A3182)</f>
        <v/>
      </c>
      <c r="B3182" s="7" t="str">
        <f>IF(总支出!B3182="","",总支出!B3182)</f>
        <v/>
      </c>
      <c r="C3182" s="6" t="str">
        <f t="shared" si="343"/>
        <v/>
      </c>
      <c r="D3182" s="6" t="str">
        <f>IF(总支出!C3182="","",总支出!C3182)</f>
        <v/>
      </c>
      <c r="E3182" s="8" t="str">
        <f>IF(总支出!D3182="","",总支出!D3182)</f>
        <v/>
      </c>
      <c r="F3182" s="6" t="str">
        <f>IF(总支出!E3182="","",总支出!E3182)</f>
        <v/>
      </c>
      <c r="G3182" s="6" t="str">
        <f>IF(总支出!H3182="","",总支出!H3182)</f>
        <v/>
      </c>
      <c r="H3182" s="6" t="str">
        <f>IF(总支出!I3182="","自动",总支出!I3182)</f>
        <v>自动</v>
      </c>
      <c r="I3182" s="6" t="str">
        <f>IF(F3182="","",IFERROR(VLOOKUP(F3182,税费设置!$A$15:$B$27,2,FALSE),"含税不明"))</f>
        <v/>
      </c>
      <c r="J3182" s="6" t="str">
        <f t="shared" si="344"/>
        <v/>
      </c>
      <c r="K3182" s="6" t="str">
        <f>IF(AND(税费设置!$B$5="是",G3182="个人支出",J3182="应税"),"是","否")</f>
        <v>否</v>
      </c>
      <c r="L3182" s="8">
        <f t="shared" si="345"/>
        <v>0</v>
      </c>
      <c r="M3182" s="8">
        <f t="shared" si="346"/>
        <v>0</v>
      </c>
      <c r="N3182" s="8">
        <f t="shared" si="347"/>
        <v>0</v>
      </c>
      <c r="O3182" s="8">
        <f t="shared" si="348"/>
        <v>0</v>
      </c>
      <c r="P3182" s="8">
        <f>IF(K3182&lt;&gt;"是",0,IF(税费设置!$B$6="是",E3182/(1+税费设置!$B$10),E3182))</f>
        <v>0</v>
      </c>
      <c r="Q3182" s="8">
        <f>IF(K3182&lt;&gt;"是",0,P3182*税费设置!$B$8)</f>
        <v>0</v>
      </c>
      <c r="R3182" s="8">
        <f>IF(K3182&lt;&gt;"是",0,P3182*税费设置!$B$9)</f>
        <v>0</v>
      </c>
      <c r="S3182" s="8">
        <f t="shared" si="349"/>
        <v>0</v>
      </c>
    </row>
    <row r="3183" spans="1:19" ht="13.9">
      <c r="A3183" s="6" t="str">
        <f>IF(总支出!A3183="","",总支出!A3183)</f>
        <v/>
      </c>
      <c r="B3183" s="7" t="str">
        <f>IF(总支出!B3183="","",总支出!B3183)</f>
        <v/>
      </c>
      <c r="C3183" s="6" t="str">
        <f t="shared" si="343"/>
        <v/>
      </c>
      <c r="D3183" s="6" t="str">
        <f>IF(总支出!C3183="","",总支出!C3183)</f>
        <v/>
      </c>
      <c r="E3183" s="8" t="str">
        <f>IF(总支出!D3183="","",总支出!D3183)</f>
        <v/>
      </c>
      <c r="F3183" s="6" t="str">
        <f>IF(总支出!E3183="","",总支出!E3183)</f>
        <v/>
      </c>
      <c r="G3183" s="6" t="str">
        <f>IF(总支出!H3183="","",总支出!H3183)</f>
        <v/>
      </c>
      <c r="H3183" s="6" t="str">
        <f>IF(总支出!I3183="","自动",总支出!I3183)</f>
        <v>自动</v>
      </c>
      <c r="I3183" s="6" t="str">
        <f>IF(F3183="","",IFERROR(VLOOKUP(F3183,税费设置!$A$15:$B$27,2,FALSE),"含税不明"))</f>
        <v/>
      </c>
      <c r="J3183" s="6" t="str">
        <f t="shared" si="344"/>
        <v/>
      </c>
      <c r="K3183" s="6" t="str">
        <f>IF(AND(税费设置!$B$5="是",G3183="个人支出",J3183="应税"),"是","否")</f>
        <v>否</v>
      </c>
      <c r="L3183" s="8">
        <f t="shared" si="345"/>
        <v>0</v>
      </c>
      <c r="M3183" s="8">
        <f t="shared" si="346"/>
        <v>0</v>
      </c>
      <c r="N3183" s="8">
        <f t="shared" si="347"/>
        <v>0</v>
      </c>
      <c r="O3183" s="8">
        <f t="shared" si="348"/>
        <v>0</v>
      </c>
      <c r="P3183" s="8">
        <f>IF(K3183&lt;&gt;"是",0,IF(税费设置!$B$6="是",E3183/(1+税费设置!$B$10),E3183))</f>
        <v>0</v>
      </c>
      <c r="Q3183" s="8">
        <f>IF(K3183&lt;&gt;"是",0,P3183*税费设置!$B$8)</f>
        <v>0</v>
      </c>
      <c r="R3183" s="8">
        <f>IF(K3183&lt;&gt;"是",0,P3183*税费设置!$B$9)</f>
        <v>0</v>
      </c>
      <c r="S3183" s="8">
        <f t="shared" si="349"/>
        <v>0</v>
      </c>
    </row>
    <row r="3184" spans="1:19" ht="13.9">
      <c r="A3184" s="6" t="str">
        <f>IF(总支出!A3184="","",总支出!A3184)</f>
        <v/>
      </c>
      <c r="B3184" s="7" t="str">
        <f>IF(总支出!B3184="","",总支出!B3184)</f>
        <v/>
      </c>
      <c r="C3184" s="6" t="str">
        <f t="shared" si="343"/>
        <v/>
      </c>
      <c r="D3184" s="6" t="str">
        <f>IF(总支出!C3184="","",总支出!C3184)</f>
        <v/>
      </c>
      <c r="E3184" s="8" t="str">
        <f>IF(总支出!D3184="","",总支出!D3184)</f>
        <v/>
      </c>
      <c r="F3184" s="6" t="str">
        <f>IF(总支出!E3184="","",总支出!E3184)</f>
        <v/>
      </c>
      <c r="G3184" s="6" t="str">
        <f>IF(总支出!H3184="","",总支出!H3184)</f>
        <v/>
      </c>
      <c r="H3184" s="6" t="str">
        <f>IF(总支出!I3184="","自动",总支出!I3184)</f>
        <v>自动</v>
      </c>
      <c r="I3184" s="6" t="str">
        <f>IF(F3184="","",IFERROR(VLOOKUP(F3184,税费设置!$A$15:$B$27,2,FALSE),"含税不明"))</f>
        <v/>
      </c>
      <c r="J3184" s="6" t="str">
        <f t="shared" si="344"/>
        <v/>
      </c>
      <c r="K3184" s="6" t="str">
        <f>IF(AND(税费设置!$B$5="是",G3184="个人支出",J3184="应税"),"是","否")</f>
        <v>否</v>
      </c>
      <c r="L3184" s="8">
        <f t="shared" si="345"/>
        <v>0</v>
      </c>
      <c r="M3184" s="8">
        <f t="shared" si="346"/>
        <v>0</v>
      </c>
      <c r="N3184" s="8">
        <f t="shared" si="347"/>
        <v>0</v>
      </c>
      <c r="O3184" s="8">
        <f t="shared" si="348"/>
        <v>0</v>
      </c>
      <c r="P3184" s="8">
        <f>IF(K3184&lt;&gt;"是",0,IF(税费设置!$B$6="是",E3184/(1+税费设置!$B$10),E3184))</f>
        <v>0</v>
      </c>
      <c r="Q3184" s="8">
        <f>IF(K3184&lt;&gt;"是",0,P3184*税费设置!$B$8)</f>
        <v>0</v>
      </c>
      <c r="R3184" s="8">
        <f>IF(K3184&lt;&gt;"是",0,P3184*税费设置!$B$9)</f>
        <v>0</v>
      </c>
      <c r="S3184" s="8">
        <f t="shared" si="349"/>
        <v>0</v>
      </c>
    </row>
    <row r="3185" spans="1:19" ht="13.9">
      <c r="A3185" s="6" t="str">
        <f>IF(总支出!A3185="","",总支出!A3185)</f>
        <v/>
      </c>
      <c r="B3185" s="7" t="str">
        <f>IF(总支出!B3185="","",总支出!B3185)</f>
        <v/>
      </c>
      <c r="C3185" s="6" t="str">
        <f t="shared" si="343"/>
        <v/>
      </c>
      <c r="D3185" s="6" t="str">
        <f>IF(总支出!C3185="","",总支出!C3185)</f>
        <v/>
      </c>
      <c r="E3185" s="8" t="str">
        <f>IF(总支出!D3185="","",总支出!D3185)</f>
        <v/>
      </c>
      <c r="F3185" s="6" t="str">
        <f>IF(总支出!E3185="","",总支出!E3185)</f>
        <v/>
      </c>
      <c r="G3185" s="6" t="str">
        <f>IF(总支出!H3185="","",总支出!H3185)</f>
        <v/>
      </c>
      <c r="H3185" s="6" t="str">
        <f>IF(总支出!I3185="","自动",总支出!I3185)</f>
        <v>自动</v>
      </c>
      <c r="I3185" s="6" t="str">
        <f>IF(F3185="","",IFERROR(VLOOKUP(F3185,税费设置!$A$15:$B$27,2,FALSE),"含税不明"))</f>
        <v/>
      </c>
      <c r="J3185" s="6" t="str">
        <f t="shared" si="344"/>
        <v/>
      </c>
      <c r="K3185" s="6" t="str">
        <f>IF(AND(税费设置!$B$5="是",G3185="个人支出",J3185="应税"),"是","否")</f>
        <v>否</v>
      </c>
      <c r="L3185" s="8">
        <f t="shared" si="345"/>
        <v>0</v>
      </c>
      <c r="M3185" s="8">
        <f t="shared" si="346"/>
        <v>0</v>
      </c>
      <c r="N3185" s="8">
        <f t="shared" si="347"/>
        <v>0</v>
      </c>
      <c r="O3185" s="8">
        <f t="shared" si="348"/>
        <v>0</v>
      </c>
      <c r="P3185" s="8">
        <f>IF(K3185&lt;&gt;"是",0,IF(税费设置!$B$6="是",E3185/(1+税费设置!$B$10),E3185))</f>
        <v>0</v>
      </c>
      <c r="Q3185" s="8">
        <f>IF(K3185&lt;&gt;"是",0,P3185*税费设置!$B$8)</f>
        <v>0</v>
      </c>
      <c r="R3185" s="8">
        <f>IF(K3185&lt;&gt;"是",0,P3185*税费设置!$B$9)</f>
        <v>0</v>
      </c>
      <c r="S3185" s="8">
        <f t="shared" si="349"/>
        <v>0</v>
      </c>
    </row>
    <row r="3186" spans="1:19" ht="13.9">
      <c r="A3186" s="6" t="str">
        <f>IF(总支出!A3186="","",总支出!A3186)</f>
        <v/>
      </c>
      <c r="B3186" s="7" t="str">
        <f>IF(总支出!B3186="","",总支出!B3186)</f>
        <v/>
      </c>
      <c r="C3186" s="6" t="str">
        <f t="shared" si="343"/>
        <v/>
      </c>
      <c r="D3186" s="6" t="str">
        <f>IF(总支出!C3186="","",总支出!C3186)</f>
        <v/>
      </c>
      <c r="E3186" s="8" t="str">
        <f>IF(总支出!D3186="","",总支出!D3186)</f>
        <v/>
      </c>
      <c r="F3186" s="6" t="str">
        <f>IF(总支出!E3186="","",总支出!E3186)</f>
        <v/>
      </c>
      <c r="G3186" s="6" t="str">
        <f>IF(总支出!H3186="","",总支出!H3186)</f>
        <v/>
      </c>
      <c r="H3186" s="6" t="str">
        <f>IF(总支出!I3186="","自动",总支出!I3186)</f>
        <v>自动</v>
      </c>
      <c r="I3186" s="6" t="str">
        <f>IF(F3186="","",IFERROR(VLOOKUP(F3186,税费设置!$A$15:$B$27,2,FALSE),"含税不明"))</f>
        <v/>
      </c>
      <c r="J3186" s="6" t="str">
        <f t="shared" si="344"/>
        <v/>
      </c>
      <c r="K3186" s="6" t="str">
        <f>IF(AND(税费设置!$B$5="是",G3186="个人支出",J3186="应税"),"是","否")</f>
        <v>否</v>
      </c>
      <c r="L3186" s="8">
        <f t="shared" si="345"/>
        <v>0</v>
      </c>
      <c r="M3186" s="8">
        <f t="shared" si="346"/>
        <v>0</v>
      </c>
      <c r="N3186" s="8">
        <f t="shared" si="347"/>
        <v>0</v>
      </c>
      <c r="O3186" s="8">
        <f t="shared" si="348"/>
        <v>0</v>
      </c>
      <c r="P3186" s="8">
        <f>IF(K3186&lt;&gt;"是",0,IF(税费设置!$B$6="是",E3186/(1+税费设置!$B$10),E3186))</f>
        <v>0</v>
      </c>
      <c r="Q3186" s="8">
        <f>IF(K3186&lt;&gt;"是",0,P3186*税费设置!$B$8)</f>
        <v>0</v>
      </c>
      <c r="R3186" s="8">
        <f>IF(K3186&lt;&gt;"是",0,P3186*税费设置!$B$9)</f>
        <v>0</v>
      </c>
      <c r="S3186" s="8">
        <f t="shared" si="349"/>
        <v>0</v>
      </c>
    </row>
    <row r="3187" spans="1:19" ht="13.9">
      <c r="A3187" s="6" t="str">
        <f>IF(总支出!A3187="","",总支出!A3187)</f>
        <v/>
      </c>
      <c r="B3187" s="7" t="str">
        <f>IF(总支出!B3187="","",总支出!B3187)</f>
        <v/>
      </c>
      <c r="C3187" s="6" t="str">
        <f t="shared" si="343"/>
        <v/>
      </c>
      <c r="D3187" s="6" t="str">
        <f>IF(总支出!C3187="","",总支出!C3187)</f>
        <v/>
      </c>
      <c r="E3187" s="8" t="str">
        <f>IF(总支出!D3187="","",总支出!D3187)</f>
        <v/>
      </c>
      <c r="F3187" s="6" t="str">
        <f>IF(总支出!E3187="","",总支出!E3187)</f>
        <v/>
      </c>
      <c r="G3187" s="6" t="str">
        <f>IF(总支出!H3187="","",总支出!H3187)</f>
        <v/>
      </c>
      <c r="H3187" s="6" t="str">
        <f>IF(总支出!I3187="","自动",总支出!I3187)</f>
        <v>自动</v>
      </c>
      <c r="I3187" s="6" t="str">
        <f>IF(F3187="","",IFERROR(VLOOKUP(F3187,税费设置!$A$15:$B$27,2,FALSE),"含税不明"))</f>
        <v/>
      </c>
      <c r="J3187" s="6" t="str">
        <f t="shared" si="344"/>
        <v/>
      </c>
      <c r="K3187" s="6" t="str">
        <f>IF(AND(税费设置!$B$5="是",G3187="个人支出",J3187="应税"),"是","否")</f>
        <v>否</v>
      </c>
      <c r="L3187" s="8">
        <f t="shared" si="345"/>
        <v>0</v>
      </c>
      <c r="M3187" s="8">
        <f t="shared" si="346"/>
        <v>0</v>
      </c>
      <c r="N3187" s="8">
        <f t="shared" si="347"/>
        <v>0</v>
      </c>
      <c r="O3187" s="8">
        <f t="shared" si="348"/>
        <v>0</v>
      </c>
      <c r="P3187" s="8">
        <f>IF(K3187&lt;&gt;"是",0,IF(税费设置!$B$6="是",E3187/(1+税费设置!$B$10),E3187))</f>
        <v>0</v>
      </c>
      <c r="Q3187" s="8">
        <f>IF(K3187&lt;&gt;"是",0,P3187*税费设置!$B$8)</f>
        <v>0</v>
      </c>
      <c r="R3187" s="8">
        <f>IF(K3187&lt;&gt;"是",0,P3187*税费设置!$B$9)</f>
        <v>0</v>
      </c>
      <c r="S3187" s="8">
        <f t="shared" si="349"/>
        <v>0</v>
      </c>
    </row>
    <row r="3188" spans="1:19" ht="13.9">
      <c r="A3188" s="6" t="str">
        <f>IF(总支出!A3188="","",总支出!A3188)</f>
        <v/>
      </c>
      <c r="B3188" s="7" t="str">
        <f>IF(总支出!B3188="","",总支出!B3188)</f>
        <v/>
      </c>
      <c r="C3188" s="6" t="str">
        <f t="shared" si="343"/>
        <v/>
      </c>
      <c r="D3188" s="6" t="str">
        <f>IF(总支出!C3188="","",总支出!C3188)</f>
        <v/>
      </c>
      <c r="E3188" s="8" t="str">
        <f>IF(总支出!D3188="","",总支出!D3188)</f>
        <v/>
      </c>
      <c r="F3188" s="6" t="str">
        <f>IF(总支出!E3188="","",总支出!E3188)</f>
        <v/>
      </c>
      <c r="G3188" s="6" t="str">
        <f>IF(总支出!H3188="","",总支出!H3188)</f>
        <v/>
      </c>
      <c r="H3188" s="6" t="str">
        <f>IF(总支出!I3188="","自动",总支出!I3188)</f>
        <v>自动</v>
      </c>
      <c r="I3188" s="6" t="str">
        <f>IF(F3188="","",IFERROR(VLOOKUP(F3188,税费设置!$A$15:$B$27,2,FALSE),"含税不明"))</f>
        <v/>
      </c>
      <c r="J3188" s="6" t="str">
        <f t="shared" si="344"/>
        <v/>
      </c>
      <c r="K3188" s="6" t="str">
        <f>IF(AND(税费设置!$B$5="是",G3188="个人支出",J3188="应税"),"是","否")</f>
        <v>否</v>
      </c>
      <c r="L3188" s="8">
        <f t="shared" si="345"/>
        <v>0</v>
      </c>
      <c r="M3188" s="8">
        <f t="shared" si="346"/>
        <v>0</v>
      </c>
      <c r="N3188" s="8">
        <f t="shared" si="347"/>
        <v>0</v>
      </c>
      <c r="O3188" s="8">
        <f t="shared" si="348"/>
        <v>0</v>
      </c>
      <c r="P3188" s="8">
        <f>IF(K3188&lt;&gt;"是",0,IF(税费设置!$B$6="是",E3188/(1+税费设置!$B$10),E3188))</f>
        <v>0</v>
      </c>
      <c r="Q3188" s="8">
        <f>IF(K3188&lt;&gt;"是",0,P3188*税费设置!$B$8)</f>
        <v>0</v>
      </c>
      <c r="R3188" s="8">
        <f>IF(K3188&lt;&gt;"是",0,P3188*税费设置!$B$9)</f>
        <v>0</v>
      </c>
      <c r="S3188" s="8">
        <f t="shared" si="349"/>
        <v>0</v>
      </c>
    </row>
    <row r="3189" spans="1:19" ht="13.9">
      <c r="A3189" s="6" t="str">
        <f>IF(总支出!A3189="","",总支出!A3189)</f>
        <v/>
      </c>
      <c r="B3189" s="7" t="str">
        <f>IF(总支出!B3189="","",总支出!B3189)</f>
        <v/>
      </c>
      <c r="C3189" s="6" t="str">
        <f t="shared" si="343"/>
        <v/>
      </c>
      <c r="D3189" s="6" t="str">
        <f>IF(总支出!C3189="","",总支出!C3189)</f>
        <v/>
      </c>
      <c r="E3189" s="8" t="str">
        <f>IF(总支出!D3189="","",总支出!D3189)</f>
        <v/>
      </c>
      <c r="F3189" s="6" t="str">
        <f>IF(总支出!E3189="","",总支出!E3189)</f>
        <v/>
      </c>
      <c r="G3189" s="6" t="str">
        <f>IF(总支出!H3189="","",总支出!H3189)</f>
        <v/>
      </c>
      <c r="H3189" s="6" t="str">
        <f>IF(总支出!I3189="","自动",总支出!I3189)</f>
        <v>自动</v>
      </c>
      <c r="I3189" s="6" t="str">
        <f>IF(F3189="","",IFERROR(VLOOKUP(F3189,税费设置!$A$15:$B$27,2,FALSE),"含税不明"))</f>
        <v/>
      </c>
      <c r="J3189" s="6" t="str">
        <f t="shared" si="344"/>
        <v/>
      </c>
      <c r="K3189" s="6" t="str">
        <f>IF(AND(税费设置!$B$5="是",G3189="个人支出",J3189="应税"),"是","否")</f>
        <v>否</v>
      </c>
      <c r="L3189" s="8">
        <f t="shared" si="345"/>
        <v>0</v>
      </c>
      <c r="M3189" s="8">
        <f t="shared" si="346"/>
        <v>0</v>
      </c>
      <c r="N3189" s="8">
        <f t="shared" si="347"/>
        <v>0</v>
      </c>
      <c r="O3189" s="8">
        <f t="shared" si="348"/>
        <v>0</v>
      </c>
      <c r="P3189" s="8">
        <f>IF(K3189&lt;&gt;"是",0,IF(税费设置!$B$6="是",E3189/(1+税费设置!$B$10),E3189))</f>
        <v>0</v>
      </c>
      <c r="Q3189" s="8">
        <f>IF(K3189&lt;&gt;"是",0,P3189*税费设置!$B$8)</f>
        <v>0</v>
      </c>
      <c r="R3189" s="8">
        <f>IF(K3189&lt;&gt;"是",0,P3189*税费设置!$B$9)</f>
        <v>0</v>
      </c>
      <c r="S3189" s="8">
        <f t="shared" si="349"/>
        <v>0</v>
      </c>
    </row>
    <row r="3190" spans="1:19" ht="13.9">
      <c r="A3190" s="6" t="str">
        <f>IF(总支出!A3190="","",总支出!A3190)</f>
        <v/>
      </c>
      <c r="B3190" s="7" t="str">
        <f>IF(总支出!B3190="","",总支出!B3190)</f>
        <v/>
      </c>
      <c r="C3190" s="6" t="str">
        <f t="shared" si="343"/>
        <v/>
      </c>
      <c r="D3190" s="6" t="str">
        <f>IF(总支出!C3190="","",总支出!C3190)</f>
        <v/>
      </c>
      <c r="E3190" s="8" t="str">
        <f>IF(总支出!D3190="","",总支出!D3190)</f>
        <v/>
      </c>
      <c r="F3190" s="6" t="str">
        <f>IF(总支出!E3190="","",总支出!E3190)</f>
        <v/>
      </c>
      <c r="G3190" s="6" t="str">
        <f>IF(总支出!H3190="","",总支出!H3190)</f>
        <v/>
      </c>
      <c r="H3190" s="6" t="str">
        <f>IF(总支出!I3190="","自动",总支出!I3190)</f>
        <v>自动</v>
      </c>
      <c r="I3190" s="6" t="str">
        <f>IF(F3190="","",IFERROR(VLOOKUP(F3190,税费设置!$A$15:$B$27,2,FALSE),"含税不明"))</f>
        <v/>
      </c>
      <c r="J3190" s="6" t="str">
        <f t="shared" si="344"/>
        <v/>
      </c>
      <c r="K3190" s="6" t="str">
        <f>IF(AND(税费设置!$B$5="是",G3190="个人支出",J3190="应税"),"是","否")</f>
        <v>否</v>
      </c>
      <c r="L3190" s="8">
        <f t="shared" si="345"/>
        <v>0</v>
      </c>
      <c r="M3190" s="8">
        <f t="shared" si="346"/>
        <v>0</v>
      </c>
      <c r="N3190" s="8">
        <f t="shared" si="347"/>
        <v>0</v>
      </c>
      <c r="O3190" s="8">
        <f t="shared" si="348"/>
        <v>0</v>
      </c>
      <c r="P3190" s="8">
        <f>IF(K3190&lt;&gt;"是",0,IF(税费设置!$B$6="是",E3190/(1+税费设置!$B$10),E3190))</f>
        <v>0</v>
      </c>
      <c r="Q3190" s="8">
        <f>IF(K3190&lt;&gt;"是",0,P3190*税费设置!$B$8)</f>
        <v>0</v>
      </c>
      <c r="R3190" s="8">
        <f>IF(K3190&lt;&gt;"是",0,P3190*税费设置!$B$9)</f>
        <v>0</v>
      </c>
      <c r="S3190" s="8">
        <f t="shared" si="349"/>
        <v>0</v>
      </c>
    </row>
    <row r="3191" spans="1:19" ht="13.9">
      <c r="A3191" s="6" t="str">
        <f>IF(总支出!A3191="","",总支出!A3191)</f>
        <v/>
      </c>
      <c r="B3191" s="7" t="str">
        <f>IF(总支出!B3191="","",总支出!B3191)</f>
        <v/>
      </c>
      <c r="C3191" s="6" t="str">
        <f t="shared" si="343"/>
        <v/>
      </c>
      <c r="D3191" s="6" t="str">
        <f>IF(总支出!C3191="","",总支出!C3191)</f>
        <v/>
      </c>
      <c r="E3191" s="8" t="str">
        <f>IF(总支出!D3191="","",总支出!D3191)</f>
        <v/>
      </c>
      <c r="F3191" s="6" t="str">
        <f>IF(总支出!E3191="","",总支出!E3191)</f>
        <v/>
      </c>
      <c r="G3191" s="6" t="str">
        <f>IF(总支出!H3191="","",总支出!H3191)</f>
        <v/>
      </c>
      <c r="H3191" s="6" t="str">
        <f>IF(总支出!I3191="","自动",总支出!I3191)</f>
        <v>自动</v>
      </c>
      <c r="I3191" s="6" t="str">
        <f>IF(F3191="","",IFERROR(VLOOKUP(F3191,税费设置!$A$15:$B$27,2,FALSE),"含税不明"))</f>
        <v/>
      </c>
      <c r="J3191" s="6" t="str">
        <f t="shared" si="344"/>
        <v/>
      </c>
      <c r="K3191" s="6" t="str">
        <f>IF(AND(税费设置!$B$5="是",G3191="个人支出",J3191="应税"),"是","否")</f>
        <v>否</v>
      </c>
      <c r="L3191" s="8">
        <f t="shared" si="345"/>
        <v>0</v>
      </c>
      <c r="M3191" s="8">
        <f t="shared" si="346"/>
        <v>0</v>
      </c>
      <c r="N3191" s="8">
        <f t="shared" si="347"/>
        <v>0</v>
      </c>
      <c r="O3191" s="8">
        <f t="shared" si="348"/>
        <v>0</v>
      </c>
      <c r="P3191" s="8">
        <f>IF(K3191&lt;&gt;"是",0,IF(税费设置!$B$6="是",E3191/(1+税费设置!$B$10),E3191))</f>
        <v>0</v>
      </c>
      <c r="Q3191" s="8">
        <f>IF(K3191&lt;&gt;"是",0,P3191*税费设置!$B$8)</f>
        <v>0</v>
      </c>
      <c r="R3191" s="8">
        <f>IF(K3191&lt;&gt;"是",0,P3191*税费设置!$B$9)</f>
        <v>0</v>
      </c>
      <c r="S3191" s="8">
        <f t="shared" si="349"/>
        <v>0</v>
      </c>
    </row>
    <row r="3192" spans="1:19" ht="13.9">
      <c r="A3192" s="6" t="str">
        <f>IF(总支出!A3192="","",总支出!A3192)</f>
        <v/>
      </c>
      <c r="B3192" s="7" t="str">
        <f>IF(总支出!B3192="","",总支出!B3192)</f>
        <v/>
      </c>
      <c r="C3192" s="6" t="str">
        <f t="shared" si="343"/>
        <v/>
      </c>
      <c r="D3192" s="6" t="str">
        <f>IF(总支出!C3192="","",总支出!C3192)</f>
        <v/>
      </c>
      <c r="E3192" s="8" t="str">
        <f>IF(总支出!D3192="","",总支出!D3192)</f>
        <v/>
      </c>
      <c r="F3192" s="6" t="str">
        <f>IF(总支出!E3192="","",总支出!E3192)</f>
        <v/>
      </c>
      <c r="G3192" s="6" t="str">
        <f>IF(总支出!H3192="","",总支出!H3192)</f>
        <v/>
      </c>
      <c r="H3192" s="6" t="str">
        <f>IF(总支出!I3192="","自动",总支出!I3192)</f>
        <v>自动</v>
      </c>
      <c r="I3192" s="6" t="str">
        <f>IF(F3192="","",IFERROR(VLOOKUP(F3192,税费设置!$A$15:$B$27,2,FALSE),"含税不明"))</f>
        <v/>
      </c>
      <c r="J3192" s="6" t="str">
        <f t="shared" si="344"/>
        <v/>
      </c>
      <c r="K3192" s="6" t="str">
        <f>IF(AND(税费设置!$B$5="是",G3192="个人支出",J3192="应税"),"是","否")</f>
        <v>否</v>
      </c>
      <c r="L3192" s="8">
        <f t="shared" si="345"/>
        <v>0</v>
      </c>
      <c r="M3192" s="8">
        <f t="shared" si="346"/>
        <v>0</v>
      </c>
      <c r="N3192" s="8">
        <f t="shared" si="347"/>
        <v>0</v>
      </c>
      <c r="O3192" s="8">
        <f t="shared" si="348"/>
        <v>0</v>
      </c>
      <c r="P3192" s="8">
        <f>IF(K3192&lt;&gt;"是",0,IF(税费设置!$B$6="是",E3192/(1+税费设置!$B$10),E3192))</f>
        <v>0</v>
      </c>
      <c r="Q3192" s="8">
        <f>IF(K3192&lt;&gt;"是",0,P3192*税费设置!$B$8)</f>
        <v>0</v>
      </c>
      <c r="R3192" s="8">
        <f>IF(K3192&lt;&gt;"是",0,P3192*税费设置!$B$9)</f>
        <v>0</v>
      </c>
      <c r="S3192" s="8">
        <f t="shared" si="349"/>
        <v>0</v>
      </c>
    </row>
    <row r="3193" spans="1:19" ht="13.9">
      <c r="A3193" s="6" t="str">
        <f>IF(总支出!A3193="","",总支出!A3193)</f>
        <v/>
      </c>
      <c r="B3193" s="7" t="str">
        <f>IF(总支出!B3193="","",总支出!B3193)</f>
        <v/>
      </c>
      <c r="C3193" s="6" t="str">
        <f t="shared" si="343"/>
        <v/>
      </c>
      <c r="D3193" s="6" t="str">
        <f>IF(总支出!C3193="","",总支出!C3193)</f>
        <v/>
      </c>
      <c r="E3193" s="8" t="str">
        <f>IF(总支出!D3193="","",总支出!D3193)</f>
        <v/>
      </c>
      <c r="F3193" s="6" t="str">
        <f>IF(总支出!E3193="","",总支出!E3193)</f>
        <v/>
      </c>
      <c r="G3193" s="6" t="str">
        <f>IF(总支出!H3193="","",总支出!H3193)</f>
        <v/>
      </c>
      <c r="H3193" s="6" t="str">
        <f>IF(总支出!I3193="","自动",总支出!I3193)</f>
        <v>自动</v>
      </c>
      <c r="I3193" s="6" t="str">
        <f>IF(F3193="","",IFERROR(VLOOKUP(F3193,税费设置!$A$15:$B$27,2,FALSE),"含税不明"))</f>
        <v/>
      </c>
      <c r="J3193" s="6" t="str">
        <f t="shared" si="344"/>
        <v/>
      </c>
      <c r="K3193" s="6" t="str">
        <f>IF(AND(税费设置!$B$5="是",G3193="个人支出",J3193="应税"),"是","否")</f>
        <v>否</v>
      </c>
      <c r="L3193" s="8">
        <f t="shared" si="345"/>
        <v>0</v>
      </c>
      <c r="M3193" s="8">
        <f t="shared" si="346"/>
        <v>0</v>
      </c>
      <c r="N3193" s="8">
        <f t="shared" si="347"/>
        <v>0</v>
      </c>
      <c r="O3193" s="8">
        <f t="shared" si="348"/>
        <v>0</v>
      </c>
      <c r="P3193" s="8">
        <f>IF(K3193&lt;&gt;"是",0,IF(税费设置!$B$6="是",E3193/(1+税费设置!$B$10),E3193))</f>
        <v>0</v>
      </c>
      <c r="Q3193" s="8">
        <f>IF(K3193&lt;&gt;"是",0,P3193*税费设置!$B$8)</f>
        <v>0</v>
      </c>
      <c r="R3193" s="8">
        <f>IF(K3193&lt;&gt;"是",0,P3193*税费设置!$B$9)</f>
        <v>0</v>
      </c>
      <c r="S3193" s="8">
        <f t="shared" si="349"/>
        <v>0</v>
      </c>
    </row>
    <row r="3194" spans="1:19" ht="13.9">
      <c r="A3194" s="6" t="str">
        <f>IF(总支出!A3194="","",总支出!A3194)</f>
        <v/>
      </c>
      <c r="B3194" s="7" t="str">
        <f>IF(总支出!B3194="","",总支出!B3194)</f>
        <v/>
      </c>
      <c r="C3194" s="6" t="str">
        <f t="shared" si="343"/>
        <v/>
      </c>
      <c r="D3194" s="6" t="str">
        <f>IF(总支出!C3194="","",总支出!C3194)</f>
        <v/>
      </c>
      <c r="E3194" s="8" t="str">
        <f>IF(总支出!D3194="","",总支出!D3194)</f>
        <v/>
      </c>
      <c r="F3194" s="6" t="str">
        <f>IF(总支出!E3194="","",总支出!E3194)</f>
        <v/>
      </c>
      <c r="G3194" s="6" t="str">
        <f>IF(总支出!H3194="","",总支出!H3194)</f>
        <v/>
      </c>
      <c r="H3194" s="6" t="str">
        <f>IF(总支出!I3194="","自动",总支出!I3194)</f>
        <v>自动</v>
      </c>
      <c r="I3194" s="6" t="str">
        <f>IF(F3194="","",IFERROR(VLOOKUP(F3194,税费设置!$A$15:$B$27,2,FALSE),"含税不明"))</f>
        <v/>
      </c>
      <c r="J3194" s="6" t="str">
        <f t="shared" si="344"/>
        <v/>
      </c>
      <c r="K3194" s="6" t="str">
        <f>IF(AND(税费设置!$B$5="是",G3194="个人支出",J3194="应税"),"是","否")</f>
        <v>否</v>
      </c>
      <c r="L3194" s="8">
        <f t="shared" si="345"/>
        <v>0</v>
      </c>
      <c r="M3194" s="8">
        <f t="shared" si="346"/>
        <v>0</v>
      </c>
      <c r="N3194" s="8">
        <f t="shared" si="347"/>
        <v>0</v>
      </c>
      <c r="O3194" s="8">
        <f t="shared" si="348"/>
        <v>0</v>
      </c>
      <c r="P3194" s="8">
        <f>IF(K3194&lt;&gt;"是",0,IF(税费设置!$B$6="是",E3194/(1+税费设置!$B$10),E3194))</f>
        <v>0</v>
      </c>
      <c r="Q3194" s="8">
        <f>IF(K3194&lt;&gt;"是",0,P3194*税费设置!$B$8)</f>
        <v>0</v>
      </c>
      <c r="R3194" s="8">
        <f>IF(K3194&lt;&gt;"是",0,P3194*税费设置!$B$9)</f>
        <v>0</v>
      </c>
      <c r="S3194" s="8">
        <f t="shared" si="349"/>
        <v>0</v>
      </c>
    </row>
    <row r="3195" spans="1:19" ht="13.9">
      <c r="A3195" s="6" t="str">
        <f>IF(总支出!A3195="","",总支出!A3195)</f>
        <v/>
      </c>
      <c r="B3195" s="7" t="str">
        <f>IF(总支出!B3195="","",总支出!B3195)</f>
        <v/>
      </c>
      <c r="C3195" s="6" t="str">
        <f t="shared" si="343"/>
        <v/>
      </c>
      <c r="D3195" s="6" t="str">
        <f>IF(总支出!C3195="","",总支出!C3195)</f>
        <v/>
      </c>
      <c r="E3195" s="8" t="str">
        <f>IF(总支出!D3195="","",总支出!D3195)</f>
        <v/>
      </c>
      <c r="F3195" s="6" t="str">
        <f>IF(总支出!E3195="","",总支出!E3195)</f>
        <v/>
      </c>
      <c r="G3195" s="6" t="str">
        <f>IF(总支出!H3195="","",总支出!H3195)</f>
        <v/>
      </c>
      <c r="H3195" s="6" t="str">
        <f>IF(总支出!I3195="","自动",总支出!I3195)</f>
        <v>自动</v>
      </c>
      <c r="I3195" s="6" t="str">
        <f>IF(F3195="","",IFERROR(VLOOKUP(F3195,税费设置!$A$15:$B$27,2,FALSE),"含税不明"))</f>
        <v/>
      </c>
      <c r="J3195" s="6" t="str">
        <f t="shared" si="344"/>
        <v/>
      </c>
      <c r="K3195" s="6" t="str">
        <f>IF(AND(税费设置!$B$5="是",G3195="个人支出",J3195="应税"),"是","否")</f>
        <v>否</v>
      </c>
      <c r="L3195" s="8">
        <f t="shared" si="345"/>
        <v>0</v>
      </c>
      <c r="M3195" s="8">
        <f t="shared" si="346"/>
        <v>0</v>
      </c>
      <c r="N3195" s="8">
        <f t="shared" si="347"/>
        <v>0</v>
      </c>
      <c r="O3195" s="8">
        <f t="shared" si="348"/>
        <v>0</v>
      </c>
      <c r="P3195" s="8">
        <f>IF(K3195&lt;&gt;"是",0,IF(税费设置!$B$6="是",E3195/(1+税费设置!$B$10),E3195))</f>
        <v>0</v>
      </c>
      <c r="Q3195" s="8">
        <f>IF(K3195&lt;&gt;"是",0,P3195*税费设置!$B$8)</f>
        <v>0</v>
      </c>
      <c r="R3195" s="8">
        <f>IF(K3195&lt;&gt;"是",0,P3195*税费设置!$B$9)</f>
        <v>0</v>
      </c>
      <c r="S3195" s="8">
        <f t="shared" si="349"/>
        <v>0</v>
      </c>
    </row>
    <row r="3196" spans="1:19" ht="13.9">
      <c r="A3196" s="6" t="str">
        <f>IF(总支出!A3196="","",总支出!A3196)</f>
        <v/>
      </c>
      <c r="B3196" s="7" t="str">
        <f>IF(总支出!B3196="","",总支出!B3196)</f>
        <v/>
      </c>
      <c r="C3196" s="6" t="str">
        <f t="shared" si="343"/>
        <v/>
      </c>
      <c r="D3196" s="6" t="str">
        <f>IF(总支出!C3196="","",总支出!C3196)</f>
        <v/>
      </c>
      <c r="E3196" s="8" t="str">
        <f>IF(总支出!D3196="","",总支出!D3196)</f>
        <v/>
      </c>
      <c r="F3196" s="6" t="str">
        <f>IF(总支出!E3196="","",总支出!E3196)</f>
        <v/>
      </c>
      <c r="G3196" s="6" t="str">
        <f>IF(总支出!H3196="","",总支出!H3196)</f>
        <v/>
      </c>
      <c r="H3196" s="6" t="str">
        <f>IF(总支出!I3196="","自动",总支出!I3196)</f>
        <v>自动</v>
      </c>
      <c r="I3196" s="6" t="str">
        <f>IF(F3196="","",IFERROR(VLOOKUP(F3196,税费设置!$A$15:$B$27,2,FALSE),"含税不明"))</f>
        <v/>
      </c>
      <c r="J3196" s="6" t="str">
        <f t="shared" si="344"/>
        <v/>
      </c>
      <c r="K3196" s="6" t="str">
        <f>IF(AND(税费设置!$B$5="是",G3196="个人支出",J3196="应税"),"是","否")</f>
        <v>否</v>
      </c>
      <c r="L3196" s="8">
        <f t="shared" si="345"/>
        <v>0</v>
      </c>
      <c r="M3196" s="8">
        <f t="shared" si="346"/>
        <v>0</v>
      </c>
      <c r="N3196" s="8">
        <f t="shared" si="347"/>
        <v>0</v>
      </c>
      <c r="O3196" s="8">
        <f t="shared" si="348"/>
        <v>0</v>
      </c>
      <c r="P3196" s="8">
        <f>IF(K3196&lt;&gt;"是",0,IF(税费设置!$B$6="是",E3196/(1+税费设置!$B$10),E3196))</f>
        <v>0</v>
      </c>
      <c r="Q3196" s="8">
        <f>IF(K3196&lt;&gt;"是",0,P3196*税费设置!$B$8)</f>
        <v>0</v>
      </c>
      <c r="R3196" s="8">
        <f>IF(K3196&lt;&gt;"是",0,P3196*税费设置!$B$9)</f>
        <v>0</v>
      </c>
      <c r="S3196" s="8">
        <f t="shared" si="349"/>
        <v>0</v>
      </c>
    </row>
    <row r="3197" spans="1:19" ht="13.9">
      <c r="A3197" s="6" t="str">
        <f>IF(总支出!A3197="","",总支出!A3197)</f>
        <v/>
      </c>
      <c r="B3197" s="7" t="str">
        <f>IF(总支出!B3197="","",总支出!B3197)</f>
        <v/>
      </c>
      <c r="C3197" s="6" t="str">
        <f t="shared" si="343"/>
        <v/>
      </c>
      <c r="D3197" s="6" t="str">
        <f>IF(总支出!C3197="","",总支出!C3197)</f>
        <v/>
      </c>
      <c r="E3197" s="8" t="str">
        <f>IF(总支出!D3197="","",总支出!D3197)</f>
        <v/>
      </c>
      <c r="F3197" s="6" t="str">
        <f>IF(总支出!E3197="","",总支出!E3197)</f>
        <v/>
      </c>
      <c r="G3197" s="6" t="str">
        <f>IF(总支出!H3197="","",总支出!H3197)</f>
        <v/>
      </c>
      <c r="H3197" s="6" t="str">
        <f>IF(总支出!I3197="","自动",总支出!I3197)</f>
        <v>自动</v>
      </c>
      <c r="I3197" s="6" t="str">
        <f>IF(F3197="","",IFERROR(VLOOKUP(F3197,税费设置!$A$15:$B$27,2,FALSE),"含税不明"))</f>
        <v/>
      </c>
      <c r="J3197" s="6" t="str">
        <f t="shared" si="344"/>
        <v/>
      </c>
      <c r="K3197" s="6" t="str">
        <f>IF(AND(税费设置!$B$5="是",G3197="个人支出",J3197="应税"),"是","否")</f>
        <v>否</v>
      </c>
      <c r="L3197" s="8">
        <f t="shared" si="345"/>
        <v>0</v>
      </c>
      <c r="M3197" s="8">
        <f t="shared" si="346"/>
        <v>0</v>
      </c>
      <c r="N3197" s="8">
        <f t="shared" si="347"/>
        <v>0</v>
      </c>
      <c r="O3197" s="8">
        <f t="shared" si="348"/>
        <v>0</v>
      </c>
      <c r="P3197" s="8">
        <f>IF(K3197&lt;&gt;"是",0,IF(税费设置!$B$6="是",E3197/(1+税费设置!$B$10),E3197))</f>
        <v>0</v>
      </c>
      <c r="Q3197" s="8">
        <f>IF(K3197&lt;&gt;"是",0,P3197*税费设置!$B$8)</f>
        <v>0</v>
      </c>
      <c r="R3197" s="8">
        <f>IF(K3197&lt;&gt;"是",0,P3197*税费设置!$B$9)</f>
        <v>0</v>
      </c>
      <c r="S3197" s="8">
        <f t="shared" si="349"/>
        <v>0</v>
      </c>
    </row>
    <row r="3198" spans="1:19" ht="13.9">
      <c r="A3198" s="6" t="str">
        <f>IF(总支出!A3198="","",总支出!A3198)</f>
        <v/>
      </c>
      <c r="B3198" s="7" t="str">
        <f>IF(总支出!B3198="","",总支出!B3198)</f>
        <v/>
      </c>
      <c r="C3198" s="6" t="str">
        <f t="shared" si="343"/>
        <v/>
      </c>
      <c r="D3198" s="6" t="str">
        <f>IF(总支出!C3198="","",总支出!C3198)</f>
        <v/>
      </c>
      <c r="E3198" s="8" t="str">
        <f>IF(总支出!D3198="","",总支出!D3198)</f>
        <v/>
      </c>
      <c r="F3198" s="6" t="str">
        <f>IF(总支出!E3198="","",总支出!E3198)</f>
        <v/>
      </c>
      <c r="G3198" s="6" t="str">
        <f>IF(总支出!H3198="","",总支出!H3198)</f>
        <v/>
      </c>
      <c r="H3198" s="6" t="str">
        <f>IF(总支出!I3198="","自动",总支出!I3198)</f>
        <v>自动</v>
      </c>
      <c r="I3198" s="6" t="str">
        <f>IF(F3198="","",IFERROR(VLOOKUP(F3198,税费设置!$A$15:$B$27,2,FALSE),"含税不明"))</f>
        <v/>
      </c>
      <c r="J3198" s="6" t="str">
        <f t="shared" si="344"/>
        <v/>
      </c>
      <c r="K3198" s="6" t="str">
        <f>IF(AND(税费设置!$B$5="是",G3198="个人支出",J3198="应税"),"是","否")</f>
        <v>否</v>
      </c>
      <c r="L3198" s="8">
        <f t="shared" si="345"/>
        <v>0</v>
      </c>
      <c r="M3198" s="8">
        <f t="shared" si="346"/>
        <v>0</v>
      </c>
      <c r="N3198" s="8">
        <f t="shared" si="347"/>
        <v>0</v>
      </c>
      <c r="O3198" s="8">
        <f t="shared" si="348"/>
        <v>0</v>
      </c>
      <c r="P3198" s="8">
        <f>IF(K3198&lt;&gt;"是",0,IF(税费设置!$B$6="是",E3198/(1+税费设置!$B$10),E3198))</f>
        <v>0</v>
      </c>
      <c r="Q3198" s="8">
        <f>IF(K3198&lt;&gt;"是",0,P3198*税费设置!$B$8)</f>
        <v>0</v>
      </c>
      <c r="R3198" s="8">
        <f>IF(K3198&lt;&gt;"是",0,P3198*税费设置!$B$9)</f>
        <v>0</v>
      </c>
      <c r="S3198" s="8">
        <f t="shared" si="349"/>
        <v>0</v>
      </c>
    </row>
    <row r="3199" spans="1:19" ht="13.9">
      <c r="A3199" s="6" t="str">
        <f>IF(总支出!A3199="","",总支出!A3199)</f>
        <v/>
      </c>
      <c r="B3199" s="7" t="str">
        <f>IF(总支出!B3199="","",总支出!B3199)</f>
        <v/>
      </c>
      <c r="C3199" s="6" t="str">
        <f t="shared" si="343"/>
        <v/>
      </c>
      <c r="D3199" s="6" t="str">
        <f>IF(总支出!C3199="","",总支出!C3199)</f>
        <v/>
      </c>
      <c r="E3199" s="8" t="str">
        <f>IF(总支出!D3199="","",总支出!D3199)</f>
        <v/>
      </c>
      <c r="F3199" s="6" t="str">
        <f>IF(总支出!E3199="","",总支出!E3199)</f>
        <v/>
      </c>
      <c r="G3199" s="6" t="str">
        <f>IF(总支出!H3199="","",总支出!H3199)</f>
        <v/>
      </c>
      <c r="H3199" s="6" t="str">
        <f>IF(总支出!I3199="","自动",总支出!I3199)</f>
        <v>自动</v>
      </c>
      <c r="I3199" s="6" t="str">
        <f>IF(F3199="","",IFERROR(VLOOKUP(F3199,税费设置!$A$15:$B$27,2,FALSE),"含税不明"))</f>
        <v/>
      </c>
      <c r="J3199" s="6" t="str">
        <f t="shared" si="344"/>
        <v/>
      </c>
      <c r="K3199" s="6" t="str">
        <f>IF(AND(税费设置!$B$5="是",G3199="个人支出",J3199="应税"),"是","否")</f>
        <v>否</v>
      </c>
      <c r="L3199" s="8">
        <f t="shared" si="345"/>
        <v>0</v>
      </c>
      <c r="M3199" s="8">
        <f t="shared" si="346"/>
        <v>0</v>
      </c>
      <c r="N3199" s="8">
        <f t="shared" si="347"/>
        <v>0</v>
      </c>
      <c r="O3199" s="8">
        <f t="shared" si="348"/>
        <v>0</v>
      </c>
      <c r="P3199" s="8">
        <f>IF(K3199&lt;&gt;"是",0,IF(税费设置!$B$6="是",E3199/(1+税费设置!$B$10),E3199))</f>
        <v>0</v>
      </c>
      <c r="Q3199" s="8">
        <f>IF(K3199&lt;&gt;"是",0,P3199*税费设置!$B$8)</f>
        <v>0</v>
      </c>
      <c r="R3199" s="8">
        <f>IF(K3199&lt;&gt;"是",0,P3199*税费设置!$B$9)</f>
        <v>0</v>
      </c>
      <c r="S3199" s="8">
        <f t="shared" si="349"/>
        <v>0</v>
      </c>
    </row>
    <row r="3200" spans="1:19" ht="13.9">
      <c r="A3200" s="6" t="str">
        <f>IF(总支出!A3200="","",总支出!A3200)</f>
        <v/>
      </c>
      <c r="B3200" s="7" t="str">
        <f>IF(总支出!B3200="","",总支出!B3200)</f>
        <v/>
      </c>
      <c r="C3200" s="6" t="str">
        <f t="shared" si="343"/>
        <v/>
      </c>
      <c r="D3200" s="6" t="str">
        <f>IF(总支出!C3200="","",总支出!C3200)</f>
        <v/>
      </c>
      <c r="E3200" s="8" t="str">
        <f>IF(总支出!D3200="","",总支出!D3200)</f>
        <v/>
      </c>
      <c r="F3200" s="6" t="str">
        <f>IF(总支出!E3200="","",总支出!E3200)</f>
        <v/>
      </c>
      <c r="G3200" s="6" t="str">
        <f>IF(总支出!H3200="","",总支出!H3200)</f>
        <v/>
      </c>
      <c r="H3200" s="6" t="str">
        <f>IF(总支出!I3200="","自动",总支出!I3200)</f>
        <v>自动</v>
      </c>
      <c r="I3200" s="6" t="str">
        <f>IF(F3200="","",IFERROR(VLOOKUP(F3200,税费设置!$A$15:$B$27,2,FALSE),"含税不明"))</f>
        <v/>
      </c>
      <c r="J3200" s="6" t="str">
        <f t="shared" si="344"/>
        <v/>
      </c>
      <c r="K3200" s="6" t="str">
        <f>IF(AND(税费设置!$B$5="是",G3200="个人支出",J3200="应税"),"是","否")</f>
        <v>否</v>
      </c>
      <c r="L3200" s="8">
        <f t="shared" si="345"/>
        <v>0</v>
      </c>
      <c r="M3200" s="8">
        <f t="shared" si="346"/>
        <v>0</v>
      </c>
      <c r="N3200" s="8">
        <f t="shared" si="347"/>
        <v>0</v>
      </c>
      <c r="O3200" s="8">
        <f t="shared" si="348"/>
        <v>0</v>
      </c>
      <c r="P3200" s="8">
        <f>IF(K3200&lt;&gt;"是",0,IF(税费设置!$B$6="是",E3200/(1+税费设置!$B$10),E3200))</f>
        <v>0</v>
      </c>
      <c r="Q3200" s="8">
        <f>IF(K3200&lt;&gt;"是",0,P3200*税费设置!$B$8)</f>
        <v>0</v>
      </c>
      <c r="R3200" s="8">
        <f>IF(K3200&lt;&gt;"是",0,P3200*税费设置!$B$9)</f>
        <v>0</v>
      </c>
      <c r="S3200" s="8">
        <f t="shared" si="349"/>
        <v>0</v>
      </c>
    </row>
    <row r="3201" spans="1:19" ht="13.9">
      <c r="A3201" s="6" t="str">
        <f>IF(总支出!A3201="","",总支出!A3201)</f>
        <v/>
      </c>
      <c r="B3201" s="7" t="str">
        <f>IF(总支出!B3201="","",总支出!B3201)</f>
        <v/>
      </c>
      <c r="C3201" s="6" t="str">
        <f t="shared" si="343"/>
        <v/>
      </c>
      <c r="D3201" s="6" t="str">
        <f>IF(总支出!C3201="","",总支出!C3201)</f>
        <v/>
      </c>
      <c r="E3201" s="8" t="str">
        <f>IF(总支出!D3201="","",总支出!D3201)</f>
        <v/>
      </c>
      <c r="F3201" s="6" t="str">
        <f>IF(总支出!E3201="","",总支出!E3201)</f>
        <v/>
      </c>
      <c r="G3201" s="6" t="str">
        <f>IF(总支出!H3201="","",总支出!H3201)</f>
        <v/>
      </c>
      <c r="H3201" s="6" t="str">
        <f>IF(总支出!I3201="","自动",总支出!I3201)</f>
        <v>自动</v>
      </c>
      <c r="I3201" s="6" t="str">
        <f>IF(F3201="","",IFERROR(VLOOKUP(F3201,税费设置!$A$15:$B$27,2,FALSE),"含税不明"))</f>
        <v/>
      </c>
      <c r="J3201" s="6" t="str">
        <f t="shared" si="344"/>
        <v/>
      </c>
      <c r="K3201" s="6" t="str">
        <f>IF(AND(税费设置!$B$5="是",G3201="个人支出",J3201="应税"),"是","否")</f>
        <v>否</v>
      </c>
      <c r="L3201" s="8">
        <f t="shared" si="345"/>
        <v>0</v>
      </c>
      <c r="M3201" s="8">
        <f t="shared" si="346"/>
        <v>0</v>
      </c>
      <c r="N3201" s="8">
        <f t="shared" si="347"/>
        <v>0</v>
      </c>
      <c r="O3201" s="8">
        <f t="shared" si="348"/>
        <v>0</v>
      </c>
      <c r="P3201" s="8">
        <f>IF(K3201&lt;&gt;"是",0,IF(税费设置!$B$6="是",E3201/(1+税费设置!$B$10),E3201))</f>
        <v>0</v>
      </c>
      <c r="Q3201" s="8">
        <f>IF(K3201&lt;&gt;"是",0,P3201*税费设置!$B$8)</f>
        <v>0</v>
      </c>
      <c r="R3201" s="8">
        <f>IF(K3201&lt;&gt;"是",0,P3201*税费设置!$B$9)</f>
        <v>0</v>
      </c>
      <c r="S3201" s="8">
        <f t="shared" si="349"/>
        <v>0</v>
      </c>
    </row>
    <row r="3202" spans="1:19" ht="13.9">
      <c r="A3202" s="6" t="str">
        <f>IF(总支出!A3202="","",总支出!A3202)</f>
        <v/>
      </c>
      <c r="B3202" s="7" t="str">
        <f>IF(总支出!B3202="","",总支出!B3202)</f>
        <v/>
      </c>
      <c r="C3202" s="6" t="str">
        <f t="shared" si="343"/>
        <v/>
      </c>
      <c r="D3202" s="6" t="str">
        <f>IF(总支出!C3202="","",总支出!C3202)</f>
        <v/>
      </c>
      <c r="E3202" s="8" t="str">
        <f>IF(总支出!D3202="","",总支出!D3202)</f>
        <v/>
      </c>
      <c r="F3202" s="6" t="str">
        <f>IF(总支出!E3202="","",总支出!E3202)</f>
        <v/>
      </c>
      <c r="G3202" s="6" t="str">
        <f>IF(总支出!H3202="","",总支出!H3202)</f>
        <v/>
      </c>
      <c r="H3202" s="6" t="str">
        <f>IF(总支出!I3202="","自动",总支出!I3202)</f>
        <v>自动</v>
      </c>
      <c r="I3202" s="6" t="str">
        <f>IF(F3202="","",IFERROR(VLOOKUP(F3202,税费设置!$A$15:$B$27,2,FALSE),"含税不明"))</f>
        <v/>
      </c>
      <c r="J3202" s="6" t="str">
        <f t="shared" si="344"/>
        <v/>
      </c>
      <c r="K3202" s="6" t="str">
        <f>IF(AND(税费设置!$B$5="是",G3202="个人支出",J3202="应税"),"是","否")</f>
        <v>否</v>
      </c>
      <c r="L3202" s="8">
        <f t="shared" si="345"/>
        <v>0</v>
      </c>
      <c r="M3202" s="8">
        <f t="shared" si="346"/>
        <v>0</v>
      </c>
      <c r="N3202" s="8">
        <f t="shared" si="347"/>
        <v>0</v>
      </c>
      <c r="O3202" s="8">
        <f t="shared" si="348"/>
        <v>0</v>
      </c>
      <c r="P3202" s="8">
        <f>IF(K3202&lt;&gt;"是",0,IF(税费设置!$B$6="是",E3202/(1+税费设置!$B$10),E3202))</f>
        <v>0</v>
      </c>
      <c r="Q3202" s="8">
        <f>IF(K3202&lt;&gt;"是",0,P3202*税费设置!$B$8)</f>
        <v>0</v>
      </c>
      <c r="R3202" s="8">
        <f>IF(K3202&lt;&gt;"是",0,P3202*税费设置!$B$9)</f>
        <v>0</v>
      </c>
      <c r="S3202" s="8">
        <f t="shared" si="349"/>
        <v>0</v>
      </c>
    </row>
    <row r="3203" spans="1:19" ht="13.9">
      <c r="A3203" s="6" t="str">
        <f>IF(总支出!A3203="","",总支出!A3203)</f>
        <v/>
      </c>
      <c r="B3203" s="7" t="str">
        <f>IF(总支出!B3203="","",总支出!B3203)</f>
        <v/>
      </c>
      <c r="C3203" s="6" t="str">
        <f t="shared" si="343"/>
        <v/>
      </c>
      <c r="D3203" s="6" t="str">
        <f>IF(总支出!C3203="","",总支出!C3203)</f>
        <v/>
      </c>
      <c r="E3203" s="8" t="str">
        <f>IF(总支出!D3203="","",总支出!D3203)</f>
        <v/>
      </c>
      <c r="F3203" s="6" t="str">
        <f>IF(总支出!E3203="","",总支出!E3203)</f>
        <v/>
      </c>
      <c r="G3203" s="6" t="str">
        <f>IF(总支出!H3203="","",总支出!H3203)</f>
        <v/>
      </c>
      <c r="H3203" s="6" t="str">
        <f>IF(总支出!I3203="","自动",总支出!I3203)</f>
        <v>自动</v>
      </c>
      <c r="I3203" s="6" t="str">
        <f>IF(F3203="","",IFERROR(VLOOKUP(F3203,税费设置!$A$15:$B$27,2,FALSE),"含税不明"))</f>
        <v/>
      </c>
      <c r="J3203" s="6" t="str">
        <f t="shared" si="344"/>
        <v/>
      </c>
      <c r="K3203" s="6" t="str">
        <f>IF(AND(税费设置!$B$5="是",G3203="个人支出",J3203="应税"),"是","否")</f>
        <v>否</v>
      </c>
      <c r="L3203" s="8">
        <f t="shared" si="345"/>
        <v>0</v>
      </c>
      <c r="M3203" s="8">
        <f t="shared" si="346"/>
        <v>0</v>
      </c>
      <c r="N3203" s="8">
        <f t="shared" si="347"/>
        <v>0</v>
      </c>
      <c r="O3203" s="8">
        <f t="shared" si="348"/>
        <v>0</v>
      </c>
      <c r="P3203" s="8">
        <f>IF(K3203&lt;&gt;"是",0,IF(税费设置!$B$6="是",E3203/(1+税费设置!$B$10),E3203))</f>
        <v>0</v>
      </c>
      <c r="Q3203" s="8">
        <f>IF(K3203&lt;&gt;"是",0,P3203*税费设置!$B$8)</f>
        <v>0</v>
      </c>
      <c r="R3203" s="8">
        <f>IF(K3203&lt;&gt;"是",0,P3203*税费设置!$B$9)</f>
        <v>0</v>
      </c>
      <c r="S3203" s="8">
        <f t="shared" si="349"/>
        <v>0</v>
      </c>
    </row>
    <row r="3204" spans="1:19" ht="13.9">
      <c r="A3204" s="6" t="str">
        <f>IF(总支出!A3204="","",总支出!A3204)</f>
        <v/>
      </c>
      <c r="B3204" s="7" t="str">
        <f>IF(总支出!B3204="","",总支出!B3204)</f>
        <v/>
      </c>
      <c r="C3204" s="6" t="str">
        <f t="shared" ref="C3204:C3267" si="350">IF(B3204="","",TEXT(B3204,"yyyy-mm"))</f>
        <v/>
      </c>
      <c r="D3204" s="6" t="str">
        <f>IF(总支出!C3204="","",总支出!C3204)</f>
        <v/>
      </c>
      <c r="E3204" s="8" t="str">
        <f>IF(总支出!D3204="","",总支出!D3204)</f>
        <v/>
      </c>
      <c r="F3204" s="6" t="str">
        <f>IF(总支出!E3204="","",总支出!E3204)</f>
        <v/>
      </c>
      <c r="G3204" s="6" t="str">
        <f>IF(总支出!H3204="","",总支出!H3204)</f>
        <v/>
      </c>
      <c r="H3204" s="6" t="str">
        <f>IF(总支出!I3204="","自动",总支出!I3204)</f>
        <v>自动</v>
      </c>
      <c r="I3204" s="6" t="str">
        <f>IF(F3204="","",IFERROR(VLOOKUP(F3204,税费设置!$A$15:$B$27,2,FALSE),"含税不明"))</f>
        <v/>
      </c>
      <c r="J3204" s="6" t="str">
        <f t="shared" ref="J3204:J3267" si="351">IF(D3204="","",IF(H3204="自动",I3204,H3204))</f>
        <v/>
      </c>
      <c r="K3204" s="6" t="str">
        <f>IF(AND(税费设置!$B$5="是",G3204="个人支出",J3204="应税"),"是","否")</f>
        <v>否</v>
      </c>
      <c r="L3204" s="8">
        <f t="shared" ref="L3204:L3267" si="352">IF(K3204="是",E3204,0)</f>
        <v>0</v>
      </c>
      <c r="M3204" s="8">
        <f t="shared" ref="M3204:M3267" si="353">IF(AND(G3204="个人支出",J3204="零税率"),E3204,0)</f>
        <v>0</v>
      </c>
      <c r="N3204" s="8">
        <f t="shared" ref="N3204:N3267" si="354">IF(AND(G3204="个人支出",J3204="免税"),E3204,0)</f>
        <v>0</v>
      </c>
      <c r="O3204" s="8">
        <f t="shared" ref="O3204:O3267" si="355">IF(AND(G3204="个人支出",OR(J3204="含税不明",J3204="不适用")),E3204,0)</f>
        <v>0</v>
      </c>
      <c r="P3204" s="8">
        <f>IF(K3204&lt;&gt;"是",0,IF(税费设置!$B$6="是",E3204/(1+税费设置!$B$10),E3204))</f>
        <v>0</v>
      </c>
      <c r="Q3204" s="8">
        <f>IF(K3204&lt;&gt;"是",0,P3204*税费设置!$B$8)</f>
        <v>0</v>
      </c>
      <c r="R3204" s="8">
        <f>IF(K3204&lt;&gt;"是",0,P3204*税费设置!$B$9)</f>
        <v>0</v>
      </c>
      <c r="S3204" s="8">
        <f t="shared" ref="S3204:S3267" si="356">Q3204+R3204</f>
        <v>0</v>
      </c>
    </row>
    <row r="3205" spans="1:19" ht="13.9">
      <c r="A3205" s="6" t="str">
        <f>IF(总支出!A3205="","",总支出!A3205)</f>
        <v/>
      </c>
      <c r="B3205" s="7" t="str">
        <f>IF(总支出!B3205="","",总支出!B3205)</f>
        <v/>
      </c>
      <c r="C3205" s="6" t="str">
        <f t="shared" si="350"/>
        <v/>
      </c>
      <c r="D3205" s="6" t="str">
        <f>IF(总支出!C3205="","",总支出!C3205)</f>
        <v/>
      </c>
      <c r="E3205" s="8" t="str">
        <f>IF(总支出!D3205="","",总支出!D3205)</f>
        <v/>
      </c>
      <c r="F3205" s="6" t="str">
        <f>IF(总支出!E3205="","",总支出!E3205)</f>
        <v/>
      </c>
      <c r="G3205" s="6" t="str">
        <f>IF(总支出!H3205="","",总支出!H3205)</f>
        <v/>
      </c>
      <c r="H3205" s="6" t="str">
        <f>IF(总支出!I3205="","自动",总支出!I3205)</f>
        <v>自动</v>
      </c>
      <c r="I3205" s="6" t="str">
        <f>IF(F3205="","",IFERROR(VLOOKUP(F3205,税费设置!$A$15:$B$27,2,FALSE),"含税不明"))</f>
        <v/>
      </c>
      <c r="J3205" s="6" t="str">
        <f t="shared" si="351"/>
        <v/>
      </c>
      <c r="K3205" s="6" t="str">
        <f>IF(AND(税费设置!$B$5="是",G3205="个人支出",J3205="应税"),"是","否")</f>
        <v>否</v>
      </c>
      <c r="L3205" s="8">
        <f t="shared" si="352"/>
        <v>0</v>
      </c>
      <c r="M3205" s="8">
        <f t="shared" si="353"/>
        <v>0</v>
      </c>
      <c r="N3205" s="8">
        <f t="shared" si="354"/>
        <v>0</v>
      </c>
      <c r="O3205" s="8">
        <f t="shared" si="355"/>
        <v>0</v>
      </c>
      <c r="P3205" s="8">
        <f>IF(K3205&lt;&gt;"是",0,IF(税费设置!$B$6="是",E3205/(1+税费设置!$B$10),E3205))</f>
        <v>0</v>
      </c>
      <c r="Q3205" s="8">
        <f>IF(K3205&lt;&gt;"是",0,P3205*税费设置!$B$8)</f>
        <v>0</v>
      </c>
      <c r="R3205" s="8">
        <f>IF(K3205&lt;&gt;"是",0,P3205*税费设置!$B$9)</f>
        <v>0</v>
      </c>
      <c r="S3205" s="8">
        <f t="shared" si="356"/>
        <v>0</v>
      </c>
    </row>
    <row r="3206" spans="1:19" ht="13.9">
      <c r="A3206" s="6" t="str">
        <f>IF(总支出!A3206="","",总支出!A3206)</f>
        <v/>
      </c>
      <c r="B3206" s="7" t="str">
        <f>IF(总支出!B3206="","",总支出!B3206)</f>
        <v/>
      </c>
      <c r="C3206" s="6" t="str">
        <f t="shared" si="350"/>
        <v/>
      </c>
      <c r="D3206" s="6" t="str">
        <f>IF(总支出!C3206="","",总支出!C3206)</f>
        <v/>
      </c>
      <c r="E3206" s="8" t="str">
        <f>IF(总支出!D3206="","",总支出!D3206)</f>
        <v/>
      </c>
      <c r="F3206" s="6" t="str">
        <f>IF(总支出!E3206="","",总支出!E3206)</f>
        <v/>
      </c>
      <c r="G3206" s="6" t="str">
        <f>IF(总支出!H3206="","",总支出!H3206)</f>
        <v/>
      </c>
      <c r="H3206" s="6" t="str">
        <f>IF(总支出!I3206="","自动",总支出!I3206)</f>
        <v>自动</v>
      </c>
      <c r="I3206" s="6" t="str">
        <f>IF(F3206="","",IFERROR(VLOOKUP(F3206,税费设置!$A$15:$B$27,2,FALSE),"含税不明"))</f>
        <v/>
      </c>
      <c r="J3206" s="6" t="str">
        <f t="shared" si="351"/>
        <v/>
      </c>
      <c r="K3206" s="6" t="str">
        <f>IF(AND(税费设置!$B$5="是",G3206="个人支出",J3206="应税"),"是","否")</f>
        <v>否</v>
      </c>
      <c r="L3206" s="8">
        <f t="shared" si="352"/>
        <v>0</v>
      </c>
      <c r="M3206" s="8">
        <f t="shared" si="353"/>
        <v>0</v>
      </c>
      <c r="N3206" s="8">
        <f t="shared" si="354"/>
        <v>0</v>
      </c>
      <c r="O3206" s="8">
        <f t="shared" si="355"/>
        <v>0</v>
      </c>
      <c r="P3206" s="8">
        <f>IF(K3206&lt;&gt;"是",0,IF(税费设置!$B$6="是",E3206/(1+税费设置!$B$10),E3206))</f>
        <v>0</v>
      </c>
      <c r="Q3206" s="8">
        <f>IF(K3206&lt;&gt;"是",0,P3206*税费设置!$B$8)</f>
        <v>0</v>
      </c>
      <c r="R3206" s="8">
        <f>IF(K3206&lt;&gt;"是",0,P3206*税费设置!$B$9)</f>
        <v>0</v>
      </c>
      <c r="S3206" s="8">
        <f t="shared" si="356"/>
        <v>0</v>
      </c>
    </row>
    <row r="3207" spans="1:19" ht="13.9">
      <c r="A3207" s="6" t="str">
        <f>IF(总支出!A3207="","",总支出!A3207)</f>
        <v/>
      </c>
      <c r="B3207" s="7" t="str">
        <f>IF(总支出!B3207="","",总支出!B3207)</f>
        <v/>
      </c>
      <c r="C3207" s="6" t="str">
        <f t="shared" si="350"/>
        <v/>
      </c>
      <c r="D3207" s="6" t="str">
        <f>IF(总支出!C3207="","",总支出!C3207)</f>
        <v/>
      </c>
      <c r="E3207" s="8" t="str">
        <f>IF(总支出!D3207="","",总支出!D3207)</f>
        <v/>
      </c>
      <c r="F3207" s="6" t="str">
        <f>IF(总支出!E3207="","",总支出!E3207)</f>
        <v/>
      </c>
      <c r="G3207" s="6" t="str">
        <f>IF(总支出!H3207="","",总支出!H3207)</f>
        <v/>
      </c>
      <c r="H3207" s="6" t="str">
        <f>IF(总支出!I3207="","自动",总支出!I3207)</f>
        <v>自动</v>
      </c>
      <c r="I3207" s="6" t="str">
        <f>IF(F3207="","",IFERROR(VLOOKUP(F3207,税费设置!$A$15:$B$27,2,FALSE),"含税不明"))</f>
        <v/>
      </c>
      <c r="J3207" s="6" t="str">
        <f t="shared" si="351"/>
        <v/>
      </c>
      <c r="K3207" s="6" t="str">
        <f>IF(AND(税费设置!$B$5="是",G3207="个人支出",J3207="应税"),"是","否")</f>
        <v>否</v>
      </c>
      <c r="L3207" s="8">
        <f t="shared" si="352"/>
        <v>0</v>
      </c>
      <c r="M3207" s="8">
        <f t="shared" si="353"/>
        <v>0</v>
      </c>
      <c r="N3207" s="8">
        <f t="shared" si="354"/>
        <v>0</v>
      </c>
      <c r="O3207" s="8">
        <f t="shared" si="355"/>
        <v>0</v>
      </c>
      <c r="P3207" s="8">
        <f>IF(K3207&lt;&gt;"是",0,IF(税费设置!$B$6="是",E3207/(1+税费设置!$B$10),E3207))</f>
        <v>0</v>
      </c>
      <c r="Q3207" s="8">
        <f>IF(K3207&lt;&gt;"是",0,P3207*税费设置!$B$8)</f>
        <v>0</v>
      </c>
      <c r="R3207" s="8">
        <f>IF(K3207&lt;&gt;"是",0,P3207*税费设置!$B$9)</f>
        <v>0</v>
      </c>
      <c r="S3207" s="8">
        <f t="shared" si="356"/>
        <v>0</v>
      </c>
    </row>
    <row r="3208" spans="1:19" ht="13.9">
      <c r="A3208" s="6" t="str">
        <f>IF(总支出!A3208="","",总支出!A3208)</f>
        <v/>
      </c>
      <c r="B3208" s="7" t="str">
        <f>IF(总支出!B3208="","",总支出!B3208)</f>
        <v/>
      </c>
      <c r="C3208" s="6" t="str">
        <f t="shared" si="350"/>
        <v/>
      </c>
      <c r="D3208" s="6" t="str">
        <f>IF(总支出!C3208="","",总支出!C3208)</f>
        <v/>
      </c>
      <c r="E3208" s="8" t="str">
        <f>IF(总支出!D3208="","",总支出!D3208)</f>
        <v/>
      </c>
      <c r="F3208" s="6" t="str">
        <f>IF(总支出!E3208="","",总支出!E3208)</f>
        <v/>
      </c>
      <c r="G3208" s="6" t="str">
        <f>IF(总支出!H3208="","",总支出!H3208)</f>
        <v/>
      </c>
      <c r="H3208" s="6" t="str">
        <f>IF(总支出!I3208="","自动",总支出!I3208)</f>
        <v>自动</v>
      </c>
      <c r="I3208" s="6" t="str">
        <f>IF(F3208="","",IFERROR(VLOOKUP(F3208,税费设置!$A$15:$B$27,2,FALSE),"含税不明"))</f>
        <v/>
      </c>
      <c r="J3208" s="6" t="str">
        <f t="shared" si="351"/>
        <v/>
      </c>
      <c r="K3208" s="6" t="str">
        <f>IF(AND(税费设置!$B$5="是",G3208="个人支出",J3208="应税"),"是","否")</f>
        <v>否</v>
      </c>
      <c r="L3208" s="8">
        <f t="shared" si="352"/>
        <v>0</v>
      </c>
      <c r="M3208" s="8">
        <f t="shared" si="353"/>
        <v>0</v>
      </c>
      <c r="N3208" s="8">
        <f t="shared" si="354"/>
        <v>0</v>
      </c>
      <c r="O3208" s="8">
        <f t="shared" si="355"/>
        <v>0</v>
      </c>
      <c r="P3208" s="8">
        <f>IF(K3208&lt;&gt;"是",0,IF(税费设置!$B$6="是",E3208/(1+税费设置!$B$10),E3208))</f>
        <v>0</v>
      </c>
      <c r="Q3208" s="8">
        <f>IF(K3208&lt;&gt;"是",0,P3208*税费设置!$B$8)</f>
        <v>0</v>
      </c>
      <c r="R3208" s="8">
        <f>IF(K3208&lt;&gt;"是",0,P3208*税费设置!$B$9)</f>
        <v>0</v>
      </c>
      <c r="S3208" s="8">
        <f t="shared" si="356"/>
        <v>0</v>
      </c>
    </row>
    <row r="3209" spans="1:19" ht="13.9">
      <c r="A3209" s="6" t="str">
        <f>IF(总支出!A3209="","",总支出!A3209)</f>
        <v/>
      </c>
      <c r="B3209" s="7" t="str">
        <f>IF(总支出!B3209="","",总支出!B3209)</f>
        <v/>
      </c>
      <c r="C3209" s="6" t="str">
        <f t="shared" si="350"/>
        <v/>
      </c>
      <c r="D3209" s="6" t="str">
        <f>IF(总支出!C3209="","",总支出!C3209)</f>
        <v/>
      </c>
      <c r="E3209" s="8" t="str">
        <f>IF(总支出!D3209="","",总支出!D3209)</f>
        <v/>
      </c>
      <c r="F3209" s="6" t="str">
        <f>IF(总支出!E3209="","",总支出!E3209)</f>
        <v/>
      </c>
      <c r="G3209" s="6" t="str">
        <f>IF(总支出!H3209="","",总支出!H3209)</f>
        <v/>
      </c>
      <c r="H3209" s="6" t="str">
        <f>IF(总支出!I3209="","自动",总支出!I3209)</f>
        <v>自动</v>
      </c>
      <c r="I3209" s="6" t="str">
        <f>IF(F3209="","",IFERROR(VLOOKUP(F3209,税费设置!$A$15:$B$27,2,FALSE),"含税不明"))</f>
        <v/>
      </c>
      <c r="J3209" s="6" t="str">
        <f t="shared" si="351"/>
        <v/>
      </c>
      <c r="K3209" s="6" t="str">
        <f>IF(AND(税费设置!$B$5="是",G3209="个人支出",J3209="应税"),"是","否")</f>
        <v>否</v>
      </c>
      <c r="L3209" s="8">
        <f t="shared" si="352"/>
        <v>0</v>
      </c>
      <c r="M3209" s="8">
        <f t="shared" si="353"/>
        <v>0</v>
      </c>
      <c r="N3209" s="8">
        <f t="shared" si="354"/>
        <v>0</v>
      </c>
      <c r="O3209" s="8">
        <f t="shared" si="355"/>
        <v>0</v>
      </c>
      <c r="P3209" s="8">
        <f>IF(K3209&lt;&gt;"是",0,IF(税费设置!$B$6="是",E3209/(1+税费设置!$B$10),E3209))</f>
        <v>0</v>
      </c>
      <c r="Q3209" s="8">
        <f>IF(K3209&lt;&gt;"是",0,P3209*税费设置!$B$8)</f>
        <v>0</v>
      </c>
      <c r="R3209" s="8">
        <f>IF(K3209&lt;&gt;"是",0,P3209*税费设置!$B$9)</f>
        <v>0</v>
      </c>
      <c r="S3209" s="8">
        <f t="shared" si="356"/>
        <v>0</v>
      </c>
    </row>
    <row r="3210" spans="1:19" ht="13.9">
      <c r="A3210" s="6" t="str">
        <f>IF(总支出!A3210="","",总支出!A3210)</f>
        <v/>
      </c>
      <c r="B3210" s="7" t="str">
        <f>IF(总支出!B3210="","",总支出!B3210)</f>
        <v/>
      </c>
      <c r="C3210" s="6" t="str">
        <f t="shared" si="350"/>
        <v/>
      </c>
      <c r="D3210" s="6" t="str">
        <f>IF(总支出!C3210="","",总支出!C3210)</f>
        <v/>
      </c>
      <c r="E3210" s="8" t="str">
        <f>IF(总支出!D3210="","",总支出!D3210)</f>
        <v/>
      </c>
      <c r="F3210" s="6" t="str">
        <f>IF(总支出!E3210="","",总支出!E3210)</f>
        <v/>
      </c>
      <c r="G3210" s="6" t="str">
        <f>IF(总支出!H3210="","",总支出!H3210)</f>
        <v/>
      </c>
      <c r="H3210" s="6" t="str">
        <f>IF(总支出!I3210="","自动",总支出!I3210)</f>
        <v>自动</v>
      </c>
      <c r="I3210" s="6" t="str">
        <f>IF(F3210="","",IFERROR(VLOOKUP(F3210,税费设置!$A$15:$B$27,2,FALSE),"含税不明"))</f>
        <v/>
      </c>
      <c r="J3210" s="6" t="str">
        <f t="shared" si="351"/>
        <v/>
      </c>
      <c r="K3210" s="6" t="str">
        <f>IF(AND(税费设置!$B$5="是",G3210="个人支出",J3210="应税"),"是","否")</f>
        <v>否</v>
      </c>
      <c r="L3210" s="8">
        <f t="shared" si="352"/>
        <v>0</v>
      </c>
      <c r="M3210" s="8">
        <f t="shared" si="353"/>
        <v>0</v>
      </c>
      <c r="N3210" s="8">
        <f t="shared" si="354"/>
        <v>0</v>
      </c>
      <c r="O3210" s="8">
        <f t="shared" si="355"/>
        <v>0</v>
      </c>
      <c r="P3210" s="8">
        <f>IF(K3210&lt;&gt;"是",0,IF(税费设置!$B$6="是",E3210/(1+税费设置!$B$10),E3210))</f>
        <v>0</v>
      </c>
      <c r="Q3210" s="8">
        <f>IF(K3210&lt;&gt;"是",0,P3210*税费设置!$B$8)</f>
        <v>0</v>
      </c>
      <c r="R3210" s="8">
        <f>IF(K3210&lt;&gt;"是",0,P3210*税费设置!$B$9)</f>
        <v>0</v>
      </c>
      <c r="S3210" s="8">
        <f t="shared" si="356"/>
        <v>0</v>
      </c>
    </row>
    <row r="3211" spans="1:19" ht="13.9">
      <c r="A3211" s="6" t="str">
        <f>IF(总支出!A3211="","",总支出!A3211)</f>
        <v/>
      </c>
      <c r="B3211" s="7" t="str">
        <f>IF(总支出!B3211="","",总支出!B3211)</f>
        <v/>
      </c>
      <c r="C3211" s="6" t="str">
        <f t="shared" si="350"/>
        <v/>
      </c>
      <c r="D3211" s="6" t="str">
        <f>IF(总支出!C3211="","",总支出!C3211)</f>
        <v/>
      </c>
      <c r="E3211" s="8" t="str">
        <f>IF(总支出!D3211="","",总支出!D3211)</f>
        <v/>
      </c>
      <c r="F3211" s="6" t="str">
        <f>IF(总支出!E3211="","",总支出!E3211)</f>
        <v/>
      </c>
      <c r="G3211" s="6" t="str">
        <f>IF(总支出!H3211="","",总支出!H3211)</f>
        <v/>
      </c>
      <c r="H3211" s="6" t="str">
        <f>IF(总支出!I3211="","自动",总支出!I3211)</f>
        <v>自动</v>
      </c>
      <c r="I3211" s="6" t="str">
        <f>IF(F3211="","",IFERROR(VLOOKUP(F3211,税费设置!$A$15:$B$27,2,FALSE),"含税不明"))</f>
        <v/>
      </c>
      <c r="J3211" s="6" t="str">
        <f t="shared" si="351"/>
        <v/>
      </c>
      <c r="K3211" s="6" t="str">
        <f>IF(AND(税费设置!$B$5="是",G3211="个人支出",J3211="应税"),"是","否")</f>
        <v>否</v>
      </c>
      <c r="L3211" s="8">
        <f t="shared" si="352"/>
        <v>0</v>
      </c>
      <c r="M3211" s="8">
        <f t="shared" si="353"/>
        <v>0</v>
      </c>
      <c r="N3211" s="8">
        <f t="shared" si="354"/>
        <v>0</v>
      </c>
      <c r="O3211" s="8">
        <f t="shared" si="355"/>
        <v>0</v>
      </c>
      <c r="P3211" s="8">
        <f>IF(K3211&lt;&gt;"是",0,IF(税费设置!$B$6="是",E3211/(1+税费设置!$B$10),E3211))</f>
        <v>0</v>
      </c>
      <c r="Q3211" s="8">
        <f>IF(K3211&lt;&gt;"是",0,P3211*税费设置!$B$8)</f>
        <v>0</v>
      </c>
      <c r="R3211" s="8">
        <f>IF(K3211&lt;&gt;"是",0,P3211*税费设置!$B$9)</f>
        <v>0</v>
      </c>
      <c r="S3211" s="8">
        <f t="shared" si="356"/>
        <v>0</v>
      </c>
    </row>
    <row r="3212" spans="1:19" ht="13.9">
      <c r="A3212" s="6" t="str">
        <f>IF(总支出!A3212="","",总支出!A3212)</f>
        <v/>
      </c>
      <c r="B3212" s="7" t="str">
        <f>IF(总支出!B3212="","",总支出!B3212)</f>
        <v/>
      </c>
      <c r="C3212" s="6" t="str">
        <f t="shared" si="350"/>
        <v/>
      </c>
      <c r="D3212" s="6" t="str">
        <f>IF(总支出!C3212="","",总支出!C3212)</f>
        <v/>
      </c>
      <c r="E3212" s="8" t="str">
        <f>IF(总支出!D3212="","",总支出!D3212)</f>
        <v/>
      </c>
      <c r="F3212" s="6" t="str">
        <f>IF(总支出!E3212="","",总支出!E3212)</f>
        <v/>
      </c>
      <c r="G3212" s="6" t="str">
        <f>IF(总支出!H3212="","",总支出!H3212)</f>
        <v/>
      </c>
      <c r="H3212" s="6" t="str">
        <f>IF(总支出!I3212="","自动",总支出!I3212)</f>
        <v>自动</v>
      </c>
      <c r="I3212" s="6" t="str">
        <f>IF(F3212="","",IFERROR(VLOOKUP(F3212,税费设置!$A$15:$B$27,2,FALSE),"含税不明"))</f>
        <v/>
      </c>
      <c r="J3212" s="6" t="str">
        <f t="shared" si="351"/>
        <v/>
      </c>
      <c r="K3212" s="6" t="str">
        <f>IF(AND(税费设置!$B$5="是",G3212="个人支出",J3212="应税"),"是","否")</f>
        <v>否</v>
      </c>
      <c r="L3212" s="8">
        <f t="shared" si="352"/>
        <v>0</v>
      </c>
      <c r="M3212" s="8">
        <f t="shared" si="353"/>
        <v>0</v>
      </c>
      <c r="N3212" s="8">
        <f t="shared" si="354"/>
        <v>0</v>
      </c>
      <c r="O3212" s="8">
        <f t="shared" si="355"/>
        <v>0</v>
      </c>
      <c r="P3212" s="8">
        <f>IF(K3212&lt;&gt;"是",0,IF(税费设置!$B$6="是",E3212/(1+税费设置!$B$10),E3212))</f>
        <v>0</v>
      </c>
      <c r="Q3212" s="8">
        <f>IF(K3212&lt;&gt;"是",0,P3212*税费设置!$B$8)</f>
        <v>0</v>
      </c>
      <c r="R3212" s="8">
        <f>IF(K3212&lt;&gt;"是",0,P3212*税费设置!$B$9)</f>
        <v>0</v>
      </c>
      <c r="S3212" s="8">
        <f t="shared" si="356"/>
        <v>0</v>
      </c>
    </row>
    <row r="3213" spans="1:19" ht="13.9">
      <c r="A3213" s="6" t="str">
        <f>IF(总支出!A3213="","",总支出!A3213)</f>
        <v/>
      </c>
      <c r="B3213" s="7" t="str">
        <f>IF(总支出!B3213="","",总支出!B3213)</f>
        <v/>
      </c>
      <c r="C3213" s="6" t="str">
        <f t="shared" si="350"/>
        <v/>
      </c>
      <c r="D3213" s="6" t="str">
        <f>IF(总支出!C3213="","",总支出!C3213)</f>
        <v/>
      </c>
      <c r="E3213" s="8" t="str">
        <f>IF(总支出!D3213="","",总支出!D3213)</f>
        <v/>
      </c>
      <c r="F3213" s="6" t="str">
        <f>IF(总支出!E3213="","",总支出!E3213)</f>
        <v/>
      </c>
      <c r="G3213" s="6" t="str">
        <f>IF(总支出!H3213="","",总支出!H3213)</f>
        <v/>
      </c>
      <c r="H3213" s="6" t="str">
        <f>IF(总支出!I3213="","自动",总支出!I3213)</f>
        <v>自动</v>
      </c>
      <c r="I3213" s="6" t="str">
        <f>IF(F3213="","",IFERROR(VLOOKUP(F3213,税费设置!$A$15:$B$27,2,FALSE),"含税不明"))</f>
        <v/>
      </c>
      <c r="J3213" s="6" t="str">
        <f t="shared" si="351"/>
        <v/>
      </c>
      <c r="K3213" s="6" t="str">
        <f>IF(AND(税费设置!$B$5="是",G3213="个人支出",J3213="应税"),"是","否")</f>
        <v>否</v>
      </c>
      <c r="L3213" s="8">
        <f t="shared" si="352"/>
        <v>0</v>
      </c>
      <c r="M3213" s="8">
        <f t="shared" si="353"/>
        <v>0</v>
      </c>
      <c r="N3213" s="8">
        <f t="shared" si="354"/>
        <v>0</v>
      </c>
      <c r="O3213" s="8">
        <f t="shared" si="355"/>
        <v>0</v>
      </c>
      <c r="P3213" s="8">
        <f>IF(K3213&lt;&gt;"是",0,IF(税费设置!$B$6="是",E3213/(1+税费设置!$B$10),E3213))</f>
        <v>0</v>
      </c>
      <c r="Q3213" s="8">
        <f>IF(K3213&lt;&gt;"是",0,P3213*税费设置!$B$8)</f>
        <v>0</v>
      </c>
      <c r="R3213" s="8">
        <f>IF(K3213&lt;&gt;"是",0,P3213*税费设置!$B$9)</f>
        <v>0</v>
      </c>
      <c r="S3213" s="8">
        <f t="shared" si="356"/>
        <v>0</v>
      </c>
    </row>
    <row r="3214" spans="1:19" ht="13.9">
      <c r="A3214" s="6" t="str">
        <f>IF(总支出!A3214="","",总支出!A3214)</f>
        <v/>
      </c>
      <c r="B3214" s="7" t="str">
        <f>IF(总支出!B3214="","",总支出!B3214)</f>
        <v/>
      </c>
      <c r="C3214" s="6" t="str">
        <f t="shared" si="350"/>
        <v/>
      </c>
      <c r="D3214" s="6" t="str">
        <f>IF(总支出!C3214="","",总支出!C3214)</f>
        <v/>
      </c>
      <c r="E3214" s="8" t="str">
        <f>IF(总支出!D3214="","",总支出!D3214)</f>
        <v/>
      </c>
      <c r="F3214" s="6" t="str">
        <f>IF(总支出!E3214="","",总支出!E3214)</f>
        <v/>
      </c>
      <c r="G3214" s="6" t="str">
        <f>IF(总支出!H3214="","",总支出!H3214)</f>
        <v/>
      </c>
      <c r="H3214" s="6" t="str">
        <f>IF(总支出!I3214="","自动",总支出!I3214)</f>
        <v>自动</v>
      </c>
      <c r="I3214" s="6" t="str">
        <f>IF(F3214="","",IFERROR(VLOOKUP(F3214,税费设置!$A$15:$B$27,2,FALSE),"含税不明"))</f>
        <v/>
      </c>
      <c r="J3214" s="6" t="str">
        <f t="shared" si="351"/>
        <v/>
      </c>
      <c r="K3214" s="6" t="str">
        <f>IF(AND(税费设置!$B$5="是",G3214="个人支出",J3214="应税"),"是","否")</f>
        <v>否</v>
      </c>
      <c r="L3214" s="8">
        <f t="shared" si="352"/>
        <v>0</v>
      </c>
      <c r="M3214" s="8">
        <f t="shared" si="353"/>
        <v>0</v>
      </c>
      <c r="N3214" s="8">
        <f t="shared" si="354"/>
        <v>0</v>
      </c>
      <c r="O3214" s="8">
        <f t="shared" si="355"/>
        <v>0</v>
      </c>
      <c r="P3214" s="8">
        <f>IF(K3214&lt;&gt;"是",0,IF(税费设置!$B$6="是",E3214/(1+税费设置!$B$10),E3214))</f>
        <v>0</v>
      </c>
      <c r="Q3214" s="8">
        <f>IF(K3214&lt;&gt;"是",0,P3214*税费设置!$B$8)</f>
        <v>0</v>
      </c>
      <c r="R3214" s="8">
        <f>IF(K3214&lt;&gt;"是",0,P3214*税费设置!$B$9)</f>
        <v>0</v>
      </c>
      <c r="S3214" s="8">
        <f t="shared" si="356"/>
        <v>0</v>
      </c>
    </row>
    <row r="3215" spans="1:19" ht="13.9">
      <c r="A3215" s="6" t="str">
        <f>IF(总支出!A3215="","",总支出!A3215)</f>
        <v/>
      </c>
      <c r="B3215" s="7" t="str">
        <f>IF(总支出!B3215="","",总支出!B3215)</f>
        <v/>
      </c>
      <c r="C3215" s="6" t="str">
        <f t="shared" si="350"/>
        <v/>
      </c>
      <c r="D3215" s="6" t="str">
        <f>IF(总支出!C3215="","",总支出!C3215)</f>
        <v/>
      </c>
      <c r="E3215" s="8" t="str">
        <f>IF(总支出!D3215="","",总支出!D3215)</f>
        <v/>
      </c>
      <c r="F3215" s="6" t="str">
        <f>IF(总支出!E3215="","",总支出!E3215)</f>
        <v/>
      </c>
      <c r="G3215" s="6" t="str">
        <f>IF(总支出!H3215="","",总支出!H3215)</f>
        <v/>
      </c>
      <c r="H3215" s="6" t="str">
        <f>IF(总支出!I3215="","自动",总支出!I3215)</f>
        <v>自动</v>
      </c>
      <c r="I3215" s="6" t="str">
        <f>IF(F3215="","",IFERROR(VLOOKUP(F3215,税费设置!$A$15:$B$27,2,FALSE),"含税不明"))</f>
        <v/>
      </c>
      <c r="J3215" s="6" t="str">
        <f t="shared" si="351"/>
        <v/>
      </c>
      <c r="K3215" s="6" t="str">
        <f>IF(AND(税费设置!$B$5="是",G3215="个人支出",J3215="应税"),"是","否")</f>
        <v>否</v>
      </c>
      <c r="L3215" s="8">
        <f t="shared" si="352"/>
        <v>0</v>
      </c>
      <c r="M3215" s="8">
        <f t="shared" si="353"/>
        <v>0</v>
      </c>
      <c r="N3215" s="8">
        <f t="shared" si="354"/>
        <v>0</v>
      </c>
      <c r="O3215" s="8">
        <f t="shared" si="355"/>
        <v>0</v>
      </c>
      <c r="P3215" s="8">
        <f>IF(K3215&lt;&gt;"是",0,IF(税费设置!$B$6="是",E3215/(1+税费设置!$B$10),E3215))</f>
        <v>0</v>
      </c>
      <c r="Q3215" s="8">
        <f>IF(K3215&lt;&gt;"是",0,P3215*税费设置!$B$8)</f>
        <v>0</v>
      </c>
      <c r="R3215" s="8">
        <f>IF(K3215&lt;&gt;"是",0,P3215*税费设置!$B$9)</f>
        <v>0</v>
      </c>
      <c r="S3215" s="8">
        <f t="shared" si="356"/>
        <v>0</v>
      </c>
    </row>
    <row r="3216" spans="1:19" ht="13.9">
      <c r="A3216" s="6" t="str">
        <f>IF(总支出!A3216="","",总支出!A3216)</f>
        <v/>
      </c>
      <c r="B3216" s="7" t="str">
        <f>IF(总支出!B3216="","",总支出!B3216)</f>
        <v/>
      </c>
      <c r="C3216" s="6" t="str">
        <f t="shared" si="350"/>
        <v/>
      </c>
      <c r="D3216" s="6" t="str">
        <f>IF(总支出!C3216="","",总支出!C3216)</f>
        <v/>
      </c>
      <c r="E3216" s="8" t="str">
        <f>IF(总支出!D3216="","",总支出!D3216)</f>
        <v/>
      </c>
      <c r="F3216" s="6" t="str">
        <f>IF(总支出!E3216="","",总支出!E3216)</f>
        <v/>
      </c>
      <c r="G3216" s="6" t="str">
        <f>IF(总支出!H3216="","",总支出!H3216)</f>
        <v/>
      </c>
      <c r="H3216" s="6" t="str">
        <f>IF(总支出!I3216="","自动",总支出!I3216)</f>
        <v>自动</v>
      </c>
      <c r="I3216" s="6" t="str">
        <f>IF(F3216="","",IFERROR(VLOOKUP(F3216,税费设置!$A$15:$B$27,2,FALSE),"含税不明"))</f>
        <v/>
      </c>
      <c r="J3216" s="6" t="str">
        <f t="shared" si="351"/>
        <v/>
      </c>
      <c r="K3216" s="6" t="str">
        <f>IF(AND(税费设置!$B$5="是",G3216="个人支出",J3216="应税"),"是","否")</f>
        <v>否</v>
      </c>
      <c r="L3216" s="8">
        <f t="shared" si="352"/>
        <v>0</v>
      </c>
      <c r="M3216" s="8">
        <f t="shared" si="353"/>
        <v>0</v>
      </c>
      <c r="N3216" s="8">
        <f t="shared" si="354"/>
        <v>0</v>
      </c>
      <c r="O3216" s="8">
        <f t="shared" si="355"/>
        <v>0</v>
      </c>
      <c r="P3216" s="8">
        <f>IF(K3216&lt;&gt;"是",0,IF(税费设置!$B$6="是",E3216/(1+税费设置!$B$10),E3216))</f>
        <v>0</v>
      </c>
      <c r="Q3216" s="8">
        <f>IF(K3216&lt;&gt;"是",0,P3216*税费设置!$B$8)</f>
        <v>0</v>
      </c>
      <c r="R3216" s="8">
        <f>IF(K3216&lt;&gt;"是",0,P3216*税费设置!$B$9)</f>
        <v>0</v>
      </c>
      <c r="S3216" s="8">
        <f t="shared" si="356"/>
        <v>0</v>
      </c>
    </row>
    <row r="3217" spans="1:19" ht="13.9">
      <c r="A3217" s="6" t="str">
        <f>IF(总支出!A3217="","",总支出!A3217)</f>
        <v/>
      </c>
      <c r="B3217" s="7" t="str">
        <f>IF(总支出!B3217="","",总支出!B3217)</f>
        <v/>
      </c>
      <c r="C3217" s="6" t="str">
        <f t="shared" si="350"/>
        <v/>
      </c>
      <c r="D3217" s="6" t="str">
        <f>IF(总支出!C3217="","",总支出!C3217)</f>
        <v/>
      </c>
      <c r="E3217" s="8" t="str">
        <f>IF(总支出!D3217="","",总支出!D3217)</f>
        <v/>
      </c>
      <c r="F3217" s="6" t="str">
        <f>IF(总支出!E3217="","",总支出!E3217)</f>
        <v/>
      </c>
      <c r="G3217" s="6" t="str">
        <f>IF(总支出!H3217="","",总支出!H3217)</f>
        <v/>
      </c>
      <c r="H3217" s="6" t="str">
        <f>IF(总支出!I3217="","自动",总支出!I3217)</f>
        <v>自动</v>
      </c>
      <c r="I3217" s="6" t="str">
        <f>IF(F3217="","",IFERROR(VLOOKUP(F3217,税费设置!$A$15:$B$27,2,FALSE),"含税不明"))</f>
        <v/>
      </c>
      <c r="J3217" s="6" t="str">
        <f t="shared" si="351"/>
        <v/>
      </c>
      <c r="K3217" s="6" t="str">
        <f>IF(AND(税费设置!$B$5="是",G3217="个人支出",J3217="应税"),"是","否")</f>
        <v>否</v>
      </c>
      <c r="L3217" s="8">
        <f t="shared" si="352"/>
        <v>0</v>
      </c>
      <c r="M3217" s="8">
        <f t="shared" si="353"/>
        <v>0</v>
      </c>
      <c r="N3217" s="8">
        <f t="shared" si="354"/>
        <v>0</v>
      </c>
      <c r="O3217" s="8">
        <f t="shared" si="355"/>
        <v>0</v>
      </c>
      <c r="P3217" s="8">
        <f>IF(K3217&lt;&gt;"是",0,IF(税费设置!$B$6="是",E3217/(1+税费设置!$B$10),E3217))</f>
        <v>0</v>
      </c>
      <c r="Q3217" s="8">
        <f>IF(K3217&lt;&gt;"是",0,P3217*税费设置!$B$8)</f>
        <v>0</v>
      </c>
      <c r="R3217" s="8">
        <f>IF(K3217&lt;&gt;"是",0,P3217*税费设置!$B$9)</f>
        <v>0</v>
      </c>
      <c r="S3217" s="8">
        <f t="shared" si="356"/>
        <v>0</v>
      </c>
    </row>
    <row r="3218" spans="1:19" ht="13.9">
      <c r="A3218" s="6" t="str">
        <f>IF(总支出!A3218="","",总支出!A3218)</f>
        <v/>
      </c>
      <c r="B3218" s="7" t="str">
        <f>IF(总支出!B3218="","",总支出!B3218)</f>
        <v/>
      </c>
      <c r="C3218" s="6" t="str">
        <f t="shared" si="350"/>
        <v/>
      </c>
      <c r="D3218" s="6" t="str">
        <f>IF(总支出!C3218="","",总支出!C3218)</f>
        <v/>
      </c>
      <c r="E3218" s="8" t="str">
        <f>IF(总支出!D3218="","",总支出!D3218)</f>
        <v/>
      </c>
      <c r="F3218" s="6" t="str">
        <f>IF(总支出!E3218="","",总支出!E3218)</f>
        <v/>
      </c>
      <c r="G3218" s="6" t="str">
        <f>IF(总支出!H3218="","",总支出!H3218)</f>
        <v/>
      </c>
      <c r="H3218" s="6" t="str">
        <f>IF(总支出!I3218="","自动",总支出!I3218)</f>
        <v>自动</v>
      </c>
      <c r="I3218" s="6" t="str">
        <f>IF(F3218="","",IFERROR(VLOOKUP(F3218,税费设置!$A$15:$B$27,2,FALSE),"含税不明"))</f>
        <v/>
      </c>
      <c r="J3218" s="6" t="str">
        <f t="shared" si="351"/>
        <v/>
      </c>
      <c r="K3218" s="6" t="str">
        <f>IF(AND(税费设置!$B$5="是",G3218="个人支出",J3218="应税"),"是","否")</f>
        <v>否</v>
      </c>
      <c r="L3218" s="8">
        <f t="shared" si="352"/>
        <v>0</v>
      </c>
      <c r="M3218" s="8">
        <f t="shared" si="353"/>
        <v>0</v>
      </c>
      <c r="N3218" s="8">
        <f t="shared" si="354"/>
        <v>0</v>
      </c>
      <c r="O3218" s="8">
        <f t="shared" si="355"/>
        <v>0</v>
      </c>
      <c r="P3218" s="8">
        <f>IF(K3218&lt;&gt;"是",0,IF(税费设置!$B$6="是",E3218/(1+税费设置!$B$10),E3218))</f>
        <v>0</v>
      </c>
      <c r="Q3218" s="8">
        <f>IF(K3218&lt;&gt;"是",0,P3218*税费设置!$B$8)</f>
        <v>0</v>
      </c>
      <c r="R3218" s="8">
        <f>IF(K3218&lt;&gt;"是",0,P3218*税费设置!$B$9)</f>
        <v>0</v>
      </c>
      <c r="S3218" s="8">
        <f t="shared" si="356"/>
        <v>0</v>
      </c>
    </row>
    <row r="3219" spans="1:19" ht="13.9">
      <c r="A3219" s="6" t="str">
        <f>IF(总支出!A3219="","",总支出!A3219)</f>
        <v/>
      </c>
      <c r="B3219" s="7" t="str">
        <f>IF(总支出!B3219="","",总支出!B3219)</f>
        <v/>
      </c>
      <c r="C3219" s="6" t="str">
        <f t="shared" si="350"/>
        <v/>
      </c>
      <c r="D3219" s="6" t="str">
        <f>IF(总支出!C3219="","",总支出!C3219)</f>
        <v/>
      </c>
      <c r="E3219" s="8" t="str">
        <f>IF(总支出!D3219="","",总支出!D3219)</f>
        <v/>
      </c>
      <c r="F3219" s="6" t="str">
        <f>IF(总支出!E3219="","",总支出!E3219)</f>
        <v/>
      </c>
      <c r="G3219" s="6" t="str">
        <f>IF(总支出!H3219="","",总支出!H3219)</f>
        <v/>
      </c>
      <c r="H3219" s="6" t="str">
        <f>IF(总支出!I3219="","自动",总支出!I3219)</f>
        <v>自动</v>
      </c>
      <c r="I3219" s="6" t="str">
        <f>IF(F3219="","",IFERROR(VLOOKUP(F3219,税费设置!$A$15:$B$27,2,FALSE),"含税不明"))</f>
        <v/>
      </c>
      <c r="J3219" s="6" t="str">
        <f t="shared" si="351"/>
        <v/>
      </c>
      <c r="K3219" s="6" t="str">
        <f>IF(AND(税费设置!$B$5="是",G3219="个人支出",J3219="应税"),"是","否")</f>
        <v>否</v>
      </c>
      <c r="L3219" s="8">
        <f t="shared" si="352"/>
        <v>0</v>
      </c>
      <c r="M3219" s="8">
        <f t="shared" si="353"/>
        <v>0</v>
      </c>
      <c r="N3219" s="8">
        <f t="shared" si="354"/>
        <v>0</v>
      </c>
      <c r="O3219" s="8">
        <f t="shared" si="355"/>
        <v>0</v>
      </c>
      <c r="P3219" s="8">
        <f>IF(K3219&lt;&gt;"是",0,IF(税费设置!$B$6="是",E3219/(1+税费设置!$B$10),E3219))</f>
        <v>0</v>
      </c>
      <c r="Q3219" s="8">
        <f>IF(K3219&lt;&gt;"是",0,P3219*税费设置!$B$8)</f>
        <v>0</v>
      </c>
      <c r="R3219" s="8">
        <f>IF(K3219&lt;&gt;"是",0,P3219*税费设置!$B$9)</f>
        <v>0</v>
      </c>
      <c r="S3219" s="8">
        <f t="shared" si="356"/>
        <v>0</v>
      </c>
    </row>
    <row r="3220" spans="1:19" ht="13.9">
      <c r="A3220" s="6" t="str">
        <f>IF(总支出!A3220="","",总支出!A3220)</f>
        <v/>
      </c>
      <c r="B3220" s="7" t="str">
        <f>IF(总支出!B3220="","",总支出!B3220)</f>
        <v/>
      </c>
      <c r="C3220" s="6" t="str">
        <f t="shared" si="350"/>
        <v/>
      </c>
      <c r="D3220" s="6" t="str">
        <f>IF(总支出!C3220="","",总支出!C3220)</f>
        <v/>
      </c>
      <c r="E3220" s="8" t="str">
        <f>IF(总支出!D3220="","",总支出!D3220)</f>
        <v/>
      </c>
      <c r="F3220" s="6" t="str">
        <f>IF(总支出!E3220="","",总支出!E3220)</f>
        <v/>
      </c>
      <c r="G3220" s="6" t="str">
        <f>IF(总支出!H3220="","",总支出!H3220)</f>
        <v/>
      </c>
      <c r="H3220" s="6" t="str">
        <f>IF(总支出!I3220="","自动",总支出!I3220)</f>
        <v>自动</v>
      </c>
      <c r="I3220" s="6" t="str">
        <f>IF(F3220="","",IFERROR(VLOOKUP(F3220,税费设置!$A$15:$B$27,2,FALSE),"含税不明"))</f>
        <v/>
      </c>
      <c r="J3220" s="6" t="str">
        <f t="shared" si="351"/>
        <v/>
      </c>
      <c r="K3220" s="6" t="str">
        <f>IF(AND(税费设置!$B$5="是",G3220="个人支出",J3220="应税"),"是","否")</f>
        <v>否</v>
      </c>
      <c r="L3220" s="8">
        <f t="shared" si="352"/>
        <v>0</v>
      </c>
      <c r="M3220" s="8">
        <f t="shared" si="353"/>
        <v>0</v>
      </c>
      <c r="N3220" s="8">
        <f t="shared" si="354"/>
        <v>0</v>
      </c>
      <c r="O3220" s="8">
        <f t="shared" si="355"/>
        <v>0</v>
      </c>
      <c r="P3220" s="8">
        <f>IF(K3220&lt;&gt;"是",0,IF(税费设置!$B$6="是",E3220/(1+税费设置!$B$10),E3220))</f>
        <v>0</v>
      </c>
      <c r="Q3220" s="8">
        <f>IF(K3220&lt;&gt;"是",0,P3220*税费设置!$B$8)</f>
        <v>0</v>
      </c>
      <c r="R3220" s="8">
        <f>IF(K3220&lt;&gt;"是",0,P3220*税费设置!$B$9)</f>
        <v>0</v>
      </c>
      <c r="S3220" s="8">
        <f t="shared" si="356"/>
        <v>0</v>
      </c>
    </row>
    <row r="3221" spans="1:19" ht="13.9">
      <c r="A3221" s="6" t="str">
        <f>IF(总支出!A3221="","",总支出!A3221)</f>
        <v/>
      </c>
      <c r="B3221" s="7" t="str">
        <f>IF(总支出!B3221="","",总支出!B3221)</f>
        <v/>
      </c>
      <c r="C3221" s="6" t="str">
        <f t="shared" si="350"/>
        <v/>
      </c>
      <c r="D3221" s="6" t="str">
        <f>IF(总支出!C3221="","",总支出!C3221)</f>
        <v/>
      </c>
      <c r="E3221" s="8" t="str">
        <f>IF(总支出!D3221="","",总支出!D3221)</f>
        <v/>
      </c>
      <c r="F3221" s="6" t="str">
        <f>IF(总支出!E3221="","",总支出!E3221)</f>
        <v/>
      </c>
      <c r="G3221" s="6" t="str">
        <f>IF(总支出!H3221="","",总支出!H3221)</f>
        <v/>
      </c>
      <c r="H3221" s="6" t="str">
        <f>IF(总支出!I3221="","自动",总支出!I3221)</f>
        <v>自动</v>
      </c>
      <c r="I3221" s="6" t="str">
        <f>IF(F3221="","",IFERROR(VLOOKUP(F3221,税费设置!$A$15:$B$27,2,FALSE),"含税不明"))</f>
        <v/>
      </c>
      <c r="J3221" s="6" t="str">
        <f t="shared" si="351"/>
        <v/>
      </c>
      <c r="K3221" s="6" t="str">
        <f>IF(AND(税费设置!$B$5="是",G3221="个人支出",J3221="应税"),"是","否")</f>
        <v>否</v>
      </c>
      <c r="L3221" s="8">
        <f t="shared" si="352"/>
        <v>0</v>
      </c>
      <c r="M3221" s="8">
        <f t="shared" si="353"/>
        <v>0</v>
      </c>
      <c r="N3221" s="8">
        <f t="shared" si="354"/>
        <v>0</v>
      </c>
      <c r="O3221" s="8">
        <f t="shared" si="355"/>
        <v>0</v>
      </c>
      <c r="P3221" s="8">
        <f>IF(K3221&lt;&gt;"是",0,IF(税费设置!$B$6="是",E3221/(1+税费设置!$B$10),E3221))</f>
        <v>0</v>
      </c>
      <c r="Q3221" s="8">
        <f>IF(K3221&lt;&gt;"是",0,P3221*税费设置!$B$8)</f>
        <v>0</v>
      </c>
      <c r="R3221" s="8">
        <f>IF(K3221&lt;&gt;"是",0,P3221*税费设置!$B$9)</f>
        <v>0</v>
      </c>
      <c r="S3221" s="8">
        <f t="shared" si="356"/>
        <v>0</v>
      </c>
    </row>
    <row r="3222" spans="1:19" ht="13.9">
      <c r="A3222" s="6" t="str">
        <f>IF(总支出!A3222="","",总支出!A3222)</f>
        <v/>
      </c>
      <c r="B3222" s="7" t="str">
        <f>IF(总支出!B3222="","",总支出!B3222)</f>
        <v/>
      </c>
      <c r="C3222" s="6" t="str">
        <f t="shared" si="350"/>
        <v/>
      </c>
      <c r="D3222" s="6" t="str">
        <f>IF(总支出!C3222="","",总支出!C3222)</f>
        <v/>
      </c>
      <c r="E3222" s="8" t="str">
        <f>IF(总支出!D3222="","",总支出!D3222)</f>
        <v/>
      </c>
      <c r="F3222" s="6" t="str">
        <f>IF(总支出!E3222="","",总支出!E3222)</f>
        <v/>
      </c>
      <c r="G3222" s="6" t="str">
        <f>IF(总支出!H3222="","",总支出!H3222)</f>
        <v/>
      </c>
      <c r="H3222" s="6" t="str">
        <f>IF(总支出!I3222="","自动",总支出!I3222)</f>
        <v>自动</v>
      </c>
      <c r="I3222" s="6" t="str">
        <f>IF(F3222="","",IFERROR(VLOOKUP(F3222,税费设置!$A$15:$B$27,2,FALSE),"含税不明"))</f>
        <v/>
      </c>
      <c r="J3222" s="6" t="str">
        <f t="shared" si="351"/>
        <v/>
      </c>
      <c r="K3222" s="6" t="str">
        <f>IF(AND(税费设置!$B$5="是",G3222="个人支出",J3222="应税"),"是","否")</f>
        <v>否</v>
      </c>
      <c r="L3222" s="8">
        <f t="shared" si="352"/>
        <v>0</v>
      </c>
      <c r="M3222" s="8">
        <f t="shared" si="353"/>
        <v>0</v>
      </c>
      <c r="N3222" s="8">
        <f t="shared" si="354"/>
        <v>0</v>
      </c>
      <c r="O3222" s="8">
        <f t="shared" si="355"/>
        <v>0</v>
      </c>
      <c r="P3222" s="8">
        <f>IF(K3222&lt;&gt;"是",0,IF(税费设置!$B$6="是",E3222/(1+税费设置!$B$10),E3222))</f>
        <v>0</v>
      </c>
      <c r="Q3222" s="8">
        <f>IF(K3222&lt;&gt;"是",0,P3222*税费设置!$B$8)</f>
        <v>0</v>
      </c>
      <c r="R3222" s="8">
        <f>IF(K3222&lt;&gt;"是",0,P3222*税费设置!$B$9)</f>
        <v>0</v>
      </c>
      <c r="S3222" s="8">
        <f t="shared" si="356"/>
        <v>0</v>
      </c>
    </row>
    <row r="3223" spans="1:19" ht="13.9">
      <c r="A3223" s="6" t="str">
        <f>IF(总支出!A3223="","",总支出!A3223)</f>
        <v/>
      </c>
      <c r="B3223" s="7" t="str">
        <f>IF(总支出!B3223="","",总支出!B3223)</f>
        <v/>
      </c>
      <c r="C3223" s="6" t="str">
        <f t="shared" si="350"/>
        <v/>
      </c>
      <c r="D3223" s="6" t="str">
        <f>IF(总支出!C3223="","",总支出!C3223)</f>
        <v/>
      </c>
      <c r="E3223" s="8" t="str">
        <f>IF(总支出!D3223="","",总支出!D3223)</f>
        <v/>
      </c>
      <c r="F3223" s="6" t="str">
        <f>IF(总支出!E3223="","",总支出!E3223)</f>
        <v/>
      </c>
      <c r="G3223" s="6" t="str">
        <f>IF(总支出!H3223="","",总支出!H3223)</f>
        <v/>
      </c>
      <c r="H3223" s="6" t="str">
        <f>IF(总支出!I3223="","自动",总支出!I3223)</f>
        <v>自动</v>
      </c>
      <c r="I3223" s="6" t="str">
        <f>IF(F3223="","",IFERROR(VLOOKUP(F3223,税费设置!$A$15:$B$27,2,FALSE),"含税不明"))</f>
        <v/>
      </c>
      <c r="J3223" s="6" t="str">
        <f t="shared" si="351"/>
        <v/>
      </c>
      <c r="K3223" s="6" t="str">
        <f>IF(AND(税费设置!$B$5="是",G3223="个人支出",J3223="应税"),"是","否")</f>
        <v>否</v>
      </c>
      <c r="L3223" s="8">
        <f t="shared" si="352"/>
        <v>0</v>
      </c>
      <c r="M3223" s="8">
        <f t="shared" si="353"/>
        <v>0</v>
      </c>
      <c r="N3223" s="8">
        <f t="shared" si="354"/>
        <v>0</v>
      </c>
      <c r="O3223" s="8">
        <f t="shared" si="355"/>
        <v>0</v>
      </c>
      <c r="P3223" s="8">
        <f>IF(K3223&lt;&gt;"是",0,IF(税费设置!$B$6="是",E3223/(1+税费设置!$B$10),E3223))</f>
        <v>0</v>
      </c>
      <c r="Q3223" s="8">
        <f>IF(K3223&lt;&gt;"是",0,P3223*税费设置!$B$8)</f>
        <v>0</v>
      </c>
      <c r="R3223" s="8">
        <f>IF(K3223&lt;&gt;"是",0,P3223*税费设置!$B$9)</f>
        <v>0</v>
      </c>
      <c r="S3223" s="8">
        <f t="shared" si="356"/>
        <v>0</v>
      </c>
    </row>
    <row r="3224" spans="1:19" ht="13.9">
      <c r="A3224" s="6" t="str">
        <f>IF(总支出!A3224="","",总支出!A3224)</f>
        <v/>
      </c>
      <c r="B3224" s="7" t="str">
        <f>IF(总支出!B3224="","",总支出!B3224)</f>
        <v/>
      </c>
      <c r="C3224" s="6" t="str">
        <f t="shared" si="350"/>
        <v/>
      </c>
      <c r="D3224" s="6" t="str">
        <f>IF(总支出!C3224="","",总支出!C3224)</f>
        <v/>
      </c>
      <c r="E3224" s="8" t="str">
        <f>IF(总支出!D3224="","",总支出!D3224)</f>
        <v/>
      </c>
      <c r="F3224" s="6" t="str">
        <f>IF(总支出!E3224="","",总支出!E3224)</f>
        <v/>
      </c>
      <c r="G3224" s="6" t="str">
        <f>IF(总支出!H3224="","",总支出!H3224)</f>
        <v/>
      </c>
      <c r="H3224" s="6" t="str">
        <f>IF(总支出!I3224="","自动",总支出!I3224)</f>
        <v>自动</v>
      </c>
      <c r="I3224" s="6" t="str">
        <f>IF(F3224="","",IFERROR(VLOOKUP(F3224,税费设置!$A$15:$B$27,2,FALSE),"含税不明"))</f>
        <v/>
      </c>
      <c r="J3224" s="6" t="str">
        <f t="shared" si="351"/>
        <v/>
      </c>
      <c r="K3224" s="6" t="str">
        <f>IF(AND(税费设置!$B$5="是",G3224="个人支出",J3224="应税"),"是","否")</f>
        <v>否</v>
      </c>
      <c r="L3224" s="8">
        <f t="shared" si="352"/>
        <v>0</v>
      </c>
      <c r="M3224" s="8">
        <f t="shared" si="353"/>
        <v>0</v>
      </c>
      <c r="N3224" s="8">
        <f t="shared" si="354"/>
        <v>0</v>
      </c>
      <c r="O3224" s="8">
        <f t="shared" si="355"/>
        <v>0</v>
      </c>
      <c r="P3224" s="8">
        <f>IF(K3224&lt;&gt;"是",0,IF(税费设置!$B$6="是",E3224/(1+税费设置!$B$10),E3224))</f>
        <v>0</v>
      </c>
      <c r="Q3224" s="8">
        <f>IF(K3224&lt;&gt;"是",0,P3224*税费设置!$B$8)</f>
        <v>0</v>
      </c>
      <c r="R3224" s="8">
        <f>IF(K3224&lt;&gt;"是",0,P3224*税费设置!$B$9)</f>
        <v>0</v>
      </c>
      <c r="S3224" s="8">
        <f t="shared" si="356"/>
        <v>0</v>
      </c>
    </row>
    <row r="3225" spans="1:19" ht="13.9">
      <c r="A3225" s="6" t="str">
        <f>IF(总支出!A3225="","",总支出!A3225)</f>
        <v/>
      </c>
      <c r="B3225" s="7" t="str">
        <f>IF(总支出!B3225="","",总支出!B3225)</f>
        <v/>
      </c>
      <c r="C3225" s="6" t="str">
        <f t="shared" si="350"/>
        <v/>
      </c>
      <c r="D3225" s="6" t="str">
        <f>IF(总支出!C3225="","",总支出!C3225)</f>
        <v/>
      </c>
      <c r="E3225" s="8" t="str">
        <f>IF(总支出!D3225="","",总支出!D3225)</f>
        <v/>
      </c>
      <c r="F3225" s="6" t="str">
        <f>IF(总支出!E3225="","",总支出!E3225)</f>
        <v/>
      </c>
      <c r="G3225" s="6" t="str">
        <f>IF(总支出!H3225="","",总支出!H3225)</f>
        <v/>
      </c>
      <c r="H3225" s="6" t="str">
        <f>IF(总支出!I3225="","自动",总支出!I3225)</f>
        <v>自动</v>
      </c>
      <c r="I3225" s="6" t="str">
        <f>IF(F3225="","",IFERROR(VLOOKUP(F3225,税费设置!$A$15:$B$27,2,FALSE),"含税不明"))</f>
        <v/>
      </c>
      <c r="J3225" s="6" t="str">
        <f t="shared" si="351"/>
        <v/>
      </c>
      <c r="K3225" s="6" t="str">
        <f>IF(AND(税费设置!$B$5="是",G3225="个人支出",J3225="应税"),"是","否")</f>
        <v>否</v>
      </c>
      <c r="L3225" s="8">
        <f t="shared" si="352"/>
        <v>0</v>
      </c>
      <c r="M3225" s="8">
        <f t="shared" si="353"/>
        <v>0</v>
      </c>
      <c r="N3225" s="8">
        <f t="shared" si="354"/>
        <v>0</v>
      </c>
      <c r="O3225" s="8">
        <f t="shared" si="355"/>
        <v>0</v>
      </c>
      <c r="P3225" s="8">
        <f>IF(K3225&lt;&gt;"是",0,IF(税费设置!$B$6="是",E3225/(1+税费设置!$B$10),E3225))</f>
        <v>0</v>
      </c>
      <c r="Q3225" s="8">
        <f>IF(K3225&lt;&gt;"是",0,P3225*税费设置!$B$8)</f>
        <v>0</v>
      </c>
      <c r="R3225" s="8">
        <f>IF(K3225&lt;&gt;"是",0,P3225*税费设置!$B$9)</f>
        <v>0</v>
      </c>
      <c r="S3225" s="8">
        <f t="shared" si="356"/>
        <v>0</v>
      </c>
    </row>
    <row r="3226" spans="1:19" ht="13.9">
      <c r="A3226" s="6" t="str">
        <f>IF(总支出!A3226="","",总支出!A3226)</f>
        <v/>
      </c>
      <c r="B3226" s="7" t="str">
        <f>IF(总支出!B3226="","",总支出!B3226)</f>
        <v/>
      </c>
      <c r="C3226" s="6" t="str">
        <f t="shared" si="350"/>
        <v/>
      </c>
      <c r="D3226" s="6" t="str">
        <f>IF(总支出!C3226="","",总支出!C3226)</f>
        <v/>
      </c>
      <c r="E3226" s="8" t="str">
        <f>IF(总支出!D3226="","",总支出!D3226)</f>
        <v/>
      </c>
      <c r="F3226" s="6" t="str">
        <f>IF(总支出!E3226="","",总支出!E3226)</f>
        <v/>
      </c>
      <c r="G3226" s="6" t="str">
        <f>IF(总支出!H3226="","",总支出!H3226)</f>
        <v/>
      </c>
      <c r="H3226" s="6" t="str">
        <f>IF(总支出!I3226="","自动",总支出!I3226)</f>
        <v>自动</v>
      </c>
      <c r="I3226" s="6" t="str">
        <f>IF(F3226="","",IFERROR(VLOOKUP(F3226,税费设置!$A$15:$B$27,2,FALSE),"含税不明"))</f>
        <v/>
      </c>
      <c r="J3226" s="6" t="str">
        <f t="shared" si="351"/>
        <v/>
      </c>
      <c r="K3226" s="6" t="str">
        <f>IF(AND(税费设置!$B$5="是",G3226="个人支出",J3226="应税"),"是","否")</f>
        <v>否</v>
      </c>
      <c r="L3226" s="8">
        <f t="shared" si="352"/>
        <v>0</v>
      </c>
      <c r="M3226" s="8">
        <f t="shared" si="353"/>
        <v>0</v>
      </c>
      <c r="N3226" s="8">
        <f t="shared" si="354"/>
        <v>0</v>
      </c>
      <c r="O3226" s="8">
        <f t="shared" si="355"/>
        <v>0</v>
      </c>
      <c r="P3226" s="8">
        <f>IF(K3226&lt;&gt;"是",0,IF(税费设置!$B$6="是",E3226/(1+税费设置!$B$10),E3226))</f>
        <v>0</v>
      </c>
      <c r="Q3226" s="8">
        <f>IF(K3226&lt;&gt;"是",0,P3226*税费设置!$B$8)</f>
        <v>0</v>
      </c>
      <c r="R3226" s="8">
        <f>IF(K3226&lt;&gt;"是",0,P3226*税费设置!$B$9)</f>
        <v>0</v>
      </c>
      <c r="S3226" s="8">
        <f t="shared" si="356"/>
        <v>0</v>
      </c>
    </row>
    <row r="3227" spans="1:19" ht="13.9">
      <c r="A3227" s="6" t="str">
        <f>IF(总支出!A3227="","",总支出!A3227)</f>
        <v/>
      </c>
      <c r="B3227" s="7" t="str">
        <f>IF(总支出!B3227="","",总支出!B3227)</f>
        <v/>
      </c>
      <c r="C3227" s="6" t="str">
        <f t="shared" si="350"/>
        <v/>
      </c>
      <c r="D3227" s="6" t="str">
        <f>IF(总支出!C3227="","",总支出!C3227)</f>
        <v/>
      </c>
      <c r="E3227" s="8" t="str">
        <f>IF(总支出!D3227="","",总支出!D3227)</f>
        <v/>
      </c>
      <c r="F3227" s="6" t="str">
        <f>IF(总支出!E3227="","",总支出!E3227)</f>
        <v/>
      </c>
      <c r="G3227" s="6" t="str">
        <f>IF(总支出!H3227="","",总支出!H3227)</f>
        <v/>
      </c>
      <c r="H3227" s="6" t="str">
        <f>IF(总支出!I3227="","自动",总支出!I3227)</f>
        <v>自动</v>
      </c>
      <c r="I3227" s="6" t="str">
        <f>IF(F3227="","",IFERROR(VLOOKUP(F3227,税费设置!$A$15:$B$27,2,FALSE),"含税不明"))</f>
        <v/>
      </c>
      <c r="J3227" s="6" t="str">
        <f t="shared" si="351"/>
        <v/>
      </c>
      <c r="K3227" s="6" t="str">
        <f>IF(AND(税费设置!$B$5="是",G3227="个人支出",J3227="应税"),"是","否")</f>
        <v>否</v>
      </c>
      <c r="L3227" s="8">
        <f t="shared" si="352"/>
        <v>0</v>
      </c>
      <c r="M3227" s="8">
        <f t="shared" si="353"/>
        <v>0</v>
      </c>
      <c r="N3227" s="8">
        <f t="shared" si="354"/>
        <v>0</v>
      </c>
      <c r="O3227" s="8">
        <f t="shared" si="355"/>
        <v>0</v>
      </c>
      <c r="P3227" s="8">
        <f>IF(K3227&lt;&gt;"是",0,IF(税费设置!$B$6="是",E3227/(1+税费设置!$B$10),E3227))</f>
        <v>0</v>
      </c>
      <c r="Q3227" s="8">
        <f>IF(K3227&lt;&gt;"是",0,P3227*税费设置!$B$8)</f>
        <v>0</v>
      </c>
      <c r="R3227" s="8">
        <f>IF(K3227&lt;&gt;"是",0,P3227*税费设置!$B$9)</f>
        <v>0</v>
      </c>
      <c r="S3227" s="8">
        <f t="shared" si="356"/>
        <v>0</v>
      </c>
    </row>
    <row r="3228" spans="1:19" ht="13.9">
      <c r="A3228" s="6" t="str">
        <f>IF(总支出!A3228="","",总支出!A3228)</f>
        <v/>
      </c>
      <c r="B3228" s="7" t="str">
        <f>IF(总支出!B3228="","",总支出!B3228)</f>
        <v/>
      </c>
      <c r="C3228" s="6" t="str">
        <f t="shared" si="350"/>
        <v/>
      </c>
      <c r="D3228" s="6" t="str">
        <f>IF(总支出!C3228="","",总支出!C3228)</f>
        <v/>
      </c>
      <c r="E3228" s="8" t="str">
        <f>IF(总支出!D3228="","",总支出!D3228)</f>
        <v/>
      </c>
      <c r="F3228" s="6" t="str">
        <f>IF(总支出!E3228="","",总支出!E3228)</f>
        <v/>
      </c>
      <c r="G3228" s="6" t="str">
        <f>IF(总支出!H3228="","",总支出!H3228)</f>
        <v/>
      </c>
      <c r="H3228" s="6" t="str">
        <f>IF(总支出!I3228="","自动",总支出!I3228)</f>
        <v>自动</v>
      </c>
      <c r="I3228" s="6" t="str">
        <f>IF(F3228="","",IFERROR(VLOOKUP(F3228,税费设置!$A$15:$B$27,2,FALSE),"含税不明"))</f>
        <v/>
      </c>
      <c r="J3228" s="6" t="str">
        <f t="shared" si="351"/>
        <v/>
      </c>
      <c r="K3228" s="6" t="str">
        <f>IF(AND(税费设置!$B$5="是",G3228="个人支出",J3228="应税"),"是","否")</f>
        <v>否</v>
      </c>
      <c r="L3228" s="8">
        <f t="shared" si="352"/>
        <v>0</v>
      </c>
      <c r="M3228" s="8">
        <f t="shared" si="353"/>
        <v>0</v>
      </c>
      <c r="N3228" s="8">
        <f t="shared" si="354"/>
        <v>0</v>
      </c>
      <c r="O3228" s="8">
        <f t="shared" si="355"/>
        <v>0</v>
      </c>
      <c r="P3228" s="8">
        <f>IF(K3228&lt;&gt;"是",0,IF(税费设置!$B$6="是",E3228/(1+税费设置!$B$10),E3228))</f>
        <v>0</v>
      </c>
      <c r="Q3228" s="8">
        <f>IF(K3228&lt;&gt;"是",0,P3228*税费设置!$B$8)</f>
        <v>0</v>
      </c>
      <c r="R3228" s="8">
        <f>IF(K3228&lt;&gt;"是",0,P3228*税费设置!$B$9)</f>
        <v>0</v>
      </c>
      <c r="S3228" s="8">
        <f t="shared" si="356"/>
        <v>0</v>
      </c>
    </row>
    <row r="3229" spans="1:19" ht="13.9">
      <c r="A3229" s="6" t="str">
        <f>IF(总支出!A3229="","",总支出!A3229)</f>
        <v/>
      </c>
      <c r="B3229" s="7" t="str">
        <f>IF(总支出!B3229="","",总支出!B3229)</f>
        <v/>
      </c>
      <c r="C3229" s="6" t="str">
        <f t="shared" si="350"/>
        <v/>
      </c>
      <c r="D3229" s="6" t="str">
        <f>IF(总支出!C3229="","",总支出!C3229)</f>
        <v/>
      </c>
      <c r="E3229" s="8" t="str">
        <f>IF(总支出!D3229="","",总支出!D3229)</f>
        <v/>
      </c>
      <c r="F3229" s="6" t="str">
        <f>IF(总支出!E3229="","",总支出!E3229)</f>
        <v/>
      </c>
      <c r="G3229" s="6" t="str">
        <f>IF(总支出!H3229="","",总支出!H3229)</f>
        <v/>
      </c>
      <c r="H3229" s="6" t="str">
        <f>IF(总支出!I3229="","自动",总支出!I3229)</f>
        <v>自动</v>
      </c>
      <c r="I3229" s="6" t="str">
        <f>IF(F3229="","",IFERROR(VLOOKUP(F3229,税费设置!$A$15:$B$27,2,FALSE),"含税不明"))</f>
        <v/>
      </c>
      <c r="J3229" s="6" t="str">
        <f t="shared" si="351"/>
        <v/>
      </c>
      <c r="K3229" s="6" t="str">
        <f>IF(AND(税费设置!$B$5="是",G3229="个人支出",J3229="应税"),"是","否")</f>
        <v>否</v>
      </c>
      <c r="L3229" s="8">
        <f t="shared" si="352"/>
        <v>0</v>
      </c>
      <c r="M3229" s="8">
        <f t="shared" si="353"/>
        <v>0</v>
      </c>
      <c r="N3229" s="8">
        <f t="shared" si="354"/>
        <v>0</v>
      </c>
      <c r="O3229" s="8">
        <f t="shared" si="355"/>
        <v>0</v>
      </c>
      <c r="P3229" s="8">
        <f>IF(K3229&lt;&gt;"是",0,IF(税费设置!$B$6="是",E3229/(1+税费设置!$B$10),E3229))</f>
        <v>0</v>
      </c>
      <c r="Q3229" s="8">
        <f>IF(K3229&lt;&gt;"是",0,P3229*税费设置!$B$8)</f>
        <v>0</v>
      </c>
      <c r="R3229" s="8">
        <f>IF(K3229&lt;&gt;"是",0,P3229*税费设置!$B$9)</f>
        <v>0</v>
      </c>
      <c r="S3229" s="8">
        <f t="shared" si="356"/>
        <v>0</v>
      </c>
    </row>
    <row r="3230" spans="1:19" ht="13.9">
      <c r="A3230" s="6" t="str">
        <f>IF(总支出!A3230="","",总支出!A3230)</f>
        <v/>
      </c>
      <c r="B3230" s="7" t="str">
        <f>IF(总支出!B3230="","",总支出!B3230)</f>
        <v/>
      </c>
      <c r="C3230" s="6" t="str">
        <f t="shared" si="350"/>
        <v/>
      </c>
      <c r="D3230" s="6" t="str">
        <f>IF(总支出!C3230="","",总支出!C3230)</f>
        <v/>
      </c>
      <c r="E3230" s="8" t="str">
        <f>IF(总支出!D3230="","",总支出!D3230)</f>
        <v/>
      </c>
      <c r="F3230" s="6" t="str">
        <f>IF(总支出!E3230="","",总支出!E3230)</f>
        <v/>
      </c>
      <c r="G3230" s="6" t="str">
        <f>IF(总支出!H3230="","",总支出!H3230)</f>
        <v/>
      </c>
      <c r="H3230" s="6" t="str">
        <f>IF(总支出!I3230="","自动",总支出!I3230)</f>
        <v>自动</v>
      </c>
      <c r="I3230" s="6" t="str">
        <f>IF(F3230="","",IFERROR(VLOOKUP(F3230,税费设置!$A$15:$B$27,2,FALSE),"含税不明"))</f>
        <v/>
      </c>
      <c r="J3230" s="6" t="str">
        <f t="shared" si="351"/>
        <v/>
      </c>
      <c r="K3230" s="6" t="str">
        <f>IF(AND(税费设置!$B$5="是",G3230="个人支出",J3230="应税"),"是","否")</f>
        <v>否</v>
      </c>
      <c r="L3230" s="8">
        <f t="shared" si="352"/>
        <v>0</v>
      </c>
      <c r="M3230" s="8">
        <f t="shared" si="353"/>
        <v>0</v>
      </c>
      <c r="N3230" s="8">
        <f t="shared" si="354"/>
        <v>0</v>
      </c>
      <c r="O3230" s="8">
        <f t="shared" si="355"/>
        <v>0</v>
      </c>
      <c r="P3230" s="8">
        <f>IF(K3230&lt;&gt;"是",0,IF(税费设置!$B$6="是",E3230/(1+税费设置!$B$10),E3230))</f>
        <v>0</v>
      </c>
      <c r="Q3230" s="8">
        <f>IF(K3230&lt;&gt;"是",0,P3230*税费设置!$B$8)</f>
        <v>0</v>
      </c>
      <c r="R3230" s="8">
        <f>IF(K3230&lt;&gt;"是",0,P3230*税费设置!$B$9)</f>
        <v>0</v>
      </c>
      <c r="S3230" s="8">
        <f t="shared" si="356"/>
        <v>0</v>
      </c>
    </row>
    <row r="3231" spans="1:19" ht="13.9">
      <c r="A3231" s="6" t="str">
        <f>IF(总支出!A3231="","",总支出!A3231)</f>
        <v/>
      </c>
      <c r="B3231" s="7" t="str">
        <f>IF(总支出!B3231="","",总支出!B3231)</f>
        <v/>
      </c>
      <c r="C3231" s="6" t="str">
        <f t="shared" si="350"/>
        <v/>
      </c>
      <c r="D3231" s="6" t="str">
        <f>IF(总支出!C3231="","",总支出!C3231)</f>
        <v/>
      </c>
      <c r="E3231" s="8" t="str">
        <f>IF(总支出!D3231="","",总支出!D3231)</f>
        <v/>
      </c>
      <c r="F3231" s="6" t="str">
        <f>IF(总支出!E3231="","",总支出!E3231)</f>
        <v/>
      </c>
      <c r="G3231" s="6" t="str">
        <f>IF(总支出!H3231="","",总支出!H3231)</f>
        <v/>
      </c>
      <c r="H3231" s="6" t="str">
        <f>IF(总支出!I3231="","自动",总支出!I3231)</f>
        <v>自动</v>
      </c>
      <c r="I3231" s="6" t="str">
        <f>IF(F3231="","",IFERROR(VLOOKUP(F3231,税费设置!$A$15:$B$27,2,FALSE),"含税不明"))</f>
        <v/>
      </c>
      <c r="J3231" s="6" t="str">
        <f t="shared" si="351"/>
        <v/>
      </c>
      <c r="K3231" s="6" t="str">
        <f>IF(AND(税费设置!$B$5="是",G3231="个人支出",J3231="应税"),"是","否")</f>
        <v>否</v>
      </c>
      <c r="L3231" s="8">
        <f t="shared" si="352"/>
        <v>0</v>
      </c>
      <c r="M3231" s="8">
        <f t="shared" si="353"/>
        <v>0</v>
      </c>
      <c r="N3231" s="8">
        <f t="shared" si="354"/>
        <v>0</v>
      </c>
      <c r="O3231" s="8">
        <f t="shared" si="355"/>
        <v>0</v>
      </c>
      <c r="P3231" s="8">
        <f>IF(K3231&lt;&gt;"是",0,IF(税费设置!$B$6="是",E3231/(1+税费设置!$B$10),E3231))</f>
        <v>0</v>
      </c>
      <c r="Q3231" s="8">
        <f>IF(K3231&lt;&gt;"是",0,P3231*税费设置!$B$8)</f>
        <v>0</v>
      </c>
      <c r="R3231" s="8">
        <f>IF(K3231&lt;&gt;"是",0,P3231*税费设置!$B$9)</f>
        <v>0</v>
      </c>
      <c r="S3231" s="8">
        <f t="shared" si="356"/>
        <v>0</v>
      </c>
    </row>
    <row r="3232" spans="1:19" ht="13.9">
      <c r="A3232" s="6" t="str">
        <f>IF(总支出!A3232="","",总支出!A3232)</f>
        <v/>
      </c>
      <c r="B3232" s="7" t="str">
        <f>IF(总支出!B3232="","",总支出!B3232)</f>
        <v/>
      </c>
      <c r="C3232" s="6" t="str">
        <f t="shared" si="350"/>
        <v/>
      </c>
      <c r="D3232" s="6" t="str">
        <f>IF(总支出!C3232="","",总支出!C3232)</f>
        <v/>
      </c>
      <c r="E3232" s="8" t="str">
        <f>IF(总支出!D3232="","",总支出!D3232)</f>
        <v/>
      </c>
      <c r="F3232" s="6" t="str">
        <f>IF(总支出!E3232="","",总支出!E3232)</f>
        <v/>
      </c>
      <c r="G3232" s="6" t="str">
        <f>IF(总支出!H3232="","",总支出!H3232)</f>
        <v/>
      </c>
      <c r="H3232" s="6" t="str">
        <f>IF(总支出!I3232="","自动",总支出!I3232)</f>
        <v>自动</v>
      </c>
      <c r="I3232" s="6" t="str">
        <f>IF(F3232="","",IFERROR(VLOOKUP(F3232,税费设置!$A$15:$B$27,2,FALSE),"含税不明"))</f>
        <v/>
      </c>
      <c r="J3232" s="6" t="str">
        <f t="shared" si="351"/>
        <v/>
      </c>
      <c r="K3232" s="6" t="str">
        <f>IF(AND(税费设置!$B$5="是",G3232="个人支出",J3232="应税"),"是","否")</f>
        <v>否</v>
      </c>
      <c r="L3232" s="8">
        <f t="shared" si="352"/>
        <v>0</v>
      </c>
      <c r="M3232" s="8">
        <f t="shared" si="353"/>
        <v>0</v>
      </c>
      <c r="N3232" s="8">
        <f t="shared" si="354"/>
        <v>0</v>
      </c>
      <c r="O3232" s="8">
        <f t="shared" si="355"/>
        <v>0</v>
      </c>
      <c r="P3232" s="8">
        <f>IF(K3232&lt;&gt;"是",0,IF(税费设置!$B$6="是",E3232/(1+税费设置!$B$10),E3232))</f>
        <v>0</v>
      </c>
      <c r="Q3232" s="8">
        <f>IF(K3232&lt;&gt;"是",0,P3232*税费设置!$B$8)</f>
        <v>0</v>
      </c>
      <c r="R3232" s="8">
        <f>IF(K3232&lt;&gt;"是",0,P3232*税费设置!$B$9)</f>
        <v>0</v>
      </c>
      <c r="S3232" s="8">
        <f t="shared" si="356"/>
        <v>0</v>
      </c>
    </row>
    <row r="3233" spans="1:19" ht="13.9">
      <c r="A3233" s="6" t="str">
        <f>IF(总支出!A3233="","",总支出!A3233)</f>
        <v/>
      </c>
      <c r="B3233" s="7" t="str">
        <f>IF(总支出!B3233="","",总支出!B3233)</f>
        <v/>
      </c>
      <c r="C3233" s="6" t="str">
        <f t="shared" si="350"/>
        <v/>
      </c>
      <c r="D3233" s="6" t="str">
        <f>IF(总支出!C3233="","",总支出!C3233)</f>
        <v/>
      </c>
      <c r="E3233" s="8" t="str">
        <f>IF(总支出!D3233="","",总支出!D3233)</f>
        <v/>
      </c>
      <c r="F3233" s="6" t="str">
        <f>IF(总支出!E3233="","",总支出!E3233)</f>
        <v/>
      </c>
      <c r="G3233" s="6" t="str">
        <f>IF(总支出!H3233="","",总支出!H3233)</f>
        <v/>
      </c>
      <c r="H3233" s="6" t="str">
        <f>IF(总支出!I3233="","自动",总支出!I3233)</f>
        <v>自动</v>
      </c>
      <c r="I3233" s="6" t="str">
        <f>IF(F3233="","",IFERROR(VLOOKUP(F3233,税费设置!$A$15:$B$27,2,FALSE),"含税不明"))</f>
        <v/>
      </c>
      <c r="J3233" s="6" t="str">
        <f t="shared" si="351"/>
        <v/>
      </c>
      <c r="K3233" s="6" t="str">
        <f>IF(AND(税费设置!$B$5="是",G3233="个人支出",J3233="应税"),"是","否")</f>
        <v>否</v>
      </c>
      <c r="L3233" s="8">
        <f t="shared" si="352"/>
        <v>0</v>
      </c>
      <c r="M3233" s="8">
        <f t="shared" si="353"/>
        <v>0</v>
      </c>
      <c r="N3233" s="8">
        <f t="shared" si="354"/>
        <v>0</v>
      </c>
      <c r="O3233" s="8">
        <f t="shared" si="355"/>
        <v>0</v>
      </c>
      <c r="P3233" s="8">
        <f>IF(K3233&lt;&gt;"是",0,IF(税费设置!$B$6="是",E3233/(1+税费设置!$B$10),E3233))</f>
        <v>0</v>
      </c>
      <c r="Q3233" s="8">
        <f>IF(K3233&lt;&gt;"是",0,P3233*税费设置!$B$8)</f>
        <v>0</v>
      </c>
      <c r="R3233" s="8">
        <f>IF(K3233&lt;&gt;"是",0,P3233*税费设置!$B$9)</f>
        <v>0</v>
      </c>
      <c r="S3233" s="8">
        <f t="shared" si="356"/>
        <v>0</v>
      </c>
    </row>
    <row r="3234" spans="1:19" ht="13.9">
      <c r="A3234" s="6" t="str">
        <f>IF(总支出!A3234="","",总支出!A3234)</f>
        <v/>
      </c>
      <c r="B3234" s="7" t="str">
        <f>IF(总支出!B3234="","",总支出!B3234)</f>
        <v/>
      </c>
      <c r="C3234" s="6" t="str">
        <f t="shared" si="350"/>
        <v/>
      </c>
      <c r="D3234" s="6" t="str">
        <f>IF(总支出!C3234="","",总支出!C3234)</f>
        <v/>
      </c>
      <c r="E3234" s="8" t="str">
        <f>IF(总支出!D3234="","",总支出!D3234)</f>
        <v/>
      </c>
      <c r="F3234" s="6" t="str">
        <f>IF(总支出!E3234="","",总支出!E3234)</f>
        <v/>
      </c>
      <c r="G3234" s="6" t="str">
        <f>IF(总支出!H3234="","",总支出!H3234)</f>
        <v/>
      </c>
      <c r="H3234" s="6" t="str">
        <f>IF(总支出!I3234="","自动",总支出!I3234)</f>
        <v>自动</v>
      </c>
      <c r="I3234" s="6" t="str">
        <f>IF(F3234="","",IFERROR(VLOOKUP(F3234,税费设置!$A$15:$B$27,2,FALSE),"含税不明"))</f>
        <v/>
      </c>
      <c r="J3234" s="6" t="str">
        <f t="shared" si="351"/>
        <v/>
      </c>
      <c r="K3234" s="6" t="str">
        <f>IF(AND(税费设置!$B$5="是",G3234="个人支出",J3234="应税"),"是","否")</f>
        <v>否</v>
      </c>
      <c r="L3234" s="8">
        <f t="shared" si="352"/>
        <v>0</v>
      </c>
      <c r="M3234" s="8">
        <f t="shared" si="353"/>
        <v>0</v>
      </c>
      <c r="N3234" s="8">
        <f t="shared" si="354"/>
        <v>0</v>
      </c>
      <c r="O3234" s="8">
        <f t="shared" si="355"/>
        <v>0</v>
      </c>
      <c r="P3234" s="8">
        <f>IF(K3234&lt;&gt;"是",0,IF(税费设置!$B$6="是",E3234/(1+税费设置!$B$10),E3234))</f>
        <v>0</v>
      </c>
      <c r="Q3234" s="8">
        <f>IF(K3234&lt;&gt;"是",0,P3234*税费设置!$B$8)</f>
        <v>0</v>
      </c>
      <c r="R3234" s="8">
        <f>IF(K3234&lt;&gt;"是",0,P3234*税费设置!$B$9)</f>
        <v>0</v>
      </c>
      <c r="S3234" s="8">
        <f t="shared" si="356"/>
        <v>0</v>
      </c>
    </row>
    <row r="3235" spans="1:19" ht="13.9">
      <c r="A3235" s="6" t="str">
        <f>IF(总支出!A3235="","",总支出!A3235)</f>
        <v/>
      </c>
      <c r="B3235" s="7" t="str">
        <f>IF(总支出!B3235="","",总支出!B3235)</f>
        <v/>
      </c>
      <c r="C3235" s="6" t="str">
        <f t="shared" si="350"/>
        <v/>
      </c>
      <c r="D3235" s="6" t="str">
        <f>IF(总支出!C3235="","",总支出!C3235)</f>
        <v/>
      </c>
      <c r="E3235" s="8" t="str">
        <f>IF(总支出!D3235="","",总支出!D3235)</f>
        <v/>
      </c>
      <c r="F3235" s="6" t="str">
        <f>IF(总支出!E3235="","",总支出!E3235)</f>
        <v/>
      </c>
      <c r="G3235" s="6" t="str">
        <f>IF(总支出!H3235="","",总支出!H3235)</f>
        <v/>
      </c>
      <c r="H3235" s="6" t="str">
        <f>IF(总支出!I3235="","自动",总支出!I3235)</f>
        <v>自动</v>
      </c>
      <c r="I3235" s="6" t="str">
        <f>IF(F3235="","",IFERROR(VLOOKUP(F3235,税费设置!$A$15:$B$27,2,FALSE),"含税不明"))</f>
        <v/>
      </c>
      <c r="J3235" s="6" t="str">
        <f t="shared" si="351"/>
        <v/>
      </c>
      <c r="K3235" s="6" t="str">
        <f>IF(AND(税费设置!$B$5="是",G3235="个人支出",J3235="应税"),"是","否")</f>
        <v>否</v>
      </c>
      <c r="L3235" s="8">
        <f t="shared" si="352"/>
        <v>0</v>
      </c>
      <c r="M3235" s="8">
        <f t="shared" si="353"/>
        <v>0</v>
      </c>
      <c r="N3235" s="8">
        <f t="shared" si="354"/>
        <v>0</v>
      </c>
      <c r="O3235" s="8">
        <f t="shared" si="355"/>
        <v>0</v>
      </c>
      <c r="P3235" s="8">
        <f>IF(K3235&lt;&gt;"是",0,IF(税费设置!$B$6="是",E3235/(1+税费设置!$B$10),E3235))</f>
        <v>0</v>
      </c>
      <c r="Q3235" s="8">
        <f>IF(K3235&lt;&gt;"是",0,P3235*税费设置!$B$8)</f>
        <v>0</v>
      </c>
      <c r="R3235" s="8">
        <f>IF(K3235&lt;&gt;"是",0,P3235*税费设置!$B$9)</f>
        <v>0</v>
      </c>
      <c r="S3235" s="8">
        <f t="shared" si="356"/>
        <v>0</v>
      </c>
    </row>
    <row r="3236" spans="1:19" ht="13.9">
      <c r="A3236" s="6" t="str">
        <f>IF(总支出!A3236="","",总支出!A3236)</f>
        <v/>
      </c>
      <c r="B3236" s="7" t="str">
        <f>IF(总支出!B3236="","",总支出!B3236)</f>
        <v/>
      </c>
      <c r="C3236" s="6" t="str">
        <f t="shared" si="350"/>
        <v/>
      </c>
      <c r="D3236" s="6" t="str">
        <f>IF(总支出!C3236="","",总支出!C3236)</f>
        <v/>
      </c>
      <c r="E3236" s="8" t="str">
        <f>IF(总支出!D3236="","",总支出!D3236)</f>
        <v/>
      </c>
      <c r="F3236" s="6" t="str">
        <f>IF(总支出!E3236="","",总支出!E3236)</f>
        <v/>
      </c>
      <c r="G3236" s="6" t="str">
        <f>IF(总支出!H3236="","",总支出!H3236)</f>
        <v/>
      </c>
      <c r="H3236" s="6" t="str">
        <f>IF(总支出!I3236="","自动",总支出!I3236)</f>
        <v>自动</v>
      </c>
      <c r="I3236" s="6" t="str">
        <f>IF(F3236="","",IFERROR(VLOOKUP(F3236,税费设置!$A$15:$B$27,2,FALSE),"含税不明"))</f>
        <v/>
      </c>
      <c r="J3236" s="6" t="str">
        <f t="shared" si="351"/>
        <v/>
      </c>
      <c r="K3236" s="6" t="str">
        <f>IF(AND(税费设置!$B$5="是",G3236="个人支出",J3236="应税"),"是","否")</f>
        <v>否</v>
      </c>
      <c r="L3236" s="8">
        <f t="shared" si="352"/>
        <v>0</v>
      </c>
      <c r="M3236" s="8">
        <f t="shared" si="353"/>
        <v>0</v>
      </c>
      <c r="N3236" s="8">
        <f t="shared" si="354"/>
        <v>0</v>
      </c>
      <c r="O3236" s="8">
        <f t="shared" si="355"/>
        <v>0</v>
      </c>
      <c r="P3236" s="8">
        <f>IF(K3236&lt;&gt;"是",0,IF(税费设置!$B$6="是",E3236/(1+税费设置!$B$10),E3236))</f>
        <v>0</v>
      </c>
      <c r="Q3236" s="8">
        <f>IF(K3236&lt;&gt;"是",0,P3236*税费设置!$B$8)</f>
        <v>0</v>
      </c>
      <c r="R3236" s="8">
        <f>IF(K3236&lt;&gt;"是",0,P3236*税费设置!$B$9)</f>
        <v>0</v>
      </c>
      <c r="S3236" s="8">
        <f t="shared" si="356"/>
        <v>0</v>
      </c>
    </row>
    <row r="3237" spans="1:19" ht="13.9">
      <c r="A3237" s="6" t="str">
        <f>IF(总支出!A3237="","",总支出!A3237)</f>
        <v/>
      </c>
      <c r="B3237" s="7" t="str">
        <f>IF(总支出!B3237="","",总支出!B3237)</f>
        <v/>
      </c>
      <c r="C3237" s="6" t="str">
        <f t="shared" si="350"/>
        <v/>
      </c>
      <c r="D3237" s="6" t="str">
        <f>IF(总支出!C3237="","",总支出!C3237)</f>
        <v/>
      </c>
      <c r="E3237" s="8" t="str">
        <f>IF(总支出!D3237="","",总支出!D3237)</f>
        <v/>
      </c>
      <c r="F3237" s="6" t="str">
        <f>IF(总支出!E3237="","",总支出!E3237)</f>
        <v/>
      </c>
      <c r="G3237" s="6" t="str">
        <f>IF(总支出!H3237="","",总支出!H3237)</f>
        <v/>
      </c>
      <c r="H3237" s="6" t="str">
        <f>IF(总支出!I3237="","自动",总支出!I3237)</f>
        <v>自动</v>
      </c>
      <c r="I3237" s="6" t="str">
        <f>IF(F3237="","",IFERROR(VLOOKUP(F3237,税费设置!$A$15:$B$27,2,FALSE),"含税不明"))</f>
        <v/>
      </c>
      <c r="J3237" s="6" t="str">
        <f t="shared" si="351"/>
        <v/>
      </c>
      <c r="K3237" s="6" t="str">
        <f>IF(AND(税费设置!$B$5="是",G3237="个人支出",J3237="应税"),"是","否")</f>
        <v>否</v>
      </c>
      <c r="L3237" s="8">
        <f t="shared" si="352"/>
        <v>0</v>
      </c>
      <c r="M3237" s="8">
        <f t="shared" si="353"/>
        <v>0</v>
      </c>
      <c r="N3237" s="8">
        <f t="shared" si="354"/>
        <v>0</v>
      </c>
      <c r="O3237" s="8">
        <f t="shared" si="355"/>
        <v>0</v>
      </c>
      <c r="P3237" s="8">
        <f>IF(K3237&lt;&gt;"是",0,IF(税费设置!$B$6="是",E3237/(1+税费设置!$B$10),E3237))</f>
        <v>0</v>
      </c>
      <c r="Q3237" s="8">
        <f>IF(K3237&lt;&gt;"是",0,P3237*税费设置!$B$8)</f>
        <v>0</v>
      </c>
      <c r="R3237" s="8">
        <f>IF(K3237&lt;&gt;"是",0,P3237*税费设置!$B$9)</f>
        <v>0</v>
      </c>
      <c r="S3237" s="8">
        <f t="shared" si="356"/>
        <v>0</v>
      </c>
    </row>
    <row r="3238" spans="1:19" ht="13.9">
      <c r="A3238" s="6" t="str">
        <f>IF(总支出!A3238="","",总支出!A3238)</f>
        <v/>
      </c>
      <c r="B3238" s="7" t="str">
        <f>IF(总支出!B3238="","",总支出!B3238)</f>
        <v/>
      </c>
      <c r="C3238" s="6" t="str">
        <f t="shared" si="350"/>
        <v/>
      </c>
      <c r="D3238" s="6" t="str">
        <f>IF(总支出!C3238="","",总支出!C3238)</f>
        <v/>
      </c>
      <c r="E3238" s="8" t="str">
        <f>IF(总支出!D3238="","",总支出!D3238)</f>
        <v/>
      </c>
      <c r="F3238" s="6" t="str">
        <f>IF(总支出!E3238="","",总支出!E3238)</f>
        <v/>
      </c>
      <c r="G3238" s="6" t="str">
        <f>IF(总支出!H3238="","",总支出!H3238)</f>
        <v/>
      </c>
      <c r="H3238" s="6" t="str">
        <f>IF(总支出!I3238="","自动",总支出!I3238)</f>
        <v>自动</v>
      </c>
      <c r="I3238" s="6" t="str">
        <f>IF(F3238="","",IFERROR(VLOOKUP(F3238,税费设置!$A$15:$B$27,2,FALSE),"含税不明"))</f>
        <v/>
      </c>
      <c r="J3238" s="6" t="str">
        <f t="shared" si="351"/>
        <v/>
      </c>
      <c r="K3238" s="6" t="str">
        <f>IF(AND(税费设置!$B$5="是",G3238="个人支出",J3238="应税"),"是","否")</f>
        <v>否</v>
      </c>
      <c r="L3238" s="8">
        <f t="shared" si="352"/>
        <v>0</v>
      </c>
      <c r="M3238" s="8">
        <f t="shared" si="353"/>
        <v>0</v>
      </c>
      <c r="N3238" s="8">
        <f t="shared" si="354"/>
        <v>0</v>
      </c>
      <c r="O3238" s="8">
        <f t="shared" si="355"/>
        <v>0</v>
      </c>
      <c r="P3238" s="8">
        <f>IF(K3238&lt;&gt;"是",0,IF(税费设置!$B$6="是",E3238/(1+税费设置!$B$10),E3238))</f>
        <v>0</v>
      </c>
      <c r="Q3238" s="8">
        <f>IF(K3238&lt;&gt;"是",0,P3238*税费设置!$B$8)</f>
        <v>0</v>
      </c>
      <c r="R3238" s="8">
        <f>IF(K3238&lt;&gt;"是",0,P3238*税费设置!$B$9)</f>
        <v>0</v>
      </c>
      <c r="S3238" s="8">
        <f t="shared" si="356"/>
        <v>0</v>
      </c>
    </row>
    <row r="3239" spans="1:19" ht="13.9">
      <c r="A3239" s="6" t="str">
        <f>IF(总支出!A3239="","",总支出!A3239)</f>
        <v/>
      </c>
      <c r="B3239" s="7" t="str">
        <f>IF(总支出!B3239="","",总支出!B3239)</f>
        <v/>
      </c>
      <c r="C3239" s="6" t="str">
        <f t="shared" si="350"/>
        <v/>
      </c>
      <c r="D3239" s="6" t="str">
        <f>IF(总支出!C3239="","",总支出!C3239)</f>
        <v/>
      </c>
      <c r="E3239" s="8" t="str">
        <f>IF(总支出!D3239="","",总支出!D3239)</f>
        <v/>
      </c>
      <c r="F3239" s="6" t="str">
        <f>IF(总支出!E3239="","",总支出!E3239)</f>
        <v/>
      </c>
      <c r="G3239" s="6" t="str">
        <f>IF(总支出!H3239="","",总支出!H3239)</f>
        <v/>
      </c>
      <c r="H3239" s="6" t="str">
        <f>IF(总支出!I3239="","自动",总支出!I3239)</f>
        <v>自动</v>
      </c>
      <c r="I3239" s="6" t="str">
        <f>IF(F3239="","",IFERROR(VLOOKUP(F3239,税费设置!$A$15:$B$27,2,FALSE),"含税不明"))</f>
        <v/>
      </c>
      <c r="J3239" s="6" t="str">
        <f t="shared" si="351"/>
        <v/>
      </c>
      <c r="K3239" s="6" t="str">
        <f>IF(AND(税费设置!$B$5="是",G3239="个人支出",J3239="应税"),"是","否")</f>
        <v>否</v>
      </c>
      <c r="L3239" s="8">
        <f t="shared" si="352"/>
        <v>0</v>
      </c>
      <c r="M3239" s="8">
        <f t="shared" si="353"/>
        <v>0</v>
      </c>
      <c r="N3239" s="8">
        <f t="shared" si="354"/>
        <v>0</v>
      </c>
      <c r="O3239" s="8">
        <f t="shared" si="355"/>
        <v>0</v>
      </c>
      <c r="P3239" s="8">
        <f>IF(K3239&lt;&gt;"是",0,IF(税费设置!$B$6="是",E3239/(1+税费设置!$B$10),E3239))</f>
        <v>0</v>
      </c>
      <c r="Q3239" s="8">
        <f>IF(K3239&lt;&gt;"是",0,P3239*税费设置!$B$8)</f>
        <v>0</v>
      </c>
      <c r="R3239" s="8">
        <f>IF(K3239&lt;&gt;"是",0,P3239*税费设置!$B$9)</f>
        <v>0</v>
      </c>
      <c r="S3239" s="8">
        <f t="shared" si="356"/>
        <v>0</v>
      </c>
    </row>
    <row r="3240" spans="1:19" ht="13.9">
      <c r="A3240" s="6" t="str">
        <f>IF(总支出!A3240="","",总支出!A3240)</f>
        <v/>
      </c>
      <c r="B3240" s="7" t="str">
        <f>IF(总支出!B3240="","",总支出!B3240)</f>
        <v/>
      </c>
      <c r="C3240" s="6" t="str">
        <f t="shared" si="350"/>
        <v/>
      </c>
      <c r="D3240" s="6" t="str">
        <f>IF(总支出!C3240="","",总支出!C3240)</f>
        <v/>
      </c>
      <c r="E3240" s="8" t="str">
        <f>IF(总支出!D3240="","",总支出!D3240)</f>
        <v/>
      </c>
      <c r="F3240" s="6" t="str">
        <f>IF(总支出!E3240="","",总支出!E3240)</f>
        <v/>
      </c>
      <c r="G3240" s="6" t="str">
        <f>IF(总支出!H3240="","",总支出!H3240)</f>
        <v/>
      </c>
      <c r="H3240" s="6" t="str">
        <f>IF(总支出!I3240="","自动",总支出!I3240)</f>
        <v>自动</v>
      </c>
      <c r="I3240" s="6" t="str">
        <f>IF(F3240="","",IFERROR(VLOOKUP(F3240,税费设置!$A$15:$B$27,2,FALSE),"含税不明"))</f>
        <v/>
      </c>
      <c r="J3240" s="6" t="str">
        <f t="shared" si="351"/>
        <v/>
      </c>
      <c r="K3240" s="6" t="str">
        <f>IF(AND(税费设置!$B$5="是",G3240="个人支出",J3240="应税"),"是","否")</f>
        <v>否</v>
      </c>
      <c r="L3240" s="8">
        <f t="shared" si="352"/>
        <v>0</v>
      </c>
      <c r="M3240" s="8">
        <f t="shared" si="353"/>
        <v>0</v>
      </c>
      <c r="N3240" s="8">
        <f t="shared" si="354"/>
        <v>0</v>
      </c>
      <c r="O3240" s="8">
        <f t="shared" si="355"/>
        <v>0</v>
      </c>
      <c r="P3240" s="8">
        <f>IF(K3240&lt;&gt;"是",0,IF(税费设置!$B$6="是",E3240/(1+税费设置!$B$10),E3240))</f>
        <v>0</v>
      </c>
      <c r="Q3240" s="8">
        <f>IF(K3240&lt;&gt;"是",0,P3240*税费设置!$B$8)</f>
        <v>0</v>
      </c>
      <c r="R3240" s="8">
        <f>IF(K3240&lt;&gt;"是",0,P3240*税费设置!$B$9)</f>
        <v>0</v>
      </c>
      <c r="S3240" s="8">
        <f t="shared" si="356"/>
        <v>0</v>
      </c>
    </row>
    <row r="3241" spans="1:19" ht="13.9">
      <c r="A3241" s="6" t="str">
        <f>IF(总支出!A3241="","",总支出!A3241)</f>
        <v/>
      </c>
      <c r="B3241" s="7" t="str">
        <f>IF(总支出!B3241="","",总支出!B3241)</f>
        <v/>
      </c>
      <c r="C3241" s="6" t="str">
        <f t="shared" si="350"/>
        <v/>
      </c>
      <c r="D3241" s="6" t="str">
        <f>IF(总支出!C3241="","",总支出!C3241)</f>
        <v/>
      </c>
      <c r="E3241" s="8" t="str">
        <f>IF(总支出!D3241="","",总支出!D3241)</f>
        <v/>
      </c>
      <c r="F3241" s="6" t="str">
        <f>IF(总支出!E3241="","",总支出!E3241)</f>
        <v/>
      </c>
      <c r="G3241" s="6" t="str">
        <f>IF(总支出!H3241="","",总支出!H3241)</f>
        <v/>
      </c>
      <c r="H3241" s="6" t="str">
        <f>IF(总支出!I3241="","自动",总支出!I3241)</f>
        <v>自动</v>
      </c>
      <c r="I3241" s="6" t="str">
        <f>IF(F3241="","",IFERROR(VLOOKUP(F3241,税费设置!$A$15:$B$27,2,FALSE),"含税不明"))</f>
        <v/>
      </c>
      <c r="J3241" s="6" t="str">
        <f t="shared" si="351"/>
        <v/>
      </c>
      <c r="K3241" s="6" t="str">
        <f>IF(AND(税费设置!$B$5="是",G3241="个人支出",J3241="应税"),"是","否")</f>
        <v>否</v>
      </c>
      <c r="L3241" s="8">
        <f t="shared" si="352"/>
        <v>0</v>
      </c>
      <c r="M3241" s="8">
        <f t="shared" si="353"/>
        <v>0</v>
      </c>
      <c r="N3241" s="8">
        <f t="shared" si="354"/>
        <v>0</v>
      </c>
      <c r="O3241" s="8">
        <f t="shared" si="355"/>
        <v>0</v>
      </c>
      <c r="P3241" s="8">
        <f>IF(K3241&lt;&gt;"是",0,IF(税费设置!$B$6="是",E3241/(1+税费设置!$B$10),E3241))</f>
        <v>0</v>
      </c>
      <c r="Q3241" s="8">
        <f>IF(K3241&lt;&gt;"是",0,P3241*税费设置!$B$8)</f>
        <v>0</v>
      </c>
      <c r="R3241" s="8">
        <f>IF(K3241&lt;&gt;"是",0,P3241*税费设置!$B$9)</f>
        <v>0</v>
      </c>
      <c r="S3241" s="8">
        <f t="shared" si="356"/>
        <v>0</v>
      </c>
    </row>
    <row r="3242" spans="1:19" ht="13.9">
      <c r="A3242" s="6" t="str">
        <f>IF(总支出!A3242="","",总支出!A3242)</f>
        <v/>
      </c>
      <c r="B3242" s="7" t="str">
        <f>IF(总支出!B3242="","",总支出!B3242)</f>
        <v/>
      </c>
      <c r="C3242" s="6" t="str">
        <f t="shared" si="350"/>
        <v/>
      </c>
      <c r="D3242" s="6" t="str">
        <f>IF(总支出!C3242="","",总支出!C3242)</f>
        <v/>
      </c>
      <c r="E3242" s="8" t="str">
        <f>IF(总支出!D3242="","",总支出!D3242)</f>
        <v/>
      </c>
      <c r="F3242" s="6" t="str">
        <f>IF(总支出!E3242="","",总支出!E3242)</f>
        <v/>
      </c>
      <c r="G3242" s="6" t="str">
        <f>IF(总支出!H3242="","",总支出!H3242)</f>
        <v/>
      </c>
      <c r="H3242" s="6" t="str">
        <f>IF(总支出!I3242="","自动",总支出!I3242)</f>
        <v>自动</v>
      </c>
      <c r="I3242" s="6" t="str">
        <f>IF(F3242="","",IFERROR(VLOOKUP(F3242,税费设置!$A$15:$B$27,2,FALSE),"含税不明"))</f>
        <v/>
      </c>
      <c r="J3242" s="6" t="str">
        <f t="shared" si="351"/>
        <v/>
      </c>
      <c r="K3242" s="6" t="str">
        <f>IF(AND(税费设置!$B$5="是",G3242="个人支出",J3242="应税"),"是","否")</f>
        <v>否</v>
      </c>
      <c r="L3242" s="8">
        <f t="shared" si="352"/>
        <v>0</v>
      </c>
      <c r="M3242" s="8">
        <f t="shared" si="353"/>
        <v>0</v>
      </c>
      <c r="N3242" s="8">
        <f t="shared" si="354"/>
        <v>0</v>
      </c>
      <c r="O3242" s="8">
        <f t="shared" si="355"/>
        <v>0</v>
      </c>
      <c r="P3242" s="8">
        <f>IF(K3242&lt;&gt;"是",0,IF(税费设置!$B$6="是",E3242/(1+税费设置!$B$10),E3242))</f>
        <v>0</v>
      </c>
      <c r="Q3242" s="8">
        <f>IF(K3242&lt;&gt;"是",0,P3242*税费设置!$B$8)</f>
        <v>0</v>
      </c>
      <c r="R3242" s="8">
        <f>IF(K3242&lt;&gt;"是",0,P3242*税费设置!$B$9)</f>
        <v>0</v>
      </c>
      <c r="S3242" s="8">
        <f t="shared" si="356"/>
        <v>0</v>
      </c>
    </row>
    <row r="3243" spans="1:19" ht="13.9">
      <c r="A3243" s="6" t="str">
        <f>IF(总支出!A3243="","",总支出!A3243)</f>
        <v/>
      </c>
      <c r="B3243" s="7" t="str">
        <f>IF(总支出!B3243="","",总支出!B3243)</f>
        <v/>
      </c>
      <c r="C3243" s="6" t="str">
        <f t="shared" si="350"/>
        <v/>
      </c>
      <c r="D3243" s="6" t="str">
        <f>IF(总支出!C3243="","",总支出!C3243)</f>
        <v/>
      </c>
      <c r="E3243" s="8" t="str">
        <f>IF(总支出!D3243="","",总支出!D3243)</f>
        <v/>
      </c>
      <c r="F3243" s="6" t="str">
        <f>IF(总支出!E3243="","",总支出!E3243)</f>
        <v/>
      </c>
      <c r="G3243" s="6" t="str">
        <f>IF(总支出!H3243="","",总支出!H3243)</f>
        <v/>
      </c>
      <c r="H3243" s="6" t="str">
        <f>IF(总支出!I3243="","自动",总支出!I3243)</f>
        <v>自动</v>
      </c>
      <c r="I3243" s="6" t="str">
        <f>IF(F3243="","",IFERROR(VLOOKUP(F3243,税费设置!$A$15:$B$27,2,FALSE),"含税不明"))</f>
        <v/>
      </c>
      <c r="J3243" s="6" t="str">
        <f t="shared" si="351"/>
        <v/>
      </c>
      <c r="K3243" s="6" t="str">
        <f>IF(AND(税费设置!$B$5="是",G3243="个人支出",J3243="应税"),"是","否")</f>
        <v>否</v>
      </c>
      <c r="L3243" s="8">
        <f t="shared" si="352"/>
        <v>0</v>
      </c>
      <c r="M3243" s="8">
        <f t="shared" si="353"/>
        <v>0</v>
      </c>
      <c r="N3243" s="8">
        <f t="shared" si="354"/>
        <v>0</v>
      </c>
      <c r="O3243" s="8">
        <f t="shared" si="355"/>
        <v>0</v>
      </c>
      <c r="P3243" s="8">
        <f>IF(K3243&lt;&gt;"是",0,IF(税费设置!$B$6="是",E3243/(1+税费设置!$B$10),E3243))</f>
        <v>0</v>
      </c>
      <c r="Q3243" s="8">
        <f>IF(K3243&lt;&gt;"是",0,P3243*税费设置!$B$8)</f>
        <v>0</v>
      </c>
      <c r="R3243" s="8">
        <f>IF(K3243&lt;&gt;"是",0,P3243*税费设置!$B$9)</f>
        <v>0</v>
      </c>
      <c r="S3243" s="8">
        <f t="shared" si="356"/>
        <v>0</v>
      </c>
    </row>
    <row r="3244" spans="1:19" ht="13.9">
      <c r="A3244" s="6" t="str">
        <f>IF(总支出!A3244="","",总支出!A3244)</f>
        <v/>
      </c>
      <c r="B3244" s="7" t="str">
        <f>IF(总支出!B3244="","",总支出!B3244)</f>
        <v/>
      </c>
      <c r="C3244" s="6" t="str">
        <f t="shared" si="350"/>
        <v/>
      </c>
      <c r="D3244" s="6" t="str">
        <f>IF(总支出!C3244="","",总支出!C3244)</f>
        <v/>
      </c>
      <c r="E3244" s="8" t="str">
        <f>IF(总支出!D3244="","",总支出!D3244)</f>
        <v/>
      </c>
      <c r="F3244" s="6" t="str">
        <f>IF(总支出!E3244="","",总支出!E3244)</f>
        <v/>
      </c>
      <c r="G3244" s="6" t="str">
        <f>IF(总支出!H3244="","",总支出!H3244)</f>
        <v/>
      </c>
      <c r="H3244" s="6" t="str">
        <f>IF(总支出!I3244="","自动",总支出!I3244)</f>
        <v>自动</v>
      </c>
      <c r="I3244" s="6" t="str">
        <f>IF(F3244="","",IFERROR(VLOOKUP(F3244,税费设置!$A$15:$B$27,2,FALSE),"含税不明"))</f>
        <v/>
      </c>
      <c r="J3244" s="6" t="str">
        <f t="shared" si="351"/>
        <v/>
      </c>
      <c r="K3244" s="6" t="str">
        <f>IF(AND(税费设置!$B$5="是",G3244="个人支出",J3244="应税"),"是","否")</f>
        <v>否</v>
      </c>
      <c r="L3244" s="8">
        <f t="shared" si="352"/>
        <v>0</v>
      </c>
      <c r="M3244" s="8">
        <f t="shared" si="353"/>
        <v>0</v>
      </c>
      <c r="N3244" s="8">
        <f t="shared" si="354"/>
        <v>0</v>
      </c>
      <c r="O3244" s="8">
        <f t="shared" si="355"/>
        <v>0</v>
      </c>
      <c r="P3244" s="8">
        <f>IF(K3244&lt;&gt;"是",0,IF(税费设置!$B$6="是",E3244/(1+税费设置!$B$10),E3244))</f>
        <v>0</v>
      </c>
      <c r="Q3244" s="8">
        <f>IF(K3244&lt;&gt;"是",0,P3244*税费设置!$B$8)</f>
        <v>0</v>
      </c>
      <c r="R3244" s="8">
        <f>IF(K3244&lt;&gt;"是",0,P3244*税费设置!$B$9)</f>
        <v>0</v>
      </c>
      <c r="S3244" s="8">
        <f t="shared" si="356"/>
        <v>0</v>
      </c>
    </row>
    <row r="3245" spans="1:19" ht="13.9">
      <c r="A3245" s="6" t="str">
        <f>IF(总支出!A3245="","",总支出!A3245)</f>
        <v/>
      </c>
      <c r="B3245" s="7" t="str">
        <f>IF(总支出!B3245="","",总支出!B3245)</f>
        <v/>
      </c>
      <c r="C3245" s="6" t="str">
        <f t="shared" si="350"/>
        <v/>
      </c>
      <c r="D3245" s="6" t="str">
        <f>IF(总支出!C3245="","",总支出!C3245)</f>
        <v/>
      </c>
      <c r="E3245" s="8" t="str">
        <f>IF(总支出!D3245="","",总支出!D3245)</f>
        <v/>
      </c>
      <c r="F3245" s="6" t="str">
        <f>IF(总支出!E3245="","",总支出!E3245)</f>
        <v/>
      </c>
      <c r="G3245" s="6" t="str">
        <f>IF(总支出!H3245="","",总支出!H3245)</f>
        <v/>
      </c>
      <c r="H3245" s="6" t="str">
        <f>IF(总支出!I3245="","自动",总支出!I3245)</f>
        <v>自动</v>
      </c>
      <c r="I3245" s="6" t="str">
        <f>IF(F3245="","",IFERROR(VLOOKUP(F3245,税费设置!$A$15:$B$27,2,FALSE),"含税不明"))</f>
        <v/>
      </c>
      <c r="J3245" s="6" t="str">
        <f t="shared" si="351"/>
        <v/>
      </c>
      <c r="K3245" s="6" t="str">
        <f>IF(AND(税费设置!$B$5="是",G3245="个人支出",J3245="应税"),"是","否")</f>
        <v>否</v>
      </c>
      <c r="L3245" s="8">
        <f t="shared" si="352"/>
        <v>0</v>
      </c>
      <c r="M3245" s="8">
        <f t="shared" si="353"/>
        <v>0</v>
      </c>
      <c r="N3245" s="8">
        <f t="shared" si="354"/>
        <v>0</v>
      </c>
      <c r="O3245" s="8">
        <f t="shared" si="355"/>
        <v>0</v>
      </c>
      <c r="P3245" s="8">
        <f>IF(K3245&lt;&gt;"是",0,IF(税费设置!$B$6="是",E3245/(1+税费设置!$B$10),E3245))</f>
        <v>0</v>
      </c>
      <c r="Q3245" s="8">
        <f>IF(K3245&lt;&gt;"是",0,P3245*税费设置!$B$8)</f>
        <v>0</v>
      </c>
      <c r="R3245" s="8">
        <f>IF(K3245&lt;&gt;"是",0,P3245*税费设置!$B$9)</f>
        <v>0</v>
      </c>
      <c r="S3245" s="8">
        <f t="shared" si="356"/>
        <v>0</v>
      </c>
    </row>
    <row r="3246" spans="1:19" ht="13.9">
      <c r="A3246" s="6" t="str">
        <f>IF(总支出!A3246="","",总支出!A3246)</f>
        <v/>
      </c>
      <c r="B3246" s="7" t="str">
        <f>IF(总支出!B3246="","",总支出!B3246)</f>
        <v/>
      </c>
      <c r="C3246" s="6" t="str">
        <f t="shared" si="350"/>
        <v/>
      </c>
      <c r="D3246" s="6" t="str">
        <f>IF(总支出!C3246="","",总支出!C3246)</f>
        <v/>
      </c>
      <c r="E3246" s="8" t="str">
        <f>IF(总支出!D3246="","",总支出!D3246)</f>
        <v/>
      </c>
      <c r="F3246" s="6" t="str">
        <f>IF(总支出!E3246="","",总支出!E3246)</f>
        <v/>
      </c>
      <c r="G3246" s="6" t="str">
        <f>IF(总支出!H3246="","",总支出!H3246)</f>
        <v/>
      </c>
      <c r="H3246" s="6" t="str">
        <f>IF(总支出!I3246="","自动",总支出!I3246)</f>
        <v>自动</v>
      </c>
      <c r="I3246" s="6" t="str">
        <f>IF(F3246="","",IFERROR(VLOOKUP(F3246,税费设置!$A$15:$B$27,2,FALSE),"含税不明"))</f>
        <v/>
      </c>
      <c r="J3246" s="6" t="str">
        <f t="shared" si="351"/>
        <v/>
      </c>
      <c r="K3246" s="6" t="str">
        <f>IF(AND(税费设置!$B$5="是",G3246="个人支出",J3246="应税"),"是","否")</f>
        <v>否</v>
      </c>
      <c r="L3246" s="8">
        <f t="shared" si="352"/>
        <v>0</v>
      </c>
      <c r="M3246" s="8">
        <f t="shared" si="353"/>
        <v>0</v>
      </c>
      <c r="N3246" s="8">
        <f t="shared" si="354"/>
        <v>0</v>
      </c>
      <c r="O3246" s="8">
        <f t="shared" si="355"/>
        <v>0</v>
      </c>
      <c r="P3246" s="8">
        <f>IF(K3246&lt;&gt;"是",0,IF(税费设置!$B$6="是",E3246/(1+税费设置!$B$10),E3246))</f>
        <v>0</v>
      </c>
      <c r="Q3246" s="8">
        <f>IF(K3246&lt;&gt;"是",0,P3246*税费设置!$B$8)</f>
        <v>0</v>
      </c>
      <c r="R3246" s="8">
        <f>IF(K3246&lt;&gt;"是",0,P3246*税费设置!$B$9)</f>
        <v>0</v>
      </c>
      <c r="S3246" s="8">
        <f t="shared" si="356"/>
        <v>0</v>
      </c>
    </row>
    <row r="3247" spans="1:19" ht="13.9">
      <c r="A3247" s="6" t="str">
        <f>IF(总支出!A3247="","",总支出!A3247)</f>
        <v/>
      </c>
      <c r="B3247" s="7" t="str">
        <f>IF(总支出!B3247="","",总支出!B3247)</f>
        <v/>
      </c>
      <c r="C3247" s="6" t="str">
        <f t="shared" si="350"/>
        <v/>
      </c>
      <c r="D3247" s="6" t="str">
        <f>IF(总支出!C3247="","",总支出!C3247)</f>
        <v/>
      </c>
      <c r="E3247" s="8" t="str">
        <f>IF(总支出!D3247="","",总支出!D3247)</f>
        <v/>
      </c>
      <c r="F3247" s="6" t="str">
        <f>IF(总支出!E3247="","",总支出!E3247)</f>
        <v/>
      </c>
      <c r="G3247" s="6" t="str">
        <f>IF(总支出!H3247="","",总支出!H3247)</f>
        <v/>
      </c>
      <c r="H3247" s="6" t="str">
        <f>IF(总支出!I3247="","自动",总支出!I3247)</f>
        <v>自动</v>
      </c>
      <c r="I3247" s="6" t="str">
        <f>IF(F3247="","",IFERROR(VLOOKUP(F3247,税费设置!$A$15:$B$27,2,FALSE),"含税不明"))</f>
        <v/>
      </c>
      <c r="J3247" s="6" t="str">
        <f t="shared" si="351"/>
        <v/>
      </c>
      <c r="K3247" s="6" t="str">
        <f>IF(AND(税费设置!$B$5="是",G3247="个人支出",J3247="应税"),"是","否")</f>
        <v>否</v>
      </c>
      <c r="L3247" s="8">
        <f t="shared" si="352"/>
        <v>0</v>
      </c>
      <c r="M3247" s="8">
        <f t="shared" si="353"/>
        <v>0</v>
      </c>
      <c r="N3247" s="8">
        <f t="shared" si="354"/>
        <v>0</v>
      </c>
      <c r="O3247" s="8">
        <f t="shared" si="355"/>
        <v>0</v>
      </c>
      <c r="P3247" s="8">
        <f>IF(K3247&lt;&gt;"是",0,IF(税费设置!$B$6="是",E3247/(1+税费设置!$B$10),E3247))</f>
        <v>0</v>
      </c>
      <c r="Q3247" s="8">
        <f>IF(K3247&lt;&gt;"是",0,P3247*税费设置!$B$8)</f>
        <v>0</v>
      </c>
      <c r="R3247" s="8">
        <f>IF(K3247&lt;&gt;"是",0,P3247*税费设置!$B$9)</f>
        <v>0</v>
      </c>
      <c r="S3247" s="8">
        <f t="shared" si="356"/>
        <v>0</v>
      </c>
    </row>
    <row r="3248" spans="1:19" ht="13.9">
      <c r="A3248" s="6" t="str">
        <f>IF(总支出!A3248="","",总支出!A3248)</f>
        <v/>
      </c>
      <c r="B3248" s="7" t="str">
        <f>IF(总支出!B3248="","",总支出!B3248)</f>
        <v/>
      </c>
      <c r="C3248" s="6" t="str">
        <f t="shared" si="350"/>
        <v/>
      </c>
      <c r="D3248" s="6" t="str">
        <f>IF(总支出!C3248="","",总支出!C3248)</f>
        <v/>
      </c>
      <c r="E3248" s="8" t="str">
        <f>IF(总支出!D3248="","",总支出!D3248)</f>
        <v/>
      </c>
      <c r="F3248" s="6" t="str">
        <f>IF(总支出!E3248="","",总支出!E3248)</f>
        <v/>
      </c>
      <c r="G3248" s="6" t="str">
        <f>IF(总支出!H3248="","",总支出!H3248)</f>
        <v/>
      </c>
      <c r="H3248" s="6" t="str">
        <f>IF(总支出!I3248="","自动",总支出!I3248)</f>
        <v>自动</v>
      </c>
      <c r="I3248" s="6" t="str">
        <f>IF(F3248="","",IFERROR(VLOOKUP(F3248,税费设置!$A$15:$B$27,2,FALSE),"含税不明"))</f>
        <v/>
      </c>
      <c r="J3248" s="6" t="str">
        <f t="shared" si="351"/>
        <v/>
      </c>
      <c r="K3248" s="6" t="str">
        <f>IF(AND(税费设置!$B$5="是",G3248="个人支出",J3248="应税"),"是","否")</f>
        <v>否</v>
      </c>
      <c r="L3248" s="8">
        <f t="shared" si="352"/>
        <v>0</v>
      </c>
      <c r="M3248" s="8">
        <f t="shared" si="353"/>
        <v>0</v>
      </c>
      <c r="N3248" s="8">
        <f t="shared" si="354"/>
        <v>0</v>
      </c>
      <c r="O3248" s="8">
        <f t="shared" si="355"/>
        <v>0</v>
      </c>
      <c r="P3248" s="8">
        <f>IF(K3248&lt;&gt;"是",0,IF(税费设置!$B$6="是",E3248/(1+税费设置!$B$10),E3248))</f>
        <v>0</v>
      </c>
      <c r="Q3248" s="8">
        <f>IF(K3248&lt;&gt;"是",0,P3248*税费设置!$B$8)</f>
        <v>0</v>
      </c>
      <c r="R3248" s="8">
        <f>IF(K3248&lt;&gt;"是",0,P3248*税费设置!$B$9)</f>
        <v>0</v>
      </c>
      <c r="S3248" s="8">
        <f t="shared" si="356"/>
        <v>0</v>
      </c>
    </row>
    <row r="3249" spans="1:19" ht="13.9">
      <c r="A3249" s="6" t="str">
        <f>IF(总支出!A3249="","",总支出!A3249)</f>
        <v/>
      </c>
      <c r="B3249" s="7" t="str">
        <f>IF(总支出!B3249="","",总支出!B3249)</f>
        <v/>
      </c>
      <c r="C3249" s="6" t="str">
        <f t="shared" si="350"/>
        <v/>
      </c>
      <c r="D3249" s="6" t="str">
        <f>IF(总支出!C3249="","",总支出!C3249)</f>
        <v/>
      </c>
      <c r="E3249" s="8" t="str">
        <f>IF(总支出!D3249="","",总支出!D3249)</f>
        <v/>
      </c>
      <c r="F3249" s="6" t="str">
        <f>IF(总支出!E3249="","",总支出!E3249)</f>
        <v/>
      </c>
      <c r="G3249" s="6" t="str">
        <f>IF(总支出!H3249="","",总支出!H3249)</f>
        <v/>
      </c>
      <c r="H3249" s="6" t="str">
        <f>IF(总支出!I3249="","自动",总支出!I3249)</f>
        <v>自动</v>
      </c>
      <c r="I3249" s="6" t="str">
        <f>IF(F3249="","",IFERROR(VLOOKUP(F3249,税费设置!$A$15:$B$27,2,FALSE),"含税不明"))</f>
        <v/>
      </c>
      <c r="J3249" s="6" t="str">
        <f t="shared" si="351"/>
        <v/>
      </c>
      <c r="K3249" s="6" t="str">
        <f>IF(AND(税费设置!$B$5="是",G3249="个人支出",J3249="应税"),"是","否")</f>
        <v>否</v>
      </c>
      <c r="L3249" s="8">
        <f t="shared" si="352"/>
        <v>0</v>
      </c>
      <c r="M3249" s="8">
        <f t="shared" si="353"/>
        <v>0</v>
      </c>
      <c r="N3249" s="8">
        <f t="shared" si="354"/>
        <v>0</v>
      </c>
      <c r="O3249" s="8">
        <f t="shared" si="355"/>
        <v>0</v>
      </c>
      <c r="P3249" s="8">
        <f>IF(K3249&lt;&gt;"是",0,IF(税费设置!$B$6="是",E3249/(1+税费设置!$B$10),E3249))</f>
        <v>0</v>
      </c>
      <c r="Q3249" s="8">
        <f>IF(K3249&lt;&gt;"是",0,P3249*税费设置!$B$8)</f>
        <v>0</v>
      </c>
      <c r="R3249" s="8">
        <f>IF(K3249&lt;&gt;"是",0,P3249*税费设置!$B$9)</f>
        <v>0</v>
      </c>
      <c r="S3249" s="8">
        <f t="shared" si="356"/>
        <v>0</v>
      </c>
    </row>
    <row r="3250" spans="1:19" ht="13.9">
      <c r="A3250" s="6" t="str">
        <f>IF(总支出!A3250="","",总支出!A3250)</f>
        <v/>
      </c>
      <c r="B3250" s="7" t="str">
        <f>IF(总支出!B3250="","",总支出!B3250)</f>
        <v/>
      </c>
      <c r="C3250" s="6" t="str">
        <f t="shared" si="350"/>
        <v/>
      </c>
      <c r="D3250" s="6" t="str">
        <f>IF(总支出!C3250="","",总支出!C3250)</f>
        <v/>
      </c>
      <c r="E3250" s="8" t="str">
        <f>IF(总支出!D3250="","",总支出!D3250)</f>
        <v/>
      </c>
      <c r="F3250" s="6" t="str">
        <f>IF(总支出!E3250="","",总支出!E3250)</f>
        <v/>
      </c>
      <c r="G3250" s="6" t="str">
        <f>IF(总支出!H3250="","",总支出!H3250)</f>
        <v/>
      </c>
      <c r="H3250" s="6" t="str">
        <f>IF(总支出!I3250="","自动",总支出!I3250)</f>
        <v>自动</v>
      </c>
      <c r="I3250" s="6" t="str">
        <f>IF(F3250="","",IFERROR(VLOOKUP(F3250,税费设置!$A$15:$B$27,2,FALSE),"含税不明"))</f>
        <v/>
      </c>
      <c r="J3250" s="6" t="str">
        <f t="shared" si="351"/>
        <v/>
      </c>
      <c r="K3250" s="6" t="str">
        <f>IF(AND(税费设置!$B$5="是",G3250="个人支出",J3250="应税"),"是","否")</f>
        <v>否</v>
      </c>
      <c r="L3250" s="8">
        <f t="shared" si="352"/>
        <v>0</v>
      </c>
      <c r="M3250" s="8">
        <f t="shared" si="353"/>
        <v>0</v>
      </c>
      <c r="N3250" s="8">
        <f t="shared" si="354"/>
        <v>0</v>
      </c>
      <c r="O3250" s="8">
        <f t="shared" si="355"/>
        <v>0</v>
      </c>
      <c r="P3250" s="8">
        <f>IF(K3250&lt;&gt;"是",0,IF(税费设置!$B$6="是",E3250/(1+税费设置!$B$10),E3250))</f>
        <v>0</v>
      </c>
      <c r="Q3250" s="8">
        <f>IF(K3250&lt;&gt;"是",0,P3250*税费设置!$B$8)</f>
        <v>0</v>
      </c>
      <c r="R3250" s="8">
        <f>IF(K3250&lt;&gt;"是",0,P3250*税费设置!$B$9)</f>
        <v>0</v>
      </c>
      <c r="S3250" s="8">
        <f t="shared" si="356"/>
        <v>0</v>
      </c>
    </row>
    <row r="3251" spans="1:19" ht="13.9">
      <c r="A3251" s="6" t="str">
        <f>IF(总支出!A3251="","",总支出!A3251)</f>
        <v/>
      </c>
      <c r="B3251" s="7" t="str">
        <f>IF(总支出!B3251="","",总支出!B3251)</f>
        <v/>
      </c>
      <c r="C3251" s="6" t="str">
        <f t="shared" si="350"/>
        <v/>
      </c>
      <c r="D3251" s="6" t="str">
        <f>IF(总支出!C3251="","",总支出!C3251)</f>
        <v/>
      </c>
      <c r="E3251" s="8" t="str">
        <f>IF(总支出!D3251="","",总支出!D3251)</f>
        <v/>
      </c>
      <c r="F3251" s="6" t="str">
        <f>IF(总支出!E3251="","",总支出!E3251)</f>
        <v/>
      </c>
      <c r="G3251" s="6" t="str">
        <f>IF(总支出!H3251="","",总支出!H3251)</f>
        <v/>
      </c>
      <c r="H3251" s="6" t="str">
        <f>IF(总支出!I3251="","自动",总支出!I3251)</f>
        <v>自动</v>
      </c>
      <c r="I3251" s="6" t="str">
        <f>IF(F3251="","",IFERROR(VLOOKUP(F3251,税费设置!$A$15:$B$27,2,FALSE),"含税不明"))</f>
        <v/>
      </c>
      <c r="J3251" s="6" t="str">
        <f t="shared" si="351"/>
        <v/>
      </c>
      <c r="K3251" s="6" t="str">
        <f>IF(AND(税费设置!$B$5="是",G3251="个人支出",J3251="应税"),"是","否")</f>
        <v>否</v>
      </c>
      <c r="L3251" s="8">
        <f t="shared" si="352"/>
        <v>0</v>
      </c>
      <c r="M3251" s="8">
        <f t="shared" si="353"/>
        <v>0</v>
      </c>
      <c r="N3251" s="8">
        <f t="shared" si="354"/>
        <v>0</v>
      </c>
      <c r="O3251" s="8">
        <f t="shared" si="355"/>
        <v>0</v>
      </c>
      <c r="P3251" s="8">
        <f>IF(K3251&lt;&gt;"是",0,IF(税费设置!$B$6="是",E3251/(1+税费设置!$B$10),E3251))</f>
        <v>0</v>
      </c>
      <c r="Q3251" s="8">
        <f>IF(K3251&lt;&gt;"是",0,P3251*税费设置!$B$8)</f>
        <v>0</v>
      </c>
      <c r="R3251" s="8">
        <f>IF(K3251&lt;&gt;"是",0,P3251*税费设置!$B$9)</f>
        <v>0</v>
      </c>
      <c r="S3251" s="8">
        <f t="shared" si="356"/>
        <v>0</v>
      </c>
    </row>
    <row r="3252" spans="1:19" ht="13.9">
      <c r="A3252" s="6" t="str">
        <f>IF(总支出!A3252="","",总支出!A3252)</f>
        <v/>
      </c>
      <c r="B3252" s="7" t="str">
        <f>IF(总支出!B3252="","",总支出!B3252)</f>
        <v/>
      </c>
      <c r="C3252" s="6" t="str">
        <f t="shared" si="350"/>
        <v/>
      </c>
      <c r="D3252" s="6" t="str">
        <f>IF(总支出!C3252="","",总支出!C3252)</f>
        <v/>
      </c>
      <c r="E3252" s="8" t="str">
        <f>IF(总支出!D3252="","",总支出!D3252)</f>
        <v/>
      </c>
      <c r="F3252" s="6" t="str">
        <f>IF(总支出!E3252="","",总支出!E3252)</f>
        <v/>
      </c>
      <c r="G3252" s="6" t="str">
        <f>IF(总支出!H3252="","",总支出!H3252)</f>
        <v/>
      </c>
      <c r="H3252" s="6" t="str">
        <f>IF(总支出!I3252="","自动",总支出!I3252)</f>
        <v>自动</v>
      </c>
      <c r="I3252" s="6" t="str">
        <f>IF(F3252="","",IFERROR(VLOOKUP(F3252,税费设置!$A$15:$B$27,2,FALSE),"含税不明"))</f>
        <v/>
      </c>
      <c r="J3252" s="6" t="str">
        <f t="shared" si="351"/>
        <v/>
      </c>
      <c r="K3252" s="6" t="str">
        <f>IF(AND(税费设置!$B$5="是",G3252="个人支出",J3252="应税"),"是","否")</f>
        <v>否</v>
      </c>
      <c r="L3252" s="8">
        <f t="shared" si="352"/>
        <v>0</v>
      </c>
      <c r="M3252" s="8">
        <f t="shared" si="353"/>
        <v>0</v>
      </c>
      <c r="N3252" s="8">
        <f t="shared" si="354"/>
        <v>0</v>
      </c>
      <c r="O3252" s="8">
        <f t="shared" si="355"/>
        <v>0</v>
      </c>
      <c r="P3252" s="8">
        <f>IF(K3252&lt;&gt;"是",0,IF(税费设置!$B$6="是",E3252/(1+税费设置!$B$10),E3252))</f>
        <v>0</v>
      </c>
      <c r="Q3252" s="8">
        <f>IF(K3252&lt;&gt;"是",0,P3252*税费设置!$B$8)</f>
        <v>0</v>
      </c>
      <c r="R3252" s="8">
        <f>IF(K3252&lt;&gt;"是",0,P3252*税费设置!$B$9)</f>
        <v>0</v>
      </c>
      <c r="S3252" s="8">
        <f t="shared" si="356"/>
        <v>0</v>
      </c>
    </row>
    <row r="3253" spans="1:19" ht="13.9">
      <c r="A3253" s="6" t="str">
        <f>IF(总支出!A3253="","",总支出!A3253)</f>
        <v/>
      </c>
      <c r="B3253" s="7" t="str">
        <f>IF(总支出!B3253="","",总支出!B3253)</f>
        <v/>
      </c>
      <c r="C3253" s="6" t="str">
        <f t="shared" si="350"/>
        <v/>
      </c>
      <c r="D3253" s="6" t="str">
        <f>IF(总支出!C3253="","",总支出!C3253)</f>
        <v/>
      </c>
      <c r="E3253" s="8" t="str">
        <f>IF(总支出!D3253="","",总支出!D3253)</f>
        <v/>
      </c>
      <c r="F3253" s="6" t="str">
        <f>IF(总支出!E3253="","",总支出!E3253)</f>
        <v/>
      </c>
      <c r="G3253" s="6" t="str">
        <f>IF(总支出!H3253="","",总支出!H3253)</f>
        <v/>
      </c>
      <c r="H3253" s="6" t="str">
        <f>IF(总支出!I3253="","自动",总支出!I3253)</f>
        <v>自动</v>
      </c>
      <c r="I3253" s="6" t="str">
        <f>IF(F3253="","",IFERROR(VLOOKUP(F3253,税费设置!$A$15:$B$27,2,FALSE),"含税不明"))</f>
        <v/>
      </c>
      <c r="J3253" s="6" t="str">
        <f t="shared" si="351"/>
        <v/>
      </c>
      <c r="K3253" s="6" t="str">
        <f>IF(AND(税费设置!$B$5="是",G3253="个人支出",J3253="应税"),"是","否")</f>
        <v>否</v>
      </c>
      <c r="L3253" s="8">
        <f t="shared" si="352"/>
        <v>0</v>
      </c>
      <c r="M3253" s="8">
        <f t="shared" si="353"/>
        <v>0</v>
      </c>
      <c r="N3253" s="8">
        <f t="shared" si="354"/>
        <v>0</v>
      </c>
      <c r="O3253" s="8">
        <f t="shared" si="355"/>
        <v>0</v>
      </c>
      <c r="P3253" s="8">
        <f>IF(K3253&lt;&gt;"是",0,IF(税费设置!$B$6="是",E3253/(1+税费设置!$B$10),E3253))</f>
        <v>0</v>
      </c>
      <c r="Q3253" s="8">
        <f>IF(K3253&lt;&gt;"是",0,P3253*税费设置!$B$8)</f>
        <v>0</v>
      </c>
      <c r="R3253" s="8">
        <f>IF(K3253&lt;&gt;"是",0,P3253*税费设置!$B$9)</f>
        <v>0</v>
      </c>
      <c r="S3253" s="8">
        <f t="shared" si="356"/>
        <v>0</v>
      </c>
    </row>
    <row r="3254" spans="1:19" ht="13.9">
      <c r="A3254" s="6" t="str">
        <f>IF(总支出!A3254="","",总支出!A3254)</f>
        <v/>
      </c>
      <c r="B3254" s="7" t="str">
        <f>IF(总支出!B3254="","",总支出!B3254)</f>
        <v/>
      </c>
      <c r="C3254" s="6" t="str">
        <f t="shared" si="350"/>
        <v/>
      </c>
      <c r="D3254" s="6" t="str">
        <f>IF(总支出!C3254="","",总支出!C3254)</f>
        <v/>
      </c>
      <c r="E3254" s="8" t="str">
        <f>IF(总支出!D3254="","",总支出!D3254)</f>
        <v/>
      </c>
      <c r="F3254" s="6" t="str">
        <f>IF(总支出!E3254="","",总支出!E3254)</f>
        <v/>
      </c>
      <c r="G3254" s="6" t="str">
        <f>IF(总支出!H3254="","",总支出!H3254)</f>
        <v/>
      </c>
      <c r="H3254" s="6" t="str">
        <f>IF(总支出!I3254="","自动",总支出!I3254)</f>
        <v>自动</v>
      </c>
      <c r="I3254" s="6" t="str">
        <f>IF(F3254="","",IFERROR(VLOOKUP(F3254,税费设置!$A$15:$B$27,2,FALSE),"含税不明"))</f>
        <v/>
      </c>
      <c r="J3254" s="6" t="str">
        <f t="shared" si="351"/>
        <v/>
      </c>
      <c r="K3254" s="6" t="str">
        <f>IF(AND(税费设置!$B$5="是",G3254="个人支出",J3254="应税"),"是","否")</f>
        <v>否</v>
      </c>
      <c r="L3254" s="8">
        <f t="shared" si="352"/>
        <v>0</v>
      </c>
      <c r="M3254" s="8">
        <f t="shared" si="353"/>
        <v>0</v>
      </c>
      <c r="N3254" s="8">
        <f t="shared" si="354"/>
        <v>0</v>
      </c>
      <c r="O3254" s="8">
        <f t="shared" si="355"/>
        <v>0</v>
      </c>
      <c r="P3254" s="8">
        <f>IF(K3254&lt;&gt;"是",0,IF(税费设置!$B$6="是",E3254/(1+税费设置!$B$10),E3254))</f>
        <v>0</v>
      </c>
      <c r="Q3254" s="8">
        <f>IF(K3254&lt;&gt;"是",0,P3254*税费设置!$B$8)</f>
        <v>0</v>
      </c>
      <c r="R3254" s="8">
        <f>IF(K3254&lt;&gt;"是",0,P3254*税费设置!$B$9)</f>
        <v>0</v>
      </c>
      <c r="S3254" s="8">
        <f t="shared" si="356"/>
        <v>0</v>
      </c>
    </row>
    <row r="3255" spans="1:19" ht="13.9">
      <c r="A3255" s="6" t="str">
        <f>IF(总支出!A3255="","",总支出!A3255)</f>
        <v/>
      </c>
      <c r="B3255" s="7" t="str">
        <f>IF(总支出!B3255="","",总支出!B3255)</f>
        <v/>
      </c>
      <c r="C3255" s="6" t="str">
        <f t="shared" si="350"/>
        <v/>
      </c>
      <c r="D3255" s="6" t="str">
        <f>IF(总支出!C3255="","",总支出!C3255)</f>
        <v/>
      </c>
      <c r="E3255" s="8" t="str">
        <f>IF(总支出!D3255="","",总支出!D3255)</f>
        <v/>
      </c>
      <c r="F3255" s="6" t="str">
        <f>IF(总支出!E3255="","",总支出!E3255)</f>
        <v/>
      </c>
      <c r="G3255" s="6" t="str">
        <f>IF(总支出!H3255="","",总支出!H3255)</f>
        <v/>
      </c>
      <c r="H3255" s="6" t="str">
        <f>IF(总支出!I3255="","自动",总支出!I3255)</f>
        <v>自动</v>
      </c>
      <c r="I3255" s="6" t="str">
        <f>IF(F3255="","",IFERROR(VLOOKUP(F3255,税费设置!$A$15:$B$27,2,FALSE),"含税不明"))</f>
        <v/>
      </c>
      <c r="J3255" s="6" t="str">
        <f t="shared" si="351"/>
        <v/>
      </c>
      <c r="K3255" s="6" t="str">
        <f>IF(AND(税费设置!$B$5="是",G3255="个人支出",J3255="应税"),"是","否")</f>
        <v>否</v>
      </c>
      <c r="L3255" s="8">
        <f t="shared" si="352"/>
        <v>0</v>
      </c>
      <c r="M3255" s="8">
        <f t="shared" si="353"/>
        <v>0</v>
      </c>
      <c r="N3255" s="8">
        <f t="shared" si="354"/>
        <v>0</v>
      </c>
      <c r="O3255" s="8">
        <f t="shared" si="355"/>
        <v>0</v>
      </c>
      <c r="P3255" s="8">
        <f>IF(K3255&lt;&gt;"是",0,IF(税费设置!$B$6="是",E3255/(1+税费设置!$B$10),E3255))</f>
        <v>0</v>
      </c>
      <c r="Q3255" s="8">
        <f>IF(K3255&lt;&gt;"是",0,P3255*税费设置!$B$8)</f>
        <v>0</v>
      </c>
      <c r="R3255" s="8">
        <f>IF(K3255&lt;&gt;"是",0,P3255*税费设置!$B$9)</f>
        <v>0</v>
      </c>
      <c r="S3255" s="8">
        <f t="shared" si="356"/>
        <v>0</v>
      </c>
    </row>
    <row r="3256" spans="1:19" ht="13.9">
      <c r="A3256" s="6" t="str">
        <f>IF(总支出!A3256="","",总支出!A3256)</f>
        <v/>
      </c>
      <c r="B3256" s="7" t="str">
        <f>IF(总支出!B3256="","",总支出!B3256)</f>
        <v/>
      </c>
      <c r="C3256" s="6" t="str">
        <f t="shared" si="350"/>
        <v/>
      </c>
      <c r="D3256" s="6" t="str">
        <f>IF(总支出!C3256="","",总支出!C3256)</f>
        <v/>
      </c>
      <c r="E3256" s="8" t="str">
        <f>IF(总支出!D3256="","",总支出!D3256)</f>
        <v/>
      </c>
      <c r="F3256" s="6" t="str">
        <f>IF(总支出!E3256="","",总支出!E3256)</f>
        <v/>
      </c>
      <c r="G3256" s="6" t="str">
        <f>IF(总支出!H3256="","",总支出!H3256)</f>
        <v/>
      </c>
      <c r="H3256" s="6" t="str">
        <f>IF(总支出!I3256="","自动",总支出!I3256)</f>
        <v>自动</v>
      </c>
      <c r="I3256" s="6" t="str">
        <f>IF(F3256="","",IFERROR(VLOOKUP(F3256,税费设置!$A$15:$B$27,2,FALSE),"含税不明"))</f>
        <v/>
      </c>
      <c r="J3256" s="6" t="str">
        <f t="shared" si="351"/>
        <v/>
      </c>
      <c r="K3256" s="6" t="str">
        <f>IF(AND(税费设置!$B$5="是",G3256="个人支出",J3256="应税"),"是","否")</f>
        <v>否</v>
      </c>
      <c r="L3256" s="8">
        <f t="shared" si="352"/>
        <v>0</v>
      </c>
      <c r="M3256" s="8">
        <f t="shared" si="353"/>
        <v>0</v>
      </c>
      <c r="N3256" s="8">
        <f t="shared" si="354"/>
        <v>0</v>
      </c>
      <c r="O3256" s="8">
        <f t="shared" si="355"/>
        <v>0</v>
      </c>
      <c r="P3256" s="8">
        <f>IF(K3256&lt;&gt;"是",0,IF(税费设置!$B$6="是",E3256/(1+税费设置!$B$10),E3256))</f>
        <v>0</v>
      </c>
      <c r="Q3256" s="8">
        <f>IF(K3256&lt;&gt;"是",0,P3256*税费设置!$B$8)</f>
        <v>0</v>
      </c>
      <c r="R3256" s="8">
        <f>IF(K3256&lt;&gt;"是",0,P3256*税费设置!$B$9)</f>
        <v>0</v>
      </c>
      <c r="S3256" s="8">
        <f t="shared" si="356"/>
        <v>0</v>
      </c>
    </row>
    <row r="3257" spans="1:19" ht="13.9">
      <c r="A3257" s="6" t="str">
        <f>IF(总支出!A3257="","",总支出!A3257)</f>
        <v/>
      </c>
      <c r="B3257" s="7" t="str">
        <f>IF(总支出!B3257="","",总支出!B3257)</f>
        <v/>
      </c>
      <c r="C3257" s="6" t="str">
        <f t="shared" si="350"/>
        <v/>
      </c>
      <c r="D3257" s="6" t="str">
        <f>IF(总支出!C3257="","",总支出!C3257)</f>
        <v/>
      </c>
      <c r="E3257" s="8" t="str">
        <f>IF(总支出!D3257="","",总支出!D3257)</f>
        <v/>
      </c>
      <c r="F3257" s="6" t="str">
        <f>IF(总支出!E3257="","",总支出!E3257)</f>
        <v/>
      </c>
      <c r="G3257" s="6" t="str">
        <f>IF(总支出!H3257="","",总支出!H3257)</f>
        <v/>
      </c>
      <c r="H3257" s="6" t="str">
        <f>IF(总支出!I3257="","自动",总支出!I3257)</f>
        <v>自动</v>
      </c>
      <c r="I3257" s="6" t="str">
        <f>IF(F3257="","",IFERROR(VLOOKUP(F3257,税费设置!$A$15:$B$27,2,FALSE),"含税不明"))</f>
        <v/>
      </c>
      <c r="J3257" s="6" t="str">
        <f t="shared" si="351"/>
        <v/>
      </c>
      <c r="K3257" s="6" t="str">
        <f>IF(AND(税费设置!$B$5="是",G3257="个人支出",J3257="应税"),"是","否")</f>
        <v>否</v>
      </c>
      <c r="L3257" s="8">
        <f t="shared" si="352"/>
        <v>0</v>
      </c>
      <c r="M3257" s="8">
        <f t="shared" si="353"/>
        <v>0</v>
      </c>
      <c r="N3257" s="8">
        <f t="shared" si="354"/>
        <v>0</v>
      </c>
      <c r="O3257" s="8">
        <f t="shared" si="355"/>
        <v>0</v>
      </c>
      <c r="P3257" s="8">
        <f>IF(K3257&lt;&gt;"是",0,IF(税费设置!$B$6="是",E3257/(1+税费设置!$B$10),E3257))</f>
        <v>0</v>
      </c>
      <c r="Q3257" s="8">
        <f>IF(K3257&lt;&gt;"是",0,P3257*税费设置!$B$8)</f>
        <v>0</v>
      </c>
      <c r="R3257" s="8">
        <f>IF(K3257&lt;&gt;"是",0,P3257*税费设置!$B$9)</f>
        <v>0</v>
      </c>
      <c r="S3257" s="8">
        <f t="shared" si="356"/>
        <v>0</v>
      </c>
    </row>
    <row r="3258" spans="1:19" ht="13.9">
      <c r="A3258" s="6" t="str">
        <f>IF(总支出!A3258="","",总支出!A3258)</f>
        <v/>
      </c>
      <c r="B3258" s="7" t="str">
        <f>IF(总支出!B3258="","",总支出!B3258)</f>
        <v/>
      </c>
      <c r="C3258" s="6" t="str">
        <f t="shared" si="350"/>
        <v/>
      </c>
      <c r="D3258" s="6" t="str">
        <f>IF(总支出!C3258="","",总支出!C3258)</f>
        <v/>
      </c>
      <c r="E3258" s="8" t="str">
        <f>IF(总支出!D3258="","",总支出!D3258)</f>
        <v/>
      </c>
      <c r="F3258" s="6" t="str">
        <f>IF(总支出!E3258="","",总支出!E3258)</f>
        <v/>
      </c>
      <c r="G3258" s="6" t="str">
        <f>IF(总支出!H3258="","",总支出!H3258)</f>
        <v/>
      </c>
      <c r="H3258" s="6" t="str">
        <f>IF(总支出!I3258="","自动",总支出!I3258)</f>
        <v>自动</v>
      </c>
      <c r="I3258" s="6" t="str">
        <f>IF(F3258="","",IFERROR(VLOOKUP(F3258,税费设置!$A$15:$B$27,2,FALSE),"含税不明"))</f>
        <v/>
      </c>
      <c r="J3258" s="6" t="str">
        <f t="shared" si="351"/>
        <v/>
      </c>
      <c r="K3258" s="6" t="str">
        <f>IF(AND(税费设置!$B$5="是",G3258="个人支出",J3258="应税"),"是","否")</f>
        <v>否</v>
      </c>
      <c r="L3258" s="8">
        <f t="shared" si="352"/>
        <v>0</v>
      </c>
      <c r="M3258" s="8">
        <f t="shared" si="353"/>
        <v>0</v>
      </c>
      <c r="N3258" s="8">
        <f t="shared" si="354"/>
        <v>0</v>
      </c>
      <c r="O3258" s="8">
        <f t="shared" si="355"/>
        <v>0</v>
      </c>
      <c r="P3258" s="8">
        <f>IF(K3258&lt;&gt;"是",0,IF(税费设置!$B$6="是",E3258/(1+税费设置!$B$10),E3258))</f>
        <v>0</v>
      </c>
      <c r="Q3258" s="8">
        <f>IF(K3258&lt;&gt;"是",0,P3258*税费设置!$B$8)</f>
        <v>0</v>
      </c>
      <c r="R3258" s="8">
        <f>IF(K3258&lt;&gt;"是",0,P3258*税费设置!$B$9)</f>
        <v>0</v>
      </c>
      <c r="S3258" s="8">
        <f t="shared" si="356"/>
        <v>0</v>
      </c>
    </row>
    <row r="3259" spans="1:19" ht="13.9">
      <c r="A3259" s="6" t="str">
        <f>IF(总支出!A3259="","",总支出!A3259)</f>
        <v/>
      </c>
      <c r="B3259" s="7" t="str">
        <f>IF(总支出!B3259="","",总支出!B3259)</f>
        <v/>
      </c>
      <c r="C3259" s="6" t="str">
        <f t="shared" si="350"/>
        <v/>
      </c>
      <c r="D3259" s="6" t="str">
        <f>IF(总支出!C3259="","",总支出!C3259)</f>
        <v/>
      </c>
      <c r="E3259" s="8" t="str">
        <f>IF(总支出!D3259="","",总支出!D3259)</f>
        <v/>
      </c>
      <c r="F3259" s="6" t="str">
        <f>IF(总支出!E3259="","",总支出!E3259)</f>
        <v/>
      </c>
      <c r="G3259" s="6" t="str">
        <f>IF(总支出!H3259="","",总支出!H3259)</f>
        <v/>
      </c>
      <c r="H3259" s="6" t="str">
        <f>IF(总支出!I3259="","自动",总支出!I3259)</f>
        <v>自动</v>
      </c>
      <c r="I3259" s="6" t="str">
        <f>IF(F3259="","",IFERROR(VLOOKUP(F3259,税费设置!$A$15:$B$27,2,FALSE),"含税不明"))</f>
        <v/>
      </c>
      <c r="J3259" s="6" t="str">
        <f t="shared" si="351"/>
        <v/>
      </c>
      <c r="K3259" s="6" t="str">
        <f>IF(AND(税费设置!$B$5="是",G3259="个人支出",J3259="应税"),"是","否")</f>
        <v>否</v>
      </c>
      <c r="L3259" s="8">
        <f t="shared" si="352"/>
        <v>0</v>
      </c>
      <c r="M3259" s="8">
        <f t="shared" si="353"/>
        <v>0</v>
      </c>
      <c r="N3259" s="8">
        <f t="shared" si="354"/>
        <v>0</v>
      </c>
      <c r="O3259" s="8">
        <f t="shared" si="355"/>
        <v>0</v>
      </c>
      <c r="P3259" s="8">
        <f>IF(K3259&lt;&gt;"是",0,IF(税费设置!$B$6="是",E3259/(1+税费设置!$B$10),E3259))</f>
        <v>0</v>
      </c>
      <c r="Q3259" s="8">
        <f>IF(K3259&lt;&gt;"是",0,P3259*税费设置!$B$8)</f>
        <v>0</v>
      </c>
      <c r="R3259" s="8">
        <f>IF(K3259&lt;&gt;"是",0,P3259*税费设置!$B$9)</f>
        <v>0</v>
      </c>
      <c r="S3259" s="8">
        <f t="shared" si="356"/>
        <v>0</v>
      </c>
    </row>
    <row r="3260" spans="1:19" ht="13.9">
      <c r="A3260" s="6" t="str">
        <f>IF(总支出!A3260="","",总支出!A3260)</f>
        <v/>
      </c>
      <c r="B3260" s="7" t="str">
        <f>IF(总支出!B3260="","",总支出!B3260)</f>
        <v/>
      </c>
      <c r="C3260" s="6" t="str">
        <f t="shared" si="350"/>
        <v/>
      </c>
      <c r="D3260" s="6" t="str">
        <f>IF(总支出!C3260="","",总支出!C3260)</f>
        <v/>
      </c>
      <c r="E3260" s="8" t="str">
        <f>IF(总支出!D3260="","",总支出!D3260)</f>
        <v/>
      </c>
      <c r="F3260" s="6" t="str">
        <f>IF(总支出!E3260="","",总支出!E3260)</f>
        <v/>
      </c>
      <c r="G3260" s="6" t="str">
        <f>IF(总支出!H3260="","",总支出!H3260)</f>
        <v/>
      </c>
      <c r="H3260" s="6" t="str">
        <f>IF(总支出!I3260="","自动",总支出!I3260)</f>
        <v>自动</v>
      </c>
      <c r="I3260" s="6" t="str">
        <f>IF(F3260="","",IFERROR(VLOOKUP(F3260,税费设置!$A$15:$B$27,2,FALSE),"含税不明"))</f>
        <v/>
      </c>
      <c r="J3260" s="6" t="str">
        <f t="shared" si="351"/>
        <v/>
      </c>
      <c r="K3260" s="6" t="str">
        <f>IF(AND(税费设置!$B$5="是",G3260="个人支出",J3260="应税"),"是","否")</f>
        <v>否</v>
      </c>
      <c r="L3260" s="8">
        <f t="shared" si="352"/>
        <v>0</v>
      </c>
      <c r="M3260" s="8">
        <f t="shared" si="353"/>
        <v>0</v>
      </c>
      <c r="N3260" s="8">
        <f t="shared" si="354"/>
        <v>0</v>
      </c>
      <c r="O3260" s="8">
        <f t="shared" si="355"/>
        <v>0</v>
      </c>
      <c r="P3260" s="8">
        <f>IF(K3260&lt;&gt;"是",0,IF(税费设置!$B$6="是",E3260/(1+税费设置!$B$10),E3260))</f>
        <v>0</v>
      </c>
      <c r="Q3260" s="8">
        <f>IF(K3260&lt;&gt;"是",0,P3260*税费设置!$B$8)</f>
        <v>0</v>
      </c>
      <c r="R3260" s="8">
        <f>IF(K3260&lt;&gt;"是",0,P3260*税费设置!$B$9)</f>
        <v>0</v>
      </c>
      <c r="S3260" s="8">
        <f t="shared" si="356"/>
        <v>0</v>
      </c>
    </row>
    <row r="3261" spans="1:19" ht="13.9">
      <c r="A3261" s="6" t="str">
        <f>IF(总支出!A3261="","",总支出!A3261)</f>
        <v/>
      </c>
      <c r="B3261" s="7" t="str">
        <f>IF(总支出!B3261="","",总支出!B3261)</f>
        <v/>
      </c>
      <c r="C3261" s="6" t="str">
        <f t="shared" si="350"/>
        <v/>
      </c>
      <c r="D3261" s="6" t="str">
        <f>IF(总支出!C3261="","",总支出!C3261)</f>
        <v/>
      </c>
      <c r="E3261" s="8" t="str">
        <f>IF(总支出!D3261="","",总支出!D3261)</f>
        <v/>
      </c>
      <c r="F3261" s="6" t="str">
        <f>IF(总支出!E3261="","",总支出!E3261)</f>
        <v/>
      </c>
      <c r="G3261" s="6" t="str">
        <f>IF(总支出!H3261="","",总支出!H3261)</f>
        <v/>
      </c>
      <c r="H3261" s="6" t="str">
        <f>IF(总支出!I3261="","自动",总支出!I3261)</f>
        <v>自动</v>
      </c>
      <c r="I3261" s="6" t="str">
        <f>IF(F3261="","",IFERROR(VLOOKUP(F3261,税费设置!$A$15:$B$27,2,FALSE),"含税不明"))</f>
        <v/>
      </c>
      <c r="J3261" s="6" t="str">
        <f t="shared" si="351"/>
        <v/>
      </c>
      <c r="K3261" s="6" t="str">
        <f>IF(AND(税费设置!$B$5="是",G3261="个人支出",J3261="应税"),"是","否")</f>
        <v>否</v>
      </c>
      <c r="L3261" s="8">
        <f t="shared" si="352"/>
        <v>0</v>
      </c>
      <c r="M3261" s="8">
        <f t="shared" si="353"/>
        <v>0</v>
      </c>
      <c r="N3261" s="8">
        <f t="shared" si="354"/>
        <v>0</v>
      </c>
      <c r="O3261" s="8">
        <f t="shared" si="355"/>
        <v>0</v>
      </c>
      <c r="P3261" s="8">
        <f>IF(K3261&lt;&gt;"是",0,IF(税费设置!$B$6="是",E3261/(1+税费设置!$B$10),E3261))</f>
        <v>0</v>
      </c>
      <c r="Q3261" s="8">
        <f>IF(K3261&lt;&gt;"是",0,P3261*税费设置!$B$8)</f>
        <v>0</v>
      </c>
      <c r="R3261" s="8">
        <f>IF(K3261&lt;&gt;"是",0,P3261*税费设置!$B$9)</f>
        <v>0</v>
      </c>
      <c r="S3261" s="8">
        <f t="shared" si="356"/>
        <v>0</v>
      </c>
    </row>
    <row r="3262" spans="1:19" ht="13.9">
      <c r="A3262" s="6" t="str">
        <f>IF(总支出!A3262="","",总支出!A3262)</f>
        <v/>
      </c>
      <c r="B3262" s="7" t="str">
        <f>IF(总支出!B3262="","",总支出!B3262)</f>
        <v/>
      </c>
      <c r="C3262" s="6" t="str">
        <f t="shared" si="350"/>
        <v/>
      </c>
      <c r="D3262" s="6" t="str">
        <f>IF(总支出!C3262="","",总支出!C3262)</f>
        <v/>
      </c>
      <c r="E3262" s="8" t="str">
        <f>IF(总支出!D3262="","",总支出!D3262)</f>
        <v/>
      </c>
      <c r="F3262" s="6" t="str">
        <f>IF(总支出!E3262="","",总支出!E3262)</f>
        <v/>
      </c>
      <c r="G3262" s="6" t="str">
        <f>IF(总支出!H3262="","",总支出!H3262)</f>
        <v/>
      </c>
      <c r="H3262" s="6" t="str">
        <f>IF(总支出!I3262="","自动",总支出!I3262)</f>
        <v>自动</v>
      </c>
      <c r="I3262" s="6" t="str">
        <f>IF(F3262="","",IFERROR(VLOOKUP(F3262,税费设置!$A$15:$B$27,2,FALSE),"含税不明"))</f>
        <v/>
      </c>
      <c r="J3262" s="6" t="str">
        <f t="shared" si="351"/>
        <v/>
      </c>
      <c r="K3262" s="6" t="str">
        <f>IF(AND(税费设置!$B$5="是",G3262="个人支出",J3262="应税"),"是","否")</f>
        <v>否</v>
      </c>
      <c r="L3262" s="8">
        <f t="shared" si="352"/>
        <v>0</v>
      </c>
      <c r="M3262" s="8">
        <f t="shared" si="353"/>
        <v>0</v>
      </c>
      <c r="N3262" s="8">
        <f t="shared" si="354"/>
        <v>0</v>
      </c>
      <c r="O3262" s="8">
        <f t="shared" si="355"/>
        <v>0</v>
      </c>
      <c r="P3262" s="8">
        <f>IF(K3262&lt;&gt;"是",0,IF(税费设置!$B$6="是",E3262/(1+税费设置!$B$10),E3262))</f>
        <v>0</v>
      </c>
      <c r="Q3262" s="8">
        <f>IF(K3262&lt;&gt;"是",0,P3262*税费设置!$B$8)</f>
        <v>0</v>
      </c>
      <c r="R3262" s="8">
        <f>IF(K3262&lt;&gt;"是",0,P3262*税费设置!$B$9)</f>
        <v>0</v>
      </c>
      <c r="S3262" s="8">
        <f t="shared" si="356"/>
        <v>0</v>
      </c>
    </row>
    <row r="3263" spans="1:19" ht="13.9">
      <c r="A3263" s="6" t="str">
        <f>IF(总支出!A3263="","",总支出!A3263)</f>
        <v/>
      </c>
      <c r="B3263" s="7" t="str">
        <f>IF(总支出!B3263="","",总支出!B3263)</f>
        <v/>
      </c>
      <c r="C3263" s="6" t="str">
        <f t="shared" si="350"/>
        <v/>
      </c>
      <c r="D3263" s="6" t="str">
        <f>IF(总支出!C3263="","",总支出!C3263)</f>
        <v/>
      </c>
      <c r="E3263" s="8" t="str">
        <f>IF(总支出!D3263="","",总支出!D3263)</f>
        <v/>
      </c>
      <c r="F3263" s="6" t="str">
        <f>IF(总支出!E3263="","",总支出!E3263)</f>
        <v/>
      </c>
      <c r="G3263" s="6" t="str">
        <f>IF(总支出!H3263="","",总支出!H3263)</f>
        <v/>
      </c>
      <c r="H3263" s="6" t="str">
        <f>IF(总支出!I3263="","自动",总支出!I3263)</f>
        <v>自动</v>
      </c>
      <c r="I3263" s="6" t="str">
        <f>IF(F3263="","",IFERROR(VLOOKUP(F3263,税费设置!$A$15:$B$27,2,FALSE),"含税不明"))</f>
        <v/>
      </c>
      <c r="J3263" s="6" t="str">
        <f t="shared" si="351"/>
        <v/>
      </c>
      <c r="K3263" s="6" t="str">
        <f>IF(AND(税费设置!$B$5="是",G3263="个人支出",J3263="应税"),"是","否")</f>
        <v>否</v>
      </c>
      <c r="L3263" s="8">
        <f t="shared" si="352"/>
        <v>0</v>
      </c>
      <c r="M3263" s="8">
        <f t="shared" si="353"/>
        <v>0</v>
      </c>
      <c r="N3263" s="8">
        <f t="shared" si="354"/>
        <v>0</v>
      </c>
      <c r="O3263" s="8">
        <f t="shared" si="355"/>
        <v>0</v>
      </c>
      <c r="P3263" s="8">
        <f>IF(K3263&lt;&gt;"是",0,IF(税费设置!$B$6="是",E3263/(1+税费设置!$B$10),E3263))</f>
        <v>0</v>
      </c>
      <c r="Q3263" s="8">
        <f>IF(K3263&lt;&gt;"是",0,P3263*税费设置!$B$8)</f>
        <v>0</v>
      </c>
      <c r="R3263" s="8">
        <f>IF(K3263&lt;&gt;"是",0,P3263*税费设置!$B$9)</f>
        <v>0</v>
      </c>
      <c r="S3263" s="8">
        <f t="shared" si="356"/>
        <v>0</v>
      </c>
    </row>
    <row r="3264" spans="1:19" ht="13.9">
      <c r="A3264" s="6" t="str">
        <f>IF(总支出!A3264="","",总支出!A3264)</f>
        <v/>
      </c>
      <c r="B3264" s="7" t="str">
        <f>IF(总支出!B3264="","",总支出!B3264)</f>
        <v/>
      </c>
      <c r="C3264" s="6" t="str">
        <f t="shared" si="350"/>
        <v/>
      </c>
      <c r="D3264" s="6" t="str">
        <f>IF(总支出!C3264="","",总支出!C3264)</f>
        <v/>
      </c>
      <c r="E3264" s="8" t="str">
        <f>IF(总支出!D3264="","",总支出!D3264)</f>
        <v/>
      </c>
      <c r="F3264" s="6" t="str">
        <f>IF(总支出!E3264="","",总支出!E3264)</f>
        <v/>
      </c>
      <c r="G3264" s="6" t="str">
        <f>IF(总支出!H3264="","",总支出!H3264)</f>
        <v/>
      </c>
      <c r="H3264" s="6" t="str">
        <f>IF(总支出!I3264="","自动",总支出!I3264)</f>
        <v>自动</v>
      </c>
      <c r="I3264" s="6" t="str">
        <f>IF(F3264="","",IFERROR(VLOOKUP(F3264,税费设置!$A$15:$B$27,2,FALSE),"含税不明"))</f>
        <v/>
      </c>
      <c r="J3264" s="6" t="str">
        <f t="shared" si="351"/>
        <v/>
      </c>
      <c r="K3264" s="6" t="str">
        <f>IF(AND(税费设置!$B$5="是",G3264="个人支出",J3264="应税"),"是","否")</f>
        <v>否</v>
      </c>
      <c r="L3264" s="8">
        <f t="shared" si="352"/>
        <v>0</v>
      </c>
      <c r="M3264" s="8">
        <f t="shared" si="353"/>
        <v>0</v>
      </c>
      <c r="N3264" s="8">
        <f t="shared" si="354"/>
        <v>0</v>
      </c>
      <c r="O3264" s="8">
        <f t="shared" si="355"/>
        <v>0</v>
      </c>
      <c r="P3264" s="8">
        <f>IF(K3264&lt;&gt;"是",0,IF(税费设置!$B$6="是",E3264/(1+税费设置!$B$10),E3264))</f>
        <v>0</v>
      </c>
      <c r="Q3264" s="8">
        <f>IF(K3264&lt;&gt;"是",0,P3264*税费设置!$B$8)</f>
        <v>0</v>
      </c>
      <c r="R3264" s="8">
        <f>IF(K3264&lt;&gt;"是",0,P3264*税费设置!$B$9)</f>
        <v>0</v>
      </c>
      <c r="S3264" s="8">
        <f t="shared" si="356"/>
        <v>0</v>
      </c>
    </row>
    <row r="3265" spans="1:19" ht="13.9">
      <c r="A3265" s="6" t="str">
        <f>IF(总支出!A3265="","",总支出!A3265)</f>
        <v/>
      </c>
      <c r="B3265" s="7" t="str">
        <f>IF(总支出!B3265="","",总支出!B3265)</f>
        <v/>
      </c>
      <c r="C3265" s="6" t="str">
        <f t="shared" si="350"/>
        <v/>
      </c>
      <c r="D3265" s="6" t="str">
        <f>IF(总支出!C3265="","",总支出!C3265)</f>
        <v/>
      </c>
      <c r="E3265" s="8" t="str">
        <f>IF(总支出!D3265="","",总支出!D3265)</f>
        <v/>
      </c>
      <c r="F3265" s="6" t="str">
        <f>IF(总支出!E3265="","",总支出!E3265)</f>
        <v/>
      </c>
      <c r="G3265" s="6" t="str">
        <f>IF(总支出!H3265="","",总支出!H3265)</f>
        <v/>
      </c>
      <c r="H3265" s="6" t="str">
        <f>IF(总支出!I3265="","自动",总支出!I3265)</f>
        <v>自动</v>
      </c>
      <c r="I3265" s="6" t="str">
        <f>IF(F3265="","",IFERROR(VLOOKUP(F3265,税费设置!$A$15:$B$27,2,FALSE),"含税不明"))</f>
        <v/>
      </c>
      <c r="J3265" s="6" t="str">
        <f t="shared" si="351"/>
        <v/>
      </c>
      <c r="K3265" s="6" t="str">
        <f>IF(AND(税费设置!$B$5="是",G3265="个人支出",J3265="应税"),"是","否")</f>
        <v>否</v>
      </c>
      <c r="L3265" s="8">
        <f t="shared" si="352"/>
        <v>0</v>
      </c>
      <c r="M3265" s="8">
        <f t="shared" si="353"/>
        <v>0</v>
      </c>
      <c r="N3265" s="8">
        <f t="shared" si="354"/>
        <v>0</v>
      </c>
      <c r="O3265" s="8">
        <f t="shared" si="355"/>
        <v>0</v>
      </c>
      <c r="P3265" s="8">
        <f>IF(K3265&lt;&gt;"是",0,IF(税费设置!$B$6="是",E3265/(1+税费设置!$B$10),E3265))</f>
        <v>0</v>
      </c>
      <c r="Q3265" s="8">
        <f>IF(K3265&lt;&gt;"是",0,P3265*税费设置!$B$8)</f>
        <v>0</v>
      </c>
      <c r="R3265" s="8">
        <f>IF(K3265&lt;&gt;"是",0,P3265*税费设置!$B$9)</f>
        <v>0</v>
      </c>
      <c r="S3265" s="8">
        <f t="shared" si="356"/>
        <v>0</v>
      </c>
    </row>
    <row r="3266" spans="1:19" ht="13.9">
      <c r="A3266" s="6" t="str">
        <f>IF(总支出!A3266="","",总支出!A3266)</f>
        <v/>
      </c>
      <c r="B3266" s="7" t="str">
        <f>IF(总支出!B3266="","",总支出!B3266)</f>
        <v/>
      </c>
      <c r="C3266" s="6" t="str">
        <f t="shared" si="350"/>
        <v/>
      </c>
      <c r="D3266" s="6" t="str">
        <f>IF(总支出!C3266="","",总支出!C3266)</f>
        <v/>
      </c>
      <c r="E3266" s="8" t="str">
        <f>IF(总支出!D3266="","",总支出!D3266)</f>
        <v/>
      </c>
      <c r="F3266" s="6" t="str">
        <f>IF(总支出!E3266="","",总支出!E3266)</f>
        <v/>
      </c>
      <c r="G3266" s="6" t="str">
        <f>IF(总支出!H3266="","",总支出!H3266)</f>
        <v/>
      </c>
      <c r="H3266" s="6" t="str">
        <f>IF(总支出!I3266="","自动",总支出!I3266)</f>
        <v>自动</v>
      </c>
      <c r="I3266" s="6" t="str">
        <f>IF(F3266="","",IFERROR(VLOOKUP(F3266,税费设置!$A$15:$B$27,2,FALSE),"含税不明"))</f>
        <v/>
      </c>
      <c r="J3266" s="6" t="str">
        <f t="shared" si="351"/>
        <v/>
      </c>
      <c r="K3266" s="6" t="str">
        <f>IF(AND(税费设置!$B$5="是",G3266="个人支出",J3266="应税"),"是","否")</f>
        <v>否</v>
      </c>
      <c r="L3266" s="8">
        <f t="shared" si="352"/>
        <v>0</v>
      </c>
      <c r="M3266" s="8">
        <f t="shared" si="353"/>
        <v>0</v>
      </c>
      <c r="N3266" s="8">
        <f t="shared" si="354"/>
        <v>0</v>
      </c>
      <c r="O3266" s="8">
        <f t="shared" si="355"/>
        <v>0</v>
      </c>
      <c r="P3266" s="8">
        <f>IF(K3266&lt;&gt;"是",0,IF(税费设置!$B$6="是",E3266/(1+税费设置!$B$10),E3266))</f>
        <v>0</v>
      </c>
      <c r="Q3266" s="8">
        <f>IF(K3266&lt;&gt;"是",0,P3266*税费设置!$B$8)</f>
        <v>0</v>
      </c>
      <c r="R3266" s="8">
        <f>IF(K3266&lt;&gt;"是",0,P3266*税费设置!$B$9)</f>
        <v>0</v>
      </c>
      <c r="S3266" s="8">
        <f t="shared" si="356"/>
        <v>0</v>
      </c>
    </row>
    <row r="3267" spans="1:19" ht="13.9">
      <c r="A3267" s="6" t="str">
        <f>IF(总支出!A3267="","",总支出!A3267)</f>
        <v/>
      </c>
      <c r="B3267" s="7" t="str">
        <f>IF(总支出!B3267="","",总支出!B3267)</f>
        <v/>
      </c>
      <c r="C3267" s="6" t="str">
        <f t="shared" si="350"/>
        <v/>
      </c>
      <c r="D3267" s="6" t="str">
        <f>IF(总支出!C3267="","",总支出!C3267)</f>
        <v/>
      </c>
      <c r="E3267" s="8" t="str">
        <f>IF(总支出!D3267="","",总支出!D3267)</f>
        <v/>
      </c>
      <c r="F3267" s="6" t="str">
        <f>IF(总支出!E3267="","",总支出!E3267)</f>
        <v/>
      </c>
      <c r="G3267" s="6" t="str">
        <f>IF(总支出!H3267="","",总支出!H3267)</f>
        <v/>
      </c>
      <c r="H3267" s="6" t="str">
        <f>IF(总支出!I3267="","自动",总支出!I3267)</f>
        <v>自动</v>
      </c>
      <c r="I3267" s="6" t="str">
        <f>IF(F3267="","",IFERROR(VLOOKUP(F3267,税费设置!$A$15:$B$27,2,FALSE),"含税不明"))</f>
        <v/>
      </c>
      <c r="J3267" s="6" t="str">
        <f t="shared" si="351"/>
        <v/>
      </c>
      <c r="K3267" s="6" t="str">
        <f>IF(AND(税费设置!$B$5="是",G3267="个人支出",J3267="应税"),"是","否")</f>
        <v>否</v>
      </c>
      <c r="L3267" s="8">
        <f t="shared" si="352"/>
        <v>0</v>
      </c>
      <c r="M3267" s="8">
        <f t="shared" si="353"/>
        <v>0</v>
      </c>
      <c r="N3267" s="8">
        <f t="shared" si="354"/>
        <v>0</v>
      </c>
      <c r="O3267" s="8">
        <f t="shared" si="355"/>
        <v>0</v>
      </c>
      <c r="P3267" s="8">
        <f>IF(K3267&lt;&gt;"是",0,IF(税费设置!$B$6="是",E3267/(1+税费设置!$B$10),E3267))</f>
        <v>0</v>
      </c>
      <c r="Q3267" s="8">
        <f>IF(K3267&lt;&gt;"是",0,P3267*税费设置!$B$8)</f>
        <v>0</v>
      </c>
      <c r="R3267" s="8">
        <f>IF(K3267&lt;&gt;"是",0,P3267*税费设置!$B$9)</f>
        <v>0</v>
      </c>
      <c r="S3267" s="8">
        <f t="shared" si="356"/>
        <v>0</v>
      </c>
    </row>
    <row r="3268" spans="1:19" ht="13.9">
      <c r="A3268" s="6" t="str">
        <f>IF(总支出!A3268="","",总支出!A3268)</f>
        <v/>
      </c>
      <c r="B3268" s="7" t="str">
        <f>IF(总支出!B3268="","",总支出!B3268)</f>
        <v/>
      </c>
      <c r="C3268" s="6" t="str">
        <f t="shared" ref="C3268:C3331" si="357">IF(B3268="","",TEXT(B3268,"yyyy-mm"))</f>
        <v/>
      </c>
      <c r="D3268" s="6" t="str">
        <f>IF(总支出!C3268="","",总支出!C3268)</f>
        <v/>
      </c>
      <c r="E3268" s="8" t="str">
        <f>IF(总支出!D3268="","",总支出!D3268)</f>
        <v/>
      </c>
      <c r="F3268" s="6" t="str">
        <f>IF(总支出!E3268="","",总支出!E3268)</f>
        <v/>
      </c>
      <c r="G3268" s="6" t="str">
        <f>IF(总支出!H3268="","",总支出!H3268)</f>
        <v/>
      </c>
      <c r="H3268" s="6" t="str">
        <f>IF(总支出!I3268="","自动",总支出!I3268)</f>
        <v>自动</v>
      </c>
      <c r="I3268" s="6" t="str">
        <f>IF(F3268="","",IFERROR(VLOOKUP(F3268,税费设置!$A$15:$B$27,2,FALSE),"含税不明"))</f>
        <v/>
      </c>
      <c r="J3268" s="6" t="str">
        <f t="shared" ref="J3268:J3331" si="358">IF(D3268="","",IF(H3268="自动",I3268,H3268))</f>
        <v/>
      </c>
      <c r="K3268" s="6" t="str">
        <f>IF(AND(税费设置!$B$5="是",G3268="个人支出",J3268="应税"),"是","否")</f>
        <v>否</v>
      </c>
      <c r="L3268" s="8">
        <f t="shared" ref="L3268:L3331" si="359">IF(K3268="是",E3268,0)</f>
        <v>0</v>
      </c>
      <c r="M3268" s="8">
        <f t="shared" ref="M3268:M3331" si="360">IF(AND(G3268="个人支出",J3268="零税率"),E3268,0)</f>
        <v>0</v>
      </c>
      <c r="N3268" s="8">
        <f t="shared" ref="N3268:N3331" si="361">IF(AND(G3268="个人支出",J3268="免税"),E3268,0)</f>
        <v>0</v>
      </c>
      <c r="O3268" s="8">
        <f t="shared" ref="O3268:O3331" si="362">IF(AND(G3268="个人支出",OR(J3268="含税不明",J3268="不适用")),E3268,0)</f>
        <v>0</v>
      </c>
      <c r="P3268" s="8">
        <f>IF(K3268&lt;&gt;"是",0,IF(税费设置!$B$6="是",E3268/(1+税费设置!$B$10),E3268))</f>
        <v>0</v>
      </c>
      <c r="Q3268" s="8">
        <f>IF(K3268&lt;&gt;"是",0,P3268*税费设置!$B$8)</f>
        <v>0</v>
      </c>
      <c r="R3268" s="8">
        <f>IF(K3268&lt;&gt;"是",0,P3268*税费设置!$B$9)</f>
        <v>0</v>
      </c>
      <c r="S3268" s="8">
        <f t="shared" ref="S3268:S3331" si="363">Q3268+R3268</f>
        <v>0</v>
      </c>
    </row>
    <row r="3269" spans="1:19" ht="13.9">
      <c r="A3269" s="6" t="str">
        <f>IF(总支出!A3269="","",总支出!A3269)</f>
        <v/>
      </c>
      <c r="B3269" s="7" t="str">
        <f>IF(总支出!B3269="","",总支出!B3269)</f>
        <v/>
      </c>
      <c r="C3269" s="6" t="str">
        <f t="shared" si="357"/>
        <v/>
      </c>
      <c r="D3269" s="6" t="str">
        <f>IF(总支出!C3269="","",总支出!C3269)</f>
        <v/>
      </c>
      <c r="E3269" s="8" t="str">
        <f>IF(总支出!D3269="","",总支出!D3269)</f>
        <v/>
      </c>
      <c r="F3269" s="6" t="str">
        <f>IF(总支出!E3269="","",总支出!E3269)</f>
        <v/>
      </c>
      <c r="G3269" s="6" t="str">
        <f>IF(总支出!H3269="","",总支出!H3269)</f>
        <v/>
      </c>
      <c r="H3269" s="6" t="str">
        <f>IF(总支出!I3269="","自动",总支出!I3269)</f>
        <v>自动</v>
      </c>
      <c r="I3269" s="6" t="str">
        <f>IF(F3269="","",IFERROR(VLOOKUP(F3269,税费设置!$A$15:$B$27,2,FALSE),"含税不明"))</f>
        <v/>
      </c>
      <c r="J3269" s="6" t="str">
        <f t="shared" si="358"/>
        <v/>
      </c>
      <c r="K3269" s="6" t="str">
        <f>IF(AND(税费设置!$B$5="是",G3269="个人支出",J3269="应税"),"是","否")</f>
        <v>否</v>
      </c>
      <c r="L3269" s="8">
        <f t="shared" si="359"/>
        <v>0</v>
      </c>
      <c r="M3269" s="8">
        <f t="shared" si="360"/>
        <v>0</v>
      </c>
      <c r="N3269" s="8">
        <f t="shared" si="361"/>
        <v>0</v>
      </c>
      <c r="O3269" s="8">
        <f t="shared" si="362"/>
        <v>0</v>
      </c>
      <c r="P3269" s="8">
        <f>IF(K3269&lt;&gt;"是",0,IF(税费设置!$B$6="是",E3269/(1+税费设置!$B$10),E3269))</f>
        <v>0</v>
      </c>
      <c r="Q3269" s="8">
        <f>IF(K3269&lt;&gt;"是",0,P3269*税费设置!$B$8)</f>
        <v>0</v>
      </c>
      <c r="R3269" s="8">
        <f>IF(K3269&lt;&gt;"是",0,P3269*税费设置!$B$9)</f>
        <v>0</v>
      </c>
      <c r="S3269" s="8">
        <f t="shared" si="363"/>
        <v>0</v>
      </c>
    </row>
    <row r="3270" spans="1:19" ht="13.9">
      <c r="A3270" s="6" t="str">
        <f>IF(总支出!A3270="","",总支出!A3270)</f>
        <v/>
      </c>
      <c r="B3270" s="7" t="str">
        <f>IF(总支出!B3270="","",总支出!B3270)</f>
        <v/>
      </c>
      <c r="C3270" s="6" t="str">
        <f t="shared" si="357"/>
        <v/>
      </c>
      <c r="D3270" s="6" t="str">
        <f>IF(总支出!C3270="","",总支出!C3270)</f>
        <v/>
      </c>
      <c r="E3270" s="8" t="str">
        <f>IF(总支出!D3270="","",总支出!D3270)</f>
        <v/>
      </c>
      <c r="F3270" s="6" t="str">
        <f>IF(总支出!E3270="","",总支出!E3270)</f>
        <v/>
      </c>
      <c r="G3270" s="6" t="str">
        <f>IF(总支出!H3270="","",总支出!H3270)</f>
        <v/>
      </c>
      <c r="H3270" s="6" t="str">
        <f>IF(总支出!I3270="","自动",总支出!I3270)</f>
        <v>自动</v>
      </c>
      <c r="I3270" s="6" t="str">
        <f>IF(F3270="","",IFERROR(VLOOKUP(F3270,税费设置!$A$15:$B$27,2,FALSE),"含税不明"))</f>
        <v/>
      </c>
      <c r="J3270" s="6" t="str">
        <f t="shared" si="358"/>
        <v/>
      </c>
      <c r="K3270" s="6" t="str">
        <f>IF(AND(税费设置!$B$5="是",G3270="个人支出",J3270="应税"),"是","否")</f>
        <v>否</v>
      </c>
      <c r="L3270" s="8">
        <f t="shared" si="359"/>
        <v>0</v>
      </c>
      <c r="M3270" s="8">
        <f t="shared" si="360"/>
        <v>0</v>
      </c>
      <c r="N3270" s="8">
        <f t="shared" si="361"/>
        <v>0</v>
      </c>
      <c r="O3270" s="8">
        <f t="shared" si="362"/>
        <v>0</v>
      </c>
      <c r="P3270" s="8">
        <f>IF(K3270&lt;&gt;"是",0,IF(税费设置!$B$6="是",E3270/(1+税费设置!$B$10),E3270))</f>
        <v>0</v>
      </c>
      <c r="Q3270" s="8">
        <f>IF(K3270&lt;&gt;"是",0,P3270*税费设置!$B$8)</f>
        <v>0</v>
      </c>
      <c r="R3270" s="8">
        <f>IF(K3270&lt;&gt;"是",0,P3270*税费设置!$B$9)</f>
        <v>0</v>
      </c>
      <c r="S3270" s="8">
        <f t="shared" si="363"/>
        <v>0</v>
      </c>
    </row>
    <row r="3271" spans="1:19" ht="13.9">
      <c r="A3271" s="6" t="str">
        <f>IF(总支出!A3271="","",总支出!A3271)</f>
        <v/>
      </c>
      <c r="B3271" s="7" t="str">
        <f>IF(总支出!B3271="","",总支出!B3271)</f>
        <v/>
      </c>
      <c r="C3271" s="6" t="str">
        <f t="shared" si="357"/>
        <v/>
      </c>
      <c r="D3271" s="6" t="str">
        <f>IF(总支出!C3271="","",总支出!C3271)</f>
        <v/>
      </c>
      <c r="E3271" s="8" t="str">
        <f>IF(总支出!D3271="","",总支出!D3271)</f>
        <v/>
      </c>
      <c r="F3271" s="6" t="str">
        <f>IF(总支出!E3271="","",总支出!E3271)</f>
        <v/>
      </c>
      <c r="G3271" s="6" t="str">
        <f>IF(总支出!H3271="","",总支出!H3271)</f>
        <v/>
      </c>
      <c r="H3271" s="6" t="str">
        <f>IF(总支出!I3271="","自动",总支出!I3271)</f>
        <v>自动</v>
      </c>
      <c r="I3271" s="6" t="str">
        <f>IF(F3271="","",IFERROR(VLOOKUP(F3271,税费设置!$A$15:$B$27,2,FALSE),"含税不明"))</f>
        <v/>
      </c>
      <c r="J3271" s="6" t="str">
        <f t="shared" si="358"/>
        <v/>
      </c>
      <c r="K3271" s="6" t="str">
        <f>IF(AND(税费设置!$B$5="是",G3271="个人支出",J3271="应税"),"是","否")</f>
        <v>否</v>
      </c>
      <c r="L3271" s="8">
        <f t="shared" si="359"/>
        <v>0</v>
      </c>
      <c r="M3271" s="8">
        <f t="shared" si="360"/>
        <v>0</v>
      </c>
      <c r="N3271" s="8">
        <f t="shared" si="361"/>
        <v>0</v>
      </c>
      <c r="O3271" s="8">
        <f t="shared" si="362"/>
        <v>0</v>
      </c>
      <c r="P3271" s="8">
        <f>IF(K3271&lt;&gt;"是",0,IF(税费设置!$B$6="是",E3271/(1+税费设置!$B$10),E3271))</f>
        <v>0</v>
      </c>
      <c r="Q3271" s="8">
        <f>IF(K3271&lt;&gt;"是",0,P3271*税费设置!$B$8)</f>
        <v>0</v>
      </c>
      <c r="R3271" s="8">
        <f>IF(K3271&lt;&gt;"是",0,P3271*税费设置!$B$9)</f>
        <v>0</v>
      </c>
      <c r="S3271" s="8">
        <f t="shared" si="363"/>
        <v>0</v>
      </c>
    </row>
    <row r="3272" spans="1:19" ht="13.9">
      <c r="A3272" s="6" t="str">
        <f>IF(总支出!A3272="","",总支出!A3272)</f>
        <v/>
      </c>
      <c r="B3272" s="7" t="str">
        <f>IF(总支出!B3272="","",总支出!B3272)</f>
        <v/>
      </c>
      <c r="C3272" s="6" t="str">
        <f t="shared" si="357"/>
        <v/>
      </c>
      <c r="D3272" s="6" t="str">
        <f>IF(总支出!C3272="","",总支出!C3272)</f>
        <v/>
      </c>
      <c r="E3272" s="8" t="str">
        <f>IF(总支出!D3272="","",总支出!D3272)</f>
        <v/>
      </c>
      <c r="F3272" s="6" t="str">
        <f>IF(总支出!E3272="","",总支出!E3272)</f>
        <v/>
      </c>
      <c r="G3272" s="6" t="str">
        <f>IF(总支出!H3272="","",总支出!H3272)</f>
        <v/>
      </c>
      <c r="H3272" s="6" t="str">
        <f>IF(总支出!I3272="","自动",总支出!I3272)</f>
        <v>自动</v>
      </c>
      <c r="I3272" s="6" t="str">
        <f>IF(F3272="","",IFERROR(VLOOKUP(F3272,税费设置!$A$15:$B$27,2,FALSE),"含税不明"))</f>
        <v/>
      </c>
      <c r="J3272" s="6" t="str">
        <f t="shared" si="358"/>
        <v/>
      </c>
      <c r="K3272" s="6" t="str">
        <f>IF(AND(税费设置!$B$5="是",G3272="个人支出",J3272="应税"),"是","否")</f>
        <v>否</v>
      </c>
      <c r="L3272" s="8">
        <f t="shared" si="359"/>
        <v>0</v>
      </c>
      <c r="M3272" s="8">
        <f t="shared" si="360"/>
        <v>0</v>
      </c>
      <c r="N3272" s="8">
        <f t="shared" si="361"/>
        <v>0</v>
      </c>
      <c r="O3272" s="8">
        <f t="shared" si="362"/>
        <v>0</v>
      </c>
      <c r="P3272" s="8">
        <f>IF(K3272&lt;&gt;"是",0,IF(税费设置!$B$6="是",E3272/(1+税费设置!$B$10),E3272))</f>
        <v>0</v>
      </c>
      <c r="Q3272" s="8">
        <f>IF(K3272&lt;&gt;"是",0,P3272*税费设置!$B$8)</f>
        <v>0</v>
      </c>
      <c r="R3272" s="8">
        <f>IF(K3272&lt;&gt;"是",0,P3272*税费设置!$B$9)</f>
        <v>0</v>
      </c>
      <c r="S3272" s="8">
        <f t="shared" si="363"/>
        <v>0</v>
      </c>
    </row>
    <row r="3273" spans="1:19" ht="13.9">
      <c r="A3273" s="6" t="str">
        <f>IF(总支出!A3273="","",总支出!A3273)</f>
        <v/>
      </c>
      <c r="B3273" s="7" t="str">
        <f>IF(总支出!B3273="","",总支出!B3273)</f>
        <v/>
      </c>
      <c r="C3273" s="6" t="str">
        <f t="shared" si="357"/>
        <v/>
      </c>
      <c r="D3273" s="6" t="str">
        <f>IF(总支出!C3273="","",总支出!C3273)</f>
        <v/>
      </c>
      <c r="E3273" s="8" t="str">
        <f>IF(总支出!D3273="","",总支出!D3273)</f>
        <v/>
      </c>
      <c r="F3273" s="6" t="str">
        <f>IF(总支出!E3273="","",总支出!E3273)</f>
        <v/>
      </c>
      <c r="G3273" s="6" t="str">
        <f>IF(总支出!H3273="","",总支出!H3273)</f>
        <v/>
      </c>
      <c r="H3273" s="6" t="str">
        <f>IF(总支出!I3273="","自动",总支出!I3273)</f>
        <v>自动</v>
      </c>
      <c r="I3273" s="6" t="str">
        <f>IF(F3273="","",IFERROR(VLOOKUP(F3273,税费设置!$A$15:$B$27,2,FALSE),"含税不明"))</f>
        <v/>
      </c>
      <c r="J3273" s="6" t="str">
        <f t="shared" si="358"/>
        <v/>
      </c>
      <c r="K3273" s="6" t="str">
        <f>IF(AND(税费设置!$B$5="是",G3273="个人支出",J3273="应税"),"是","否")</f>
        <v>否</v>
      </c>
      <c r="L3273" s="8">
        <f t="shared" si="359"/>
        <v>0</v>
      </c>
      <c r="M3273" s="8">
        <f t="shared" si="360"/>
        <v>0</v>
      </c>
      <c r="N3273" s="8">
        <f t="shared" si="361"/>
        <v>0</v>
      </c>
      <c r="O3273" s="8">
        <f t="shared" si="362"/>
        <v>0</v>
      </c>
      <c r="P3273" s="8">
        <f>IF(K3273&lt;&gt;"是",0,IF(税费设置!$B$6="是",E3273/(1+税费设置!$B$10),E3273))</f>
        <v>0</v>
      </c>
      <c r="Q3273" s="8">
        <f>IF(K3273&lt;&gt;"是",0,P3273*税费设置!$B$8)</f>
        <v>0</v>
      </c>
      <c r="R3273" s="8">
        <f>IF(K3273&lt;&gt;"是",0,P3273*税费设置!$B$9)</f>
        <v>0</v>
      </c>
      <c r="S3273" s="8">
        <f t="shared" si="363"/>
        <v>0</v>
      </c>
    </row>
    <row r="3274" spans="1:19" ht="13.9">
      <c r="A3274" s="6" t="str">
        <f>IF(总支出!A3274="","",总支出!A3274)</f>
        <v/>
      </c>
      <c r="B3274" s="7" t="str">
        <f>IF(总支出!B3274="","",总支出!B3274)</f>
        <v/>
      </c>
      <c r="C3274" s="6" t="str">
        <f t="shared" si="357"/>
        <v/>
      </c>
      <c r="D3274" s="6" t="str">
        <f>IF(总支出!C3274="","",总支出!C3274)</f>
        <v/>
      </c>
      <c r="E3274" s="8" t="str">
        <f>IF(总支出!D3274="","",总支出!D3274)</f>
        <v/>
      </c>
      <c r="F3274" s="6" t="str">
        <f>IF(总支出!E3274="","",总支出!E3274)</f>
        <v/>
      </c>
      <c r="G3274" s="6" t="str">
        <f>IF(总支出!H3274="","",总支出!H3274)</f>
        <v/>
      </c>
      <c r="H3274" s="6" t="str">
        <f>IF(总支出!I3274="","自动",总支出!I3274)</f>
        <v>自动</v>
      </c>
      <c r="I3274" s="6" t="str">
        <f>IF(F3274="","",IFERROR(VLOOKUP(F3274,税费设置!$A$15:$B$27,2,FALSE),"含税不明"))</f>
        <v/>
      </c>
      <c r="J3274" s="6" t="str">
        <f t="shared" si="358"/>
        <v/>
      </c>
      <c r="K3274" s="6" t="str">
        <f>IF(AND(税费设置!$B$5="是",G3274="个人支出",J3274="应税"),"是","否")</f>
        <v>否</v>
      </c>
      <c r="L3274" s="8">
        <f t="shared" si="359"/>
        <v>0</v>
      </c>
      <c r="M3274" s="8">
        <f t="shared" si="360"/>
        <v>0</v>
      </c>
      <c r="N3274" s="8">
        <f t="shared" si="361"/>
        <v>0</v>
      </c>
      <c r="O3274" s="8">
        <f t="shared" si="362"/>
        <v>0</v>
      </c>
      <c r="P3274" s="8">
        <f>IF(K3274&lt;&gt;"是",0,IF(税费设置!$B$6="是",E3274/(1+税费设置!$B$10),E3274))</f>
        <v>0</v>
      </c>
      <c r="Q3274" s="8">
        <f>IF(K3274&lt;&gt;"是",0,P3274*税费设置!$B$8)</f>
        <v>0</v>
      </c>
      <c r="R3274" s="8">
        <f>IF(K3274&lt;&gt;"是",0,P3274*税费设置!$B$9)</f>
        <v>0</v>
      </c>
      <c r="S3274" s="8">
        <f t="shared" si="363"/>
        <v>0</v>
      </c>
    </row>
    <row r="3275" spans="1:19" ht="13.9">
      <c r="A3275" s="6" t="str">
        <f>IF(总支出!A3275="","",总支出!A3275)</f>
        <v/>
      </c>
      <c r="B3275" s="7" t="str">
        <f>IF(总支出!B3275="","",总支出!B3275)</f>
        <v/>
      </c>
      <c r="C3275" s="6" t="str">
        <f t="shared" si="357"/>
        <v/>
      </c>
      <c r="D3275" s="6" t="str">
        <f>IF(总支出!C3275="","",总支出!C3275)</f>
        <v/>
      </c>
      <c r="E3275" s="8" t="str">
        <f>IF(总支出!D3275="","",总支出!D3275)</f>
        <v/>
      </c>
      <c r="F3275" s="6" t="str">
        <f>IF(总支出!E3275="","",总支出!E3275)</f>
        <v/>
      </c>
      <c r="G3275" s="6" t="str">
        <f>IF(总支出!H3275="","",总支出!H3275)</f>
        <v/>
      </c>
      <c r="H3275" s="6" t="str">
        <f>IF(总支出!I3275="","自动",总支出!I3275)</f>
        <v>自动</v>
      </c>
      <c r="I3275" s="6" t="str">
        <f>IF(F3275="","",IFERROR(VLOOKUP(F3275,税费设置!$A$15:$B$27,2,FALSE),"含税不明"))</f>
        <v/>
      </c>
      <c r="J3275" s="6" t="str">
        <f t="shared" si="358"/>
        <v/>
      </c>
      <c r="K3275" s="6" t="str">
        <f>IF(AND(税费设置!$B$5="是",G3275="个人支出",J3275="应税"),"是","否")</f>
        <v>否</v>
      </c>
      <c r="L3275" s="8">
        <f t="shared" si="359"/>
        <v>0</v>
      </c>
      <c r="M3275" s="8">
        <f t="shared" si="360"/>
        <v>0</v>
      </c>
      <c r="N3275" s="8">
        <f t="shared" si="361"/>
        <v>0</v>
      </c>
      <c r="O3275" s="8">
        <f t="shared" si="362"/>
        <v>0</v>
      </c>
      <c r="P3275" s="8">
        <f>IF(K3275&lt;&gt;"是",0,IF(税费设置!$B$6="是",E3275/(1+税费设置!$B$10),E3275))</f>
        <v>0</v>
      </c>
      <c r="Q3275" s="8">
        <f>IF(K3275&lt;&gt;"是",0,P3275*税费设置!$B$8)</f>
        <v>0</v>
      </c>
      <c r="R3275" s="8">
        <f>IF(K3275&lt;&gt;"是",0,P3275*税费设置!$B$9)</f>
        <v>0</v>
      </c>
      <c r="S3275" s="8">
        <f t="shared" si="363"/>
        <v>0</v>
      </c>
    </row>
    <row r="3276" spans="1:19" ht="13.9">
      <c r="A3276" s="6" t="str">
        <f>IF(总支出!A3276="","",总支出!A3276)</f>
        <v/>
      </c>
      <c r="B3276" s="7" t="str">
        <f>IF(总支出!B3276="","",总支出!B3276)</f>
        <v/>
      </c>
      <c r="C3276" s="6" t="str">
        <f t="shared" si="357"/>
        <v/>
      </c>
      <c r="D3276" s="6" t="str">
        <f>IF(总支出!C3276="","",总支出!C3276)</f>
        <v/>
      </c>
      <c r="E3276" s="8" t="str">
        <f>IF(总支出!D3276="","",总支出!D3276)</f>
        <v/>
      </c>
      <c r="F3276" s="6" t="str">
        <f>IF(总支出!E3276="","",总支出!E3276)</f>
        <v/>
      </c>
      <c r="G3276" s="6" t="str">
        <f>IF(总支出!H3276="","",总支出!H3276)</f>
        <v/>
      </c>
      <c r="H3276" s="6" t="str">
        <f>IF(总支出!I3276="","自动",总支出!I3276)</f>
        <v>自动</v>
      </c>
      <c r="I3276" s="6" t="str">
        <f>IF(F3276="","",IFERROR(VLOOKUP(F3276,税费设置!$A$15:$B$27,2,FALSE),"含税不明"))</f>
        <v/>
      </c>
      <c r="J3276" s="6" t="str">
        <f t="shared" si="358"/>
        <v/>
      </c>
      <c r="K3276" s="6" t="str">
        <f>IF(AND(税费设置!$B$5="是",G3276="个人支出",J3276="应税"),"是","否")</f>
        <v>否</v>
      </c>
      <c r="L3276" s="8">
        <f t="shared" si="359"/>
        <v>0</v>
      </c>
      <c r="M3276" s="8">
        <f t="shared" si="360"/>
        <v>0</v>
      </c>
      <c r="N3276" s="8">
        <f t="shared" si="361"/>
        <v>0</v>
      </c>
      <c r="O3276" s="8">
        <f t="shared" si="362"/>
        <v>0</v>
      </c>
      <c r="P3276" s="8">
        <f>IF(K3276&lt;&gt;"是",0,IF(税费设置!$B$6="是",E3276/(1+税费设置!$B$10),E3276))</f>
        <v>0</v>
      </c>
      <c r="Q3276" s="8">
        <f>IF(K3276&lt;&gt;"是",0,P3276*税费设置!$B$8)</f>
        <v>0</v>
      </c>
      <c r="R3276" s="8">
        <f>IF(K3276&lt;&gt;"是",0,P3276*税费设置!$B$9)</f>
        <v>0</v>
      </c>
      <c r="S3276" s="8">
        <f t="shared" si="363"/>
        <v>0</v>
      </c>
    </row>
    <row r="3277" spans="1:19" ht="13.9">
      <c r="A3277" s="6" t="str">
        <f>IF(总支出!A3277="","",总支出!A3277)</f>
        <v/>
      </c>
      <c r="B3277" s="7" t="str">
        <f>IF(总支出!B3277="","",总支出!B3277)</f>
        <v/>
      </c>
      <c r="C3277" s="6" t="str">
        <f t="shared" si="357"/>
        <v/>
      </c>
      <c r="D3277" s="6" t="str">
        <f>IF(总支出!C3277="","",总支出!C3277)</f>
        <v/>
      </c>
      <c r="E3277" s="8" t="str">
        <f>IF(总支出!D3277="","",总支出!D3277)</f>
        <v/>
      </c>
      <c r="F3277" s="6" t="str">
        <f>IF(总支出!E3277="","",总支出!E3277)</f>
        <v/>
      </c>
      <c r="G3277" s="6" t="str">
        <f>IF(总支出!H3277="","",总支出!H3277)</f>
        <v/>
      </c>
      <c r="H3277" s="6" t="str">
        <f>IF(总支出!I3277="","自动",总支出!I3277)</f>
        <v>自动</v>
      </c>
      <c r="I3277" s="6" t="str">
        <f>IF(F3277="","",IFERROR(VLOOKUP(F3277,税费设置!$A$15:$B$27,2,FALSE),"含税不明"))</f>
        <v/>
      </c>
      <c r="J3277" s="6" t="str">
        <f t="shared" si="358"/>
        <v/>
      </c>
      <c r="K3277" s="6" t="str">
        <f>IF(AND(税费设置!$B$5="是",G3277="个人支出",J3277="应税"),"是","否")</f>
        <v>否</v>
      </c>
      <c r="L3277" s="8">
        <f t="shared" si="359"/>
        <v>0</v>
      </c>
      <c r="M3277" s="8">
        <f t="shared" si="360"/>
        <v>0</v>
      </c>
      <c r="N3277" s="8">
        <f t="shared" si="361"/>
        <v>0</v>
      </c>
      <c r="O3277" s="8">
        <f t="shared" si="362"/>
        <v>0</v>
      </c>
      <c r="P3277" s="8">
        <f>IF(K3277&lt;&gt;"是",0,IF(税费设置!$B$6="是",E3277/(1+税费设置!$B$10),E3277))</f>
        <v>0</v>
      </c>
      <c r="Q3277" s="8">
        <f>IF(K3277&lt;&gt;"是",0,P3277*税费设置!$B$8)</f>
        <v>0</v>
      </c>
      <c r="R3277" s="8">
        <f>IF(K3277&lt;&gt;"是",0,P3277*税费设置!$B$9)</f>
        <v>0</v>
      </c>
      <c r="S3277" s="8">
        <f t="shared" si="363"/>
        <v>0</v>
      </c>
    </row>
    <row r="3278" spans="1:19" ht="13.9">
      <c r="A3278" s="6" t="str">
        <f>IF(总支出!A3278="","",总支出!A3278)</f>
        <v/>
      </c>
      <c r="B3278" s="7" t="str">
        <f>IF(总支出!B3278="","",总支出!B3278)</f>
        <v/>
      </c>
      <c r="C3278" s="6" t="str">
        <f t="shared" si="357"/>
        <v/>
      </c>
      <c r="D3278" s="6" t="str">
        <f>IF(总支出!C3278="","",总支出!C3278)</f>
        <v/>
      </c>
      <c r="E3278" s="8" t="str">
        <f>IF(总支出!D3278="","",总支出!D3278)</f>
        <v/>
      </c>
      <c r="F3278" s="6" t="str">
        <f>IF(总支出!E3278="","",总支出!E3278)</f>
        <v/>
      </c>
      <c r="G3278" s="6" t="str">
        <f>IF(总支出!H3278="","",总支出!H3278)</f>
        <v/>
      </c>
      <c r="H3278" s="6" t="str">
        <f>IF(总支出!I3278="","自动",总支出!I3278)</f>
        <v>自动</v>
      </c>
      <c r="I3278" s="6" t="str">
        <f>IF(F3278="","",IFERROR(VLOOKUP(F3278,税费设置!$A$15:$B$27,2,FALSE),"含税不明"))</f>
        <v/>
      </c>
      <c r="J3278" s="6" t="str">
        <f t="shared" si="358"/>
        <v/>
      </c>
      <c r="K3278" s="6" t="str">
        <f>IF(AND(税费设置!$B$5="是",G3278="个人支出",J3278="应税"),"是","否")</f>
        <v>否</v>
      </c>
      <c r="L3278" s="8">
        <f t="shared" si="359"/>
        <v>0</v>
      </c>
      <c r="M3278" s="8">
        <f t="shared" si="360"/>
        <v>0</v>
      </c>
      <c r="N3278" s="8">
        <f t="shared" si="361"/>
        <v>0</v>
      </c>
      <c r="O3278" s="8">
        <f t="shared" si="362"/>
        <v>0</v>
      </c>
      <c r="P3278" s="8">
        <f>IF(K3278&lt;&gt;"是",0,IF(税费设置!$B$6="是",E3278/(1+税费设置!$B$10),E3278))</f>
        <v>0</v>
      </c>
      <c r="Q3278" s="8">
        <f>IF(K3278&lt;&gt;"是",0,P3278*税费设置!$B$8)</f>
        <v>0</v>
      </c>
      <c r="R3278" s="8">
        <f>IF(K3278&lt;&gt;"是",0,P3278*税费设置!$B$9)</f>
        <v>0</v>
      </c>
      <c r="S3278" s="8">
        <f t="shared" si="363"/>
        <v>0</v>
      </c>
    </row>
    <row r="3279" spans="1:19" ht="13.9">
      <c r="A3279" s="6" t="str">
        <f>IF(总支出!A3279="","",总支出!A3279)</f>
        <v/>
      </c>
      <c r="B3279" s="7" t="str">
        <f>IF(总支出!B3279="","",总支出!B3279)</f>
        <v/>
      </c>
      <c r="C3279" s="6" t="str">
        <f t="shared" si="357"/>
        <v/>
      </c>
      <c r="D3279" s="6" t="str">
        <f>IF(总支出!C3279="","",总支出!C3279)</f>
        <v/>
      </c>
      <c r="E3279" s="8" t="str">
        <f>IF(总支出!D3279="","",总支出!D3279)</f>
        <v/>
      </c>
      <c r="F3279" s="6" t="str">
        <f>IF(总支出!E3279="","",总支出!E3279)</f>
        <v/>
      </c>
      <c r="G3279" s="6" t="str">
        <f>IF(总支出!H3279="","",总支出!H3279)</f>
        <v/>
      </c>
      <c r="H3279" s="6" t="str">
        <f>IF(总支出!I3279="","自动",总支出!I3279)</f>
        <v>自动</v>
      </c>
      <c r="I3279" s="6" t="str">
        <f>IF(F3279="","",IFERROR(VLOOKUP(F3279,税费设置!$A$15:$B$27,2,FALSE),"含税不明"))</f>
        <v/>
      </c>
      <c r="J3279" s="6" t="str">
        <f t="shared" si="358"/>
        <v/>
      </c>
      <c r="K3279" s="6" t="str">
        <f>IF(AND(税费设置!$B$5="是",G3279="个人支出",J3279="应税"),"是","否")</f>
        <v>否</v>
      </c>
      <c r="L3279" s="8">
        <f t="shared" si="359"/>
        <v>0</v>
      </c>
      <c r="M3279" s="8">
        <f t="shared" si="360"/>
        <v>0</v>
      </c>
      <c r="N3279" s="8">
        <f t="shared" si="361"/>
        <v>0</v>
      </c>
      <c r="O3279" s="8">
        <f t="shared" si="362"/>
        <v>0</v>
      </c>
      <c r="P3279" s="8">
        <f>IF(K3279&lt;&gt;"是",0,IF(税费设置!$B$6="是",E3279/(1+税费设置!$B$10),E3279))</f>
        <v>0</v>
      </c>
      <c r="Q3279" s="8">
        <f>IF(K3279&lt;&gt;"是",0,P3279*税费设置!$B$8)</f>
        <v>0</v>
      </c>
      <c r="R3279" s="8">
        <f>IF(K3279&lt;&gt;"是",0,P3279*税费设置!$B$9)</f>
        <v>0</v>
      </c>
      <c r="S3279" s="8">
        <f t="shared" si="363"/>
        <v>0</v>
      </c>
    </row>
    <row r="3280" spans="1:19" ht="13.9">
      <c r="A3280" s="6" t="str">
        <f>IF(总支出!A3280="","",总支出!A3280)</f>
        <v/>
      </c>
      <c r="B3280" s="7" t="str">
        <f>IF(总支出!B3280="","",总支出!B3280)</f>
        <v/>
      </c>
      <c r="C3280" s="6" t="str">
        <f t="shared" si="357"/>
        <v/>
      </c>
      <c r="D3280" s="6" t="str">
        <f>IF(总支出!C3280="","",总支出!C3280)</f>
        <v/>
      </c>
      <c r="E3280" s="8" t="str">
        <f>IF(总支出!D3280="","",总支出!D3280)</f>
        <v/>
      </c>
      <c r="F3280" s="6" t="str">
        <f>IF(总支出!E3280="","",总支出!E3280)</f>
        <v/>
      </c>
      <c r="G3280" s="6" t="str">
        <f>IF(总支出!H3280="","",总支出!H3280)</f>
        <v/>
      </c>
      <c r="H3280" s="6" t="str">
        <f>IF(总支出!I3280="","自动",总支出!I3280)</f>
        <v>自动</v>
      </c>
      <c r="I3280" s="6" t="str">
        <f>IF(F3280="","",IFERROR(VLOOKUP(F3280,税费设置!$A$15:$B$27,2,FALSE),"含税不明"))</f>
        <v/>
      </c>
      <c r="J3280" s="6" t="str">
        <f t="shared" si="358"/>
        <v/>
      </c>
      <c r="K3280" s="6" t="str">
        <f>IF(AND(税费设置!$B$5="是",G3280="个人支出",J3280="应税"),"是","否")</f>
        <v>否</v>
      </c>
      <c r="L3280" s="8">
        <f t="shared" si="359"/>
        <v>0</v>
      </c>
      <c r="M3280" s="8">
        <f t="shared" si="360"/>
        <v>0</v>
      </c>
      <c r="N3280" s="8">
        <f t="shared" si="361"/>
        <v>0</v>
      </c>
      <c r="O3280" s="8">
        <f t="shared" si="362"/>
        <v>0</v>
      </c>
      <c r="P3280" s="8">
        <f>IF(K3280&lt;&gt;"是",0,IF(税费设置!$B$6="是",E3280/(1+税费设置!$B$10),E3280))</f>
        <v>0</v>
      </c>
      <c r="Q3280" s="8">
        <f>IF(K3280&lt;&gt;"是",0,P3280*税费设置!$B$8)</f>
        <v>0</v>
      </c>
      <c r="R3280" s="8">
        <f>IF(K3280&lt;&gt;"是",0,P3280*税费设置!$B$9)</f>
        <v>0</v>
      </c>
      <c r="S3280" s="8">
        <f t="shared" si="363"/>
        <v>0</v>
      </c>
    </row>
    <row r="3281" spans="1:19" ht="13.9">
      <c r="A3281" s="6" t="str">
        <f>IF(总支出!A3281="","",总支出!A3281)</f>
        <v/>
      </c>
      <c r="B3281" s="7" t="str">
        <f>IF(总支出!B3281="","",总支出!B3281)</f>
        <v/>
      </c>
      <c r="C3281" s="6" t="str">
        <f t="shared" si="357"/>
        <v/>
      </c>
      <c r="D3281" s="6" t="str">
        <f>IF(总支出!C3281="","",总支出!C3281)</f>
        <v/>
      </c>
      <c r="E3281" s="8" t="str">
        <f>IF(总支出!D3281="","",总支出!D3281)</f>
        <v/>
      </c>
      <c r="F3281" s="6" t="str">
        <f>IF(总支出!E3281="","",总支出!E3281)</f>
        <v/>
      </c>
      <c r="G3281" s="6" t="str">
        <f>IF(总支出!H3281="","",总支出!H3281)</f>
        <v/>
      </c>
      <c r="H3281" s="6" t="str">
        <f>IF(总支出!I3281="","自动",总支出!I3281)</f>
        <v>自动</v>
      </c>
      <c r="I3281" s="6" t="str">
        <f>IF(F3281="","",IFERROR(VLOOKUP(F3281,税费设置!$A$15:$B$27,2,FALSE),"含税不明"))</f>
        <v/>
      </c>
      <c r="J3281" s="6" t="str">
        <f t="shared" si="358"/>
        <v/>
      </c>
      <c r="K3281" s="6" t="str">
        <f>IF(AND(税费设置!$B$5="是",G3281="个人支出",J3281="应税"),"是","否")</f>
        <v>否</v>
      </c>
      <c r="L3281" s="8">
        <f t="shared" si="359"/>
        <v>0</v>
      </c>
      <c r="M3281" s="8">
        <f t="shared" si="360"/>
        <v>0</v>
      </c>
      <c r="N3281" s="8">
        <f t="shared" si="361"/>
        <v>0</v>
      </c>
      <c r="O3281" s="8">
        <f t="shared" si="362"/>
        <v>0</v>
      </c>
      <c r="P3281" s="8">
        <f>IF(K3281&lt;&gt;"是",0,IF(税费设置!$B$6="是",E3281/(1+税费设置!$B$10),E3281))</f>
        <v>0</v>
      </c>
      <c r="Q3281" s="8">
        <f>IF(K3281&lt;&gt;"是",0,P3281*税费设置!$B$8)</f>
        <v>0</v>
      </c>
      <c r="R3281" s="8">
        <f>IF(K3281&lt;&gt;"是",0,P3281*税费设置!$B$9)</f>
        <v>0</v>
      </c>
      <c r="S3281" s="8">
        <f t="shared" si="363"/>
        <v>0</v>
      </c>
    </row>
    <row r="3282" spans="1:19" ht="13.9">
      <c r="A3282" s="6" t="str">
        <f>IF(总支出!A3282="","",总支出!A3282)</f>
        <v/>
      </c>
      <c r="B3282" s="7" t="str">
        <f>IF(总支出!B3282="","",总支出!B3282)</f>
        <v/>
      </c>
      <c r="C3282" s="6" t="str">
        <f t="shared" si="357"/>
        <v/>
      </c>
      <c r="D3282" s="6" t="str">
        <f>IF(总支出!C3282="","",总支出!C3282)</f>
        <v/>
      </c>
      <c r="E3282" s="8" t="str">
        <f>IF(总支出!D3282="","",总支出!D3282)</f>
        <v/>
      </c>
      <c r="F3282" s="6" t="str">
        <f>IF(总支出!E3282="","",总支出!E3282)</f>
        <v/>
      </c>
      <c r="G3282" s="6" t="str">
        <f>IF(总支出!H3282="","",总支出!H3282)</f>
        <v/>
      </c>
      <c r="H3282" s="6" t="str">
        <f>IF(总支出!I3282="","自动",总支出!I3282)</f>
        <v>自动</v>
      </c>
      <c r="I3282" s="6" t="str">
        <f>IF(F3282="","",IFERROR(VLOOKUP(F3282,税费设置!$A$15:$B$27,2,FALSE),"含税不明"))</f>
        <v/>
      </c>
      <c r="J3282" s="6" t="str">
        <f t="shared" si="358"/>
        <v/>
      </c>
      <c r="K3282" s="6" t="str">
        <f>IF(AND(税费设置!$B$5="是",G3282="个人支出",J3282="应税"),"是","否")</f>
        <v>否</v>
      </c>
      <c r="L3282" s="8">
        <f t="shared" si="359"/>
        <v>0</v>
      </c>
      <c r="M3282" s="8">
        <f t="shared" si="360"/>
        <v>0</v>
      </c>
      <c r="N3282" s="8">
        <f t="shared" si="361"/>
        <v>0</v>
      </c>
      <c r="O3282" s="8">
        <f t="shared" si="362"/>
        <v>0</v>
      </c>
      <c r="P3282" s="8">
        <f>IF(K3282&lt;&gt;"是",0,IF(税费设置!$B$6="是",E3282/(1+税费设置!$B$10),E3282))</f>
        <v>0</v>
      </c>
      <c r="Q3282" s="8">
        <f>IF(K3282&lt;&gt;"是",0,P3282*税费设置!$B$8)</f>
        <v>0</v>
      </c>
      <c r="R3282" s="8">
        <f>IF(K3282&lt;&gt;"是",0,P3282*税费设置!$B$9)</f>
        <v>0</v>
      </c>
      <c r="S3282" s="8">
        <f t="shared" si="363"/>
        <v>0</v>
      </c>
    </row>
    <row r="3283" spans="1:19" ht="13.9">
      <c r="A3283" s="6" t="str">
        <f>IF(总支出!A3283="","",总支出!A3283)</f>
        <v/>
      </c>
      <c r="B3283" s="7" t="str">
        <f>IF(总支出!B3283="","",总支出!B3283)</f>
        <v/>
      </c>
      <c r="C3283" s="6" t="str">
        <f t="shared" si="357"/>
        <v/>
      </c>
      <c r="D3283" s="6" t="str">
        <f>IF(总支出!C3283="","",总支出!C3283)</f>
        <v/>
      </c>
      <c r="E3283" s="8" t="str">
        <f>IF(总支出!D3283="","",总支出!D3283)</f>
        <v/>
      </c>
      <c r="F3283" s="6" t="str">
        <f>IF(总支出!E3283="","",总支出!E3283)</f>
        <v/>
      </c>
      <c r="G3283" s="6" t="str">
        <f>IF(总支出!H3283="","",总支出!H3283)</f>
        <v/>
      </c>
      <c r="H3283" s="6" t="str">
        <f>IF(总支出!I3283="","自动",总支出!I3283)</f>
        <v>自动</v>
      </c>
      <c r="I3283" s="6" t="str">
        <f>IF(F3283="","",IFERROR(VLOOKUP(F3283,税费设置!$A$15:$B$27,2,FALSE),"含税不明"))</f>
        <v/>
      </c>
      <c r="J3283" s="6" t="str">
        <f t="shared" si="358"/>
        <v/>
      </c>
      <c r="K3283" s="6" t="str">
        <f>IF(AND(税费设置!$B$5="是",G3283="个人支出",J3283="应税"),"是","否")</f>
        <v>否</v>
      </c>
      <c r="L3283" s="8">
        <f t="shared" si="359"/>
        <v>0</v>
      </c>
      <c r="M3283" s="8">
        <f t="shared" si="360"/>
        <v>0</v>
      </c>
      <c r="N3283" s="8">
        <f t="shared" si="361"/>
        <v>0</v>
      </c>
      <c r="O3283" s="8">
        <f t="shared" si="362"/>
        <v>0</v>
      </c>
      <c r="P3283" s="8">
        <f>IF(K3283&lt;&gt;"是",0,IF(税费设置!$B$6="是",E3283/(1+税费设置!$B$10),E3283))</f>
        <v>0</v>
      </c>
      <c r="Q3283" s="8">
        <f>IF(K3283&lt;&gt;"是",0,P3283*税费设置!$B$8)</f>
        <v>0</v>
      </c>
      <c r="R3283" s="8">
        <f>IF(K3283&lt;&gt;"是",0,P3283*税费设置!$B$9)</f>
        <v>0</v>
      </c>
      <c r="S3283" s="8">
        <f t="shared" si="363"/>
        <v>0</v>
      </c>
    </row>
    <row r="3284" spans="1:19" ht="13.9">
      <c r="A3284" s="6" t="str">
        <f>IF(总支出!A3284="","",总支出!A3284)</f>
        <v/>
      </c>
      <c r="B3284" s="7" t="str">
        <f>IF(总支出!B3284="","",总支出!B3284)</f>
        <v/>
      </c>
      <c r="C3284" s="6" t="str">
        <f t="shared" si="357"/>
        <v/>
      </c>
      <c r="D3284" s="6" t="str">
        <f>IF(总支出!C3284="","",总支出!C3284)</f>
        <v/>
      </c>
      <c r="E3284" s="8" t="str">
        <f>IF(总支出!D3284="","",总支出!D3284)</f>
        <v/>
      </c>
      <c r="F3284" s="6" t="str">
        <f>IF(总支出!E3284="","",总支出!E3284)</f>
        <v/>
      </c>
      <c r="G3284" s="6" t="str">
        <f>IF(总支出!H3284="","",总支出!H3284)</f>
        <v/>
      </c>
      <c r="H3284" s="6" t="str">
        <f>IF(总支出!I3284="","自动",总支出!I3284)</f>
        <v>自动</v>
      </c>
      <c r="I3284" s="6" t="str">
        <f>IF(F3284="","",IFERROR(VLOOKUP(F3284,税费设置!$A$15:$B$27,2,FALSE),"含税不明"))</f>
        <v/>
      </c>
      <c r="J3284" s="6" t="str">
        <f t="shared" si="358"/>
        <v/>
      </c>
      <c r="K3284" s="6" t="str">
        <f>IF(AND(税费设置!$B$5="是",G3284="个人支出",J3284="应税"),"是","否")</f>
        <v>否</v>
      </c>
      <c r="L3284" s="8">
        <f t="shared" si="359"/>
        <v>0</v>
      </c>
      <c r="M3284" s="8">
        <f t="shared" si="360"/>
        <v>0</v>
      </c>
      <c r="N3284" s="8">
        <f t="shared" si="361"/>
        <v>0</v>
      </c>
      <c r="O3284" s="8">
        <f t="shared" si="362"/>
        <v>0</v>
      </c>
      <c r="P3284" s="8">
        <f>IF(K3284&lt;&gt;"是",0,IF(税费设置!$B$6="是",E3284/(1+税费设置!$B$10),E3284))</f>
        <v>0</v>
      </c>
      <c r="Q3284" s="8">
        <f>IF(K3284&lt;&gt;"是",0,P3284*税费设置!$B$8)</f>
        <v>0</v>
      </c>
      <c r="R3284" s="8">
        <f>IF(K3284&lt;&gt;"是",0,P3284*税费设置!$B$9)</f>
        <v>0</v>
      </c>
      <c r="S3284" s="8">
        <f t="shared" si="363"/>
        <v>0</v>
      </c>
    </row>
    <row r="3285" spans="1:19" ht="13.9">
      <c r="A3285" s="6" t="str">
        <f>IF(总支出!A3285="","",总支出!A3285)</f>
        <v/>
      </c>
      <c r="B3285" s="7" t="str">
        <f>IF(总支出!B3285="","",总支出!B3285)</f>
        <v/>
      </c>
      <c r="C3285" s="6" t="str">
        <f t="shared" si="357"/>
        <v/>
      </c>
      <c r="D3285" s="6" t="str">
        <f>IF(总支出!C3285="","",总支出!C3285)</f>
        <v/>
      </c>
      <c r="E3285" s="8" t="str">
        <f>IF(总支出!D3285="","",总支出!D3285)</f>
        <v/>
      </c>
      <c r="F3285" s="6" t="str">
        <f>IF(总支出!E3285="","",总支出!E3285)</f>
        <v/>
      </c>
      <c r="G3285" s="6" t="str">
        <f>IF(总支出!H3285="","",总支出!H3285)</f>
        <v/>
      </c>
      <c r="H3285" s="6" t="str">
        <f>IF(总支出!I3285="","自动",总支出!I3285)</f>
        <v>自动</v>
      </c>
      <c r="I3285" s="6" t="str">
        <f>IF(F3285="","",IFERROR(VLOOKUP(F3285,税费设置!$A$15:$B$27,2,FALSE),"含税不明"))</f>
        <v/>
      </c>
      <c r="J3285" s="6" t="str">
        <f t="shared" si="358"/>
        <v/>
      </c>
      <c r="K3285" s="6" t="str">
        <f>IF(AND(税费设置!$B$5="是",G3285="个人支出",J3285="应税"),"是","否")</f>
        <v>否</v>
      </c>
      <c r="L3285" s="8">
        <f t="shared" si="359"/>
        <v>0</v>
      </c>
      <c r="M3285" s="8">
        <f t="shared" si="360"/>
        <v>0</v>
      </c>
      <c r="N3285" s="8">
        <f t="shared" si="361"/>
        <v>0</v>
      </c>
      <c r="O3285" s="8">
        <f t="shared" si="362"/>
        <v>0</v>
      </c>
      <c r="P3285" s="8">
        <f>IF(K3285&lt;&gt;"是",0,IF(税费设置!$B$6="是",E3285/(1+税费设置!$B$10),E3285))</f>
        <v>0</v>
      </c>
      <c r="Q3285" s="8">
        <f>IF(K3285&lt;&gt;"是",0,P3285*税费设置!$B$8)</f>
        <v>0</v>
      </c>
      <c r="R3285" s="8">
        <f>IF(K3285&lt;&gt;"是",0,P3285*税费设置!$B$9)</f>
        <v>0</v>
      </c>
      <c r="S3285" s="8">
        <f t="shared" si="363"/>
        <v>0</v>
      </c>
    </row>
    <row r="3286" spans="1:19" ht="13.9">
      <c r="A3286" s="6" t="str">
        <f>IF(总支出!A3286="","",总支出!A3286)</f>
        <v/>
      </c>
      <c r="B3286" s="7" t="str">
        <f>IF(总支出!B3286="","",总支出!B3286)</f>
        <v/>
      </c>
      <c r="C3286" s="6" t="str">
        <f t="shared" si="357"/>
        <v/>
      </c>
      <c r="D3286" s="6" t="str">
        <f>IF(总支出!C3286="","",总支出!C3286)</f>
        <v/>
      </c>
      <c r="E3286" s="8" t="str">
        <f>IF(总支出!D3286="","",总支出!D3286)</f>
        <v/>
      </c>
      <c r="F3286" s="6" t="str">
        <f>IF(总支出!E3286="","",总支出!E3286)</f>
        <v/>
      </c>
      <c r="G3286" s="6" t="str">
        <f>IF(总支出!H3286="","",总支出!H3286)</f>
        <v/>
      </c>
      <c r="H3286" s="6" t="str">
        <f>IF(总支出!I3286="","自动",总支出!I3286)</f>
        <v>自动</v>
      </c>
      <c r="I3286" s="6" t="str">
        <f>IF(F3286="","",IFERROR(VLOOKUP(F3286,税费设置!$A$15:$B$27,2,FALSE),"含税不明"))</f>
        <v/>
      </c>
      <c r="J3286" s="6" t="str">
        <f t="shared" si="358"/>
        <v/>
      </c>
      <c r="K3286" s="6" t="str">
        <f>IF(AND(税费设置!$B$5="是",G3286="个人支出",J3286="应税"),"是","否")</f>
        <v>否</v>
      </c>
      <c r="L3286" s="8">
        <f t="shared" si="359"/>
        <v>0</v>
      </c>
      <c r="M3286" s="8">
        <f t="shared" si="360"/>
        <v>0</v>
      </c>
      <c r="N3286" s="8">
        <f t="shared" si="361"/>
        <v>0</v>
      </c>
      <c r="O3286" s="8">
        <f t="shared" si="362"/>
        <v>0</v>
      </c>
      <c r="P3286" s="8">
        <f>IF(K3286&lt;&gt;"是",0,IF(税费设置!$B$6="是",E3286/(1+税费设置!$B$10),E3286))</f>
        <v>0</v>
      </c>
      <c r="Q3286" s="8">
        <f>IF(K3286&lt;&gt;"是",0,P3286*税费设置!$B$8)</f>
        <v>0</v>
      </c>
      <c r="R3286" s="8">
        <f>IF(K3286&lt;&gt;"是",0,P3286*税费设置!$B$9)</f>
        <v>0</v>
      </c>
      <c r="S3286" s="8">
        <f t="shared" si="363"/>
        <v>0</v>
      </c>
    </row>
    <row r="3287" spans="1:19" ht="13.9">
      <c r="A3287" s="6" t="str">
        <f>IF(总支出!A3287="","",总支出!A3287)</f>
        <v/>
      </c>
      <c r="B3287" s="7" t="str">
        <f>IF(总支出!B3287="","",总支出!B3287)</f>
        <v/>
      </c>
      <c r="C3287" s="6" t="str">
        <f t="shared" si="357"/>
        <v/>
      </c>
      <c r="D3287" s="6" t="str">
        <f>IF(总支出!C3287="","",总支出!C3287)</f>
        <v/>
      </c>
      <c r="E3287" s="8" t="str">
        <f>IF(总支出!D3287="","",总支出!D3287)</f>
        <v/>
      </c>
      <c r="F3287" s="6" t="str">
        <f>IF(总支出!E3287="","",总支出!E3287)</f>
        <v/>
      </c>
      <c r="G3287" s="6" t="str">
        <f>IF(总支出!H3287="","",总支出!H3287)</f>
        <v/>
      </c>
      <c r="H3287" s="6" t="str">
        <f>IF(总支出!I3287="","自动",总支出!I3287)</f>
        <v>自动</v>
      </c>
      <c r="I3287" s="6" t="str">
        <f>IF(F3287="","",IFERROR(VLOOKUP(F3287,税费设置!$A$15:$B$27,2,FALSE),"含税不明"))</f>
        <v/>
      </c>
      <c r="J3287" s="6" t="str">
        <f t="shared" si="358"/>
        <v/>
      </c>
      <c r="K3287" s="6" t="str">
        <f>IF(AND(税费设置!$B$5="是",G3287="个人支出",J3287="应税"),"是","否")</f>
        <v>否</v>
      </c>
      <c r="L3287" s="8">
        <f t="shared" si="359"/>
        <v>0</v>
      </c>
      <c r="M3287" s="8">
        <f t="shared" si="360"/>
        <v>0</v>
      </c>
      <c r="N3287" s="8">
        <f t="shared" si="361"/>
        <v>0</v>
      </c>
      <c r="O3287" s="8">
        <f t="shared" si="362"/>
        <v>0</v>
      </c>
      <c r="P3287" s="8">
        <f>IF(K3287&lt;&gt;"是",0,IF(税费设置!$B$6="是",E3287/(1+税费设置!$B$10),E3287))</f>
        <v>0</v>
      </c>
      <c r="Q3287" s="8">
        <f>IF(K3287&lt;&gt;"是",0,P3287*税费设置!$B$8)</f>
        <v>0</v>
      </c>
      <c r="R3287" s="8">
        <f>IF(K3287&lt;&gt;"是",0,P3287*税费设置!$B$9)</f>
        <v>0</v>
      </c>
      <c r="S3287" s="8">
        <f t="shared" si="363"/>
        <v>0</v>
      </c>
    </row>
    <row r="3288" spans="1:19" ht="13.9">
      <c r="A3288" s="6" t="str">
        <f>IF(总支出!A3288="","",总支出!A3288)</f>
        <v/>
      </c>
      <c r="B3288" s="7" t="str">
        <f>IF(总支出!B3288="","",总支出!B3288)</f>
        <v/>
      </c>
      <c r="C3288" s="6" t="str">
        <f t="shared" si="357"/>
        <v/>
      </c>
      <c r="D3288" s="6" t="str">
        <f>IF(总支出!C3288="","",总支出!C3288)</f>
        <v/>
      </c>
      <c r="E3288" s="8" t="str">
        <f>IF(总支出!D3288="","",总支出!D3288)</f>
        <v/>
      </c>
      <c r="F3288" s="6" t="str">
        <f>IF(总支出!E3288="","",总支出!E3288)</f>
        <v/>
      </c>
      <c r="G3288" s="6" t="str">
        <f>IF(总支出!H3288="","",总支出!H3288)</f>
        <v/>
      </c>
      <c r="H3288" s="6" t="str">
        <f>IF(总支出!I3288="","自动",总支出!I3288)</f>
        <v>自动</v>
      </c>
      <c r="I3288" s="6" t="str">
        <f>IF(F3288="","",IFERROR(VLOOKUP(F3288,税费设置!$A$15:$B$27,2,FALSE),"含税不明"))</f>
        <v/>
      </c>
      <c r="J3288" s="6" t="str">
        <f t="shared" si="358"/>
        <v/>
      </c>
      <c r="K3288" s="6" t="str">
        <f>IF(AND(税费设置!$B$5="是",G3288="个人支出",J3288="应税"),"是","否")</f>
        <v>否</v>
      </c>
      <c r="L3288" s="8">
        <f t="shared" si="359"/>
        <v>0</v>
      </c>
      <c r="M3288" s="8">
        <f t="shared" si="360"/>
        <v>0</v>
      </c>
      <c r="N3288" s="8">
        <f t="shared" si="361"/>
        <v>0</v>
      </c>
      <c r="O3288" s="8">
        <f t="shared" si="362"/>
        <v>0</v>
      </c>
      <c r="P3288" s="8">
        <f>IF(K3288&lt;&gt;"是",0,IF(税费设置!$B$6="是",E3288/(1+税费设置!$B$10),E3288))</f>
        <v>0</v>
      </c>
      <c r="Q3288" s="8">
        <f>IF(K3288&lt;&gt;"是",0,P3288*税费设置!$B$8)</f>
        <v>0</v>
      </c>
      <c r="R3288" s="8">
        <f>IF(K3288&lt;&gt;"是",0,P3288*税费设置!$B$9)</f>
        <v>0</v>
      </c>
      <c r="S3288" s="8">
        <f t="shared" si="363"/>
        <v>0</v>
      </c>
    </row>
    <row r="3289" spans="1:19" ht="13.9">
      <c r="A3289" s="6" t="str">
        <f>IF(总支出!A3289="","",总支出!A3289)</f>
        <v/>
      </c>
      <c r="B3289" s="7" t="str">
        <f>IF(总支出!B3289="","",总支出!B3289)</f>
        <v/>
      </c>
      <c r="C3289" s="6" t="str">
        <f t="shared" si="357"/>
        <v/>
      </c>
      <c r="D3289" s="6" t="str">
        <f>IF(总支出!C3289="","",总支出!C3289)</f>
        <v/>
      </c>
      <c r="E3289" s="8" t="str">
        <f>IF(总支出!D3289="","",总支出!D3289)</f>
        <v/>
      </c>
      <c r="F3289" s="6" t="str">
        <f>IF(总支出!E3289="","",总支出!E3289)</f>
        <v/>
      </c>
      <c r="G3289" s="6" t="str">
        <f>IF(总支出!H3289="","",总支出!H3289)</f>
        <v/>
      </c>
      <c r="H3289" s="6" t="str">
        <f>IF(总支出!I3289="","自动",总支出!I3289)</f>
        <v>自动</v>
      </c>
      <c r="I3289" s="6" t="str">
        <f>IF(F3289="","",IFERROR(VLOOKUP(F3289,税费设置!$A$15:$B$27,2,FALSE),"含税不明"))</f>
        <v/>
      </c>
      <c r="J3289" s="6" t="str">
        <f t="shared" si="358"/>
        <v/>
      </c>
      <c r="K3289" s="6" t="str">
        <f>IF(AND(税费设置!$B$5="是",G3289="个人支出",J3289="应税"),"是","否")</f>
        <v>否</v>
      </c>
      <c r="L3289" s="8">
        <f t="shared" si="359"/>
        <v>0</v>
      </c>
      <c r="M3289" s="8">
        <f t="shared" si="360"/>
        <v>0</v>
      </c>
      <c r="N3289" s="8">
        <f t="shared" si="361"/>
        <v>0</v>
      </c>
      <c r="O3289" s="8">
        <f t="shared" si="362"/>
        <v>0</v>
      </c>
      <c r="P3289" s="8">
        <f>IF(K3289&lt;&gt;"是",0,IF(税费设置!$B$6="是",E3289/(1+税费设置!$B$10),E3289))</f>
        <v>0</v>
      </c>
      <c r="Q3289" s="8">
        <f>IF(K3289&lt;&gt;"是",0,P3289*税费设置!$B$8)</f>
        <v>0</v>
      </c>
      <c r="R3289" s="8">
        <f>IF(K3289&lt;&gt;"是",0,P3289*税费设置!$B$9)</f>
        <v>0</v>
      </c>
      <c r="S3289" s="8">
        <f t="shared" si="363"/>
        <v>0</v>
      </c>
    </row>
    <row r="3290" spans="1:19" ht="13.9">
      <c r="A3290" s="6" t="str">
        <f>IF(总支出!A3290="","",总支出!A3290)</f>
        <v/>
      </c>
      <c r="B3290" s="7" t="str">
        <f>IF(总支出!B3290="","",总支出!B3290)</f>
        <v/>
      </c>
      <c r="C3290" s="6" t="str">
        <f t="shared" si="357"/>
        <v/>
      </c>
      <c r="D3290" s="6" t="str">
        <f>IF(总支出!C3290="","",总支出!C3290)</f>
        <v/>
      </c>
      <c r="E3290" s="8" t="str">
        <f>IF(总支出!D3290="","",总支出!D3290)</f>
        <v/>
      </c>
      <c r="F3290" s="6" t="str">
        <f>IF(总支出!E3290="","",总支出!E3290)</f>
        <v/>
      </c>
      <c r="G3290" s="6" t="str">
        <f>IF(总支出!H3290="","",总支出!H3290)</f>
        <v/>
      </c>
      <c r="H3290" s="6" t="str">
        <f>IF(总支出!I3290="","自动",总支出!I3290)</f>
        <v>自动</v>
      </c>
      <c r="I3290" s="6" t="str">
        <f>IF(F3290="","",IFERROR(VLOOKUP(F3290,税费设置!$A$15:$B$27,2,FALSE),"含税不明"))</f>
        <v/>
      </c>
      <c r="J3290" s="6" t="str">
        <f t="shared" si="358"/>
        <v/>
      </c>
      <c r="K3290" s="6" t="str">
        <f>IF(AND(税费设置!$B$5="是",G3290="个人支出",J3290="应税"),"是","否")</f>
        <v>否</v>
      </c>
      <c r="L3290" s="8">
        <f t="shared" si="359"/>
        <v>0</v>
      </c>
      <c r="M3290" s="8">
        <f t="shared" si="360"/>
        <v>0</v>
      </c>
      <c r="N3290" s="8">
        <f t="shared" si="361"/>
        <v>0</v>
      </c>
      <c r="O3290" s="8">
        <f t="shared" si="362"/>
        <v>0</v>
      </c>
      <c r="P3290" s="8">
        <f>IF(K3290&lt;&gt;"是",0,IF(税费设置!$B$6="是",E3290/(1+税费设置!$B$10),E3290))</f>
        <v>0</v>
      </c>
      <c r="Q3290" s="8">
        <f>IF(K3290&lt;&gt;"是",0,P3290*税费设置!$B$8)</f>
        <v>0</v>
      </c>
      <c r="R3290" s="8">
        <f>IF(K3290&lt;&gt;"是",0,P3290*税费设置!$B$9)</f>
        <v>0</v>
      </c>
      <c r="S3290" s="8">
        <f t="shared" si="363"/>
        <v>0</v>
      </c>
    </row>
    <row r="3291" spans="1:19" ht="13.9">
      <c r="A3291" s="6" t="str">
        <f>IF(总支出!A3291="","",总支出!A3291)</f>
        <v/>
      </c>
      <c r="B3291" s="7" t="str">
        <f>IF(总支出!B3291="","",总支出!B3291)</f>
        <v/>
      </c>
      <c r="C3291" s="6" t="str">
        <f t="shared" si="357"/>
        <v/>
      </c>
      <c r="D3291" s="6" t="str">
        <f>IF(总支出!C3291="","",总支出!C3291)</f>
        <v/>
      </c>
      <c r="E3291" s="8" t="str">
        <f>IF(总支出!D3291="","",总支出!D3291)</f>
        <v/>
      </c>
      <c r="F3291" s="6" t="str">
        <f>IF(总支出!E3291="","",总支出!E3291)</f>
        <v/>
      </c>
      <c r="G3291" s="6" t="str">
        <f>IF(总支出!H3291="","",总支出!H3291)</f>
        <v/>
      </c>
      <c r="H3291" s="6" t="str">
        <f>IF(总支出!I3291="","自动",总支出!I3291)</f>
        <v>自动</v>
      </c>
      <c r="I3291" s="6" t="str">
        <f>IF(F3291="","",IFERROR(VLOOKUP(F3291,税费设置!$A$15:$B$27,2,FALSE),"含税不明"))</f>
        <v/>
      </c>
      <c r="J3291" s="6" t="str">
        <f t="shared" si="358"/>
        <v/>
      </c>
      <c r="K3291" s="6" t="str">
        <f>IF(AND(税费设置!$B$5="是",G3291="个人支出",J3291="应税"),"是","否")</f>
        <v>否</v>
      </c>
      <c r="L3291" s="8">
        <f t="shared" si="359"/>
        <v>0</v>
      </c>
      <c r="M3291" s="8">
        <f t="shared" si="360"/>
        <v>0</v>
      </c>
      <c r="N3291" s="8">
        <f t="shared" si="361"/>
        <v>0</v>
      </c>
      <c r="O3291" s="8">
        <f t="shared" si="362"/>
        <v>0</v>
      </c>
      <c r="P3291" s="8">
        <f>IF(K3291&lt;&gt;"是",0,IF(税费设置!$B$6="是",E3291/(1+税费设置!$B$10),E3291))</f>
        <v>0</v>
      </c>
      <c r="Q3291" s="8">
        <f>IF(K3291&lt;&gt;"是",0,P3291*税费设置!$B$8)</f>
        <v>0</v>
      </c>
      <c r="R3291" s="8">
        <f>IF(K3291&lt;&gt;"是",0,P3291*税费设置!$B$9)</f>
        <v>0</v>
      </c>
      <c r="S3291" s="8">
        <f t="shared" si="363"/>
        <v>0</v>
      </c>
    </row>
    <row r="3292" spans="1:19" ht="13.9">
      <c r="A3292" s="6" t="str">
        <f>IF(总支出!A3292="","",总支出!A3292)</f>
        <v/>
      </c>
      <c r="B3292" s="7" t="str">
        <f>IF(总支出!B3292="","",总支出!B3292)</f>
        <v/>
      </c>
      <c r="C3292" s="6" t="str">
        <f t="shared" si="357"/>
        <v/>
      </c>
      <c r="D3292" s="6" t="str">
        <f>IF(总支出!C3292="","",总支出!C3292)</f>
        <v/>
      </c>
      <c r="E3292" s="8" t="str">
        <f>IF(总支出!D3292="","",总支出!D3292)</f>
        <v/>
      </c>
      <c r="F3292" s="6" t="str">
        <f>IF(总支出!E3292="","",总支出!E3292)</f>
        <v/>
      </c>
      <c r="G3292" s="6" t="str">
        <f>IF(总支出!H3292="","",总支出!H3292)</f>
        <v/>
      </c>
      <c r="H3292" s="6" t="str">
        <f>IF(总支出!I3292="","自动",总支出!I3292)</f>
        <v>自动</v>
      </c>
      <c r="I3292" s="6" t="str">
        <f>IF(F3292="","",IFERROR(VLOOKUP(F3292,税费设置!$A$15:$B$27,2,FALSE),"含税不明"))</f>
        <v/>
      </c>
      <c r="J3292" s="6" t="str">
        <f t="shared" si="358"/>
        <v/>
      </c>
      <c r="K3292" s="6" t="str">
        <f>IF(AND(税费设置!$B$5="是",G3292="个人支出",J3292="应税"),"是","否")</f>
        <v>否</v>
      </c>
      <c r="L3292" s="8">
        <f t="shared" si="359"/>
        <v>0</v>
      </c>
      <c r="M3292" s="8">
        <f t="shared" si="360"/>
        <v>0</v>
      </c>
      <c r="N3292" s="8">
        <f t="shared" si="361"/>
        <v>0</v>
      </c>
      <c r="O3292" s="8">
        <f t="shared" si="362"/>
        <v>0</v>
      </c>
      <c r="P3292" s="8">
        <f>IF(K3292&lt;&gt;"是",0,IF(税费设置!$B$6="是",E3292/(1+税费设置!$B$10),E3292))</f>
        <v>0</v>
      </c>
      <c r="Q3292" s="8">
        <f>IF(K3292&lt;&gt;"是",0,P3292*税费设置!$B$8)</f>
        <v>0</v>
      </c>
      <c r="R3292" s="8">
        <f>IF(K3292&lt;&gt;"是",0,P3292*税费设置!$B$9)</f>
        <v>0</v>
      </c>
      <c r="S3292" s="8">
        <f t="shared" si="363"/>
        <v>0</v>
      </c>
    </row>
    <row r="3293" spans="1:19" ht="13.9">
      <c r="A3293" s="6" t="str">
        <f>IF(总支出!A3293="","",总支出!A3293)</f>
        <v/>
      </c>
      <c r="B3293" s="7" t="str">
        <f>IF(总支出!B3293="","",总支出!B3293)</f>
        <v/>
      </c>
      <c r="C3293" s="6" t="str">
        <f t="shared" si="357"/>
        <v/>
      </c>
      <c r="D3293" s="6" t="str">
        <f>IF(总支出!C3293="","",总支出!C3293)</f>
        <v/>
      </c>
      <c r="E3293" s="8" t="str">
        <f>IF(总支出!D3293="","",总支出!D3293)</f>
        <v/>
      </c>
      <c r="F3293" s="6" t="str">
        <f>IF(总支出!E3293="","",总支出!E3293)</f>
        <v/>
      </c>
      <c r="G3293" s="6" t="str">
        <f>IF(总支出!H3293="","",总支出!H3293)</f>
        <v/>
      </c>
      <c r="H3293" s="6" t="str">
        <f>IF(总支出!I3293="","自动",总支出!I3293)</f>
        <v>自动</v>
      </c>
      <c r="I3293" s="6" t="str">
        <f>IF(F3293="","",IFERROR(VLOOKUP(F3293,税费设置!$A$15:$B$27,2,FALSE),"含税不明"))</f>
        <v/>
      </c>
      <c r="J3293" s="6" t="str">
        <f t="shared" si="358"/>
        <v/>
      </c>
      <c r="K3293" s="6" t="str">
        <f>IF(AND(税费设置!$B$5="是",G3293="个人支出",J3293="应税"),"是","否")</f>
        <v>否</v>
      </c>
      <c r="L3293" s="8">
        <f t="shared" si="359"/>
        <v>0</v>
      </c>
      <c r="M3293" s="8">
        <f t="shared" si="360"/>
        <v>0</v>
      </c>
      <c r="N3293" s="8">
        <f t="shared" si="361"/>
        <v>0</v>
      </c>
      <c r="O3293" s="8">
        <f t="shared" si="362"/>
        <v>0</v>
      </c>
      <c r="P3293" s="8">
        <f>IF(K3293&lt;&gt;"是",0,IF(税费设置!$B$6="是",E3293/(1+税费设置!$B$10),E3293))</f>
        <v>0</v>
      </c>
      <c r="Q3293" s="8">
        <f>IF(K3293&lt;&gt;"是",0,P3293*税费设置!$B$8)</f>
        <v>0</v>
      </c>
      <c r="R3293" s="8">
        <f>IF(K3293&lt;&gt;"是",0,P3293*税费设置!$B$9)</f>
        <v>0</v>
      </c>
      <c r="S3293" s="8">
        <f t="shared" si="363"/>
        <v>0</v>
      </c>
    </row>
    <row r="3294" spans="1:19" ht="13.9">
      <c r="A3294" s="6" t="str">
        <f>IF(总支出!A3294="","",总支出!A3294)</f>
        <v/>
      </c>
      <c r="B3294" s="7" t="str">
        <f>IF(总支出!B3294="","",总支出!B3294)</f>
        <v/>
      </c>
      <c r="C3294" s="6" t="str">
        <f t="shared" si="357"/>
        <v/>
      </c>
      <c r="D3294" s="6" t="str">
        <f>IF(总支出!C3294="","",总支出!C3294)</f>
        <v/>
      </c>
      <c r="E3294" s="8" t="str">
        <f>IF(总支出!D3294="","",总支出!D3294)</f>
        <v/>
      </c>
      <c r="F3294" s="6" t="str">
        <f>IF(总支出!E3294="","",总支出!E3294)</f>
        <v/>
      </c>
      <c r="G3294" s="6" t="str">
        <f>IF(总支出!H3294="","",总支出!H3294)</f>
        <v/>
      </c>
      <c r="H3294" s="6" t="str">
        <f>IF(总支出!I3294="","自动",总支出!I3294)</f>
        <v>自动</v>
      </c>
      <c r="I3294" s="6" t="str">
        <f>IF(F3294="","",IFERROR(VLOOKUP(F3294,税费设置!$A$15:$B$27,2,FALSE),"含税不明"))</f>
        <v/>
      </c>
      <c r="J3294" s="6" t="str">
        <f t="shared" si="358"/>
        <v/>
      </c>
      <c r="K3294" s="6" t="str">
        <f>IF(AND(税费设置!$B$5="是",G3294="个人支出",J3294="应税"),"是","否")</f>
        <v>否</v>
      </c>
      <c r="L3294" s="8">
        <f t="shared" si="359"/>
        <v>0</v>
      </c>
      <c r="M3294" s="8">
        <f t="shared" si="360"/>
        <v>0</v>
      </c>
      <c r="N3294" s="8">
        <f t="shared" si="361"/>
        <v>0</v>
      </c>
      <c r="O3294" s="8">
        <f t="shared" si="362"/>
        <v>0</v>
      </c>
      <c r="P3294" s="8">
        <f>IF(K3294&lt;&gt;"是",0,IF(税费设置!$B$6="是",E3294/(1+税费设置!$B$10),E3294))</f>
        <v>0</v>
      </c>
      <c r="Q3294" s="8">
        <f>IF(K3294&lt;&gt;"是",0,P3294*税费设置!$B$8)</f>
        <v>0</v>
      </c>
      <c r="R3294" s="8">
        <f>IF(K3294&lt;&gt;"是",0,P3294*税费设置!$B$9)</f>
        <v>0</v>
      </c>
      <c r="S3294" s="8">
        <f t="shared" si="363"/>
        <v>0</v>
      </c>
    </row>
    <row r="3295" spans="1:19" ht="13.9">
      <c r="A3295" s="6" t="str">
        <f>IF(总支出!A3295="","",总支出!A3295)</f>
        <v/>
      </c>
      <c r="B3295" s="7" t="str">
        <f>IF(总支出!B3295="","",总支出!B3295)</f>
        <v/>
      </c>
      <c r="C3295" s="6" t="str">
        <f t="shared" si="357"/>
        <v/>
      </c>
      <c r="D3295" s="6" t="str">
        <f>IF(总支出!C3295="","",总支出!C3295)</f>
        <v/>
      </c>
      <c r="E3295" s="8" t="str">
        <f>IF(总支出!D3295="","",总支出!D3295)</f>
        <v/>
      </c>
      <c r="F3295" s="6" t="str">
        <f>IF(总支出!E3295="","",总支出!E3295)</f>
        <v/>
      </c>
      <c r="G3295" s="6" t="str">
        <f>IF(总支出!H3295="","",总支出!H3295)</f>
        <v/>
      </c>
      <c r="H3295" s="6" t="str">
        <f>IF(总支出!I3295="","自动",总支出!I3295)</f>
        <v>自动</v>
      </c>
      <c r="I3295" s="6" t="str">
        <f>IF(F3295="","",IFERROR(VLOOKUP(F3295,税费设置!$A$15:$B$27,2,FALSE),"含税不明"))</f>
        <v/>
      </c>
      <c r="J3295" s="6" t="str">
        <f t="shared" si="358"/>
        <v/>
      </c>
      <c r="K3295" s="6" t="str">
        <f>IF(AND(税费设置!$B$5="是",G3295="个人支出",J3295="应税"),"是","否")</f>
        <v>否</v>
      </c>
      <c r="L3295" s="8">
        <f t="shared" si="359"/>
        <v>0</v>
      </c>
      <c r="M3295" s="8">
        <f t="shared" si="360"/>
        <v>0</v>
      </c>
      <c r="N3295" s="8">
        <f t="shared" si="361"/>
        <v>0</v>
      </c>
      <c r="O3295" s="8">
        <f t="shared" si="362"/>
        <v>0</v>
      </c>
      <c r="P3295" s="8">
        <f>IF(K3295&lt;&gt;"是",0,IF(税费设置!$B$6="是",E3295/(1+税费设置!$B$10),E3295))</f>
        <v>0</v>
      </c>
      <c r="Q3295" s="8">
        <f>IF(K3295&lt;&gt;"是",0,P3295*税费设置!$B$8)</f>
        <v>0</v>
      </c>
      <c r="R3295" s="8">
        <f>IF(K3295&lt;&gt;"是",0,P3295*税费设置!$B$9)</f>
        <v>0</v>
      </c>
      <c r="S3295" s="8">
        <f t="shared" si="363"/>
        <v>0</v>
      </c>
    </row>
    <row r="3296" spans="1:19" ht="13.9">
      <c r="A3296" s="6" t="str">
        <f>IF(总支出!A3296="","",总支出!A3296)</f>
        <v/>
      </c>
      <c r="B3296" s="7" t="str">
        <f>IF(总支出!B3296="","",总支出!B3296)</f>
        <v/>
      </c>
      <c r="C3296" s="6" t="str">
        <f t="shared" si="357"/>
        <v/>
      </c>
      <c r="D3296" s="6" t="str">
        <f>IF(总支出!C3296="","",总支出!C3296)</f>
        <v/>
      </c>
      <c r="E3296" s="8" t="str">
        <f>IF(总支出!D3296="","",总支出!D3296)</f>
        <v/>
      </c>
      <c r="F3296" s="6" t="str">
        <f>IF(总支出!E3296="","",总支出!E3296)</f>
        <v/>
      </c>
      <c r="G3296" s="6" t="str">
        <f>IF(总支出!H3296="","",总支出!H3296)</f>
        <v/>
      </c>
      <c r="H3296" s="6" t="str">
        <f>IF(总支出!I3296="","自动",总支出!I3296)</f>
        <v>自动</v>
      </c>
      <c r="I3296" s="6" t="str">
        <f>IF(F3296="","",IFERROR(VLOOKUP(F3296,税费设置!$A$15:$B$27,2,FALSE),"含税不明"))</f>
        <v/>
      </c>
      <c r="J3296" s="6" t="str">
        <f t="shared" si="358"/>
        <v/>
      </c>
      <c r="K3296" s="6" t="str">
        <f>IF(AND(税费设置!$B$5="是",G3296="个人支出",J3296="应税"),"是","否")</f>
        <v>否</v>
      </c>
      <c r="L3296" s="8">
        <f t="shared" si="359"/>
        <v>0</v>
      </c>
      <c r="M3296" s="8">
        <f t="shared" si="360"/>
        <v>0</v>
      </c>
      <c r="N3296" s="8">
        <f t="shared" si="361"/>
        <v>0</v>
      </c>
      <c r="O3296" s="8">
        <f t="shared" si="362"/>
        <v>0</v>
      </c>
      <c r="P3296" s="8">
        <f>IF(K3296&lt;&gt;"是",0,IF(税费设置!$B$6="是",E3296/(1+税费设置!$B$10),E3296))</f>
        <v>0</v>
      </c>
      <c r="Q3296" s="8">
        <f>IF(K3296&lt;&gt;"是",0,P3296*税费设置!$B$8)</f>
        <v>0</v>
      </c>
      <c r="R3296" s="8">
        <f>IF(K3296&lt;&gt;"是",0,P3296*税费设置!$B$9)</f>
        <v>0</v>
      </c>
      <c r="S3296" s="8">
        <f t="shared" si="363"/>
        <v>0</v>
      </c>
    </row>
    <row r="3297" spans="1:19" ht="13.9">
      <c r="A3297" s="6" t="str">
        <f>IF(总支出!A3297="","",总支出!A3297)</f>
        <v/>
      </c>
      <c r="B3297" s="7" t="str">
        <f>IF(总支出!B3297="","",总支出!B3297)</f>
        <v/>
      </c>
      <c r="C3297" s="6" t="str">
        <f t="shared" si="357"/>
        <v/>
      </c>
      <c r="D3297" s="6" t="str">
        <f>IF(总支出!C3297="","",总支出!C3297)</f>
        <v/>
      </c>
      <c r="E3297" s="8" t="str">
        <f>IF(总支出!D3297="","",总支出!D3297)</f>
        <v/>
      </c>
      <c r="F3297" s="6" t="str">
        <f>IF(总支出!E3297="","",总支出!E3297)</f>
        <v/>
      </c>
      <c r="G3297" s="6" t="str">
        <f>IF(总支出!H3297="","",总支出!H3297)</f>
        <v/>
      </c>
      <c r="H3297" s="6" t="str">
        <f>IF(总支出!I3297="","自动",总支出!I3297)</f>
        <v>自动</v>
      </c>
      <c r="I3297" s="6" t="str">
        <f>IF(F3297="","",IFERROR(VLOOKUP(F3297,税费设置!$A$15:$B$27,2,FALSE),"含税不明"))</f>
        <v/>
      </c>
      <c r="J3297" s="6" t="str">
        <f t="shared" si="358"/>
        <v/>
      </c>
      <c r="K3297" s="6" t="str">
        <f>IF(AND(税费设置!$B$5="是",G3297="个人支出",J3297="应税"),"是","否")</f>
        <v>否</v>
      </c>
      <c r="L3297" s="8">
        <f t="shared" si="359"/>
        <v>0</v>
      </c>
      <c r="M3297" s="8">
        <f t="shared" si="360"/>
        <v>0</v>
      </c>
      <c r="N3297" s="8">
        <f t="shared" si="361"/>
        <v>0</v>
      </c>
      <c r="O3297" s="8">
        <f t="shared" si="362"/>
        <v>0</v>
      </c>
      <c r="P3297" s="8">
        <f>IF(K3297&lt;&gt;"是",0,IF(税费设置!$B$6="是",E3297/(1+税费设置!$B$10),E3297))</f>
        <v>0</v>
      </c>
      <c r="Q3297" s="8">
        <f>IF(K3297&lt;&gt;"是",0,P3297*税费设置!$B$8)</f>
        <v>0</v>
      </c>
      <c r="R3297" s="8">
        <f>IF(K3297&lt;&gt;"是",0,P3297*税费设置!$B$9)</f>
        <v>0</v>
      </c>
      <c r="S3297" s="8">
        <f t="shared" si="363"/>
        <v>0</v>
      </c>
    </row>
    <row r="3298" spans="1:19" ht="13.9">
      <c r="A3298" s="6" t="str">
        <f>IF(总支出!A3298="","",总支出!A3298)</f>
        <v/>
      </c>
      <c r="B3298" s="7" t="str">
        <f>IF(总支出!B3298="","",总支出!B3298)</f>
        <v/>
      </c>
      <c r="C3298" s="6" t="str">
        <f t="shared" si="357"/>
        <v/>
      </c>
      <c r="D3298" s="6" t="str">
        <f>IF(总支出!C3298="","",总支出!C3298)</f>
        <v/>
      </c>
      <c r="E3298" s="8" t="str">
        <f>IF(总支出!D3298="","",总支出!D3298)</f>
        <v/>
      </c>
      <c r="F3298" s="6" t="str">
        <f>IF(总支出!E3298="","",总支出!E3298)</f>
        <v/>
      </c>
      <c r="G3298" s="6" t="str">
        <f>IF(总支出!H3298="","",总支出!H3298)</f>
        <v/>
      </c>
      <c r="H3298" s="6" t="str">
        <f>IF(总支出!I3298="","自动",总支出!I3298)</f>
        <v>自动</v>
      </c>
      <c r="I3298" s="6" t="str">
        <f>IF(F3298="","",IFERROR(VLOOKUP(F3298,税费设置!$A$15:$B$27,2,FALSE),"含税不明"))</f>
        <v/>
      </c>
      <c r="J3298" s="6" t="str">
        <f t="shared" si="358"/>
        <v/>
      </c>
      <c r="K3298" s="6" t="str">
        <f>IF(AND(税费设置!$B$5="是",G3298="个人支出",J3298="应税"),"是","否")</f>
        <v>否</v>
      </c>
      <c r="L3298" s="8">
        <f t="shared" si="359"/>
        <v>0</v>
      </c>
      <c r="M3298" s="8">
        <f t="shared" si="360"/>
        <v>0</v>
      </c>
      <c r="N3298" s="8">
        <f t="shared" si="361"/>
        <v>0</v>
      </c>
      <c r="O3298" s="8">
        <f t="shared" si="362"/>
        <v>0</v>
      </c>
      <c r="P3298" s="8">
        <f>IF(K3298&lt;&gt;"是",0,IF(税费设置!$B$6="是",E3298/(1+税费设置!$B$10),E3298))</f>
        <v>0</v>
      </c>
      <c r="Q3298" s="8">
        <f>IF(K3298&lt;&gt;"是",0,P3298*税费设置!$B$8)</f>
        <v>0</v>
      </c>
      <c r="R3298" s="8">
        <f>IF(K3298&lt;&gt;"是",0,P3298*税费设置!$B$9)</f>
        <v>0</v>
      </c>
      <c r="S3298" s="8">
        <f t="shared" si="363"/>
        <v>0</v>
      </c>
    </row>
    <row r="3299" spans="1:19" ht="13.9">
      <c r="A3299" s="6" t="str">
        <f>IF(总支出!A3299="","",总支出!A3299)</f>
        <v/>
      </c>
      <c r="B3299" s="7" t="str">
        <f>IF(总支出!B3299="","",总支出!B3299)</f>
        <v/>
      </c>
      <c r="C3299" s="6" t="str">
        <f t="shared" si="357"/>
        <v/>
      </c>
      <c r="D3299" s="6" t="str">
        <f>IF(总支出!C3299="","",总支出!C3299)</f>
        <v/>
      </c>
      <c r="E3299" s="8" t="str">
        <f>IF(总支出!D3299="","",总支出!D3299)</f>
        <v/>
      </c>
      <c r="F3299" s="6" t="str">
        <f>IF(总支出!E3299="","",总支出!E3299)</f>
        <v/>
      </c>
      <c r="G3299" s="6" t="str">
        <f>IF(总支出!H3299="","",总支出!H3299)</f>
        <v/>
      </c>
      <c r="H3299" s="6" t="str">
        <f>IF(总支出!I3299="","自动",总支出!I3299)</f>
        <v>自动</v>
      </c>
      <c r="I3299" s="6" t="str">
        <f>IF(F3299="","",IFERROR(VLOOKUP(F3299,税费设置!$A$15:$B$27,2,FALSE),"含税不明"))</f>
        <v/>
      </c>
      <c r="J3299" s="6" t="str">
        <f t="shared" si="358"/>
        <v/>
      </c>
      <c r="K3299" s="6" t="str">
        <f>IF(AND(税费设置!$B$5="是",G3299="个人支出",J3299="应税"),"是","否")</f>
        <v>否</v>
      </c>
      <c r="L3299" s="8">
        <f t="shared" si="359"/>
        <v>0</v>
      </c>
      <c r="M3299" s="8">
        <f t="shared" si="360"/>
        <v>0</v>
      </c>
      <c r="N3299" s="8">
        <f t="shared" si="361"/>
        <v>0</v>
      </c>
      <c r="O3299" s="8">
        <f t="shared" si="362"/>
        <v>0</v>
      </c>
      <c r="P3299" s="8">
        <f>IF(K3299&lt;&gt;"是",0,IF(税费设置!$B$6="是",E3299/(1+税费设置!$B$10),E3299))</f>
        <v>0</v>
      </c>
      <c r="Q3299" s="8">
        <f>IF(K3299&lt;&gt;"是",0,P3299*税费设置!$B$8)</f>
        <v>0</v>
      </c>
      <c r="R3299" s="8">
        <f>IF(K3299&lt;&gt;"是",0,P3299*税费设置!$B$9)</f>
        <v>0</v>
      </c>
      <c r="S3299" s="8">
        <f t="shared" si="363"/>
        <v>0</v>
      </c>
    </row>
    <row r="3300" spans="1:19" ht="13.9">
      <c r="A3300" s="6" t="str">
        <f>IF(总支出!A3300="","",总支出!A3300)</f>
        <v/>
      </c>
      <c r="B3300" s="7" t="str">
        <f>IF(总支出!B3300="","",总支出!B3300)</f>
        <v/>
      </c>
      <c r="C3300" s="6" t="str">
        <f t="shared" si="357"/>
        <v/>
      </c>
      <c r="D3300" s="6" t="str">
        <f>IF(总支出!C3300="","",总支出!C3300)</f>
        <v/>
      </c>
      <c r="E3300" s="8" t="str">
        <f>IF(总支出!D3300="","",总支出!D3300)</f>
        <v/>
      </c>
      <c r="F3300" s="6" t="str">
        <f>IF(总支出!E3300="","",总支出!E3300)</f>
        <v/>
      </c>
      <c r="G3300" s="6" t="str">
        <f>IF(总支出!H3300="","",总支出!H3300)</f>
        <v/>
      </c>
      <c r="H3300" s="6" t="str">
        <f>IF(总支出!I3300="","自动",总支出!I3300)</f>
        <v>自动</v>
      </c>
      <c r="I3300" s="6" t="str">
        <f>IF(F3300="","",IFERROR(VLOOKUP(F3300,税费设置!$A$15:$B$27,2,FALSE),"含税不明"))</f>
        <v/>
      </c>
      <c r="J3300" s="6" t="str">
        <f t="shared" si="358"/>
        <v/>
      </c>
      <c r="K3300" s="6" t="str">
        <f>IF(AND(税费设置!$B$5="是",G3300="个人支出",J3300="应税"),"是","否")</f>
        <v>否</v>
      </c>
      <c r="L3300" s="8">
        <f t="shared" si="359"/>
        <v>0</v>
      </c>
      <c r="M3300" s="8">
        <f t="shared" si="360"/>
        <v>0</v>
      </c>
      <c r="N3300" s="8">
        <f t="shared" si="361"/>
        <v>0</v>
      </c>
      <c r="O3300" s="8">
        <f t="shared" si="362"/>
        <v>0</v>
      </c>
      <c r="P3300" s="8">
        <f>IF(K3300&lt;&gt;"是",0,IF(税费设置!$B$6="是",E3300/(1+税费设置!$B$10),E3300))</f>
        <v>0</v>
      </c>
      <c r="Q3300" s="8">
        <f>IF(K3300&lt;&gt;"是",0,P3300*税费设置!$B$8)</f>
        <v>0</v>
      </c>
      <c r="R3300" s="8">
        <f>IF(K3300&lt;&gt;"是",0,P3300*税费设置!$B$9)</f>
        <v>0</v>
      </c>
      <c r="S3300" s="8">
        <f t="shared" si="363"/>
        <v>0</v>
      </c>
    </row>
    <row r="3301" spans="1:19" ht="13.9">
      <c r="A3301" s="6" t="str">
        <f>IF(总支出!A3301="","",总支出!A3301)</f>
        <v/>
      </c>
      <c r="B3301" s="7" t="str">
        <f>IF(总支出!B3301="","",总支出!B3301)</f>
        <v/>
      </c>
      <c r="C3301" s="6" t="str">
        <f t="shared" si="357"/>
        <v/>
      </c>
      <c r="D3301" s="6" t="str">
        <f>IF(总支出!C3301="","",总支出!C3301)</f>
        <v/>
      </c>
      <c r="E3301" s="8" t="str">
        <f>IF(总支出!D3301="","",总支出!D3301)</f>
        <v/>
      </c>
      <c r="F3301" s="6" t="str">
        <f>IF(总支出!E3301="","",总支出!E3301)</f>
        <v/>
      </c>
      <c r="G3301" s="6" t="str">
        <f>IF(总支出!H3301="","",总支出!H3301)</f>
        <v/>
      </c>
      <c r="H3301" s="6" t="str">
        <f>IF(总支出!I3301="","自动",总支出!I3301)</f>
        <v>自动</v>
      </c>
      <c r="I3301" s="6" t="str">
        <f>IF(F3301="","",IFERROR(VLOOKUP(F3301,税费设置!$A$15:$B$27,2,FALSE),"含税不明"))</f>
        <v/>
      </c>
      <c r="J3301" s="6" t="str">
        <f t="shared" si="358"/>
        <v/>
      </c>
      <c r="K3301" s="6" t="str">
        <f>IF(AND(税费设置!$B$5="是",G3301="个人支出",J3301="应税"),"是","否")</f>
        <v>否</v>
      </c>
      <c r="L3301" s="8">
        <f t="shared" si="359"/>
        <v>0</v>
      </c>
      <c r="M3301" s="8">
        <f t="shared" si="360"/>
        <v>0</v>
      </c>
      <c r="N3301" s="8">
        <f t="shared" si="361"/>
        <v>0</v>
      </c>
      <c r="O3301" s="8">
        <f t="shared" si="362"/>
        <v>0</v>
      </c>
      <c r="P3301" s="8">
        <f>IF(K3301&lt;&gt;"是",0,IF(税费设置!$B$6="是",E3301/(1+税费设置!$B$10),E3301))</f>
        <v>0</v>
      </c>
      <c r="Q3301" s="8">
        <f>IF(K3301&lt;&gt;"是",0,P3301*税费设置!$B$8)</f>
        <v>0</v>
      </c>
      <c r="R3301" s="8">
        <f>IF(K3301&lt;&gt;"是",0,P3301*税费设置!$B$9)</f>
        <v>0</v>
      </c>
      <c r="S3301" s="8">
        <f t="shared" si="363"/>
        <v>0</v>
      </c>
    </row>
    <row r="3302" spans="1:19" ht="13.9">
      <c r="A3302" s="6" t="str">
        <f>IF(总支出!A3302="","",总支出!A3302)</f>
        <v/>
      </c>
      <c r="B3302" s="7" t="str">
        <f>IF(总支出!B3302="","",总支出!B3302)</f>
        <v/>
      </c>
      <c r="C3302" s="6" t="str">
        <f t="shared" si="357"/>
        <v/>
      </c>
      <c r="D3302" s="6" t="str">
        <f>IF(总支出!C3302="","",总支出!C3302)</f>
        <v/>
      </c>
      <c r="E3302" s="8" t="str">
        <f>IF(总支出!D3302="","",总支出!D3302)</f>
        <v/>
      </c>
      <c r="F3302" s="6" t="str">
        <f>IF(总支出!E3302="","",总支出!E3302)</f>
        <v/>
      </c>
      <c r="G3302" s="6" t="str">
        <f>IF(总支出!H3302="","",总支出!H3302)</f>
        <v/>
      </c>
      <c r="H3302" s="6" t="str">
        <f>IF(总支出!I3302="","自动",总支出!I3302)</f>
        <v>自动</v>
      </c>
      <c r="I3302" s="6" t="str">
        <f>IF(F3302="","",IFERROR(VLOOKUP(F3302,税费设置!$A$15:$B$27,2,FALSE),"含税不明"))</f>
        <v/>
      </c>
      <c r="J3302" s="6" t="str">
        <f t="shared" si="358"/>
        <v/>
      </c>
      <c r="K3302" s="6" t="str">
        <f>IF(AND(税费设置!$B$5="是",G3302="个人支出",J3302="应税"),"是","否")</f>
        <v>否</v>
      </c>
      <c r="L3302" s="8">
        <f t="shared" si="359"/>
        <v>0</v>
      </c>
      <c r="M3302" s="8">
        <f t="shared" si="360"/>
        <v>0</v>
      </c>
      <c r="N3302" s="8">
        <f t="shared" si="361"/>
        <v>0</v>
      </c>
      <c r="O3302" s="8">
        <f t="shared" si="362"/>
        <v>0</v>
      </c>
      <c r="P3302" s="8">
        <f>IF(K3302&lt;&gt;"是",0,IF(税费设置!$B$6="是",E3302/(1+税费设置!$B$10),E3302))</f>
        <v>0</v>
      </c>
      <c r="Q3302" s="8">
        <f>IF(K3302&lt;&gt;"是",0,P3302*税费设置!$B$8)</f>
        <v>0</v>
      </c>
      <c r="R3302" s="8">
        <f>IF(K3302&lt;&gt;"是",0,P3302*税费设置!$B$9)</f>
        <v>0</v>
      </c>
      <c r="S3302" s="8">
        <f t="shared" si="363"/>
        <v>0</v>
      </c>
    </row>
    <row r="3303" spans="1:19" ht="13.9">
      <c r="A3303" s="6" t="str">
        <f>IF(总支出!A3303="","",总支出!A3303)</f>
        <v/>
      </c>
      <c r="B3303" s="7" t="str">
        <f>IF(总支出!B3303="","",总支出!B3303)</f>
        <v/>
      </c>
      <c r="C3303" s="6" t="str">
        <f t="shared" si="357"/>
        <v/>
      </c>
      <c r="D3303" s="6" t="str">
        <f>IF(总支出!C3303="","",总支出!C3303)</f>
        <v/>
      </c>
      <c r="E3303" s="8" t="str">
        <f>IF(总支出!D3303="","",总支出!D3303)</f>
        <v/>
      </c>
      <c r="F3303" s="6" t="str">
        <f>IF(总支出!E3303="","",总支出!E3303)</f>
        <v/>
      </c>
      <c r="G3303" s="6" t="str">
        <f>IF(总支出!H3303="","",总支出!H3303)</f>
        <v/>
      </c>
      <c r="H3303" s="6" t="str">
        <f>IF(总支出!I3303="","自动",总支出!I3303)</f>
        <v>自动</v>
      </c>
      <c r="I3303" s="6" t="str">
        <f>IF(F3303="","",IFERROR(VLOOKUP(F3303,税费设置!$A$15:$B$27,2,FALSE),"含税不明"))</f>
        <v/>
      </c>
      <c r="J3303" s="6" t="str">
        <f t="shared" si="358"/>
        <v/>
      </c>
      <c r="K3303" s="6" t="str">
        <f>IF(AND(税费设置!$B$5="是",G3303="个人支出",J3303="应税"),"是","否")</f>
        <v>否</v>
      </c>
      <c r="L3303" s="8">
        <f t="shared" si="359"/>
        <v>0</v>
      </c>
      <c r="M3303" s="8">
        <f t="shared" si="360"/>
        <v>0</v>
      </c>
      <c r="N3303" s="8">
        <f t="shared" si="361"/>
        <v>0</v>
      </c>
      <c r="O3303" s="8">
        <f t="shared" si="362"/>
        <v>0</v>
      </c>
      <c r="P3303" s="8">
        <f>IF(K3303&lt;&gt;"是",0,IF(税费设置!$B$6="是",E3303/(1+税费设置!$B$10),E3303))</f>
        <v>0</v>
      </c>
      <c r="Q3303" s="8">
        <f>IF(K3303&lt;&gt;"是",0,P3303*税费设置!$B$8)</f>
        <v>0</v>
      </c>
      <c r="R3303" s="8">
        <f>IF(K3303&lt;&gt;"是",0,P3303*税费设置!$B$9)</f>
        <v>0</v>
      </c>
      <c r="S3303" s="8">
        <f t="shared" si="363"/>
        <v>0</v>
      </c>
    </row>
    <row r="3304" spans="1:19" ht="13.9">
      <c r="A3304" s="6" t="str">
        <f>IF(总支出!A3304="","",总支出!A3304)</f>
        <v/>
      </c>
      <c r="B3304" s="7" t="str">
        <f>IF(总支出!B3304="","",总支出!B3304)</f>
        <v/>
      </c>
      <c r="C3304" s="6" t="str">
        <f t="shared" si="357"/>
        <v/>
      </c>
      <c r="D3304" s="6" t="str">
        <f>IF(总支出!C3304="","",总支出!C3304)</f>
        <v/>
      </c>
      <c r="E3304" s="8" t="str">
        <f>IF(总支出!D3304="","",总支出!D3304)</f>
        <v/>
      </c>
      <c r="F3304" s="6" t="str">
        <f>IF(总支出!E3304="","",总支出!E3304)</f>
        <v/>
      </c>
      <c r="G3304" s="6" t="str">
        <f>IF(总支出!H3304="","",总支出!H3304)</f>
        <v/>
      </c>
      <c r="H3304" s="6" t="str">
        <f>IF(总支出!I3304="","自动",总支出!I3304)</f>
        <v>自动</v>
      </c>
      <c r="I3304" s="6" t="str">
        <f>IF(F3304="","",IFERROR(VLOOKUP(F3304,税费设置!$A$15:$B$27,2,FALSE),"含税不明"))</f>
        <v/>
      </c>
      <c r="J3304" s="6" t="str">
        <f t="shared" si="358"/>
        <v/>
      </c>
      <c r="K3304" s="6" t="str">
        <f>IF(AND(税费设置!$B$5="是",G3304="个人支出",J3304="应税"),"是","否")</f>
        <v>否</v>
      </c>
      <c r="L3304" s="8">
        <f t="shared" si="359"/>
        <v>0</v>
      </c>
      <c r="M3304" s="8">
        <f t="shared" si="360"/>
        <v>0</v>
      </c>
      <c r="N3304" s="8">
        <f t="shared" si="361"/>
        <v>0</v>
      </c>
      <c r="O3304" s="8">
        <f t="shared" si="362"/>
        <v>0</v>
      </c>
      <c r="P3304" s="8">
        <f>IF(K3304&lt;&gt;"是",0,IF(税费设置!$B$6="是",E3304/(1+税费设置!$B$10),E3304))</f>
        <v>0</v>
      </c>
      <c r="Q3304" s="8">
        <f>IF(K3304&lt;&gt;"是",0,P3304*税费设置!$B$8)</f>
        <v>0</v>
      </c>
      <c r="R3304" s="8">
        <f>IF(K3304&lt;&gt;"是",0,P3304*税费设置!$B$9)</f>
        <v>0</v>
      </c>
      <c r="S3304" s="8">
        <f t="shared" si="363"/>
        <v>0</v>
      </c>
    </row>
    <row r="3305" spans="1:19" ht="13.9">
      <c r="A3305" s="6" t="str">
        <f>IF(总支出!A3305="","",总支出!A3305)</f>
        <v/>
      </c>
      <c r="B3305" s="7" t="str">
        <f>IF(总支出!B3305="","",总支出!B3305)</f>
        <v/>
      </c>
      <c r="C3305" s="6" t="str">
        <f t="shared" si="357"/>
        <v/>
      </c>
      <c r="D3305" s="6" t="str">
        <f>IF(总支出!C3305="","",总支出!C3305)</f>
        <v/>
      </c>
      <c r="E3305" s="8" t="str">
        <f>IF(总支出!D3305="","",总支出!D3305)</f>
        <v/>
      </c>
      <c r="F3305" s="6" t="str">
        <f>IF(总支出!E3305="","",总支出!E3305)</f>
        <v/>
      </c>
      <c r="G3305" s="6" t="str">
        <f>IF(总支出!H3305="","",总支出!H3305)</f>
        <v/>
      </c>
      <c r="H3305" s="6" t="str">
        <f>IF(总支出!I3305="","自动",总支出!I3305)</f>
        <v>自动</v>
      </c>
      <c r="I3305" s="6" t="str">
        <f>IF(F3305="","",IFERROR(VLOOKUP(F3305,税费设置!$A$15:$B$27,2,FALSE),"含税不明"))</f>
        <v/>
      </c>
      <c r="J3305" s="6" t="str">
        <f t="shared" si="358"/>
        <v/>
      </c>
      <c r="K3305" s="6" t="str">
        <f>IF(AND(税费设置!$B$5="是",G3305="个人支出",J3305="应税"),"是","否")</f>
        <v>否</v>
      </c>
      <c r="L3305" s="8">
        <f t="shared" si="359"/>
        <v>0</v>
      </c>
      <c r="M3305" s="8">
        <f t="shared" si="360"/>
        <v>0</v>
      </c>
      <c r="N3305" s="8">
        <f t="shared" si="361"/>
        <v>0</v>
      </c>
      <c r="O3305" s="8">
        <f t="shared" si="362"/>
        <v>0</v>
      </c>
      <c r="P3305" s="8">
        <f>IF(K3305&lt;&gt;"是",0,IF(税费设置!$B$6="是",E3305/(1+税费设置!$B$10),E3305))</f>
        <v>0</v>
      </c>
      <c r="Q3305" s="8">
        <f>IF(K3305&lt;&gt;"是",0,P3305*税费设置!$B$8)</f>
        <v>0</v>
      </c>
      <c r="R3305" s="8">
        <f>IF(K3305&lt;&gt;"是",0,P3305*税费设置!$B$9)</f>
        <v>0</v>
      </c>
      <c r="S3305" s="8">
        <f t="shared" si="363"/>
        <v>0</v>
      </c>
    </row>
    <row r="3306" spans="1:19" ht="13.9">
      <c r="A3306" s="6" t="str">
        <f>IF(总支出!A3306="","",总支出!A3306)</f>
        <v/>
      </c>
      <c r="B3306" s="7" t="str">
        <f>IF(总支出!B3306="","",总支出!B3306)</f>
        <v/>
      </c>
      <c r="C3306" s="6" t="str">
        <f t="shared" si="357"/>
        <v/>
      </c>
      <c r="D3306" s="6" t="str">
        <f>IF(总支出!C3306="","",总支出!C3306)</f>
        <v/>
      </c>
      <c r="E3306" s="8" t="str">
        <f>IF(总支出!D3306="","",总支出!D3306)</f>
        <v/>
      </c>
      <c r="F3306" s="6" t="str">
        <f>IF(总支出!E3306="","",总支出!E3306)</f>
        <v/>
      </c>
      <c r="G3306" s="6" t="str">
        <f>IF(总支出!H3306="","",总支出!H3306)</f>
        <v/>
      </c>
      <c r="H3306" s="6" t="str">
        <f>IF(总支出!I3306="","自动",总支出!I3306)</f>
        <v>自动</v>
      </c>
      <c r="I3306" s="6" t="str">
        <f>IF(F3306="","",IFERROR(VLOOKUP(F3306,税费设置!$A$15:$B$27,2,FALSE),"含税不明"))</f>
        <v/>
      </c>
      <c r="J3306" s="6" t="str">
        <f t="shared" si="358"/>
        <v/>
      </c>
      <c r="K3306" s="6" t="str">
        <f>IF(AND(税费设置!$B$5="是",G3306="个人支出",J3306="应税"),"是","否")</f>
        <v>否</v>
      </c>
      <c r="L3306" s="8">
        <f t="shared" si="359"/>
        <v>0</v>
      </c>
      <c r="M3306" s="8">
        <f t="shared" si="360"/>
        <v>0</v>
      </c>
      <c r="N3306" s="8">
        <f t="shared" si="361"/>
        <v>0</v>
      </c>
      <c r="O3306" s="8">
        <f t="shared" si="362"/>
        <v>0</v>
      </c>
      <c r="P3306" s="8">
        <f>IF(K3306&lt;&gt;"是",0,IF(税费设置!$B$6="是",E3306/(1+税费设置!$B$10),E3306))</f>
        <v>0</v>
      </c>
      <c r="Q3306" s="8">
        <f>IF(K3306&lt;&gt;"是",0,P3306*税费设置!$B$8)</f>
        <v>0</v>
      </c>
      <c r="R3306" s="8">
        <f>IF(K3306&lt;&gt;"是",0,P3306*税费设置!$B$9)</f>
        <v>0</v>
      </c>
      <c r="S3306" s="8">
        <f t="shared" si="363"/>
        <v>0</v>
      </c>
    </row>
    <row r="3307" spans="1:19" ht="13.9">
      <c r="A3307" s="6" t="str">
        <f>IF(总支出!A3307="","",总支出!A3307)</f>
        <v/>
      </c>
      <c r="B3307" s="7" t="str">
        <f>IF(总支出!B3307="","",总支出!B3307)</f>
        <v/>
      </c>
      <c r="C3307" s="6" t="str">
        <f t="shared" si="357"/>
        <v/>
      </c>
      <c r="D3307" s="6" t="str">
        <f>IF(总支出!C3307="","",总支出!C3307)</f>
        <v/>
      </c>
      <c r="E3307" s="8" t="str">
        <f>IF(总支出!D3307="","",总支出!D3307)</f>
        <v/>
      </c>
      <c r="F3307" s="6" t="str">
        <f>IF(总支出!E3307="","",总支出!E3307)</f>
        <v/>
      </c>
      <c r="G3307" s="6" t="str">
        <f>IF(总支出!H3307="","",总支出!H3307)</f>
        <v/>
      </c>
      <c r="H3307" s="6" t="str">
        <f>IF(总支出!I3307="","自动",总支出!I3307)</f>
        <v>自动</v>
      </c>
      <c r="I3307" s="6" t="str">
        <f>IF(F3307="","",IFERROR(VLOOKUP(F3307,税费设置!$A$15:$B$27,2,FALSE),"含税不明"))</f>
        <v/>
      </c>
      <c r="J3307" s="6" t="str">
        <f t="shared" si="358"/>
        <v/>
      </c>
      <c r="K3307" s="6" t="str">
        <f>IF(AND(税费设置!$B$5="是",G3307="个人支出",J3307="应税"),"是","否")</f>
        <v>否</v>
      </c>
      <c r="L3307" s="8">
        <f t="shared" si="359"/>
        <v>0</v>
      </c>
      <c r="M3307" s="8">
        <f t="shared" si="360"/>
        <v>0</v>
      </c>
      <c r="N3307" s="8">
        <f t="shared" si="361"/>
        <v>0</v>
      </c>
      <c r="O3307" s="8">
        <f t="shared" si="362"/>
        <v>0</v>
      </c>
      <c r="P3307" s="8">
        <f>IF(K3307&lt;&gt;"是",0,IF(税费设置!$B$6="是",E3307/(1+税费设置!$B$10),E3307))</f>
        <v>0</v>
      </c>
      <c r="Q3307" s="8">
        <f>IF(K3307&lt;&gt;"是",0,P3307*税费设置!$B$8)</f>
        <v>0</v>
      </c>
      <c r="R3307" s="8">
        <f>IF(K3307&lt;&gt;"是",0,P3307*税费设置!$B$9)</f>
        <v>0</v>
      </c>
      <c r="S3307" s="8">
        <f t="shared" si="363"/>
        <v>0</v>
      </c>
    </row>
    <row r="3308" spans="1:19" ht="13.9">
      <c r="A3308" s="6" t="str">
        <f>IF(总支出!A3308="","",总支出!A3308)</f>
        <v/>
      </c>
      <c r="B3308" s="7" t="str">
        <f>IF(总支出!B3308="","",总支出!B3308)</f>
        <v/>
      </c>
      <c r="C3308" s="6" t="str">
        <f t="shared" si="357"/>
        <v/>
      </c>
      <c r="D3308" s="6" t="str">
        <f>IF(总支出!C3308="","",总支出!C3308)</f>
        <v/>
      </c>
      <c r="E3308" s="8" t="str">
        <f>IF(总支出!D3308="","",总支出!D3308)</f>
        <v/>
      </c>
      <c r="F3308" s="6" t="str">
        <f>IF(总支出!E3308="","",总支出!E3308)</f>
        <v/>
      </c>
      <c r="G3308" s="6" t="str">
        <f>IF(总支出!H3308="","",总支出!H3308)</f>
        <v/>
      </c>
      <c r="H3308" s="6" t="str">
        <f>IF(总支出!I3308="","自动",总支出!I3308)</f>
        <v>自动</v>
      </c>
      <c r="I3308" s="6" t="str">
        <f>IF(F3308="","",IFERROR(VLOOKUP(F3308,税费设置!$A$15:$B$27,2,FALSE),"含税不明"))</f>
        <v/>
      </c>
      <c r="J3308" s="6" t="str">
        <f t="shared" si="358"/>
        <v/>
      </c>
      <c r="K3308" s="6" t="str">
        <f>IF(AND(税费设置!$B$5="是",G3308="个人支出",J3308="应税"),"是","否")</f>
        <v>否</v>
      </c>
      <c r="L3308" s="8">
        <f t="shared" si="359"/>
        <v>0</v>
      </c>
      <c r="M3308" s="8">
        <f t="shared" si="360"/>
        <v>0</v>
      </c>
      <c r="N3308" s="8">
        <f t="shared" si="361"/>
        <v>0</v>
      </c>
      <c r="O3308" s="8">
        <f t="shared" si="362"/>
        <v>0</v>
      </c>
      <c r="P3308" s="8">
        <f>IF(K3308&lt;&gt;"是",0,IF(税费设置!$B$6="是",E3308/(1+税费设置!$B$10),E3308))</f>
        <v>0</v>
      </c>
      <c r="Q3308" s="8">
        <f>IF(K3308&lt;&gt;"是",0,P3308*税费设置!$B$8)</f>
        <v>0</v>
      </c>
      <c r="R3308" s="8">
        <f>IF(K3308&lt;&gt;"是",0,P3308*税费设置!$B$9)</f>
        <v>0</v>
      </c>
      <c r="S3308" s="8">
        <f t="shared" si="363"/>
        <v>0</v>
      </c>
    </row>
    <row r="3309" spans="1:19" ht="13.9">
      <c r="A3309" s="6" t="str">
        <f>IF(总支出!A3309="","",总支出!A3309)</f>
        <v/>
      </c>
      <c r="B3309" s="7" t="str">
        <f>IF(总支出!B3309="","",总支出!B3309)</f>
        <v/>
      </c>
      <c r="C3309" s="6" t="str">
        <f t="shared" si="357"/>
        <v/>
      </c>
      <c r="D3309" s="6" t="str">
        <f>IF(总支出!C3309="","",总支出!C3309)</f>
        <v/>
      </c>
      <c r="E3309" s="8" t="str">
        <f>IF(总支出!D3309="","",总支出!D3309)</f>
        <v/>
      </c>
      <c r="F3309" s="6" t="str">
        <f>IF(总支出!E3309="","",总支出!E3309)</f>
        <v/>
      </c>
      <c r="G3309" s="6" t="str">
        <f>IF(总支出!H3309="","",总支出!H3309)</f>
        <v/>
      </c>
      <c r="H3309" s="6" t="str">
        <f>IF(总支出!I3309="","自动",总支出!I3309)</f>
        <v>自动</v>
      </c>
      <c r="I3309" s="6" t="str">
        <f>IF(F3309="","",IFERROR(VLOOKUP(F3309,税费设置!$A$15:$B$27,2,FALSE),"含税不明"))</f>
        <v/>
      </c>
      <c r="J3309" s="6" t="str">
        <f t="shared" si="358"/>
        <v/>
      </c>
      <c r="K3309" s="6" t="str">
        <f>IF(AND(税费设置!$B$5="是",G3309="个人支出",J3309="应税"),"是","否")</f>
        <v>否</v>
      </c>
      <c r="L3309" s="8">
        <f t="shared" si="359"/>
        <v>0</v>
      </c>
      <c r="M3309" s="8">
        <f t="shared" si="360"/>
        <v>0</v>
      </c>
      <c r="N3309" s="8">
        <f t="shared" si="361"/>
        <v>0</v>
      </c>
      <c r="O3309" s="8">
        <f t="shared" si="362"/>
        <v>0</v>
      </c>
      <c r="P3309" s="8">
        <f>IF(K3309&lt;&gt;"是",0,IF(税费设置!$B$6="是",E3309/(1+税费设置!$B$10),E3309))</f>
        <v>0</v>
      </c>
      <c r="Q3309" s="8">
        <f>IF(K3309&lt;&gt;"是",0,P3309*税费设置!$B$8)</f>
        <v>0</v>
      </c>
      <c r="R3309" s="8">
        <f>IF(K3309&lt;&gt;"是",0,P3309*税费设置!$B$9)</f>
        <v>0</v>
      </c>
      <c r="S3309" s="8">
        <f t="shared" si="363"/>
        <v>0</v>
      </c>
    </row>
    <row r="3310" spans="1:19" ht="13.9">
      <c r="A3310" s="6" t="str">
        <f>IF(总支出!A3310="","",总支出!A3310)</f>
        <v/>
      </c>
      <c r="B3310" s="7" t="str">
        <f>IF(总支出!B3310="","",总支出!B3310)</f>
        <v/>
      </c>
      <c r="C3310" s="6" t="str">
        <f t="shared" si="357"/>
        <v/>
      </c>
      <c r="D3310" s="6" t="str">
        <f>IF(总支出!C3310="","",总支出!C3310)</f>
        <v/>
      </c>
      <c r="E3310" s="8" t="str">
        <f>IF(总支出!D3310="","",总支出!D3310)</f>
        <v/>
      </c>
      <c r="F3310" s="6" t="str">
        <f>IF(总支出!E3310="","",总支出!E3310)</f>
        <v/>
      </c>
      <c r="G3310" s="6" t="str">
        <f>IF(总支出!H3310="","",总支出!H3310)</f>
        <v/>
      </c>
      <c r="H3310" s="6" t="str">
        <f>IF(总支出!I3310="","自动",总支出!I3310)</f>
        <v>自动</v>
      </c>
      <c r="I3310" s="6" t="str">
        <f>IF(F3310="","",IFERROR(VLOOKUP(F3310,税费设置!$A$15:$B$27,2,FALSE),"含税不明"))</f>
        <v/>
      </c>
      <c r="J3310" s="6" t="str">
        <f t="shared" si="358"/>
        <v/>
      </c>
      <c r="K3310" s="6" t="str">
        <f>IF(AND(税费设置!$B$5="是",G3310="个人支出",J3310="应税"),"是","否")</f>
        <v>否</v>
      </c>
      <c r="L3310" s="8">
        <f t="shared" si="359"/>
        <v>0</v>
      </c>
      <c r="M3310" s="8">
        <f t="shared" si="360"/>
        <v>0</v>
      </c>
      <c r="N3310" s="8">
        <f t="shared" si="361"/>
        <v>0</v>
      </c>
      <c r="O3310" s="8">
        <f t="shared" si="362"/>
        <v>0</v>
      </c>
      <c r="P3310" s="8">
        <f>IF(K3310&lt;&gt;"是",0,IF(税费设置!$B$6="是",E3310/(1+税费设置!$B$10),E3310))</f>
        <v>0</v>
      </c>
      <c r="Q3310" s="8">
        <f>IF(K3310&lt;&gt;"是",0,P3310*税费设置!$B$8)</f>
        <v>0</v>
      </c>
      <c r="R3310" s="8">
        <f>IF(K3310&lt;&gt;"是",0,P3310*税费设置!$B$9)</f>
        <v>0</v>
      </c>
      <c r="S3310" s="8">
        <f t="shared" si="363"/>
        <v>0</v>
      </c>
    </row>
    <row r="3311" spans="1:19" ht="13.9">
      <c r="A3311" s="6" t="str">
        <f>IF(总支出!A3311="","",总支出!A3311)</f>
        <v/>
      </c>
      <c r="B3311" s="7" t="str">
        <f>IF(总支出!B3311="","",总支出!B3311)</f>
        <v/>
      </c>
      <c r="C3311" s="6" t="str">
        <f t="shared" si="357"/>
        <v/>
      </c>
      <c r="D3311" s="6" t="str">
        <f>IF(总支出!C3311="","",总支出!C3311)</f>
        <v/>
      </c>
      <c r="E3311" s="8" t="str">
        <f>IF(总支出!D3311="","",总支出!D3311)</f>
        <v/>
      </c>
      <c r="F3311" s="6" t="str">
        <f>IF(总支出!E3311="","",总支出!E3311)</f>
        <v/>
      </c>
      <c r="G3311" s="6" t="str">
        <f>IF(总支出!H3311="","",总支出!H3311)</f>
        <v/>
      </c>
      <c r="H3311" s="6" t="str">
        <f>IF(总支出!I3311="","自动",总支出!I3311)</f>
        <v>自动</v>
      </c>
      <c r="I3311" s="6" t="str">
        <f>IF(F3311="","",IFERROR(VLOOKUP(F3311,税费设置!$A$15:$B$27,2,FALSE),"含税不明"))</f>
        <v/>
      </c>
      <c r="J3311" s="6" t="str">
        <f t="shared" si="358"/>
        <v/>
      </c>
      <c r="K3311" s="6" t="str">
        <f>IF(AND(税费设置!$B$5="是",G3311="个人支出",J3311="应税"),"是","否")</f>
        <v>否</v>
      </c>
      <c r="L3311" s="8">
        <f t="shared" si="359"/>
        <v>0</v>
      </c>
      <c r="M3311" s="8">
        <f t="shared" si="360"/>
        <v>0</v>
      </c>
      <c r="N3311" s="8">
        <f t="shared" si="361"/>
        <v>0</v>
      </c>
      <c r="O3311" s="8">
        <f t="shared" si="362"/>
        <v>0</v>
      </c>
      <c r="P3311" s="8">
        <f>IF(K3311&lt;&gt;"是",0,IF(税费设置!$B$6="是",E3311/(1+税费设置!$B$10),E3311))</f>
        <v>0</v>
      </c>
      <c r="Q3311" s="8">
        <f>IF(K3311&lt;&gt;"是",0,P3311*税费设置!$B$8)</f>
        <v>0</v>
      </c>
      <c r="R3311" s="8">
        <f>IF(K3311&lt;&gt;"是",0,P3311*税费设置!$B$9)</f>
        <v>0</v>
      </c>
      <c r="S3311" s="8">
        <f t="shared" si="363"/>
        <v>0</v>
      </c>
    </row>
    <row r="3312" spans="1:19" ht="13.9">
      <c r="A3312" s="6" t="str">
        <f>IF(总支出!A3312="","",总支出!A3312)</f>
        <v/>
      </c>
      <c r="B3312" s="7" t="str">
        <f>IF(总支出!B3312="","",总支出!B3312)</f>
        <v/>
      </c>
      <c r="C3312" s="6" t="str">
        <f t="shared" si="357"/>
        <v/>
      </c>
      <c r="D3312" s="6" t="str">
        <f>IF(总支出!C3312="","",总支出!C3312)</f>
        <v/>
      </c>
      <c r="E3312" s="8" t="str">
        <f>IF(总支出!D3312="","",总支出!D3312)</f>
        <v/>
      </c>
      <c r="F3312" s="6" t="str">
        <f>IF(总支出!E3312="","",总支出!E3312)</f>
        <v/>
      </c>
      <c r="G3312" s="6" t="str">
        <f>IF(总支出!H3312="","",总支出!H3312)</f>
        <v/>
      </c>
      <c r="H3312" s="6" t="str">
        <f>IF(总支出!I3312="","自动",总支出!I3312)</f>
        <v>自动</v>
      </c>
      <c r="I3312" s="6" t="str">
        <f>IF(F3312="","",IFERROR(VLOOKUP(F3312,税费设置!$A$15:$B$27,2,FALSE),"含税不明"))</f>
        <v/>
      </c>
      <c r="J3312" s="6" t="str">
        <f t="shared" si="358"/>
        <v/>
      </c>
      <c r="K3312" s="6" t="str">
        <f>IF(AND(税费设置!$B$5="是",G3312="个人支出",J3312="应税"),"是","否")</f>
        <v>否</v>
      </c>
      <c r="L3312" s="8">
        <f t="shared" si="359"/>
        <v>0</v>
      </c>
      <c r="M3312" s="8">
        <f t="shared" si="360"/>
        <v>0</v>
      </c>
      <c r="N3312" s="8">
        <f t="shared" si="361"/>
        <v>0</v>
      </c>
      <c r="O3312" s="8">
        <f t="shared" si="362"/>
        <v>0</v>
      </c>
      <c r="P3312" s="8">
        <f>IF(K3312&lt;&gt;"是",0,IF(税费设置!$B$6="是",E3312/(1+税费设置!$B$10),E3312))</f>
        <v>0</v>
      </c>
      <c r="Q3312" s="8">
        <f>IF(K3312&lt;&gt;"是",0,P3312*税费设置!$B$8)</f>
        <v>0</v>
      </c>
      <c r="R3312" s="8">
        <f>IF(K3312&lt;&gt;"是",0,P3312*税费设置!$B$9)</f>
        <v>0</v>
      </c>
      <c r="S3312" s="8">
        <f t="shared" si="363"/>
        <v>0</v>
      </c>
    </row>
    <row r="3313" spans="1:19" ht="13.9">
      <c r="A3313" s="6" t="str">
        <f>IF(总支出!A3313="","",总支出!A3313)</f>
        <v/>
      </c>
      <c r="B3313" s="7" t="str">
        <f>IF(总支出!B3313="","",总支出!B3313)</f>
        <v/>
      </c>
      <c r="C3313" s="6" t="str">
        <f t="shared" si="357"/>
        <v/>
      </c>
      <c r="D3313" s="6" t="str">
        <f>IF(总支出!C3313="","",总支出!C3313)</f>
        <v/>
      </c>
      <c r="E3313" s="8" t="str">
        <f>IF(总支出!D3313="","",总支出!D3313)</f>
        <v/>
      </c>
      <c r="F3313" s="6" t="str">
        <f>IF(总支出!E3313="","",总支出!E3313)</f>
        <v/>
      </c>
      <c r="G3313" s="6" t="str">
        <f>IF(总支出!H3313="","",总支出!H3313)</f>
        <v/>
      </c>
      <c r="H3313" s="6" t="str">
        <f>IF(总支出!I3313="","自动",总支出!I3313)</f>
        <v>自动</v>
      </c>
      <c r="I3313" s="6" t="str">
        <f>IF(F3313="","",IFERROR(VLOOKUP(F3313,税费设置!$A$15:$B$27,2,FALSE),"含税不明"))</f>
        <v/>
      </c>
      <c r="J3313" s="6" t="str">
        <f t="shared" si="358"/>
        <v/>
      </c>
      <c r="K3313" s="6" t="str">
        <f>IF(AND(税费设置!$B$5="是",G3313="个人支出",J3313="应税"),"是","否")</f>
        <v>否</v>
      </c>
      <c r="L3313" s="8">
        <f t="shared" si="359"/>
        <v>0</v>
      </c>
      <c r="M3313" s="8">
        <f t="shared" si="360"/>
        <v>0</v>
      </c>
      <c r="N3313" s="8">
        <f t="shared" si="361"/>
        <v>0</v>
      </c>
      <c r="O3313" s="8">
        <f t="shared" si="362"/>
        <v>0</v>
      </c>
      <c r="P3313" s="8">
        <f>IF(K3313&lt;&gt;"是",0,IF(税费设置!$B$6="是",E3313/(1+税费设置!$B$10),E3313))</f>
        <v>0</v>
      </c>
      <c r="Q3313" s="8">
        <f>IF(K3313&lt;&gt;"是",0,P3313*税费设置!$B$8)</f>
        <v>0</v>
      </c>
      <c r="R3313" s="8">
        <f>IF(K3313&lt;&gt;"是",0,P3313*税费设置!$B$9)</f>
        <v>0</v>
      </c>
      <c r="S3313" s="8">
        <f t="shared" si="363"/>
        <v>0</v>
      </c>
    </row>
    <row r="3314" spans="1:19" ht="13.9">
      <c r="A3314" s="6" t="str">
        <f>IF(总支出!A3314="","",总支出!A3314)</f>
        <v/>
      </c>
      <c r="B3314" s="7" t="str">
        <f>IF(总支出!B3314="","",总支出!B3314)</f>
        <v/>
      </c>
      <c r="C3314" s="6" t="str">
        <f t="shared" si="357"/>
        <v/>
      </c>
      <c r="D3314" s="6" t="str">
        <f>IF(总支出!C3314="","",总支出!C3314)</f>
        <v/>
      </c>
      <c r="E3314" s="8" t="str">
        <f>IF(总支出!D3314="","",总支出!D3314)</f>
        <v/>
      </c>
      <c r="F3314" s="6" t="str">
        <f>IF(总支出!E3314="","",总支出!E3314)</f>
        <v/>
      </c>
      <c r="G3314" s="6" t="str">
        <f>IF(总支出!H3314="","",总支出!H3314)</f>
        <v/>
      </c>
      <c r="H3314" s="6" t="str">
        <f>IF(总支出!I3314="","自动",总支出!I3314)</f>
        <v>自动</v>
      </c>
      <c r="I3314" s="6" t="str">
        <f>IF(F3314="","",IFERROR(VLOOKUP(F3314,税费设置!$A$15:$B$27,2,FALSE),"含税不明"))</f>
        <v/>
      </c>
      <c r="J3314" s="6" t="str">
        <f t="shared" si="358"/>
        <v/>
      </c>
      <c r="K3314" s="6" t="str">
        <f>IF(AND(税费设置!$B$5="是",G3314="个人支出",J3314="应税"),"是","否")</f>
        <v>否</v>
      </c>
      <c r="L3314" s="8">
        <f t="shared" si="359"/>
        <v>0</v>
      </c>
      <c r="M3314" s="8">
        <f t="shared" si="360"/>
        <v>0</v>
      </c>
      <c r="N3314" s="8">
        <f t="shared" si="361"/>
        <v>0</v>
      </c>
      <c r="O3314" s="8">
        <f t="shared" si="362"/>
        <v>0</v>
      </c>
      <c r="P3314" s="8">
        <f>IF(K3314&lt;&gt;"是",0,IF(税费设置!$B$6="是",E3314/(1+税费设置!$B$10),E3314))</f>
        <v>0</v>
      </c>
      <c r="Q3314" s="8">
        <f>IF(K3314&lt;&gt;"是",0,P3314*税费设置!$B$8)</f>
        <v>0</v>
      </c>
      <c r="R3314" s="8">
        <f>IF(K3314&lt;&gt;"是",0,P3314*税费设置!$B$9)</f>
        <v>0</v>
      </c>
      <c r="S3314" s="8">
        <f t="shared" si="363"/>
        <v>0</v>
      </c>
    </row>
    <row r="3315" spans="1:19" ht="13.9">
      <c r="A3315" s="6" t="str">
        <f>IF(总支出!A3315="","",总支出!A3315)</f>
        <v/>
      </c>
      <c r="B3315" s="7" t="str">
        <f>IF(总支出!B3315="","",总支出!B3315)</f>
        <v/>
      </c>
      <c r="C3315" s="6" t="str">
        <f t="shared" si="357"/>
        <v/>
      </c>
      <c r="D3315" s="6" t="str">
        <f>IF(总支出!C3315="","",总支出!C3315)</f>
        <v/>
      </c>
      <c r="E3315" s="8" t="str">
        <f>IF(总支出!D3315="","",总支出!D3315)</f>
        <v/>
      </c>
      <c r="F3315" s="6" t="str">
        <f>IF(总支出!E3315="","",总支出!E3315)</f>
        <v/>
      </c>
      <c r="G3315" s="6" t="str">
        <f>IF(总支出!H3315="","",总支出!H3315)</f>
        <v/>
      </c>
      <c r="H3315" s="6" t="str">
        <f>IF(总支出!I3315="","自动",总支出!I3315)</f>
        <v>自动</v>
      </c>
      <c r="I3315" s="6" t="str">
        <f>IF(F3315="","",IFERROR(VLOOKUP(F3315,税费设置!$A$15:$B$27,2,FALSE),"含税不明"))</f>
        <v/>
      </c>
      <c r="J3315" s="6" t="str">
        <f t="shared" si="358"/>
        <v/>
      </c>
      <c r="K3315" s="6" t="str">
        <f>IF(AND(税费设置!$B$5="是",G3315="个人支出",J3315="应税"),"是","否")</f>
        <v>否</v>
      </c>
      <c r="L3315" s="8">
        <f t="shared" si="359"/>
        <v>0</v>
      </c>
      <c r="M3315" s="8">
        <f t="shared" si="360"/>
        <v>0</v>
      </c>
      <c r="N3315" s="8">
        <f t="shared" si="361"/>
        <v>0</v>
      </c>
      <c r="O3315" s="8">
        <f t="shared" si="362"/>
        <v>0</v>
      </c>
      <c r="P3315" s="8">
        <f>IF(K3315&lt;&gt;"是",0,IF(税费设置!$B$6="是",E3315/(1+税费设置!$B$10),E3315))</f>
        <v>0</v>
      </c>
      <c r="Q3315" s="8">
        <f>IF(K3315&lt;&gt;"是",0,P3315*税费设置!$B$8)</f>
        <v>0</v>
      </c>
      <c r="R3315" s="8">
        <f>IF(K3315&lt;&gt;"是",0,P3315*税费设置!$B$9)</f>
        <v>0</v>
      </c>
      <c r="S3315" s="8">
        <f t="shared" si="363"/>
        <v>0</v>
      </c>
    </row>
    <row r="3316" spans="1:19" ht="13.9">
      <c r="A3316" s="6" t="str">
        <f>IF(总支出!A3316="","",总支出!A3316)</f>
        <v/>
      </c>
      <c r="B3316" s="7" t="str">
        <f>IF(总支出!B3316="","",总支出!B3316)</f>
        <v/>
      </c>
      <c r="C3316" s="6" t="str">
        <f t="shared" si="357"/>
        <v/>
      </c>
      <c r="D3316" s="6" t="str">
        <f>IF(总支出!C3316="","",总支出!C3316)</f>
        <v/>
      </c>
      <c r="E3316" s="8" t="str">
        <f>IF(总支出!D3316="","",总支出!D3316)</f>
        <v/>
      </c>
      <c r="F3316" s="6" t="str">
        <f>IF(总支出!E3316="","",总支出!E3316)</f>
        <v/>
      </c>
      <c r="G3316" s="6" t="str">
        <f>IF(总支出!H3316="","",总支出!H3316)</f>
        <v/>
      </c>
      <c r="H3316" s="6" t="str">
        <f>IF(总支出!I3316="","自动",总支出!I3316)</f>
        <v>自动</v>
      </c>
      <c r="I3316" s="6" t="str">
        <f>IF(F3316="","",IFERROR(VLOOKUP(F3316,税费设置!$A$15:$B$27,2,FALSE),"含税不明"))</f>
        <v/>
      </c>
      <c r="J3316" s="6" t="str">
        <f t="shared" si="358"/>
        <v/>
      </c>
      <c r="K3316" s="6" t="str">
        <f>IF(AND(税费设置!$B$5="是",G3316="个人支出",J3316="应税"),"是","否")</f>
        <v>否</v>
      </c>
      <c r="L3316" s="8">
        <f t="shared" si="359"/>
        <v>0</v>
      </c>
      <c r="M3316" s="8">
        <f t="shared" si="360"/>
        <v>0</v>
      </c>
      <c r="N3316" s="8">
        <f t="shared" si="361"/>
        <v>0</v>
      </c>
      <c r="O3316" s="8">
        <f t="shared" si="362"/>
        <v>0</v>
      </c>
      <c r="P3316" s="8">
        <f>IF(K3316&lt;&gt;"是",0,IF(税费设置!$B$6="是",E3316/(1+税费设置!$B$10),E3316))</f>
        <v>0</v>
      </c>
      <c r="Q3316" s="8">
        <f>IF(K3316&lt;&gt;"是",0,P3316*税费设置!$B$8)</f>
        <v>0</v>
      </c>
      <c r="R3316" s="8">
        <f>IF(K3316&lt;&gt;"是",0,P3316*税费设置!$B$9)</f>
        <v>0</v>
      </c>
      <c r="S3316" s="8">
        <f t="shared" si="363"/>
        <v>0</v>
      </c>
    </row>
    <row r="3317" spans="1:19" ht="13.9">
      <c r="A3317" s="6" t="str">
        <f>IF(总支出!A3317="","",总支出!A3317)</f>
        <v/>
      </c>
      <c r="B3317" s="7" t="str">
        <f>IF(总支出!B3317="","",总支出!B3317)</f>
        <v/>
      </c>
      <c r="C3317" s="6" t="str">
        <f t="shared" si="357"/>
        <v/>
      </c>
      <c r="D3317" s="6" t="str">
        <f>IF(总支出!C3317="","",总支出!C3317)</f>
        <v/>
      </c>
      <c r="E3317" s="8" t="str">
        <f>IF(总支出!D3317="","",总支出!D3317)</f>
        <v/>
      </c>
      <c r="F3317" s="6" t="str">
        <f>IF(总支出!E3317="","",总支出!E3317)</f>
        <v/>
      </c>
      <c r="G3317" s="6" t="str">
        <f>IF(总支出!H3317="","",总支出!H3317)</f>
        <v/>
      </c>
      <c r="H3317" s="6" t="str">
        <f>IF(总支出!I3317="","自动",总支出!I3317)</f>
        <v>自动</v>
      </c>
      <c r="I3317" s="6" t="str">
        <f>IF(F3317="","",IFERROR(VLOOKUP(F3317,税费设置!$A$15:$B$27,2,FALSE),"含税不明"))</f>
        <v/>
      </c>
      <c r="J3317" s="6" t="str">
        <f t="shared" si="358"/>
        <v/>
      </c>
      <c r="K3317" s="6" t="str">
        <f>IF(AND(税费设置!$B$5="是",G3317="个人支出",J3317="应税"),"是","否")</f>
        <v>否</v>
      </c>
      <c r="L3317" s="8">
        <f t="shared" si="359"/>
        <v>0</v>
      </c>
      <c r="M3317" s="8">
        <f t="shared" si="360"/>
        <v>0</v>
      </c>
      <c r="N3317" s="8">
        <f t="shared" si="361"/>
        <v>0</v>
      </c>
      <c r="O3317" s="8">
        <f t="shared" si="362"/>
        <v>0</v>
      </c>
      <c r="P3317" s="8">
        <f>IF(K3317&lt;&gt;"是",0,IF(税费设置!$B$6="是",E3317/(1+税费设置!$B$10),E3317))</f>
        <v>0</v>
      </c>
      <c r="Q3317" s="8">
        <f>IF(K3317&lt;&gt;"是",0,P3317*税费设置!$B$8)</f>
        <v>0</v>
      </c>
      <c r="R3317" s="8">
        <f>IF(K3317&lt;&gt;"是",0,P3317*税费设置!$B$9)</f>
        <v>0</v>
      </c>
      <c r="S3317" s="8">
        <f t="shared" si="363"/>
        <v>0</v>
      </c>
    </row>
    <row r="3318" spans="1:19" ht="13.9">
      <c r="A3318" s="6" t="str">
        <f>IF(总支出!A3318="","",总支出!A3318)</f>
        <v/>
      </c>
      <c r="B3318" s="7" t="str">
        <f>IF(总支出!B3318="","",总支出!B3318)</f>
        <v/>
      </c>
      <c r="C3318" s="6" t="str">
        <f t="shared" si="357"/>
        <v/>
      </c>
      <c r="D3318" s="6" t="str">
        <f>IF(总支出!C3318="","",总支出!C3318)</f>
        <v/>
      </c>
      <c r="E3318" s="8" t="str">
        <f>IF(总支出!D3318="","",总支出!D3318)</f>
        <v/>
      </c>
      <c r="F3318" s="6" t="str">
        <f>IF(总支出!E3318="","",总支出!E3318)</f>
        <v/>
      </c>
      <c r="G3318" s="6" t="str">
        <f>IF(总支出!H3318="","",总支出!H3318)</f>
        <v/>
      </c>
      <c r="H3318" s="6" t="str">
        <f>IF(总支出!I3318="","自动",总支出!I3318)</f>
        <v>自动</v>
      </c>
      <c r="I3318" s="6" t="str">
        <f>IF(F3318="","",IFERROR(VLOOKUP(F3318,税费设置!$A$15:$B$27,2,FALSE),"含税不明"))</f>
        <v/>
      </c>
      <c r="J3318" s="6" t="str">
        <f t="shared" si="358"/>
        <v/>
      </c>
      <c r="K3318" s="6" t="str">
        <f>IF(AND(税费设置!$B$5="是",G3318="个人支出",J3318="应税"),"是","否")</f>
        <v>否</v>
      </c>
      <c r="L3318" s="8">
        <f t="shared" si="359"/>
        <v>0</v>
      </c>
      <c r="M3318" s="8">
        <f t="shared" si="360"/>
        <v>0</v>
      </c>
      <c r="N3318" s="8">
        <f t="shared" si="361"/>
        <v>0</v>
      </c>
      <c r="O3318" s="8">
        <f t="shared" si="362"/>
        <v>0</v>
      </c>
      <c r="P3318" s="8">
        <f>IF(K3318&lt;&gt;"是",0,IF(税费设置!$B$6="是",E3318/(1+税费设置!$B$10),E3318))</f>
        <v>0</v>
      </c>
      <c r="Q3318" s="8">
        <f>IF(K3318&lt;&gt;"是",0,P3318*税费设置!$B$8)</f>
        <v>0</v>
      </c>
      <c r="R3318" s="8">
        <f>IF(K3318&lt;&gt;"是",0,P3318*税费设置!$B$9)</f>
        <v>0</v>
      </c>
      <c r="S3318" s="8">
        <f t="shared" si="363"/>
        <v>0</v>
      </c>
    </row>
    <row r="3319" spans="1:19" ht="13.9">
      <c r="A3319" s="6" t="str">
        <f>IF(总支出!A3319="","",总支出!A3319)</f>
        <v/>
      </c>
      <c r="B3319" s="7" t="str">
        <f>IF(总支出!B3319="","",总支出!B3319)</f>
        <v/>
      </c>
      <c r="C3319" s="6" t="str">
        <f t="shared" si="357"/>
        <v/>
      </c>
      <c r="D3319" s="6" t="str">
        <f>IF(总支出!C3319="","",总支出!C3319)</f>
        <v/>
      </c>
      <c r="E3319" s="8" t="str">
        <f>IF(总支出!D3319="","",总支出!D3319)</f>
        <v/>
      </c>
      <c r="F3319" s="6" t="str">
        <f>IF(总支出!E3319="","",总支出!E3319)</f>
        <v/>
      </c>
      <c r="G3319" s="6" t="str">
        <f>IF(总支出!H3319="","",总支出!H3319)</f>
        <v/>
      </c>
      <c r="H3319" s="6" t="str">
        <f>IF(总支出!I3319="","自动",总支出!I3319)</f>
        <v>自动</v>
      </c>
      <c r="I3319" s="6" t="str">
        <f>IF(F3319="","",IFERROR(VLOOKUP(F3319,税费设置!$A$15:$B$27,2,FALSE),"含税不明"))</f>
        <v/>
      </c>
      <c r="J3319" s="6" t="str">
        <f t="shared" si="358"/>
        <v/>
      </c>
      <c r="K3319" s="6" t="str">
        <f>IF(AND(税费设置!$B$5="是",G3319="个人支出",J3319="应税"),"是","否")</f>
        <v>否</v>
      </c>
      <c r="L3319" s="8">
        <f t="shared" si="359"/>
        <v>0</v>
      </c>
      <c r="M3319" s="8">
        <f t="shared" si="360"/>
        <v>0</v>
      </c>
      <c r="N3319" s="8">
        <f t="shared" si="361"/>
        <v>0</v>
      </c>
      <c r="O3319" s="8">
        <f t="shared" si="362"/>
        <v>0</v>
      </c>
      <c r="P3319" s="8">
        <f>IF(K3319&lt;&gt;"是",0,IF(税费设置!$B$6="是",E3319/(1+税费设置!$B$10),E3319))</f>
        <v>0</v>
      </c>
      <c r="Q3319" s="8">
        <f>IF(K3319&lt;&gt;"是",0,P3319*税费设置!$B$8)</f>
        <v>0</v>
      </c>
      <c r="R3319" s="8">
        <f>IF(K3319&lt;&gt;"是",0,P3319*税费设置!$B$9)</f>
        <v>0</v>
      </c>
      <c r="S3319" s="8">
        <f t="shared" si="363"/>
        <v>0</v>
      </c>
    </row>
    <row r="3320" spans="1:19" ht="13.9">
      <c r="A3320" s="6" t="str">
        <f>IF(总支出!A3320="","",总支出!A3320)</f>
        <v/>
      </c>
      <c r="B3320" s="7" t="str">
        <f>IF(总支出!B3320="","",总支出!B3320)</f>
        <v/>
      </c>
      <c r="C3320" s="6" t="str">
        <f t="shared" si="357"/>
        <v/>
      </c>
      <c r="D3320" s="6" t="str">
        <f>IF(总支出!C3320="","",总支出!C3320)</f>
        <v/>
      </c>
      <c r="E3320" s="8" t="str">
        <f>IF(总支出!D3320="","",总支出!D3320)</f>
        <v/>
      </c>
      <c r="F3320" s="6" t="str">
        <f>IF(总支出!E3320="","",总支出!E3320)</f>
        <v/>
      </c>
      <c r="G3320" s="6" t="str">
        <f>IF(总支出!H3320="","",总支出!H3320)</f>
        <v/>
      </c>
      <c r="H3320" s="6" t="str">
        <f>IF(总支出!I3320="","自动",总支出!I3320)</f>
        <v>自动</v>
      </c>
      <c r="I3320" s="6" t="str">
        <f>IF(F3320="","",IFERROR(VLOOKUP(F3320,税费设置!$A$15:$B$27,2,FALSE),"含税不明"))</f>
        <v/>
      </c>
      <c r="J3320" s="6" t="str">
        <f t="shared" si="358"/>
        <v/>
      </c>
      <c r="K3320" s="6" t="str">
        <f>IF(AND(税费设置!$B$5="是",G3320="个人支出",J3320="应税"),"是","否")</f>
        <v>否</v>
      </c>
      <c r="L3320" s="8">
        <f t="shared" si="359"/>
        <v>0</v>
      </c>
      <c r="M3320" s="8">
        <f t="shared" si="360"/>
        <v>0</v>
      </c>
      <c r="N3320" s="8">
        <f t="shared" si="361"/>
        <v>0</v>
      </c>
      <c r="O3320" s="8">
        <f t="shared" si="362"/>
        <v>0</v>
      </c>
      <c r="P3320" s="8">
        <f>IF(K3320&lt;&gt;"是",0,IF(税费设置!$B$6="是",E3320/(1+税费设置!$B$10),E3320))</f>
        <v>0</v>
      </c>
      <c r="Q3320" s="8">
        <f>IF(K3320&lt;&gt;"是",0,P3320*税费设置!$B$8)</f>
        <v>0</v>
      </c>
      <c r="R3320" s="8">
        <f>IF(K3320&lt;&gt;"是",0,P3320*税费设置!$B$9)</f>
        <v>0</v>
      </c>
      <c r="S3320" s="8">
        <f t="shared" si="363"/>
        <v>0</v>
      </c>
    </row>
    <row r="3321" spans="1:19" ht="13.9">
      <c r="A3321" s="6" t="str">
        <f>IF(总支出!A3321="","",总支出!A3321)</f>
        <v/>
      </c>
      <c r="B3321" s="7" t="str">
        <f>IF(总支出!B3321="","",总支出!B3321)</f>
        <v/>
      </c>
      <c r="C3321" s="6" t="str">
        <f t="shared" si="357"/>
        <v/>
      </c>
      <c r="D3321" s="6" t="str">
        <f>IF(总支出!C3321="","",总支出!C3321)</f>
        <v/>
      </c>
      <c r="E3321" s="8" t="str">
        <f>IF(总支出!D3321="","",总支出!D3321)</f>
        <v/>
      </c>
      <c r="F3321" s="6" t="str">
        <f>IF(总支出!E3321="","",总支出!E3321)</f>
        <v/>
      </c>
      <c r="G3321" s="6" t="str">
        <f>IF(总支出!H3321="","",总支出!H3321)</f>
        <v/>
      </c>
      <c r="H3321" s="6" t="str">
        <f>IF(总支出!I3321="","自动",总支出!I3321)</f>
        <v>自动</v>
      </c>
      <c r="I3321" s="6" t="str">
        <f>IF(F3321="","",IFERROR(VLOOKUP(F3321,税费设置!$A$15:$B$27,2,FALSE),"含税不明"))</f>
        <v/>
      </c>
      <c r="J3321" s="6" t="str">
        <f t="shared" si="358"/>
        <v/>
      </c>
      <c r="K3321" s="6" t="str">
        <f>IF(AND(税费设置!$B$5="是",G3321="个人支出",J3321="应税"),"是","否")</f>
        <v>否</v>
      </c>
      <c r="L3321" s="8">
        <f t="shared" si="359"/>
        <v>0</v>
      </c>
      <c r="M3321" s="8">
        <f t="shared" si="360"/>
        <v>0</v>
      </c>
      <c r="N3321" s="8">
        <f t="shared" si="361"/>
        <v>0</v>
      </c>
      <c r="O3321" s="8">
        <f t="shared" si="362"/>
        <v>0</v>
      </c>
      <c r="P3321" s="8">
        <f>IF(K3321&lt;&gt;"是",0,IF(税费设置!$B$6="是",E3321/(1+税费设置!$B$10),E3321))</f>
        <v>0</v>
      </c>
      <c r="Q3321" s="8">
        <f>IF(K3321&lt;&gt;"是",0,P3321*税费设置!$B$8)</f>
        <v>0</v>
      </c>
      <c r="R3321" s="8">
        <f>IF(K3321&lt;&gt;"是",0,P3321*税费设置!$B$9)</f>
        <v>0</v>
      </c>
      <c r="S3321" s="8">
        <f t="shared" si="363"/>
        <v>0</v>
      </c>
    </row>
    <row r="3322" spans="1:19" ht="13.9">
      <c r="A3322" s="6" t="str">
        <f>IF(总支出!A3322="","",总支出!A3322)</f>
        <v/>
      </c>
      <c r="B3322" s="7" t="str">
        <f>IF(总支出!B3322="","",总支出!B3322)</f>
        <v/>
      </c>
      <c r="C3322" s="6" t="str">
        <f t="shared" si="357"/>
        <v/>
      </c>
      <c r="D3322" s="6" t="str">
        <f>IF(总支出!C3322="","",总支出!C3322)</f>
        <v/>
      </c>
      <c r="E3322" s="8" t="str">
        <f>IF(总支出!D3322="","",总支出!D3322)</f>
        <v/>
      </c>
      <c r="F3322" s="6" t="str">
        <f>IF(总支出!E3322="","",总支出!E3322)</f>
        <v/>
      </c>
      <c r="G3322" s="6" t="str">
        <f>IF(总支出!H3322="","",总支出!H3322)</f>
        <v/>
      </c>
      <c r="H3322" s="6" t="str">
        <f>IF(总支出!I3322="","自动",总支出!I3322)</f>
        <v>自动</v>
      </c>
      <c r="I3322" s="6" t="str">
        <f>IF(F3322="","",IFERROR(VLOOKUP(F3322,税费设置!$A$15:$B$27,2,FALSE),"含税不明"))</f>
        <v/>
      </c>
      <c r="J3322" s="6" t="str">
        <f t="shared" si="358"/>
        <v/>
      </c>
      <c r="K3322" s="6" t="str">
        <f>IF(AND(税费设置!$B$5="是",G3322="个人支出",J3322="应税"),"是","否")</f>
        <v>否</v>
      </c>
      <c r="L3322" s="8">
        <f t="shared" si="359"/>
        <v>0</v>
      </c>
      <c r="M3322" s="8">
        <f t="shared" si="360"/>
        <v>0</v>
      </c>
      <c r="N3322" s="8">
        <f t="shared" si="361"/>
        <v>0</v>
      </c>
      <c r="O3322" s="8">
        <f t="shared" si="362"/>
        <v>0</v>
      </c>
      <c r="P3322" s="8">
        <f>IF(K3322&lt;&gt;"是",0,IF(税费设置!$B$6="是",E3322/(1+税费设置!$B$10),E3322))</f>
        <v>0</v>
      </c>
      <c r="Q3322" s="8">
        <f>IF(K3322&lt;&gt;"是",0,P3322*税费设置!$B$8)</f>
        <v>0</v>
      </c>
      <c r="R3322" s="8">
        <f>IF(K3322&lt;&gt;"是",0,P3322*税费设置!$B$9)</f>
        <v>0</v>
      </c>
      <c r="S3322" s="8">
        <f t="shared" si="363"/>
        <v>0</v>
      </c>
    </row>
    <row r="3323" spans="1:19" ht="13.9">
      <c r="A3323" s="6" t="str">
        <f>IF(总支出!A3323="","",总支出!A3323)</f>
        <v/>
      </c>
      <c r="B3323" s="7" t="str">
        <f>IF(总支出!B3323="","",总支出!B3323)</f>
        <v/>
      </c>
      <c r="C3323" s="6" t="str">
        <f t="shared" si="357"/>
        <v/>
      </c>
      <c r="D3323" s="6" t="str">
        <f>IF(总支出!C3323="","",总支出!C3323)</f>
        <v/>
      </c>
      <c r="E3323" s="8" t="str">
        <f>IF(总支出!D3323="","",总支出!D3323)</f>
        <v/>
      </c>
      <c r="F3323" s="6" t="str">
        <f>IF(总支出!E3323="","",总支出!E3323)</f>
        <v/>
      </c>
      <c r="G3323" s="6" t="str">
        <f>IF(总支出!H3323="","",总支出!H3323)</f>
        <v/>
      </c>
      <c r="H3323" s="6" t="str">
        <f>IF(总支出!I3323="","自动",总支出!I3323)</f>
        <v>自动</v>
      </c>
      <c r="I3323" s="6" t="str">
        <f>IF(F3323="","",IFERROR(VLOOKUP(F3323,税费设置!$A$15:$B$27,2,FALSE),"含税不明"))</f>
        <v/>
      </c>
      <c r="J3323" s="6" t="str">
        <f t="shared" si="358"/>
        <v/>
      </c>
      <c r="K3323" s="6" t="str">
        <f>IF(AND(税费设置!$B$5="是",G3323="个人支出",J3323="应税"),"是","否")</f>
        <v>否</v>
      </c>
      <c r="L3323" s="8">
        <f t="shared" si="359"/>
        <v>0</v>
      </c>
      <c r="M3323" s="8">
        <f t="shared" si="360"/>
        <v>0</v>
      </c>
      <c r="N3323" s="8">
        <f t="shared" si="361"/>
        <v>0</v>
      </c>
      <c r="O3323" s="8">
        <f t="shared" si="362"/>
        <v>0</v>
      </c>
      <c r="P3323" s="8">
        <f>IF(K3323&lt;&gt;"是",0,IF(税费设置!$B$6="是",E3323/(1+税费设置!$B$10),E3323))</f>
        <v>0</v>
      </c>
      <c r="Q3323" s="8">
        <f>IF(K3323&lt;&gt;"是",0,P3323*税费设置!$B$8)</f>
        <v>0</v>
      </c>
      <c r="R3323" s="8">
        <f>IF(K3323&lt;&gt;"是",0,P3323*税费设置!$B$9)</f>
        <v>0</v>
      </c>
      <c r="S3323" s="8">
        <f t="shared" si="363"/>
        <v>0</v>
      </c>
    </row>
    <row r="3324" spans="1:19" ht="13.9">
      <c r="A3324" s="6" t="str">
        <f>IF(总支出!A3324="","",总支出!A3324)</f>
        <v/>
      </c>
      <c r="B3324" s="7" t="str">
        <f>IF(总支出!B3324="","",总支出!B3324)</f>
        <v/>
      </c>
      <c r="C3324" s="6" t="str">
        <f t="shared" si="357"/>
        <v/>
      </c>
      <c r="D3324" s="6" t="str">
        <f>IF(总支出!C3324="","",总支出!C3324)</f>
        <v/>
      </c>
      <c r="E3324" s="8" t="str">
        <f>IF(总支出!D3324="","",总支出!D3324)</f>
        <v/>
      </c>
      <c r="F3324" s="6" t="str">
        <f>IF(总支出!E3324="","",总支出!E3324)</f>
        <v/>
      </c>
      <c r="G3324" s="6" t="str">
        <f>IF(总支出!H3324="","",总支出!H3324)</f>
        <v/>
      </c>
      <c r="H3324" s="6" t="str">
        <f>IF(总支出!I3324="","自动",总支出!I3324)</f>
        <v>自动</v>
      </c>
      <c r="I3324" s="6" t="str">
        <f>IF(F3324="","",IFERROR(VLOOKUP(F3324,税费设置!$A$15:$B$27,2,FALSE),"含税不明"))</f>
        <v/>
      </c>
      <c r="J3324" s="6" t="str">
        <f t="shared" si="358"/>
        <v/>
      </c>
      <c r="K3324" s="6" t="str">
        <f>IF(AND(税费设置!$B$5="是",G3324="个人支出",J3324="应税"),"是","否")</f>
        <v>否</v>
      </c>
      <c r="L3324" s="8">
        <f t="shared" si="359"/>
        <v>0</v>
      </c>
      <c r="M3324" s="8">
        <f t="shared" si="360"/>
        <v>0</v>
      </c>
      <c r="N3324" s="8">
        <f t="shared" si="361"/>
        <v>0</v>
      </c>
      <c r="O3324" s="8">
        <f t="shared" si="362"/>
        <v>0</v>
      </c>
      <c r="P3324" s="8">
        <f>IF(K3324&lt;&gt;"是",0,IF(税费设置!$B$6="是",E3324/(1+税费设置!$B$10),E3324))</f>
        <v>0</v>
      </c>
      <c r="Q3324" s="8">
        <f>IF(K3324&lt;&gt;"是",0,P3324*税费设置!$B$8)</f>
        <v>0</v>
      </c>
      <c r="R3324" s="8">
        <f>IF(K3324&lt;&gt;"是",0,P3324*税费设置!$B$9)</f>
        <v>0</v>
      </c>
      <c r="S3324" s="8">
        <f t="shared" si="363"/>
        <v>0</v>
      </c>
    </row>
    <row r="3325" spans="1:19" ht="13.9">
      <c r="A3325" s="6" t="str">
        <f>IF(总支出!A3325="","",总支出!A3325)</f>
        <v/>
      </c>
      <c r="B3325" s="7" t="str">
        <f>IF(总支出!B3325="","",总支出!B3325)</f>
        <v/>
      </c>
      <c r="C3325" s="6" t="str">
        <f t="shared" si="357"/>
        <v/>
      </c>
      <c r="D3325" s="6" t="str">
        <f>IF(总支出!C3325="","",总支出!C3325)</f>
        <v/>
      </c>
      <c r="E3325" s="8" t="str">
        <f>IF(总支出!D3325="","",总支出!D3325)</f>
        <v/>
      </c>
      <c r="F3325" s="6" t="str">
        <f>IF(总支出!E3325="","",总支出!E3325)</f>
        <v/>
      </c>
      <c r="G3325" s="6" t="str">
        <f>IF(总支出!H3325="","",总支出!H3325)</f>
        <v/>
      </c>
      <c r="H3325" s="6" t="str">
        <f>IF(总支出!I3325="","自动",总支出!I3325)</f>
        <v>自动</v>
      </c>
      <c r="I3325" s="6" t="str">
        <f>IF(F3325="","",IFERROR(VLOOKUP(F3325,税费设置!$A$15:$B$27,2,FALSE),"含税不明"))</f>
        <v/>
      </c>
      <c r="J3325" s="6" t="str">
        <f t="shared" si="358"/>
        <v/>
      </c>
      <c r="K3325" s="6" t="str">
        <f>IF(AND(税费设置!$B$5="是",G3325="个人支出",J3325="应税"),"是","否")</f>
        <v>否</v>
      </c>
      <c r="L3325" s="8">
        <f t="shared" si="359"/>
        <v>0</v>
      </c>
      <c r="M3325" s="8">
        <f t="shared" si="360"/>
        <v>0</v>
      </c>
      <c r="N3325" s="8">
        <f t="shared" si="361"/>
        <v>0</v>
      </c>
      <c r="O3325" s="8">
        <f t="shared" si="362"/>
        <v>0</v>
      </c>
      <c r="P3325" s="8">
        <f>IF(K3325&lt;&gt;"是",0,IF(税费设置!$B$6="是",E3325/(1+税费设置!$B$10),E3325))</f>
        <v>0</v>
      </c>
      <c r="Q3325" s="8">
        <f>IF(K3325&lt;&gt;"是",0,P3325*税费设置!$B$8)</f>
        <v>0</v>
      </c>
      <c r="R3325" s="8">
        <f>IF(K3325&lt;&gt;"是",0,P3325*税费设置!$B$9)</f>
        <v>0</v>
      </c>
      <c r="S3325" s="8">
        <f t="shared" si="363"/>
        <v>0</v>
      </c>
    </row>
    <row r="3326" spans="1:19" ht="13.9">
      <c r="A3326" s="6" t="str">
        <f>IF(总支出!A3326="","",总支出!A3326)</f>
        <v/>
      </c>
      <c r="B3326" s="7" t="str">
        <f>IF(总支出!B3326="","",总支出!B3326)</f>
        <v/>
      </c>
      <c r="C3326" s="6" t="str">
        <f t="shared" si="357"/>
        <v/>
      </c>
      <c r="D3326" s="6" t="str">
        <f>IF(总支出!C3326="","",总支出!C3326)</f>
        <v/>
      </c>
      <c r="E3326" s="8" t="str">
        <f>IF(总支出!D3326="","",总支出!D3326)</f>
        <v/>
      </c>
      <c r="F3326" s="6" t="str">
        <f>IF(总支出!E3326="","",总支出!E3326)</f>
        <v/>
      </c>
      <c r="G3326" s="6" t="str">
        <f>IF(总支出!H3326="","",总支出!H3326)</f>
        <v/>
      </c>
      <c r="H3326" s="6" t="str">
        <f>IF(总支出!I3326="","自动",总支出!I3326)</f>
        <v>自动</v>
      </c>
      <c r="I3326" s="6" t="str">
        <f>IF(F3326="","",IFERROR(VLOOKUP(F3326,税费设置!$A$15:$B$27,2,FALSE),"含税不明"))</f>
        <v/>
      </c>
      <c r="J3326" s="6" t="str">
        <f t="shared" si="358"/>
        <v/>
      </c>
      <c r="K3326" s="6" t="str">
        <f>IF(AND(税费设置!$B$5="是",G3326="个人支出",J3326="应税"),"是","否")</f>
        <v>否</v>
      </c>
      <c r="L3326" s="8">
        <f t="shared" si="359"/>
        <v>0</v>
      </c>
      <c r="M3326" s="8">
        <f t="shared" si="360"/>
        <v>0</v>
      </c>
      <c r="N3326" s="8">
        <f t="shared" si="361"/>
        <v>0</v>
      </c>
      <c r="O3326" s="8">
        <f t="shared" si="362"/>
        <v>0</v>
      </c>
      <c r="P3326" s="8">
        <f>IF(K3326&lt;&gt;"是",0,IF(税费设置!$B$6="是",E3326/(1+税费设置!$B$10),E3326))</f>
        <v>0</v>
      </c>
      <c r="Q3326" s="8">
        <f>IF(K3326&lt;&gt;"是",0,P3326*税费设置!$B$8)</f>
        <v>0</v>
      </c>
      <c r="R3326" s="8">
        <f>IF(K3326&lt;&gt;"是",0,P3326*税费设置!$B$9)</f>
        <v>0</v>
      </c>
      <c r="S3326" s="8">
        <f t="shared" si="363"/>
        <v>0</v>
      </c>
    </row>
    <row r="3327" spans="1:19" ht="13.9">
      <c r="A3327" s="6" t="str">
        <f>IF(总支出!A3327="","",总支出!A3327)</f>
        <v/>
      </c>
      <c r="B3327" s="7" t="str">
        <f>IF(总支出!B3327="","",总支出!B3327)</f>
        <v/>
      </c>
      <c r="C3327" s="6" t="str">
        <f t="shared" si="357"/>
        <v/>
      </c>
      <c r="D3327" s="6" t="str">
        <f>IF(总支出!C3327="","",总支出!C3327)</f>
        <v/>
      </c>
      <c r="E3327" s="8" t="str">
        <f>IF(总支出!D3327="","",总支出!D3327)</f>
        <v/>
      </c>
      <c r="F3327" s="6" t="str">
        <f>IF(总支出!E3327="","",总支出!E3327)</f>
        <v/>
      </c>
      <c r="G3327" s="6" t="str">
        <f>IF(总支出!H3327="","",总支出!H3327)</f>
        <v/>
      </c>
      <c r="H3327" s="6" t="str">
        <f>IF(总支出!I3327="","自动",总支出!I3327)</f>
        <v>自动</v>
      </c>
      <c r="I3327" s="6" t="str">
        <f>IF(F3327="","",IFERROR(VLOOKUP(F3327,税费设置!$A$15:$B$27,2,FALSE),"含税不明"))</f>
        <v/>
      </c>
      <c r="J3327" s="6" t="str">
        <f t="shared" si="358"/>
        <v/>
      </c>
      <c r="K3327" s="6" t="str">
        <f>IF(AND(税费设置!$B$5="是",G3327="个人支出",J3327="应税"),"是","否")</f>
        <v>否</v>
      </c>
      <c r="L3327" s="8">
        <f t="shared" si="359"/>
        <v>0</v>
      </c>
      <c r="M3327" s="8">
        <f t="shared" si="360"/>
        <v>0</v>
      </c>
      <c r="N3327" s="8">
        <f t="shared" si="361"/>
        <v>0</v>
      </c>
      <c r="O3327" s="8">
        <f t="shared" si="362"/>
        <v>0</v>
      </c>
      <c r="P3327" s="8">
        <f>IF(K3327&lt;&gt;"是",0,IF(税费设置!$B$6="是",E3327/(1+税费设置!$B$10),E3327))</f>
        <v>0</v>
      </c>
      <c r="Q3327" s="8">
        <f>IF(K3327&lt;&gt;"是",0,P3327*税费设置!$B$8)</f>
        <v>0</v>
      </c>
      <c r="R3327" s="8">
        <f>IF(K3327&lt;&gt;"是",0,P3327*税费设置!$B$9)</f>
        <v>0</v>
      </c>
      <c r="S3327" s="8">
        <f t="shared" si="363"/>
        <v>0</v>
      </c>
    </row>
    <row r="3328" spans="1:19" ht="13.9">
      <c r="A3328" s="6" t="str">
        <f>IF(总支出!A3328="","",总支出!A3328)</f>
        <v/>
      </c>
      <c r="B3328" s="7" t="str">
        <f>IF(总支出!B3328="","",总支出!B3328)</f>
        <v/>
      </c>
      <c r="C3328" s="6" t="str">
        <f t="shared" si="357"/>
        <v/>
      </c>
      <c r="D3328" s="6" t="str">
        <f>IF(总支出!C3328="","",总支出!C3328)</f>
        <v/>
      </c>
      <c r="E3328" s="8" t="str">
        <f>IF(总支出!D3328="","",总支出!D3328)</f>
        <v/>
      </c>
      <c r="F3328" s="6" t="str">
        <f>IF(总支出!E3328="","",总支出!E3328)</f>
        <v/>
      </c>
      <c r="G3328" s="6" t="str">
        <f>IF(总支出!H3328="","",总支出!H3328)</f>
        <v/>
      </c>
      <c r="H3328" s="6" t="str">
        <f>IF(总支出!I3328="","自动",总支出!I3328)</f>
        <v>自动</v>
      </c>
      <c r="I3328" s="6" t="str">
        <f>IF(F3328="","",IFERROR(VLOOKUP(F3328,税费设置!$A$15:$B$27,2,FALSE),"含税不明"))</f>
        <v/>
      </c>
      <c r="J3328" s="6" t="str">
        <f t="shared" si="358"/>
        <v/>
      </c>
      <c r="K3328" s="6" t="str">
        <f>IF(AND(税费设置!$B$5="是",G3328="个人支出",J3328="应税"),"是","否")</f>
        <v>否</v>
      </c>
      <c r="L3328" s="8">
        <f t="shared" si="359"/>
        <v>0</v>
      </c>
      <c r="M3328" s="8">
        <f t="shared" si="360"/>
        <v>0</v>
      </c>
      <c r="N3328" s="8">
        <f t="shared" si="361"/>
        <v>0</v>
      </c>
      <c r="O3328" s="8">
        <f t="shared" si="362"/>
        <v>0</v>
      </c>
      <c r="P3328" s="8">
        <f>IF(K3328&lt;&gt;"是",0,IF(税费设置!$B$6="是",E3328/(1+税费设置!$B$10),E3328))</f>
        <v>0</v>
      </c>
      <c r="Q3328" s="8">
        <f>IF(K3328&lt;&gt;"是",0,P3328*税费设置!$B$8)</f>
        <v>0</v>
      </c>
      <c r="R3328" s="8">
        <f>IF(K3328&lt;&gt;"是",0,P3328*税费设置!$B$9)</f>
        <v>0</v>
      </c>
      <c r="S3328" s="8">
        <f t="shared" si="363"/>
        <v>0</v>
      </c>
    </row>
    <row r="3329" spans="1:19" ht="13.9">
      <c r="A3329" s="6" t="str">
        <f>IF(总支出!A3329="","",总支出!A3329)</f>
        <v/>
      </c>
      <c r="B3329" s="7" t="str">
        <f>IF(总支出!B3329="","",总支出!B3329)</f>
        <v/>
      </c>
      <c r="C3329" s="6" t="str">
        <f t="shared" si="357"/>
        <v/>
      </c>
      <c r="D3329" s="6" t="str">
        <f>IF(总支出!C3329="","",总支出!C3329)</f>
        <v/>
      </c>
      <c r="E3329" s="8" t="str">
        <f>IF(总支出!D3329="","",总支出!D3329)</f>
        <v/>
      </c>
      <c r="F3329" s="6" t="str">
        <f>IF(总支出!E3329="","",总支出!E3329)</f>
        <v/>
      </c>
      <c r="G3329" s="6" t="str">
        <f>IF(总支出!H3329="","",总支出!H3329)</f>
        <v/>
      </c>
      <c r="H3329" s="6" t="str">
        <f>IF(总支出!I3329="","自动",总支出!I3329)</f>
        <v>自动</v>
      </c>
      <c r="I3329" s="6" t="str">
        <f>IF(F3329="","",IFERROR(VLOOKUP(F3329,税费设置!$A$15:$B$27,2,FALSE),"含税不明"))</f>
        <v/>
      </c>
      <c r="J3329" s="6" t="str">
        <f t="shared" si="358"/>
        <v/>
      </c>
      <c r="K3329" s="6" t="str">
        <f>IF(AND(税费设置!$B$5="是",G3329="个人支出",J3329="应税"),"是","否")</f>
        <v>否</v>
      </c>
      <c r="L3329" s="8">
        <f t="shared" si="359"/>
        <v>0</v>
      </c>
      <c r="M3329" s="8">
        <f t="shared" si="360"/>
        <v>0</v>
      </c>
      <c r="N3329" s="8">
        <f t="shared" si="361"/>
        <v>0</v>
      </c>
      <c r="O3329" s="8">
        <f t="shared" si="362"/>
        <v>0</v>
      </c>
      <c r="P3329" s="8">
        <f>IF(K3329&lt;&gt;"是",0,IF(税费设置!$B$6="是",E3329/(1+税费设置!$B$10),E3329))</f>
        <v>0</v>
      </c>
      <c r="Q3329" s="8">
        <f>IF(K3329&lt;&gt;"是",0,P3329*税费设置!$B$8)</f>
        <v>0</v>
      </c>
      <c r="R3329" s="8">
        <f>IF(K3329&lt;&gt;"是",0,P3329*税费设置!$B$9)</f>
        <v>0</v>
      </c>
      <c r="S3329" s="8">
        <f t="shared" si="363"/>
        <v>0</v>
      </c>
    </row>
    <row r="3330" spans="1:19" ht="13.9">
      <c r="A3330" s="6" t="str">
        <f>IF(总支出!A3330="","",总支出!A3330)</f>
        <v/>
      </c>
      <c r="B3330" s="7" t="str">
        <f>IF(总支出!B3330="","",总支出!B3330)</f>
        <v/>
      </c>
      <c r="C3330" s="6" t="str">
        <f t="shared" si="357"/>
        <v/>
      </c>
      <c r="D3330" s="6" t="str">
        <f>IF(总支出!C3330="","",总支出!C3330)</f>
        <v/>
      </c>
      <c r="E3330" s="8" t="str">
        <f>IF(总支出!D3330="","",总支出!D3330)</f>
        <v/>
      </c>
      <c r="F3330" s="6" t="str">
        <f>IF(总支出!E3330="","",总支出!E3330)</f>
        <v/>
      </c>
      <c r="G3330" s="6" t="str">
        <f>IF(总支出!H3330="","",总支出!H3330)</f>
        <v/>
      </c>
      <c r="H3330" s="6" t="str">
        <f>IF(总支出!I3330="","自动",总支出!I3330)</f>
        <v>自动</v>
      </c>
      <c r="I3330" s="6" t="str">
        <f>IF(F3330="","",IFERROR(VLOOKUP(F3330,税费设置!$A$15:$B$27,2,FALSE),"含税不明"))</f>
        <v/>
      </c>
      <c r="J3330" s="6" t="str">
        <f t="shared" si="358"/>
        <v/>
      </c>
      <c r="K3330" s="6" t="str">
        <f>IF(AND(税费设置!$B$5="是",G3330="个人支出",J3330="应税"),"是","否")</f>
        <v>否</v>
      </c>
      <c r="L3330" s="8">
        <f t="shared" si="359"/>
        <v>0</v>
      </c>
      <c r="M3330" s="8">
        <f t="shared" si="360"/>
        <v>0</v>
      </c>
      <c r="N3330" s="8">
        <f t="shared" si="361"/>
        <v>0</v>
      </c>
      <c r="O3330" s="8">
        <f t="shared" si="362"/>
        <v>0</v>
      </c>
      <c r="P3330" s="8">
        <f>IF(K3330&lt;&gt;"是",0,IF(税费设置!$B$6="是",E3330/(1+税费设置!$B$10),E3330))</f>
        <v>0</v>
      </c>
      <c r="Q3330" s="8">
        <f>IF(K3330&lt;&gt;"是",0,P3330*税费设置!$B$8)</f>
        <v>0</v>
      </c>
      <c r="R3330" s="8">
        <f>IF(K3330&lt;&gt;"是",0,P3330*税费设置!$B$9)</f>
        <v>0</v>
      </c>
      <c r="S3330" s="8">
        <f t="shared" si="363"/>
        <v>0</v>
      </c>
    </row>
    <row r="3331" spans="1:19" ht="13.9">
      <c r="A3331" s="6" t="str">
        <f>IF(总支出!A3331="","",总支出!A3331)</f>
        <v/>
      </c>
      <c r="B3331" s="7" t="str">
        <f>IF(总支出!B3331="","",总支出!B3331)</f>
        <v/>
      </c>
      <c r="C3331" s="6" t="str">
        <f t="shared" si="357"/>
        <v/>
      </c>
      <c r="D3331" s="6" t="str">
        <f>IF(总支出!C3331="","",总支出!C3331)</f>
        <v/>
      </c>
      <c r="E3331" s="8" t="str">
        <f>IF(总支出!D3331="","",总支出!D3331)</f>
        <v/>
      </c>
      <c r="F3331" s="6" t="str">
        <f>IF(总支出!E3331="","",总支出!E3331)</f>
        <v/>
      </c>
      <c r="G3331" s="6" t="str">
        <f>IF(总支出!H3331="","",总支出!H3331)</f>
        <v/>
      </c>
      <c r="H3331" s="6" t="str">
        <f>IF(总支出!I3331="","自动",总支出!I3331)</f>
        <v>自动</v>
      </c>
      <c r="I3331" s="6" t="str">
        <f>IF(F3331="","",IFERROR(VLOOKUP(F3331,税费设置!$A$15:$B$27,2,FALSE),"含税不明"))</f>
        <v/>
      </c>
      <c r="J3331" s="6" t="str">
        <f t="shared" si="358"/>
        <v/>
      </c>
      <c r="K3331" s="6" t="str">
        <f>IF(AND(税费设置!$B$5="是",G3331="个人支出",J3331="应税"),"是","否")</f>
        <v>否</v>
      </c>
      <c r="L3331" s="8">
        <f t="shared" si="359"/>
        <v>0</v>
      </c>
      <c r="M3331" s="8">
        <f t="shared" si="360"/>
        <v>0</v>
      </c>
      <c r="N3331" s="8">
        <f t="shared" si="361"/>
        <v>0</v>
      </c>
      <c r="O3331" s="8">
        <f t="shared" si="362"/>
        <v>0</v>
      </c>
      <c r="P3331" s="8">
        <f>IF(K3331&lt;&gt;"是",0,IF(税费设置!$B$6="是",E3331/(1+税费设置!$B$10),E3331))</f>
        <v>0</v>
      </c>
      <c r="Q3331" s="8">
        <f>IF(K3331&lt;&gt;"是",0,P3331*税费设置!$B$8)</f>
        <v>0</v>
      </c>
      <c r="R3331" s="8">
        <f>IF(K3331&lt;&gt;"是",0,P3331*税费设置!$B$9)</f>
        <v>0</v>
      </c>
      <c r="S3331" s="8">
        <f t="shared" si="363"/>
        <v>0</v>
      </c>
    </row>
    <row r="3332" spans="1:19" ht="13.9">
      <c r="A3332" s="6" t="str">
        <f>IF(总支出!A3332="","",总支出!A3332)</f>
        <v/>
      </c>
      <c r="B3332" s="7" t="str">
        <f>IF(总支出!B3332="","",总支出!B3332)</f>
        <v/>
      </c>
      <c r="C3332" s="6" t="str">
        <f t="shared" ref="C3332:C3395" si="364">IF(B3332="","",TEXT(B3332,"yyyy-mm"))</f>
        <v/>
      </c>
      <c r="D3332" s="6" t="str">
        <f>IF(总支出!C3332="","",总支出!C3332)</f>
        <v/>
      </c>
      <c r="E3332" s="8" t="str">
        <f>IF(总支出!D3332="","",总支出!D3332)</f>
        <v/>
      </c>
      <c r="F3332" s="6" t="str">
        <f>IF(总支出!E3332="","",总支出!E3332)</f>
        <v/>
      </c>
      <c r="G3332" s="6" t="str">
        <f>IF(总支出!H3332="","",总支出!H3332)</f>
        <v/>
      </c>
      <c r="H3332" s="6" t="str">
        <f>IF(总支出!I3332="","自动",总支出!I3332)</f>
        <v>自动</v>
      </c>
      <c r="I3332" s="6" t="str">
        <f>IF(F3332="","",IFERROR(VLOOKUP(F3332,税费设置!$A$15:$B$27,2,FALSE),"含税不明"))</f>
        <v/>
      </c>
      <c r="J3332" s="6" t="str">
        <f t="shared" ref="J3332:J3395" si="365">IF(D3332="","",IF(H3332="自动",I3332,H3332))</f>
        <v/>
      </c>
      <c r="K3332" s="6" t="str">
        <f>IF(AND(税费设置!$B$5="是",G3332="个人支出",J3332="应税"),"是","否")</f>
        <v>否</v>
      </c>
      <c r="L3332" s="8">
        <f t="shared" ref="L3332:L3395" si="366">IF(K3332="是",E3332,0)</f>
        <v>0</v>
      </c>
      <c r="M3332" s="8">
        <f t="shared" ref="M3332:M3395" si="367">IF(AND(G3332="个人支出",J3332="零税率"),E3332,0)</f>
        <v>0</v>
      </c>
      <c r="N3332" s="8">
        <f t="shared" ref="N3332:N3395" si="368">IF(AND(G3332="个人支出",J3332="免税"),E3332,0)</f>
        <v>0</v>
      </c>
      <c r="O3332" s="8">
        <f t="shared" ref="O3332:O3395" si="369">IF(AND(G3332="个人支出",OR(J3332="含税不明",J3332="不适用")),E3332,0)</f>
        <v>0</v>
      </c>
      <c r="P3332" s="8">
        <f>IF(K3332&lt;&gt;"是",0,IF(税费设置!$B$6="是",E3332/(1+税费设置!$B$10),E3332))</f>
        <v>0</v>
      </c>
      <c r="Q3332" s="8">
        <f>IF(K3332&lt;&gt;"是",0,P3332*税费设置!$B$8)</f>
        <v>0</v>
      </c>
      <c r="R3332" s="8">
        <f>IF(K3332&lt;&gt;"是",0,P3332*税费设置!$B$9)</f>
        <v>0</v>
      </c>
      <c r="S3332" s="8">
        <f t="shared" ref="S3332:S3395" si="370">Q3332+R3332</f>
        <v>0</v>
      </c>
    </row>
    <row r="3333" spans="1:19" ht="13.9">
      <c r="A3333" s="6" t="str">
        <f>IF(总支出!A3333="","",总支出!A3333)</f>
        <v/>
      </c>
      <c r="B3333" s="7" t="str">
        <f>IF(总支出!B3333="","",总支出!B3333)</f>
        <v/>
      </c>
      <c r="C3333" s="6" t="str">
        <f t="shared" si="364"/>
        <v/>
      </c>
      <c r="D3333" s="6" t="str">
        <f>IF(总支出!C3333="","",总支出!C3333)</f>
        <v/>
      </c>
      <c r="E3333" s="8" t="str">
        <f>IF(总支出!D3333="","",总支出!D3333)</f>
        <v/>
      </c>
      <c r="F3333" s="6" t="str">
        <f>IF(总支出!E3333="","",总支出!E3333)</f>
        <v/>
      </c>
      <c r="G3333" s="6" t="str">
        <f>IF(总支出!H3333="","",总支出!H3333)</f>
        <v/>
      </c>
      <c r="H3333" s="6" t="str">
        <f>IF(总支出!I3333="","自动",总支出!I3333)</f>
        <v>自动</v>
      </c>
      <c r="I3333" s="6" t="str">
        <f>IF(F3333="","",IFERROR(VLOOKUP(F3333,税费设置!$A$15:$B$27,2,FALSE),"含税不明"))</f>
        <v/>
      </c>
      <c r="J3333" s="6" t="str">
        <f t="shared" si="365"/>
        <v/>
      </c>
      <c r="K3333" s="6" t="str">
        <f>IF(AND(税费设置!$B$5="是",G3333="个人支出",J3333="应税"),"是","否")</f>
        <v>否</v>
      </c>
      <c r="L3333" s="8">
        <f t="shared" si="366"/>
        <v>0</v>
      </c>
      <c r="M3333" s="8">
        <f t="shared" si="367"/>
        <v>0</v>
      </c>
      <c r="N3333" s="8">
        <f t="shared" si="368"/>
        <v>0</v>
      </c>
      <c r="O3333" s="8">
        <f t="shared" si="369"/>
        <v>0</v>
      </c>
      <c r="P3333" s="8">
        <f>IF(K3333&lt;&gt;"是",0,IF(税费设置!$B$6="是",E3333/(1+税费设置!$B$10),E3333))</f>
        <v>0</v>
      </c>
      <c r="Q3333" s="8">
        <f>IF(K3333&lt;&gt;"是",0,P3333*税费设置!$B$8)</f>
        <v>0</v>
      </c>
      <c r="R3333" s="8">
        <f>IF(K3333&lt;&gt;"是",0,P3333*税费设置!$B$9)</f>
        <v>0</v>
      </c>
      <c r="S3333" s="8">
        <f t="shared" si="370"/>
        <v>0</v>
      </c>
    </row>
    <row r="3334" spans="1:19" ht="13.9">
      <c r="A3334" s="6" t="str">
        <f>IF(总支出!A3334="","",总支出!A3334)</f>
        <v/>
      </c>
      <c r="B3334" s="7" t="str">
        <f>IF(总支出!B3334="","",总支出!B3334)</f>
        <v/>
      </c>
      <c r="C3334" s="6" t="str">
        <f t="shared" si="364"/>
        <v/>
      </c>
      <c r="D3334" s="6" t="str">
        <f>IF(总支出!C3334="","",总支出!C3334)</f>
        <v/>
      </c>
      <c r="E3334" s="8" t="str">
        <f>IF(总支出!D3334="","",总支出!D3334)</f>
        <v/>
      </c>
      <c r="F3334" s="6" t="str">
        <f>IF(总支出!E3334="","",总支出!E3334)</f>
        <v/>
      </c>
      <c r="G3334" s="6" t="str">
        <f>IF(总支出!H3334="","",总支出!H3334)</f>
        <v/>
      </c>
      <c r="H3334" s="6" t="str">
        <f>IF(总支出!I3334="","自动",总支出!I3334)</f>
        <v>自动</v>
      </c>
      <c r="I3334" s="6" t="str">
        <f>IF(F3334="","",IFERROR(VLOOKUP(F3334,税费设置!$A$15:$B$27,2,FALSE),"含税不明"))</f>
        <v/>
      </c>
      <c r="J3334" s="6" t="str">
        <f t="shared" si="365"/>
        <v/>
      </c>
      <c r="K3334" s="6" t="str">
        <f>IF(AND(税费设置!$B$5="是",G3334="个人支出",J3334="应税"),"是","否")</f>
        <v>否</v>
      </c>
      <c r="L3334" s="8">
        <f t="shared" si="366"/>
        <v>0</v>
      </c>
      <c r="M3334" s="8">
        <f t="shared" si="367"/>
        <v>0</v>
      </c>
      <c r="N3334" s="8">
        <f t="shared" si="368"/>
        <v>0</v>
      </c>
      <c r="O3334" s="8">
        <f t="shared" si="369"/>
        <v>0</v>
      </c>
      <c r="P3334" s="8">
        <f>IF(K3334&lt;&gt;"是",0,IF(税费设置!$B$6="是",E3334/(1+税费设置!$B$10),E3334))</f>
        <v>0</v>
      </c>
      <c r="Q3334" s="8">
        <f>IF(K3334&lt;&gt;"是",0,P3334*税费设置!$B$8)</f>
        <v>0</v>
      </c>
      <c r="R3334" s="8">
        <f>IF(K3334&lt;&gt;"是",0,P3334*税费设置!$B$9)</f>
        <v>0</v>
      </c>
      <c r="S3334" s="8">
        <f t="shared" si="370"/>
        <v>0</v>
      </c>
    </row>
    <row r="3335" spans="1:19" ht="13.9">
      <c r="A3335" s="6" t="str">
        <f>IF(总支出!A3335="","",总支出!A3335)</f>
        <v/>
      </c>
      <c r="B3335" s="7" t="str">
        <f>IF(总支出!B3335="","",总支出!B3335)</f>
        <v/>
      </c>
      <c r="C3335" s="6" t="str">
        <f t="shared" si="364"/>
        <v/>
      </c>
      <c r="D3335" s="6" t="str">
        <f>IF(总支出!C3335="","",总支出!C3335)</f>
        <v/>
      </c>
      <c r="E3335" s="8" t="str">
        <f>IF(总支出!D3335="","",总支出!D3335)</f>
        <v/>
      </c>
      <c r="F3335" s="6" t="str">
        <f>IF(总支出!E3335="","",总支出!E3335)</f>
        <v/>
      </c>
      <c r="G3335" s="6" t="str">
        <f>IF(总支出!H3335="","",总支出!H3335)</f>
        <v/>
      </c>
      <c r="H3335" s="6" t="str">
        <f>IF(总支出!I3335="","自动",总支出!I3335)</f>
        <v>自动</v>
      </c>
      <c r="I3335" s="6" t="str">
        <f>IF(F3335="","",IFERROR(VLOOKUP(F3335,税费设置!$A$15:$B$27,2,FALSE),"含税不明"))</f>
        <v/>
      </c>
      <c r="J3335" s="6" t="str">
        <f t="shared" si="365"/>
        <v/>
      </c>
      <c r="K3335" s="6" t="str">
        <f>IF(AND(税费设置!$B$5="是",G3335="个人支出",J3335="应税"),"是","否")</f>
        <v>否</v>
      </c>
      <c r="L3335" s="8">
        <f t="shared" si="366"/>
        <v>0</v>
      </c>
      <c r="M3335" s="8">
        <f t="shared" si="367"/>
        <v>0</v>
      </c>
      <c r="N3335" s="8">
        <f t="shared" si="368"/>
        <v>0</v>
      </c>
      <c r="O3335" s="8">
        <f t="shared" si="369"/>
        <v>0</v>
      </c>
      <c r="P3335" s="8">
        <f>IF(K3335&lt;&gt;"是",0,IF(税费设置!$B$6="是",E3335/(1+税费设置!$B$10),E3335))</f>
        <v>0</v>
      </c>
      <c r="Q3335" s="8">
        <f>IF(K3335&lt;&gt;"是",0,P3335*税费设置!$B$8)</f>
        <v>0</v>
      </c>
      <c r="R3335" s="8">
        <f>IF(K3335&lt;&gt;"是",0,P3335*税费设置!$B$9)</f>
        <v>0</v>
      </c>
      <c r="S3335" s="8">
        <f t="shared" si="370"/>
        <v>0</v>
      </c>
    </row>
    <row r="3336" spans="1:19" ht="13.9">
      <c r="A3336" s="6" t="str">
        <f>IF(总支出!A3336="","",总支出!A3336)</f>
        <v/>
      </c>
      <c r="B3336" s="7" t="str">
        <f>IF(总支出!B3336="","",总支出!B3336)</f>
        <v/>
      </c>
      <c r="C3336" s="6" t="str">
        <f t="shared" si="364"/>
        <v/>
      </c>
      <c r="D3336" s="6" t="str">
        <f>IF(总支出!C3336="","",总支出!C3336)</f>
        <v/>
      </c>
      <c r="E3336" s="8" t="str">
        <f>IF(总支出!D3336="","",总支出!D3336)</f>
        <v/>
      </c>
      <c r="F3336" s="6" t="str">
        <f>IF(总支出!E3336="","",总支出!E3336)</f>
        <v/>
      </c>
      <c r="G3336" s="6" t="str">
        <f>IF(总支出!H3336="","",总支出!H3336)</f>
        <v/>
      </c>
      <c r="H3336" s="6" t="str">
        <f>IF(总支出!I3336="","自动",总支出!I3336)</f>
        <v>自动</v>
      </c>
      <c r="I3336" s="6" t="str">
        <f>IF(F3336="","",IFERROR(VLOOKUP(F3336,税费设置!$A$15:$B$27,2,FALSE),"含税不明"))</f>
        <v/>
      </c>
      <c r="J3336" s="6" t="str">
        <f t="shared" si="365"/>
        <v/>
      </c>
      <c r="K3336" s="6" t="str">
        <f>IF(AND(税费设置!$B$5="是",G3336="个人支出",J3336="应税"),"是","否")</f>
        <v>否</v>
      </c>
      <c r="L3336" s="8">
        <f t="shared" si="366"/>
        <v>0</v>
      </c>
      <c r="M3336" s="8">
        <f t="shared" si="367"/>
        <v>0</v>
      </c>
      <c r="N3336" s="8">
        <f t="shared" si="368"/>
        <v>0</v>
      </c>
      <c r="O3336" s="8">
        <f t="shared" si="369"/>
        <v>0</v>
      </c>
      <c r="P3336" s="8">
        <f>IF(K3336&lt;&gt;"是",0,IF(税费设置!$B$6="是",E3336/(1+税费设置!$B$10),E3336))</f>
        <v>0</v>
      </c>
      <c r="Q3336" s="8">
        <f>IF(K3336&lt;&gt;"是",0,P3336*税费设置!$B$8)</f>
        <v>0</v>
      </c>
      <c r="R3336" s="8">
        <f>IF(K3336&lt;&gt;"是",0,P3336*税费设置!$B$9)</f>
        <v>0</v>
      </c>
      <c r="S3336" s="8">
        <f t="shared" si="370"/>
        <v>0</v>
      </c>
    </row>
    <row r="3337" spans="1:19" ht="13.9">
      <c r="A3337" s="6" t="str">
        <f>IF(总支出!A3337="","",总支出!A3337)</f>
        <v/>
      </c>
      <c r="B3337" s="7" t="str">
        <f>IF(总支出!B3337="","",总支出!B3337)</f>
        <v/>
      </c>
      <c r="C3337" s="6" t="str">
        <f t="shared" si="364"/>
        <v/>
      </c>
      <c r="D3337" s="6" t="str">
        <f>IF(总支出!C3337="","",总支出!C3337)</f>
        <v/>
      </c>
      <c r="E3337" s="8" t="str">
        <f>IF(总支出!D3337="","",总支出!D3337)</f>
        <v/>
      </c>
      <c r="F3337" s="6" t="str">
        <f>IF(总支出!E3337="","",总支出!E3337)</f>
        <v/>
      </c>
      <c r="G3337" s="6" t="str">
        <f>IF(总支出!H3337="","",总支出!H3337)</f>
        <v/>
      </c>
      <c r="H3337" s="6" t="str">
        <f>IF(总支出!I3337="","自动",总支出!I3337)</f>
        <v>自动</v>
      </c>
      <c r="I3337" s="6" t="str">
        <f>IF(F3337="","",IFERROR(VLOOKUP(F3337,税费设置!$A$15:$B$27,2,FALSE),"含税不明"))</f>
        <v/>
      </c>
      <c r="J3337" s="6" t="str">
        <f t="shared" si="365"/>
        <v/>
      </c>
      <c r="K3337" s="6" t="str">
        <f>IF(AND(税费设置!$B$5="是",G3337="个人支出",J3337="应税"),"是","否")</f>
        <v>否</v>
      </c>
      <c r="L3337" s="8">
        <f t="shared" si="366"/>
        <v>0</v>
      </c>
      <c r="M3337" s="8">
        <f t="shared" si="367"/>
        <v>0</v>
      </c>
      <c r="N3337" s="8">
        <f t="shared" si="368"/>
        <v>0</v>
      </c>
      <c r="O3337" s="8">
        <f t="shared" si="369"/>
        <v>0</v>
      </c>
      <c r="P3337" s="8">
        <f>IF(K3337&lt;&gt;"是",0,IF(税费设置!$B$6="是",E3337/(1+税费设置!$B$10),E3337))</f>
        <v>0</v>
      </c>
      <c r="Q3337" s="8">
        <f>IF(K3337&lt;&gt;"是",0,P3337*税费设置!$B$8)</f>
        <v>0</v>
      </c>
      <c r="R3337" s="8">
        <f>IF(K3337&lt;&gt;"是",0,P3337*税费设置!$B$9)</f>
        <v>0</v>
      </c>
      <c r="S3337" s="8">
        <f t="shared" si="370"/>
        <v>0</v>
      </c>
    </row>
    <row r="3338" spans="1:19" ht="13.9">
      <c r="A3338" s="6" t="str">
        <f>IF(总支出!A3338="","",总支出!A3338)</f>
        <v/>
      </c>
      <c r="B3338" s="7" t="str">
        <f>IF(总支出!B3338="","",总支出!B3338)</f>
        <v/>
      </c>
      <c r="C3338" s="6" t="str">
        <f t="shared" si="364"/>
        <v/>
      </c>
      <c r="D3338" s="6" t="str">
        <f>IF(总支出!C3338="","",总支出!C3338)</f>
        <v/>
      </c>
      <c r="E3338" s="8" t="str">
        <f>IF(总支出!D3338="","",总支出!D3338)</f>
        <v/>
      </c>
      <c r="F3338" s="6" t="str">
        <f>IF(总支出!E3338="","",总支出!E3338)</f>
        <v/>
      </c>
      <c r="G3338" s="6" t="str">
        <f>IF(总支出!H3338="","",总支出!H3338)</f>
        <v/>
      </c>
      <c r="H3338" s="6" t="str">
        <f>IF(总支出!I3338="","自动",总支出!I3338)</f>
        <v>自动</v>
      </c>
      <c r="I3338" s="6" t="str">
        <f>IF(F3338="","",IFERROR(VLOOKUP(F3338,税费设置!$A$15:$B$27,2,FALSE),"含税不明"))</f>
        <v/>
      </c>
      <c r="J3338" s="6" t="str">
        <f t="shared" si="365"/>
        <v/>
      </c>
      <c r="K3338" s="6" t="str">
        <f>IF(AND(税费设置!$B$5="是",G3338="个人支出",J3338="应税"),"是","否")</f>
        <v>否</v>
      </c>
      <c r="L3338" s="8">
        <f t="shared" si="366"/>
        <v>0</v>
      </c>
      <c r="M3338" s="8">
        <f t="shared" si="367"/>
        <v>0</v>
      </c>
      <c r="N3338" s="8">
        <f t="shared" si="368"/>
        <v>0</v>
      </c>
      <c r="O3338" s="8">
        <f t="shared" si="369"/>
        <v>0</v>
      </c>
      <c r="P3338" s="8">
        <f>IF(K3338&lt;&gt;"是",0,IF(税费设置!$B$6="是",E3338/(1+税费设置!$B$10),E3338))</f>
        <v>0</v>
      </c>
      <c r="Q3338" s="8">
        <f>IF(K3338&lt;&gt;"是",0,P3338*税费设置!$B$8)</f>
        <v>0</v>
      </c>
      <c r="R3338" s="8">
        <f>IF(K3338&lt;&gt;"是",0,P3338*税费设置!$B$9)</f>
        <v>0</v>
      </c>
      <c r="S3338" s="8">
        <f t="shared" si="370"/>
        <v>0</v>
      </c>
    </row>
    <row r="3339" spans="1:19" ht="13.9">
      <c r="A3339" s="6" t="str">
        <f>IF(总支出!A3339="","",总支出!A3339)</f>
        <v/>
      </c>
      <c r="B3339" s="7" t="str">
        <f>IF(总支出!B3339="","",总支出!B3339)</f>
        <v/>
      </c>
      <c r="C3339" s="6" t="str">
        <f t="shared" si="364"/>
        <v/>
      </c>
      <c r="D3339" s="6" t="str">
        <f>IF(总支出!C3339="","",总支出!C3339)</f>
        <v/>
      </c>
      <c r="E3339" s="8" t="str">
        <f>IF(总支出!D3339="","",总支出!D3339)</f>
        <v/>
      </c>
      <c r="F3339" s="6" t="str">
        <f>IF(总支出!E3339="","",总支出!E3339)</f>
        <v/>
      </c>
      <c r="G3339" s="6" t="str">
        <f>IF(总支出!H3339="","",总支出!H3339)</f>
        <v/>
      </c>
      <c r="H3339" s="6" t="str">
        <f>IF(总支出!I3339="","自动",总支出!I3339)</f>
        <v>自动</v>
      </c>
      <c r="I3339" s="6" t="str">
        <f>IF(F3339="","",IFERROR(VLOOKUP(F3339,税费设置!$A$15:$B$27,2,FALSE),"含税不明"))</f>
        <v/>
      </c>
      <c r="J3339" s="6" t="str">
        <f t="shared" si="365"/>
        <v/>
      </c>
      <c r="K3339" s="6" t="str">
        <f>IF(AND(税费设置!$B$5="是",G3339="个人支出",J3339="应税"),"是","否")</f>
        <v>否</v>
      </c>
      <c r="L3339" s="8">
        <f t="shared" si="366"/>
        <v>0</v>
      </c>
      <c r="M3339" s="8">
        <f t="shared" si="367"/>
        <v>0</v>
      </c>
      <c r="N3339" s="8">
        <f t="shared" si="368"/>
        <v>0</v>
      </c>
      <c r="O3339" s="8">
        <f t="shared" si="369"/>
        <v>0</v>
      </c>
      <c r="P3339" s="8">
        <f>IF(K3339&lt;&gt;"是",0,IF(税费设置!$B$6="是",E3339/(1+税费设置!$B$10),E3339))</f>
        <v>0</v>
      </c>
      <c r="Q3339" s="8">
        <f>IF(K3339&lt;&gt;"是",0,P3339*税费设置!$B$8)</f>
        <v>0</v>
      </c>
      <c r="R3339" s="8">
        <f>IF(K3339&lt;&gt;"是",0,P3339*税费设置!$B$9)</f>
        <v>0</v>
      </c>
      <c r="S3339" s="8">
        <f t="shared" si="370"/>
        <v>0</v>
      </c>
    </row>
    <row r="3340" spans="1:19" ht="13.9">
      <c r="A3340" s="6" t="str">
        <f>IF(总支出!A3340="","",总支出!A3340)</f>
        <v/>
      </c>
      <c r="B3340" s="7" t="str">
        <f>IF(总支出!B3340="","",总支出!B3340)</f>
        <v/>
      </c>
      <c r="C3340" s="6" t="str">
        <f t="shared" si="364"/>
        <v/>
      </c>
      <c r="D3340" s="6" t="str">
        <f>IF(总支出!C3340="","",总支出!C3340)</f>
        <v/>
      </c>
      <c r="E3340" s="8" t="str">
        <f>IF(总支出!D3340="","",总支出!D3340)</f>
        <v/>
      </c>
      <c r="F3340" s="6" t="str">
        <f>IF(总支出!E3340="","",总支出!E3340)</f>
        <v/>
      </c>
      <c r="G3340" s="6" t="str">
        <f>IF(总支出!H3340="","",总支出!H3340)</f>
        <v/>
      </c>
      <c r="H3340" s="6" t="str">
        <f>IF(总支出!I3340="","自动",总支出!I3340)</f>
        <v>自动</v>
      </c>
      <c r="I3340" s="6" t="str">
        <f>IF(F3340="","",IFERROR(VLOOKUP(F3340,税费设置!$A$15:$B$27,2,FALSE),"含税不明"))</f>
        <v/>
      </c>
      <c r="J3340" s="6" t="str">
        <f t="shared" si="365"/>
        <v/>
      </c>
      <c r="K3340" s="6" t="str">
        <f>IF(AND(税费设置!$B$5="是",G3340="个人支出",J3340="应税"),"是","否")</f>
        <v>否</v>
      </c>
      <c r="L3340" s="8">
        <f t="shared" si="366"/>
        <v>0</v>
      </c>
      <c r="M3340" s="8">
        <f t="shared" si="367"/>
        <v>0</v>
      </c>
      <c r="N3340" s="8">
        <f t="shared" si="368"/>
        <v>0</v>
      </c>
      <c r="O3340" s="8">
        <f t="shared" si="369"/>
        <v>0</v>
      </c>
      <c r="P3340" s="8">
        <f>IF(K3340&lt;&gt;"是",0,IF(税费设置!$B$6="是",E3340/(1+税费设置!$B$10),E3340))</f>
        <v>0</v>
      </c>
      <c r="Q3340" s="8">
        <f>IF(K3340&lt;&gt;"是",0,P3340*税费设置!$B$8)</f>
        <v>0</v>
      </c>
      <c r="R3340" s="8">
        <f>IF(K3340&lt;&gt;"是",0,P3340*税费设置!$B$9)</f>
        <v>0</v>
      </c>
      <c r="S3340" s="8">
        <f t="shared" si="370"/>
        <v>0</v>
      </c>
    </row>
    <row r="3341" spans="1:19" ht="13.9">
      <c r="A3341" s="6" t="str">
        <f>IF(总支出!A3341="","",总支出!A3341)</f>
        <v/>
      </c>
      <c r="B3341" s="7" t="str">
        <f>IF(总支出!B3341="","",总支出!B3341)</f>
        <v/>
      </c>
      <c r="C3341" s="6" t="str">
        <f t="shared" si="364"/>
        <v/>
      </c>
      <c r="D3341" s="6" t="str">
        <f>IF(总支出!C3341="","",总支出!C3341)</f>
        <v/>
      </c>
      <c r="E3341" s="8" t="str">
        <f>IF(总支出!D3341="","",总支出!D3341)</f>
        <v/>
      </c>
      <c r="F3341" s="6" t="str">
        <f>IF(总支出!E3341="","",总支出!E3341)</f>
        <v/>
      </c>
      <c r="G3341" s="6" t="str">
        <f>IF(总支出!H3341="","",总支出!H3341)</f>
        <v/>
      </c>
      <c r="H3341" s="6" t="str">
        <f>IF(总支出!I3341="","自动",总支出!I3341)</f>
        <v>自动</v>
      </c>
      <c r="I3341" s="6" t="str">
        <f>IF(F3341="","",IFERROR(VLOOKUP(F3341,税费设置!$A$15:$B$27,2,FALSE),"含税不明"))</f>
        <v/>
      </c>
      <c r="J3341" s="6" t="str">
        <f t="shared" si="365"/>
        <v/>
      </c>
      <c r="K3341" s="6" t="str">
        <f>IF(AND(税费设置!$B$5="是",G3341="个人支出",J3341="应税"),"是","否")</f>
        <v>否</v>
      </c>
      <c r="L3341" s="8">
        <f t="shared" si="366"/>
        <v>0</v>
      </c>
      <c r="M3341" s="8">
        <f t="shared" si="367"/>
        <v>0</v>
      </c>
      <c r="N3341" s="8">
        <f t="shared" si="368"/>
        <v>0</v>
      </c>
      <c r="O3341" s="8">
        <f t="shared" si="369"/>
        <v>0</v>
      </c>
      <c r="P3341" s="8">
        <f>IF(K3341&lt;&gt;"是",0,IF(税费设置!$B$6="是",E3341/(1+税费设置!$B$10),E3341))</f>
        <v>0</v>
      </c>
      <c r="Q3341" s="8">
        <f>IF(K3341&lt;&gt;"是",0,P3341*税费设置!$B$8)</f>
        <v>0</v>
      </c>
      <c r="R3341" s="8">
        <f>IF(K3341&lt;&gt;"是",0,P3341*税费设置!$B$9)</f>
        <v>0</v>
      </c>
      <c r="S3341" s="8">
        <f t="shared" si="370"/>
        <v>0</v>
      </c>
    </row>
    <row r="3342" spans="1:19" ht="13.9">
      <c r="A3342" s="6" t="str">
        <f>IF(总支出!A3342="","",总支出!A3342)</f>
        <v/>
      </c>
      <c r="B3342" s="7" t="str">
        <f>IF(总支出!B3342="","",总支出!B3342)</f>
        <v/>
      </c>
      <c r="C3342" s="6" t="str">
        <f t="shared" si="364"/>
        <v/>
      </c>
      <c r="D3342" s="6" t="str">
        <f>IF(总支出!C3342="","",总支出!C3342)</f>
        <v/>
      </c>
      <c r="E3342" s="8" t="str">
        <f>IF(总支出!D3342="","",总支出!D3342)</f>
        <v/>
      </c>
      <c r="F3342" s="6" t="str">
        <f>IF(总支出!E3342="","",总支出!E3342)</f>
        <v/>
      </c>
      <c r="G3342" s="6" t="str">
        <f>IF(总支出!H3342="","",总支出!H3342)</f>
        <v/>
      </c>
      <c r="H3342" s="6" t="str">
        <f>IF(总支出!I3342="","自动",总支出!I3342)</f>
        <v>自动</v>
      </c>
      <c r="I3342" s="6" t="str">
        <f>IF(F3342="","",IFERROR(VLOOKUP(F3342,税费设置!$A$15:$B$27,2,FALSE),"含税不明"))</f>
        <v/>
      </c>
      <c r="J3342" s="6" t="str">
        <f t="shared" si="365"/>
        <v/>
      </c>
      <c r="K3342" s="6" t="str">
        <f>IF(AND(税费设置!$B$5="是",G3342="个人支出",J3342="应税"),"是","否")</f>
        <v>否</v>
      </c>
      <c r="L3342" s="8">
        <f t="shared" si="366"/>
        <v>0</v>
      </c>
      <c r="M3342" s="8">
        <f t="shared" si="367"/>
        <v>0</v>
      </c>
      <c r="N3342" s="8">
        <f t="shared" si="368"/>
        <v>0</v>
      </c>
      <c r="O3342" s="8">
        <f t="shared" si="369"/>
        <v>0</v>
      </c>
      <c r="P3342" s="8">
        <f>IF(K3342&lt;&gt;"是",0,IF(税费设置!$B$6="是",E3342/(1+税费设置!$B$10),E3342))</f>
        <v>0</v>
      </c>
      <c r="Q3342" s="8">
        <f>IF(K3342&lt;&gt;"是",0,P3342*税费设置!$B$8)</f>
        <v>0</v>
      </c>
      <c r="R3342" s="8">
        <f>IF(K3342&lt;&gt;"是",0,P3342*税费设置!$B$9)</f>
        <v>0</v>
      </c>
      <c r="S3342" s="8">
        <f t="shared" si="370"/>
        <v>0</v>
      </c>
    </row>
    <row r="3343" spans="1:19" ht="13.9">
      <c r="A3343" s="6" t="str">
        <f>IF(总支出!A3343="","",总支出!A3343)</f>
        <v/>
      </c>
      <c r="B3343" s="7" t="str">
        <f>IF(总支出!B3343="","",总支出!B3343)</f>
        <v/>
      </c>
      <c r="C3343" s="6" t="str">
        <f t="shared" si="364"/>
        <v/>
      </c>
      <c r="D3343" s="6" t="str">
        <f>IF(总支出!C3343="","",总支出!C3343)</f>
        <v/>
      </c>
      <c r="E3343" s="8" t="str">
        <f>IF(总支出!D3343="","",总支出!D3343)</f>
        <v/>
      </c>
      <c r="F3343" s="6" t="str">
        <f>IF(总支出!E3343="","",总支出!E3343)</f>
        <v/>
      </c>
      <c r="G3343" s="6" t="str">
        <f>IF(总支出!H3343="","",总支出!H3343)</f>
        <v/>
      </c>
      <c r="H3343" s="6" t="str">
        <f>IF(总支出!I3343="","自动",总支出!I3343)</f>
        <v>自动</v>
      </c>
      <c r="I3343" s="6" t="str">
        <f>IF(F3343="","",IFERROR(VLOOKUP(F3343,税费设置!$A$15:$B$27,2,FALSE),"含税不明"))</f>
        <v/>
      </c>
      <c r="J3343" s="6" t="str">
        <f t="shared" si="365"/>
        <v/>
      </c>
      <c r="K3343" s="6" t="str">
        <f>IF(AND(税费设置!$B$5="是",G3343="个人支出",J3343="应税"),"是","否")</f>
        <v>否</v>
      </c>
      <c r="L3343" s="8">
        <f t="shared" si="366"/>
        <v>0</v>
      </c>
      <c r="M3343" s="8">
        <f t="shared" si="367"/>
        <v>0</v>
      </c>
      <c r="N3343" s="8">
        <f t="shared" si="368"/>
        <v>0</v>
      </c>
      <c r="O3343" s="8">
        <f t="shared" si="369"/>
        <v>0</v>
      </c>
      <c r="P3343" s="8">
        <f>IF(K3343&lt;&gt;"是",0,IF(税费设置!$B$6="是",E3343/(1+税费设置!$B$10),E3343))</f>
        <v>0</v>
      </c>
      <c r="Q3343" s="8">
        <f>IF(K3343&lt;&gt;"是",0,P3343*税费设置!$B$8)</f>
        <v>0</v>
      </c>
      <c r="R3343" s="8">
        <f>IF(K3343&lt;&gt;"是",0,P3343*税费设置!$B$9)</f>
        <v>0</v>
      </c>
      <c r="S3343" s="8">
        <f t="shared" si="370"/>
        <v>0</v>
      </c>
    </row>
    <row r="3344" spans="1:19" ht="13.9">
      <c r="A3344" s="6" t="str">
        <f>IF(总支出!A3344="","",总支出!A3344)</f>
        <v/>
      </c>
      <c r="B3344" s="7" t="str">
        <f>IF(总支出!B3344="","",总支出!B3344)</f>
        <v/>
      </c>
      <c r="C3344" s="6" t="str">
        <f t="shared" si="364"/>
        <v/>
      </c>
      <c r="D3344" s="6" t="str">
        <f>IF(总支出!C3344="","",总支出!C3344)</f>
        <v/>
      </c>
      <c r="E3344" s="8" t="str">
        <f>IF(总支出!D3344="","",总支出!D3344)</f>
        <v/>
      </c>
      <c r="F3344" s="6" t="str">
        <f>IF(总支出!E3344="","",总支出!E3344)</f>
        <v/>
      </c>
      <c r="G3344" s="6" t="str">
        <f>IF(总支出!H3344="","",总支出!H3344)</f>
        <v/>
      </c>
      <c r="H3344" s="6" t="str">
        <f>IF(总支出!I3344="","自动",总支出!I3344)</f>
        <v>自动</v>
      </c>
      <c r="I3344" s="6" t="str">
        <f>IF(F3344="","",IFERROR(VLOOKUP(F3344,税费设置!$A$15:$B$27,2,FALSE),"含税不明"))</f>
        <v/>
      </c>
      <c r="J3344" s="6" t="str">
        <f t="shared" si="365"/>
        <v/>
      </c>
      <c r="K3344" s="6" t="str">
        <f>IF(AND(税费设置!$B$5="是",G3344="个人支出",J3344="应税"),"是","否")</f>
        <v>否</v>
      </c>
      <c r="L3344" s="8">
        <f t="shared" si="366"/>
        <v>0</v>
      </c>
      <c r="M3344" s="8">
        <f t="shared" si="367"/>
        <v>0</v>
      </c>
      <c r="N3344" s="8">
        <f t="shared" si="368"/>
        <v>0</v>
      </c>
      <c r="O3344" s="8">
        <f t="shared" si="369"/>
        <v>0</v>
      </c>
      <c r="P3344" s="8">
        <f>IF(K3344&lt;&gt;"是",0,IF(税费设置!$B$6="是",E3344/(1+税费设置!$B$10),E3344))</f>
        <v>0</v>
      </c>
      <c r="Q3344" s="8">
        <f>IF(K3344&lt;&gt;"是",0,P3344*税费设置!$B$8)</f>
        <v>0</v>
      </c>
      <c r="R3344" s="8">
        <f>IF(K3344&lt;&gt;"是",0,P3344*税费设置!$B$9)</f>
        <v>0</v>
      </c>
      <c r="S3344" s="8">
        <f t="shared" si="370"/>
        <v>0</v>
      </c>
    </row>
    <row r="3345" spans="1:19" ht="13.9">
      <c r="A3345" s="6" t="str">
        <f>IF(总支出!A3345="","",总支出!A3345)</f>
        <v/>
      </c>
      <c r="B3345" s="7" t="str">
        <f>IF(总支出!B3345="","",总支出!B3345)</f>
        <v/>
      </c>
      <c r="C3345" s="6" t="str">
        <f t="shared" si="364"/>
        <v/>
      </c>
      <c r="D3345" s="6" t="str">
        <f>IF(总支出!C3345="","",总支出!C3345)</f>
        <v/>
      </c>
      <c r="E3345" s="8" t="str">
        <f>IF(总支出!D3345="","",总支出!D3345)</f>
        <v/>
      </c>
      <c r="F3345" s="6" t="str">
        <f>IF(总支出!E3345="","",总支出!E3345)</f>
        <v/>
      </c>
      <c r="G3345" s="6" t="str">
        <f>IF(总支出!H3345="","",总支出!H3345)</f>
        <v/>
      </c>
      <c r="H3345" s="6" t="str">
        <f>IF(总支出!I3345="","自动",总支出!I3345)</f>
        <v>自动</v>
      </c>
      <c r="I3345" s="6" t="str">
        <f>IF(F3345="","",IFERROR(VLOOKUP(F3345,税费设置!$A$15:$B$27,2,FALSE),"含税不明"))</f>
        <v/>
      </c>
      <c r="J3345" s="6" t="str">
        <f t="shared" si="365"/>
        <v/>
      </c>
      <c r="K3345" s="6" t="str">
        <f>IF(AND(税费设置!$B$5="是",G3345="个人支出",J3345="应税"),"是","否")</f>
        <v>否</v>
      </c>
      <c r="L3345" s="8">
        <f t="shared" si="366"/>
        <v>0</v>
      </c>
      <c r="M3345" s="8">
        <f t="shared" si="367"/>
        <v>0</v>
      </c>
      <c r="N3345" s="8">
        <f t="shared" si="368"/>
        <v>0</v>
      </c>
      <c r="O3345" s="8">
        <f t="shared" si="369"/>
        <v>0</v>
      </c>
      <c r="P3345" s="8">
        <f>IF(K3345&lt;&gt;"是",0,IF(税费设置!$B$6="是",E3345/(1+税费设置!$B$10),E3345))</f>
        <v>0</v>
      </c>
      <c r="Q3345" s="8">
        <f>IF(K3345&lt;&gt;"是",0,P3345*税费设置!$B$8)</f>
        <v>0</v>
      </c>
      <c r="R3345" s="8">
        <f>IF(K3345&lt;&gt;"是",0,P3345*税费设置!$B$9)</f>
        <v>0</v>
      </c>
      <c r="S3345" s="8">
        <f t="shared" si="370"/>
        <v>0</v>
      </c>
    </row>
    <row r="3346" spans="1:19" ht="13.9">
      <c r="A3346" s="6" t="str">
        <f>IF(总支出!A3346="","",总支出!A3346)</f>
        <v/>
      </c>
      <c r="B3346" s="7" t="str">
        <f>IF(总支出!B3346="","",总支出!B3346)</f>
        <v/>
      </c>
      <c r="C3346" s="6" t="str">
        <f t="shared" si="364"/>
        <v/>
      </c>
      <c r="D3346" s="6" t="str">
        <f>IF(总支出!C3346="","",总支出!C3346)</f>
        <v/>
      </c>
      <c r="E3346" s="8" t="str">
        <f>IF(总支出!D3346="","",总支出!D3346)</f>
        <v/>
      </c>
      <c r="F3346" s="6" t="str">
        <f>IF(总支出!E3346="","",总支出!E3346)</f>
        <v/>
      </c>
      <c r="G3346" s="6" t="str">
        <f>IF(总支出!H3346="","",总支出!H3346)</f>
        <v/>
      </c>
      <c r="H3346" s="6" t="str">
        <f>IF(总支出!I3346="","自动",总支出!I3346)</f>
        <v>自动</v>
      </c>
      <c r="I3346" s="6" t="str">
        <f>IF(F3346="","",IFERROR(VLOOKUP(F3346,税费设置!$A$15:$B$27,2,FALSE),"含税不明"))</f>
        <v/>
      </c>
      <c r="J3346" s="6" t="str">
        <f t="shared" si="365"/>
        <v/>
      </c>
      <c r="K3346" s="6" t="str">
        <f>IF(AND(税费设置!$B$5="是",G3346="个人支出",J3346="应税"),"是","否")</f>
        <v>否</v>
      </c>
      <c r="L3346" s="8">
        <f t="shared" si="366"/>
        <v>0</v>
      </c>
      <c r="M3346" s="8">
        <f t="shared" si="367"/>
        <v>0</v>
      </c>
      <c r="N3346" s="8">
        <f t="shared" si="368"/>
        <v>0</v>
      </c>
      <c r="O3346" s="8">
        <f t="shared" si="369"/>
        <v>0</v>
      </c>
      <c r="P3346" s="8">
        <f>IF(K3346&lt;&gt;"是",0,IF(税费设置!$B$6="是",E3346/(1+税费设置!$B$10),E3346))</f>
        <v>0</v>
      </c>
      <c r="Q3346" s="8">
        <f>IF(K3346&lt;&gt;"是",0,P3346*税费设置!$B$8)</f>
        <v>0</v>
      </c>
      <c r="R3346" s="8">
        <f>IF(K3346&lt;&gt;"是",0,P3346*税费设置!$B$9)</f>
        <v>0</v>
      </c>
      <c r="S3346" s="8">
        <f t="shared" si="370"/>
        <v>0</v>
      </c>
    </row>
    <row r="3347" spans="1:19" ht="13.9">
      <c r="A3347" s="6" t="str">
        <f>IF(总支出!A3347="","",总支出!A3347)</f>
        <v/>
      </c>
      <c r="B3347" s="7" t="str">
        <f>IF(总支出!B3347="","",总支出!B3347)</f>
        <v/>
      </c>
      <c r="C3347" s="6" t="str">
        <f t="shared" si="364"/>
        <v/>
      </c>
      <c r="D3347" s="6" t="str">
        <f>IF(总支出!C3347="","",总支出!C3347)</f>
        <v/>
      </c>
      <c r="E3347" s="8" t="str">
        <f>IF(总支出!D3347="","",总支出!D3347)</f>
        <v/>
      </c>
      <c r="F3347" s="6" t="str">
        <f>IF(总支出!E3347="","",总支出!E3347)</f>
        <v/>
      </c>
      <c r="G3347" s="6" t="str">
        <f>IF(总支出!H3347="","",总支出!H3347)</f>
        <v/>
      </c>
      <c r="H3347" s="6" t="str">
        <f>IF(总支出!I3347="","自动",总支出!I3347)</f>
        <v>自动</v>
      </c>
      <c r="I3347" s="6" t="str">
        <f>IF(F3347="","",IFERROR(VLOOKUP(F3347,税费设置!$A$15:$B$27,2,FALSE),"含税不明"))</f>
        <v/>
      </c>
      <c r="J3347" s="6" t="str">
        <f t="shared" si="365"/>
        <v/>
      </c>
      <c r="K3347" s="6" t="str">
        <f>IF(AND(税费设置!$B$5="是",G3347="个人支出",J3347="应税"),"是","否")</f>
        <v>否</v>
      </c>
      <c r="L3347" s="8">
        <f t="shared" si="366"/>
        <v>0</v>
      </c>
      <c r="M3347" s="8">
        <f t="shared" si="367"/>
        <v>0</v>
      </c>
      <c r="N3347" s="8">
        <f t="shared" si="368"/>
        <v>0</v>
      </c>
      <c r="O3347" s="8">
        <f t="shared" si="369"/>
        <v>0</v>
      </c>
      <c r="P3347" s="8">
        <f>IF(K3347&lt;&gt;"是",0,IF(税费设置!$B$6="是",E3347/(1+税费设置!$B$10),E3347))</f>
        <v>0</v>
      </c>
      <c r="Q3347" s="8">
        <f>IF(K3347&lt;&gt;"是",0,P3347*税费设置!$B$8)</f>
        <v>0</v>
      </c>
      <c r="R3347" s="8">
        <f>IF(K3347&lt;&gt;"是",0,P3347*税费设置!$B$9)</f>
        <v>0</v>
      </c>
      <c r="S3347" s="8">
        <f t="shared" si="370"/>
        <v>0</v>
      </c>
    </row>
    <row r="3348" spans="1:19" ht="13.9">
      <c r="A3348" s="6" t="str">
        <f>IF(总支出!A3348="","",总支出!A3348)</f>
        <v/>
      </c>
      <c r="B3348" s="7" t="str">
        <f>IF(总支出!B3348="","",总支出!B3348)</f>
        <v/>
      </c>
      <c r="C3348" s="6" t="str">
        <f t="shared" si="364"/>
        <v/>
      </c>
      <c r="D3348" s="6" t="str">
        <f>IF(总支出!C3348="","",总支出!C3348)</f>
        <v/>
      </c>
      <c r="E3348" s="8" t="str">
        <f>IF(总支出!D3348="","",总支出!D3348)</f>
        <v/>
      </c>
      <c r="F3348" s="6" t="str">
        <f>IF(总支出!E3348="","",总支出!E3348)</f>
        <v/>
      </c>
      <c r="G3348" s="6" t="str">
        <f>IF(总支出!H3348="","",总支出!H3348)</f>
        <v/>
      </c>
      <c r="H3348" s="6" t="str">
        <f>IF(总支出!I3348="","自动",总支出!I3348)</f>
        <v>自动</v>
      </c>
      <c r="I3348" s="6" t="str">
        <f>IF(F3348="","",IFERROR(VLOOKUP(F3348,税费设置!$A$15:$B$27,2,FALSE),"含税不明"))</f>
        <v/>
      </c>
      <c r="J3348" s="6" t="str">
        <f t="shared" si="365"/>
        <v/>
      </c>
      <c r="K3348" s="6" t="str">
        <f>IF(AND(税费设置!$B$5="是",G3348="个人支出",J3348="应税"),"是","否")</f>
        <v>否</v>
      </c>
      <c r="L3348" s="8">
        <f t="shared" si="366"/>
        <v>0</v>
      </c>
      <c r="M3348" s="8">
        <f t="shared" si="367"/>
        <v>0</v>
      </c>
      <c r="N3348" s="8">
        <f t="shared" si="368"/>
        <v>0</v>
      </c>
      <c r="O3348" s="8">
        <f t="shared" si="369"/>
        <v>0</v>
      </c>
      <c r="P3348" s="8">
        <f>IF(K3348&lt;&gt;"是",0,IF(税费设置!$B$6="是",E3348/(1+税费设置!$B$10),E3348))</f>
        <v>0</v>
      </c>
      <c r="Q3348" s="8">
        <f>IF(K3348&lt;&gt;"是",0,P3348*税费设置!$B$8)</f>
        <v>0</v>
      </c>
      <c r="R3348" s="8">
        <f>IF(K3348&lt;&gt;"是",0,P3348*税费设置!$B$9)</f>
        <v>0</v>
      </c>
      <c r="S3348" s="8">
        <f t="shared" si="370"/>
        <v>0</v>
      </c>
    </row>
    <row r="3349" spans="1:19" ht="13.9">
      <c r="A3349" s="6" t="str">
        <f>IF(总支出!A3349="","",总支出!A3349)</f>
        <v/>
      </c>
      <c r="B3349" s="7" t="str">
        <f>IF(总支出!B3349="","",总支出!B3349)</f>
        <v/>
      </c>
      <c r="C3349" s="6" t="str">
        <f t="shared" si="364"/>
        <v/>
      </c>
      <c r="D3349" s="6" t="str">
        <f>IF(总支出!C3349="","",总支出!C3349)</f>
        <v/>
      </c>
      <c r="E3349" s="8" t="str">
        <f>IF(总支出!D3349="","",总支出!D3349)</f>
        <v/>
      </c>
      <c r="F3349" s="6" t="str">
        <f>IF(总支出!E3349="","",总支出!E3349)</f>
        <v/>
      </c>
      <c r="G3349" s="6" t="str">
        <f>IF(总支出!H3349="","",总支出!H3349)</f>
        <v/>
      </c>
      <c r="H3349" s="6" t="str">
        <f>IF(总支出!I3349="","自动",总支出!I3349)</f>
        <v>自动</v>
      </c>
      <c r="I3349" s="6" t="str">
        <f>IF(F3349="","",IFERROR(VLOOKUP(F3349,税费设置!$A$15:$B$27,2,FALSE),"含税不明"))</f>
        <v/>
      </c>
      <c r="J3349" s="6" t="str">
        <f t="shared" si="365"/>
        <v/>
      </c>
      <c r="K3349" s="6" t="str">
        <f>IF(AND(税费设置!$B$5="是",G3349="个人支出",J3349="应税"),"是","否")</f>
        <v>否</v>
      </c>
      <c r="L3349" s="8">
        <f t="shared" si="366"/>
        <v>0</v>
      </c>
      <c r="M3349" s="8">
        <f t="shared" si="367"/>
        <v>0</v>
      </c>
      <c r="N3349" s="8">
        <f t="shared" si="368"/>
        <v>0</v>
      </c>
      <c r="O3349" s="8">
        <f t="shared" si="369"/>
        <v>0</v>
      </c>
      <c r="P3349" s="8">
        <f>IF(K3349&lt;&gt;"是",0,IF(税费设置!$B$6="是",E3349/(1+税费设置!$B$10),E3349))</f>
        <v>0</v>
      </c>
      <c r="Q3349" s="8">
        <f>IF(K3349&lt;&gt;"是",0,P3349*税费设置!$B$8)</f>
        <v>0</v>
      </c>
      <c r="R3349" s="8">
        <f>IF(K3349&lt;&gt;"是",0,P3349*税费设置!$B$9)</f>
        <v>0</v>
      </c>
      <c r="S3349" s="8">
        <f t="shared" si="370"/>
        <v>0</v>
      </c>
    </row>
    <row r="3350" spans="1:19" ht="13.9">
      <c r="A3350" s="6" t="str">
        <f>IF(总支出!A3350="","",总支出!A3350)</f>
        <v/>
      </c>
      <c r="B3350" s="7" t="str">
        <f>IF(总支出!B3350="","",总支出!B3350)</f>
        <v/>
      </c>
      <c r="C3350" s="6" t="str">
        <f t="shared" si="364"/>
        <v/>
      </c>
      <c r="D3350" s="6" t="str">
        <f>IF(总支出!C3350="","",总支出!C3350)</f>
        <v/>
      </c>
      <c r="E3350" s="8" t="str">
        <f>IF(总支出!D3350="","",总支出!D3350)</f>
        <v/>
      </c>
      <c r="F3350" s="6" t="str">
        <f>IF(总支出!E3350="","",总支出!E3350)</f>
        <v/>
      </c>
      <c r="G3350" s="6" t="str">
        <f>IF(总支出!H3350="","",总支出!H3350)</f>
        <v/>
      </c>
      <c r="H3350" s="6" t="str">
        <f>IF(总支出!I3350="","自动",总支出!I3350)</f>
        <v>自动</v>
      </c>
      <c r="I3350" s="6" t="str">
        <f>IF(F3350="","",IFERROR(VLOOKUP(F3350,税费设置!$A$15:$B$27,2,FALSE),"含税不明"))</f>
        <v/>
      </c>
      <c r="J3350" s="6" t="str">
        <f t="shared" si="365"/>
        <v/>
      </c>
      <c r="K3350" s="6" t="str">
        <f>IF(AND(税费设置!$B$5="是",G3350="个人支出",J3350="应税"),"是","否")</f>
        <v>否</v>
      </c>
      <c r="L3350" s="8">
        <f t="shared" si="366"/>
        <v>0</v>
      </c>
      <c r="M3350" s="8">
        <f t="shared" si="367"/>
        <v>0</v>
      </c>
      <c r="N3350" s="8">
        <f t="shared" si="368"/>
        <v>0</v>
      </c>
      <c r="O3350" s="8">
        <f t="shared" si="369"/>
        <v>0</v>
      </c>
      <c r="P3350" s="8">
        <f>IF(K3350&lt;&gt;"是",0,IF(税费设置!$B$6="是",E3350/(1+税费设置!$B$10),E3350))</f>
        <v>0</v>
      </c>
      <c r="Q3350" s="8">
        <f>IF(K3350&lt;&gt;"是",0,P3350*税费设置!$B$8)</f>
        <v>0</v>
      </c>
      <c r="R3350" s="8">
        <f>IF(K3350&lt;&gt;"是",0,P3350*税费设置!$B$9)</f>
        <v>0</v>
      </c>
      <c r="S3350" s="8">
        <f t="shared" si="370"/>
        <v>0</v>
      </c>
    </row>
    <row r="3351" spans="1:19" ht="13.9">
      <c r="A3351" s="6" t="str">
        <f>IF(总支出!A3351="","",总支出!A3351)</f>
        <v/>
      </c>
      <c r="B3351" s="7" t="str">
        <f>IF(总支出!B3351="","",总支出!B3351)</f>
        <v/>
      </c>
      <c r="C3351" s="6" t="str">
        <f t="shared" si="364"/>
        <v/>
      </c>
      <c r="D3351" s="6" t="str">
        <f>IF(总支出!C3351="","",总支出!C3351)</f>
        <v/>
      </c>
      <c r="E3351" s="8" t="str">
        <f>IF(总支出!D3351="","",总支出!D3351)</f>
        <v/>
      </c>
      <c r="F3351" s="6" t="str">
        <f>IF(总支出!E3351="","",总支出!E3351)</f>
        <v/>
      </c>
      <c r="G3351" s="6" t="str">
        <f>IF(总支出!H3351="","",总支出!H3351)</f>
        <v/>
      </c>
      <c r="H3351" s="6" t="str">
        <f>IF(总支出!I3351="","自动",总支出!I3351)</f>
        <v>自动</v>
      </c>
      <c r="I3351" s="6" t="str">
        <f>IF(F3351="","",IFERROR(VLOOKUP(F3351,税费设置!$A$15:$B$27,2,FALSE),"含税不明"))</f>
        <v/>
      </c>
      <c r="J3351" s="6" t="str">
        <f t="shared" si="365"/>
        <v/>
      </c>
      <c r="K3351" s="6" t="str">
        <f>IF(AND(税费设置!$B$5="是",G3351="个人支出",J3351="应税"),"是","否")</f>
        <v>否</v>
      </c>
      <c r="L3351" s="8">
        <f t="shared" si="366"/>
        <v>0</v>
      </c>
      <c r="M3351" s="8">
        <f t="shared" si="367"/>
        <v>0</v>
      </c>
      <c r="N3351" s="8">
        <f t="shared" si="368"/>
        <v>0</v>
      </c>
      <c r="O3351" s="8">
        <f t="shared" si="369"/>
        <v>0</v>
      </c>
      <c r="P3351" s="8">
        <f>IF(K3351&lt;&gt;"是",0,IF(税费设置!$B$6="是",E3351/(1+税费设置!$B$10),E3351))</f>
        <v>0</v>
      </c>
      <c r="Q3351" s="8">
        <f>IF(K3351&lt;&gt;"是",0,P3351*税费设置!$B$8)</f>
        <v>0</v>
      </c>
      <c r="R3351" s="8">
        <f>IF(K3351&lt;&gt;"是",0,P3351*税费设置!$B$9)</f>
        <v>0</v>
      </c>
      <c r="S3351" s="8">
        <f t="shared" si="370"/>
        <v>0</v>
      </c>
    </row>
    <row r="3352" spans="1:19" ht="13.9">
      <c r="A3352" s="6" t="str">
        <f>IF(总支出!A3352="","",总支出!A3352)</f>
        <v/>
      </c>
      <c r="B3352" s="7" t="str">
        <f>IF(总支出!B3352="","",总支出!B3352)</f>
        <v/>
      </c>
      <c r="C3352" s="6" t="str">
        <f t="shared" si="364"/>
        <v/>
      </c>
      <c r="D3352" s="6" t="str">
        <f>IF(总支出!C3352="","",总支出!C3352)</f>
        <v/>
      </c>
      <c r="E3352" s="8" t="str">
        <f>IF(总支出!D3352="","",总支出!D3352)</f>
        <v/>
      </c>
      <c r="F3352" s="6" t="str">
        <f>IF(总支出!E3352="","",总支出!E3352)</f>
        <v/>
      </c>
      <c r="G3352" s="6" t="str">
        <f>IF(总支出!H3352="","",总支出!H3352)</f>
        <v/>
      </c>
      <c r="H3352" s="6" t="str">
        <f>IF(总支出!I3352="","自动",总支出!I3352)</f>
        <v>自动</v>
      </c>
      <c r="I3352" s="6" t="str">
        <f>IF(F3352="","",IFERROR(VLOOKUP(F3352,税费设置!$A$15:$B$27,2,FALSE),"含税不明"))</f>
        <v/>
      </c>
      <c r="J3352" s="6" t="str">
        <f t="shared" si="365"/>
        <v/>
      </c>
      <c r="K3352" s="6" t="str">
        <f>IF(AND(税费设置!$B$5="是",G3352="个人支出",J3352="应税"),"是","否")</f>
        <v>否</v>
      </c>
      <c r="L3352" s="8">
        <f t="shared" si="366"/>
        <v>0</v>
      </c>
      <c r="M3352" s="8">
        <f t="shared" si="367"/>
        <v>0</v>
      </c>
      <c r="N3352" s="8">
        <f t="shared" si="368"/>
        <v>0</v>
      </c>
      <c r="O3352" s="8">
        <f t="shared" si="369"/>
        <v>0</v>
      </c>
      <c r="P3352" s="8">
        <f>IF(K3352&lt;&gt;"是",0,IF(税费设置!$B$6="是",E3352/(1+税费设置!$B$10),E3352))</f>
        <v>0</v>
      </c>
      <c r="Q3352" s="8">
        <f>IF(K3352&lt;&gt;"是",0,P3352*税费设置!$B$8)</f>
        <v>0</v>
      </c>
      <c r="R3352" s="8">
        <f>IF(K3352&lt;&gt;"是",0,P3352*税费设置!$B$9)</f>
        <v>0</v>
      </c>
      <c r="S3352" s="8">
        <f t="shared" si="370"/>
        <v>0</v>
      </c>
    </row>
    <row r="3353" spans="1:19" ht="13.9">
      <c r="A3353" s="6" t="str">
        <f>IF(总支出!A3353="","",总支出!A3353)</f>
        <v/>
      </c>
      <c r="B3353" s="7" t="str">
        <f>IF(总支出!B3353="","",总支出!B3353)</f>
        <v/>
      </c>
      <c r="C3353" s="6" t="str">
        <f t="shared" si="364"/>
        <v/>
      </c>
      <c r="D3353" s="6" t="str">
        <f>IF(总支出!C3353="","",总支出!C3353)</f>
        <v/>
      </c>
      <c r="E3353" s="8" t="str">
        <f>IF(总支出!D3353="","",总支出!D3353)</f>
        <v/>
      </c>
      <c r="F3353" s="6" t="str">
        <f>IF(总支出!E3353="","",总支出!E3353)</f>
        <v/>
      </c>
      <c r="G3353" s="6" t="str">
        <f>IF(总支出!H3353="","",总支出!H3353)</f>
        <v/>
      </c>
      <c r="H3353" s="6" t="str">
        <f>IF(总支出!I3353="","自动",总支出!I3353)</f>
        <v>自动</v>
      </c>
      <c r="I3353" s="6" t="str">
        <f>IF(F3353="","",IFERROR(VLOOKUP(F3353,税费设置!$A$15:$B$27,2,FALSE),"含税不明"))</f>
        <v/>
      </c>
      <c r="J3353" s="6" t="str">
        <f t="shared" si="365"/>
        <v/>
      </c>
      <c r="K3353" s="6" t="str">
        <f>IF(AND(税费设置!$B$5="是",G3353="个人支出",J3353="应税"),"是","否")</f>
        <v>否</v>
      </c>
      <c r="L3353" s="8">
        <f t="shared" si="366"/>
        <v>0</v>
      </c>
      <c r="M3353" s="8">
        <f t="shared" si="367"/>
        <v>0</v>
      </c>
      <c r="N3353" s="8">
        <f t="shared" si="368"/>
        <v>0</v>
      </c>
      <c r="O3353" s="8">
        <f t="shared" si="369"/>
        <v>0</v>
      </c>
      <c r="P3353" s="8">
        <f>IF(K3353&lt;&gt;"是",0,IF(税费设置!$B$6="是",E3353/(1+税费设置!$B$10),E3353))</f>
        <v>0</v>
      </c>
      <c r="Q3353" s="8">
        <f>IF(K3353&lt;&gt;"是",0,P3353*税费设置!$B$8)</f>
        <v>0</v>
      </c>
      <c r="R3353" s="8">
        <f>IF(K3353&lt;&gt;"是",0,P3353*税费设置!$B$9)</f>
        <v>0</v>
      </c>
      <c r="S3353" s="8">
        <f t="shared" si="370"/>
        <v>0</v>
      </c>
    </row>
    <row r="3354" spans="1:19" ht="13.9">
      <c r="A3354" s="6" t="str">
        <f>IF(总支出!A3354="","",总支出!A3354)</f>
        <v/>
      </c>
      <c r="B3354" s="7" t="str">
        <f>IF(总支出!B3354="","",总支出!B3354)</f>
        <v/>
      </c>
      <c r="C3354" s="6" t="str">
        <f t="shared" si="364"/>
        <v/>
      </c>
      <c r="D3354" s="6" t="str">
        <f>IF(总支出!C3354="","",总支出!C3354)</f>
        <v/>
      </c>
      <c r="E3354" s="8" t="str">
        <f>IF(总支出!D3354="","",总支出!D3354)</f>
        <v/>
      </c>
      <c r="F3354" s="6" t="str">
        <f>IF(总支出!E3354="","",总支出!E3354)</f>
        <v/>
      </c>
      <c r="G3354" s="6" t="str">
        <f>IF(总支出!H3354="","",总支出!H3354)</f>
        <v/>
      </c>
      <c r="H3354" s="6" t="str">
        <f>IF(总支出!I3354="","自动",总支出!I3354)</f>
        <v>自动</v>
      </c>
      <c r="I3354" s="6" t="str">
        <f>IF(F3354="","",IFERROR(VLOOKUP(F3354,税费设置!$A$15:$B$27,2,FALSE),"含税不明"))</f>
        <v/>
      </c>
      <c r="J3354" s="6" t="str">
        <f t="shared" si="365"/>
        <v/>
      </c>
      <c r="K3354" s="6" t="str">
        <f>IF(AND(税费设置!$B$5="是",G3354="个人支出",J3354="应税"),"是","否")</f>
        <v>否</v>
      </c>
      <c r="L3354" s="8">
        <f t="shared" si="366"/>
        <v>0</v>
      </c>
      <c r="M3354" s="8">
        <f t="shared" si="367"/>
        <v>0</v>
      </c>
      <c r="N3354" s="8">
        <f t="shared" si="368"/>
        <v>0</v>
      </c>
      <c r="O3354" s="8">
        <f t="shared" si="369"/>
        <v>0</v>
      </c>
      <c r="P3354" s="8">
        <f>IF(K3354&lt;&gt;"是",0,IF(税费设置!$B$6="是",E3354/(1+税费设置!$B$10),E3354))</f>
        <v>0</v>
      </c>
      <c r="Q3354" s="8">
        <f>IF(K3354&lt;&gt;"是",0,P3354*税费设置!$B$8)</f>
        <v>0</v>
      </c>
      <c r="R3354" s="8">
        <f>IF(K3354&lt;&gt;"是",0,P3354*税费设置!$B$9)</f>
        <v>0</v>
      </c>
      <c r="S3354" s="8">
        <f t="shared" si="370"/>
        <v>0</v>
      </c>
    </row>
    <row r="3355" spans="1:19" ht="13.9">
      <c r="A3355" s="6" t="str">
        <f>IF(总支出!A3355="","",总支出!A3355)</f>
        <v/>
      </c>
      <c r="B3355" s="7" t="str">
        <f>IF(总支出!B3355="","",总支出!B3355)</f>
        <v/>
      </c>
      <c r="C3355" s="6" t="str">
        <f t="shared" si="364"/>
        <v/>
      </c>
      <c r="D3355" s="6" t="str">
        <f>IF(总支出!C3355="","",总支出!C3355)</f>
        <v/>
      </c>
      <c r="E3355" s="8" t="str">
        <f>IF(总支出!D3355="","",总支出!D3355)</f>
        <v/>
      </c>
      <c r="F3355" s="6" t="str">
        <f>IF(总支出!E3355="","",总支出!E3355)</f>
        <v/>
      </c>
      <c r="G3355" s="6" t="str">
        <f>IF(总支出!H3355="","",总支出!H3355)</f>
        <v/>
      </c>
      <c r="H3355" s="6" t="str">
        <f>IF(总支出!I3355="","自动",总支出!I3355)</f>
        <v>自动</v>
      </c>
      <c r="I3355" s="6" t="str">
        <f>IF(F3355="","",IFERROR(VLOOKUP(F3355,税费设置!$A$15:$B$27,2,FALSE),"含税不明"))</f>
        <v/>
      </c>
      <c r="J3355" s="6" t="str">
        <f t="shared" si="365"/>
        <v/>
      </c>
      <c r="K3355" s="6" t="str">
        <f>IF(AND(税费设置!$B$5="是",G3355="个人支出",J3355="应税"),"是","否")</f>
        <v>否</v>
      </c>
      <c r="L3355" s="8">
        <f t="shared" si="366"/>
        <v>0</v>
      </c>
      <c r="M3355" s="8">
        <f t="shared" si="367"/>
        <v>0</v>
      </c>
      <c r="N3355" s="8">
        <f t="shared" si="368"/>
        <v>0</v>
      </c>
      <c r="O3355" s="8">
        <f t="shared" si="369"/>
        <v>0</v>
      </c>
      <c r="P3355" s="8">
        <f>IF(K3355&lt;&gt;"是",0,IF(税费设置!$B$6="是",E3355/(1+税费设置!$B$10),E3355))</f>
        <v>0</v>
      </c>
      <c r="Q3355" s="8">
        <f>IF(K3355&lt;&gt;"是",0,P3355*税费设置!$B$8)</f>
        <v>0</v>
      </c>
      <c r="R3355" s="8">
        <f>IF(K3355&lt;&gt;"是",0,P3355*税费设置!$B$9)</f>
        <v>0</v>
      </c>
      <c r="S3355" s="8">
        <f t="shared" si="370"/>
        <v>0</v>
      </c>
    </row>
    <row r="3356" spans="1:19" ht="13.9">
      <c r="A3356" s="6" t="str">
        <f>IF(总支出!A3356="","",总支出!A3356)</f>
        <v/>
      </c>
      <c r="B3356" s="7" t="str">
        <f>IF(总支出!B3356="","",总支出!B3356)</f>
        <v/>
      </c>
      <c r="C3356" s="6" t="str">
        <f t="shared" si="364"/>
        <v/>
      </c>
      <c r="D3356" s="6" t="str">
        <f>IF(总支出!C3356="","",总支出!C3356)</f>
        <v/>
      </c>
      <c r="E3356" s="8" t="str">
        <f>IF(总支出!D3356="","",总支出!D3356)</f>
        <v/>
      </c>
      <c r="F3356" s="6" t="str">
        <f>IF(总支出!E3356="","",总支出!E3356)</f>
        <v/>
      </c>
      <c r="G3356" s="6" t="str">
        <f>IF(总支出!H3356="","",总支出!H3356)</f>
        <v/>
      </c>
      <c r="H3356" s="6" t="str">
        <f>IF(总支出!I3356="","自动",总支出!I3356)</f>
        <v>自动</v>
      </c>
      <c r="I3356" s="6" t="str">
        <f>IF(F3356="","",IFERROR(VLOOKUP(F3356,税费设置!$A$15:$B$27,2,FALSE),"含税不明"))</f>
        <v/>
      </c>
      <c r="J3356" s="6" t="str">
        <f t="shared" si="365"/>
        <v/>
      </c>
      <c r="K3356" s="6" t="str">
        <f>IF(AND(税费设置!$B$5="是",G3356="个人支出",J3356="应税"),"是","否")</f>
        <v>否</v>
      </c>
      <c r="L3356" s="8">
        <f t="shared" si="366"/>
        <v>0</v>
      </c>
      <c r="M3356" s="8">
        <f t="shared" si="367"/>
        <v>0</v>
      </c>
      <c r="N3356" s="8">
        <f t="shared" si="368"/>
        <v>0</v>
      </c>
      <c r="O3356" s="8">
        <f t="shared" si="369"/>
        <v>0</v>
      </c>
      <c r="P3356" s="8">
        <f>IF(K3356&lt;&gt;"是",0,IF(税费设置!$B$6="是",E3356/(1+税费设置!$B$10),E3356))</f>
        <v>0</v>
      </c>
      <c r="Q3356" s="8">
        <f>IF(K3356&lt;&gt;"是",0,P3356*税费设置!$B$8)</f>
        <v>0</v>
      </c>
      <c r="R3356" s="8">
        <f>IF(K3356&lt;&gt;"是",0,P3356*税费设置!$B$9)</f>
        <v>0</v>
      </c>
      <c r="S3356" s="8">
        <f t="shared" si="370"/>
        <v>0</v>
      </c>
    </row>
    <row r="3357" spans="1:19" ht="13.9">
      <c r="A3357" s="6" t="str">
        <f>IF(总支出!A3357="","",总支出!A3357)</f>
        <v/>
      </c>
      <c r="B3357" s="7" t="str">
        <f>IF(总支出!B3357="","",总支出!B3357)</f>
        <v/>
      </c>
      <c r="C3357" s="6" t="str">
        <f t="shared" si="364"/>
        <v/>
      </c>
      <c r="D3357" s="6" t="str">
        <f>IF(总支出!C3357="","",总支出!C3357)</f>
        <v/>
      </c>
      <c r="E3357" s="8" t="str">
        <f>IF(总支出!D3357="","",总支出!D3357)</f>
        <v/>
      </c>
      <c r="F3357" s="6" t="str">
        <f>IF(总支出!E3357="","",总支出!E3357)</f>
        <v/>
      </c>
      <c r="G3357" s="6" t="str">
        <f>IF(总支出!H3357="","",总支出!H3357)</f>
        <v/>
      </c>
      <c r="H3357" s="6" t="str">
        <f>IF(总支出!I3357="","自动",总支出!I3357)</f>
        <v>自动</v>
      </c>
      <c r="I3357" s="6" t="str">
        <f>IF(F3357="","",IFERROR(VLOOKUP(F3357,税费设置!$A$15:$B$27,2,FALSE),"含税不明"))</f>
        <v/>
      </c>
      <c r="J3357" s="6" t="str">
        <f t="shared" si="365"/>
        <v/>
      </c>
      <c r="K3357" s="6" t="str">
        <f>IF(AND(税费设置!$B$5="是",G3357="个人支出",J3357="应税"),"是","否")</f>
        <v>否</v>
      </c>
      <c r="L3357" s="8">
        <f t="shared" si="366"/>
        <v>0</v>
      </c>
      <c r="M3357" s="8">
        <f t="shared" si="367"/>
        <v>0</v>
      </c>
      <c r="N3357" s="8">
        <f t="shared" si="368"/>
        <v>0</v>
      </c>
      <c r="O3357" s="8">
        <f t="shared" si="369"/>
        <v>0</v>
      </c>
      <c r="P3357" s="8">
        <f>IF(K3357&lt;&gt;"是",0,IF(税费设置!$B$6="是",E3357/(1+税费设置!$B$10),E3357))</f>
        <v>0</v>
      </c>
      <c r="Q3357" s="8">
        <f>IF(K3357&lt;&gt;"是",0,P3357*税费设置!$B$8)</f>
        <v>0</v>
      </c>
      <c r="R3357" s="8">
        <f>IF(K3357&lt;&gt;"是",0,P3357*税费设置!$B$9)</f>
        <v>0</v>
      </c>
      <c r="S3357" s="8">
        <f t="shared" si="370"/>
        <v>0</v>
      </c>
    </row>
    <row r="3358" spans="1:19" ht="13.9">
      <c r="A3358" s="6" t="str">
        <f>IF(总支出!A3358="","",总支出!A3358)</f>
        <v/>
      </c>
      <c r="B3358" s="7" t="str">
        <f>IF(总支出!B3358="","",总支出!B3358)</f>
        <v/>
      </c>
      <c r="C3358" s="6" t="str">
        <f t="shared" si="364"/>
        <v/>
      </c>
      <c r="D3358" s="6" t="str">
        <f>IF(总支出!C3358="","",总支出!C3358)</f>
        <v/>
      </c>
      <c r="E3358" s="8" t="str">
        <f>IF(总支出!D3358="","",总支出!D3358)</f>
        <v/>
      </c>
      <c r="F3358" s="6" t="str">
        <f>IF(总支出!E3358="","",总支出!E3358)</f>
        <v/>
      </c>
      <c r="G3358" s="6" t="str">
        <f>IF(总支出!H3358="","",总支出!H3358)</f>
        <v/>
      </c>
      <c r="H3358" s="6" t="str">
        <f>IF(总支出!I3358="","自动",总支出!I3358)</f>
        <v>自动</v>
      </c>
      <c r="I3358" s="6" t="str">
        <f>IF(F3358="","",IFERROR(VLOOKUP(F3358,税费设置!$A$15:$B$27,2,FALSE),"含税不明"))</f>
        <v/>
      </c>
      <c r="J3358" s="6" t="str">
        <f t="shared" si="365"/>
        <v/>
      </c>
      <c r="K3358" s="6" t="str">
        <f>IF(AND(税费设置!$B$5="是",G3358="个人支出",J3358="应税"),"是","否")</f>
        <v>否</v>
      </c>
      <c r="L3358" s="8">
        <f t="shared" si="366"/>
        <v>0</v>
      </c>
      <c r="M3358" s="8">
        <f t="shared" si="367"/>
        <v>0</v>
      </c>
      <c r="N3358" s="8">
        <f t="shared" si="368"/>
        <v>0</v>
      </c>
      <c r="O3358" s="8">
        <f t="shared" si="369"/>
        <v>0</v>
      </c>
      <c r="P3358" s="8">
        <f>IF(K3358&lt;&gt;"是",0,IF(税费设置!$B$6="是",E3358/(1+税费设置!$B$10),E3358))</f>
        <v>0</v>
      </c>
      <c r="Q3358" s="8">
        <f>IF(K3358&lt;&gt;"是",0,P3358*税费设置!$B$8)</f>
        <v>0</v>
      </c>
      <c r="R3358" s="8">
        <f>IF(K3358&lt;&gt;"是",0,P3358*税费设置!$B$9)</f>
        <v>0</v>
      </c>
      <c r="S3358" s="8">
        <f t="shared" si="370"/>
        <v>0</v>
      </c>
    </row>
    <row r="3359" spans="1:19" ht="13.9">
      <c r="A3359" s="6" t="str">
        <f>IF(总支出!A3359="","",总支出!A3359)</f>
        <v/>
      </c>
      <c r="B3359" s="7" t="str">
        <f>IF(总支出!B3359="","",总支出!B3359)</f>
        <v/>
      </c>
      <c r="C3359" s="6" t="str">
        <f t="shared" si="364"/>
        <v/>
      </c>
      <c r="D3359" s="6" t="str">
        <f>IF(总支出!C3359="","",总支出!C3359)</f>
        <v/>
      </c>
      <c r="E3359" s="8" t="str">
        <f>IF(总支出!D3359="","",总支出!D3359)</f>
        <v/>
      </c>
      <c r="F3359" s="6" t="str">
        <f>IF(总支出!E3359="","",总支出!E3359)</f>
        <v/>
      </c>
      <c r="G3359" s="6" t="str">
        <f>IF(总支出!H3359="","",总支出!H3359)</f>
        <v/>
      </c>
      <c r="H3359" s="6" t="str">
        <f>IF(总支出!I3359="","自动",总支出!I3359)</f>
        <v>自动</v>
      </c>
      <c r="I3359" s="6" t="str">
        <f>IF(F3359="","",IFERROR(VLOOKUP(F3359,税费设置!$A$15:$B$27,2,FALSE),"含税不明"))</f>
        <v/>
      </c>
      <c r="J3359" s="6" t="str">
        <f t="shared" si="365"/>
        <v/>
      </c>
      <c r="K3359" s="6" t="str">
        <f>IF(AND(税费设置!$B$5="是",G3359="个人支出",J3359="应税"),"是","否")</f>
        <v>否</v>
      </c>
      <c r="L3359" s="8">
        <f t="shared" si="366"/>
        <v>0</v>
      </c>
      <c r="M3359" s="8">
        <f t="shared" si="367"/>
        <v>0</v>
      </c>
      <c r="N3359" s="8">
        <f t="shared" si="368"/>
        <v>0</v>
      </c>
      <c r="O3359" s="8">
        <f t="shared" si="369"/>
        <v>0</v>
      </c>
      <c r="P3359" s="8">
        <f>IF(K3359&lt;&gt;"是",0,IF(税费设置!$B$6="是",E3359/(1+税费设置!$B$10),E3359))</f>
        <v>0</v>
      </c>
      <c r="Q3359" s="8">
        <f>IF(K3359&lt;&gt;"是",0,P3359*税费设置!$B$8)</f>
        <v>0</v>
      </c>
      <c r="R3359" s="8">
        <f>IF(K3359&lt;&gt;"是",0,P3359*税费设置!$B$9)</f>
        <v>0</v>
      </c>
      <c r="S3359" s="8">
        <f t="shared" si="370"/>
        <v>0</v>
      </c>
    </row>
    <row r="3360" spans="1:19" ht="13.9">
      <c r="A3360" s="6" t="str">
        <f>IF(总支出!A3360="","",总支出!A3360)</f>
        <v/>
      </c>
      <c r="B3360" s="7" t="str">
        <f>IF(总支出!B3360="","",总支出!B3360)</f>
        <v/>
      </c>
      <c r="C3360" s="6" t="str">
        <f t="shared" si="364"/>
        <v/>
      </c>
      <c r="D3360" s="6" t="str">
        <f>IF(总支出!C3360="","",总支出!C3360)</f>
        <v/>
      </c>
      <c r="E3360" s="8" t="str">
        <f>IF(总支出!D3360="","",总支出!D3360)</f>
        <v/>
      </c>
      <c r="F3360" s="6" t="str">
        <f>IF(总支出!E3360="","",总支出!E3360)</f>
        <v/>
      </c>
      <c r="G3360" s="6" t="str">
        <f>IF(总支出!H3360="","",总支出!H3360)</f>
        <v/>
      </c>
      <c r="H3360" s="6" t="str">
        <f>IF(总支出!I3360="","自动",总支出!I3360)</f>
        <v>自动</v>
      </c>
      <c r="I3360" s="6" t="str">
        <f>IF(F3360="","",IFERROR(VLOOKUP(F3360,税费设置!$A$15:$B$27,2,FALSE),"含税不明"))</f>
        <v/>
      </c>
      <c r="J3360" s="6" t="str">
        <f t="shared" si="365"/>
        <v/>
      </c>
      <c r="K3360" s="6" t="str">
        <f>IF(AND(税费设置!$B$5="是",G3360="个人支出",J3360="应税"),"是","否")</f>
        <v>否</v>
      </c>
      <c r="L3360" s="8">
        <f t="shared" si="366"/>
        <v>0</v>
      </c>
      <c r="M3360" s="8">
        <f t="shared" si="367"/>
        <v>0</v>
      </c>
      <c r="N3360" s="8">
        <f t="shared" si="368"/>
        <v>0</v>
      </c>
      <c r="O3360" s="8">
        <f t="shared" si="369"/>
        <v>0</v>
      </c>
      <c r="P3360" s="8">
        <f>IF(K3360&lt;&gt;"是",0,IF(税费设置!$B$6="是",E3360/(1+税费设置!$B$10),E3360))</f>
        <v>0</v>
      </c>
      <c r="Q3360" s="8">
        <f>IF(K3360&lt;&gt;"是",0,P3360*税费设置!$B$8)</f>
        <v>0</v>
      </c>
      <c r="R3360" s="8">
        <f>IF(K3360&lt;&gt;"是",0,P3360*税费设置!$B$9)</f>
        <v>0</v>
      </c>
      <c r="S3360" s="8">
        <f t="shared" si="370"/>
        <v>0</v>
      </c>
    </row>
    <row r="3361" spans="1:19" ht="13.9">
      <c r="A3361" s="6" t="str">
        <f>IF(总支出!A3361="","",总支出!A3361)</f>
        <v/>
      </c>
      <c r="B3361" s="7" t="str">
        <f>IF(总支出!B3361="","",总支出!B3361)</f>
        <v/>
      </c>
      <c r="C3361" s="6" t="str">
        <f t="shared" si="364"/>
        <v/>
      </c>
      <c r="D3361" s="6" t="str">
        <f>IF(总支出!C3361="","",总支出!C3361)</f>
        <v/>
      </c>
      <c r="E3361" s="8" t="str">
        <f>IF(总支出!D3361="","",总支出!D3361)</f>
        <v/>
      </c>
      <c r="F3361" s="6" t="str">
        <f>IF(总支出!E3361="","",总支出!E3361)</f>
        <v/>
      </c>
      <c r="G3361" s="6" t="str">
        <f>IF(总支出!H3361="","",总支出!H3361)</f>
        <v/>
      </c>
      <c r="H3361" s="6" t="str">
        <f>IF(总支出!I3361="","自动",总支出!I3361)</f>
        <v>自动</v>
      </c>
      <c r="I3361" s="6" t="str">
        <f>IF(F3361="","",IFERROR(VLOOKUP(F3361,税费设置!$A$15:$B$27,2,FALSE),"含税不明"))</f>
        <v/>
      </c>
      <c r="J3361" s="6" t="str">
        <f t="shared" si="365"/>
        <v/>
      </c>
      <c r="K3361" s="6" t="str">
        <f>IF(AND(税费设置!$B$5="是",G3361="个人支出",J3361="应税"),"是","否")</f>
        <v>否</v>
      </c>
      <c r="L3361" s="8">
        <f t="shared" si="366"/>
        <v>0</v>
      </c>
      <c r="M3361" s="8">
        <f t="shared" si="367"/>
        <v>0</v>
      </c>
      <c r="N3361" s="8">
        <f t="shared" si="368"/>
        <v>0</v>
      </c>
      <c r="O3361" s="8">
        <f t="shared" si="369"/>
        <v>0</v>
      </c>
      <c r="P3361" s="8">
        <f>IF(K3361&lt;&gt;"是",0,IF(税费设置!$B$6="是",E3361/(1+税费设置!$B$10),E3361))</f>
        <v>0</v>
      </c>
      <c r="Q3361" s="8">
        <f>IF(K3361&lt;&gt;"是",0,P3361*税费设置!$B$8)</f>
        <v>0</v>
      </c>
      <c r="R3361" s="8">
        <f>IF(K3361&lt;&gt;"是",0,P3361*税费设置!$B$9)</f>
        <v>0</v>
      </c>
      <c r="S3361" s="8">
        <f t="shared" si="370"/>
        <v>0</v>
      </c>
    </row>
    <row r="3362" spans="1:19" ht="13.9">
      <c r="A3362" s="6" t="str">
        <f>IF(总支出!A3362="","",总支出!A3362)</f>
        <v/>
      </c>
      <c r="B3362" s="7" t="str">
        <f>IF(总支出!B3362="","",总支出!B3362)</f>
        <v/>
      </c>
      <c r="C3362" s="6" t="str">
        <f t="shared" si="364"/>
        <v/>
      </c>
      <c r="D3362" s="6" t="str">
        <f>IF(总支出!C3362="","",总支出!C3362)</f>
        <v/>
      </c>
      <c r="E3362" s="8" t="str">
        <f>IF(总支出!D3362="","",总支出!D3362)</f>
        <v/>
      </c>
      <c r="F3362" s="6" t="str">
        <f>IF(总支出!E3362="","",总支出!E3362)</f>
        <v/>
      </c>
      <c r="G3362" s="6" t="str">
        <f>IF(总支出!H3362="","",总支出!H3362)</f>
        <v/>
      </c>
      <c r="H3362" s="6" t="str">
        <f>IF(总支出!I3362="","自动",总支出!I3362)</f>
        <v>自动</v>
      </c>
      <c r="I3362" s="6" t="str">
        <f>IF(F3362="","",IFERROR(VLOOKUP(F3362,税费设置!$A$15:$B$27,2,FALSE),"含税不明"))</f>
        <v/>
      </c>
      <c r="J3362" s="6" t="str">
        <f t="shared" si="365"/>
        <v/>
      </c>
      <c r="K3362" s="6" t="str">
        <f>IF(AND(税费设置!$B$5="是",G3362="个人支出",J3362="应税"),"是","否")</f>
        <v>否</v>
      </c>
      <c r="L3362" s="8">
        <f t="shared" si="366"/>
        <v>0</v>
      </c>
      <c r="M3362" s="8">
        <f t="shared" si="367"/>
        <v>0</v>
      </c>
      <c r="N3362" s="8">
        <f t="shared" si="368"/>
        <v>0</v>
      </c>
      <c r="O3362" s="8">
        <f t="shared" si="369"/>
        <v>0</v>
      </c>
      <c r="P3362" s="8">
        <f>IF(K3362&lt;&gt;"是",0,IF(税费设置!$B$6="是",E3362/(1+税费设置!$B$10),E3362))</f>
        <v>0</v>
      </c>
      <c r="Q3362" s="8">
        <f>IF(K3362&lt;&gt;"是",0,P3362*税费设置!$B$8)</f>
        <v>0</v>
      </c>
      <c r="R3362" s="8">
        <f>IF(K3362&lt;&gt;"是",0,P3362*税费设置!$B$9)</f>
        <v>0</v>
      </c>
      <c r="S3362" s="8">
        <f t="shared" si="370"/>
        <v>0</v>
      </c>
    </row>
    <row r="3363" spans="1:19" ht="13.9">
      <c r="A3363" s="6" t="str">
        <f>IF(总支出!A3363="","",总支出!A3363)</f>
        <v/>
      </c>
      <c r="B3363" s="7" t="str">
        <f>IF(总支出!B3363="","",总支出!B3363)</f>
        <v/>
      </c>
      <c r="C3363" s="6" t="str">
        <f t="shared" si="364"/>
        <v/>
      </c>
      <c r="D3363" s="6" t="str">
        <f>IF(总支出!C3363="","",总支出!C3363)</f>
        <v/>
      </c>
      <c r="E3363" s="8" t="str">
        <f>IF(总支出!D3363="","",总支出!D3363)</f>
        <v/>
      </c>
      <c r="F3363" s="6" t="str">
        <f>IF(总支出!E3363="","",总支出!E3363)</f>
        <v/>
      </c>
      <c r="G3363" s="6" t="str">
        <f>IF(总支出!H3363="","",总支出!H3363)</f>
        <v/>
      </c>
      <c r="H3363" s="6" t="str">
        <f>IF(总支出!I3363="","自动",总支出!I3363)</f>
        <v>自动</v>
      </c>
      <c r="I3363" s="6" t="str">
        <f>IF(F3363="","",IFERROR(VLOOKUP(F3363,税费设置!$A$15:$B$27,2,FALSE),"含税不明"))</f>
        <v/>
      </c>
      <c r="J3363" s="6" t="str">
        <f t="shared" si="365"/>
        <v/>
      </c>
      <c r="K3363" s="6" t="str">
        <f>IF(AND(税费设置!$B$5="是",G3363="个人支出",J3363="应税"),"是","否")</f>
        <v>否</v>
      </c>
      <c r="L3363" s="8">
        <f t="shared" si="366"/>
        <v>0</v>
      </c>
      <c r="M3363" s="8">
        <f t="shared" si="367"/>
        <v>0</v>
      </c>
      <c r="N3363" s="8">
        <f t="shared" si="368"/>
        <v>0</v>
      </c>
      <c r="O3363" s="8">
        <f t="shared" si="369"/>
        <v>0</v>
      </c>
      <c r="P3363" s="8">
        <f>IF(K3363&lt;&gt;"是",0,IF(税费设置!$B$6="是",E3363/(1+税费设置!$B$10),E3363))</f>
        <v>0</v>
      </c>
      <c r="Q3363" s="8">
        <f>IF(K3363&lt;&gt;"是",0,P3363*税费设置!$B$8)</f>
        <v>0</v>
      </c>
      <c r="R3363" s="8">
        <f>IF(K3363&lt;&gt;"是",0,P3363*税费设置!$B$9)</f>
        <v>0</v>
      </c>
      <c r="S3363" s="8">
        <f t="shared" si="370"/>
        <v>0</v>
      </c>
    </row>
    <row r="3364" spans="1:19" ht="13.9">
      <c r="A3364" s="6" t="str">
        <f>IF(总支出!A3364="","",总支出!A3364)</f>
        <v/>
      </c>
      <c r="B3364" s="7" t="str">
        <f>IF(总支出!B3364="","",总支出!B3364)</f>
        <v/>
      </c>
      <c r="C3364" s="6" t="str">
        <f t="shared" si="364"/>
        <v/>
      </c>
      <c r="D3364" s="6" t="str">
        <f>IF(总支出!C3364="","",总支出!C3364)</f>
        <v/>
      </c>
      <c r="E3364" s="8" t="str">
        <f>IF(总支出!D3364="","",总支出!D3364)</f>
        <v/>
      </c>
      <c r="F3364" s="6" t="str">
        <f>IF(总支出!E3364="","",总支出!E3364)</f>
        <v/>
      </c>
      <c r="G3364" s="6" t="str">
        <f>IF(总支出!H3364="","",总支出!H3364)</f>
        <v/>
      </c>
      <c r="H3364" s="6" t="str">
        <f>IF(总支出!I3364="","自动",总支出!I3364)</f>
        <v>自动</v>
      </c>
      <c r="I3364" s="6" t="str">
        <f>IF(F3364="","",IFERROR(VLOOKUP(F3364,税费设置!$A$15:$B$27,2,FALSE),"含税不明"))</f>
        <v/>
      </c>
      <c r="J3364" s="6" t="str">
        <f t="shared" si="365"/>
        <v/>
      </c>
      <c r="K3364" s="6" t="str">
        <f>IF(AND(税费设置!$B$5="是",G3364="个人支出",J3364="应税"),"是","否")</f>
        <v>否</v>
      </c>
      <c r="L3364" s="8">
        <f t="shared" si="366"/>
        <v>0</v>
      </c>
      <c r="M3364" s="8">
        <f t="shared" si="367"/>
        <v>0</v>
      </c>
      <c r="N3364" s="8">
        <f t="shared" si="368"/>
        <v>0</v>
      </c>
      <c r="O3364" s="8">
        <f t="shared" si="369"/>
        <v>0</v>
      </c>
      <c r="P3364" s="8">
        <f>IF(K3364&lt;&gt;"是",0,IF(税费设置!$B$6="是",E3364/(1+税费设置!$B$10),E3364))</f>
        <v>0</v>
      </c>
      <c r="Q3364" s="8">
        <f>IF(K3364&lt;&gt;"是",0,P3364*税费设置!$B$8)</f>
        <v>0</v>
      </c>
      <c r="R3364" s="8">
        <f>IF(K3364&lt;&gt;"是",0,P3364*税费设置!$B$9)</f>
        <v>0</v>
      </c>
      <c r="S3364" s="8">
        <f t="shared" si="370"/>
        <v>0</v>
      </c>
    </row>
    <row r="3365" spans="1:19" ht="13.9">
      <c r="A3365" s="6" t="str">
        <f>IF(总支出!A3365="","",总支出!A3365)</f>
        <v/>
      </c>
      <c r="B3365" s="7" t="str">
        <f>IF(总支出!B3365="","",总支出!B3365)</f>
        <v/>
      </c>
      <c r="C3365" s="6" t="str">
        <f t="shared" si="364"/>
        <v/>
      </c>
      <c r="D3365" s="6" t="str">
        <f>IF(总支出!C3365="","",总支出!C3365)</f>
        <v/>
      </c>
      <c r="E3365" s="8" t="str">
        <f>IF(总支出!D3365="","",总支出!D3365)</f>
        <v/>
      </c>
      <c r="F3365" s="6" t="str">
        <f>IF(总支出!E3365="","",总支出!E3365)</f>
        <v/>
      </c>
      <c r="G3365" s="6" t="str">
        <f>IF(总支出!H3365="","",总支出!H3365)</f>
        <v/>
      </c>
      <c r="H3365" s="6" t="str">
        <f>IF(总支出!I3365="","自动",总支出!I3365)</f>
        <v>自动</v>
      </c>
      <c r="I3365" s="6" t="str">
        <f>IF(F3365="","",IFERROR(VLOOKUP(F3365,税费设置!$A$15:$B$27,2,FALSE),"含税不明"))</f>
        <v/>
      </c>
      <c r="J3365" s="6" t="str">
        <f t="shared" si="365"/>
        <v/>
      </c>
      <c r="K3365" s="6" t="str">
        <f>IF(AND(税费设置!$B$5="是",G3365="个人支出",J3365="应税"),"是","否")</f>
        <v>否</v>
      </c>
      <c r="L3365" s="8">
        <f t="shared" si="366"/>
        <v>0</v>
      </c>
      <c r="M3365" s="8">
        <f t="shared" si="367"/>
        <v>0</v>
      </c>
      <c r="N3365" s="8">
        <f t="shared" si="368"/>
        <v>0</v>
      </c>
      <c r="O3365" s="8">
        <f t="shared" si="369"/>
        <v>0</v>
      </c>
      <c r="P3365" s="8">
        <f>IF(K3365&lt;&gt;"是",0,IF(税费设置!$B$6="是",E3365/(1+税费设置!$B$10),E3365))</f>
        <v>0</v>
      </c>
      <c r="Q3365" s="8">
        <f>IF(K3365&lt;&gt;"是",0,P3365*税费设置!$B$8)</f>
        <v>0</v>
      </c>
      <c r="R3365" s="8">
        <f>IF(K3365&lt;&gt;"是",0,P3365*税费设置!$B$9)</f>
        <v>0</v>
      </c>
      <c r="S3365" s="8">
        <f t="shared" si="370"/>
        <v>0</v>
      </c>
    </row>
    <row r="3366" spans="1:19" ht="13.9">
      <c r="A3366" s="6" t="str">
        <f>IF(总支出!A3366="","",总支出!A3366)</f>
        <v/>
      </c>
      <c r="B3366" s="7" t="str">
        <f>IF(总支出!B3366="","",总支出!B3366)</f>
        <v/>
      </c>
      <c r="C3366" s="6" t="str">
        <f t="shared" si="364"/>
        <v/>
      </c>
      <c r="D3366" s="6" t="str">
        <f>IF(总支出!C3366="","",总支出!C3366)</f>
        <v/>
      </c>
      <c r="E3366" s="8" t="str">
        <f>IF(总支出!D3366="","",总支出!D3366)</f>
        <v/>
      </c>
      <c r="F3366" s="6" t="str">
        <f>IF(总支出!E3366="","",总支出!E3366)</f>
        <v/>
      </c>
      <c r="G3366" s="6" t="str">
        <f>IF(总支出!H3366="","",总支出!H3366)</f>
        <v/>
      </c>
      <c r="H3366" s="6" t="str">
        <f>IF(总支出!I3366="","自动",总支出!I3366)</f>
        <v>自动</v>
      </c>
      <c r="I3366" s="6" t="str">
        <f>IF(F3366="","",IFERROR(VLOOKUP(F3366,税费设置!$A$15:$B$27,2,FALSE),"含税不明"))</f>
        <v/>
      </c>
      <c r="J3366" s="6" t="str">
        <f t="shared" si="365"/>
        <v/>
      </c>
      <c r="K3366" s="6" t="str">
        <f>IF(AND(税费设置!$B$5="是",G3366="个人支出",J3366="应税"),"是","否")</f>
        <v>否</v>
      </c>
      <c r="L3366" s="8">
        <f t="shared" si="366"/>
        <v>0</v>
      </c>
      <c r="M3366" s="8">
        <f t="shared" si="367"/>
        <v>0</v>
      </c>
      <c r="N3366" s="8">
        <f t="shared" si="368"/>
        <v>0</v>
      </c>
      <c r="O3366" s="8">
        <f t="shared" si="369"/>
        <v>0</v>
      </c>
      <c r="P3366" s="8">
        <f>IF(K3366&lt;&gt;"是",0,IF(税费设置!$B$6="是",E3366/(1+税费设置!$B$10),E3366))</f>
        <v>0</v>
      </c>
      <c r="Q3366" s="8">
        <f>IF(K3366&lt;&gt;"是",0,P3366*税费设置!$B$8)</f>
        <v>0</v>
      </c>
      <c r="R3366" s="8">
        <f>IF(K3366&lt;&gt;"是",0,P3366*税费设置!$B$9)</f>
        <v>0</v>
      </c>
      <c r="S3366" s="8">
        <f t="shared" si="370"/>
        <v>0</v>
      </c>
    </row>
    <row r="3367" spans="1:19" ht="13.9">
      <c r="A3367" s="6" t="str">
        <f>IF(总支出!A3367="","",总支出!A3367)</f>
        <v/>
      </c>
      <c r="B3367" s="7" t="str">
        <f>IF(总支出!B3367="","",总支出!B3367)</f>
        <v/>
      </c>
      <c r="C3367" s="6" t="str">
        <f t="shared" si="364"/>
        <v/>
      </c>
      <c r="D3367" s="6" t="str">
        <f>IF(总支出!C3367="","",总支出!C3367)</f>
        <v/>
      </c>
      <c r="E3367" s="8" t="str">
        <f>IF(总支出!D3367="","",总支出!D3367)</f>
        <v/>
      </c>
      <c r="F3367" s="6" t="str">
        <f>IF(总支出!E3367="","",总支出!E3367)</f>
        <v/>
      </c>
      <c r="G3367" s="6" t="str">
        <f>IF(总支出!H3367="","",总支出!H3367)</f>
        <v/>
      </c>
      <c r="H3367" s="6" t="str">
        <f>IF(总支出!I3367="","自动",总支出!I3367)</f>
        <v>自动</v>
      </c>
      <c r="I3367" s="6" t="str">
        <f>IF(F3367="","",IFERROR(VLOOKUP(F3367,税费设置!$A$15:$B$27,2,FALSE),"含税不明"))</f>
        <v/>
      </c>
      <c r="J3367" s="6" t="str">
        <f t="shared" si="365"/>
        <v/>
      </c>
      <c r="K3367" s="6" t="str">
        <f>IF(AND(税费设置!$B$5="是",G3367="个人支出",J3367="应税"),"是","否")</f>
        <v>否</v>
      </c>
      <c r="L3367" s="8">
        <f t="shared" si="366"/>
        <v>0</v>
      </c>
      <c r="M3367" s="8">
        <f t="shared" si="367"/>
        <v>0</v>
      </c>
      <c r="N3367" s="8">
        <f t="shared" si="368"/>
        <v>0</v>
      </c>
      <c r="O3367" s="8">
        <f t="shared" si="369"/>
        <v>0</v>
      </c>
      <c r="P3367" s="8">
        <f>IF(K3367&lt;&gt;"是",0,IF(税费设置!$B$6="是",E3367/(1+税费设置!$B$10),E3367))</f>
        <v>0</v>
      </c>
      <c r="Q3367" s="8">
        <f>IF(K3367&lt;&gt;"是",0,P3367*税费设置!$B$8)</f>
        <v>0</v>
      </c>
      <c r="R3367" s="8">
        <f>IF(K3367&lt;&gt;"是",0,P3367*税费设置!$B$9)</f>
        <v>0</v>
      </c>
      <c r="S3367" s="8">
        <f t="shared" si="370"/>
        <v>0</v>
      </c>
    </row>
    <row r="3368" spans="1:19" ht="13.9">
      <c r="A3368" s="6" t="str">
        <f>IF(总支出!A3368="","",总支出!A3368)</f>
        <v/>
      </c>
      <c r="B3368" s="7" t="str">
        <f>IF(总支出!B3368="","",总支出!B3368)</f>
        <v/>
      </c>
      <c r="C3368" s="6" t="str">
        <f t="shared" si="364"/>
        <v/>
      </c>
      <c r="D3368" s="6" t="str">
        <f>IF(总支出!C3368="","",总支出!C3368)</f>
        <v/>
      </c>
      <c r="E3368" s="8" t="str">
        <f>IF(总支出!D3368="","",总支出!D3368)</f>
        <v/>
      </c>
      <c r="F3368" s="6" t="str">
        <f>IF(总支出!E3368="","",总支出!E3368)</f>
        <v/>
      </c>
      <c r="G3368" s="6" t="str">
        <f>IF(总支出!H3368="","",总支出!H3368)</f>
        <v/>
      </c>
      <c r="H3368" s="6" t="str">
        <f>IF(总支出!I3368="","自动",总支出!I3368)</f>
        <v>自动</v>
      </c>
      <c r="I3368" s="6" t="str">
        <f>IF(F3368="","",IFERROR(VLOOKUP(F3368,税费设置!$A$15:$B$27,2,FALSE),"含税不明"))</f>
        <v/>
      </c>
      <c r="J3368" s="6" t="str">
        <f t="shared" si="365"/>
        <v/>
      </c>
      <c r="K3368" s="6" t="str">
        <f>IF(AND(税费设置!$B$5="是",G3368="个人支出",J3368="应税"),"是","否")</f>
        <v>否</v>
      </c>
      <c r="L3368" s="8">
        <f t="shared" si="366"/>
        <v>0</v>
      </c>
      <c r="M3368" s="8">
        <f t="shared" si="367"/>
        <v>0</v>
      </c>
      <c r="N3368" s="8">
        <f t="shared" si="368"/>
        <v>0</v>
      </c>
      <c r="O3368" s="8">
        <f t="shared" si="369"/>
        <v>0</v>
      </c>
      <c r="P3368" s="8">
        <f>IF(K3368&lt;&gt;"是",0,IF(税费设置!$B$6="是",E3368/(1+税费设置!$B$10),E3368))</f>
        <v>0</v>
      </c>
      <c r="Q3368" s="8">
        <f>IF(K3368&lt;&gt;"是",0,P3368*税费设置!$B$8)</f>
        <v>0</v>
      </c>
      <c r="R3368" s="8">
        <f>IF(K3368&lt;&gt;"是",0,P3368*税费设置!$B$9)</f>
        <v>0</v>
      </c>
      <c r="S3368" s="8">
        <f t="shared" si="370"/>
        <v>0</v>
      </c>
    </row>
    <row r="3369" spans="1:19" ht="13.9">
      <c r="A3369" s="6" t="str">
        <f>IF(总支出!A3369="","",总支出!A3369)</f>
        <v/>
      </c>
      <c r="B3369" s="7" t="str">
        <f>IF(总支出!B3369="","",总支出!B3369)</f>
        <v/>
      </c>
      <c r="C3369" s="6" t="str">
        <f t="shared" si="364"/>
        <v/>
      </c>
      <c r="D3369" s="6" t="str">
        <f>IF(总支出!C3369="","",总支出!C3369)</f>
        <v/>
      </c>
      <c r="E3369" s="8" t="str">
        <f>IF(总支出!D3369="","",总支出!D3369)</f>
        <v/>
      </c>
      <c r="F3369" s="6" t="str">
        <f>IF(总支出!E3369="","",总支出!E3369)</f>
        <v/>
      </c>
      <c r="G3369" s="6" t="str">
        <f>IF(总支出!H3369="","",总支出!H3369)</f>
        <v/>
      </c>
      <c r="H3369" s="6" t="str">
        <f>IF(总支出!I3369="","自动",总支出!I3369)</f>
        <v>自动</v>
      </c>
      <c r="I3369" s="6" t="str">
        <f>IF(F3369="","",IFERROR(VLOOKUP(F3369,税费设置!$A$15:$B$27,2,FALSE),"含税不明"))</f>
        <v/>
      </c>
      <c r="J3369" s="6" t="str">
        <f t="shared" si="365"/>
        <v/>
      </c>
      <c r="K3369" s="6" t="str">
        <f>IF(AND(税费设置!$B$5="是",G3369="个人支出",J3369="应税"),"是","否")</f>
        <v>否</v>
      </c>
      <c r="L3369" s="8">
        <f t="shared" si="366"/>
        <v>0</v>
      </c>
      <c r="M3369" s="8">
        <f t="shared" si="367"/>
        <v>0</v>
      </c>
      <c r="N3369" s="8">
        <f t="shared" si="368"/>
        <v>0</v>
      </c>
      <c r="O3369" s="8">
        <f t="shared" si="369"/>
        <v>0</v>
      </c>
      <c r="P3369" s="8">
        <f>IF(K3369&lt;&gt;"是",0,IF(税费设置!$B$6="是",E3369/(1+税费设置!$B$10),E3369))</f>
        <v>0</v>
      </c>
      <c r="Q3369" s="8">
        <f>IF(K3369&lt;&gt;"是",0,P3369*税费设置!$B$8)</f>
        <v>0</v>
      </c>
      <c r="R3369" s="8">
        <f>IF(K3369&lt;&gt;"是",0,P3369*税费设置!$B$9)</f>
        <v>0</v>
      </c>
      <c r="S3369" s="8">
        <f t="shared" si="370"/>
        <v>0</v>
      </c>
    </row>
    <row r="3370" spans="1:19" ht="13.9">
      <c r="A3370" s="6" t="str">
        <f>IF(总支出!A3370="","",总支出!A3370)</f>
        <v/>
      </c>
      <c r="B3370" s="7" t="str">
        <f>IF(总支出!B3370="","",总支出!B3370)</f>
        <v/>
      </c>
      <c r="C3370" s="6" t="str">
        <f t="shared" si="364"/>
        <v/>
      </c>
      <c r="D3370" s="6" t="str">
        <f>IF(总支出!C3370="","",总支出!C3370)</f>
        <v/>
      </c>
      <c r="E3370" s="8" t="str">
        <f>IF(总支出!D3370="","",总支出!D3370)</f>
        <v/>
      </c>
      <c r="F3370" s="6" t="str">
        <f>IF(总支出!E3370="","",总支出!E3370)</f>
        <v/>
      </c>
      <c r="G3370" s="6" t="str">
        <f>IF(总支出!H3370="","",总支出!H3370)</f>
        <v/>
      </c>
      <c r="H3370" s="6" t="str">
        <f>IF(总支出!I3370="","自动",总支出!I3370)</f>
        <v>自动</v>
      </c>
      <c r="I3370" s="6" t="str">
        <f>IF(F3370="","",IFERROR(VLOOKUP(F3370,税费设置!$A$15:$B$27,2,FALSE),"含税不明"))</f>
        <v/>
      </c>
      <c r="J3370" s="6" t="str">
        <f t="shared" si="365"/>
        <v/>
      </c>
      <c r="K3370" s="6" t="str">
        <f>IF(AND(税费设置!$B$5="是",G3370="个人支出",J3370="应税"),"是","否")</f>
        <v>否</v>
      </c>
      <c r="L3370" s="8">
        <f t="shared" si="366"/>
        <v>0</v>
      </c>
      <c r="M3370" s="8">
        <f t="shared" si="367"/>
        <v>0</v>
      </c>
      <c r="N3370" s="8">
        <f t="shared" si="368"/>
        <v>0</v>
      </c>
      <c r="O3370" s="8">
        <f t="shared" si="369"/>
        <v>0</v>
      </c>
      <c r="P3370" s="8">
        <f>IF(K3370&lt;&gt;"是",0,IF(税费设置!$B$6="是",E3370/(1+税费设置!$B$10),E3370))</f>
        <v>0</v>
      </c>
      <c r="Q3370" s="8">
        <f>IF(K3370&lt;&gt;"是",0,P3370*税费设置!$B$8)</f>
        <v>0</v>
      </c>
      <c r="R3370" s="8">
        <f>IF(K3370&lt;&gt;"是",0,P3370*税费设置!$B$9)</f>
        <v>0</v>
      </c>
      <c r="S3370" s="8">
        <f t="shared" si="370"/>
        <v>0</v>
      </c>
    </row>
    <row r="3371" spans="1:19" ht="13.9">
      <c r="A3371" s="6" t="str">
        <f>IF(总支出!A3371="","",总支出!A3371)</f>
        <v/>
      </c>
      <c r="B3371" s="7" t="str">
        <f>IF(总支出!B3371="","",总支出!B3371)</f>
        <v/>
      </c>
      <c r="C3371" s="6" t="str">
        <f t="shared" si="364"/>
        <v/>
      </c>
      <c r="D3371" s="6" t="str">
        <f>IF(总支出!C3371="","",总支出!C3371)</f>
        <v/>
      </c>
      <c r="E3371" s="8" t="str">
        <f>IF(总支出!D3371="","",总支出!D3371)</f>
        <v/>
      </c>
      <c r="F3371" s="6" t="str">
        <f>IF(总支出!E3371="","",总支出!E3371)</f>
        <v/>
      </c>
      <c r="G3371" s="6" t="str">
        <f>IF(总支出!H3371="","",总支出!H3371)</f>
        <v/>
      </c>
      <c r="H3371" s="6" t="str">
        <f>IF(总支出!I3371="","自动",总支出!I3371)</f>
        <v>自动</v>
      </c>
      <c r="I3371" s="6" t="str">
        <f>IF(F3371="","",IFERROR(VLOOKUP(F3371,税费设置!$A$15:$B$27,2,FALSE),"含税不明"))</f>
        <v/>
      </c>
      <c r="J3371" s="6" t="str">
        <f t="shared" si="365"/>
        <v/>
      </c>
      <c r="K3371" s="6" t="str">
        <f>IF(AND(税费设置!$B$5="是",G3371="个人支出",J3371="应税"),"是","否")</f>
        <v>否</v>
      </c>
      <c r="L3371" s="8">
        <f t="shared" si="366"/>
        <v>0</v>
      </c>
      <c r="M3371" s="8">
        <f t="shared" si="367"/>
        <v>0</v>
      </c>
      <c r="N3371" s="8">
        <f t="shared" si="368"/>
        <v>0</v>
      </c>
      <c r="O3371" s="8">
        <f t="shared" si="369"/>
        <v>0</v>
      </c>
      <c r="P3371" s="8">
        <f>IF(K3371&lt;&gt;"是",0,IF(税费设置!$B$6="是",E3371/(1+税费设置!$B$10),E3371))</f>
        <v>0</v>
      </c>
      <c r="Q3371" s="8">
        <f>IF(K3371&lt;&gt;"是",0,P3371*税费设置!$B$8)</f>
        <v>0</v>
      </c>
      <c r="R3371" s="8">
        <f>IF(K3371&lt;&gt;"是",0,P3371*税费设置!$B$9)</f>
        <v>0</v>
      </c>
      <c r="S3371" s="8">
        <f t="shared" si="370"/>
        <v>0</v>
      </c>
    </row>
    <row r="3372" spans="1:19" ht="13.9">
      <c r="A3372" s="6" t="str">
        <f>IF(总支出!A3372="","",总支出!A3372)</f>
        <v/>
      </c>
      <c r="B3372" s="7" t="str">
        <f>IF(总支出!B3372="","",总支出!B3372)</f>
        <v/>
      </c>
      <c r="C3372" s="6" t="str">
        <f t="shared" si="364"/>
        <v/>
      </c>
      <c r="D3372" s="6" t="str">
        <f>IF(总支出!C3372="","",总支出!C3372)</f>
        <v/>
      </c>
      <c r="E3372" s="8" t="str">
        <f>IF(总支出!D3372="","",总支出!D3372)</f>
        <v/>
      </c>
      <c r="F3372" s="6" t="str">
        <f>IF(总支出!E3372="","",总支出!E3372)</f>
        <v/>
      </c>
      <c r="G3372" s="6" t="str">
        <f>IF(总支出!H3372="","",总支出!H3372)</f>
        <v/>
      </c>
      <c r="H3372" s="6" t="str">
        <f>IF(总支出!I3372="","自动",总支出!I3372)</f>
        <v>自动</v>
      </c>
      <c r="I3372" s="6" t="str">
        <f>IF(F3372="","",IFERROR(VLOOKUP(F3372,税费设置!$A$15:$B$27,2,FALSE),"含税不明"))</f>
        <v/>
      </c>
      <c r="J3372" s="6" t="str">
        <f t="shared" si="365"/>
        <v/>
      </c>
      <c r="K3372" s="6" t="str">
        <f>IF(AND(税费设置!$B$5="是",G3372="个人支出",J3372="应税"),"是","否")</f>
        <v>否</v>
      </c>
      <c r="L3372" s="8">
        <f t="shared" si="366"/>
        <v>0</v>
      </c>
      <c r="M3372" s="8">
        <f t="shared" si="367"/>
        <v>0</v>
      </c>
      <c r="N3372" s="8">
        <f t="shared" si="368"/>
        <v>0</v>
      </c>
      <c r="O3372" s="8">
        <f t="shared" si="369"/>
        <v>0</v>
      </c>
      <c r="P3372" s="8">
        <f>IF(K3372&lt;&gt;"是",0,IF(税费设置!$B$6="是",E3372/(1+税费设置!$B$10),E3372))</f>
        <v>0</v>
      </c>
      <c r="Q3372" s="8">
        <f>IF(K3372&lt;&gt;"是",0,P3372*税费设置!$B$8)</f>
        <v>0</v>
      </c>
      <c r="R3372" s="8">
        <f>IF(K3372&lt;&gt;"是",0,P3372*税费设置!$B$9)</f>
        <v>0</v>
      </c>
      <c r="S3372" s="8">
        <f t="shared" si="370"/>
        <v>0</v>
      </c>
    </row>
    <row r="3373" spans="1:19" ht="13.9">
      <c r="A3373" s="6" t="str">
        <f>IF(总支出!A3373="","",总支出!A3373)</f>
        <v/>
      </c>
      <c r="B3373" s="7" t="str">
        <f>IF(总支出!B3373="","",总支出!B3373)</f>
        <v/>
      </c>
      <c r="C3373" s="6" t="str">
        <f t="shared" si="364"/>
        <v/>
      </c>
      <c r="D3373" s="6" t="str">
        <f>IF(总支出!C3373="","",总支出!C3373)</f>
        <v/>
      </c>
      <c r="E3373" s="8" t="str">
        <f>IF(总支出!D3373="","",总支出!D3373)</f>
        <v/>
      </c>
      <c r="F3373" s="6" t="str">
        <f>IF(总支出!E3373="","",总支出!E3373)</f>
        <v/>
      </c>
      <c r="G3373" s="6" t="str">
        <f>IF(总支出!H3373="","",总支出!H3373)</f>
        <v/>
      </c>
      <c r="H3373" s="6" t="str">
        <f>IF(总支出!I3373="","自动",总支出!I3373)</f>
        <v>自动</v>
      </c>
      <c r="I3373" s="6" t="str">
        <f>IF(F3373="","",IFERROR(VLOOKUP(F3373,税费设置!$A$15:$B$27,2,FALSE),"含税不明"))</f>
        <v/>
      </c>
      <c r="J3373" s="6" t="str">
        <f t="shared" si="365"/>
        <v/>
      </c>
      <c r="K3373" s="6" t="str">
        <f>IF(AND(税费设置!$B$5="是",G3373="个人支出",J3373="应税"),"是","否")</f>
        <v>否</v>
      </c>
      <c r="L3373" s="8">
        <f t="shared" si="366"/>
        <v>0</v>
      </c>
      <c r="M3373" s="8">
        <f t="shared" si="367"/>
        <v>0</v>
      </c>
      <c r="N3373" s="8">
        <f t="shared" si="368"/>
        <v>0</v>
      </c>
      <c r="O3373" s="8">
        <f t="shared" si="369"/>
        <v>0</v>
      </c>
      <c r="P3373" s="8">
        <f>IF(K3373&lt;&gt;"是",0,IF(税费设置!$B$6="是",E3373/(1+税费设置!$B$10),E3373))</f>
        <v>0</v>
      </c>
      <c r="Q3373" s="8">
        <f>IF(K3373&lt;&gt;"是",0,P3373*税费设置!$B$8)</f>
        <v>0</v>
      </c>
      <c r="R3373" s="8">
        <f>IF(K3373&lt;&gt;"是",0,P3373*税费设置!$B$9)</f>
        <v>0</v>
      </c>
      <c r="S3373" s="8">
        <f t="shared" si="370"/>
        <v>0</v>
      </c>
    </row>
    <row r="3374" spans="1:19" ht="13.9">
      <c r="A3374" s="6" t="str">
        <f>IF(总支出!A3374="","",总支出!A3374)</f>
        <v/>
      </c>
      <c r="B3374" s="7" t="str">
        <f>IF(总支出!B3374="","",总支出!B3374)</f>
        <v/>
      </c>
      <c r="C3374" s="6" t="str">
        <f t="shared" si="364"/>
        <v/>
      </c>
      <c r="D3374" s="6" t="str">
        <f>IF(总支出!C3374="","",总支出!C3374)</f>
        <v/>
      </c>
      <c r="E3374" s="8" t="str">
        <f>IF(总支出!D3374="","",总支出!D3374)</f>
        <v/>
      </c>
      <c r="F3374" s="6" t="str">
        <f>IF(总支出!E3374="","",总支出!E3374)</f>
        <v/>
      </c>
      <c r="G3374" s="6" t="str">
        <f>IF(总支出!H3374="","",总支出!H3374)</f>
        <v/>
      </c>
      <c r="H3374" s="6" t="str">
        <f>IF(总支出!I3374="","自动",总支出!I3374)</f>
        <v>自动</v>
      </c>
      <c r="I3374" s="6" t="str">
        <f>IF(F3374="","",IFERROR(VLOOKUP(F3374,税费设置!$A$15:$B$27,2,FALSE),"含税不明"))</f>
        <v/>
      </c>
      <c r="J3374" s="6" t="str">
        <f t="shared" si="365"/>
        <v/>
      </c>
      <c r="K3374" s="6" t="str">
        <f>IF(AND(税费设置!$B$5="是",G3374="个人支出",J3374="应税"),"是","否")</f>
        <v>否</v>
      </c>
      <c r="L3374" s="8">
        <f t="shared" si="366"/>
        <v>0</v>
      </c>
      <c r="M3374" s="8">
        <f t="shared" si="367"/>
        <v>0</v>
      </c>
      <c r="N3374" s="8">
        <f t="shared" si="368"/>
        <v>0</v>
      </c>
      <c r="O3374" s="8">
        <f t="shared" si="369"/>
        <v>0</v>
      </c>
      <c r="P3374" s="8">
        <f>IF(K3374&lt;&gt;"是",0,IF(税费设置!$B$6="是",E3374/(1+税费设置!$B$10),E3374))</f>
        <v>0</v>
      </c>
      <c r="Q3374" s="8">
        <f>IF(K3374&lt;&gt;"是",0,P3374*税费设置!$B$8)</f>
        <v>0</v>
      </c>
      <c r="R3374" s="8">
        <f>IF(K3374&lt;&gt;"是",0,P3374*税费设置!$B$9)</f>
        <v>0</v>
      </c>
      <c r="S3374" s="8">
        <f t="shared" si="370"/>
        <v>0</v>
      </c>
    </row>
    <row r="3375" spans="1:19" ht="13.9">
      <c r="A3375" s="6" t="str">
        <f>IF(总支出!A3375="","",总支出!A3375)</f>
        <v/>
      </c>
      <c r="B3375" s="7" t="str">
        <f>IF(总支出!B3375="","",总支出!B3375)</f>
        <v/>
      </c>
      <c r="C3375" s="6" t="str">
        <f t="shared" si="364"/>
        <v/>
      </c>
      <c r="D3375" s="6" t="str">
        <f>IF(总支出!C3375="","",总支出!C3375)</f>
        <v/>
      </c>
      <c r="E3375" s="8" t="str">
        <f>IF(总支出!D3375="","",总支出!D3375)</f>
        <v/>
      </c>
      <c r="F3375" s="6" t="str">
        <f>IF(总支出!E3375="","",总支出!E3375)</f>
        <v/>
      </c>
      <c r="G3375" s="6" t="str">
        <f>IF(总支出!H3375="","",总支出!H3375)</f>
        <v/>
      </c>
      <c r="H3375" s="6" t="str">
        <f>IF(总支出!I3375="","自动",总支出!I3375)</f>
        <v>自动</v>
      </c>
      <c r="I3375" s="6" t="str">
        <f>IF(F3375="","",IFERROR(VLOOKUP(F3375,税费设置!$A$15:$B$27,2,FALSE),"含税不明"))</f>
        <v/>
      </c>
      <c r="J3375" s="6" t="str">
        <f t="shared" si="365"/>
        <v/>
      </c>
      <c r="K3375" s="6" t="str">
        <f>IF(AND(税费设置!$B$5="是",G3375="个人支出",J3375="应税"),"是","否")</f>
        <v>否</v>
      </c>
      <c r="L3375" s="8">
        <f t="shared" si="366"/>
        <v>0</v>
      </c>
      <c r="M3375" s="8">
        <f t="shared" si="367"/>
        <v>0</v>
      </c>
      <c r="N3375" s="8">
        <f t="shared" si="368"/>
        <v>0</v>
      </c>
      <c r="O3375" s="8">
        <f t="shared" si="369"/>
        <v>0</v>
      </c>
      <c r="P3375" s="8">
        <f>IF(K3375&lt;&gt;"是",0,IF(税费设置!$B$6="是",E3375/(1+税费设置!$B$10),E3375))</f>
        <v>0</v>
      </c>
      <c r="Q3375" s="8">
        <f>IF(K3375&lt;&gt;"是",0,P3375*税费设置!$B$8)</f>
        <v>0</v>
      </c>
      <c r="R3375" s="8">
        <f>IF(K3375&lt;&gt;"是",0,P3375*税费设置!$B$9)</f>
        <v>0</v>
      </c>
      <c r="S3375" s="8">
        <f t="shared" si="370"/>
        <v>0</v>
      </c>
    </row>
    <row r="3376" spans="1:19" ht="13.9">
      <c r="A3376" s="6" t="str">
        <f>IF(总支出!A3376="","",总支出!A3376)</f>
        <v/>
      </c>
      <c r="B3376" s="7" t="str">
        <f>IF(总支出!B3376="","",总支出!B3376)</f>
        <v/>
      </c>
      <c r="C3376" s="6" t="str">
        <f t="shared" si="364"/>
        <v/>
      </c>
      <c r="D3376" s="6" t="str">
        <f>IF(总支出!C3376="","",总支出!C3376)</f>
        <v/>
      </c>
      <c r="E3376" s="8" t="str">
        <f>IF(总支出!D3376="","",总支出!D3376)</f>
        <v/>
      </c>
      <c r="F3376" s="6" t="str">
        <f>IF(总支出!E3376="","",总支出!E3376)</f>
        <v/>
      </c>
      <c r="G3376" s="6" t="str">
        <f>IF(总支出!H3376="","",总支出!H3376)</f>
        <v/>
      </c>
      <c r="H3376" s="6" t="str">
        <f>IF(总支出!I3376="","自动",总支出!I3376)</f>
        <v>自动</v>
      </c>
      <c r="I3376" s="6" t="str">
        <f>IF(F3376="","",IFERROR(VLOOKUP(F3376,税费设置!$A$15:$B$27,2,FALSE),"含税不明"))</f>
        <v/>
      </c>
      <c r="J3376" s="6" t="str">
        <f t="shared" si="365"/>
        <v/>
      </c>
      <c r="K3376" s="6" t="str">
        <f>IF(AND(税费设置!$B$5="是",G3376="个人支出",J3376="应税"),"是","否")</f>
        <v>否</v>
      </c>
      <c r="L3376" s="8">
        <f t="shared" si="366"/>
        <v>0</v>
      </c>
      <c r="M3376" s="8">
        <f t="shared" si="367"/>
        <v>0</v>
      </c>
      <c r="N3376" s="8">
        <f t="shared" si="368"/>
        <v>0</v>
      </c>
      <c r="O3376" s="8">
        <f t="shared" si="369"/>
        <v>0</v>
      </c>
      <c r="P3376" s="8">
        <f>IF(K3376&lt;&gt;"是",0,IF(税费设置!$B$6="是",E3376/(1+税费设置!$B$10),E3376))</f>
        <v>0</v>
      </c>
      <c r="Q3376" s="8">
        <f>IF(K3376&lt;&gt;"是",0,P3376*税费设置!$B$8)</f>
        <v>0</v>
      </c>
      <c r="R3376" s="8">
        <f>IF(K3376&lt;&gt;"是",0,P3376*税费设置!$B$9)</f>
        <v>0</v>
      </c>
      <c r="S3376" s="8">
        <f t="shared" si="370"/>
        <v>0</v>
      </c>
    </row>
    <row r="3377" spans="1:19" ht="13.9">
      <c r="A3377" s="6" t="str">
        <f>IF(总支出!A3377="","",总支出!A3377)</f>
        <v/>
      </c>
      <c r="B3377" s="7" t="str">
        <f>IF(总支出!B3377="","",总支出!B3377)</f>
        <v/>
      </c>
      <c r="C3377" s="6" t="str">
        <f t="shared" si="364"/>
        <v/>
      </c>
      <c r="D3377" s="6" t="str">
        <f>IF(总支出!C3377="","",总支出!C3377)</f>
        <v/>
      </c>
      <c r="E3377" s="8" t="str">
        <f>IF(总支出!D3377="","",总支出!D3377)</f>
        <v/>
      </c>
      <c r="F3377" s="6" t="str">
        <f>IF(总支出!E3377="","",总支出!E3377)</f>
        <v/>
      </c>
      <c r="G3377" s="6" t="str">
        <f>IF(总支出!H3377="","",总支出!H3377)</f>
        <v/>
      </c>
      <c r="H3377" s="6" t="str">
        <f>IF(总支出!I3377="","自动",总支出!I3377)</f>
        <v>自动</v>
      </c>
      <c r="I3377" s="6" t="str">
        <f>IF(F3377="","",IFERROR(VLOOKUP(F3377,税费设置!$A$15:$B$27,2,FALSE),"含税不明"))</f>
        <v/>
      </c>
      <c r="J3377" s="6" t="str">
        <f t="shared" si="365"/>
        <v/>
      </c>
      <c r="K3377" s="6" t="str">
        <f>IF(AND(税费设置!$B$5="是",G3377="个人支出",J3377="应税"),"是","否")</f>
        <v>否</v>
      </c>
      <c r="L3377" s="8">
        <f t="shared" si="366"/>
        <v>0</v>
      </c>
      <c r="M3377" s="8">
        <f t="shared" si="367"/>
        <v>0</v>
      </c>
      <c r="N3377" s="8">
        <f t="shared" si="368"/>
        <v>0</v>
      </c>
      <c r="O3377" s="8">
        <f t="shared" si="369"/>
        <v>0</v>
      </c>
      <c r="P3377" s="8">
        <f>IF(K3377&lt;&gt;"是",0,IF(税费设置!$B$6="是",E3377/(1+税费设置!$B$10),E3377))</f>
        <v>0</v>
      </c>
      <c r="Q3377" s="8">
        <f>IF(K3377&lt;&gt;"是",0,P3377*税费设置!$B$8)</f>
        <v>0</v>
      </c>
      <c r="R3377" s="8">
        <f>IF(K3377&lt;&gt;"是",0,P3377*税费设置!$B$9)</f>
        <v>0</v>
      </c>
      <c r="S3377" s="8">
        <f t="shared" si="370"/>
        <v>0</v>
      </c>
    </row>
    <row r="3378" spans="1:19" ht="13.9">
      <c r="A3378" s="6" t="str">
        <f>IF(总支出!A3378="","",总支出!A3378)</f>
        <v/>
      </c>
      <c r="B3378" s="7" t="str">
        <f>IF(总支出!B3378="","",总支出!B3378)</f>
        <v/>
      </c>
      <c r="C3378" s="6" t="str">
        <f t="shared" si="364"/>
        <v/>
      </c>
      <c r="D3378" s="6" t="str">
        <f>IF(总支出!C3378="","",总支出!C3378)</f>
        <v/>
      </c>
      <c r="E3378" s="8" t="str">
        <f>IF(总支出!D3378="","",总支出!D3378)</f>
        <v/>
      </c>
      <c r="F3378" s="6" t="str">
        <f>IF(总支出!E3378="","",总支出!E3378)</f>
        <v/>
      </c>
      <c r="G3378" s="6" t="str">
        <f>IF(总支出!H3378="","",总支出!H3378)</f>
        <v/>
      </c>
      <c r="H3378" s="6" t="str">
        <f>IF(总支出!I3378="","自动",总支出!I3378)</f>
        <v>自动</v>
      </c>
      <c r="I3378" s="6" t="str">
        <f>IF(F3378="","",IFERROR(VLOOKUP(F3378,税费设置!$A$15:$B$27,2,FALSE),"含税不明"))</f>
        <v/>
      </c>
      <c r="J3378" s="6" t="str">
        <f t="shared" si="365"/>
        <v/>
      </c>
      <c r="K3378" s="6" t="str">
        <f>IF(AND(税费设置!$B$5="是",G3378="个人支出",J3378="应税"),"是","否")</f>
        <v>否</v>
      </c>
      <c r="L3378" s="8">
        <f t="shared" si="366"/>
        <v>0</v>
      </c>
      <c r="M3378" s="8">
        <f t="shared" si="367"/>
        <v>0</v>
      </c>
      <c r="N3378" s="8">
        <f t="shared" si="368"/>
        <v>0</v>
      </c>
      <c r="O3378" s="8">
        <f t="shared" si="369"/>
        <v>0</v>
      </c>
      <c r="P3378" s="8">
        <f>IF(K3378&lt;&gt;"是",0,IF(税费设置!$B$6="是",E3378/(1+税费设置!$B$10),E3378))</f>
        <v>0</v>
      </c>
      <c r="Q3378" s="8">
        <f>IF(K3378&lt;&gt;"是",0,P3378*税费设置!$B$8)</f>
        <v>0</v>
      </c>
      <c r="R3378" s="8">
        <f>IF(K3378&lt;&gt;"是",0,P3378*税费设置!$B$9)</f>
        <v>0</v>
      </c>
      <c r="S3378" s="8">
        <f t="shared" si="370"/>
        <v>0</v>
      </c>
    </row>
    <row r="3379" spans="1:19" ht="13.9">
      <c r="A3379" s="6" t="str">
        <f>IF(总支出!A3379="","",总支出!A3379)</f>
        <v/>
      </c>
      <c r="B3379" s="7" t="str">
        <f>IF(总支出!B3379="","",总支出!B3379)</f>
        <v/>
      </c>
      <c r="C3379" s="6" t="str">
        <f t="shared" si="364"/>
        <v/>
      </c>
      <c r="D3379" s="6" t="str">
        <f>IF(总支出!C3379="","",总支出!C3379)</f>
        <v/>
      </c>
      <c r="E3379" s="8" t="str">
        <f>IF(总支出!D3379="","",总支出!D3379)</f>
        <v/>
      </c>
      <c r="F3379" s="6" t="str">
        <f>IF(总支出!E3379="","",总支出!E3379)</f>
        <v/>
      </c>
      <c r="G3379" s="6" t="str">
        <f>IF(总支出!H3379="","",总支出!H3379)</f>
        <v/>
      </c>
      <c r="H3379" s="6" t="str">
        <f>IF(总支出!I3379="","自动",总支出!I3379)</f>
        <v>自动</v>
      </c>
      <c r="I3379" s="6" t="str">
        <f>IF(F3379="","",IFERROR(VLOOKUP(F3379,税费设置!$A$15:$B$27,2,FALSE),"含税不明"))</f>
        <v/>
      </c>
      <c r="J3379" s="6" t="str">
        <f t="shared" si="365"/>
        <v/>
      </c>
      <c r="K3379" s="6" t="str">
        <f>IF(AND(税费设置!$B$5="是",G3379="个人支出",J3379="应税"),"是","否")</f>
        <v>否</v>
      </c>
      <c r="L3379" s="8">
        <f t="shared" si="366"/>
        <v>0</v>
      </c>
      <c r="M3379" s="8">
        <f t="shared" si="367"/>
        <v>0</v>
      </c>
      <c r="N3379" s="8">
        <f t="shared" si="368"/>
        <v>0</v>
      </c>
      <c r="O3379" s="8">
        <f t="shared" si="369"/>
        <v>0</v>
      </c>
      <c r="P3379" s="8">
        <f>IF(K3379&lt;&gt;"是",0,IF(税费设置!$B$6="是",E3379/(1+税费设置!$B$10),E3379))</f>
        <v>0</v>
      </c>
      <c r="Q3379" s="8">
        <f>IF(K3379&lt;&gt;"是",0,P3379*税费设置!$B$8)</f>
        <v>0</v>
      </c>
      <c r="R3379" s="8">
        <f>IF(K3379&lt;&gt;"是",0,P3379*税费设置!$B$9)</f>
        <v>0</v>
      </c>
      <c r="S3379" s="8">
        <f t="shared" si="370"/>
        <v>0</v>
      </c>
    </row>
    <row r="3380" spans="1:19" ht="13.9">
      <c r="A3380" s="6" t="str">
        <f>IF(总支出!A3380="","",总支出!A3380)</f>
        <v/>
      </c>
      <c r="B3380" s="7" t="str">
        <f>IF(总支出!B3380="","",总支出!B3380)</f>
        <v/>
      </c>
      <c r="C3380" s="6" t="str">
        <f t="shared" si="364"/>
        <v/>
      </c>
      <c r="D3380" s="6" t="str">
        <f>IF(总支出!C3380="","",总支出!C3380)</f>
        <v/>
      </c>
      <c r="E3380" s="8" t="str">
        <f>IF(总支出!D3380="","",总支出!D3380)</f>
        <v/>
      </c>
      <c r="F3380" s="6" t="str">
        <f>IF(总支出!E3380="","",总支出!E3380)</f>
        <v/>
      </c>
      <c r="G3380" s="6" t="str">
        <f>IF(总支出!H3380="","",总支出!H3380)</f>
        <v/>
      </c>
      <c r="H3380" s="6" t="str">
        <f>IF(总支出!I3380="","自动",总支出!I3380)</f>
        <v>自动</v>
      </c>
      <c r="I3380" s="6" t="str">
        <f>IF(F3380="","",IFERROR(VLOOKUP(F3380,税费设置!$A$15:$B$27,2,FALSE),"含税不明"))</f>
        <v/>
      </c>
      <c r="J3380" s="6" t="str">
        <f t="shared" si="365"/>
        <v/>
      </c>
      <c r="K3380" s="6" t="str">
        <f>IF(AND(税费设置!$B$5="是",G3380="个人支出",J3380="应税"),"是","否")</f>
        <v>否</v>
      </c>
      <c r="L3380" s="8">
        <f t="shared" si="366"/>
        <v>0</v>
      </c>
      <c r="M3380" s="8">
        <f t="shared" si="367"/>
        <v>0</v>
      </c>
      <c r="N3380" s="8">
        <f t="shared" si="368"/>
        <v>0</v>
      </c>
      <c r="O3380" s="8">
        <f t="shared" si="369"/>
        <v>0</v>
      </c>
      <c r="P3380" s="8">
        <f>IF(K3380&lt;&gt;"是",0,IF(税费设置!$B$6="是",E3380/(1+税费设置!$B$10),E3380))</f>
        <v>0</v>
      </c>
      <c r="Q3380" s="8">
        <f>IF(K3380&lt;&gt;"是",0,P3380*税费设置!$B$8)</f>
        <v>0</v>
      </c>
      <c r="R3380" s="8">
        <f>IF(K3380&lt;&gt;"是",0,P3380*税费设置!$B$9)</f>
        <v>0</v>
      </c>
      <c r="S3380" s="8">
        <f t="shared" si="370"/>
        <v>0</v>
      </c>
    </row>
    <row r="3381" spans="1:19" ht="13.9">
      <c r="A3381" s="6" t="str">
        <f>IF(总支出!A3381="","",总支出!A3381)</f>
        <v/>
      </c>
      <c r="B3381" s="7" t="str">
        <f>IF(总支出!B3381="","",总支出!B3381)</f>
        <v/>
      </c>
      <c r="C3381" s="6" t="str">
        <f t="shared" si="364"/>
        <v/>
      </c>
      <c r="D3381" s="6" t="str">
        <f>IF(总支出!C3381="","",总支出!C3381)</f>
        <v/>
      </c>
      <c r="E3381" s="8" t="str">
        <f>IF(总支出!D3381="","",总支出!D3381)</f>
        <v/>
      </c>
      <c r="F3381" s="6" t="str">
        <f>IF(总支出!E3381="","",总支出!E3381)</f>
        <v/>
      </c>
      <c r="G3381" s="6" t="str">
        <f>IF(总支出!H3381="","",总支出!H3381)</f>
        <v/>
      </c>
      <c r="H3381" s="6" t="str">
        <f>IF(总支出!I3381="","自动",总支出!I3381)</f>
        <v>自动</v>
      </c>
      <c r="I3381" s="6" t="str">
        <f>IF(F3381="","",IFERROR(VLOOKUP(F3381,税费设置!$A$15:$B$27,2,FALSE),"含税不明"))</f>
        <v/>
      </c>
      <c r="J3381" s="6" t="str">
        <f t="shared" si="365"/>
        <v/>
      </c>
      <c r="K3381" s="6" t="str">
        <f>IF(AND(税费设置!$B$5="是",G3381="个人支出",J3381="应税"),"是","否")</f>
        <v>否</v>
      </c>
      <c r="L3381" s="8">
        <f t="shared" si="366"/>
        <v>0</v>
      </c>
      <c r="M3381" s="8">
        <f t="shared" si="367"/>
        <v>0</v>
      </c>
      <c r="N3381" s="8">
        <f t="shared" si="368"/>
        <v>0</v>
      </c>
      <c r="O3381" s="8">
        <f t="shared" si="369"/>
        <v>0</v>
      </c>
      <c r="P3381" s="8">
        <f>IF(K3381&lt;&gt;"是",0,IF(税费设置!$B$6="是",E3381/(1+税费设置!$B$10),E3381))</f>
        <v>0</v>
      </c>
      <c r="Q3381" s="8">
        <f>IF(K3381&lt;&gt;"是",0,P3381*税费设置!$B$8)</f>
        <v>0</v>
      </c>
      <c r="R3381" s="8">
        <f>IF(K3381&lt;&gt;"是",0,P3381*税费设置!$B$9)</f>
        <v>0</v>
      </c>
      <c r="S3381" s="8">
        <f t="shared" si="370"/>
        <v>0</v>
      </c>
    </row>
    <row r="3382" spans="1:19" ht="13.9">
      <c r="A3382" s="6" t="str">
        <f>IF(总支出!A3382="","",总支出!A3382)</f>
        <v/>
      </c>
      <c r="B3382" s="7" t="str">
        <f>IF(总支出!B3382="","",总支出!B3382)</f>
        <v/>
      </c>
      <c r="C3382" s="6" t="str">
        <f t="shared" si="364"/>
        <v/>
      </c>
      <c r="D3382" s="6" t="str">
        <f>IF(总支出!C3382="","",总支出!C3382)</f>
        <v/>
      </c>
      <c r="E3382" s="8" t="str">
        <f>IF(总支出!D3382="","",总支出!D3382)</f>
        <v/>
      </c>
      <c r="F3382" s="6" t="str">
        <f>IF(总支出!E3382="","",总支出!E3382)</f>
        <v/>
      </c>
      <c r="G3382" s="6" t="str">
        <f>IF(总支出!H3382="","",总支出!H3382)</f>
        <v/>
      </c>
      <c r="H3382" s="6" t="str">
        <f>IF(总支出!I3382="","自动",总支出!I3382)</f>
        <v>自动</v>
      </c>
      <c r="I3382" s="6" t="str">
        <f>IF(F3382="","",IFERROR(VLOOKUP(F3382,税费设置!$A$15:$B$27,2,FALSE),"含税不明"))</f>
        <v/>
      </c>
      <c r="J3382" s="6" t="str">
        <f t="shared" si="365"/>
        <v/>
      </c>
      <c r="K3382" s="6" t="str">
        <f>IF(AND(税费设置!$B$5="是",G3382="个人支出",J3382="应税"),"是","否")</f>
        <v>否</v>
      </c>
      <c r="L3382" s="8">
        <f t="shared" si="366"/>
        <v>0</v>
      </c>
      <c r="M3382" s="8">
        <f t="shared" si="367"/>
        <v>0</v>
      </c>
      <c r="N3382" s="8">
        <f t="shared" si="368"/>
        <v>0</v>
      </c>
      <c r="O3382" s="8">
        <f t="shared" si="369"/>
        <v>0</v>
      </c>
      <c r="P3382" s="8">
        <f>IF(K3382&lt;&gt;"是",0,IF(税费设置!$B$6="是",E3382/(1+税费设置!$B$10),E3382))</f>
        <v>0</v>
      </c>
      <c r="Q3382" s="8">
        <f>IF(K3382&lt;&gt;"是",0,P3382*税费设置!$B$8)</f>
        <v>0</v>
      </c>
      <c r="R3382" s="8">
        <f>IF(K3382&lt;&gt;"是",0,P3382*税费设置!$B$9)</f>
        <v>0</v>
      </c>
      <c r="S3382" s="8">
        <f t="shared" si="370"/>
        <v>0</v>
      </c>
    </row>
    <row r="3383" spans="1:19" ht="13.9">
      <c r="A3383" s="6" t="str">
        <f>IF(总支出!A3383="","",总支出!A3383)</f>
        <v/>
      </c>
      <c r="B3383" s="7" t="str">
        <f>IF(总支出!B3383="","",总支出!B3383)</f>
        <v/>
      </c>
      <c r="C3383" s="6" t="str">
        <f t="shared" si="364"/>
        <v/>
      </c>
      <c r="D3383" s="6" t="str">
        <f>IF(总支出!C3383="","",总支出!C3383)</f>
        <v/>
      </c>
      <c r="E3383" s="8" t="str">
        <f>IF(总支出!D3383="","",总支出!D3383)</f>
        <v/>
      </c>
      <c r="F3383" s="6" t="str">
        <f>IF(总支出!E3383="","",总支出!E3383)</f>
        <v/>
      </c>
      <c r="G3383" s="6" t="str">
        <f>IF(总支出!H3383="","",总支出!H3383)</f>
        <v/>
      </c>
      <c r="H3383" s="6" t="str">
        <f>IF(总支出!I3383="","自动",总支出!I3383)</f>
        <v>自动</v>
      </c>
      <c r="I3383" s="6" t="str">
        <f>IF(F3383="","",IFERROR(VLOOKUP(F3383,税费设置!$A$15:$B$27,2,FALSE),"含税不明"))</f>
        <v/>
      </c>
      <c r="J3383" s="6" t="str">
        <f t="shared" si="365"/>
        <v/>
      </c>
      <c r="K3383" s="6" t="str">
        <f>IF(AND(税费设置!$B$5="是",G3383="个人支出",J3383="应税"),"是","否")</f>
        <v>否</v>
      </c>
      <c r="L3383" s="8">
        <f t="shared" si="366"/>
        <v>0</v>
      </c>
      <c r="M3383" s="8">
        <f t="shared" si="367"/>
        <v>0</v>
      </c>
      <c r="N3383" s="8">
        <f t="shared" si="368"/>
        <v>0</v>
      </c>
      <c r="O3383" s="8">
        <f t="shared" si="369"/>
        <v>0</v>
      </c>
      <c r="P3383" s="8">
        <f>IF(K3383&lt;&gt;"是",0,IF(税费设置!$B$6="是",E3383/(1+税费设置!$B$10),E3383))</f>
        <v>0</v>
      </c>
      <c r="Q3383" s="8">
        <f>IF(K3383&lt;&gt;"是",0,P3383*税费设置!$B$8)</f>
        <v>0</v>
      </c>
      <c r="R3383" s="8">
        <f>IF(K3383&lt;&gt;"是",0,P3383*税费设置!$B$9)</f>
        <v>0</v>
      </c>
      <c r="S3383" s="8">
        <f t="shared" si="370"/>
        <v>0</v>
      </c>
    </row>
    <row r="3384" spans="1:19" ht="13.9">
      <c r="A3384" s="6" t="str">
        <f>IF(总支出!A3384="","",总支出!A3384)</f>
        <v/>
      </c>
      <c r="B3384" s="7" t="str">
        <f>IF(总支出!B3384="","",总支出!B3384)</f>
        <v/>
      </c>
      <c r="C3384" s="6" t="str">
        <f t="shared" si="364"/>
        <v/>
      </c>
      <c r="D3384" s="6" t="str">
        <f>IF(总支出!C3384="","",总支出!C3384)</f>
        <v/>
      </c>
      <c r="E3384" s="8" t="str">
        <f>IF(总支出!D3384="","",总支出!D3384)</f>
        <v/>
      </c>
      <c r="F3384" s="6" t="str">
        <f>IF(总支出!E3384="","",总支出!E3384)</f>
        <v/>
      </c>
      <c r="G3384" s="6" t="str">
        <f>IF(总支出!H3384="","",总支出!H3384)</f>
        <v/>
      </c>
      <c r="H3384" s="6" t="str">
        <f>IF(总支出!I3384="","自动",总支出!I3384)</f>
        <v>自动</v>
      </c>
      <c r="I3384" s="6" t="str">
        <f>IF(F3384="","",IFERROR(VLOOKUP(F3384,税费设置!$A$15:$B$27,2,FALSE),"含税不明"))</f>
        <v/>
      </c>
      <c r="J3384" s="6" t="str">
        <f t="shared" si="365"/>
        <v/>
      </c>
      <c r="K3384" s="6" t="str">
        <f>IF(AND(税费设置!$B$5="是",G3384="个人支出",J3384="应税"),"是","否")</f>
        <v>否</v>
      </c>
      <c r="L3384" s="8">
        <f t="shared" si="366"/>
        <v>0</v>
      </c>
      <c r="M3384" s="8">
        <f t="shared" si="367"/>
        <v>0</v>
      </c>
      <c r="N3384" s="8">
        <f t="shared" si="368"/>
        <v>0</v>
      </c>
      <c r="O3384" s="8">
        <f t="shared" si="369"/>
        <v>0</v>
      </c>
      <c r="P3384" s="8">
        <f>IF(K3384&lt;&gt;"是",0,IF(税费设置!$B$6="是",E3384/(1+税费设置!$B$10),E3384))</f>
        <v>0</v>
      </c>
      <c r="Q3384" s="8">
        <f>IF(K3384&lt;&gt;"是",0,P3384*税费设置!$B$8)</f>
        <v>0</v>
      </c>
      <c r="R3384" s="8">
        <f>IF(K3384&lt;&gt;"是",0,P3384*税费设置!$B$9)</f>
        <v>0</v>
      </c>
      <c r="S3384" s="8">
        <f t="shared" si="370"/>
        <v>0</v>
      </c>
    </row>
    <row r="3385" spans="1:19" ht="13.9">
      <c r="A3385" s="6" t="str">
        <f>IF(总支出!A3385="","",总支出!A3385)</f>
        <v/>
      </c>
      <c r="B3385" s="7" t="str">
        <f>IF(总支出!B3385="","",总支出!B3385)</f>
        <v/>
      </c>
      <c r="C3385" s="6" t="str">
        <f t="shared" si="364"/>
        <v/>
      </c>
      <c r="D3385" s="6" t="str">
        <f>IF(总支出!C3385="","",总支出!C3385)</f>
        <v/>
      </c>
      <c r="E3385" s="8" t="str">
        <f>IF(总支出!D3385="","",总支出!D3385)</f>
        <v/>
      </c>
      <c r="F3385" s="6" t="str">
        <f>IF(总支出!E3385="","",总支出!E3385)</f>
        <v/>
      </c>
      <c r="G3385" s="6" t="str">
        <f>IF(总支出!H3385="","",总支出!H3385)</f>
        <v/>
      </c>
      <c r="H3385" s="6" t="str">
        <f>IF(总支出!I3385="","自动",总支出!I3385)</f>
        <v>自动</v>
      </c>
      <c r="I3385" s="6" t="str">
        <f>IF(F3385="","",IFERROR(VLOOKUP(F3385,税费设置!$A$15:$B$27,2,FALSE),"含税不明"))</f>
        <v/>
      </c>
      <c r="J3385" s="6" t="str">
        <f t="shared" si="365"/>
        <v/>
      </c>
      <c r="K3385" s="6" t="str">
        <f>IF(AND(税费设置!$B$5="是",G3385="个人支出",J3385="应税"),"是","否")</f>
        <v>否</v>
      </c>
      <c r="L3385" s="8">
        <f t="shared" si="366"/>
        <v>0</v>
      </c>
      <c r="M3385" s="8">
        <f t="shared" si="367"/>
        <v>0</v>
      </c>
      <c r="N3385" s="8">
        <f t="shared" si="368"/>
        <v>0</v>
      </c>
      <c r="O3385" s="8">
        <f t="shared" si="369"/>
        <v>0</v>
      </c>
      <c r="P3385" s="8">
        <f>IF(K3385&lt;&gt;"是",0,IF(税费设置!$B$6="是",E3385/(1+税费设置!$B$10),E3385))</f>
        <v>0</v>
      </c>
      <c r="Q3385" s="8">
        <f>IF(K3385&lt;&gt;"是",0,P3385*税费设置!$B$8)</f>
        <v>0</v>
      </c>
      <c r="R3385" s="8">
        <f>IF(K3385&lt;&gt;"是",0,P3385*税费设置!$B$9)</f>
        <v>0</v>
      </c>
      <c r="S3385" s="8">
        <f t="shared" si="370"/>
        <v>0</v>
      </c>
    </row>
    <row r="3386" spans="1:19" ht="13.9">
      <c r="A3386" s="6" t="str">
        <f>IF(总支出!A3386="","",总支出!A3386)</f>
        <v/>
      </c>
      <c r="B3386" s="7" t="str">
        <f>IF(总支出!B3386="","",总支出!B3386)</f>
        <v/>
      </c>
      <c r="C3386" s="6" t="str">
        <f t="shared" si="364"/>
        <v/>
      </c>
      <c r="D3386" s="6" t="str">
        <f>IF(总支出!C3386="","",总支出!C3386)</f>
        <v/>
      </c>
      <c r="E3386" s="8" t="str">
        <f>IF(总支出!D3386="","",总支出!D3386)</f>
        <v/>
      </c>
      <c r="F3386" s="6" t="str">
        <f>IF(总支出!E3386="","",总支出!E3386)</f>
        <v/>
      </c>
      <c r="G3386" s="6" t="str">
        <f>IF(总支出!H3386="","",总支出!H3386)</f>
        <v/>
      </c>
      <c r="H3386" s="6" t="str">
        <f>IF(总支出!I3386="","自动",总支出!I3386)</f>
        <v>自动</v>
      </c>
      <c r="I3386" s="6" t="str">
        <f>IF(F3386="","",IFERROR(VLOOKUP(F3386,税费设置!$A$15:$B$27,2,FALSE),"含税不明"))</f>
        <v/>
      </c>
      <c r="J3386" s="6" t="str">
        <f t="shared" si="365"/>
        <v/>
      </c>
      <c r="K3386" s="6" t="str">
        <f>IF(AND(税费设置!$B$5="是",G3386="个人支出",J3386="应税"),"是","否")</f>
        <v>否</v>
      </c>
      <c r="L3386" s="8">
        <f t="shared" si="366"/>
        <v>0</v>
      </c>
      <c r="M3386" s="8">
        <f t="shared" si="367"/>
        <v>0</v>
      </c>
      <c r="N3386" s="8">
        <f t="shared" si="368"/>
        <v>0</v>
      </c>
      <c r="O3386" s="8">
        <f t="shared" si="369"/>
        <v>0</v>
      </c>
      <c r="P3386" s="8">
        <f>IF(K3386&lt;&gt;"是",0,IF(税费设置!$B$6="是",E3386/(1+税费设置!$B$10),E3386))</f>
        <v>0</v>
      </c>
      <c r="Q3386" s="8">
        <f>IF(K3386&lt;&gt;"是",0,P3386*税费设置!$B$8)</f>
        <v>0</v>
      </c>
      <c r="R3386" s="8">
        <f>IF(K3386&lt;&gt;"是",0,P3386*税费设置!$B$9)</f>
        <v>0</v>
      </c>
      <c r="S3386" s="8">
        <f t="shared" si="370"/>
        <v>0</v>
      </c>
    </row>
    <row r="3387" spans="1:19" ht="13.9">
      <c r="A3387" s="6" t="str">
        <f>IF(总支出!A3387="","",总支出!A3387)</f>
        <v/>
      </c>
      <c r="B3387" s="7" t="str">
        <f>IF(总支出!B3387="","",总支出!B3387)</f>
        <v/>
      </c>
      <c r="C3387" s="6" t="str">
        <f t="shared" si="364"/>
        <v/>
      </c>
      <c r="D3387" s="6" t="str">
        <f>IF(总支出!C3387="","",总支出!C3387)</f>
        <v/>
      </c>
      <c r="E3387" s="8" t="str">
        <f>IF(总支出!D3387="","",总支出!D3387)</f>
        <v/>
      </c>
      <c r="F3387" s="6" t="str">
        <f>IF(总支出!E3387="","",总支出!E3387)</f>
        <v/>
      </c>
      <c r="G3387" s="6" t="str">
        <f>IF(总支出!H3387="","",总支出!H3387)</f>
        <v/>
      </c>
      <c r="H3387" s="6" t="str">
        <f>IF(总支出!I3387="","自动",总支出!I3387)</f>
        <v>自动</v>
      </c>
      <c r="I3387" s="6" t="str">
        <f>IF(F3387="","",IFERROR(VLOOKUP(F3387,税费设置!$A$15:$B$27,2,FALSE),"含税不明"))</f>
        <v/>
      </c>
      <c r="J3387" s="6" t="str">
        <f t="shared" si="365"/>
        <v/>
      </c>
      <c r="K3387" s="6" t="str">
        <f>IF(AND(税费设置!$B$5="是",G3387="个人支出",J3387="应税"),"是","否")</f>
        <v>否</v>
      </c>
      <c r="L3387" s="8">
        <f t="shared" si="366"/>
        <v>0</v>
      </c>
      <c r="M3387" s="8">
        <f t="shared" si="367"/>
        <v>0</v>
      </c>
      <c r="N3387" s="8">
        <f t="shared" si="368"/>
        <v>0</v>
      </c>
      <c r="O3387" s="8">
        <f t="shared" si="369"/>
        <v>0</v>
      </c>
      <c r="P3387" s="8">
        <f>IF(K3387&lt;&gt;"是",0,IF(税费设置!$B$6="是",E3387/(1+税费设置!$B$10),E3387))</f>
        <v>0</v>
      </c>
      <c r="Q3387" s="8">
        <f>IF(K3387&lt;&gt;"是",0,P3387*税费设置!$B$8)</f>
        <v>0</v>
      </c>
      <c r="R3387" s="8">
        <f>IF(K3387&lt;&gt;"是",0,P3387*税费设置!$B$9)</f>
        <v>0</v>
      </c>
      <c r="S3387" s="8">
        <f t="shared" si="370"/>
        <v>0</v>
      </c>
    </row>
    <row r="3388" spans="1:19" ht="13.9">
      <c r="A3388" s="6" t="str">
        <f>IF(总支出!A3388="","",总支出!A3388)</f>
        <v/>
      </c>
      <c r="B3388" s="7" t="str">
        <f>IF(总支出!B3388="","",总支出!B3388)</f>
        <v/>
      </c>
      <c r="C3388" s="6" t="str">
        <f t="shared" si="364"/>
        <v/>
      </c>
      <c r="D3388" s="6" t="str">
        <f>IF(总支出!C3388="","",总支出!C3388)</f>
        <v/>
      </c>
      <c r="E3388" s="8" t="str">
        <f>IF(总支出!D3388="","",总支出!D3388)</f>
        <v/>
      </c>
      <c r="F3388" s="6" t="str">
        <f>IF(总支出!E3388="","",总支出!E3388)</f>
        <v/>
      </c>
      <c r="G3388" s="6" t="str">
        <f>IF(总支出!H3388="","",总支出!H3388)</f>
        <v/>
      </c>
      <c r="H3388" s="6" t="str">
        <f>IF(总支出!I3388="","自动",总支出!I3388)</f>
        <v>自动</v>
      </c>
      <c r="I3388" s="6" t="str">
        <f>IF(F3388="","",IFERROR(VLOOKUP(F3388,税费设置!$A$15:$B$27,2,FALSE),"含税不明"))</f>
        <v/>
      </c>
      <c r="J3388" s="6" t="str">
        <f t="shared" si="365"/>
        <v/>
      </c>
      <c r="K3388" s="6" t="str">
        <f>IF(AND(税费设置!$B$5="是",G3388="个人支出",J3388="应税"),"是","否")</f>
        <v>否</v>
      </c>
      <c r="L3388" s="8">
        <f t="shared" si="366"/>
        <v>0</v>
      </c>
      <c r="M3388" s="8">
        <f t="shared" si="367"/>
        <v>0</v>
      </c>
      <c r="N3388" s="8">
        <f t="shared" si="368"/>
        <v>0</v>
      </c>
      <c r="O3388" s="8">
        <f t="shared" si="369"/>
        <v>0</v>
      </c>
      <c r="P3388" s="8">
        <f>IF(K3388&lt;&gt;"是",0,IF(税费设置!$B$6="是",E3388/(1+税费设置!$B$10),E3388))</f>
        <v>0</v>
      </c>
      <c r="Q3388" s="8">
        <f>IF(K3388&lt;&gt;"是",0,P3388*税费设置!$B$8)</f>
        <v>0</v>
      </c>
      <c r="R3388" s="8">
        <f>IF(K3388&lt;&gt;"是",0,P3388*税费设置!$B$9)</f>
        <v>0</v>
      </c>
      <c r="S3388" s="8">
        <f t="shared" si="370"/>
        <v>0</v>
      </c>
    </row>
    <row r="3389" spans="1:19" ht="13.9">
      <c r="A3389" s="6" t="str">
        <f>IF(总支出!A3389="","",总支出!A3389)</f>
        <v/>
      </c>
      <c r="B3389" s="7" t="str">
        <f>IF(总支出!B3389="","",总支出!B3389)</f>
        <v/>
      </c>
      <c r="C3389" s="6" t="str">
        <f t="shared" si="364"/>
        <v/>
      </c>
      <c r="D3389" s="6" t="str">
        <f>IF(总支出!C3389="","",总支出!C3389)</f>
        <v/>
      </c>
      <c r="E3389" s="8" t="str">
        <f>IF(总支出!D3389="","",总支出!D3389)</f>
        <v/>
      </c>
      <c r="F3389" s="6" t="str">
        <f>IF(总支出!E3389="","",总支出!E3389)</f>
        <v/>
      </c>
      <c r="G3389" s="6" t="str">
        <f>IF(总支出!H3389="","",总支出!H3389)</f>
        <v/>
      </c>
      <c r="H3389" s="6" t="str">
        <f>IF(总支出!I3389="","自动",总支出!I3389)</f>
        <v>自动</v>
      </c>
      <c r="I3389" s="6" t="str">
        <f>IF(F3389="","",IFERROR(VLOOKUP(F3389,税费设置!$A$15:$B$27,2,FALSE),"含税不明"))</f>
        <v/>
      </c>
      <c r="J3389" s="6" t="str">
        <f t="shared" si="365"/>
        <v/>
      </c>
      <c r="K3389" s="6" t="str">
        <f>IF(AND(税费设置!$B$5="是",G3389="个人支出",J3389="应税"),"是","否")</f>
        <v>否</v>
      </c>
      <c r="L3389" s="8">
        <f t="shared" si="366"/>
        <v>0</v>
      </c>
      <c r="M3389" s="8">
        <f t="shared" si="367"/>
        <v>0</v>
      </c>
      <c r="N3389" s="8">
        <f t="shared" si="368"/>
        <v>0</v>
      </c>
      <c r="O3389" s="8">
        <f t="shared" si="369"/>
        <v>0</v>
      </c>
      <c r="P3389" s="8">
        <f>IF(K3389&lt;&gt;"是",0,IF(税费设置!$B$6="是",E3389/(1+税费设置!$B$10),E3389))</f>
        <v>0</v>
      </c>
      <c r="Q3389" s="8">
        <f>IF(K3389&lt;&gt;"是",0,P3389*税费设置!$B$8)</f>
        <v>0</v>
      </c>
      <c r="R3389" s="8">
        <f>IF(K3389&lt;&gt;"是",0,P3389*税费设置!$B$9)</f>
        <v>0</v>
      </c>
      <c r="S3389" s="8">
        <f t="shared" si="370"/>
        <v>0</v>
      </c>
    </row>
    <row r="3390" spans="1:19" ht="13.9">
      <c r="A3390" s="6" t="str">
        <f>IF(总支出!A3390="","",总支出!A3390)</f>
        <v/>
      </c>
      <c r="B3390" s="7" t="str">
        <f>IF(总支出!B3390="","",总支出!B3390)</f>
        <v/>
      </c>
      <c r="C3390" s="6" t="str">
        <f t="shared" si="364"/>
        <v/>
      </c>
      <c r="D3390" s="6" t="str">
        <f>IF(总支出!C3390="","",总支出!C3390)</f>
        <v/>
      </c>
      <c r="E3390" s="8" t="str">
        <f>IF(总支出!D3390="","",总支出!D3390)</f>
        <v/>
      </c>
      <c r="F3390" s="6" t="str">
        <f>IF(总支出!E3390="","",总支出!E3390)</f>
        <v/>
      </c>
      <c r="G3390" s="6" t="str">
        <f>IF(总支出!H3390="","",总支出!H3390)</f>
        <v/>
      </c>
      <c r="H3390" s="6" t="str">
        <f>IF(总支出!I3390="","自动",总支出!I3390)</f>
        <v>自动</v>
      </c>
      <c r="I3390" s="6" t="str">
        <f>IF(F3390="","",IFERROR(VLOOKUP(F3390,税费设置!$A$15:$B$27,2,FALSE),"含税不明"))</f>
        <v/>
      </c>
      <c r="J3390" s="6" t="str">
        <f t="shared" si="365"/>
        <v/>
      </c>
      <c r="K3390" s="6" t="str">
        <f>IF(AND(税费设置!$B$5="是",G3390="个人支出",J3390="应税"),"是","否")</f>
        <v>否</v>
      </c>
      <c r="L3390" s="8">
        <f t="shared" si="366"/>
        <v>0</v>
      </c>
      <c r="M3390" s="8">
        <f t="shared" si="367"/>
        <v>0</v>
      </c>
      <c r="N3390" s="8">
        <f t="shared" si="368"/>
        <v>0</v>
      </c>
      <c r="O3390" s="8">
        <f t="shared" si="369"/>
        <v>0</v>
      </c>
      <c r="P3390" s="8">
        <f>IF(K3390&lt;&gt;"是",0,IF(税费设置!$B$6="是",E3390/(1+税费设置!$B$10),E3390))</f>
        <v>0</v>
      </c>
      <c r="Q3390" s="8">
        <f>IF(K3390&lt;&gt;"是",0,P3390*税费设置!$B$8)</f>
        <v>0</v>
      </c>
      <c r="R3390" s="8">
        <f>IF(K3390&lt;&gt;"是",0,P3390*税费设置!$B$9)</f>
        <v>0</v>
      </c>
      <c r="S3390" s="8">
        <f t="shared" si="370"/>
        <v>0</v>
      </c>
    </row>
    <row r="3391" spans="1:19" ht="13.9">
      <c r="A3391" s="6" t="str">
        <f>IF(总支出!A3391="","",总支出!A3391)</f>
        <v/>
      </c>
      <c r="B3391" s="7" t="str">
        <f>IF(总支出!B3391="","",总支出!B3391)</f>
        <v/>
      </c>
      <c r="C3391" s="6" t="str">
        <f t="shared" si="364"/>
        <v/>
      </c>
      <c r="D3391" s="6" t="str">
        <f>IF(总支出!C3391="","",总支出!C3391)</f>
        <v/>
      </c>
      <c r="E3391" s="8" t="str">
        <f>IF(总支出!D3391="","",总支出!D3391)</f>
        <v/>
      </c>
      <c r="F3391" s="6" t="str">
        <f>IF(总支出!E3391="","",总支出!E3391)</f>
        <v/>
      </c>
      <c r="G3391" s="6" t="str">
        <f>IF(总支出!H3391="","",总支出!H3391)</f>
        <v/>
      </c>
      <c r="H3391" s="6" t="str">
        <f>IF(总支出!I3391="","自动",总支出!I3391)</f>
        <v>自动</v>
      </c>
      <c r="I3391" s="6" t="str">
        <f>IF(F3391="","",IFERROR(VLOOKUP(F3391,税费设置!$A$15:$B$27,2,FALSE),"含税不明"))</f>
        <v/>
      </c>
      <c r="J3391" s="6" t="str">
        <f t="shared" si="365"/>
        <v/>
      </c>
      <c r="K3391" s="6" t="str">
        <f>IF(AND(税费设置!$B$5="是",G3391="个人支出",J3391="应税"),"是","否")</f>
        <v>否</v>
      </c>
      <c r="L3391" s="8">
        <f t="shared" si="366"/>
        <v>0</v>
      </c>
      <c r="M3391" s="8">
        <f t="shared" si="367"/>
        <v>0</v>
      </c>
      <c r="N3391" s="8">
        <f t="shared" si="368"/>
        <v>0</v>
      </c>
      <c r="O3391" s="8">
        <f t="shared" si="369"/>
        <v>0</v>
      </c>
      <c r="P3391" s="8">
        <f>IF(K3391&lt;&gt;"是",0,IF(税费设置!$B$6="是",E3391/(1+税费设置!$B$10),E3391))</f>
        <v>0</v>
      </c>
      <c r="Q3391" s="8">
        <f>IF(K3391&lt;&gt;"是",0,P3391*税费设置!$B$8)</f>
        <v>0</v>
      </c>
      <c r="R3391" s="8">
        <f>IF(K3391&lt;&gt;"是",0,P3391*税费设置!$B$9)</f>
        <v>0</v>
      </c>
      <c r="S3391" s="8">
        <f t="shared" si="370"/>
        <v>0</v>
      </c>
    </row>
    <row r="3392" spans="1:19" ht="13.9">
      <c r="A3392" s="6" t="str">
        <f>IF(总支出!A3392="","",总支出!A3392)</f>
        <v/>
      </c>
      <c r="B3392" s="7" t="str">
        <f>IF(总支出!B3392="","",总支出!B3392)</f>
        <v/>
      </c>
      <c r="C3392" s="6" t="str">
        <f t="shared" si="364"/>
        <v/>
      </c>
      <c r="D3392" s="6" t="str">
        <f>IF(总支出!C3392="","",总支出!C3392)</f>
        <v/>
      </c>
      <c r="E3392" s="8" t="str">
        <f>IF(总支出!D3392="","",总支出!D3392)</f>
        <v/>
      </c>
      <c r="F3392" s="6" t="str">
        <f>IF(总支出!E3392="","",总支出!E3392)</f>
        <v/>
      </c>
      <c r="G3392" s="6" t="str">
        <f>IF(总支出!H3392="","",总支出!H3392)</f>
        <v/>
      </c>
      <c r="H3392" s="6" t="str">
        <f>IF(总支出!I3392="","自动",总支出!I3392)</f>
        <v>自动</v>
      </c>
      <c r="I3392" s="6" t="str">
        <f>IF(F3392="","",IFERROR(VLOOKUP(F3392,税费设置!$A$15:$B$27,2,FALSE),"含税不明"))</f>
        <v/>
      </c>
      <c r="J3392" s="6" t="str">
        <f t="shared" si="365"/>
        <v/>
      </c>
      <c r="K3392" s="6" t="str">
        <f>IF(AND(税费设置!$B$5="是",G3392="个人支出",J3392="应税"),"是","否")</f>
        <v>否</v>
      </c>
      <c r="L3392" s="8">
        <f t="shared" si="366"/>
        <v>0</v>
      </c>
      <c r="M3392" s="8">
        <f t="shared" si="367"/>
        <v>0</v>
      </c>
      <c r="N3392" s="8">
        <f t="shared" si="368"/>
        <v>0</v>
      </c>
      <c r="O3392" s="8">
        <f t="shared" si="369"/>
        <v>0</v>
      </c>
      <c r="P3392" s="8">
        <f>IF(K3392&lt;&gt;"是",0,IF(税费设置!$B$6="是",E3392/(1+税费设置!$B$10),E3392))</f>
        <v>0</v>
      </c>
      <c r="Q3392" s="8">
        <f>IF(K3392&lt;&gt;"是",0,P3392*税费设置!$B$8)</f>
        <v>0</v>
      </c>
      <c r="R3392" s="8">
        <f>IF(K3392&lt;&gt;"是",0,P3392*税费设置!$B$9)</f>
        <v>0</v>
      </c>
      <c r="S3392" s="8">
        <f t="shared" si="370"/>
        <v>0</v>
      </c>
    </row>
    <row r="3393" spans="1:19" ht="13.9">
      <c r="A3393" s="6" t="str">
        <f>IF(总支出!A3393="","",总支出!A3393)</f>
        <v/>
      </c>
      <c r="B3393" s="7" t="str">
        <f>IF(总支出!B3393="","",总支出!B3393)</f>
        <v/>
      </c>
      <c r="C3393" s="6" t="str">
        <f t="shared" si="364"/>
        <v/>
      </c>
      <c r="D3393" s="6" t="str">
        <f>IF(总支出!C3393="","",总支出!C3393)</f>
        <v/>
      </c>
      <c r="E3393" s="8" t="str">
        <f>IF(总支出!D3393="","",总支出!D3393)</f>
        <v/>
      </c>
      <c r="F3393" s="6" t="str">
        <f>IF(总支出!E3393="","",总支出!E3393)</f>
        <v/>
      </c>
      <c r="G3393" s="6" t="str">
        <f>IF(总支出!H3393="","",总支出!H3393)</f>
        <v/>
      </c>
      <c r="H3393" s="6" t="str">
        <f>IF(总支出!I3393="","自动",总支出!I3393)</f>
        <v>自动</v>
      </c>
      <c r="I3393" s="6" t="str">
        <f>IF(F3393="","",IFERROR(VLOOKUP(F3393,税费设置!$A$15:$B$27,2,FALSE),"含税不明"))</f>
        <v/>
      </c>
      <c r="J3393" s="6" t="str">
        <f t="shared" si="365"/>
        <v/>
      </c>
      <c r="K3393" s="6" t="str">
        <f>IF(AND(税费设置!$B$5="是",G3393="个人支出",J3393="应税"),"是","否")</f>
        <v>否</v>
      </c>
      <c r="L3393" s="8">
        <f t="shared" si="366"/>
        <v>0</v>
      </c>
      <c r="M3393" s="8">
        <f t="shared" si="367"/>
        <v>0</v>
      </c>
      <c r="N3393" s="8">
        <f t="shared" si="368"/>
        <v>0</v>
      </c>
      <c r="O3393" s="8">
        <f t="shared" si="369"/>
        <v>0</v>
      </c>
      <c r="P3393" s="8">
        <f>IF(K3393&lt;&gt;"是",0,IF(税费设置!$B$6="是",E3393/(1+税费设置!$B$10),E3393))</f>
        <v>0</v>
      </c>
      <c r="Q3393" s="8">
        <f>IF(K3393&lt;&gt;"是",0,P3393*税费设置!$B$8)</f>
        <v>0</v>
      </c>
      <c r="R3393" s="8">
        <f>IF(K3393&lt;&gt;"是",0,P3393*税费设置!$B$9)</f>
        <v>0</v>
      </c>
      <c r="S3393" s="8">
        <f t="shared" si="370"/>
        <v>0</v>
      </c>
    </row>
    <row r="3394" spans="1:19" ht="13.9">
      <c r="A3394" s="6" t="str">
        <f>IF(总支出!A3394="","",总支出!A3394)</f>
        <v/>
      </c>
      <c r="B3394" s="7" t="str">
        <f>IF(总支出!B3394="","",总支出!B3394)</f>
        <v/>
      </c>
      <c r="C3394" s="6" t="str">
        <f t="shared" si="364"/>
        <v/>
      </c>
      <c r="D3394" s="6" t="str">
        <f>IF(总支出!C3394="","",总支出!C3394)</f>
        <v/>
      </c>
      <c r="E3394" s="8" t="str">
        <f>IF(总支出!D3394="","",总支出!D3394)</f>
        <v/>
      </c>
      <c r="F3394" s="6" t="str">
        <f>IF(总支出!E3394="","",总支出!E3394)</f>
        <v/>
      </c>
      <c r="G3394" s="6" t="str">
        <f>IF(总支出!H3394="","",总支出!H3394)</f>
        <v/>
      </c>
      <c r="H3394" s="6" t="str">
        <f>IF(总支出!I3394="","自动",总支出!I3394)</f>
        <v>自动</v>
      </c>
      <c r="I3394" s="6" t="str">
        <f>IF(F3394="","",IFERROR(VLOOKUP(F3394,税费设置!$A$15:$B$27,2,FALSE),"含税不明"))</f>
        <v/>
      </c>
      <c r="J3394" s="6" t="str">
        <f t="shared" si="365"/>
        <v/>
      </c>
      <c r="K3394" s="6" t="str">
        <f>IF(AND(税费设置!$B$5="是",G3394="个人支出",J3394="应税"),"是","否")</f>
        <v>否</v>
      </c>
      <c r="L3394" s="8">
        <f t="shared" si="366"/>
        <v>0</v>
      </c>
      <c r="M3394" s="8">
        <f t="shared" si="367"/>
        <v>0</v>
      </c>
      <c r="N3394" s="8">
        <f t="shared" si="368"/>
        <v>0</v>
      </c>
      <c r="O3394" s="8">
        <f t="shared" si="369"/>
        <v>0</v>
      </c>
      <c r="P3394" s="8">
        <f>IF(K3394&lt;&gt;"是",0,IF(税费设置!$B$6="是",E3394/(1+税费设置!$B$10),E3394))</f>
        <v>0</v>
      </c>
      <c r="Q3394" s="8">
        <f>IF(K3394&lt;&gt;"是",0,P3394*税费设置!$B$8)</f>
        <v>0</v>
      </c>
      <c r="R3394" s="8">
        <f>IF(K3394&lt;&gt;"是",0,P3394*税费设置!$B$9)</f>
        <v>0</v>
      </c>
      <c r="S3394" s="8">
        <f t="shared" si="370"/>
        <v>0</v>
      </c>
    </row>
    <row r="3395" spans="1:19" ht="13.9">
      <c r="A3395" s="6" t="str">
        <f>IF(总支出!A3395="","",总支出!A3395)</f>
        <v/>
      </c>
      <c r="B3395" s="7" t="str">
        <f>IF(总支出!B3395="","",总支出!B3395)</f>
        <v/>
      </c>
      <c r="C3395" s="6" t="str">
        <f t="shared" si="364"/>
        <v/>
      </c>
      <c r="D3395" s="6" t="str">
        <f>IF(总支出!C3395="","",总支出!C3395)</f>
        <v/>
      </c>
      <c r="E3395" s="8" t="str">
        <f>IF(总支出!D3395="","",总支出!D3395)</f>
        <v/>
      </c>
      <c r="F3395" s="6" t="str">
        <f>IF(总支出!E3395="","",总支出!E3395)</f>
        <v/>
      </c>
      <c r="G3395" s="6" t="str">
        <f>IF(总支出!H3395="","",总支出!H3395)</f>
        <v/>
      </c>
      <c r="H3395" s="6" t="str">
        <f>IF(总支出!I3395="","自动",总支出!I3395)</f>
        <v>自动</v>
      </c>
      <c r="I3395" s="6" t="str">
        <f>IF(F3395="","",IFERROR(VLOOKUP(F3395,税费设置!$A$15:$B$27,2,FALSE),"含税不明"))</f>
        <v/>
      </c>
      <c r="J3395" s="6" t="str">
        <f t="shared" si="365"/>
        <v/>
      </c>
      <c r="K3395" s="6" t="str">
        <f>IF(AND(税费设置!$B$5="是",G3395="个人支出",J3395="应税"),"是","否")</f>
        <v>否</v>
      </c>
      <c r="L3395" s="8">
        <f t="shared" si="366"/>
        <v>0</v>
      </c>
      <c r="M3395" s="8">
        <f t="shared" si="367"/>
        <v>0</v>
      </c>
      <c r="N3395" s="8">
        <f t="shared" si="368"/>
        <v>0</v>
      </c>
      <c r="O3395" s="8">
        <f t="shared" si="369"/>
        <v>0</v>
      </c>
      <c r="P3395" s="8">
        <f>IF(K3395&lt;&gt;"是",0,IF(税费设置!$B$6="是",E3395/(1+税费设置!$B$10),E3395))</f>
        <v>0</v>
      </c>
      <c r="Q3395" s="8">
        <f>IF(K3395&lt;&gt;"是",0,P3395*税费设置!$B$8)</f>
        <v>0</v>
      </c>
      <c r="R3395" s="8">
        <f>IF(K3395&lt;&gt;"是",0,P3395*税费设置!$B$9)</f>
        <v>0</v>
      </c>
      <c r="S3395" s="8">
        <f t="shared" si="370"/>
        <v>0</v>
      </c>
    </row>
    <row r="3396" spans="1:19" ht="13.9">
      <c r="A3396" s="6" t="str">
        <f>IF(总支出!A3396="","",总支出!A3396)</f>
        <v/>
      </c>
      <c r="B3396" s="7" t="str">
        <f>IF(总支出!B3396="","",总支出!B3396)</f>
        <v/>
      </c>
      <c r="C3396" s="6" t="str">
        <f t="shared" ref="C3396:C3459" si="371">IF(B3396="","",TEXT(B3396,"yyyy-mm"))</f>
        <v/>
      </c>
      <c r="D3396" s="6" t="str">
        <f>IF(总支出!C3396="","",总支出!C3396)</f>
        <v/>
      </c>
      <c r="E3396" s="8" t="str">
        <f>IF(总支出!D3396="","",总支出!D3396)</f>
        <v/>
      </c>
      <c r="F3396" s="6" t="str">
        <f>IF(总支出!E3396="","",总支出!E3396)</f>
        <v/>
      </c>
      <c r="G3396" s="6" t="str">
        <f>IF(总支出!H3396="","",总支出!H3396)</f>
        <v/>
      </c>
      <c r="H3396" s="6" t="str">
        <f>IF(总支出!I3396="","自动",总支出!I3396)</f>
        <v>自动</v>
      </c>
      <c r="I3396" s="6" t="str">
        <f>IF(F3396="","",IFERROR(VLOOKUP(F3396,税费设置!$A$15:$B$27,2,FALSE),"含税不明"))</f>
        <v/>
      </c>
      <c r="J3396" s="6" t="str">
        <f t="shared" ref="J3396:J3459" si="372">IF(D3396="","",IF(H3396="自动",I3396,H3396))</f>
        <v/>
      </c>
      <c r="K3396" s="6" t="str">
        <f>IF(AND(税费设置!$B$5="是",G3396="个人支出",J3396="应税"),"是","否")</f>
        <v>否</v>
      </c>
      <c r="L3396" s="8">
        <f t="shared" ref="L3396:L3459" si="373">IF(K3396="是",E3396,0)</f>
        <v>0</v>
      </c>
      <c r="M3396" s="8">
        <f t="shared" ref="M3396:M3459" si="374">IF(AND(G3396="个人支出",J3396="零税率"),E3396,0)</f>
        <v>0</v>
      </c>
      <c r="N3396" s="8">
        <f t="shared" ref="N3396:N3459" si="375">IF(AND(G3396="个人支出",J3396="免税"),E3396,0)</f>
        <v>0</v>
      </c>
      <c r="O3396" s="8">
        <f t="shared" ref="O3396:O3459" si="376">IF(AND(G3396="个人支出",OR(J3396="含税不明",J3396="不适用")),E3396,0)</f>
        <v>0</v>
      </c>
      <c r="P3396" s="8">
        <f>IF(K3396&lt;&gt;"是",0,IF(税费设置!$B$6="是",E3396/(1+税费设置!$B$10),E3396))</f>
        <v>0</v>
      </c>
      <c r="Q3396" s="8">
        <f>IF(K3396&lt;&gt;"是",0,P3396*税费设置!$B$8)</f>
        <v>0</v>
      </c>
      <c r="R3396" s="8">
        <f>IF(K3396&lt;&gt;"是",0,P3396*税费设置!$B$9)</f>
        <v>0</v>
      </c>
      <c r="S3396" s="8">
        <f t="shared" ref="S3396:S3459" si="377">Q3396+R3396</f>
        <v>0</v>
      </c>
    </row>
    <row r="3397" spans="1:19" ht="13.9">
      <c r="A3397" s="6" t="str">
        <f>IF(总支出!A3397="","",总支出!A3397)</f>
        <v/>
      </c>
      <c r="B3397" s="7" t="str">
        <f>IF(总支出!B3397="","",总支出!B3397)</f>
        <v/>
      </c>
      <c r="C3397" s="6" t="str">
        <f t="shared" si="371"/>
        <v/>
      </c>
      <c r="D3397" s="6" t="str">
        <f>IF(总支出!C3397="","",总支出!C3397)</f>
        <v/>
      </c>
      <c r="E3397" s="8" t="str">
        <f>IF(总支出!D3397="","",总支出!D3397)</f>
        <v/>
      </c>
      <c r="F3397" s="6" t="str">
        <f>IF(总支出!E3397="","",总支出!E3397)</f>
        <v/>
      </c>
      <c r="G3397" s="6" t="str">
        <f>IF(总支出!H3397="","",总支出!H3397)</f>
        <v/>
      </c>
      <c r="H3397" s="6" t="str">
        <f>IF(总支出!I3397="","自动",总支出!I3397)</f>
        <v>自动</v>
      </c>
      <c r="I3397" s="6" t="str">
        <f>IF(F3397="","",IFERROR(VLOOKUP(F3397,税费设置!$A$15:$B$27,2,FALSE),"含税不明"))</f>
        <v/>
      </c>
      <c r="J3397" s="6" t="str">
        <f t="shared" si="372"/>
        <v/>
      </c>
      <c r="K3397" s="6" t="str">
        <f>IF(AND(税费设置!$B$5="是",G3397="个人支出",J3397="应税"),"是","否")</f>
        <v>否</v>
      </c>
      <c r="L3397" s="8">
        <f t="shared" si="373"/>
        <v>0</v>
      </c>
      <c r="M3397" s="8">
        <f t="shared" si="374"/>
        <v>0</v>
      </c>
      <c r="N3397" s="8">
        <f t="shared" si="375"/>
        <v>0</v>
      </c>
      <c r="O3397" s="8">
        <f t="shared" si="376"/>
        <v>0</v>
      </c>
      <c r="P3397" s="8">
        <f>IF(K3397&lt;&gt;"是",0,IF(税费设置!$B$6="是",E3397/(1+税费设置!$B$10),E3397))</f>
        <v>0</v>
      </c>
      <c r="Q3397" s="8">
        <f>IF(K3397&lt;&gt;"是",0,P3397*税费设置!$B$8)</f>
        <v>0</v>
      </c>
      <c r="R3397" s="8">
        <f>IF(K3397&lt;&gt;"是",0,P3397*税费设置!$B$9)</f>
        <v>0</v>
      </c>
      <c r="S3397" s="8">
        <f t="shared" si="377"/>
        <v>0</v>
      </c>
    </row>
    <row r="3398" spans="1:19" ht="13.9">
      <c r="A3398" s="6" t="str">
        <f>IF(总支出!A3398="","",总支出!A3398)</f>
        <v/>
      </c>
      <c r="B3398" s="7" t="str">
        <f>IF(总支出!B3398="","",总支出!B3398)</f>
        <v/>
      </c>
      <c r="C3398" s="6" t="str">
        <f t="shared" si="371"/>
        <v/>
      </c>
      <c r="D3398" s="6" t="str">
        <f>IF(总支出!C3398="","",总支出!C3398)</f>
        <v/>
      </c>
      <c r="E3398" s="8" t="str">
        <f>IF(总支出!D3398="","",总支出!D3398)</f>
        <v/>
      </c>
      <c r="F3398" s="6" t="str">
        <f>IF(总支出!E3398="","",总支出!E3398)</f>
        <v/>
      </c>
      <c r="G3398" s="6" t="str">
        <f>IF(总支出!H3398="","",总支出!H3398)</f>
        <v/>
      </c>
      <c r="H3398" s="6" t="str">
        <f>IF(总支出!I3398="","自动",总支出!I3398)</f>
        <v>自动</v>
      </c>
      <c r="I3398" s="6" t="str">
        <f>IF(F3398="","",IFERROR(VLOOKUP(F3398,税费设置!$A$15:$B$27,2,FALSE),"含税不明"))</f>
        <v/>
      </c>
      <c r="J3398" s="6" t="str">
        <f t="shared" si="372"/>
        <v/>
      </c>
      <c r="K3398" s="6" t="str">
        <f>IF(AND(税费设置!$B$5="是",G3398="个人支出",J3398="应税"),"是","否")</f>
        <v>否</v>
      </c>
      <c r="L3398" s="8">
        <f t="shared" si="373"/>
        <v>0</v>
      </c>
      <c r="M3398" s="8">
        <f t="shared" si="374"/>
        <v>0</v>
      </c>
      <c r="N3398" s="8">
        <f t="shared" si="375"/>
        <v>0</v>
      </c>
      <c r="O3398" s="8">
        <f t="shared" si="376"/>
        <v>0</v>
      </c>
      <c r="P3398" s="8">
        <f>IF(K3398&lt;&gt;"是",0,IF(税费设置!$B$6="是",E3398/(1+税费设置!$B$10),E3398))</f>
        <v>0</v>
      </c>
      <c r="Q3398" s="8">
        <f>IF(K3398&lt;&gt;"是",0,P3398*税费设置!$B$8)</f>
        <v>0</v>
      </c>
      <c r="R3398" s="8">
        <f>IF(K3398&lt;&gt;"是",0,P3398*税费设置!$B$9)</f>
        <v>0</v>
      </c>
      <c r="S3398" s="8">
        <f t="shared" si="377"/>
        <v>0</v>
      </c>
    </row>
    <row r="3399" spans="1:19" ht="13.9">
      <c r="A3399" s="6" t="str">
        <f>IF(总支出!A3399="","",总支出!A3399)</f>
        <v/>
      </c>
      <c r="B3399" s="7" t="str">
        <f>IF(总支出!B3399="","",总支出!B3399)</f>
        <v/>
      </c>
      <c r="C3399" s="6" t="str">
        <f t="shared" si="371"/>
        <v/>
      </c>
      <c r="D3399" s="6" t="str">
        <f>IF(总支出!C3399="","",总支出!C3399)</f>
        <v/>
      </c>
      <c r="E3399" s="8" t="str">
        <f>IF(总支出!D3399="","",总支出!D3399)</f>
        <v/>
      </c>
      <c r="F3399" s="6" t="str">
        <f>IF(总支出!E3399="","",总支出!E3399)</f>
        <v/>
      </c>
      <c r="G3399" s="6" t="str">
        <f>IF(总支出!H3399="","",总支出!H3399)</f>
        <v/>
      </c>
      <c r="H3399" s="6" t="str">
        <f>IF(总支出!I3399="","自动",总支出!I3399)</f>
        <v>自动</v>
      </c>
      <c r="I3399" s="6" t="str">
        <f>IF(F3399="","",IFERROR(VLOOKUP(F3399,税费设置!$A$15:$B$27,2,FALSE),"含税不明"))</f>
        <v/>
      </c>
      <c r="J3399" s="6" t="str">
        <f t="shared" si="372"/>
        <v/>
      </c>
      <c r="K3399" s="6" t="str">
        <f>IF(AND(税费设置!$B$5="是",G3399="个人支出",J3399="应税"),"是","否")</f>
        <v>否</v>
      </c>
      <c r="L3399" s="8">
        <f t="shared" si="373"/>
        <v>0</v>
      </c>
      <c r="M3399" s="8">
        <f t="shared" si="374"/>
        <v>0</v>
      </c>
      <c r="N3399" s="8">
        <f t="shared" si="375"/>
        <v>0</v>
      </c>
      <c r="O3399" s="8">
        <f t="shared" si="376"/>
        <v>0</v>
      </c>
      <c r="P3399" s="8">
        <f>IF(K3399&lt;&gt;"是",0,IF(税费设置!$B$6="是",E3399/(1+税费设置!$B$10),E3399))</f>
        <v>0</v>
      </c>
      <c r="Q3399" s="8">
        <f>IF(K3399&lt;&gt;"是",0,P3399*税费设置!$B$8)</f>
        <v>0</v>
      </c>
      <c r="R3399" s="8">
        <f>IF(K3399&lt;&gt;"是",0,P3399*税费设置!$B$9)</f>
        <v>0</v>
      </c>
      <c r="S3399" s="8">
        <f t="shared" si="377"/>
        <v>0</v>
      </c>
    </row>
    <row r="3400" spans="1:19" ht="13.9">
      <c r="A3400" s="6" t="str">
        <f>IF(总支出!A3400="","",总支出!A3400)</f>
        <v/>
      </c>
      <c r="B3400" s="7" t="str">
        <f>IF(总支出!B3400="","",总支出!B3400)</f>
        <v/>
      </c>
      <c r="C3400" s="6" t="str">
        <f t="shared" si="371"/>
        <v/>
      </c>
      <c r="D3400" s="6" t="str">
        <f>IF(总支出!C3400="","",总支出!C3400)</f>
        <v/>
      </c>
      <c r="E3400" s="8" t="str">
        <f>IF(总支出!D3400="","",总支出!D3400)</f>
        <v/>
      </c>
      <c r="F3400" s="6" t="str">
        <f>IF(总支出!E3400="","",总支出!E3400)</f>
        <v/>
      </c>
      <c r="G3400" s="6" t="str">
        <f>IF(总支出!H3400="","",总支出!H3400)</f>
        <v/>
      </c>
      <c r="H3400" s="6" t="str">
        <f>IF(总支出!I3400="","自动",总支出!I3400)</f>
        <v>自动</v>
      </c>
      <c r="I3400" s="6" t="str">
        <f>IF(F3400="","",IFERROR(VLOOKUP(F3400,税费设置!$A$15:$B$27,2,FALSE),"含税不明"))</f>
        <v/>
      </c>
      <c r="J3400" s="6" t="str">
        <f t="shared" si="372"/>
        <v/>
      </c>
      <c r="K3400" s="6" t="str">
        <f>IF(AND(税费设置!$B$5="是",G3400="个人支出",J3400="应税"),"是","否")</f>
        <v>否</v>
      </c>
      <c r="L3400" s="8">
        <f t="shared" si="373"/>
        <v>0</v>
      </c>
      <c r="M3400" s="8">
        <f t="shared" si="374"/>
        <v>0</v>
      </c>
      <c r="N3400" s="8">
        <f t="shared" si="375"/>
        <v>0</v>
      </c>
      <c r="O3400" s="8">
        <f t="shared" si="376"/>
        <v>0</v>
      </c>
      <c r="P3400" s="8">
        <f>IF(K3400&lt;&gt;"是",0,IF(税费设置!$B$6="是",E3400/(1+税费设置!$B$10),E3400))</f>
        <v>0</v>
      </c>
      <c r="Q3400" s="8">
        <f>IF(K3400&lt;&gt;"是",0,P3400*税费设置!$B$8)</f>
        <v>0</v>
      </c>
      <c r="R3400" s="8">
        <f>IF(K3400&lt;&gt;"是",0,P3400*税费设置!$B$9)</f>
        <v>0</v>
      </c>
      <c r="S3400" s="8">
        <f t="shared" si="377"/>
        <v>0</v>
      </c>
    </row>
    <row r="3401" spans="1:19" ht="13.9">
      <c r="A3401" s="6" t="str">
        <f>IF(总支出!A3401="","",总支出!A3401)</f>
        <v/>
      </c>
      <c r="B3401" s="7" t="str">
        <f>IF(总支出!B3401="","",总支出!B3401)</f>
        <v/>
      </c>
      <c r="C3401" s="6" t="str">
        <f t="shared" si="371"/>
        <v/>
      </c>
      <c r="D3401" s="6" t="str">
        <f>IF(总支出!C3401="","",总支出!C3401)</f>
        <v/>
      </c>
      <c r="E3401" s="8" t="str">
        <f>IF(总支出!D3401="","",总支出!D3401)</f>
        <v/>
      </c>
      <c r="F3401" s="6" t="str">
        <f>IF(总支出!E3401="","",总支出!E3401)</f>
        <v/>
      </c>
      <c r="G3401" s="6" t="str">
        <f>IF(总支出!H3401="","",总支出!H3401)</f>
        <v/>
      </c>
      <c r="H3401" s="6" t="str">
        <f>IF(总支出!I3401="","自动",总支出!I3401)</f>
        <v>自动</v>
      </c>
      <c r="I3401" s="6" t="str">
        <f>IF(F3401="","",IFERROR(VLOOKUP(F3401,税费设置!$A$15:$B$27,2,FALSE),"含税不明"))</f>
        <v/>
      </c>
      <c r="J3401" s="6" t="str">
        <f t="shared" si="372"/>
        <v/>
      </c>
      <c r="K3401" s="6" t="str">
        <f>IF(AND(税费设置!$B$5="是",G3401="个人支出",J3401="应税"),"是","否")</f>
        <v>否</v>
      </c>
      <c r="L3401" s="8">
        <f t="shared" si="373"/>
        <v>0</v>
      </c>
      <c r="M3401" s="8">
        <f t="shared" si="374"/>
        <v>0</v>
      </c>
      <c r="N3401" s="8">
        <f t="shared" si="375"/>
        <v>0</v>
      </c>
      <c r="O3401" s="8">
        <f t="shared" si="376"/>
        <v>0</v>
      </c>
      <c r="P3401" s="8">
        <f>IF(K3401&lt;&gt;"是",0,IF(税费设置!$B$6="是",E3401/(1+税费设置!$B$10),E3401))</f>
        <v>0</v>
      </c>
      <c r="Q3401" s="8">
        <f>IF(K3401&lt;&gt;"是",0,P3401*税费设置!$B$8)</f>
        <v>0</v>
      </c>
      <c r="R3401" s="8">
        <f>IF(K3401&lt;&gt;"是",0,P3401*税费设置!$B$9)</f>
        <v>0</v>
      </c>
      <c r="S3401" s="8">
        <f t="shared" si="377"/>
        <v>0</v>
      </c>
    </row>
    <row r="3402" spans="1:19" ht="13.9">
      <c r="A3402" s="6" t="str">
        <f>IF(总支出!A3402="","",总支出!A3402)</f>
        <v/>
      </c>
      <c r="B3402" s="7" t="str">
        <f>IF(总支出!B3402="","",总支出!B3402)</f>
        <v/>
      </c>
      <c r="C3402" s="6" t="str">
        <f t="shared" si="371"/>
        <v/>
      </c>
      <c r="D3402" s="6" t="str">
        <f>IF(总支出!C3402="","",总支出!C3402)</f>
        <v/>
      </c>
      <c r="E3402" s="8" t="str">
        <f>IF(总支出!D3402="","",总支出!D3402)</f>
        <v/>
      </c>
      <c r="F3402" s="6" t="str">
        <f>IF(总支出!E3402="","",总支出!E3402)</f>
        <v/>
      </c>
      <c r="G3402" s="6" t="str">
        <f>IF(总支出!H3402="","",总支出!H3402)</f>
        <v/>
      </c>
      <c r="H3402" s="6" t="str">
        <f>IF(总支出!I3402="","自动",总支出!I3402)</f>
        <v>自动</v>
      </c>
      <c r="I3402" s="6" t="str">
        <f>IF(F3402="","",IFERROR(VLOOKUP(F3402,税费设置!$A$15:$B$27,2,FALSE),"含税不明"))</f>
        <v/>
      </c>
      <c r="J3402" s="6" t="str">
        <f t="shared" si="372"/>
        <v/>
      </c>
      <c r="K3402" s="6" t="str">
        <f>IF(AND(税费设置!$B$5="是",G3402="个人支出",J3402="应税"),"是","否")</f>
        <v>否</v>
      </c>
      <c r="L3402" s="8">
        <f t="shared" si="373"/>
        <v>0</v>
      </c>
      <c r="M3402" s="8">
        <f t="shared" si="374"/>
        <v>0</v>
      </c>
      <c r="N3402" s="8">
        <f t="shared" si="375"/>
        <v>0</v>
      </c>
      <c r="O3402" s="8">
        <f t="shared" si="376"/>
        <v>0</v>
      </c>
      <c r="P3402" s="8">
        <f>IF(K3402&lt;&gt;"是",0,IF(税费设置!$B$6="是",E3402/(1+税费设置!$B$10),E3402))</f>
        <v>0</v>
      </c>
      <c r="Q3402" s="8">
        <f>IF(K3402&lt;&gt;"是",0,P3402*税费设置!$B$8)</f>
        <v>0</v>
      </c>
      <c r="R3402" s="8">
        <f>IF(K3402&lt;&gt;"是",0,P3402*税费设置!$B$9)</f>
        <v>0</v>
      </c>
      <c r="S3402" s="8">
        <f t="shared" si="377"/>
        <v>0</v>
      </c>
    </row>
    <row r="3403" spans="1:19" ht="13.9">
      <c r="A3403" s="6" t="str">
        <f>IF(总支出!A3403="","",总支出!A3403)</f>
        <v/>
      </c>
      <c r="B3403" s="7" t="str">
        <f>IF(总支出!B3403="","",总支出!B3403)</f>
        <v/>
      </c>
      <c r="C3403" s="6" t="str">
        <f t="shared" si="371"/>
        <v/>
      </c>
      <c r="D3403" s="6" t="str">
        <f>IF(总支出!C3403="","",总支出!C3403)</f>
        <v/>
      </c>
      <c r="E3403" s="8" t="str">
        <f>IF(总支出!D3403="","",总支出!D3403)</f>
        <v/>
      </c>
      <c r="F3403" s="6" t="str">
        <f>IF(总支出!E3403="","",总支出!E3403)</f>
        <v/>
      </c>
      <c r="G3403" s="6" t="str">
        <f>IF(总支出!H3403="","",总支出!H3403)</f>
        <v/>
      </c>
      <c r="H3403" s="6" t="str">
        <f>IF(总支出!I3403="","自动",总支出!I3403)</f>
        <v>自动</v>
      </c>
      <c r="I3403" s="6" t="str">
        <f>IF(F3403="","",IFERROR(VLOOKUP(F3403,税费设置!$A$15:$B$27,2,FALSE),"含税不明"))</f>
        <v/>
      </c>
      <c r="J3403" s="6" t="str">
        <f t="shared" si="372"/>
        <v/>
      </c>
      <c r="K3403" s="6" t="str">
        <f>IF(AND(税费设置!$B$5="是",G3403="个人支出",J3403="应税"),"是","否")</f>
        <v>否</v>
      </c>
      <c r="L3403" s="8">
        <f t="shared" si="373"/>
        <v>0</v>
      </c>
      <c r="M3403" s="8">
        <f t="shared" si="374"/>
        <v>0</v>
      </c>
      <c r="N3403" s="8">
        <f t="shared" si="375"/>
        <v>0</v>
      </c>
      <c r="O3403" s="8">
        <f t="shared" si="376"/>
        <v>0</v>
      </c>
      <c r="P3403" s="8">
        <f>IF(K3403&lt;&gt;"是",0,IF(税费设置!$B$6="是",E3403/(1+税费设置!$B$10),E3403))</f>
        <v>0</v>
      </c>
      <c r="Q3403" s="8">
        <f>IF(K3403&lt;&gt;"是",0,P3403*税费设置!$B$8)</f>
        <v>0</v>
      </c>
      <c r="R3403" s="8">
        <f>IF(K3403&lt;&gt;"是",0,P3403*税费设置!$B$9)</f>
        <v>0</v>
      </c>
      <c r="S3403" s="8">
        <f t="shared" si="377"/>
        <v>0</v>
      </c>
    </row>
    <row r="3404" spans="1:19" ht="13.9">
      <c r="A3404" s="6" t="str">
        <f>IF(总支出!A3404="","",总支出!A3404)</f>
        <v/>
      </c>
      <c r="B3404" s="7" t="str">
        <f>IF(总支出!B3404="","",总支出!B3404)</f>
        <v/>
      </c>
      <c r="C3404" s="6" t="str">
        <f t="shared" si="371"/>
        <v/>
      </c>
      <c r="D3404" s="6" t="str">
        <f>IF(总支出!C3404="","",总支出!C3404)</f>
        <v/>
      </c>
      <c r="E3404" s="8" t="str">
        <f>IF(总支出!D3404="","",总支出!D3404)</f>
        <v/>
      </c>
      <c r="F3404" s="6" t="str">
        <f>IF(总支出!E3404="","",总支出!E3404)</f>
        <v/>
      </c>
      <c r="G3404" s="6" t="str">
        <f>IF(总支出!H3404="","",总支出!H3404)</f>
        <v/>
      </c>
      <c r="H3404" s="6" t="str">
        <f>IF(总支出!I3404="","自动",总支出!I3404)</f>
        <v>自动</v>
      </c>
      <c r="I3404" s="6" t="str">
        <f>IF(F3404="","",IFERROR(VLOOKUP(F3404,税费设置!$A$15:$B$27,2,FALSE),"含税不明"))</f>
        <v/>
      </c>
      <c r="J3404" s="6" t="str">
        <f t="shared" si="372"/>
        <v/>
      </c>
      <c r="K3404" s="6" t="str">
        <f>IF(AND(税费设置!$B$5="是",G3404="个人支出",J3404="应税"),"是","否")</f>
        <v>否</v>
      </c>
      <c r="L3404" s="8">
        <f t="shared" si="373"/>
        <v>0</v>
      </c>
      <c r="M3404" s="8">
        <f t="shared" si="374"/>
        <v>0</v>
      </c>
      <c r="N3404" s="8">
        <f t="shared" si="375"/>
        <v>0</v>
      </c>
      <c r="O3404" s="8">
        <f t="shared" si="376"/>
        <v>0</v>
      </c>
      <c r="P3404" s="8">
        <f>IF(K3404&lt;&gt;"是",0,IF(税费设置!$B$6="是",E3404/(1+税费设置!$B$10),E3404))</f>
        <v>0</v>
      </c>
      <c r="Q3404" s="8">
        <f>IF(K3404&lt;&gt;"是",0,P3404*税费设置!$B$8)</f>
        <v>0</v>
      </c>
      <c r="R3404" s="8">
        <f>IF(K3404&lt;&gt;"是",0,P3404*税费设置!$B$9)</f>
        <v>0</v>
      </c>
      <c r="S3404" s="8">
        <f t="shared" si="377"/>
        <v>0</v>
      </c>
    </row>
    <row r="3405" spans="1:19" ht="13.9">
      <c r="A3405" s="6" t="str">
        <f>IF(总支出!A3405="","",总支出!A3405)</f>
        <v/>
      </c>
      <c r="B3405" s="7" t="str">
        <f>IF(总支出!B3405="","",总支出!B3405)</f>
        <v/>
      </c>
      <c r="C3405" s="6" t="str">
        <f t="shared" si="371"/>
        <v/>
      </c>
      <c r="D3405" s="6" t="str">
        <f>IF(总支出!C3405="","",总支出!C3405)</f>
        <v/>
      </c>
      <c r="E3405" s="8" t="str">
        <f>IF(总支出!D3405="","",总支出!D3405)</f>
        <v/>
      </c>
      <c r="F3405" s="6" t="str">
        <f>IF(总支出!E3405="","",总支出!E3405)</f>
        <v/>
      </c>
      <c r="G3405" s="6" t="str">
        <f>IF(总支出!H3405="","",总支出!H3405)</f>
        <v/>
      </c>
      <c r="H3405" s="6" t="str">
        <f>IF(总支出!I3405="","自动",总支出!I3405)</f>
        <v>自动</v>
      </c>
      <c r="I3405" s="6" t="str">
        <f>IF(F3405="","",IFERROR(VLOOKUP(F3405,税费设置!$A$15:$B$27,2,FALSE),"含税不明"))</f>
        <v/>
      </c>
      <c r="J3405" s="6" t="str">
        <f t="shared" si="372"/>
        <v/>
      </c>
      <c r="K3405" s="6" t="str">
        <f>IF(AND(税费设置!$B$5="是",G3405="个人支出",J3405="应税"),"是","否")</f>
        <v>否</v>
      </c>
      <c r="L3405" s="8">
        <f t="shared" si="373"/>
        <v>0</v>
      </c>
      <c r="M3405" s="8">
        <f t="shared" si="374"/>
        <v>0</v>
      </c>
      <c r="N3405" s="8">
        <f t="shared" si="375"/>
        <v>0</v>
      </c>
      <c r="O3405" s="8">
        <f t="shared" si="376"/>
        <v>0</v>
      </c>
      <c r="P3405" s="8">
        <f>IF(K3405&lt;&gt;"是",0,IF(税费设置!$B$6="是",E3405/(1+税费设置!$B$10),E3405))</f>
        <v>0</v>
      </c>
      <c r="Q3405" s="8">
        <f>IF(K3405&lt;&gt;"是",0,P3405*税费设置!$B$8)</f>
        <v>0</v>
      </c>
      <c r="R3405" s="8">
        <f>IF(K3405&lt;&gt;"是",0,P3405*税费设置!$B$9)</f>
        <v>0</v>
      </c>
      <c r="S3405" s="8">
        <f t="shared" si="377"/>
        <v>0</v>
      </c>
    </row>
    <row r="3406" spans="1:19" ht="13.9">
      <c r="A3406" s="6" t="str">
        <f>IF(总支出!A3406="","",总支出!A3406)</f>
        <v/>
      </c>
      <c r="B3406" s="7" t="str">
        <f>IF(总支出!B3406="","",总支出!B3406)</f>
        <v/>
      </c>
      <c r="C3406" s="6" t="str">
        <f t="shared" si="371"/>
        <v/>
      </c>
      <c r="D3406" s="6" t="str">
        <f>IF(总支出!C3406="","",总支出!C3406)</f>
        <v/>
      </c>
      <c r="E3406" s="8" t="str">
        <f>IF(总支出!D3406="","",总支出!D3406)</f>
        <v/>
      </c>
      <c r="F3406" s="6" t="str">
        <f>IF(总支出!E3406="","",总支出!E3406)</f>
        <v/>
      </c>
      <c r="G3406" s="6" t="str">
        <f>IF(总支出!H3406="","",总支出!H3406)</f>
        <v/>
      </c>
      <c r="H3406" s="6" t="str">
        <f>IF(总支出!I3406="","自动",总支出!I3406)</f>
        <v>自动</v>
      </c>
      <c r="I3406" s="6" t="str">
        <f>IF(F3406="","",IFERROR(VLOOKUP(F3406,税费设置!$A$15:$B$27,2,FALSE),"含税不明"))</f>
        <v/>
      </c>
      <c r="J3406" s="6" t="str">
        <f t="shared" si="372"/>
        <v/>
      </c>
      <c r="K3406" s="6" t="str">
        <f>IF(AND(税费设置!$B$5="是",G3406="个人支出",J3406="应税"),"是","否")</f>
        <v>否</v>
      </c>
      <c r="L3406" s="8">
        <f t="shared" si="373"/>
        <v>0</v>
      </c>
      <c r="M3406" s="8">
        <f t="shared" si="374"/>
        <v>0</v>
      </c>
      <c r="N3406" s="8">
        <f t="shared" si="375"/>
        <v>0</v>
      </c>
      <c r="O3406" s="8">
        <f t="shared" si="376"/>
        <v>0</v>
      </c>
      <c r="P3406" s="8">
        <f>IF(K3406&lt;&gt;"是",0,IF(税费设置!$B$6="是",E3406/(1+税费设置!$B$10),E3406))</f>
        <v>0</v>
      </c>
      <c r="Q3406" s="8">
        <f>IF(K3406&lt;&gt;"是",0,P3406*税费设置!$B$8)</f>
        <v>0</v>
      </c>
      <c r="R3406" s="8">
        <f>IF(K3406&lt;&gt;"是",0,P3406*税费设置!$B$9)</f>
        <v>0</v>
      </c>
      <c r="S3406" s="8">
        <f t="shared" si="377"/>
        <v>0</v>
      </c>
    </row>
    <row r="3407" spans="1:19" ht="13.9">
      <c r="A3407" s="6" t="str">
        <f>IF(总支出!A3407="","",总支出!A3407)</f>
        <v/>
      </c>
      <c r="B3407" s="7" t="str">
        <f>IF(总支出!B3407="","",总支出!B3407)</f>
        <v/>
      </c>
      <c r="C3407" s="6" t="str">
        <f t="shared" si="371"/>
        <v/>
      </c>
      <c r="D3407" s="6" t="str">
        <f>IF(总支出!C3407="","",总支出!C3407)</f>
        <v/>
      </c>
      <c r="E3407" s="8" t="str">
        <f>IF(总支出!D3407="","",总支出!D3407)</f>
        <v/>
      </c>
      <c r="F3407" s="6" t="str">
        <f>IF(总支出!E3407="","",总支出!E3407)</f>
        <v/>
      </c>
      <c r="G3407" s="6" t="str">
        <f>IF(总支出!H3407="","",总支出!H3407)</f>
        <v/>
      </c>
      <c r="H3407" s="6" t="str">
        <f>IF(总支出!I3407="","自动",总支出!I3407)</f>
        <v>自动</v>
      </c>
      <c r="I3407" s="6" t="str">
        <f>IF(F3407="","",IFERROR(VLOOKUP(F3407,税费设置!$A$15:$B$27,2,FALSE),"含税不明"))</f>
        <v/>
      </c>
      <c r="J3407" s="6" t="str">
        <f t="shared" si="372"/>
        <v/>
      </c>
      <c r="K3407" s="6" t="str">
        <f>IF(AND(税费设置!$B$5="是",G3407="个人支出",J3407="应税"),"是","否")</f>
        <v>否</v>
      </c>
      <c r="L3407" s="8">
        <f t="shared" si="373"/>
        <v>0</v>
      </c>
      <c r="M3407" s="8">
        <f t="shared" si="374"/>
        <v>0</v>
      </c>
      <c r="N3407" s="8">
        <f t="shared" si="375"/>
        <v>0</v>
      </c>
      <c r="O3407" s="8">
        <f t="shared" si="376"/>
        <v>0</v>
      </c>
      <c r="P3407" s="8">
        <f>IF(K3407&lt;&gt;"是",0,IF(税费设置!$B$6="是",E3407/(1+税费设置!$B$10),E3407))</f>
        <v>0</v>
      </c>
      <c r="Q3407" s="8">
        <f>IF(K3407&lt;&gt;"是",0,P3407*税费设置!$B$8)</f>
        <v>0</v>
      </c>
      <c r="R3407" s="8">
        <f>IF(K3407&lt;&gt;"是",0,P3407*税费设置!$B$9)</f>
        <v>0</v>
      </c>
      <c r="S3407" s="8">
        <f t="shared" si="377"/>
        <v>0</v>
      </c>
    </row>
    <row r="3408" spans="1:19" ht="13.9">
      <c r="A3408" s="6" t="str">
        <f>IF(总支出!A3408="","",总支出!A3408)</f>
        <v/>
      </c>
      <c r="B3408" s="7" t="str">
        <f>IF(总支出!B3408="","",总支出!B3408)</f>
        <v/>
      </c>
      <c r="C3408" s="6" t="str">
        <f t="shared" si="371"/>
        <v/>
      </c>
      <c r="D3408" s="6" t="str">
        <f>IF(总支出!C3408="","",总支出!C3408)</f>
        <v/>
      </c>
      <c r="E3408" s="8" t="str">
        <f>IF(总支出!D3408="","",总支出!D3408)</f>
        <v/>
      </c>
      <c r="F3408" s="6" t="str">
        <f>IF(总支出!E3408="","",总支出!E3408)</f>
        <v/>
      </c>
      <c r="G3408" s="6" t="str">
        <f>IF(总支出!H3408="","",总支出!H3408)</f>
        <v/>
      </c>
      <c r="H3408" s="6" t="str">
        <f>IF(总支出!I3408="","自动",总支出!I3408)</f>
        <v>自动</v>
      </c>
      <c r="I3408" s="6" t="str">
        <f>IF(F3408="","",IFERROR(VLOOKUP(F3408,税费设置!$A$15:$B$27,2,FALSE),"含税不明"))</f>
        <v/>
      </c>
      <c r="J3408" s="6" t="str">
        <f t="shared" si="372"/>
        <v/>
      </c>
      <c r="K3408" s="6" t="str">
        <f>IF(AND(税费设置!$B$5="是",G3408="个人支出",J3408="应税"),"是","否")</f>
        <v>否</v>
      </c>
      <c r="L3408" s="8">
        <f t="shared" si="373"/>
        <v>0</v>
      </c>
      <c r="M3408" s="8">
        <f t="shared" si="374"/>
        <v>0</v>
      </c>
      <c r="N3408" s="8">
        <f t="shared" si="375"/>
        <v>0</v>
      </c>
      <c r="O3408" s="8">
        <f t="shared" si="376"/>
        <v>0</v>
      </c>
      <c r="P3408" s="8">
        <f>IF(K3408&lt;&gt;"是",0,IF(税费设置!$B$6="是",E3408/(1+税费设置!$B$10),E3408))</f>
        <v>0</v>
      </c>
      <c r="Q3408" s="8">
        <f>IF(K3408&lt;&gt;"是",0,P3408*税费设置!$B$8)</f>
        <v>0</v>
      </c>
      <c r="R3408" s="8">
        <f>IF(K3408&lt;&gt;"是",0,P3408*税费设置!$B$9)</f>
        <v>0</v>
      </c>
      <c r="S3408" s="8">
        <f t="shared" si="377"/>
        <v>0</v>
      </c>
    </row>
    <row r="3409" spans="1:19" ht="13.9">
      <c r="A3409" s="6" t="str">
        <f>IF(总支出!A3409="","",总支出!A3409)</f>
        <v/>
      </c>
      <c r="B3409" s="7" t="str">
        <f>IF(总支出!B3409="","",总支出!B3409)</f>
        <v/>
      </c>
      <c r="C3409" s="6" t="str">
        <f t="shared" si="371"/>
        <v/>
      </c>
      <c r="D3409" s="6" t="str">
        <f>IF(总支出!C3409="","",总支出!C3409)</f>
        <v/>
      </c>
      <c r="E3409" s="8" t="str">
        <f>IF(总支出!D3409="","",总支出!D3409)</f>
        <v/>
      </c>
      <c r="F3409" s="6" t="str">
        <f>IF(总支出!E3409="","",总支出!E3409)</f>
        <v/>
      </c>
      <c r="G3409" s="6" t="str">
        <f>IF(总支出!H3409="","",总支出!H3409)</f>
        <v/>
      </c>
      <c r="H3409" s="6" t="str">
        <f>IF(总支出!I3409="","自动",总支出!I3409)</f>
        <v>自动</v>
      </c>
      <c r="I3409" s="6" t="str">
        <f>IF(F3409="","",IFERROR(VLOOKUP(F3409,税费设置!$A$15:$B$27,2,FALSE),"含税不明"))</f>
        <v/>
      </c>
      <c r="J3409" s="6" t="str">
        <f t="shared" si="372"/>
        <v/>
      </c>
      <c r="K3409" s="6" t="str">
        <f>IF(AND(税费设置!$B$5="是",G3409="个人支出",J3409="应税"),"是","否")</f>
        <v>否</v>
      </c>
      <c r="L3409" s="8">
        <f t="shared" si="373"/>
        <v>0</v>
      </c>
      <c r="M3409" s="8">
        <f t="shared" si="374"/>
        <v>0</v>
      </c>
      <c r="N3409" s="8">
        <f t="shared" si="375"/>
        <v>0</v>
      </c>
      <c r="O3409" s="8">
        <f t="shared" si="376"/>
        <v>0</v>
      </c>
      <c r="P3409" s="8">
        <f>IF(K3409&lt;&gt;"是",0,IF(税费设置!$B$6="是",E3409/(1+税费设置!$B$10),E3409))</f>
        <v>0</v>
      </c>
      <c r="Q3409" s="8">
        <f>IF(K3409&lt;&gt;"是",0,P3409*税费设置!$B$8)</f>
        <v>0</v>
      </c>
      <c r="R3409" s="8">
        <f>IF(K3409&lt;&gt;"是",0,P3409*税费设置!$B$9)</f>
        <v>0</v>
      </c>
      <c r="S3409" s="8">
        <f t="shared" si="377"/>
        <v>0</v>
      </c>
    </row>
    <row r="3410" spans="1:19" ht="13.9">
      <c r="A3410" s="6" t="str">
        <f>IF(总支出!A3410="","",总支出!A3410)</f>
        <v/>
      </c>
      <c r="B3410" s="7" t="str">
        <f>IF(总支出!B3410="","",总支出!B3410)</f>
        <v/>
      </c>
      <c r="C3410" s="6" t="str">
        <f t="shared" si="371"/>
        <v/>
      </c>
      <c r="D3410" s="6" t="str">
        <f>IF(总支出!C3410="","",总支出!C3410)</f>
        <v/>
      </c>
      <c r="E3410" s="8" t="str">
        <f>IF(总支出!D3410="","",总支出!D3410)</f>
        <v/>
      </c>
      <c r="F3410" s="6" t="str">
        <f>IF(总支出!E3410="","",总支出!E3410)</f>
        <v/>
      </c>
      <c r="G3410" s="6" t="str">
        <f>IF(总支出!H3410="","",总支出!H3410)</f>
        <v/>
      </c>
      <c r="H3410" s="6" t="str">
        <f>IF(总支出!I3410="","自动",总支出!I3410)</f>
        <v>自动</v>
      </c>
      <c r="I3410" s="6" t="str">
        <f>IF(F3410="","",IFERROR(VLOOKUP(F3410,税费设置!$A$15:$B$27,2,FALSE),"含税不明"))</f>
        <v/>
      </c>
      <c r="J3410" s="6" t="str">
        <f t="shared" si="372"/>
        <v/>
      </c>
      <c r="K3410" s="6" t="str">
        <f>IF(AND(税费设置!$B$5="是",G3410="个人支出",J3410="应税"),"是","否")</f>
        <v>否</v>
      </c>
      <c r="L3410" s="8">
        <f t="shared" si="373"/>
        <v>0</v>
      </c>
      <c r="M3410" s="8">
        <f t="shared" si="374"/>
        <v>0</v>
      </c>
      <c r="N3410" s="8">
        <f t="shared" si="375"/>
        <v>0</v>
      </c>
      <c r="O3410" s="8">
        <f t="shared" si="376"/>
        <v>0</v>
      </c>
      <c r="P3410" s="8">
        <f>IF(K3410&lt;&gt;"是",0,IF(税费设置!$B$6="是",E3410/(1+税费设置!$B$10),E3410))</f>
        <v>0</v>
      </c>
      <c r="Q3410" s="8">
        <f>IF(K3410&lt;&gt;"是",0,P3410*税费设置!$B$8)</f>
        <v>0</v>
      </c>
      <c r="R3410" s="8">
        <f>IF(K3410&lt;&gt;"是",0,P3410*税费设置!$B$9)</f>
        <v>0</v>
      </c>
      <c r="S3410" s="8">
        <f t="shared" si="377"/>
        <v>0</v>
      </c>
    </row>
    <row r="3411" spans="1:19" ht="13.9">
      <c r="A3411" s="6" t="str">
        <f>IF(总支出!A3411="","",总支出!A3411)</f>
        <v/>
      </c>
      <c r="B3411" s="7" t="str">
        <f>IF(总支出!B3411="","",总支出!B3411)</f>
        <v/>
      </c>
      <c r="C3411" s="6" t="str">
        <f t="shared" si="371"/>
        <v/>
      </c>
      <c r="D3411" s="6" t="str">
        <f>IF(总支出!C3411="","",总支出!C3411)</f>
        <v/>
      </c>
      <c r="E3411" s="8" t="str">
        <f>IF(总支出!D3411="","",总支出!D3411)</f>
        <v/>
      </c>
      <c r="F3411" s="6" t="str">
        <f>IF(总支出!E3411="","",总支出!E3411)</f>
        <v/>
      </c>
      <c r="G3411" s="6" t="str">
        <f>IF(总支出!H3411="","",总支出!H3411)</f>
        <v/>
      </c>
      <c r="H3411" s="6" t="str">
        <f>IF(总支出!I3411="","自动",总支出!I3411)</f>
        <v>自动</v>
      </c>
      <c r="I3411" s="6" t="str">
        <f>IF(F3411="","",IFERROR(VLOOKUP(F3411,税费设置!$A$15:$B$27,2,FALSE),"含税不明"))</f>
        <v/>
      </c>
      <c r="J3411" s="6" t="str">
        <f t="shared" si="372"/>
        <v/>
      </c>
      <c r="K3411" s="6" t="str">
        <f>IF(AND(税费设置!$B$5="是",G3411="个人支出",J3411="应税"),"是","否")</f>
        <v>否</v>
      </c>
      <c r="L3411" s="8">
        <f t="shared" si="373"/>
        <v>0</v>
      </c>
      <c r="M3411" s="8">
        <f t="shared" si="374"/>
        <v>0</v>
      </c>
      <c r="N3411" s="8">
        <f t="shared" si="375"/>
        <v>0</v>
      </c>
      <c r="O3411" s="8">
        <f t="shared" si="376"/>
        <v>0</v>
      </c>
      <c r="P3411" s="8">
        <f>IF(K3411&lt;&gt;"是",0,IF(税费设置!$B$6="是",E3411/(1+税费设置!$B$10),E3411))</f>
        <v>0</v>
      </c>
      <c r="Q3411" s="8">
        <f>IF(K3411&lt;&gt;"是",0,P3411*税费设置!$B$8)</f>
        <v>0</v>
      </c>
      <c r="R3411" s="8">
        <f>IF(K3411&lt;&gt;"是",0,P3411*税费设置!$B$9)</f>
        <v>0</v>
      </c>
      <c r="S3411" s="8">
        <f t="shared" si="377"/>
        <v>0</v>
      </c>
    </row>
    <row r="3412" spans="1:19" ht="13.9">
      <c r="A3412" s="6" t="str">
        <f>IF(总支出!A3412="","",总支出!A3412)</f>
        <v/>
      </c>
      <c r="B3412" s="7" t="str">
        <f>IF(总支出!B3412="","",总支出!B3412)</f>
        <v/>
      </c>
      <c r="C3412" s="6" t="str">
        <f t="shared" si="371"/>
        <v/>
      </c>
      <c r="D3412" s="6" t="str">
        <f>IF(总支出!C3412="","",总支出!C3412)</f>
        <v/>
      </c>
      <c r="E3412" s="8" t="str">
        <f>IF(总支出!D3412="","",总支出!D3412)</f>
        <v/>
      </c>
      <c r="F3412" s="6" t="str">
        <f>IF(总支出!E3412="","",总支出!E3412)</f>
        <v/>
      </c>
      <c r="G3412" s="6" t="str">
        <f>IF(总支出!H3412="","",总支出!H3412)</f>
        <v/>
      </c>
      <c r="H3412" s="6" t="str">
        <f>IF(总支出!I3412="","自动",总支出!I3412)</f>
        <v>自动</v>
      </c>
      <c r="I3412" s="6" t="str">
        <f>IF(F3412="","",IFERROR(VLOOKUP(F3412,税费设置!$A$15:$B$27,2,FALSE),"含税不明"))</f>
        <v/>
      </c>
      <c r="J3412" s="6" t="str">
        <f t="shared" si="372"/>
        <v/>
      </c>
      <c r="K3412" s="6" t="str">
        <f>IF(AND(税费设置!$B$5="是",G3412="个人支出",J3412="应税"),"是","否")</f>
        <v>否</v>
      </c>
      <c r="L3412" s="8">
        <f t="shared" si="373"/>
        <v>0</v>
      </c>
      <c r="M3412" s="8">
        <f t="shared" si="374"/>
        <v>0</v>
      </c>
      <c r="N3412" s="8">
        <f t="shared" si="375"/>
        <v>0</v>
      </c>
      <c r="O3412" s="8">
        <f t="shared" si="376"/>
        <v>0</v>
      </c>
      <c r="P3412" s="8">
        <f>IF(K3412&lt;&gt;"是",0,IF(税费设置!$B$6="是",E3412/(1+税费设置!$B$10),E3412))</f>
        <v>0</v>
      </c>
      <c r="Q3412" s="8">
        <f>IF(K3412&lt;&gt;"是",0,P3412*税费设置!$B$8)</f>
        <v>0</v>
      </c>
      <c r="R3412" s="8">
        <f>IF(K3412&lt;&gt;"是",0,P3412*税费设置!$B$9)</f>
        <v>0</v>
      </c>
      <c r="S3412" s="8">
        <f t="shared" si="377"/>
        <v>0</v>
      </c>
    </row>
    <row r="3413" spans="1:19" ht="13.9">
      <c r="A3413" s="6" t="str">
        <f>IF(总支出!A3413="","",总支出!A3413)</f>
        <v/>
      </c>
      <c r="B3413" s="7" t="str">
        <f>IF(总支出!B3413="","",总支出!B3413)</f>
        <v/>
      </c>
      <c r="C3413" s="6" t="str">
        <f t="shared" si="371"/>
        <v/>
      </c>
      <c r="D3413" s="6" t="str">
        <f>IF(总支出!C3413="","",总支出!C3413)</f>
        <v/>
      </c>
      <c r="E3413" s="8" t="str">
        <f>IF(总支出!D3413="","",总支出!D3413)</f>
        <v/>
      </c>
      <c r="F3413" s="6" t="str">
        <f>IF(总支出!E3413="","",总支出!E3413)</f>
        <v/>
      </c>
      <c r="G3413" s="6" t="str">
        <f>IF(总支出!H3413="","",总支出!H3413)</f>
        <v/>
      </c>
      <c r="H3413" s="6" t="str">
        <f>IF(总支出!I3413="","自动",总支出!I3413)</f>
        <v>自动</v>
      </c>
      <c r="I3413" s="6" t="str">
        <f>IF(F3413="","",IFERROR(VLOOKUP(F3413,税费设置!$A$15:$B$27,2,FALSE),"含税不明"))</f>
        <v/>
      </c>
      <c r="J3413" s="6" t="str">
        <f t="shared" si="372"/>
        <v/>
      </c>
      <c r="K3413" s="6" t="str">
        <f>IF(AND(税费设置!$B$5="是",G3413="个人支出",J3413="应税"),"是","否")</f>
        <v>否</v>
      </c>
      <c r="L3413" s="8">
        <f t="shared" si="373"/>
        <v>0</v>
      </c>
      <c r="M3413" s="8">
        <f t="shared" si="374"/>
        <v>0</v>
      </c>
      <c r="N3413" s="8">
        <f t="shared" si="375"/>
        <v>0</v>
      </c>
      <c r="O3413" s="8">
        <f t="shared" si="376"/>
        <v>0</v>
      </c>
      <c r="P3413" s="8">
        <f>IF(K3413&lt;&gt;"是",0,IF(税费设置!$B$6="是",E3413/(1+税费设置!$B$10),E3413))</f>
        <v>0</v>
      </c>
      <c r="Q3413" s="8">
        <f>IF(K3413&lt;&gt;"是",0,P3413*税费设置!$B$8)</f>
        <v>0</v>
      </c>
      <c r="R3413" s="8">
        <f>IF(K3413&lt;&gt;"是",0,P3413*税费设置!$B$9)</f>
        <v>0</v>
      </c>
      <c r="S3413" s="8">
        <f t="shared" si="377"/>
        <v>0</v>
      </c>
    </row>
    <row r="3414" spans="1:19" ht="13.9">
      <c r="A3414" s="6" t="str">
        <f>IF(总支出!A3414="","",总支出!A3414)</f>
        <v/>
      </c>
      <c r="B3414" s="7" t="str">
        <f>IF(总支出!B3414="","",总支出!B3414)</f>
        <v/>
      </c>
      <c r="C3414" s="6" t="str">
        <f t="shared" si="371"/>
        <v/>
      </c>
      <c r="D3414" s="6" t="str">
        <f>IF(总支出!C3414="","",总支出!C3414)</f>
        <v/>
      </c>
      <c r="E3414" s="8" t="str">
        <f>IF(总支出!D3414="","",总支出!D3414)</f>
        <v/>
      </c>
      <c r="F3414" s="6" t="str">
        <f>IF(总支出!E3414="","",总支出!E3414)</f>
        <v/>
      </c>
      <c r="G3414" s="6" t="str">
        <f>IF(总支出!H3414="","",总支出!H3414)</f>
        <v/>
      </c>
      <c r="H3414" s="6" t="str">
        <f>IF(总支出!I3414="","自动",总支出!I3414)</f>
        <v>自动</v>
      </c>
      <c r="I3414" s="6" t="str">
        <f>IF(F3414="","",IFERROR(VLOOKUP(F3414,税费设置!$A$15:$B$27,2,FALSE),"含税不明"))</f>
        <v/>
      </c>
      <c r="J3414" s="6" t="str">
        <f t="shared" si="372"/>
        <v/>
      </c>
      <c r="K3414" s="6" t="str">
        <f>IF(AND(税费设置!$B$5="是",G3414="个人支出",J3414="应税"),"是","否")</f>
        <v>否</v>
      </c>
      <c r="L3414" s="8">
        <f t="shared" si="373"/>
        <v>0</v>
      </c>
      <c r="M3414" s="8">
        <f t="shared" si="374"/>
        <v>0</v>
      </c>
      <c r="N3414" s="8">
        <f t="shared" si="375"/>
        <v>0</v>
      </c>
      <c r="O3414" s="8">
        <f t="shared" si="376"/>
        <v>0</v>
      </c>
      <c r="P3414" s="8">
        <f>IF(K3414&lt;&gt;"是",0,IF(税费设置!$B$6="是",E3414/(1+税费设置!$B$10),E3414))</f>
        <v>0</v>
      </c>
      <c r="Q3414" s="8">
        <f>IF(K3414&lt;&gt;"是",0,P3414*税费设置!$B$8)</f>
        <v>0</v>
      </c>
      <c r="R3414" s="8">
        <f>IF(K3414&lt;&gt;"是",0,P3414*税费设置!$B$9)</f>
        <v>0</v>
      </c>
      <c r="S3414" s="8">
        <f t="shared" si="377"/>
        <v>0</v>
      </c>
    </row>
    <row r="3415" spans="1:19" ht="13.9">
      <c r="A3415" s="6" t="str">
        <f>IF(总支出!A3415="","",总支出!A3415)</f>
        <v/>
      </c>
      <c r="B3415" s="7" t="str">
        <f>IF(总支出!B3415="","",总支出!B3415)</f>
        <v/>
      </c>
      <c r="C3415" s="6" t="str">
        <f t="shared" si="371"/>
        <v/>
      </c>
      <c r="D3415" s="6" t="str">
        <f>IF(总支出!C3415="","",总支出!C3415)</f>
        <v/>
      </c>
      <c r="E3415" s="8" t="str">
        <f>IF(总支出!D3415="","",总支出!D3415)</f>
        <v/>
      </c>
      <c r="F3415" s="6" t="str">
        <f>IF(总支出!E3415="","",总支出!E3415)</f>
        <v/>
      </c>
      <c r="G3415" s="6" t="str">
        <f>IF(总支出!H3415="","",总支出!H3415)</f>
        <v/>
      </c>
      <c r="H3415" s="6" t="str">
        <f>IF(总支出!I3415="","自动",总支出!I3415)</f>
        <v>自动</v>
      </c>
      <c r="I3415" s="6" t="str">
        <f>IF(F3415="","",IFERROR(VLOOKUP(F3415,税费设置!$A$15:$B$27,2,FALSE),"含税不明"))</f>
        <v/>
      </c>
      <c r="J3415" s="6" t="str">
        <f t="shared" si="372"/>
        <v/>
      </c>
      <c r="K3415" s="6" t="str">
        <f>IF(AND(税费设置!$B$5="是",G3415="个人支出",J3415="应税"),"是","否")</f>
        <v>否</v>
      </c>
      <c r="L3415" s="8">
        <f t="shared" si="373"/>
        <v>0</v>
      </c>
      <c r="M3415" s="8">
        <f t="shared" si="374"/>
        <v>0</v>
      </c>
      <c r="N3415" s="8">
        <f t="shared" si="375"/>
        <v>0</v>
      </c>
      <c r="O3415" s="8">
        <f t="shared" si="376"/>
        <v>0</v>
      </c>
      <c r="P3415" s="8">
        <f>IF(K3415&lt;&gt;"是",0,IF(税费设置!$B$6="是",E3415/(1+税费设置!$B$10),E3415))</f>
        <v>0</v>
      </c>
      <c r="Q3415" s="8">
        <f>IF(K3415&lt;&gt;"是",0,P3415*税费设置!$B$8)</f>
        <v>0</v>
      </c>
      <c r="R3415" s="8">
        <f>IF(K3415&lt;&gt;"是",0,P3415*税费设置!$B$9)</f>
        <v>0</v>
      </c>
      <c r="S3415" s="8">
        <f t="shared" si="377"/>
        <v>0</v>
      </c>
    </row>
    <row r="3416" spans="1:19" ht="13.9">
      <c r="A3416" s="6" t="str">
        <f>IF(总支出!A3416="","",总支出!A3416)</f>
        <v/>
      </c>
      <c r="B3416" s="7" t="str">
        <f>IF(总支出!B3416="","",总支出!B3416)</f>
        <v/>
      </c>
      <c r="C3416" s="6" t="str">
        <f t="shared" si="371"/>
        <v/>
      </c>
      <c r="D3416" s="6" t="str">
        <f>IF(总支出!C3416="","",总支出!C3416)</f>
        <v/>
      </c>
      <c r="E3416" s="8" t="str">
        <f>IF(总支出!D3416="","",总支出!D3416)</f>
        <v/>
      </c>
      <c r="F3416" s="6" t="str">
        <f>IF(总支出!E3416="","",总支出!E3416)</f>
        <v/>
      </c>
      <c r="G3416" s="6" t="str">
        <f>IF(总支出!H3416="","",总支出!H3416)</f>
        <v/>
      </c>
      <c r="H3416" s="6" t="str">
        <f>IF(总支出!I3416="","自动",总支出!I3416)</f>
        <v>自动</v>
      </c>
      <c r="I3416" s="6" t="str">
        <f>IF(F3416="","",IFERROR(VLOOKUP(F3416,税费设置!$A$15:$B$27,2,FALSE),"含税不明"))</f>
        <v/>
      </c>
      <c r="J3416" s="6" t="str">
        <f t="shared" si="372"/>
        <v/>
      </c>
      <c r="K3416" s="6" t="str">
        <f>IF(AND(税费设置!$B$5="是",G3416="个人支出",J3416="应税"),"是","否")</f>
        <v>否</v>
      </c>
      <c r="L3416" s="8">
        <f t="shared" si="373"/>
        <v>0</v>
      </c>
      <c r="M3416" s="8">
        <f t="shared" si="374"/>
        <v>0</v>
      </c>
      <c r="N3416" s="8">
        <f t="shared" si="375"/>
        <v>0</v>
      </c>
      <c r="O3416" s="8">
        <f t="shared" si="376"/>
        <v>0</v>
      </c>
      <c r="P3416" s="8">
        <f>IF(K3416&lt;&gt;"是",0,IF(税费设置!$B$6="是",E3416/(1+税费设置!$B$10),E3416))</f>
        <v>0</v>
      </c>
      <c r="Q3416" s="8">
        <f>IF(K3416&lt;&gt;"是",0,P3416*税费设置!$B$8)</f>
        <v>0</v>
      </c>
      <c r="R3416" s="8">
        <f>IF(K3416&lt;&gt;"是",0,P3416*税费设置!$B$9)</f>
        <v>0</v>
      </c>
      <c r="S3416" s="8">
        <f t="shared" si="377"/>
        <v>0</v>
      </c>
    </row>
    <row r="3417" spans="1:19" ht="13.9">
      <c r="A3417" s="6" t="str">
        <f>IF(总支出!A3417="","",总支出!A3417)</f>
        <v/>
      </c>
      <c r="B3417" s="7" t="str">
        <f>IF(总支出!B3417="","",总支出!B3417)</f>
        <v/>
      </c>
      <c r="C3417" s="6" t="str">
        <f t="shared" si="371"/>
        <v/>
      </c>
      <c r="D3417" s="6" t="str">
        <f>IF(总支出!C3417="","",总支出!C3417)</f>
        <v/>
      </c>
      <c r="E3417" s="8" t="str">
        <f>IF(总支出!D3417="","",总支出!D3417)</f>
        <v/>
      </c>
      <c r="F3417" s="6" t="str">
        <f>IF(总支出!E3417="","",总支出!E3417)</f>
        <v/>
      </c>
      <c r="G3417" s="6" t="str">
        <f>IF(总支出!H3417="","",总支出!H3417)</f>
        <v/>
      </c>
      <c r="H3417" s="6" t="str">
        <f>IF(总支出!I3417="","自动",总支出!I3417)</f>
        <v>自动</v>
      </c>
      <c r="I3417" s="6" t="str">
        <f>IF(F3417="","",IFERROR(VLOOKUP(F3417,税费设置!$A$15:$B$27,2,FALSE),"含税不明"))</f>
        <v/>
      </c>
      <c r="J3417" s="6" t="str">
        <f t="shared" si="372"/>
        <v/>
      </c>
      <c r="K3417" s="6" t="str">
        <f>IF(AND(税费设置!$B$5="是",G3417="个人支出",J3417="应税"),"是","否")</f>
        <v>否</v>
      </c>
      <c r="L3417" s="8">
        <f t="shared" si="373"/>
        <v>0</v>
      </c>
      <c r="M3417" s="8">
        <f t="shared" si="374"/>
        <v>0</v>
      </c>
      <c r="N3417" s="8">
        <f t="shared" si="375"/>
        <v>0</v>
      </c>
      <c r="O3417" s="8">
        <f t="shared" si="376"/>
        <v>0</v>
      </c>
      <c r="P3417" s="8">
        <f>IF(K3417&lt;&gt;"是",0,IF(税费设置!$B$6="是",E3417/(1+税费设置!$B$10),E3417))</f>
        <v>0</v>
      </c>
      <c r="Q3417" s="8">
        <f>IF(K3417&lt;&gt;"是",0,P3417*税费设置!$B$8)</f>
        <v>0</v>
      </c>
      <c r="R3417" s="8">
        <f>IF(K3417&lt;&gt;"是",0,P3417*税费设置!$B$9)</f>
        <v>0</v>
      </c>
      <c r="S3417" s="8">
        <f t="shared" si="377"/>
        <v>0</v>
      </c>
    </row>
    <row r="3418" spans="1:19" ht="13.9">
      <c r="A3418" s="6" t="str">
        <f>IF(总支出!A3418="","",总支出!A3418)</f>
        <v/>
      </c>
      <c r="B3418" s="7" t="str">
        <f>IF(总支出!B3418="","",总支出!B3418)</f>
        <v/>
      </c>
      <c r="C3418" s="6" t="str">
        <f t="shared" si="371"/>
        <v/>
      </c>
      <c r="D3418" s="6" t="str">
        <f>IF(总支出!C3418="","",总支出!C3418)</f>
        <v/>
      </c>
      <c r="E3418" s="8" t="str">
        <f>IF(总支出!D3418="","",总支出!D3418)</f>
        <v/>
      </c>
      <c r="F3418" s="6" t="str">
        <f>IF(总支出!E3418="","",总支出!E3418)</f>
        <v/>
      </c>
      <c r="G3418" s="6" t="str">
        <f>IF(总支出!H3418="","",总支出!H3418)</f>
        <v/>
      </c>
      <c r="H3418" s="6" t="str">
        <f>IF(总支出!I3418="","自动",总支出!I3418)</f>
        <v>自动</v>
      </c>
      <c r="I3418" s="6" t="str">
        <f>IF(F3418="","",IFERROR(VLOOKUP(F3418,税费设置!$A$15:$B$27,2,FALSE),"含税不明"))</f>
        <v/>
      </c>
      <c r="J3418" s="6" t="str">
        <f t="shared" si="372"/>
        <v/>
      </c>
      <c r="K3418" s="6" t="str">
        <f>IF(AND(税费设置!$B$5="是",G3418="个人支出",J3418="应税"),"是","否")</f>
        <v>否</v>
      </c>
      <c r="L3418" s="8">
        <f t="shared" si="373"/>
        <v>0</v>
      </c>
      <c r="M3418" s="8">
        <f t="shared" si="374"/>
        <v>0</v>
      </c>
      <c r="N3418" s="8">
        <f t="shared" si="375"/>
        <v>0</v>
      </c>
      <c r="O3418" s="8">
        <f t="shared" si="376"/>
        <v>0</v>
      </c>
      <c r="P3418" s="8">
        <f>IF(K3418&lt;&gt;"是",0,IF(税费设置!$B$6="是",E3418/(1+税费设置!$B$10),E3418))</f>
        <v>0</v>
      </c>
      <c r="Q3418" s="8">
        <f>IF(K3418&lt;&gt;"是",0,P3418*税费设置!$B$8)</f>
        <v>0</v>
      </c>
      <c r="R3418" s="8">
        <f>IF(K3418&lt;&gt;"是",0,P3418*税费设置!$B$9)</f>
        <v>0</v>
      </c>
      <c r="S3418" s="8">
        <f t="shared" si="377"/>
        <v>0</v>
      </c>
    </row>
    <row r="3419" spans="1:19" ht="13.9">
      <c r="A3419" s="6" t="str">
        <f>IF(总支出!A3419="","",总支出!A3419)</f>
        <v/>
      </c>
      <c r="B3419" s="7" t="str">
        <f>IF(总支出!B3419="","",总支出!B3419)</f>
        <v/>
      </c>
      <c r="C3419" s="6" t="str">
        <f t="shared" si="371"/>
        <v/>
      </c>
      <c r="D3419" s="6" t="str">
        <f>IF(总支出!C3419="","",总支出!C3419)</f>
        <v/>
      </c>
      <c r="E3419" s="8" t="str">
        <f>IF(总支出!D3419="","",总支出!D3419)</f>
        <v/>
      </c>
      <c r="F3419" s="6" t="str">
        <f>IF(总支出!E3419="","",总支出!E3419)</f>
        <v/>
      </c>
      <c r="G3419" s="6" t="str">
        <f>IF(总支出!H3419="","",总支出!H3419)</f>
        <v/>
      </c>
      <c r="H3419" s="6" t="str">
        <f>IF(总支出!I3419="","自动",总支出!I3419)</f>
        <v>自动</v>
      </c>
      <c r="I3419" s="6" t="str">
        <f>IF(F3419="","",IFERROR(VLOOKUP(F3419,税费设置!$A$15:$B$27,2,FALSE),"含税不明"))</f>
        <v/>
      </c>
      <c r="J3419" s="6" t="str">
        <f t="shared" si="372"/>
        <v/>
      </c>
      <c r="K3419" s="6" t="str">
        <f>IF(AND(税费设置!$B$5="是",G3419="个人支出",J3419="应税"),"是","否")</f>
        <v>否</v>
      </c>
      <c r="L3419" s="8">
        <f t="shared" si="373"/>
        <v>0</v>
      </c>
      <c r="M3419" s="8">
        <f t="shared" si="374"/>
        <v>0</v>
      </c>
      <c r="N3419" s="8">
        <f t="shared" si="375"/>
        <v>0</v>
      </c>
      <c r="O3419" s="8">
        <f t="shared" si="376"/>
        <v>0</v>
      </c>
      <c r="P3419" s="8">
        <f>IF(K3419&lt;&gt;"是",0,IF(税费设置!$B$6="是",E3419/(1+税费设置!$B$10),E3419))</f>
        <v>0</v>
      </c>
      <c r="Q3419" s="8">
        <f>IF(K3419&lt;&gt;"是",0,P3419*税费设置!$B$8)</f>
        <v>0</v>
      </c>
      <c r="R3419" s="8">
        <f>IF(K3419&lt;&gt;"是",0,P3419*税费设置!$B$9)</f>
        <v>0</v>
      </c>
      <c r="S3419" s="8">
        <f t="shared" si="377"/>
        <v>0</v>
      </c>
    </row>
    <row r="3420" spans="1:19" ht="13.9">
      <c r="A3420" s="6" t="str">
        <f>IF(总支出!A3420="","",总支出!A3420)</f>
        <v/>
      </c>
      <c r="B3420" s="7" t="str">
        <f>IF(总支出!B3420="","",总支出!B3420)</f>
        <v/>
      </c>
      <c r="C3420" s="6" t="str">
        <f t="shared" si="371"/>
        <v/>
      </c>
      <c r="D3420" s="6" t="str">
        <f>IF(总支出!C3420="","",总支出!C3420)</f>
        <v/>
      </c>
      <c r="E3420" s="8" t="str">
        <f>IF(总支出!D3420="","",总支出!D3420)</f>
        <v/>
      </c>
      <c r="F3420" s="6" t="str">
        <f>IF(总支出!E3420="","",总支出!E3420)</f>
        <v/>
      </c>
      <c r="G3420" s="6" t="str">
        <f>IF(总支出!H3420="","",总支出!H3420)</f>
        <v/>
      </c>
      <c r="H3420" s="6" t="str">
        <f>IF(总支出!I3420="","自动",总支出!I3420)</f>
        <v>自动</v>
      </c>
      <c r="I3420" s="6" t="str">
        <f>IF(F3420="","",IFERROR(VLOOKUP(F3420,税费设置!$A$15:$B$27,2,FALSE),"含税不明"))</f>
        <v/>
      </c>
      <c r="J3420" s="6" t="str">
        <f t="shared" si="372"/>
        <v/>
      </c>
      <c r="K3420" s="6" t="str">
        <f>IF(AND(税费设置!$B$5="是",G3420="个人支出",J3420="应税"),"是","否")</f>
        <v>否</v>
      </c>
      <c r="L3420" s="8">
        <f t="shared" si="373"/>
        <v>0</v>
      </c>
      <c r="M3420" s="8">
        <f t="shared" si="374"/>
        <v>0</v>
      </c>
      <c r="N3420" s="8">
        <f t="shared" si="375"/>
        <v>0</v>
      </c>
      <c r="O3420" s="8">
        <f t="shared" si="376"/>
        <v>0</v>
      </c>
      <c r="P3420" s="8">
        <f>IF(K3420&lt;&gt;"是",0,IF(税费设置!$B$6="是",E3420/(1+税费设置!$B$10),E3420))</f>
        <v>0</v>
      </c>
      <c r="Q3420" s="8">
        <f>IF(K3420&lt;&gt;"是",0,P3420*税费设置!$B$8)</f>
        <v>0</v>
      </c>
      <c r="R3420" s="8">
        <f>IF(K3420&lt;&gt;"是",0,P3420*税费设置!$B$9)</f>
        <v>0</v>
      </c>
      <c r="S3420" s="8">
        <f t="shared" si="377"/>
        <v>0</v>
      </c>
    </row>
    <row r="3421" spans="1:19" ht="13.9">
      <c r="A3421" s="6" t="str">
        <f>IF(总支出!A3421="","",总支出!A3421)</f>
        <v/>
      </c>
      <c r="B3421" s="7" t="str">
        <f>IF(总支出!B3421="","",总支出!B3421)</f>
        <v/>
      </c>
      <c r="C3421" s="6" t="str">
        <f t="shared" si="371"/>
        <v/>
      </c>
      <c r="D3421" s="6" t="str">
        <f>IF(总支出!C3421="","",总支出!C3421)</f>
        <v/>
      </c>
      <c r="E3421" s="8" t="str">
        <f>IF(总支出!D3421="","",总支出!D3421)</f>
        <v/>
      </c>
      <c r="F3421" s="6" t="str">
        <f>IF(总支出!E3421="","",总支出!E3421)</f>
        <v/>
      </c>
      <c r="G3421" s="6" t="str">
        <f>IF(总支出!H3421="","",总支出!H3421)</f>
        <v/>
      </c>
      <c r="H3421" s="6" t="str">
        <f>IF(总支出!I3421="","自动",总支出!I3421)</f>
        <v>自动</v>
      </c>
      <c r="I3421" s="6" t="str">
        <f>IF(F3421="","",IFERROR(VLOOKUP(F3421,税费设置!$A$15:$B$27,2,FALSE),"含税不明"))</f>
        <v/>
      </c>
      <c r="J3421" s="6" t="str">
        <f t="shared" si="372"/>
        <v/>
      </c>
      <c r="K3421" s="6" t="str">
        <f>IF(AND(税费设置!$B$5="是",G3421="个人支出",J3421="应税"),"是","否")</f>
        <v>否</v>
      </c>
      <c r="L3421" s="8">
        <f t="shared" si="373"/>
        <v>0</v>
      </c>
      <c r="M3421" s="8">
        <f t="shared" si="374"/>
        <v>0</v>
      </c>
      <c r="N3421" s="8">
        <f t="shared" si="375"/>
        <v>0</v>
      </c>
      <c r="O3421" s="8">
        <f t="shared" si="376"/>
        <v>0</v>
      </c>
      <c r="P3421" s="8">
        <f>IF(K3421&lt;&gt;"是",0,IF(税费设置!$B$6="是",E3421/(1+税费设置!$B$10),E3421))</f>
        <v>0</v>
      </c>
      <c r="Q3421" s="8">
        <f>IF(K3421&lt;&gt;"是",0,P3421*税费设置!$B$8)</f>
        <v>0</v>
      </c>
      <c r="R3421" s="8">
        <f>IF(K3421&lt;&gt;"是",0,P3421*税费设置!$B$9)</f>
        <v>0</v>
      </c>
      <c r="S3421" s="8">
        <f t="shared" si="377"/>
        <v>0</v>
      </c>
    </row>
    <row r="3422" spans="1:19" ht="13.9">
      <c r="A3422" s="6" t="str">
        <f>IF(总支出!A3422="","",总支出!A3422)</f>
        <v/>
      </c>
      <c r="B3422" s="7" t="str">
        <f>IF(总支出!B3422="","",总支出!B3422)</f>
        <v/>
      </c>
      <c r="C3422" s="6" t="str">
        <f t="shared" si="371"/>
        <v/>
      </c>
      <c r="D3422" s="6" t="str">
        <f>IF(总支出!C3422="","",总支出!C3422)</f>
        <v/>
      </c>
      <c r="E3422" s="8" t="str">
        <f>IF(总支出!D3422="","",总支出!D3422)</f>
        <v/>
      </c>
      <c r="F3422" s="6" t="str">
        <f>IF(总支出!E3422="","",总支出!E3422)</f>
        <v/>
      </c>
      <c r="G3422" s="6" t="str">
        <f>IF(总支出!H3422="","",总支出!H3422)</f>
        <v/>
      </c>
      <c r="H3422" s="6" t="str">
        <f>IF(总支出!I3422="","自动",总支出!I3422)</f>
        <v>自动</v>
      </c>
      <c r="I3422" s="6" t="str">
        <f>IF(F3422="","",IFERROR(VLOOKUP(F3422,税费设置!$A$15:$B$27,2,FALSE),"含税不明"))</f>
        <v/>
      </c>
      <c r="J3422" s="6" t="str">
        <f t="shared" si="372"/>
        <v/>
      </c>
      <c r="K3422" s="6" t="str">
        <f>IF(AND(税费设置!$B$5="是",G3422="个人支出",J3422="应税"),"是","否")</f>
        <v>否</v>
      </c>
      <c r="L3422" s="8">
        <f t="shared" si="373"/>
        <v>0</v>
      </c>
      <c r="M3422" s="8">
        <f t="shared" si="374"/>
        <v>0</v>
      </c>
      <c r="N3422" s="8">
        <f t="shared" si="375"/>
        <v>0</v>
      </c>
      <c r="O3422" s="8">
        <f t="shared" si="376"/>
        <v>0</v>
      </c>
      <c r="P3422" s="8">
        <f>IF(K3422&lt;&gt;"是",0,IF(税费设置!$B$6="是",E3422/(1+税费设置!$B$10),E3422))</f>
        <v>0</v>
      </c>
      <c r="Q3422" s="8">
        <f>IF(K3422&lt;&gt;"是",0,P3422*税费设置!$B$8)</f>
        <v>0</v>
      </c>
      <c r="R3422" s="8">
        <f>IF(K3422&lt;&gt;"是",0,P3422*税费设置!$B$9)</f>
        <v>0</v>
      </c>
      <c r="S3422" s="8">
        <f t="shared" si="377"/>
        <v>0</v>
      </c>
    </row>
    <row r="3423" spans="1:19" ht="13.9">
      <c r="A3423" s="6" t="str">
        <f>IF(总支出!A3423="","",总支出!A3423)</f>
        <v/>
      </c>
      <c r="B3423" s="7" t="str">
        <f>IF(总支出!B3423="","",总支出!B3423)</f>
        <v/>
      </c>
      <c r="C3423" s="6" t="str">
        <f t="shared" si="371"/>
        <v/>
      </c>
      <c r="D3423" s="6" t="str">
        <f>IF(总支出!C3423="","",总支出!C3423)</f>
        <v/>
      </c>
      <c r="E3423" s="8" t="str">
        <f>IF(总支出!D3423="","",总支出!D3423)</f>
        <v/>
      </c>
      <c r="F3423" s="6" t="str">
        <f>IF(总支出!E3423="","",总支出!E3423)</f>
        <v/>
      </c>
      <c r="G3423" s="6" t="str">
        <f>IF(总支出!H3423="","",总支出!H3423)</f>
        <v/>
      </c>
      <c r="H3423" s="6" t="str">
        <f>IF(总支出!I3423="","自动",总支出!I3423)</f>
        <v>自动</v>
      </c>
      <c r="I3423" s="6" t="str">
        <f>IF(F3423="","",IFERROR(VLOOKUP(F3423,税费设置!$A$15:$B$27,2,FALSE),"含税不明"))</f>
        <v/>
      </c>
      <c r="J3423" s="6" t="str">
        <f t="shared" si="372"/>
        <v/>
      </c>
      <c r="K3423" s="6" t="str">
        <f>IF(AND(税费设置!$B$5="是",G3423="个人支出",J3423="应税"),"是","否")</f>
        <v>否</v>
      </c>
      <c r="L3423" s="8">
        <f t="shared" si="373"/>
        <v>0</v>
      </c>
      <c r="M3423" s="8">
        <f t="shared" si="374"/>
        <v>0</v>
      </c>
      <c r="N3423" s="8">
        <f t="shared" si="375"/>
        <v>0</v>
      </c>
      <c r="O3423" s="8">
        <f t="shared" si="376"/>
        <v>0</v>
      </c>
      <c r="P3423" s="8">
        <f>IF(K3423&lt;&gt;"是",0,IF(税费设置!$B$6="是",E3423/(1+税费设置!$B$10),E3423))</f>
        <v>0</v>
      </c>
      <c r="Q3423" s="8">
        <f>IF(K3423&lt;&gt;"是",0,P3423*税费设置!$B$8)</f>
        <v>0</v>
      </c>
      <c r="R3423" s="8">
        <f>IF(K3423&lt;&gt;"是",0,P3423*税费设置!$B$9)</f>
        <v>0</v>
      </c>
      <c r="S3423" s="8">
        <f t="shared" si="377"/>
        <v>0</v>
      </c>
    </row>
    <row r="3424" spans="1:19" ht="13.9">
      <c r="A3424" s="6" t="str">
        <f>IF(总支出!A3424="","",总支出!A3424)</f>
        <v/>
      </c>
      <c r="B3424" s="7" t="str">
        <f>IF(总支出!B3424="","",总支出!B3424)</f>
        <v/>
      </c>
      <c r="C3424" s="6" t="str">
        <f t="shared" si="371"/>
        <v/>
      </c>
      <c r="D3424" s="6" t="str">
        <f>IF(总支出!C3424="","",总支出!C3424)</f>
        <v/>
      </c>
      <c r="E3424" s="8" t="str">
        <f>IF(总支出!D3424="","",总支出!D3424)</f>
        <v/>
      </c>
      <c r="F3424" s="6" t="str">
        <f>IF(总支出!E3424="","",总支出!E3424)</f>
        <v/>
      </c>
      <c r="G3424" s="6" t="str">
        <f>IF(总支出!H3424="","",总支出!H3424)</f>
        <v/>
      </c>
      <c r="H3424" s="6" t="str">
        <f>IF(总支出!I3424="","自动",总支出!I3424)</f>
        <v>自动</v>
      </c>
      <c r="I3424" s="6" t="str">
        <f>IF(F3424="","",IFERROR(VLOOKUP(F3424,税费设置!$A$15:$B$27,2,FALSE),"含税不明"))</f>
        <v/>
      </c>
      <c r="J3424" s="6" t="str">
        <f t="shared" si="372"/>
        <v/>
      </c>
      <c r="K3424" s="6" t="str">
        <f>IF(AND(税费设置!$B$5="是",G3424="个人支出",J3424="应税"),"是","否")</f>
        <v>否</v>
      </c>
      <c r="L3424" s="8">
        <f t="shared" si="373"/>
        <v>0</v>
      </c>
      <c r="M3424" s="8">
        <f t="shared" si="374"/>
        <v>0</v>
      </c>
      <c r="N3424" s="8">
        <f t="shared" si="375"/>
        <v>0</v>
      </c>
      <c r="O3424" s="8">
        <f t="shared" si="376"/>
        <v>0</v>
      </c>
      <c r="P3424" s="8">
        <f>IF(K3424&lt;&gt;"是",0,IF(税费设置!$B$6="是",E3424/(1+税费设置!$B$10),E3424))</f>
        <v>0</v>
      </c>
      <c r="Q3424" s="8">
        <f>IF(K3424&lt;&gt;"是",0,P3424*税费设置!$B$8)</f>
        <v>0</v>
      </c>
      <c r="R3424" s="8">
        <f>IF(K3424&lt;&gt;"是",0,P3424*税费设置!$B$9)</f>
        <v>0</v>
      </c>
      <c r="S3424" s="8">
        <f t="shared" si="377"/>
        <v>0</v>
      </c>
    </row>
    <row r="3425" spans="1:19" ht="13.9">
      <c r="A3425" s="6" t="str">
        <f>IF(总支出!A3425="","",总支出!A3425)</f>
        <v/>
      </c>
      <c r="B3425" s="7" t="str">
        <f>IF(总支出!B3425="","",总支出!B3425)</f>
        <v/>
      </c>
      <c r="C3425" s="6" t="str">
        <f t="shared" si="371"/>
        <v/>
      </c>
      <c r="D3425" s="6" t="str">
        <f>IF(总支出!C3425="","",总支出!C3425)</f>
        <v/>
      </c>
      <c r="E3425" s="8" t="str">
        <f>IF(总支出!D3425="","",总支出!D3425)</f>
        <v/>
      </c>
      <c r="F3425" s="6" t="str">
        <f>IF(总支出!E3425="","",总支出!E3425)</f>
        <v/>
      </c>
      <c r="G3425" s="6" t="str">
        <f>IF(总支出!H3425="","",总支出!H3425)</f>
        <v/>
      </c>
      <c r="H3425" s="6" t="str">
        <f>IF(总支出!I3425="","自动",总支出!I3425)</f>
        <v>自动</v>
      </c>
      <c r="I3425" s="6" t="str">
        <f>IF(F3425="","",IFERROR(VLOOKUP(F3425,税费设置!$A$15:$B$27,2,FALSE),"含税不明"))</f>
        <v/>
      </c>
      <c r="J3425" s="6" t="str">
        <f t="shared" si="372"/>
        <v/>
      </c>
      <c r="K3425" s="6" t="str">
        <f>IF(AND(税费设置!$B$5="是",G3425="个人支出",J3425="应税"),"是","否")</f>
        <v>否</v>
      </c>
      <c r="L3425" s="8">
        <f t="shared" si="373"/>
        <v>0</v>
      </c>
      <c r="M3425" s="8">
        <f t="shared" si="374"/>
        <v>0</v>
      </c>
      <c r="N3425" s="8">
        <f t="shared" si="375"/>
        <v>0</v>
      </c>
      <c r="O3425" s="8">
        <f t="shared" si="376"/>
        <v>0</v>
      </c>
      <c r="P3425" s="8">
        <f>IF(K3425&lt;&gt;"是",0,IF(税费设置!$B$6="是",E3425/(1+税费设置!$B$10),E3425))</f>
        <v>0</v>
      </c>
      <c r="Q3425" s="8">
        <f>IF(K3425&lt;&gt;"是",0,P3425*税费设置!$B$8)</f>
        <v>0</v>
      </c>
      <c r="R3425" s="8">
        <f>IF(K3425&lt;&gt;"是",0,P3425*税费设置!$B$9)</f>
        <v>0</v>
      </c>
      <c r="S3425" s="8">
        <f t="shared" si="377"/>
        <v>0</v>
      </c>
    </row>
    <row r="3426" spans="1:19" ht="13.9">
      <c r="A3426" s="6" t="str">
        <f>IF(总支出!A3426="","",总支出!A3426)</f>
        <v/>
      </c>
      <c r="B3426" s="7" t="str">
        <f>IF(总支出!B3426="","",总支出!B3426)</f>
        <v/>
      </c>
      <c r="C3426" s="6" t="str">
        <f t="shared" si="371"/>
        <v/>
      </c>
      <c r="D3426" s="6" t="str">
        <f>IF(总支出!C3426="","",总支出!C3426)</f>
        <v/>
      </c>
      <c r="E3426" s="8" t="str">
        <f>IF(总支出!D3426="","",总支出!D3426)</f>
        <v/>
      </c>
      <c r="F3426" s="6" t="str">
        <f>IF(总支出!E3426="","",总支出!E3426)</f>
        <v/>
      </c>
      <c r="G3426" s="6" t="str">
        <f>IF(总支出!H3426="","",总支出!H3426)</f>
        <v/>
      </c>
      <c r="H3426" s="6" t="str">
        <f>IF(总支出!I3426="","自动",总支出!I3426)</f>
        <v>自动</v>
      </c>
      <c r="I3426" s="6" t="str">
        <f>IF(F3426="","",IFERROR(VLOOKUP(F3426,税费设置!$A$15:$B$27,2,FALSE),"含税不明"))</f>
        <v/>
      </c>
      <c r="J3426" s="6" t="str">
        <f t="shared" si="372"/>
        <v/>
      </c>
      <c r="K3426" s="6" t="str">
        <f>IF(AND(税费设置!$B$5="是",G3426="个人支出",J3426="应税"),"是","否")</f>
        <v>否</v>
      </c>
      <c r="L3426" s="8">
        <f t="shared" si="373"/>
        <v>0</v>
      </c>
      <c r="M3426" s="8">
        <f t="shared" si="374"/>
        <v>0</v>
      </c>
      <c r="N3426" s="8">
        <f t="shared" si="375"/>
        <v>0</v>
      </c>
      <c r="O3426" s="8">
        <f t="shared" si="376"/>
        <v>0</v>
      </c>
      <c r="P3426" s="8">
        <f>IF(K3426&lt;&gt;"是",0,IF(税费设置!$B$6="是",E3426/(1+税费设置!$B$10),E3426))</f>
        <v>0</v>
      </c>
      <c r="Q3426" s="8">
        <f>IF(K3426&lt;&gt;"是",0,P3426*税费设置!$B$8)</f>
        <v>0</v>
      </c>
      <c r="R3426" s="8">
        <f>IF(K3426&lt;&gt;"是",0,P3426*税费设置!$B$9)</f>
        <v>0</v>
      </c>
      <c r="S3426" s="8">
        <f t="shared" si="377"/>
        <v>0</v>
      </c>
    </row>
    <row r="3427" spans="1:19" ht="13.9">
      <c r="A3427" s="6" t="str">
        <f>IF(总支出!A3427="","",总支出!A3427)</f>
        <v/>
      </c>
      <c r="B3427" s="7" t="str">
        <f>IF(总支出!B3427="","",总支出!B3427)</f>
        <v/>
      </c>
      <c r="C3427" s="6" t="str">
        <f t="shared" si="371"/>
        <v/>
      </c>
      <c r="D3427" s="6" t="str">
        <f>IF(总支出!C3427="","",总支出!C3427)</f>
        <v/>
      </c>
      <c r="E3427" s="8" t="str">
        <f>IF(总支出!D3427="","",总支出!D3427)</f>
        <v/>
      </c>
      <c r="F3427" s="6" t="str">
        <f>IF(总支出!E3427="","",总支出!E3427)</f>
        <v/>
      </c>
      <c r="G3427" s="6" t="str">
        <f>IF(总支出!H3427="","",总支出!H3427)</f>
        <v/>
      </c>
      <c r="H3427" s="6" t="str">
        <f>IF(总支出!I3427="","自动",总支出!I3427)</f>
        <v>自动</v>
      </c>
      <c r="I3427" s="6" t="str">
        <f>IF(F3427="","",IFERROR(VLOOKUP(F3427,税费设置!$A$15:$B$27,2,FALSE),"含税不明"))</f>
        <v/>
      </c>
      <c r="J3427" s="6" t="str">
        <f t="shared" si="372"/>
        <v/>
      </c>
      <c r="K3427" s="6" t="str">
        <f>IF(AND(税费设置!$B$5="是",G3427="个人支出",J3427="应税"),"是","否")</f>
        <v>否</v>
      </c>
      <c r="L3427" s="8">
        <f t="shared" si="373"/>
        <v>0</v>
      </c>
      <c r="M3427" s="8">
        <f t="shared" si="374"/>
        <v>0</v>
      </c>
      <c r="N3427" s="8">
        <f t="shared" si="375"/>
        <v>0</v>
      </c>
      <c r="O3427" s="8">
        <f t="shared" si="376"/>
        <v>0</v>
      </c>
      <c r="P3427" s="8">
        <f>IF(K3427&lt;&gt;"是",0,IF(税费设置!$B$6="是",E3427/(1+税费设置!$B$10),E3427))</f>
        <v>0</v>
      </c>
      <c r="Q3427" s="8">
        <f>IF(K3427&lt;&gt;"是",0,P3427*税费设置!$B$8)</f>
        <v>0</v>
      </c>
      <c r="R3427" s="8">
        <f>IF(K3427&lt;&gt;"是",0,P3427*税费设置!$B$9)</f>
        <v>0</v>
      </c>
      <c r="S3427" s="8">
        <f t="shared" si="377"/>
        <v>0</v>
      </c>
    </row>
    <row r="3428" spans="1:19" ht="13.9">
      <c r="A3428" s="6" t="str">
        <f>IF(总支出!A3428="","",总支出!A3428)</f>
        <v/>
      </c>
      <c r="B3428" s="7" t="str">
        <f>IF(总支出!B3428="","",总支出!B3428)</f>
        <v/>
      </c>
      <c r="C3428" s="6" t="str">
        <f t="shared" si="371"/>
        <v/>
      </c>
      <c r="D3428" s="6" t="str">
        <f>IF(总支出!C3428="","",总支出!C3428)</f>
        <v/>
      </c>
      <c r="E3428" s="8" t="str">
        <f>IF(总支出!D3428="","",总支出!D3428)</f>
        <v/>
      </c>
      <c r="F3428" s="6" t="str">
        <f>IF(总支出!E3428="","",总支出!E3428)</f>
        <v/>
      </c>
      <c r="G3428" s="6" t="str">
        <f>IF(总支出!H3428="","",总支出!H3428)</f>
        <v/>
      </c>
      <c r="H3428" s="6" t="str">
        <f>IF(总支出!I3428="","自动",总支出!I3428)</f>
        <v>自动</v>
      </c>
      <c r="I3428" s="6" t="str">
        <f>IF(F3428="","",IFERROR(VLOOKUP(F3428,税费设置!$A$15:$B$27,2,FALSE),"含税不明"))</f>
        <v/>
      </c>
      <c r="J3428" s="6" t="str">
        <f t="shared" si="372"/>
        <v/>
      </c>
      <c r="K3428" s="6" t="str">
        <f>IF(AND(税费设置!$B$5="是",G3428="个人支出",J3428="应税"),"是","否")</f>
        <v>否</v>
      </c>
      <c r="L3428" s="8">
        <f t="shared" si="373"/>
        <v>0</v>
      </c>
      <c r="M3428" s="8">
        <f t="shared" si="374"/>
        <v>0</v>
      </c>
      <c r="N3428" s="8">
        <f t="shared" si="375"/>
        <v>0</v>
      </c>
      <c r="O3428" s="8">
        <f t="shared" si="376"/>
        <v>0</v>
      </c>
      <c r="P3428" s="8">
        <f>IF(K3428&lt;&gt;"是",0,IF(税费设置!$B$6="是",E3428/(1+税费设置!$B$10),E3428))</f>
        <v>0</v>
      </c>
      <c r="Q3428" s="8">
        <f>IF(K3428&lt;&gt;"是",0,P3428*税费设置!$B$8)</f>
        <v>0</v>
      </c>
      <c r="R3428" s="8">
        <f>IF(K3428&lt;&gt;"是",0,P3428*税费设置!$B$9)</f>
        <v>0</v>
      </c>
      <c r="S3428" s="8">
        <f t="shared" si="377"/>
        <v>0</v>
      </c>
    </row>
    <row r="3429" spans="1:19" ht="13.9">
      <c r="A3429" s="6" t="str">
        <f>IF(总支出!A3429="","",总支出!A3429)</f>
        <v/>
      </c>
      <c r="B3429" s="7" t="str">
        <f>IF(总支出!B3429="","",总支出!B3429)</f>
        <v/>
      </c>
      <c r="C3429" s="6" t="str">
        <f t="shared" si="371"/>
        <v/>
      </c>
      <c r="D3429" s="6" t="str">
        <f>IF(总支出!C3429="","",总支出!C3429)</f>
        <v/>
      </c>
      <c r="E3429" s="8" t="str">
        <f>IF(总支出!D3429="","",总支出!D3429)</f>
        <v/>
      </c>
      <c r="F3429" s="6" t="str">
        <f>IF(总支出!E3429="","",总支出!E3429)</f>
        <v/>
      </c>
      <c r="G3429" s="6" t="str">
        <f>IF(总支出!H3429="","",总支出!H3429)</f>
        <v/>
      </c>
      <c r="H3429" s="6" t="str">
        <f>IF(总支出!I3429="","自动",总支出!I3429)</f>
        <v>自动</v>
      </c>
      <c r="I3429" s="6" t="str">
        <f>IF(F3429="","",IFERROR(VLOOKUP(F3429,税费设置!$A$15:$B$27,2,FALSE),"含税不明"))</f>
        <v/>
      </c>
      <c r="J3429" s="6" t="str">
        <f t="shared" si="372"/>
        <v/>
      </c>
      <c r="K3429" s="6" t="str">
        <f>IF(AND(税费设置!$B$5="是",G3429="个人支出",J3429="应税"),"是","否")</f>
        <v>否</v>
      </c>
      <c r="L3429" s="8">
        <f t="shared" si="373"/>
        <v>0</v>
      </c>
      <c r="M3429" s="8">
        <f t="shared" si="374"/>
        <v>0</v>
      </c>
      <c r="N3429" s="8">
        <f t="shared" si="375"/>
        <v>0</v>
      </c>
      <c r="O3429" s="8">
        <f t="shared" si="376"/>
        <v>0</v>
      </c>
      <c r="P3429" s="8">
        <f>IF(K3429&lt;&gt;"是",0,IF(税费设置!$B$6="是",E3429/(1+税费设置!$B$10),E3429))</f>
        <v>0</v>
      </c>
      <c r="Q3429" s="8">
        <f>IF(K3429&lt;&gt;"是",0,P3429*税费设置!$B$8)</f>
        <v>0</v>
      </c>
      <c r="R3429" s="8">
        <f>IF(K3429&lt;&gt;"是",0,P3429*税费设置!$B$9)</f>
        <v>0</v>
      </c>
      <c r="S3429" s="8">
        <f t="shared" si="377"/>
        <v>0</v>
      </c>
    </row>
    <row r="3430" spans="1:19" ht="13.9">
      <c r="A3430" s="6" t="str">
        <f>IF(总支出!A3430="","",总支出!A3430)</f>
        <v/>
      </c>
      <c r="B3430" s="7" t="str">
        <f>IF(总支出!B3430="","",总支出!B3430)</f>
        <v/>
      </c>
      <c r="C3430" s="6" t="str">
        <f t="shared" si="371"/>
        <v/>
      </c>
      <c r="D3430" s="6" t="str">
        <f>IF(总支出!C3430="","",总支出!C3430)</f>
        <v/>
      </c>
      <c r="E3430" s="8" t="str">
        <f>IF(总支出!D3430="","",总支出!D3430)</f>
        <v/>
      </c>
      <c r="F3430" s="6" t="str">
        <f>IF(总支出!E3430="","",总支出!E3430)</f>
        <v/>
      </c>
      <c r="G3430" s="6" t="str">
        <f>IF(总支出!H3430="","",总支出!H3430)</f>
        <v/>
      </c>
      <c r="H3430" s="6" t="str">
        <f>IF(总支出!I3430="","自动",总支出!I3430)</f>
        <v>自动</v>
      </c>
      <c r="I3430" s="6" t="str">
        <f>IF(F3430="","",IFERROR(VLOOKUP(F3430,税费设置!$A$15:$B$27,2,FALSE),"含税不明"))</f>
        <v/>
      </c>
      <c r="J3430" s="6" t="str">
        <f t="shared" si="372"/>
        <v/>
      </c>
      <c r="K3430" s="6" t="str">
        <f>IF(AND(税费设置!$B$5="是",G3430="个人支出",J3430="应税"),"是","否")</f>
        <v>否</v>
      </c>
      <c r="L3430" s="8">
        <f t="shared" si="373"/>
        <v>0</v>
      </c>
      <c r="M3430" s="8">
        <f t="shared" si="374"/>
        <v>0</v>
      </c>
      <c r="N3430" s="8">
        <f t="shared" si="375"/>
        <v>0</v>
      </c>
      <c r="O3430" s="8">
        <f t="shared" si="376"/>
        <v>0</v>
      </c>
      <c r="P3430" s="8">
        <f>IF(K3430&lt;&gt;"是",0,IF(税费设置!$B$6="是",E3430/(1+税费设置!$B$10),E3430))</f>
        <v>0</v>
      </c>
      <c r="Q3430" s="8">
        <f>IF(K3430&lt;&gt;"是",0,P3430*税费设置!$B$8)</f>
        <v>0</v>
      </c>
      <c r="R3430" s="8">
        <f>IF(K3430&lt;&gt;"是",0,P3430*税费设置!$B$9)</f>
        <v>0</v>
      </c>
      <c r="S3430" s="8">
        <f t="shared" si="377"/>
        <v>0</v>
      </c>
    </row>
    <row r="3431" spans="1:19" ht="13.9">
      <c r="A3431" s="6" t="str">
        <f>IF(总支出!A3431="","",总支出!A3431)</f>
        <v/>
      </c>
      <c r="B3431" s="7" t="str">
        <f>IF(总支出!B3431="","",总支出!B3431)</f>
        <v/>
      </c>
      <c r="C3431" s="6" t="str">
        <f t="shared" si="371"/>
        <v/>
      </c>
      <c r="D3431" s="6" t="str">
        <f>IF(总支出!C3431="","",总支出!C3431)</f>
        <v/>
      </c>
      <c r="E3431" s="8" t="str">
        <f>IF(总支出!D3431="","",总支出!D3431)</f>
        <v/>
      </c>
      <c r="F3431" s="6" t="str">
        <f>IF(总支出!E3431="","",总支出!E3431)</f>
        <v/>
      </c>
      <c r="G3431" s="6" t="str">
        <f>IF(总支出!H3431="","",总支出!H3431)</f>
        <v/>
      </c>
      <c r="H3431" s="6" t="str">
        <f>IF(总支出!I3431="","自动",总支出!I3431)</f>
        <v>自动</v>
      </c>
      <c r="I3431" s="6" t="str">
        <f>IF(F3431="","",IFERROR(VLOOKUP(F3431,税费设置!$A$15:$B$27,2,FALSE),"含税不明"))</f>
        <v/>
      </c>
      <c r="J3431" s="6" t="str">
        <f t="shared" si="372"/>
        <v/>
      </c>
      <c r="K3431" s="6" t="str">
        <f>IF(AND(税费设置!$B$5="是",G3431="个人支出",J3431="应税"),"是","否")</f>
        <v>否</v>
      </c>
      <c r="L3431" s="8">
        <f t="shared" si="373"/>
        <v>0</v>
      </c>
      <c r="M3431" s="8">
        <f t="shared" si="374"/>
        <v>0</v>
      </c>
      <c r="N3431" s="8">
        <f t="shared" si="375"/>
        <v>0</v>
      </c>
      <c r="O3431" s="8">
        <f t="shared" si="376"/>
        <v>0</v>
      </c>
      <c r="P3431" s="8">
        <f>IF(K3431&lt;&gt;"是",0,IF(税费设置!$B$6="是",E3431/(1+税费设置!$B$10),E3431))</f>
        <v>0</v>
      </c>
      <c r="Q3431" s="8">
        <f>IF(K3431&lt;&gt;"是",0,P3431*税费设置!$B$8)</f>
        <v>0</v>
      </c>
      <c r="R3431" s="8">
        <f>IF(K3431&lt;&gt;"是",0,P3431*税费设置!$B$9)</f>
        <v>0</v>
      </c>
      <c r="S3431" s="8">
        <f t="shared" si="377"/>
        <v>0</v>
      </c>
    </row>
    <row r="3432" spans="1:19" ht="13.9">
      <c r="A3432" s="6" t="str">
        <f>IF(总支出!A3432="","",总支出!A3432)</f>
        <v/>
      </c>
      <c r="B3432" s="7" t="str">
        <f>IF(总支出!B3432="","",总支出!B3432)</f>
        <v/>
      </c>
      <c r="C3432" s="6" t="str">
        <f t="shared" si="371"/>
        <v/>
      </c>
      <c r="D3432" s="6" t="str">
        <f>IF(总支出!C3432="","",总支出!C3432)</f>
        <v/>
      </c>
      <c r="E3432" s="8" t="str">
        <f>IF(总支出!D3432="","",总支出!D3432)</f>
        <v/>
      </c>
      <c r="F3432" s="6" t="str">
        <f>IF(总支出!E3432="","",总支出!E3432)</f>
        <v/>
      </c>
      <c r="G3432" s="6" t="str">
        <f>IF(总支出!H3432="","",总支出!H3432)</f>
        <v/>
      </c>
      <c r="H3432" s="6" t="str">
        <f>IF(总支出!I3432="","自动",总支出!I3432)</f>
        <v>自动</v>
      </c>
      <c r="I3432" s="6" t="str">
        <f>IF(F3432="","",IFERROR(VLOOKUP(F3432,税费设置!$A$15:$B$27,2,FALSE),"含税不明"))</f>
        <v/>
      </c>
      <c r="J3432" s="6" t="str">
        <f t="shared" si="372"/>
        <v/>
      </c>
      <c r="K3432" s="6" t="str">
        <f>IF(AND(税费设置!$B$5="是",G3432="个人支出",J3432="应税"),"是","否")</f>
        <v>否</v>
      </c>
      <c r="L3432" s="8">
        <f t="shared" si="373"/>
        <v>0</v>
      </c>
      <c r="M3432" s="8">
        <f t="shared" si="374"/>
        <v>0</v>
      </c>
      <c r="N3432" s="8">
        <f t="shared" si="375"/>
        <v>0</v>
      </c>
      <c r="O3432" s="8">
        <f t="shared" si="376"/>
        <v>0</v>
      </c>
      <c r="P3432" s="8">
        <f>IF(K3432&lt;&gt;"是",0,IF(税费设置!$B$6="是",E3432/(1+税费设置!$B$10),E3432))</f>
        <v>0</v>
      </c>
      <c r="Q3432" s="8">
        <f>IF(K3432&lt;&gt;"是",0,P3432*税费设置!$B$8)</f>
        <v>0</v>
      </c>
      <c r="R3432" s="8">
        <f>IF(K3432&lt;&gt;"是",0,P3432*税费设置!$B$9)</f>
        <v>0</v>
      </c>
      <c r="S3432" s="8">
        <f t="shared" si="377"/>
        <v>0</v>
      </c>
    </row>
    <row r="3433" spans="1:19" ht="13.9">
      <c r="A3433" s="6" t="str">
        <f>IF(总支出!A3433="","",总支出!A3433)</f>
        <v/>
      </c>
      <c r="B3433" s="7" t="str">
        <f>IF(总支出!B3433="","",总支出!B3433)</f>
        <v/>
      </c>
      <c r="C3433" s="6" t="str">
        <f t="shared" si="371"/>
        <v/>
      </c>
      <c r="D3433" s="6" t="str">
        <f>IF(总支出!C3433="","",总支出!C3433)</f>
        <v/>
      </c>
      <c r="E3433" s="8" t="str">
        <f>IF(总支出!D3433="","",总支出!D3433)</f>
        <v/>
      </c>
      <c r="F3433" s="6" t="str">
        <f>IF(总支出!E3433="","",总支出!E3433)</f>
        <v/>
      </c>
      <c r="G3433" s="6" t="str">
        <f>IF(总支出!H3433="","",总支出!H3433)</f>
        <v/>
      </c>
      <c r="H3433" s="6" t="str">
        <f>IF(总支出!I3433="","自动",总支出!I3433)</f>
        <v>自动</v>
      </c>
      <c r="I3433" s="6" t="str">
        <f>IF(F3433="","",IFERROR(VLOOKUP(F3433,税费设置!$A$15:$B$27,2,FALSE),"含税不明"))</f>
        <v/>
      </c>
      <c r="J3433" s="6" t="str">
        <f t="shared" si="372"/>
        <v/>
      </c>
      <c r="K3433" s="6" t="str">
        <f>IF(AND(税费设置!$B$5="是",G3433="个人支出",J3433="应税"),"是","否")</f>
        <v>否</v>
      </c>
      <c r="L3433" s="8">
        <f t="shared" si="373"/>
        <v>0</v>
      </c>
      <c r="M3433" s="8">
        <f t="shared" si="374"/>
        <v>0</v>
      </c>
      <c r="N3433" s="8">
        <f t="shared" si="375"/>
        <v>0</v>
      </c>
      <c r="O3433" s="8">
        <f t="shared" si="376"/>
        <v>0</v>
      </c>
      <c r="P3433" s="8">
        <f>IF(K3433&lt;&gt;"是",0,IF(税费设置!$B$6="是",E3433/(1+税费设置!$B$10),E3433))</f>
        <v>0</v>
      </c>
      <c r="Q3433" s="8">
        <f>IF(K3433&lt;&gt;"是",0,P3433*税费设置!$B$8)</f>
        <v>0</v>
      </c>
      <c r="R3433" s="8">
        <f>IF(K3433&lt;&gt;"是",0,P3433*税费设置!$B$9)</f>
        <v>0</v>
      </c>
      <c r="S3433" s="8">
        <f t="shared" si="377"/>
        <v>0</v>
      </c>
    </row>
    <row r="3434" spans="1:19" ht="13.9">
      <c r="A3434" s="6" t="str">
        <f>IF(总支出!A3434="","",总支出!A3434)</f>
        <v/>
      </c>
      <c r="B3434" s="7" t="str">
        <f>IF(总支出!B3434="","",总支出!B3434)</f>
        <v/>
      </c>
      <c r="C3434" s="6" t="str">
        <f t="shared" si="371"/>
        <v/>
      </c>
      <c r="D3434" s="6" t="str">
        <f>IF(总支出!C3434="","",总支出!C3434)</f>
        <v/>
      </c>
      <c r="E3434" s="8" t="str">
        <f>IF(总支出!D3434="","",总支出!D3434)</f>
        <v/>
      </c>
      <c r="F3434" s="6" t="str">
        <f>IF(总支出!E3434="","",总支出!E3434)</f>
        <v/>
      </c>
      <c r="G3434" s="6" t="str">
        <f>IF(总支出!H3434="","",总支出!H3434)</f>
        <v/>
      </c>
      <c r="H3434" s="6" t="str">
        <f>IF(总支出!I3434="","自动",总支出!I3434)</f>
        <v>自动</v>
      </c>
      <c r="I3434" s="6" t="str">
        <f>IF(F3434="","",IFERROR(VLOOKUP(F3434,税费设置!$A$15:$B$27,2,FALSE),"含税不明"))</f>
        <v/>
      </c>
      <c r="J3434" s="6" t="str">
        <f t="shared" si="372"/>
        <v/>
      </c>
      <c r="K3434" s="6" t="str">
        <f>IF(AND(税费设置!$B$5="是",G3434="个人支出",J3434="应税"),"是","否")</f>
        <v>否</v>
      </c>
      <c r="L3434" s="8">
        <f t="shared" si="373"/>
        <v>0</v>
      </c>
      <c r="M3434" s="8">
        <f t="shared" si="374"/>
        <v>0</v>
      </c>
      <c r="N3434" s="8">
        <f t="shared" si="375"/>
        <v>0</v>
      </c>
      <c r="O3434" s="8">
        <f t="shared" si="376"/>
        <v>0</v>
      </c>
      <c r="P3434" s="8">
        <f>IF(K3434&lt;&gt;"是",0,IF(税费设置!$B$6="是",E3434/(1+税费设置!$B$10),E3434))</f>
        <v>0</v>
      </c>
      <c r="Q3434" s="8">
        <f>IF(K3434&lt;&gt;"是",0,P3434*税费设置!$B$8)</f>
        <v>0</v>
      </c>
      <c r="R3434" s="8">
        <f>IF(K3434&lt;&gt;"是",0,P3434*税费设置!$B$9)</f>
        <v>0</v>
      </c>
      <c r="S3434" s="8">
        <f t="shared" si="377"/>
        <v>0</v>
      </c>
    </row>
    <row r="3435" spans="1:19" ht="13.9">
      <c r="A3435" s="6" t="str">
        <f>IF(总支出!A3435="","",总支出!A3435)</f>
        <v/>
      </c>
      <c r="B3435" s="7" t="str">
        <f>IF(总支出!B3435="","",总支出!B3435)</f>
        <v/>
      </c>
      <c r="C3435" s="6" t="str">
        <f t="shared" si="371"/>
        <v/>
      </c>
      <c r="D3435" s="6" t="str">
        <f>IF(总支出!C3435="","",总支出!C3435)</f>
        <v/>
      </c>
      <c r="E3435" s="8" t="str">
        <f>IF(总支出!D3435="","",总支出!D3435)</f>
        <v/>
      </c>
      <c r="F3435" s="6" t="str">
        <f>IF(总支出!E3435="","",总支出!E3435)</f>
        <v/>
      </c>
      <c r="G3435" s="6" t="str">
        <f>IF(总支出!H3435="","",总支出!H3435)</f>
        <v/>
      </c>
      <c r="H3435" s="6" t="str">
        <f>IF(总支出!I3435="","自动",总支出!I3435)</f>
        <v>自动</v>
      </c>
      <c r="I3435" s="6" t="str">
        <f>IF(F3435="","",IFERROR(VLOOKUP(F3435,税费设置!$A$15:$B$27,2,FALSE),"含税不明"))</f>
        <v/>
      </c>
      <c r="J3435" s="6" t="str">
        <f t="shared" si="372"/>
        <v/>
      </c>
      <c r="K3435" s="6" t="str">
        <f>IF(AND(税费设置!$B$5="是",G3435="个人支出",J3435="应税"),"是","否")</f>
        <v>否</v>
      </c>
      <c r="L3435" s="8">
        <f t="shared" si="373"/>
        <v>0</v>
      </c>
      <c r="M3435" s="8">
        <f t="shared" si="374"/>
        <v>0</v>
      </c>
      <c r="N3435" s="8">
        <f t="shared" si="375"/>
        <v>0</v>
      </c>
      <c r="O3435" s="8">
        <f t="shared" si="376"/>
        <v>0</v>
      </c>
      <c r="P3435" s="8">
        <f>IF(K3435&lt;&gt;"是",0,IF(税费设置!$B$6="是",E3435/(1+税费设置!$B$10),E3435))</f>
        <v>0</v>
      </c>
      <c r="Q3435" s="8">
        <f>IF(K3435&lt;&gt;"是",0,P3435*税费设置!$B$8)</f>
        <v>0</v>
      </c>
      <c r="R3435" s="8">
        <f>IF(K3435&lt;&gt;"是",0,P3435*税费设置!$B$9)</f>
        <v>0</v>
      </c>
      <c r="S3435" s="8">
        <f t="shared" si="377"/>
        <v>0</v>
      </c>
    </row>
    <row r="3436" spans="1:19" ht="13.9">
      <c r="A3436" s="6" t="str">
        <f>IF(总支出!A3436="","",总支出!A3436)</f>
        <v/>
      </c>
      <c r="B3436" s="7" t="str">
        <f>IF(总支出!B3436="","",总支出!B3436)</f>
        <v/>
      </c>
      <c r="C3436" s="6" t="str">
        <f t="shared" si="371"/>
        <v/>
      </c>
      <c r="D3436" s="6" t="str">
        <f>IF(总支出!C3436="","",总支出!C3436)</f>
        <v/>
      </c>
      <c r="E3436" s="8" t="str">
        <f>IF(总支出!D3436="","",总支出!D3436)</f>
        <v/>
      </c>
      <c r="F3436" s="6" t="str">
        <f>IF(总支出!E3436="","",总支出!E3436)</f>
        <v/>
      </c>
      <c r="G3436" s="6" t="str">
        <f>IF(总支出!H3436="","",总支出!H3436)</f>
        <v/>
      </c>
      <c r="H3436" s="6" t="str">
        <f>IF(总支出!I3436="","自动",总支出!I3436)</f>
        <v>自动</v>
      </c>
      <c r="I3436" s="6" t="str">
        <f>IF(F3436="","",IFERROR(VLOOKUP(F3436,税费设置!$A$15:$B$27,2,FALSE),"含税不明"))</f>
        <v/>
      </c>
      <c r="J3436" s="6" t="str">
        <f t="shared" si="372"/>
        <v/>
      </c>
      <c r="K3436" s="6" t="str">
        <f>IF(AND(税费设置!$B$5="是",G3436="个人支出",J3436="应税"),"是","否")</f>
        <v>否</v>
      </c>
      <c r="L3436" s="8">
        <f t="shared" si="373"/>
        <v>0</v>
      </c>
      <c r="M3436" s="8">
        <f t="shared" si="374"/>
        <v>0</v>
      </c>
      <c r="N3436" s="8">
        <f t="shared" si="375"/>
        <v>0</v>
      </c>
      <c r="O3436" s="8">
        <f t="shared" si="376"/>
        <v>0</v>
      </c>
      <c r="P3436" s="8">
        <f>IF(K3436&lt;&gt;"是",0,IF(税费设置!$B$6="是",E3436/(1+税费设置!$B$10),E3436))</f>
        <v>0</v>
      </c>
      <c r="Q3436" s="8">
        <f>IF(K3436&lt;&gt;"是",0,P3436*税费设置!$B$8)</f>
        <v>0</v>
      </c>
      <c r="R3436" s="8">
        <f>IF(K3436&lt;&gt;"是",0,P3436*税费设置!$B$9)</f>
        <v>0</v>
      </c>
      <c r="S3436" s="8">
        <f t="shared" si="377"/>
        <v>0</v>
      </c>
    </row>
    <row r="3437" spans="1:19" ht="13.9">
      <c r="A3437" s="6" t="str">
        <f>IF(总支出!A3437="","",总支出!A3437)</f>
        <v/>
      </c>
      <c r="B3437" s="7" t="str">
        <f>IF(总支出!B3437="","",总支出!B3437)</f>
        <v/>
      </c>
      <c r="C3437" s="6" t="str">
        <f t="shared" si="371"/>
        <v/>
      </c>
      <c r="D3437" s="6" t="str">
        <f>IF(总支出!C3437="","",总支出!C3437)</f>
        <v/>
      </c>
      <c r="E3437" s="8" t="str">
        <f>IF(总支出!D3437="","",总支出!D3437)</f>
        <v/>
      </c>
      <c r="F3437" s="6" t="str">
        <f>IF(总支出!E3437="","",总支出!E3437)</f>
        <v/>
      </c>
      <c r="G3437" s="6" t="str">
        <f>IF(总支出!H3437="","",总支出!H3437)</f>
        <v/>
      </c>
      <c r="H3437" s="6" t="str">
        <f>IF(总支出!I3437="","自动",总支出!I3437)</f>
        <v>自动</v>
      </c>
      <c r="I3437" s="6" t="str">
        <f>IF(F3437="","",IFERROR(VLOOKUP(F3437,税费设置!$A$15:$B$27,2,FALSE),"含税不明"))</f>
        <v/>
      </c>
      <c r="J3437" s="6" t="str">
        <f t="shared" si="372"/>
        <v/>
      </c>
      <c r="K3437" s="6" t="str">
        <f>IF(AND(税费设置!$B$5="是",G3437="个人支出",J3437="应税"),"是","否")</f>
        <v>否</v>
      </c>
      <c r="L3437" s="8">
        <f t="shared" si="373"/>
        <v>0</v>
      </c>
      <c r="M3437" s="8">
        <f t="shared" si="374"/>
        <v>0</v>
      </c>
      <c r="N3437" s="8">
        <f t="shared" si="375"/>
        <v>0</v>
      </c>
      <c r="O3437" s="8">
        <f t="shared" si="376"/>
        <v>0</v>
      </c>
      <c r="P3437" s="8">
        <f>IF(K3437&lt;&gt;"是",0,IF(税费设置!$B$6="是",E3437/(1+税费设置!$B$10),E3437))</f>
        <v>0</v>
      </c>
      <c r="Q3437" s="8">
        <f>IF(K3437&lt;&gt;"是",0,P3437*税费设置!$B$8)</f>
        <v>0</v>
      </c>
      <c r="R3437" s="8">
        <f>IF(K3437&lt;&gt;"是",0,P3437*税费设置!$B$9)</f>
        <v>0</v>
      </c>
      <c r="S3437" s="8">
        <f t="shared" si="377"/>
        <v>0</v>
      </c>
    </row>
    <row r="3438" spans="1:19" ht="13.9">
      <c r="A3438" s="6" t="str">
        <f>IF(总支出!A3438="","",总支出!A3438)</f>
        <v/>
      </c>
      <c r="B3438" s="7" t="str">
        <f>IF(总支出!B3438="","",总支出!B3438)</f>
        <v/>
      </c>
      <c r="C3438" s="6" t="str">
        <f t="shared" si="371"/>
        <v/>
      </c>
      <c r="D3438" s="6" t="str">
        <f>IF(总支出!C3438="","",总支出!C3438)</f>
        <v/>
      </c>
      <c r="E3438" s="8" t="str">
        <f>IF(总支出!D3438="","",总支出!D3438)</f>
        <v/>
      </c>
      <c r="F3438" s="6" t="str">
        <f>IF(总支出!E3438="","",总支出!E3438)</f>
        <v/>
      </c>
      <c r="G3438" s="6" t="str">
        <f>IF(总支出!H3438="","",总支出!H3438)</f>
        <v/>
      </c>
      <c r="H3438" s="6" t="str">
        <f>IF(总支出!I3438="","自动",总支出!I3438)</f>
        <v>自动</v>
      </c>
      <c r="I3438" s="6" t="str">
        <f>IF(F3438="","",IFERROR(VLOOKUP(F3438,税费设置!$A$15:$B$27,2,FALSE),"含税不明"))</f>
        <v/>
      </c>
      <c r="J3438" s="6" t="str">
        <f t="shared" si="372"/>
        <v/>
      </c>
      <c r="K3438" s="6" t="str">
        <f>IF(AND(税费设置!$B$5="是",G3438="个人支出",J3438="应税"),"是","否")</f>
        <v>否</v>
      </c>
      <c r="L3438" s="8">
        <f t="shared" si="373"/>
        <v>0</v>
      </c>
      <c r="M3438" s="8">
        <f t="shared" si="374"/>
        <v>0</v>
      </c>
      <c r="N3438" s="8">
        <f t="shared" si="375"/>
        <v>0</v>
      </c>
      <c r="O3438" s="8">
        <f t="shared" si="376"/>
        <v>0</v>
      </c>
      <c r="P3438" s="8">
        <f>IF(K3438&lt;&gt;"是",0,IF(税费设置!$B$6="是",E3438/(1+税费设置!$B$10),E3438))</f>
        <v>0</v>
      </c>
      <c r="Q3438" s="8">
        <f>IF(K3438&lt;&gt;"是",0,P3438*税费设置!$B$8)</f>
        <v>0</v>
      </c>
      <c r="R3438" s="8">
        <f>IF(K3438&lt;&gt;"是",0,P3438*税费设置!$B$9)</f>
        <v>0</v>
      </c>
      <c r="S3438" s="8">
        <f t="shared" si="377"/>
        <v>0</v>
      </c>
    </row>
    <row r="3439" spans="1:19" ht="13.9">
      <c r="A3439" s="6" t="str">
        <f>IF(总支出!A3439="","",总支出!A3439)</f>
        <v/>
      </c>
      <c r="B3439" s="7" t="str">
        <f>IF(总支出!B3439="","",总支出!B3439)</f>
        <v/>
      </c>
      <c r="C3439" s="6" t="str">
        <f t="shared" si="371"/>
        <v/>
      </c>
      <c r="D3439" s="6" t="str">
        <f>IF(总支出!C3439="","",总支出!C3439)</f>
        <v/>
      </c>
      <c r="E3439" s="8" t="str">
        <f>IF(总支出!D3439="","",总支出!D3439)</f>
        <v/>
      </c>
      <c r="F3439" s="6" t="str">
        <f>IF(总支出!E3439="","",总支出!E3439)</f>
        <v/>
      </c>
      <c r="G3439" s="6" t="str">
        <f>IF(总支出!H3439="","",总支出!H3439)</f>
        <v/>
      </c>
      <c r="H3439" s="6" t="str">
        <f>IF(总支出!I3439="","自动",总支出!I3439)</f>
        <v>自动</v>
      </c>
      <c r="I3439" s="6" t="str">
        <f>IF(F3439="","",IFERROR(VLOOKUP(F3439,税费设置!$A$15:$B$27,2,FALSE),"含税不明"))</f>
        <v/>
      </c>
      <c r="J3439" s="6" t="str">
        <f t="shared" si="372"/>
        <v/>
      </c>
      <c r="K3439" s="6" t="str">
        <f>IF(AND(税费设置!$B$5="是",G3439="个人支出",J3439="应税"),"是","否")</f>
        <v>否</v>
      </c>
      <c r="L3439" s="8">
        <f t="shared" si="373"/>
        <v>0</v>
      </c>
      <c r="M3439" s="8">
        <f t="shared" si="374"/>
        <v>0</v>
      </c>
      <c r="N3439" s="8">
        <f t="shared" si="375"/>
        <v>0</v>
      </c>
      <c r="O3439" s="8">
        <f t="shared" si="376"/>
        <v>0</v>
      </c>
      <c r="P3439" s="8">
        <f>IF(K3439&lt;&gt;"是",0,IF(税费设置!$B$6="是",E3439/(1+税费设置!$B$10),E3439))</f>
        <v>0</v>
      </c>
      <c r="Q3439" s="8">
        <f>IF(K3439&lt;&gt;"是",0,P3439*税费设置!$B$8)</f>
        <v>0</v>
      </c>
      <c r="R3439" s="8">
        <f>IF(K3439&lt;&gt;"是",0,P3439*税费设置!$B$9)</f>
        <v>0</v>
      </c>
      <c r="S3439" s="8">
        <f t="shared" si="377"/>
        <v>0</v>
      </c>
    </row>
    <row r="3440" spans="1:19" ht="13.9">
      <c r="A3440" s="6" t="str">
        <f>IF(总支出!A3440="","",总支出!A3440)</f>
        <v/>
      </c>
      <c r="B3440" s="7" t="str">
        <f>IF(总支出!B3440="","",总支出!B3440)</f>
        <v/>
      </c>
      <c r="C3440" s="6" t="str">
        <f t="shared" si="371"/>
        <v/>
      </c>
      <c r="D3440" s="6" t="str">
        <f>IF(总支出!C3440="","",总支出!C3440)</f>
        <v/>
      </c>
      <c r="E3440" s="8" t="str">
        <f>IF(总支出!D3440="","",总支出!D3440)</f>
        <v/>
      </c>
      <c r="F3440" s="6" t="str">
        <f>IF(总支出!E3440="","",总支出!E3440)</f>
        <v/>
      </c>
      <c r="G3440" s="6" t="str">
        <f>IF(总支出!H3440="","",总支出!H3440)</f>
        <v/>
      </c>
      <c r="H3440" s="6" t="str">
        <f>IF(总支出!I3440="","自动",总支出!I3440)</f>
        <v>自动</v>
      </c>
      <c r="I3440" s="6" t="str">
        <f>IF(F3440="","",IFERROR(VLOOKUP(F3440,税费设置!$A$15:$B$27,2,FALSE),"含税不明"))</f>
        <v/>
      </c>
      <c r="J3440" s="6" t="str">
        <f t="shared" si="372"/>
        <v/>
      </c>
      <c r="K3440" s="6" t="str">
        <f>IF(AND(税费设置!$B$5="是",G3440="个人支出",J3440="应税"),"是","否")</f>
        <v>否</v>
      </c>
      <c r="L3440" s="8">
        <f t="shared" si="373"/>
        <v>0</v>
      </c>
      <c r="M3440" s="8">
        <f t="shared" si="374"/>
        <v>0</v>
      </c>
      <c r="N3440" s="8">
        <f t="shared" si="375"/>
        <v>0</v>
      </c>
      <c r="O3440" s="8">
        <f t="shared" si="376"/>
        <v>0</v>
      </c>
      <c r="P3440" s="8">
        <f>IF(K3440&lt;&gt;"是",0,IF(税费设置!$B$6="是",E3440/(1+税费设置!$B$10),E3440))</f>
        <v>0</v>
      </c>
      <c r="Q3440" s="8">
        <f>IF(K3440&lt;&gt;"是",0,P3440*税费设置!$B$8)</f>
        <v>0</v>
      </c>
      <c r="R3440" s="8">
        <f>IF(K3440&lt;&gt;"是",0,P3440*税费设置!$B$9)</f>
        <v>0</v>
      </c>
      <c r="S3440" s="8">
        <f t="shared" si="377"/>
        <v>0</v>
      </c>
    </row>
    <row r="3441" spans="1:19" ht="13.9">
      <c r="A3441" s="6" t="str">
        <f>IF(总支出!A3441="","",总支出!A3441)</f>
        <v/>
      </c>
      <c r="B3441" s="7" t="str">
        <f>IF(总支出!B3441="","",总支出!B3441)</f>
        <v/>
      </c>
      <c r="C3441" s="6" t="str">
        <f t="shared" si="371"/>
        <v/>
      </c>
      <c r="D3441" s="6" t="str">
        <f>IF(总支出!C3441="","",总支出!C3441)</f>
        <v/>
      </c>
      <c r="E3441" s="8" t="str">
        <f>IF(总支出!D3441="","",总支出!D3441)</f>
        <v/>
      </c>
      <c r="F3441" s="6" t="str">
        <f>IF(总支出!E3441="","",总支出!E3441)</f>
        <v/>
      </c>
      <c r="G3441" s="6" t="str">
        <f>IF(总支出!H3441="","",总支出!H3441)</f>
        <v/>
      </c>
      <c r="H3441" s="6" t="str">
        <f>IF(总支出!I3441="","自动",总支出!I3441)</f>
        <v>自动</v>
      </c>
      <c r="I3441" s="6" t="str">
        <f>IF(F3441="","",IFERROR(VLOOKUP(F3441,税费设置!$A$15:$B$27,2,FALSE),"含税不明"))</f>
        <v/>
      </c>
      <c r="J3441" s="6" t="str">
        <f t="shared" si="372"/>
        <v/>
      </c>
      <c r="K3441" s="6" t="str">
        <f>IF(AND(税费设置!$B$5="是",G3441="个人支出",J3441="应税"),"是","否")</f>
        <v>否</v>
      </c>
      <c r="L3441" s="8">
        <f t="shared" si="373"/>
        <v>0</v>
      </c>
      <c r="M3441" s="8">
        <f t="shared" si="374"/>
        <v>0</v>
      </c>
      <c r="N3441" s="8">
        <f t="shared" si="375"/>
        <v>0</v>
      </c>
      <c r="O3441" s="8">
        <f t="shared" si="376"/>
        <v>0</v>
      </c>
      <c r="P3441" s="8">
        <f>IF(K3441&lt;&gt;"是",0,IF(税费设置!$B$6="是",E3441/(1+税费设置!$B$10),E3441))</f>
        <v>0</v>
      </c>
      <c r="Q3441" s="8">
        <f>IF(K3441&lt;&gt;"是",0,P3441*税费设置!$B$8)</f>
        <v>0</v>
      </c>
      <c r="R3441" s="8">
        <f>IF(K3441&lt;&gt;"是",0,P3441*税费设置!$B$9)</f>
        <v>0</v>
      </c>
      <c r="S3441" s="8">
        <f t="shared" si="377"/>
        <v>0</v>
      </c>
    </row>
    <row r="3442" spans="1:19" ht="13.9">
      <c r="A3442" s="6" t="str">
        <f>IF(总支出!A3442="","",总支出!A3442)</f>
        <v/>
      </c>
      <c r="B3442" s="7" t="str">
        <f>IF(总支出!B3442="","",总支出!B3442)</f>
        <v/>
      </c>
      <c r="C3442" s="6" t="str">
        <f t="shared" si="371"/>
        <v/>
      </c>
      <c r="D3442" s="6" t="str">
        <f>IF(总支出!C3442="","",总支出!C3442)</f>
        <v/>
      </c>
      <c r="E3442" s="8" t="str">
        <f>IF(总支出!D3442="","",总支出!D3442)</f>
        <v/>
      </c>
      <c r="F3442" s="6" t="str">
        <f>IF(总支出!E3442="","",总支出!E3442)</f>
        <v/>
      </c>
      <c r="G3442" s="6" t="str">
        <f>IF(总支出!H3442="","",总支出!H3442)</f>
        <v/>
      </c>
      <c r="H3442" s="6" t="str">
        <f>IF(总支出!I3442="","自动",总支出!I3442)</f>
        <v>自动</v>
      </c>
      <c r="I3442" s="6" t="str">
        <f>IF(F3442="","",IFERROR(VLOOKUP(F3442,税费设置!$A$15:$B$27,2,FALSE),"含税不明"))</f>
        <v/>
      </c>
      <c r="J3442" s="6" t="str">
        <f t="shared" si="372"/>
        <v/>
      </c>
      <c r="K3442" s="6" t="str">
        <f>IF(AND(税费设置!$B$5="是",G3442="个人支出",J3442="应税"),"是","否")</f>
        <v>否</v>
      </c>
      <c r="L3442" s="8">
        <f t="shared" si="373"/>
        <v>0</v>
      </c>
      <c r="M3442" s="8">
        <f t="shared" si="374"/>
        <v>0</v>
      </c>
      <c r="N3442" s="8">
        <f t="shared" si="375"/>
        <v>0</v>
      </c>
      <c r="O3442" s="8">
        <f t="shared" si="376"/>
        <v>0</v>
      </c>
      <c r="P3442" s="8">
        <f>IF(K3442&lt;&gt;"是",0,IF(税费设置!$B$6="是",E3442/(1+税费设置!$B$10),E3442))</f>
        <v>0</v>
      </c>
      <c r="Q3442" s="8">
        <f>IF(K3442&lt;&gt;"是",0,P3442*税费设置!$B$8)</f>
        <v>0</v>
      </c>
      <c r="R3442" s="8">
        <f>IF(K3442&lt;&gt;"是",0,P3442*税费设置!$B$9)</f>
        <v>0</v>
      </c>
      <c r="S3442" s="8">
        <f t="shared" si="377"/>
        <v>0</v>
      </c>
    </row>
    <row r="3443" spans="1:19" ht="13.9">
      <c r="A3443" s="6" t="str">
        <f>IF(总支出!A3443="","",总支出!A3443)</f>
        <v/>
      </c>
      <c r="B3443" s="7" t="str">
        <f>IF(总支出!B3443="","",总支出!B3443)</f>
        <v/>
      </c>
      <c r="C3443" s="6" t="str">
        <f t="shared" si="371"/>
        <v/>
      </c>
      <c r="D3443" s="6" t="str">
        <f>IF(总支出!C3443="","",总支出!C3443)</f>
        <v/>
      </c>
      <c r="E3443" s="8" t="str">
        <f>IF(总支出!D3443="","",总支出!D3443)</f>
        <v/>
      </c>
      <c r="F3443" s="6" t="str">
        <f>IF(总支出!E3443="","",总支出!E3443)</f>
        <v/>
      </c>
      <c r="G3443" s="6" t="str">
        <f>IF(总支出!H3443="","",总支出!H3443)</f>
        <v/>
      </c>
      <c r="H3443" s="6" t="str">
        <f>IF(总支出!I3443="","自动",总支出!I3443)</f>
        <v>自动</v>
      </c>
      <c r="I3443" s="6" t="str">
        <f>IF(F3443="","",IFERROR(VLOOKUP(F3443,税费设置!$A$15:$B$27,2,FALSE),"含税不明"))</f>
        <v/>
      </c>
      <c r="J3443" s="6" t="str">
        <f t="shared" si="372"/>
        <v/>
      </c>
      <c r="K3443" s="6" t="str">
        <f>IF(AND(税费设置!$B$5="是",G3443="个人支出",J3443="应税"),"是","否")</f>
        <v>否</v>
      </c>
      <c r="L3443" s="8">
        <f t="shared" si="373"/>
        <v>0</v>
      </c>
      <c r="M3443" s="8">
        <f t="shared" si="374"/>
        <v>0</v>
      </c>
      <c r="N3443" s="8">
        <f t="shared" si="375"/>
        <v>0</v>
      </c>
      <c r="O3443" s="8">
        <f t="shared" si="376"/>
        <v>0</v>
      </c>
      <c r="P3443" s="8">
        <f>IF(K3443&lt;&gt;"是",0,IF(税费设置!$B$6="是",E3443/(1+税费设置!$B$10),E3443))</f>
        <v>0</v>
      </c>
      <c r="Q3443" s="8">
        <f>IF(K3443&lt;&gt;"是",0,P3443*税费设置!$B$8)</f>
        <v>0</v>
      </c>
      <c r="R3443" s="8">
        <f>IF(K3443&lt;&gt;"是",0,P3443*税费设置!$B$9)</f>
        <v>0</v>
      </c>
      <c r="S3443" s="8">
        <f t="shared" si="377"/>
        <v>0</v>
      </c>
    </row>
    <row r="3444" spans="1:19" ht="13.9">
      <c r="A3444" s="6" t="str">
        <f>IF(总支出!A3444="","",总支出!A3444)</f>
        <v/>
      </c>
      <c r="B3444" s="7" t="str">
        <f>IF(总支出!B3444="","",总支出!B3444)</f>
        <v/>
      </c>
      <c r="C3444" s="6" t="str">
        <f t="shared" si="371"/>
        <v/>
      </c>
      <c r="D3444" s="6" t="str">
        <f>IF(总支出!C3444="","",总支出!C3444)</f>
        <v/>
      </c>
      <c r="E3444" s="8" t="str">
        <f>IF(总支出!D3444="","",总支出!D3444)</f>
        <v/>
      </c>
      <c r="F3444" s="6" t="str">
        <f>IF(总支出!E3444="","",总支出!E3444)</f>
        <v/>
      </c>
      <c r="G3444" s="6" t="str">
        <f>IF(总支出!H3444="","",总支出!H3444)</f>
        <v/>
      </c>
      <c r="H3444" s="6" t="str">
        <f>IF(总支出!I3444="","自动",总支出!I3444)</f>
        <v>自动</v>
      </c>
      <c r="I3444" s="6" t="str">
        <f>IF(F3444="","",IFERROR(VLOOKUP(F3444,税费设置!$A$15:$B$27,2,FALSE),"含税不明"))</f>
        <v/>
      </c>
      <c r="J3444" s="6" t="str">
        <f t="shared" si="372"/>
        <v/>
      </c>
      <c r="K3444" s="6" t="str">
        <f>IF(AND(税费设置!$B$5="是",G3444="个人支出",J3444="应税"),"是","否")</f>
        <v>否</v>
      </c>
      <c r="L3444" s="8">
        <f t="shared" si="373"/>
        <v>0</v>
      </c>
      <c r="M3444" s="8">
        <f t="shared" si="374"/>
        <v>0</v>
      </c>
      <c r="N3444" s="8">
        <f t="shared" si="375"/>
        <v>0</v>
      </c>
      <c r="O3444" s="8">
        <f t="shared" si="376"/>
        <v>0</v>
      </c>
      <c r="P3444" s="8">
        <f>IF(K3444&lt;&gt;"是",0,IF(税费设置!$B$6="是",E3444/(1+税费设置!$B$10),E3444))</f>
        <v>0</v>
      </c>
      <c r="Q3444" s="8">
        <f>IF(K3444&lt;&gt;"是",0,P3444*税费设置!$B$8)</f>
        <v>0</v>
      </c>
      <c r="R3444" s="8">
        <f>IF(K3444&lt;&gt;"是",0,P3444*税费设置!$B$9)</f>
        <v>0</v>
      </c>
      <c r="S3444" s="8">
        <f t="shared" si="377"/>
        <v>0</v>
      </c>
    </row>
    <row r="3445" spans="1:19" ht="13.9">
      <c r="A3445" s="6" t="str">
        <f>IF(总支出!A3445="","",总支出!A3445)</f>
        <v/>
      </c>
      <c r="B3445" s="7" t="str">
        <f>IF(总支出!B3445="","",总支出!B3445)</f>
        <v/>
      </c>
      <c r="C3445" s="6" t="str">
        <f t="shared" si="371"/>
        <v/>
      </c>
      <c r="D3445" s="6" t="str">
        <f>IF(总支出!C3445="","",总支出!C3445)</f>
        <v/>
      </c>
      <c r="E3445" s="8" t="str">
        <f>IF(总支出!D3445="","",总支出!D3445)</f>
        <v/>
      </c>
      <c r="F3445" s="6" t="str">
        <f>IF(总支出!E3445="","",总支出!E3445)</f>
        <v/>
      </c>
      <c r="G3445" s="6" t="str">
        <f>IF(总支出!H3445="","",总支出!H3445)</f>
        <v/>
      </c>
      <c r="H3445" s="6" t="str">
        <f>IF(总支出!I3445="","自动",总支出!I3445)</f>
        <v>自动</v>
      </c>
      <c r="I3445" s="6" t="str">
        <f>IF(F3445="","",IFERROR(VLOOKUP(F3445,税费设置!$A$15:$B$27,2,FALSE),"含税不明"))</f>
        <v/>
      </c>
      <c r="J3445" s="6" t="str">
        <f t="shared" si="372"/>
        <v/>
      </c>
      <c r="K3445" s="6" t="str">
        <f>IF(AND(税费设置!$B$5="是",G3445="个人支出",J3445="应税"),"是","否")</f>
        <v>否</v>
      </c>
      <c r="L3445" s="8">
        <f t="shared" si="373"/>
        <v>0</v>
      </c>
      <c r="M3445" s="8">
        <f t="shared" si="374"/>
        <v>0</v>
      </c>
      <c r="N3445" s="8">
        <f t="shared" si="375"/>
        <v>0</v>
      </c>
      <c r="O3445" s="8">
        <f t="shared" si="376"/>
        <v>0</v>
      </c>
      <c r="P3445" s="8">
        <f>IF(K3445&lt;&gt;"是",0,IF(税费设置!$B$6="是",E3445/(1+税费设置!$B$10),E3445))</f>
        <v>0</v>
      </c>
      <c r="Q3445" s="8">
        <f>IF(K3445&lt;&gt;"是",0,P3445*税费设置!$B$8)</f>
        <v>0</v>
      </c>
      <c r="R3445" s="8">
        <f>IF(K3445&lt;&gt;"是",0,P3445*税费设置!$B$9)</f>
        <v>0</v>
      </c>
      <c r="S3445" s="8">
        <f t="shared" si="377"/>
        <v>0</v>
      </c>
    </row>
    <row r="3446" spans="1:19" ht="13.9">
      <c r="A3446" s="6" t="str">
        <f>IF(总支出!A3446="","",总支出!A3446)</f>
        <v/>
      </c>
      <c r="B3446" s="7" t="str">
        <f>IF(总支出!B3446="","",总支出!B3446)</f>
        <v/>
      </c>
      <c r="C3446" s="6" t="str">
        <f t="shared" si="371"/>
        <v/>
      </c>
      <c r="D3446" s="6" t="str">
        <f>IF(总支出!C3446="","",总支出!C3446)</f>
        <v/>
      </c>
      <c r="E3446" s="8" t="str">
        <f>IF(总支出!D3446="","",总支出!D3446)</f>
        <v/>
      </c>
      <c r="F3446" s="6" t="str">
        <f>IF(总支出!E3446="","",总支出!E3446)</f>
        <v/>
      </c>
      <c r="G3446" s="6" t="str">
        <f>IF(总支出!H3446="","",总支出!H3446)</f>
        <v/>
      </c>
      <c r="H3446" s="6" t="str">
        <f>IF(总支出!I3446="","自动",总支出!I3446)</f>
        <v>自动</v>
      </c>
      <c r="I3446" s="6" t="str">
        <f>IF(F3446="","",IFERROR(VLOOKUP(F3446,税费设置!$A$15:$B$27,2,FALSE),"含税不明"))</f>
        <v/>
      </c>
      <c r="J3446" s="6" t="str">
        <f t="shared" si="372"/>
        <v/>
      </c>
      <c r="K3446" s="6" t="str">
        <f>IF(AND(税费设置!$B$5="是",G3446="个人支出",J3446="应税"),"是","否")</f>
        <v>否</v>
      </c>
      <c r="L3446" s="8">
        <f t="shared" si="373"/>
        <v>0</v>
      </c>
      <c r="M3446" s="8">
        <f t="shared" si="374"/>
        <v>0</v>
      </c>
      <c r="N3446" s="8">
        <f t="shared" si="375"/>
        <v>0</v>
      </c>
      <c r="O3446" s="8">
        <f t="shared" si="376"/>
        <v>0</v>
      </c>
      <c r="P3446" s="8">
        <f>IF(K3446&lt;&gt;"是",0,IF(税费设置!$B$6="是",E3446/(1+税费设置!$B$10),E3446))</f>
        <v>0</v>
      </c>
      <c r="Q3446" s="8">
        <f>IF(K3446&lt;&gt;"是",0,P3446*税费设置!$B$8)</f>
        <v>0</v>
      </c>
      <c r="R3446" s="8">
        <f>IF(K3446&lt;&gt;"是",0,P3446*税费设置!$B$9)</f>
        <v>0</v>
      </c>
      <c r="S3446" s="8">
        <f t="shared" si="377"/>
        <v>0</v>
      </c>
    </row>
    <row r="3447" spans="1:19" ht="13.9">
      <c r="A3447" s="6" t="str">
        <f>IF(总支出!A3447="","",总支出!A3447)</f>
        <v/>
      </c>
      <c r="B3447" s="7" t="str">
        <f>IF(总支出!B3447="","",总支出!B3447)</f>
        <v/>
      </c>
      <c r="C3447" s="6" t="str">
        <f t="shared" si="371"/>
        <v/>
      </c>
      <c r="D3447" s="6" t="str">
        <f>IF(总支出!C3447="","",总支出!C3447)</f>
        <v/>
      </c>
      <c r="E3447" s="8" t="str">
        <f>IF(总支出!D3447="","",总支出!D3447)</f>
        <v/>
      </c>
      <c r="F3447" s="6" t="str">
        <f>IF(总支出!E3447="","",总支出!E3447)</f>
        <v/>
      </c>
      <c r="G3447" s="6" t="str">
        <f>IF(总支出!H3447="","",总支出!H3447)</f>
        <v/>
      </c>
      <c r="H3447" s="6" t="str">
        <f>IF(总支出!I3447="","自动",总支出!I3447)</f>
        <v>自动</v>
      </c>
      <c r="I3447" s="6" t="str">
        <f>IF(F3447="","",IFERROR(VLOOKUP(F3447,税费设置!$A$15:$B$27,2,FALSE),"含税不明"))</f>
        <v/>
      </c>
      <c r="J3447" s="6" t="str">
        <f t="shared" si="372"/>
        <v/>
      </c>
      <c r="K3447" s="6" t="str">
        <f>IF(AND(税费设置!$B$5="是",G3447="个人支出",J3447="应税"),"是","否")</f>
        <v>否</v>
      </c>
      <c r="L3447" s="8">
        <f t="shared" si="373"/>
        <v>0</v>
      </c>
      <c r="M3447" s="8">
        <f t="shared" si="374"/>
        <v>0</v>
      </c>
      <c r="N3447" s="8">
        <f t="shared" si="375"/>
        <v>0</v>
      </c>
      <c r="O3447" s="8">
        <f t="shared" si="376"/>
        <v>0</v>
      </c>
      <c r="P3447" s="8">
        <f>IF(K3447&lt;&gt;"是",0,IF(税费设置!$B$6="是",E3447/(1+税费设置!$B$10),E3447))</f>
        <v>0</v>
      </c>
      <c r="Q3447" s="8">
        <f>IF(K3447&lt;&gt;"是",0,P3447*税费设置!$B$8)</f>
        <v>0</v>
      </c>
      <c r="R3447" s="8">
        <f>IF(K3447&lt;&gt;"是",0,P3447*税费设置!$B$9)</f>
        <v>0</v>
      </c>
      <c r="S3447" s="8">
        <f t="shared" si="377"/>
        <v>0</v>
      </c>
    </row>
    <row r="3448" spans="1:19" ht="13.9">
      <c r="A3448" s="6" t="str">
        <f>IF(总支出!A3448="","",总支出!A3448)</f>
        <v/>
      </c>
      <c r="B3448" s="7" t="str">
        <f>IF(总支出!B3448="","",总支出!B3448)</f>
        <v/>
      </c>
      <c r="C3448" s="6" t="str">
        <f t="shared" si="371"/>
        <v/>
      </c>
      <c r="D3448" s="6" t="str">
        <f>IF(总支出!C3448="","",总支出!C3448)</f>
        <v/>
      </c>
      <c r="E3448" s="8" t="str">
        <f>IF(总支出!D3448="","",总支出!D3448)</f>
        <v/>
      </c>
      <c r="F3448" s="6" t="str">
        <f>IF(总支出!E3448="","",总支出!E3448)</f>
        <v/>
      </c>
      <c r="G3448" s="6" t="str">
        <f>IF(总支出!H3448="","",总支出!H3448)</f>
        <v/>
      </c>
      <c r="H3448" s="6" t="str">
        <f>IF(总支出!I3448="","自动",总支出!I3448)</f>
        <v>自动</v>
      </c>
      <c r="I3448" s="6" t="str">
        <f>IF(F3448="","",IFERROR(VLOOKUP(F3448,税费设置!$A$15:$B$27,2,FALSE),"含税不明"))</f>
        <v/>
      </c>
      <c r="J3448" s="6" t="str">
        <f t="shared" si="372"/>
        <v/>
      </c>
      <c r="K3448" s="6" t="str">
        <f>IF(AND(税费设置!$B$5="是",G3448="个人支出",J3448="应税"),"是","否")</f>
        <v>否</v>
      </c>
      <c r="L3448" s="8">
        <f t="shared" si="373"/>
        <v>0</v>
      </c>
      <c r="M3448" s="8">
        <f t="shared" si="374"/>
        <v>0</v>
      </c>
      <c r="N3448" s="8">
        <f t="shared" si="375"/>
        <v>0</v>
      </c>
      <c r="O3448" s="8">
        <f t="shared" si="376"/>
        <v>0</v>
      </c>
      <c r="P3448" s="8">
        <f>IF(K3448&lt;&gt;"是",0,IF(税费设置!$B$6="是",E3448/(1+税费设置!$B$10),E3448))</f>
        <v>0</v>
      </c>
      <c r="Q3448" s="8">
        <f>IF(K3448&lt;&gt;"是",0,P3448*税费设置!$B$8)</f>
        <v>0</v>
      </c>
      <c r="R3448" s="8">
        <f>IF(K3448&lt;&gt;"是",0,P3448*税费设置!$B$9)</f>
        <v>0</v>
      </c>
      <c r="S3448" s="8">
        <f t="shared" si="377"/>
        <v>0</v>
      </c>
    </row>
    <row r="3449" spans="1:19" ht="13.9">
      <c r="A3449" s="6" t="str">
        <f>IF(总支出!A3449="","",总支出!A3449)</f>
        <v/>
      </c>
      <c r="B3449" s="7" t="str">
        <f>IF(总支出!B3449="","",总支出!B3449)</f>
        <v/>
      </c>
      <c r="C3449" s="6" t="str">
        <f t="shared" si="371"/>
        <v/>
      </c>
      <c r="D3449" s="6" t="str">
        <f>IF(总支出!C3449="","",总支出!C3449)</f>
        <v/>
      </c>
      <c r="E3449" s="8" t="str">
        <f>IF(总支出!D3449="","",总支出!D3449)</f>
        <v/>
      </c>
      <c r="F3449" s="6" t="str">
        <f>IF(总支出!E3449="","",总支出!E3449)</f>
        <v/>
      </c>
      <c r="G3449" s="6" t="str">
        <f>IF(总支出!H3449="","",总支出!H3449)</f>
        <v/>
      </c>
      <c r="H3449" s="6" t="str">
        <f>IF(总支出!I3449="","自动",总支出!I3449)</f>
        <v>自动</v>
      </c>
      <c r="I3449" s="6" t="str">
        <f>IF(F3449="","",IFERROR(VLOOKUP(F3449,税费设置!$A$15:$B$27,2,FALSE),"含税不明"))</f>
        <v/>
      </c>
      <c r="J3449" s="6" t="str">
        <f t="shared" si="372"/>
        <v/>
      </c>
      <c r="K3449" s="6" t="str">
        <f>IF(AND(税费设置!$B$5="是",G3449="个人支出",J3449="应税"),"是","否")</f>
        <v>否</v>
      </c>
      <c r="L3449" s="8">
        <f t="shared" si="373"/>
        <v>0</v>
      </c>
      <c r="M3449" s="8">
        <f t="shared" si="374"/>
        <v>0</v>
      </c>
      <c r="N3449" s="8">
        <f t="shared" si="375"/>
        <v>0</v>
      </c>
      <c r="O3449" s="8">
        <f t="shared" si="376"/>
        <v>0</v>
      </c>
      <c r="P3449" s="8">
        <f>IF(K3449&lt;&gt;"是",0,IF(税费设置!$B$6="是",E3449/(1+税费设置!$B$10),E3449))</f>
        <v>0</v>
      </c>
      <c r="Q3449" s="8">
        <f>IF(K3449&lt;&gt;"是",0,P3449*税费设置!$B$8)</f>
        <v>0</v>
      </c>
      <c r="R3449" s="8">
        <f>IF(K3449&lt;&gt;"是",0,P3449*税费设置!$B$9)</f>
        <v>0</v>
      </c>
      <c r="S3449" s="8">
        <f t="shared" si="377"/>
        <v>0</v>
      </c>
    </row>
    <row r="3450" spans="1:19" ht="13.9">
      <c r="A3450" s="6" t="str">
        <f>IF(总支出!A3450="","",总支出!A3450)</f>
        <v/>
      </c>
      <c r="B3450" s="7" t="str">
        <f>IF(总支出!B3450="","",总支出!B3450)</f>
        <v/>
      </c>
      <c r="C3450" s="6" t="str">
        <f t="shared" si="371"/>
        <v/>
      </c>
      <c r="D3450" s="6" t="str">
        <f>IF(总支出!C3450="","",总支出!C3450)</f>
        <v/>
      </c>
      <c r="E3450" s="8" t="str">
        <f>IF(总支出!D3450="","",总支出!D3450)</f>
        <v/>
      </c>
      <c r="F3450" s="6" t="str">
        <f>IF(总支出!E3450="","",总支出!E3450)</f>
        <v/>
      </c>
      <c r="G3450" s="6" t="str">
        <f>IF(总支出!H3450="","",总支出!H3450)</f>
        <v/>
      </c>
      <c r="H3450" s="6" t="str">
        <f>IF(总支出!I3450="","自动",总支出!I3450)</f>
        <v>自动</v>
      </c>
      <c r="I3450" s="6" t="str">
        <f>IF(F3450="","",IFERROR(VLOOKUP(F3450,税费设置!$A$15:$B$27,2,FALSE),"含税不明"))</f>
        <v/>
      </c>
      <c r="J3450" s="6" t="str">
        <f t="shared" si="372"/>
        <v/>
      </c>
      <c r="K3450" s="6" t="str">
        <f>IF(AND(税费设置!$B$5="是",G3450="个人支出",J3450="应税"),"是","否")</f>
        <v>否</v>
      </c>
      <c r="L3450" s="8">
        <f t="shared" si="373"/>
        <v>0</v>
      </c>
      <c r="M3450" s="8">
        <f t="shared" si="374"/>
        <v>0</v>
      </c>
      <c r="N3450" s="8">
        <f t="shared" si="375"/>
        <v>0</v>
      </c>
      <c r="O3450" s="8">
        <f t="shared" si="376"/>
        <v>0</v>
      </c>
      <c r="P3450" s="8">
        <f>IF(K3450&lt;&gt;"是",0,IF(税费设置!$B$6="是",E3450/(1+税费设置!$B$10),E3450))</f>
        <v>0</v>
      </c>
      <c r="Q3450" s="8">
        <f>IF(K3450&lt;&gt;"是",0,P3450*税费设置!$B$8)</f>
        <v>0</v>
      </c>
      <c r="R3450" s="8">
        <f>IF(K3450&lt;&gt;"是",0,P3450*税费设置!$B$9)</f>
        <v>0</v>
      </c>
      <c r="S3450" s="8">
        <f t="shared" si="377"/>
        <v>0</v>
      </c>
    </row>
    <row r="3451" spans="1:19" ht="13.9">
      <c r="A3451" s="6" t="str">
        <f>IF(总支出!A3451="","",总支出!A3451)</f>
        <v/>
      </c>
      <c r="B3451" s="7" t="str">
        <f>IF(总支出!B3451="","",总支出!B3451)</f>
        <v/>
      </c>
      <c r="C3451" s="6" t="str">
        <f t="shared" si="371"/>
        <v/>
      </c>
      <c r="D3451" s="6" t="str">
        <f>IF(总支出!C3451="","",总支出!C3451)</f>
        <v/>
      </c>
      <c r="E3451" s="8" t="str">
        <f>IF(总支出!D3451="","",总支出!D3451)</f>
        <v/>
      </c>
      <c r="F3451" s="6" t="str">
        <f>IF(总支出!E3451="","",总支出!E3451)</f>
        <v/>
      </c>
      <c r="G3451" s="6" t="str">
        <f>IF(总支出!H3451="","",总支出!H3451)</f>
        <v/>
      </c>
      <c r="H3451" s="6" t="str">
        <f>IF(总支出!I3451="","自动",总支出!I3451)</f>
        <v>自动</v>
      </c>
      <c r="I3451" s="6" t="str">
        <f>IF(F3451="","",IFERROR(VLOOKUP(F3451,税费设置!$A$15:$B$27,2,FALSE),"含税不明"))</f>
        <v/>
      </c>
      <c r="J3451" s="6" t="str">
        <f t="shared" si="372"/>
        <v/>
      </c>
      <c r="K3451" s="6" t="str">
        <f>IF(AND(税费设置!$B$5="是",G3451="个人支出",J3451="应税"),"是","否")</f>
        <v>否</v>
      </c>
      <c r="L3451" s="8">
        <f t="shared" si="373"/>
        <v>0</v>
      </c>
      <c r="M3451" s="8">
        <f t="shared" si="374"/>
        <v>0</v>
      </c>
      <c r="N3451" s="8">
        <f t="shared" si="375"/>
        <v>0</v>
      </c>
      <c r="O3451" s="8">
        <f t="shared" si="376"/>
        <v>0</v>
      </c>
      <c r="P3451" s="8">
        <f>IF(K3451&lt;&gt;"是",0,IF(税费设置!$B$6="是",E3451/(1+税费设置!$B$10),E3451))</f>
        <v>0</v>
      </c>
      <c r="Q3451" s="8">
        <f>IF(K3451&lt;&gt;"是",0,P3451*税费设置!$B$8)</f>
        <v>0</v>
      </c>
      <c r="R3451" s="8">
        <f>IF(K3451&lt;&gt;"是",0,P3451*税费设置!$B$9)</f>
        <v>0</v>
      </c>
      <c r="S3451" s="8">
        <f t="shared" si="377"/>
        <v>0</v>
      </c>
    </row>
    <row r="3452" spans="1:19" ht="13.9">
      <c r="A3452" s="6" t="str">
        <f>IF(总支出!A3452="","",总支出!A3452)</f>
        <v/>
      </c>
      <c r="B3452" s="7" t="str">
        <f>IF(总支出!B3452="","",总支出!B3452)</f>
        <v/>
      </c>
      <c r="C3452" s="6" t="str">
        <f t="shared" si="371"/>
        <v/>
      </c>
      <c r="D3452" s="6" t="str">
        <f>IF(总支出!C3452="","",总支出!C3452)</f>
        <v/>
      </c>
      <c r="E3452" s="8" t="str">
        <f>IF(总支出!D3452="","",总支出!D3452)</f>
        <v/>
      </c>
      <c r="F3452" s="6" t="str">
        <f>IF(总支出!E3452="","",总支出!E3452)</f>
        <v/>
      </c>
      <c r="G3452" s="6" t="str">
        <f>IF(总支出!H3452="","",总支出!H3452)</f>
        <v/>
      </c>
      <c r="H3452" s="6" t="str">
        <f>IF(总支出!I3452="","自动",总支出!I3452)</f>
        <v>自动</v>
      </c>
      <c r="I3452" s="6" t="str">
        <f>IF(F3452="","",IFERROR(VLOOKUP(F3452,税费设置!$A$15:$B$27,2,FALSE),"含税不明"))</f>
        <v/>
      </c>
      <c r="J3452" s="6" t="str">
        <f t="shared" si="372"/>
        <v/>
      </c>
      <c r="K3452" s="6" t="str">
        <f>IF(AND(税费设置!$B$5="是",G3452="个人支出",J3452="应税"),"是","否")</f>
        <v>否</v>
      </c>
      <c r="L3452" s="8">
        <f t="shared" si="373"/>
        <v>0</v>
      </c>
      <c r="M3452" s="8">
        <f t="shared" si="374"/>
        <v>0</v>
      </c>
      <c r="N3452" s="8">
        <f t="shared" si="375"/>
        <v>0</v>
      </c>
      <c r="O3452" s="8">
        <f t="shared" si="376"/>
        <v>0</v>
      </c>
      <c r="P3452" s="8">
        <f>IF(K3452&lt;&gt;"是",0,IF(税费设置!$B$6="是",E3452/(1+税费设置!$B$10),E3452))</f>
        <v>0</v>
      </c>
      <c r="Q3452" s="8">
        <f>IF(K3452&lt;&gt;"是",0,P3452*税费设置!$B$8)</f>
        <v>0</v>
      </c>
      <c r="R3452" s="8">
        <f>IF(K3452&lt;&gt;"是",0,P3452*税费设置!$B$9)</f>
        <v>0</v>
      </c>
      <c r="S3452" s="8">
        <f t="shared" si="377"/>
        <v>0</v>
      </c>
    </row>
    <row r="3453" spans="1:19" ht="13.9">
      <c r="A3453" s="6" t="str">
        <f>IF(总支出!A3453="","",总支出!A3453)</f>
        <v/>
      </c>
      <c r="B3453" s="7" t="str">
        <f>IF(总支出!B3453="","",总支出!B3453)</f>
        <v/>
      </c>
      <c r="C3453" s="6" t="str">
        <f t="shared" si="371"/>
        <v/>
      </c>
      <c r="D3453" s="6" t="str">
        <f>IF(总支出!C3453="","",总支出!C3453)</f>
        <v/>
      </c>
      <c r="E3453" s="8" t="str">
        <f>IF(总支出!D3453="","",总支出!D3453)</f>
        <v/>
      </c>
      <c r="F3453" s="6" t="str">
        <f>IF(总支出!E3453="","",总支出!E3453)</f>
        <v/>
      </c>
      <c r="G3453" s="6" t="str">
        <f>IF(总支出!H3453="","",总支出!H3453)</f>
        <v/>
      </c>
      <c r="H3453" s="6" t="str">
        <f>IF(总支出!I3453="","自动",总支出!I3453)</f>
        <v>自动</v>
      </c>
      <c r="I3453" s="6" t="str">
        <f>IF(F3453="","",IFERROR(VLOOKUP(F3453,税费设置!$A$15:$B$27,2,FALSE),"含税不明"))</f>
        <v/>
      </c>
      <c r="J3453" s="6" t="str">
        <f t="shared" si="372"/>
        <v/>
      </c>
      <c r="K3453" s="6" t="str">
        <f>IF(AND(税费设置!$B$5="是",G3453="个人支出",J3453="应税"),"是","否")</f>
        <v>否</v>
      </c>
      <c r="L3453" s="8">
        <f t="shared" si="373"/>
        <v>0</v>
      </c>
      <c r="M3453" s="8">
        <f t="shared" si="374"/>
        <v>0</v>
      </c>
      <c r="N3453" s="8">
        <f t="shared" si="375"/>
        <v>0</v>
      </c>
      <c r="O3453" s="8">
        <f t="shared" si="376"/>
        <v>0</v>
      </c>
      <c r="P3453" s="8">
        <f>IF(K3453&lt;&gt;"是",0,IF(税费设置!$B$6="是",E3453/(1+税费设置!$B$10),E3453))</f>
        <v>0</v>
      </c>
      <c r="Q3453" s="8">
        <f>IF(K3453&lt;&gt;"是",0,P3453*税费设置!$B$8)</f>
        <v>0</v>
      </c>
      <c r="R3453" s="8">
        <f>IF(K3453&lt;&gt;"是",0,P3453*税费设置!$B$9)</f>
        <v>0</v>
      </c>
      <c r="S3453" s="8">
        <f t="shared" si="377"/>
        <v>0</v>
      </c>
    </row>
    <row r="3454" spans="1:19" ht="13.9">
      <c r="A3454" s="6" t="str">
        <f>IF(总支出!A3454="","",总支出!A3454)</f>
        <v/>
      </c>
      <c r="B3454" s="7" t="str">
        <f>IF(总支出!B3454="","",总支出!B3454)</f>
        <v/>
      </c>
      <c r="C3454" s="6" t="str">
        <f t="shared" si="371"/>
        <v/>
      </c>
      <c r="D3454" s="6" t="str">
        <f>IF(总支出!C3454="","",总支出!C3454)</f>
        <v/>
      </c>
      <c r="E3454" s="8" t="str">
        <f>IF(总支出!D3454="","",总支出!D3454)</f>
        <v/>
      </c>
      <c r="F3454" s="6" t="str">
        <f>IF(总支出!E3454="","",总支出!E3454)</f>
        <v/>
      </c>
      <c r="G3454" s="6" t="str">
        <f>IF(总支出!H3454="","",总支出!H3454)</f>
        <v/>
      </c>
      <c r="H3454" s="6" t="str">
        <f>IF(总支出!I3454="","自动",总支出!I3454)</f>
        <v>自动</v>
      </c>
      <c r="I3454" s="6" t="str">
        <f>IF(F3454="","",IFERROR(VLOOKUP(F3454,税费设置!$A$15:$B$27,2,FALSE),"含税不明"))</f>
        <v/>
      </c>
      <c r="J3454" s="6" t="str">
        <f t="shared" si="372"/>
        <v/>
      </c>
      <c r="K3454" s="6" t="str">
        <f>IF(AND(税费设置!$B$5="是",G3454="个人支出",J3454="应税"),"是","否")</f>
        <v>否</v>
      </c>
      <c r="L3454" s="8">
        <f t="shared" si="373"/>
        <v>0</v>
      </c>
      <c r="M3454" s="8">
        <f t="shared" si="374"/>
        <v>0</v>
      </c>
      <c r="N3454" s="8">
        <f t="shared" si="375"/>
        <v>0</v>
      </c>
      <c r="O3454" s="8">
        <f t="shared" si="376"/>
        <v>0</v>
      </c>
      <c r="P3454" s="8">
        <f>IF(K3454&lt;&gt;"是",0,IF(税费设置!$B$6="是",E3454/(1+税费设置!$B$10),E3454))</f>
        <v>0</v>
      </c>
      <c r="Q3454" s="8">
        <f>IF(K3454&lt;&gt;"是",0,P3454*税费设置!$B$8)</f>
        <v>0</v>
      </c>
      <c r="R3454" s="8">
        <f>IF(K3454&lt;&gt;"是",0,P3454*税费设置!$B$9)</f>
        <v>0</v>
      </c>
      <c r="S3454" s="8">
        <f t="shared" si="377"/>
        <v>0</v>
      </c>
    </row>
    <row r="3455" spans="1:19" ht="13.9">
      <c r="A3455" s="6" t="str">
        <f>IF(总支出!A3455="","",总支出!A3455)</f>
        <v/>
      </c>
      <c r="B3455" s="7" t="str">
        <f>IF(总支出!B3455="","",总支出!B3455)</f>
        <v/>
      </c>
      <c r="C3455" s="6" t="str">
        <f t="shared" si="371"/>
        <v/>
      </c>
      <c r="D3455" s="6" t="str">
        <f>IF(总支出!C3455="","",总支出!C3455)</f>
        <v/>
      </c>
      <c r="E3455" s="8" t="str">
        <f>IF(总支出!D3455="","",总支出!D3455)</f>
        <v/>
      </c>
      <c r="F3455" s="6" t="str">
        <f>IF(总支出!E3455="","",总支出!E3455)</f>
        <v/>
      </c>
      <c r="G3455" s="6" t="str">
        <f>IF(总支出!H3455="","",总支出!H3455)</f>
        <v/>
      </c>
      <c r="H3455" s="6" t="str">
        <f>IF(总支出!I3455="","自动",总支出!I3455)</f>
        <v>自动</v>
      </c>
      <c r="I3455" s="6" t="str">
        <f>IF(F3455="","",IFERROR(VLOOKUP(F3455,税费设置!$A$15:$B$27,2,FALSE),"含税不明"))</f>
        <v/>
      </c>
      <c r="J3455" s="6" t="str">
        <f t="shared" si="372"/>
        <v/>
      </c>
      <c r="K3455" s="6" t="str">
        <f>IF(AND(税费设置!$B$5="是",G3455="个人支出",J3455="应税"),"是","否")</f>
        <v>否</v>
      </c>
      <c r="L3455" s="8">
        <f t="shared" si="373"/>
        <v>0</v>
      </c>
      <c r="M3455" s="8">
        <f t="shared" si="374"/>
        <v>0</v>
      </c>
      <c r="N3455" s="8">
        <f t="shared" si="375"/>
        <v>0</v>
      </c>
      <c r="O3455" s="8">
        <f t="shared" si="376"/>
        <v>0</v>
      </c>
      <c r="P3455" s="8">
        <f>IF(K3455&lt;&gt;"是",0,IF(税费设置!$B$6="是",E3455/(1+税费设置!$B$10),E3455))</f>
        <v>0</v>
      </c>
      <c r="Q3455" s="8">
        <f>IF(K3455&lt;&gt;"是",0,P3455*税费设置!$B$8)</f>
        <v>0</v>
      </c>
      <c r="R3455" s="8">
        <f>IF(K3455&lt;&gt;"是",0,P3455*税费设置!$B$9)</f>
        <v>0</v>
      </c>
      <c r="S3455" s="8">
        <f t="shared" si="377"/>
        <v>0</v>
      </c>
    </row>
    <row r="3456" spans="1:19" ht="13.9">
      <c r="A3456" s="6" t="str">
        <f>IF(总支出!A3456="","",总支出!A3456)</f>
        <v/>
      </c>
      <c r="B3456" s="7" t="str">
        <f>IF(总支出!B3456="","",总支出!B3456)</f>
        <v/>
      </c>
      <c r="C3456" s="6" t="str">
        <f t="shared" si="371"/>
        <v/>
      </c>
      <c r="D3456" s="6" t="str">
        <f>IF(总支出!C3456="","",总支出!C3456)</f>
        <v/>
      </c>
      <c r="E3456" s="8" t="str">
        <f>IF(总支出!D3456="","",总支出!D3456)</f>
        <v/>
      </c>
      <c r="F3456" s="6" t="str">
        <f>IF(总支出!E3456="","",总支出!E3456)</f>
        <v/>
      </c>
      <c r="G3456" s="6" t="str">
        <f>IF(总支出!H3456="","",总支出!H3456)</f>
        <v/>
      </c>
      <c r="H3456" s="6" t="str">
        <f>IF(总支出!I3456="","自动",总支出!I3456)</f>
        <v>自动</v>
      </c>
      <c r="I3456" s="6" t="str">
        <f>IF(F3456="","",IFERROR(VLOOKUP(F3456,税费设置!$A$15:$B$27,2,FALSE),"含税不明"))</f>
        <v/>
      </c>
      <c r="J3456" s="6" t="str">
        <f t="shared" si="372"/>
        <v/>
      </c>
      <c r="K3456" s="6" t="str">
        <f>IF(AND(税费设置!$B$5="是",G3456="个人支出",J3456="应税"),"是","否")</f>
        <v>否</v>
      </c>
      <c r="L3456" s="8">
        <f t="shared" si="373"/>
        <v>0</v>
      </c>
      <c r="M3456" s="8">
        <f t="shared" si="374"/>
        <v>0</v>
      </c>
      <c r="N3456" s="8">
        <f t="shared" si="375"/>
        <v>0</v>
      </c>
      <c r="O3456" s="8">
        <f t="shared" si="376"/>
        <v>0</v>
      </c>
      <c r="P3456" s="8">
        <f>IF(K3456&lt;&gt;"是",0,IF(税费设置!$B$6="是",E3456/(1+税费设置!$B$10),E3456))</f>
        <v>0</v>
      </c>
      <c r="Q3456" s="8">
        <f>IF(K3456&lt;&gt;"是",0,P3456*税费设置!$B$8)</f>
        <v>0</v>
      </c>
      <c r="R3456" s="8">
        <f>IF(K3456&lt;&gt;"是",0,P3456*税费设置!$B$9)</f>
        <v>0</v>
      </c>
      <c r="S3456" s="8">
        <f t="shared" si="377"/>
        <v>0</v>
      </c>
    </row>
    <row r="3457" spans="1:19" ht="13.9">
      <c r="A3457" s="6" t="str">
        <f>IF(总支出!A3457="","",总支出!A3457)</f>
        <v/>
      </c>
      <c r="B3457" s="7" t="str">
        <f>IF(总支出!B3457="","",总支出!B3457)</f>
        <v/>
      </c>
      <c r="C3457" s="6" t="str">
        <f t="shared" si="371"/>
        <v/>
      </c>
      <c r="D3457" s="6" t="str">
        <f>IF(总支出!C3457="","",总支出!C3457)</f>
        <v/>
      </c>
      <c r="E3457" s="8" t="str">
        <f>IF(总支出!D3457="","",总支出!D3457)</f>
        <v/>
      </c>
      <c r="F3457" s="6" t="str">
        <f>IF(总支出!E3457="","",总支出!E3457)</f>
        <v/>
      </c>
      <c r="G3457" s="6" t="str">
        <f>IF(总支出!H3457="","",总支出!H3457)</f>
        <v/>
      </c>
      <c r="H3457" s="6" t="str">
        <f>IF(总支出!I3457="","自动",总支出!I3457)</f>
        <v>自动</v>
      </c>
      <c r="I3457" s="6" t="str">
        <f>IF(F3457="","",IFERROR(VLOOKUP(F3457,税费设置!$A$15:$B$27,2,FALSE),"含税不明"))</f>
        <v/>
      </c>
      <c r="J3457" s="6" t="str">
        <f t="shared" si="372"/>
        <v/>
      </c>
      <c r="K3457" s="6" t="str">
        <f>IF(AND(税费设置!$B$5="是",G3457="个人支出",J3457="应税"),"是","否")</f>
        <v>否</v>
      </c>
      <c r="L3457" s="8">
        <f t="shared" si="373"/>
        <v>0</v>
      </c>
      <c r="M3457" s="8">
        <f t="shared" si="374"/>
        <v>0</v>
      </c>
      <c r="N3457" s="8">
        <f t="shared" si="375"/>
        <v>0</v>
      </c>
      <c r="O3457" s="8">
        <f t="shared" si="376"/>
        <v>0</v>
      </c>
      <c r="P3457" s="8">
        <f>IF(K3457&lt;&gt;"是",0,IF(税费设置!$B$6="是",E3457/(1+税费设置!$B$10),E3457))</f>
        <v>0</v>
      </c>
      <c r="Q3457" s="8">
        <f>IF(K3457&lt;&gt;"是",0,P3457*税费设置!$B$8)</f>
        <v>0</v>
      </c>
      <c r="R3457" s="8">
        <f>IF(K3457&lt;&gt;"是",0,P3457*税费设置!$B$9)</f>
        <v>0</v>
      </c>
      <c r="S3457" s="8">
        <f t="shared" si="377"/>
        <v>0</v>
      </c>
    </row>
    <row r="3458" spans="1:19" ht="13.9">
      <c r="A3458" s="6" t="str">
        <f>IF(总支出!A3458="","",总支出!A3458)</f>
        <v/>
      </c>
      <c r="B3458" s="7" t="str">
        <f>IF(总支出!B3458="","",总支出!B3458)</f>
        <v/>
      </c>
      <c r="C3458" s="6" t="str">
        <f t="shared" si="371"/>
        <v/>
      </c>
      <c r="D3458" s="6" t="str">
        <f>IF(总支出!C3458="","",总支出!C3458)</f>
        <v/>
      </c>
      <c r="E3458" s="8" t="str">
        <f>IF(总支出!D3458="","",总支出!D3458)</f>
        <v/>
      </c>
      <c r="F3458" s="6" t="str">
        <f>IF(总支出!E3458="","",总支出!E3458)</f>
        <v/>
      </c>
      <c r="G3458" s="6" t="str">
        <f>IF(总支出!H3458="","",总支出!H3458)</f>
        <v/>
      </c>
      <c r="H3458" s="6" t="str">
        <f>IF(总支出!I3458="","自动",总支出!I3458)</f>
        <v>自动</v>
      </c>
      <c r="I3458" s="6" t="str">
        <f>IF(F3458="","",IFERROR(VLOOKUP(F3458,税费设置!$A$15:$B$27,2,FALSE),"含税不明"))</f>
        <v/>
      </c>
      <c r="J3458" s="6" t="str">
        <f t="shared" si="372"/>
        <v/>
      </c>
      <c r="K3458" s="6" t="str">
        <f>IF(AND(税费设置!$B$5="是",G3458="个人支出",J3458="应税"),"是","否")</f>
        <v>否</v>
      </c>
      <c r="L3458" s="8">
        <f t="shared" si="373"/>
        <v>0</v>
      </c>
      <c r="M3458" s="8">
        <f t="shared" si="374"/>
        <v>0</v>
      </c>
      <c r="N3458" s="8">
        <f t="shared" si="375"/>
        <v>0</v>
      </c>
      <c r="O3458" s="8">
        <f t="shared" si="376"/>
        <v>0</v>
      </c>
      <c r="P3458" s="8">
        <f>IF(K3458&lt;&gt;"是",0,IF(税费设置!$B$6="是",E3458/(1+税费设置!$B$10),E3458))</f>
        <v>0</v>
      </c>
      <c r="Q3458" s="8">
        <f>IF(K3458&lt;&gt;"是",0,P3458*税费设置!$B$8)</f>
        <v>0</v>
      </c>
      <c r="R3458" s="8">
        <f>IF(K3458&lt;&gt;"是",0,P3458*税费设置!$B$9)</f>
        <v>0</v>
      </c>
      <c r="S3458" s="8">
        <f t="shared" si="377"/>
        <v>0</v>
      </c>
    </row>
    <row r="3459" spans="1:19" ht="13.9">
      <c r="A3459" s="6" t="str">
        <f>IF(总支出!A3459="","",总支出!A3459)</f>
        <v/>
      </c>
      <c r="B3459" s="7" t="str">
        <f>IF(总支出!B3459="","",总支出!B3459)</f>
        <v/>
      </c>
      <c r="C3459" s="6" t="str">
        <f t="shared" si="371"/>
        <v/>
      </c>
      <c r="D3459" s="6" t="str">
        <f>IF(总支出!C3459="","",总支出!C3459)</f>
        <v/>
      </c>
      <c r="E3459" s="8" t="str">
        <f>IF(总支出!D3459="","",总支出!D3459)</f>
        <v/>
      </c>
      <c r="F3459" s="6" t="str">
        <f>IF(总支出!E3459="","",总支出!E3459)</f>
        <v/>
      </c>
      <c r="G3459" s="6" t="str">
        <f>IF(总支出!H3459="","",总支出!H3459)</f>
        <v/>
      </c>
      <c r="H3459" s="6" t="str">
        <f>IF(总支出!I3459="","自动",总支出!I3459)</f>
        <v>自动</v>
      </c>
      <c r="I3459" s="6" t="str">
        <f>IF(F3459="","",IFERROR(VLOOKUP(F3459,税费设置!$A$15:$B$27,2,FALSE),"含税不明"))</f>
        <v/>
      </c>
      <c r="J3459" s="6" t="str">
        <f t="shared" si="372"/>
        <v/>
      </c>
      <c r="K3459" s="6" t="str">
        <f>IF(AND(税费设置!$B$5="是",G3459="个人支出",J3459="应税"),"是","否")</f>
        <v>否</v>
      </c>
      <c r="L3459" s="8">
        <f t="shared" si="373"/>
        <v>0</v>
      </c>
      <c r="M3459" s="8">
        <f t="shared" si="374"/>
        <v>0</v>
      </c>
      <c r="N3459" s="8">
        <f t="shared" si="375"/>
        <v>0</v>
      </c>
      <c r="O3459" s="8">
        <f t="shared" si="376"/>
        <v>0</v>
      </c>
      <c r="P3459" s="8">
        <f>IF(K3459&lt;&gt;"是",0,IF(税费设置!$B$6="是",E3459/(1+税费设置!$B$10),E3459))</f>
        <v>0</v>
      </c>
      <c r="Q3459" s="8">
        <f>IF(K3459&lt;&gt;"是",0,P3459*税费设置!$B$8)</f>
        <v>0</v>
      </c>
      <c r="R3459" s="8">
        <f>IF(K3459&lt;&gt;"是",0,P3459*税费设置!$B$9)</f>
        <v>0</v>
      </c>
      <c r="S3459" s="8">
        <f t="shared" si="377"/>
        <v>0</v>
      </c>
    </row>
    <row r="3460" spans="1:19" ht="13.9">
      <c r="A3460" s="6" t="str">
        <f>IF(总支出!A3460="","",总支出!A3460)</f>
        <v/>
      </c>
      <c r="B3460" s="7" t="str">
        <f>IF(总支出!B3460="","",总支出!B3460)</f>
        <v/>
      </c>
      <c r="C3460" s="6" t="str">
        <f t="shared" ref="C3460:C3523" si="378">IF(B3460="","",TEXT(B3460,"yyyy-mm"))</f>
        <v/>
      </c>
      <c r="D3460" s="6" t="str">
        <f>IF(总支出!C3460="","",总支出!C3460)</f>
        <v/>
      </c>
      <c r="E3460" s="8" t="str">
        <f>IF(总支出!D3460="","",总支出!D3460)</f>
        <v/>
      </c>
      <c r="F3460" s="6" t="str">
        <f>IF(总支出!E3460="","",总支出!E3460)</f>
        <v/>
      </c>
      <c r="G3460" s="6" t="str">
        <f>IF(总支出!H3460="","",总支出!H3460)</f>
        <v/>
      </c>
      <c r="H3460" s="6" t="str">
        <f>IF(总支出!I3460="","自动",总支出!I3460)</f>
        <v>自动</v>
      </c>
      <c r="I3460" s="6" t="str">
        <f>IF(F3460="","",IFERROR(VLOOKUP(F3460,税费设置!$A$15:$B$27,2,FALSE),"含税不明"))</f>
        <v/>
      </c>
      <c r="J3460" s="6" t="str">
        <f t="shared" ref="J3460:J3523" si="379">IF(D3460="","",IF(H3460="自动",I3460,H3460))</f>
        <v/>
      </c>
      <c r="K3460" s="6" t="str">
        <f>IF(AND(税费设置!$B$5="是",G3460="个人支出",J3460="应税"),"是","否")</f>
        <v>否</v>
      </c>
      <c r="L3460" s="8">
        <f t="shared" ref="L3460:L3523" si="380">IF(K3460="是",E3460,0)</f>
        <v>0</v>
      </c>
      <c r="M3460" s="8">
        <f t="shared" ref="M3460:M3523" si="381">IF(AND(G3460="个人支出",J3460="零税率"),E3460,0)</f>
        <v>0</v>
      </c>
      <c r="N3460" s="8">
        <f t="shared" ref="N3460:N3523" si="382">IF(AND(G3460="个人支出",J3460="免税"),E3460,0)</f>
        <v>0</v>
      </c>
      <c r="O3460" s="8">
        <f t="shared" ref="O3460:O3523" si="383">IF(AND(G3460="个人支出",OR(J3460="含税不明",J3460="不适用")),E3460,0)</f>
        <v>0</v>
      </c>
      <c r="P3460" s="8">
        <f>IF(K3460&lt;&gt;"是",0,IF(税费设置!$B$6="是",E3460/(1+税费设置!$B$10),E3460))</f>
        <v>0</v>
      </c>
      <c r="Q3460" s="8">
        <f>IF(K3460&lt;&gt;"是",0,P3460*税费设置!$B$8)</f>
        <v>0</v>
      </c>
      <c r="R3460" s="8">
        <f>IF(K3460&lt;&gt;"是",0,P3460*税费设置!$B$9)</f>
        <v>0</v>
      </c>
      <c r="S3460" s="8">
        <f t="shared" ref="S3460:S3523" si="384">Q3460+R3460</f>
        <v>0</v>
      </c>
    </row>
    <row r="3461" spans="1:19" ht="13.9">
      <c r="A3461" s="6" t="str">
        <f>IF(总支出!A3461="","",总支出!A3461)</f>
        <v/>
      </c>
      <c r="B3461" s="7" t="str">
        <f>IF(总支出!B3461="","",总支出!B3461)</f>
        <v/>
      </c>
      <c r="C3461" s="6" t="str">
        <f t="shared" si="378"/>
        <v/>
      </c>
      <c r="D3461" s="6" t="str">
        <f>IF(总支出!C3461="","",总支出!C3461)</f>
        <v/>
      </c>
      <c r="E3461" s="8" t="str">
        <f>IF(总支出!D3461="","",总支出!D3461)</f>
        <v/>
      </c>
      <c r="F3461" s="6" t="str">
        <f>IF(总支出!E3461="","",总支出!E3461)</f>
        <v/>
      </c>
      <c r="G3461" s="6" t="str">
        <f>IF(总支出!H3461="","",总支出!H3461)</f>
        <v/>
      </c>
      <c r="H3461" s="6" t="str">
        <f>IF(总支出!I3461="","自动",总支出!I3461)</f>
        <v>自动</v>
      </c>
      <c r="I3461" s="6" t="str">
        <f>IF(F3461="","",IFERROR(VLOOKUP(F3461,税费设置!$A$15:$B$27,2,FALSE),"含税不明"))</f>
        <v/>
      </c>
      <c r="J3461" s="6" t="str">
        <f t="shared" si="379"/>
        <v/>
      </c>
      <c r="K3461" s="6" t="str">
        <f>IF(AND(税费设置!$B$5="是",G3461="个人支出",J3461="应税"),"是","否")</f>
        <v>否</v>
      </c>
      <c r="L3461" s="8">
        <f t="shared" si="380"/>
        <v>0</v>
      </c>
      <c r="M3461" s="8">
        <f t="shared" si="381"/>
        <v>0</v>
      </c>
      <c r="N3461" s="8">
        <f t="shared" si="382"/>
        <v>0</v>
      </c>
      <c r="O3461" s="8">
        <f t="shared" si="383"/>
        <v>0</v>
      </c>
      <c r="P3461" s="8">
        <f>IF(K3461&lt;&gt;"是",0,IF(税费设置!$B$6="是",E3461/(1+税费设置!$B$10),E3461))</f>
        <v>0</v>
      </c>
      <c r="Q3461" s="8">
        <f>IF(K3461&lt;&gt;"是",0,P3461*税费设置!$B$8)</f>
        <v>0</v>
      </c>
      <c r="R3461" s="8">
        <f>IF(K3461&lt;&gt;"是",0,P3461*税费设置!$B$9)</f>
        <v>0</v>
      </c>
      <c r="S3461" s="8">
        <f t="shared" si="384"/>
        <v>0</v>
      </c>
    </row>
    <row r="3462" spans="1:19" ht="13.9">
      <c r="A3462" s="6" t="str">
        <f>IF(总支出!A3462="","",总支出!A3462)</f>
        <v/>
      </c>
      <c r="B3462" s="7" t="str">
        <f>IF(总支出!B3462="","",总支出!B3462)</f>
        <v/>
      </c>
      <c r="C3462" s="6" t="str">
        <f t="shared" si="378"/>
        <v/>
      </c>
      <c r="D3462" s="6" t="str">
        <f>IF(总支出!C3462="","",总支出!C3462)</f>
        <v/>
      </c>
      <c r="E3462" s="8" t="str">
        <f>IF(总支出!D3462="","",总支出!D3462)</f>
        <v/>
      </c>
      <c r="F3462" s="6" t="str">
        <f>IF(总支出!E3462="","",总支出!E3462)</f>
        <v/>
      </c>
      <c r="G3462" s="6" t="str">
        <f>IF(总支出!H3462="","",总支出!H3462)</f>
        <v/>
      </c>
      <c r="H3462" s="6" t="str">
        <f>IF(总支出!I3462="","自动",总支出!I3462)</f>
        <v>自动</v>
      </c>
      <c r="I3462" s="6" t="str">
        <f>IF(F3462="","",IFERROR(VLOOKUP(F3462,税费设置!$A$15:$B$27,2,FALSE),"含税不明"))</f>
        <v/>
      </c>
      <c r="J3462" s="6" t="str">
        <f t="shared" si="379"/>
        <v/>
      </c>
      <c r="K3462" s="6" t="str">
        <f>IF(AND(税费设置!$B$5="是",G3462="个人支出",J3462="应税"),"是","否")</f>
        <v>否</v>
      </c>
      <c r="L3462" s="8">
        <f t="shared" si="380"/>
        <v>0</v>
      </c>
      <c r="M3462" s="8">
        <f t="shared" si="381"/>
        <v>0</v>
      </c>
      <c r="N3462" s="8">
        <f t="shared" si="382"/>
        <v>0</v>
      </c>
      <c r="O3462" s="8">
        <f t="shared" si="383"/>
        <v>0</v>
      </c>
      <c r="P3462" s="8">
        <f>IF(K3462&lt;&gt;"是",0,IF(税费设置!$B$6="是",E3462/(1+税费设置!$B$10),E3462))</f>
        <v>0</v>
      </c>
      <c r="Q3462" s="8">
        <f>IF(K3462&lt;&gt;"是",0,P3462*税费设置!$B$8)</f>
        <v>0</v>
      </c>
      <c r="R3462" s="8">
        <f>IF(K3462&lt;&gt;"是",0,P3462*税费设置!$B$9)</f>
        <v>0</v>
      </c>
      <c r="S3462" s="8">
        <f t="shared" si="384"/>
        <v>0</v>
      </c>
    </row>
    <row r="3463" spans="1:19" ht="13.9">
      <c r="A3463" s="6" t="str">
        <f>IF(总支出!A3463="","",总支出!A3463)</f>
        <v/>
      </c>
      <c r="B3463" s="7" t="str">
        <f>IF(总支出!B3463="","",总支出!B3463)</f>
        <v/>
      </c>
      <c r="C3463" s="6" t="str">
        <f t="shared" si="378"/>
        <v/>
      </c>
      <c r="D3463" s="6" t="str">
        <f>IF(总支出!C3463="","",总支出!C3463)</f>
        <v/>
      </c>
      <c r="E3463" s="8" t="str">
        <f>IF(总支出!D3463="","",总支出!D3463)</f>
        <v/>
      </c>
      <c r="F3463" s="6" t="str">
        <f>IF(总支出!E3463="","",总支出!E3463)</f>
        <v/>
      </c>
      <c r="G3463" s="6" t="str">
        <f>IF(总支出!H3463="","",总支出!H3463)</f>
        <v/>
      </c>
      <c r="H3463" s="6" t="str">
        <f>IF(总支出!I3463="","自动",总支出!I3463)</f>
        <v>自动</v>
      </c>
      <c r="I3463" s="6" t="str">
        <f>IF(F3463="","",IFERROR(VLOOKUP(F3463,税费设置!$A$15:$B$27,2,FALSE),"含税不明"))</f>
        <v/>
      </c>
      <c r="J3463" s="6" t="str">
        <f t="shared" si="379"/>
        <v/>
      </c>
      <c r="K3463" s="6" t="str">
        <f>IF(AND(税费设置!$B$5="是",G3463="个人支出",J3463="应税"),"是","否")</f>
        <v>否</v>
      </c>
      <c r="L3463" s="8">
        <f t="shared" si="380"/>
        <v>0</v>
      </c>
      <c r="M3463" s="8">
        <f t="shared" si="381"/>
        <v>0</v>
      </c>
      <c r="N3463" s="8">
        <f t="shared" si="382"/>
        <v>0</v>
      </c>
      <c r="O3463" s="8">
        <f t="shared" si="383"/>
        <v>0</v>
      </c>
      <c r="P3463" s="8">
        <f>IF(K3463&lt;&gt;"是",0,IF(税费设置!$B$6="是",E3463/(1+税费设置!$B$10),E3463))</f>
        <v>0</v>
      </c>
      <c r="Q3463" s="8">
        <f>IF(K3463&lt;&gt;"是",0,P3463*税费设置!$B$8)</f>
        <v>0</v>
      </c>
      <c r="R3463" s="8">
        <f>IF(K3463&lt;&gt;"是",0,P3463*税费设置!$B$9)</f>
        <v>0</v>
      </c>
      <c r="S3463" s="8">
        <f t="shared" si="384"/>
        <v>0</v>
      </c>
    </row>
    <row r="3464" spans="1:19" ht="13.9">
      <c r="A3464" s="6" t="str">
        <f>IF(总支出!A3464="","",总支出!A3464)</f>
        <v/>
      </c>
      <c r="B3464" s="7" t="str">
        <f>IF(总支出!B3464="","",总支出!B3464)</f>
        <v/>
      </c>
      <c r="C3464" s="6" t="str">
        <f t="shared" si="378"/>
        <v/>
      </c>
      <c r="D3464" s="6" t="str">
        <f>IF(总支出!C3464="","",总支出!C3464)</f>
        <v/>
      </c>
      <c r="E3464" s="8" t="str">
        <f>IF(总支出!D3464="","",总支出!D3464)</f>
        <v/>
      </c>
      <c r="F3464" s="6" t="str">
        <f>IF(总支出!E3464="","",总支出!E3464)</f>
        <v/>
      </c>
      <c r="G3464" s="6" t="str">
        <f>IF(总支出!H3464="","",总支出!H3464)</f>
        <v/>
      </c>
      <c r="H3464" s="6" t="str">
        <f>IF(总支出!I3464="","自动",总支出!I3464)</f>
        <v>自动</v>
      </c>
      <c r="I3464" s="6" t="str">
        <f>IF(F3464="","",IFERROR(VLOOKUP(F3464,税费设置!$A$15:$B$27,2,FALSE),"含税不明"))</f>
        <v/>
      </c>
      <c r="J3464" s="6" t="str">
        <f t="shared" si="379"/>
        <v/>
      </c>
      <c r="K3464" s="6" t="str">
        <f>IF(AND(税费设置!$B$5="是",G3464="个人支出",J3464="应税"),"是","否")</f>
        <v>否</v>
      </c>
      <c r="L3464" s="8">
        <f t="shared" si="380"/>
        <v>0</v>
      </c>
      <c r="M3464" s="8">
        <f t="shared" si="381"/>
        <v>0</v>
      </c>
      <c r="N3464" s="8">
        <f t="shared" si="382"/>
        <v>0</v>
      </c>
      <c r="O3464" s="8">
        <f t="shared" si="383"/>
        <v>0</v>
      </c>
      <c r="P3464" s="8">
        <f>IF(K3464&lt;&gt;"是",0,IF(税费设置!$B$6="是",E3464/(1+税费设置!$B$10),E3464))</f>
        <v>0</v>
      </c>
      <c r="Q3464" s="8">
        <f>IF(K3464&lt;&gt;"是",0,P3464*税费设置!$B$8)</f>
        <v>0</v>
      </c>
      <c r="R3464" s="8">
        <f>IF(K3464&lt;&gt;"是",0,P3464*税费设置!$B$9)</f>
        <v>0</v>
      </c>
      <c r="S3464" s="8">
        <f t="shared" si="384"/>
        <v>0</v>
      </c>
    </row>
    <row r="3465" spans="1:19" ht="13.9">
      <c r="A3465" s="6" t="str">
        <f>IF(总支出!A3465="","",总支出!A3465)</f>
        <v/>
      </c>
      <c r="B3465" s="7" t="str">
        <f>IF(总支出!B3465="","",总支出!B3465)</f>
        <v/>
      </c>
      <c r="C3465" s="6" t="str">
        <f t="shared" si="378"/>
        <v/>
      </c>
      <c r="D3465" s="6" t="str">
        <f>IF(总支出!C3465="","",总支出!C3465)</f>
        <v/>
      </c>
      <c r="E3465" s="8" t="str">
        <f>IF(总支出!D3465="","",总支出!D3465)</f>
        <v/>
      </c>
      <c r="F3465" s="6" t="str">
        <f>IF(总支出!E3465="","",总支出!E3465)</f>
        <v/>
      </c>
      <c r="G3465" s="6" t="str">
        <f>IF(总支出!H3465="","",总支出!H3465)</f>
        <v/>
      </c>
      <c r="H3465" s="6" t="str">
        <f>IF(总支出!I3465="","自动",总支出!I3465)</f>
        <v>自动</v>
      </c>
      <c r="I3465" s="6" t="str">
        <f>IF(F3465="","",IFERROR(VLOOKUP(F3465,税费设置!$A$15:$B$27,2,FALSE),"含税不明"))</f>
        <v/>
      </c>
      <c r="J3465" s="6" t="str">
        <f t="shared" si="379"/>
        <v/>
      </c>
      <c r="K3465" s="6" t="str">
        <f>IF(AND(税费设置!$B$5="是",G3465="个人支出",J3465="应税"),"是","否")</f>
        <v>否</v>
      </c>
      <c r="L3465" s="8">
        <f t="shared" si="380"/>
        <v>0</v>
      </c>
      <c r="M3465" s="8">
        <f t="shared" si="381"/>
        <v>0</v>
      </c>
      <c r="N3465" s="8">
        <f t="shared" si="382"/>
        <v>0</v>
      </c>
      <c r="O3465" s="8">
        <f t="shared" si="383"/>
        <v>0</v>
      </c>
      <c r="P3465" s="8">
        <f>IF(K3465&lt;&gt;"是",0,IF(税费设置!$B$6="是",E3465/(1+税费设置!$B$10),E3465))</f>
        <v>0</v>
      </c>
      <c r="Q3465" s="8">
        <f>IF(K3465&lt;&gt;"是",0,P3465*税费设置!$B$8)</f>
        <v>0</v>
      </c>
      <c r="R3465" s="8">
        <f>IF(K3465&lt;&gt;"是",0,P3465*税费设置!$B$9)</f>
        <v>0</v>
      </c>
      <c r="S3465" s="8">
        <f t="shared" si="384"/>
        <v>0</v>
      </c>
    </row>
    <row r="3466" spans="1:19" ht="13.9">
      <c r="A3466" s="6" t="str">
        <f>IF(总支出!A3466="","",总支出!A3466)</f>
        <v/>
      </c>
      <c r="B3466" s="7" t="str">
        <f>IF(总支出!B3466="","",总支出!B3466)</f>
        <v/>
      </c>
      <c r="C3466" s="6" t="str">
        <f t="shared" si="378"/>
        <v/>
      </c>
      <c r="D3466" s="6" t="str">
        <f>IF(总支出!C3466="","",总支出!C3466)</f>
        <v/>
      </c>
      <c r="E3466" s="8" t="str">
        <f>IF(总支出!D3466="","",总支出!D3466)</f>
        <v/>
      </c>
      <c r="F3466" s="6" t="str">
        <f>IF(总支出!E3466="","",总支出!E3466)</f>
        <v/>
      </c>
      <c r="G3466" s="6" t="str">
        <f>IF(总支出!H3466="","",总支出!H3466)</f>
        <v/>
      </c>
      <c r="H3466" s="6" t="str">
        <f>IF(总支出!I3466="","自动",总支出!I3466)</f>
        <v>自动</v>
      </c>
      <c r="I3466" s="6" t="str">
        <f>IF(F3466="","",IFERROR(VLOOKUP(F3466,税费设置!$A$15:$B$27,2,FALSE),"含税不明"))</f>
        <v/>
      </c>
      <c r="J3466" s="6" t="str">
        <f t="shared" si="379"/>
        <v/>
      </c>
      <c r="K3466" s="6" t="str">
        <f>IF(AND(税费设置!$B$5="是",G3466="个人支出",J3466="应税"),"是","否")</f>
        <v>否</v>
      </c>
      <c r="L3466" s="8">
        <f t="shared" si="380"/>
        <v>0</v>
      </c>
      <c r="M3466" s="8">
        <f t="shared" si="381"/>
        <v>0</v>
      </c>
      <c r="N3466" s="8">
        <f t="shared" si="382"/>
        <v>0</v>
      </c>
      <c r="O3466" s="8">
        <f t="shared" si="383"/>
        <v>0</v>
      </c>
      <c r="P3466" s="8">
        <f>IF(K3466&lt;&gt;"是",0,IF(税费设置!$B$6="是",E3466/(1+税费设置!$B$10),E3466))</f>
        <v>0</v>
      </c>
      <c r="Q3466" s="8">
        <f>IF(K3466&lt;&gt;"是",0,P3466*税费设置!$B$8)</f>
        <v>0</v>
      </c>
      <c r="R3466" s="8">
        <f>IF(K3466&lt;&gt;"是",0,P3466*税费设置!$B$9)</f>
        <v>0</v>
      </c>
      <c r="S3466" s="8">
        <f t="shared" si="384"/>
        <v>0</v>
      </c>
    </row>
    <row r="3467" spans="1:19" ht="13.9">
      <c r="A3467" s="6" t="str">
        <f>IF(总支出!A3467="","",总支出!A3467)</f>
        <v/>
      </c>
      <c r="B3467" s="7" t="str">
        <f>IF(总支出!B3467="","",总支出!B3467)</f>
        <v/>
      </c>
      <c r="C3467" s="6" t="str">
        <f t="shared" si="378"/>
        <v/>
      </c>
      <c r="D3467" s="6" t="str">
        <f>IF(总支出!C3467="","",总支出!C3467)</f>
        <v/>
      </c>
      <c r="E3467" s="8" t="str">
        <f>IF(总支出!D3467="","",总支出!D3467)</f>
        <v/>
      </c>
      <c r="F3467" s="6" t="str">
        <f>IF(总支出!E3467="","",总支出!E3467)</f>
        <v/>
      </c>
      <c r="G3467" s="6" t="str">
        <f>IF(总支出!H3467="","",总支出!H3467)</f>
        <v/>
      </c>
      <c r="H3467" s="6" t="str">
        <f>IF(总支出!I3467="","自动",总支出!I3467)</f>
        <v>自动</v>
      </c>
      <c r="I3467" s="6" t="str">
        <f>IF(F3467="","",IFERROR(VLOOKUP(F3467,税费设置!$A$15:$B$27,2,FALSE),"含税不明"))</f>
        <v/>
      </c>
      <c r="J3467" s="6" t="str">
        <f t="shared" si="379"/>
        <v/>
      </c>
      <c r="K3467" s="6" t="str">
        <f>IF(AND(税费设置!$B$5="是",G3467="个人支出",J3467="应税"),"是","否")</f>
        <v>否</v>
      </c>
      <c r="L3467" s="8">
        <f t="shared" si="380"/>
        <v>0</v>
      </c>
      <c r="M3467" s="8">
        <f t="shared" si="381"/>
        <v>0</v>
      </c>
      <c r="N3467" s="8">
        <f t="shared" si="382"/>
        <v>0</v>
      </c>
      <c r="O3467" s="8">
        <f t="shared" si="383"/>
        <v>0</v>
      </c>
      <c r="P3467" s="8">
        <f>IF(K3467&lt;&gt;"是",0,IF(税费设置!$B$6="是",E3467/(1+税费设置!$B$10),E3467))</f>
        <v>0</v>
      </c>
      <c r="Q3467" s="8">
        <f>IF(K3467&lt;&gt;"是",0,P3467*税费设置!$B$8)</f>
        <v>0</v>
      </c>
      <c r="R3467" s="8">
        <f>IF(K3467&lt;&gt;"是",0,P3467*税费设置!$B$9)</f>
        <v>0</v>
      </c>
      <c r="S3467" s="8">
        <f t="shared" si="384"/>
        <v>0</v>
      </c>
    </row>
    <row r="3468" spans="1:19" ht="13.9">
      <c r="A3468" s="6" t="str">
        <f>IF(总支出!A3468="","",总支出!A3468)</f>
        <v/>
      </c>
      <c r="B3468" s="7" t="str">
        <f>IF(总支出!B3468="","",总支出!B3468)</f>
        <v/>
      </c>
      <c r="C3468" s="6" t="str">
        <f t="shared" si="378"/>
        <v/>
      </c>
      <c r="D3468" s="6" t="str">
        <f>IF(总支出!C3468="","",总支出!C3468)</f>
        <v/>
      </c>
      <c r="E3468" s="8" t="str">
        <f>IF(总支出!D3468="","",总支出!D3468)</f>
        <v/>
      </c>
      <c r="F3468" s="6" t="str">
        <f>IF(总支出!E3468="","",总支出!E3468)</f>
        <v/>
      </c>
      <c r="G3468" s="6" t="str">
        <f>IF(总支出!H3468="","",总支出!H3468)</f>
        <v/>
      </c>
      <c r="H3468" s="6" t="str">
        <f>IF(总支出!I3468="","自动",总支出!I3468)</f>
        <v>自动</v>
      </c>
      <c r="I3468" s="6" t="str">
        <f>IF(F3468="","",IFERROR(VLOOKUP(F3468,税费设置!$A$15:$B$27,2,FALSE),"含税不明"))</f>
        <v/>
      </c>
      <c r="J3468" s="6" t="str">
        <f t="shared" si="379"/>
        <v/>
      </c>
      <c r="K3468" s="6" t="str">
        <f>IF(AND(税费设置!$B$5="是",G3468="个人支出",J3468="应税"),"是","否")</f>
        <v>否</v>
      </c>
      <c r="L3468" s="8">
        <f t="shared" si="380"/>
        <v>0</v>
      </c>
      <c r="M3468" s="8">
        <f t="shared" si="381"/>
        <v>0</v>
      </c>
      <c r="N3468" s="8">
        <f t="shared" si="382"/>
        <v>0</v>
      </c>
      <c r="O3468" s="8">
        <f t="shared" si="383"/>
        <v>0</v>
      </c>
      <c r="P3468" s="8">
        <f>IF(K3468&lt;&gt;"是",0,IF(税费设置!$B$6="是",E3468/(1+税费设置!$B$10),E3468))</f>
        <v>0</v>
      </c>
      <c r="Q3468" s="8">
        <f>IF(K3468&lt;&gt;"是",0,P3468*税费设置!$B$8)</f>
        <v>0</v>
      </c>
      <c r="R3468" s="8">
        <f>IF(K3468&lt;&gt;"是",0,P3468*税费设置!$B$9)</f>
        <v>0</v>
      </c>
      <c r="S3468" s="8">
        <f t="shared" si="384"/>
        <v>0</v>
      </c>
    </row>
    <row r="3469" spans="1:19" ht="13.9">
      <c r="A3469" s="6" t="str">
        <f>IF(总支出!A3469="","",总支出!A3469)</f>
        <v/>
      </c>
      <c r="B3469" s="7" t="str">
        <f>IF(总支出!B3469="","",总支出!B3469)</f>
        <v/>
      </c>
      <c r="C3469" s="6" t="str">
        <f t="shared" si="378"/>
        <v/>
      </c>
      <c r="D3469" s="6" t="str">
        <f>IF(总支出!C3469="","",总支出!C3469)</f>
        <v/>
      </c>
      <c r="E3469" s="8" t="str">
        <f>IF(总支出!D3469="","",总支出!D3469)</f>
        <v/>
      </c>
      <c r="F3469" s="6" t="str">
        <f>IF(总支出!E3469="","",总支出!E3469)</f>
        <v/>
      </c>
      <c r="G3469" s="6" t="str">
        <f>IF(总支出!H3469="","",总支出!H3469)</f>
        <v/>
      </c>
      <c r="H3469" s="6" t="str">
        <f>IF(总支出!I3469="","自动",总支出!I3469)</f>
        <v>自动</v>
      </c>
      <c r="I3469" s="6" t="str">
        <f>IF(F3469="","",IFERROR(VLOOKUP(F3469,税费设置!$A$15:$B$27,2,FALSE),"含税不明"))</f>
        <v/>
      </c>
      <c r="J3469" s="6" t="str">
        <f t="shared" si="379"/>
        <v/>
      </c>
      <c r="K3469" s="6" t="str">
        <f>IF(AND(税费设置!$B$5="是",G3469="个人支出",J3469="应税"),"是","否")</f>
        <v>否</v>
      </c>
      <c r="L3469" s="8">
        <f t="shared" si="380"/>
        <v>0</v>
      </c>
      <c r="M3469" s="8">
        <f t="shared" si="381"/>
        <v>0</v>
      </c>
      <c r="N3469" s="8">
        <f t="shared" si="382"/>
        <v>0</v>
      </c>
      <c r="O3469" s="8">
        <f t="shared" si="383"/>
        <v>0</v>
      </c>
      <c r="P3469" s="8">
        <f>IF(K3469&lt;&gt;"是",0,IF(税费设置!$B$6="是",E3469/(1+税费设置!$B$10),E3469))</f>
        <v>0</v>
      </c>
      <c r="Q3469" s="8">
        <f>IF(K3469&lt;&gt;"是",0,P3469*税费设置!$B$8)</f>
        <v>0</v>
      </c>
      <c r="R3469" s="8">
        <f>IF(K3469&lt;&gt;"是",0,P3469*税费设置!$B$9)</f>
        <v>0</v>
      </c>
      <c r="S3469" s="8">
        <f t="shared" si="384"/>
        <v>0</v>
      </c>
    </row>
    <row r="3470" spans="1:19" ht="13.9">
      <c r="A3470" s="6" t="str">
        <f>IF(总支出!A3470="","",总支出!A3470)</f>
        <v/>
      </c>
      <c r="B3470" s="7" t="str">
        <f>IF(总支出!B3470="","",总支出!B3470)</f>
        <v/>
      </c>
      <c r="C3470" s="6" t="str">
        <f t="shared" si="378"/>
        <v/>
      </c>
      <c r="D3470" s="6" t="str">
        <f>IF(总支出!C3470="","",总支出!C3470)</f>
        <v/>
      </c>
      <c r="E3470" s="8" t="str">
        <f>IF(总支出!D3470="","",总支出!D3470)</f>
        <v/>
      </c>
      <c r="F3470" s="6" t="str">
        <f>IF(总支出!E3470="","",总支出!E3470)</f>
        <v/>
      </c>
      <c r="G3470" s="6" t="str">
        <f>IF(总支出!H3470="","",总支出!H3470)</f>
        <v/>
      </c>
      <c r="H3470" s="6" t="str">
        <f>IF(总支出!I3470="","自动",总支出!I3470)</f>
        <v>自动</v>
      </c>
      <c r="I3470" s="6" t="str">
        <f>IF(F3470="","",IFERROR(VLOOKUP(F3470,税费设置!$A$15:$B$27,2,FALSE),"含税不明"))</f>
        <v/>
      </c>
      <c r="J3470" s="6" t="str">
        <f t="shared" si="379"/>
        <v/>
      </c>
      <c r="K3470" s="6" t="str">
        <f>IF(AND(税费设置!$B$5="是",G3470="个人支出",J3470="应税"),"是","否")</f>
        <v>否</v>
      </c>
      <c r="L3470" s="8">
        <f t="shared" si="380"/>
        <v>0</v>
      </c>
      <c r="M3470" s="8">
        <f t="shared" si="381"/>
        <v>0</v>
      </c>
      <c r="N3470" s="8">
        <f t="shared" si="382"/>
        <v>0</v>
      </c>
      <c r="O3470" s="8">
        <f t="shared" si="383"/>
        <v>0</v>
      </c>
      <c r="P3470" s="8">
        <f>IF(K3470&lt;&gt;"是",0,IF(税费设置!$B$6="是",E3470/(1+税费设置!$B$10),E3470))</f>
        <v>0</v>
      </c>
      <c r="Q3470" s="8">
        <f>IF(K3470&lt;&gt;"是",0,P3470*税费设置!$B$8)</f>
        <v>0</v>
      </c>
      <c r="R3470" s="8">
        <f>IF(K3470&lt;&gt;"是",0,P3470*税费设置!$B$9)</f>
        <v>0</v>
      </c>
      <c r="S3470" s="8">
        <f t="shared" si="384"/>
        <v>0</v>
      </c>
    </row>
    <row r="3471" spans="1:19" ht="13.9">
      <c r="A3471" s="6" t="str">
        <f>IF(总支出!A3471="","",总支出!A3471)</f>
        <v/>
      </c>
      <c r="B3471" s="7" t="str">
        <f>IF(总支出!B3471="","",总支出!B3471)</f>
        <v/>
      </c>
      <c r="C3471" s="6" t="str">
        <f t="shared" si="378"/>
        <v/>
      </c>
      <c r="D3471" s="6" t="str">
        <f>IF(总支出!C3471="","",总支出!C3471)</f>
        <v/>
      </c>
      <c r="E3471" s="8" t="str">
        <f>IF(总支出!D3471="","",总支出!D3471)</f>
        <v/>
      </c>
      <c r="F3471" s="6" t="str">
        <f>IF(总支出!E3471="","",总支出!E3471)</f>
        <v/>
      </c>
      <c r="G3471" s="6" t="str">
        <f>IF(总支出!H3471="","",总支出!H3471)</f>
        <v/>
      </c>
      <c r="H3471" s="6" t="str">
        <f>IF(总支出!I3471="","自动",总支出!I3471)</f>
        <v>自动</v>
      </c>
      <c r="I3471" s="6" t="str">
        <f>IF(F3471="","",IFERROR(VLOOKUP(F3471,税费设置!$A$15:$B$27,2,FALSE),"含税不明"))</f>
        <v/>
      </c>
      <c r="J3471" s="6" t="str">
        <f t="shared" si="379"/>
        <v/>
      </c>
      <c r="K3471" s="6" t="str">
        <f>IF(AND(税费设置!$B$5="是",G3471="个人支出",J3471="应税"),"是","否")</f>
        <v>否</v>
      </c>
      <c r="L3471" s="8">
        <f t="shared" si="380"/>
        <v>0</v>
      </c>
      <c r="M3471" s="8">
        <f t="shared" si="381"/>
        <v>0</v>
      </c>
      <c r="N3471" s="8">
        <f t="shared" si="382"/>
        <v>0</v>
      </c>
      <c r="O3471" s="8">
        <f t="shared" si="383"/>
        <v>0</v>
      </c>
      <c r="P3471" s="8">
        <f>IF(K3471&lt;&gt;"是",0,IF(税费设置!$B$6="是",E3471/(1+税费设置!$B$10),E3471))</f>
        <v>0</v>
      </c>
      <c r="Q3471" s="8">
        <f>IF(K3471&lt;&gt;"是",0,P3471*税费设置!$B$8)</f>
        <v>0</v>
      </c>
      <c r="R3471" s="8">
        <f>IF(K3471&lt;&gt;"是",0,P3471*税费设置!$B$9)</f>
        <v>0</v>
      </c>
      <c r="S3471" s="8">
        <f t="shared" si="384"/>
        <v>0</v>
      </c>
    </row>
    <row r="3472" spans="1:19" ht="13.9">
      <c r="A3472" s="6" t="str">
        <f>IF(总支出!A3472="","",总支出!A3472)</f>
        <v/>
      </c>
      <c r="B3472" s="7" t="str">
        <f>IF(总支出!B3472="","",总支出!B3472)</f>
        <v/>
      </c>
      <c r="C3472" s="6" t="str">
        <f t="shared" si="378"/>
        <v/>
      </c>
      <c r="D3472" s="6" t="str">
        <f>IF(总支出!C3472="","",总支出!C3472)</f>
        <v/>
      </c>
      <c r="E3472" s="8" t="str">
        <f>IF(总支出!D3472="","",总支出!D3472)</f>
        <v/>
      </c>
      <c r="F3472" s="6" t="str">
        <f>IF(总支出!E3472="","",总支出!E3472)</f>
        <v/>
      </c>
      <c r="G3472" s="6" t="str">
        <f>IF(总支出!H3472="","",总支出!H3472)</f>
        <v/>
      </c>
      <c r="H3472" s="6" t="str">
        <f>IF(总支出!I3472="","自动",总支出!I3472)</f>
        <v>自动</v>
      </c>
      <c r="I3472" s="6" t="str">
        <f>IF(F3472="","",IFERROR(VLOOKUP(F3472,税费设置!$A$15:$B$27,2,FALSE),"含税不明"))</f>
        <v/>
      </c>
      <c r="J3472" s="6" t="str">
        <f t="shared" si="379"/>
        <v/>
      </c>
      <c r="K3472" s="6" t="str">
        <f>IF(AND(税费设置!$B$5="是",G3472="个人支出",J3472="应税"),"是","否")</f>
        <v>否</v>
      </c>
      <c r="L3472" s="8">
        <f t="shared" si="380"/>
        <v>0</v>
      </c>
      <c r="M3472" s="8">
        <f t="shared" si="381"/>
        <v>0</v>
      </c>
      <c r="N3472" s="8">
        <f t="shared" si="382"/>
        <v>0</v>
      </c>
      <c r="O3472" s="8">
        <f t="shared" si="383"/>
        <v>0</v>
      </c>
      <c r="P3472" s="8">
        <f>IF(K3472&lt;&gt;"是",0,IF(税费设置!$B$6="是",E3472/(1+税费设置!$B$10),E3472))</f>
        <v>0</v>
      </c>
      <c r="Q3472" s="8">
        <f>IF(K3472&lt;&gt;"是",0,P3472*税费设置!$B$8)</f>
        <v>0</v>
      </c>
      <c r="R3472" s="8">
        <f>IF(K3472&lt;&gt;"是",0,P3472*税费设置!$B$9)</f>
        <v>0</v>
      </c>
      <c r="S3472" s="8">
        <f t="shared" si="384"/>
        <v>0</v>
      </c>
    </row>
    <row r="3473" spans="1:19" ht="13.9">
      <c r="A3473" s="6" t="str">
        <f>IF(总支出!A3473="","",总支出!A3473)</f>
        <v/>
      </c>
      <c r="B3473" s="7" t="str">
        <f>IF(总支出!B3473="","",总支出!B3473)</f>
        <v/>
      </c>
      <c r="C3473" s="6" t="str">
        <f t="shared" si="378"/>
        <v/>
      </c>
      <c r="D3473" s="6" t="str">
        <f>IF(总支出!C3473="","",总支出!C3473)</f>
        <v/>
      </c>
      <c r="E3473" s="8" t="str">
        <f>IF(总支出!D3473="","",总支出!D3473)</f>
        <v/>
      </c>
      <c r="F3473" s="6" t="str">
        <f>IF(总支出!E3473="","",总支出!E3473)</f>
        <v/>
      </c>
      <c r="G3473" s="6" t="str">
        <f>IF(总支出!H3473="","",总支出!H3473)</f>
        <v/>
      </c>
      <c r="H3473" s="6" t="str">
        <f>IF(总支出!I3473="","自动",总支出!I3473)</f>
        <v>自动</v>
      </c>
      <c r="I3473" s="6" t="str">
        <f>IF(F3473="","",IFERROR(VLOOKUP(F3473,税费设置!$A$15:$B$27,2,FALSE),"含税不明"))</f>
        <v/>
      </c>
      <c r="J3473" s="6" t="str">
        <f t="shared" si="379"/>
        <v/>
      </c>
      <c r="K3473" s="6" t="str">
        <f>IF(AND(税费设置!$B$5="是",G3473="个人支出",J3473="应税"),"是","否")</f>
        <v>否</v>
      </c>
      <c r="L3473" s="8">
        <f t="shared" si="380"/>
        <v>0</v>
      </c>
      <c r="M3473" s="8">
        <f t="shared" si="381"/>
        <v>0</v>
      </c>
      <c r="N3473" s="8">
        <f t="shared" si="382"/>
        <v>0</v>
      </c>
      <c r="O3473" s="8">
        <f t="shared" si="383"/>
        <v>0</v>
      </c>
      <c r="P3473" s="8">
        <f>IF(K3473&lt;&gt;"是",0,IF(税费设置!$B$6="是",E3473/(1+税费设置!$B$10),E3473))</f>
        <v>0</v>
      </c>
      <c r="Q3473" s="8">
        <f>IF(K3473&lt;&gt;"是",0,P3473*税费设置!$B$8)</f>
        <v>0</v>
      </c>
      <c r="R3473" s="8">
        <f>IF(K3473&lt;&gt;"是",0,P3473*税费设置!$B$9)</f>
        <v>0</v>
      </c>
      <c r="S3473" s="8">
        <f t="shared" si="384"/>
        <v>0</v>
      </c>
    </row>
    <row r="3474" spans="1:19" ht="13.9">
      <c r="A3474" s="6" t="str">
        <f>IF(总支出!A3474="","",总支出!A3474)</f>
        <v/>
      </c>
      <c r="B3474" s="7" t="str">
        <f>IF(总支出!B3474="","",总支出!B3474)</f>
        <v/>
      </c>
      <c r="C3474" s="6" t="str">
        <f t="shared" si="378"/>
        <v/>
      </c>
      <c r="D3474" s="6" t="str">
        <f>IF(总支出!C3474="","",总支出!C3474)</f>
        <v/>
      </c>
      <c r="E3474" s="8" t="str">
        <f>IF(总支出!D3474="","",总支出!D3474)</f>
        <v/>
      </c>
      <c r="F3474" s="6" t="str">
        <f>IF(总支出!E3474="","",总支出!E3474)</f>
        <v/>
      </c>
      <c r="G3474" s="6" t="str">
        <f>IF(总支出!H3474="","",总支出!H3474)</f>
        <v/>
      </c>
      <c r="H3474" s="6" t="str">
        <f>IF(总支出!I3474="","自动",总支出!I3474)</f>
        <v>自动</v>
      </c>
      <c r="I3474" s="6" t="str">
        <f>IF(F3474="","",IFERROR(VLOOKUP(F3474,税费设置!$A$15:$B$27,2,FALSE),"含税不明"))</f>
        <v/>
      </c>
      <c r="J3474" s="6" t="str">
        <f t="shared" si="379"/>
        <v/>
      </c>
      <c r="K3474" s="6" t="str">
        <f>IF(AND(税费设置!$B$5="是",G3474="个人支出",J3474="应税"),"是","否")</f>
        <v>否</v>
      </c>
      <c r="L3474" s="8">
        <f t="shared" si="380"/>
        <v>0</v>
      </c>
      <c r="M3474" s="8">
        <f t="shared" si="381"/>
        <v>0</v>
      </c>
      <c r="N3474" s="8">
        <f t="shared" si="382"/>
        <v>0</v>
      </c>
      <c r="O3474" s="8">
        <f t="shared" si="383"/>
        <v>0</v>
      </c>
      <c r="P3474" s="8">
        <f>IF(K3474&lt;&gt;"是",0,IF(税费设置!$B$6="是",E3474/(1+税费设置!$B$10),E3474))</f>
        <v>0</v>
      </c>
      <c r="Q3474" s="8">
        <f>IF(K3474&lt;&gt;"是",0,P3474*税费设置!$B$8)</f>
        <v>0</v>
      </c>
      <c r="R3474" s="8">
        <f>IF(K3474&lt;&gt;"是",0,P3474*税费设置!$B$9)</f>
        <v>0</v>
      </c>
      <c r="S3474" s="8">
        <f t="shared" si="384"/>
        <v>0</v>
      </c>
    </row>
    <row r="3475" spans="1:19" ht="13.9">
      <c r="A3475" s="6" t="str">
        <f>IF(总支出!A3475="","",总支出!A3475)</f>
        <v/>
      </c>
      <c r="B3475" s="7" t="str">
        <f>IF(总支出!B3475="","",总支出!B3475)</f>
        <v/>
      </c>
      <c r="C3475" s="6" t="str">
        <f t="shared" si="378"/>
        <v/>
      </c>
      <c r="D3475" s="6" t="str">
        <f>IF(总支出!C3475="","",总支出!C3475)</f>
        <v/>
      </c>
      <c r="E3475" s="8" t="str">
        <f>IF(总支出!D3475="","",总支出!D3475)</f>
        <v/>
      </c>
      <c r="F3475" s="6" t="str">
        <f>IF(总支出!E3475="","",总支出!E3475)</f>
        <v/>
      </c>
      <c r="G3475" s="6" t="str">
        <f>IF(总支出!H3475="","",总支出!H3475)</f>
        <v/>
      </c>
      <c r="H3475" s="6" t="str">
        <f>IF(总支出!I3475="","自动",总支出!I3475)</f>
        <v>自动</v>
      </c>
      <c r="I3475" s="6" t="str">
        <f>IF(F3475="","",IFERROR(VLOOKUP(F3475,税费设置!$A$15:$B$27,2,FALSE),"含税不明"))</f>
        <v/>
      </c>
      <c r="J3475" s="6" t="str">
        <f t="shared" si="379"/>
        <v/>
      </c>
      <c r="K3475" s="6" t="str">
        <f>IF(AND(税费设置!$B$5="是",G3475="个人支出",J3475="应税"),"是","否")</f>
        <v>否</v>
      </c>
      <c r="L3475" s="8">
        <f t="shared" si="380"/>
        <v>0</v>
      </c>
      <c r="M3475" s="8">
        <f t="shared" si="381"/>
        <v>0</v>
      </c>
      <c r="N3475" s="8">
        <f t="shared" si="382"/>
        <v>0</v>
      </c>
      <c r="O3475" s="8">
        <f t="shared" si="383"/>
        <v>0</v>
      </c>
      <c r="P3475" s="8">
        <f>IF(K3475&lt;&gt;"是",0,IF(税费设置!$B$6="是",E3475/(1+税费设置!$B$10),E3475))</f>
        <v>0</v>
      </c>
      <c r="Q3475" s="8">
        <f>IF(K3475&lt;&gt;"是",0,P3475*税费设置!$B$8)</f>
        <v>0</v>
      </c>
      <c r="R3475" s="8">
        <f>IF(K3475&lt;&gt;"是",0,P3475*税费设置!$B$9)</f>
        <v>0</v>
      </c>
      <c r="S3475" s="8">
        <f t="shared" si="384"/>
        <v>0</v>
      </c>
    </row>
    <row r="3476" spans="1:19" ht="13.9">
      <c r="A3476" s="6" t="str">
        <f>IF(总支出!A3476="","",总支出!A3476)</f>
        <v/>
      </c>
      <c r="B3476" s="7" t="str">
        <f>IF(总支出!B3476="","",总支出!B3476)</f>
        <v/>
      </c>
      <c r="C3476" s="6" t="str">
        <f t="shared" si="378"/>
        <v/>
      </c>
      <c r="D3476" s="6" t="str">
        <f>IF(总支出!C3476="","",总支出!C3476)</f>
        <v/>
      </c>
      <c r="E3476" s="8" t="str">
        <f>IF(总支出!D3476="","",总支出!D3476)</f>
        <v/>
      </c>
      <c r="F3476" s="6" t="str">
        <f>IF(总支出!E3476="","",总支出!E3476)</f>
        <v/>
      </c>
      <c r="G3476" s="6" t="str">
        <f>IF(总支出!H3476="","",总支出!H3476)</f>
        <v/>
      </c>
      <c r="H3476" s="6" t="str">
        <f>IF(总支出!I3476="","自动",总支出!I3476)</f>
        <v>自动</v>
      </c>
      <c r="I3476" s="6" t="str">
        <f>IF(F3476="","",IFERROR(VLOOKUP(F3476,税费设置!$A$15:$B$27,2,FALSE),"含税不明"))</f>
        <v/>
      </c>
      <c r="J3476" s="6" t="str">
        <f t="shared" si="379"/>
        <v/>
      </c>
      <c r="K3476" s="6" t="str">
        <f>IF(AND(税费设置!$B$5="是",G3476="个人支出",J3476="应税"),"是","否")</f>
        <v>否</v>
      </c>
      <c r="L3476" s="8">
        <f t="shared" si="380"/>
        <v>0</v>
      </c>
      <c r="M3476" s="8">
        <f t="shared" si="381"/>
        <v>0</v>
      </c>
      <c r="N3476" s="8">
        <f t="shared" si="382"/>
        <v>0</v>
      </c>
      <c r="O3476" s="8">
        <f t="shared" si="383"/>
        <v>0</v>
      </c>
      <c r="P3476" s="8">
        <f>IF(K3476&lt;&gt;"是",0,IF(税费设置!$B$6="是",E3476/(1+税费设置!$B$10),E3476))</f>
        <v>0</v>
      </c>
      <c r="Q3476" s="8">
        <f>IF(K3476&lt;&gt;"是",0,P3476*税费设置!$B$8)</f>
        <v>0</v>
      </c>
      <c r="R3476" s="8">
        <f>IF(K3476&lt;&gt;"是",0,P3476*税费设置!$B$9)</f>
        <v>0</v>
      </c>
      <c r="S3476" s="8">
        <f t="shared" si="384"/>
        <v>0</v>
      </c>
    </row>
    <row r="3477" spans="1:19" ht="13.9">
      <c r="A3477" s="6" t="str">
        <f>IF(总支出!A3477="","",总支出!A3477)</f>
        <v/>
      </c>
      <c r="B3477" s="7" t="str">
        <f>IF(总支出!B3477="","",总支出!B3477)</f>
        <v/>
      </c>
      <c r="C3477" s="6" t="str">
        <f t="shared" si="378"/>
        <v/>
      </c>
      <c r="D3477" s="6" t="str">
        <f>IF(总支出!C3477="","",总支出!C3477)</f>
        <v/>
      </c>
      <c r="E3477" s="8" t="str">
        <f>IF(总支出!D3477="","",总支出!D3477)</f>
        <v/>
      </c>
      <c r="F3477" s="6" t="str">
        <f>IF(总支出!E3477="","",总支出!E3477)</f>
        <v/>
      </c>
      <c r="G3477" s="6" t="str">
        <f>IF(总支出!H3477="","",总支出!H3477)</f>
        <v/>
      </c>
      <c r="H3477" s="6" t="str">
        <f>IF(总支出!I3477="","自动",总支出!I3477)</f>
        <v>自动</v>
      </c>
      <c r="I3477" s="6" t="str">
        <f>IF(F3477="","",IFERROR(VLOOKUP(F3477,税费设置!$A$15:$B$27,2,FALSE),"含税不明"))</f>
        <v/>
      </c>
      <c r="J3477" s="6" t="str">
        <f t="shared" si="379"/>
        <v/>
      </c>
      <c r="K3477" s="6" t="str">
        <f>IF(AND(税费设置!$B$5="是",G3477="个人支出",J3477="应税"),"是","否")</f>
        <v>否</v>
      </c>
      <c r="L3477" s="8">
        <f t="shared" si="380"/>
        <v>0</v>
      </c>
      <c r="M3477" s="8">
        <f t="shared" si="381"/>
        <v>0</v>
      </c>
      <c r="N3477" s="8">
        <f t="shared" si="382"/>
        <v>0</v>
      </c>
      <c r="O3477" s="8">
        <f t="shared" si="383"/>
        <v>0</v>
      </c>
      <c r="P3477" s="8">
        <f>IF(K3477&lt;&gt;"是",0,IF(税费设置!$B$6="是",E3477/(1+税费设置!$B$10),E3477))</f>
        <v>0</v>
      </c>
      <c r="Q3477" s="8">
        <f>IF(K3477&lt;&gt;"是",0,P3477*税费设置!$B$8)</f>
        <v>0</v>
      </c>
      <c r="R3477" s="8">
        <f>IF(K3477&lt;&gt;"是",0,P3477*税费设置!$B$9)</f>
        <v>0</v>
      </c>
      <c r="S3477" s="8">
        <f t="shared" si="384"/>
        <v>0</v>
      </c>
    </row>
    <row r="3478" spans="1:19" ht="13.9">
      <c r="A3478" s="6" t="str">
        <f>IF(总支出!A3478="","",总支出!A3478)</f>
        <v/>
      </c>
      <c r="B3478" s="7" t="str">
        <f>IF(总支出!B3478="","",总支出!B3478)</f>
        <v/>
      </c>
      <c r="C3478" s="6" t="str">
        <f t="shared" si="378"/>
        <v/>
      </c>
      <c r="D3478" s="6" t="str">
        <f>IF(总支出!C3478="","",总支出!C3478)</f>
        <v/>
      </c>
      <c r="E3478" s="8" t="str">
        <f>IF(总支出!D3478="","",总支出!D3478)</f>
        <v/>
      </c>
      <c r="F3478" s="6" t="str">
        <f>IF(总支出!E3478="","",总支出!E3478)</f>
        <v/>
      </c>
      <c r="G3478" s="6" t="str">
        <f>IF(总支出!H3478="","",总支出!H3478)</f>
        <v/>
      </c>
      <c r="H3478" s="6" t="str">
        <f>IF(总支出!I3478="","自动",总支出!I3478)</f>
        <v>自动</v>
      </c>
      <c r="I3478" s="6" t="str">
        <f>IF(F3478="","",IFERROR(VLOOKUP(F3478,税费设置!$A$15:$B$27,2,FALSE),"含税不明"))</f>
        <v/>
      </c>
      <c r="J3478" s="6" t="str">
        <f t="shared" si="379"/>
        <v/>
      </c>
      <c r="K3478" s="6" t="str">
        <f>IF(AND(税费设置!$B$5="是",G3478="个人支出",J3478="应税"),"是","否")</f>
        <v>否</v>
      </c>
      <c r="L3478" s="8">
        <f t="shared" si="380"/>
        <v>0</v>
      </c>
      <c r="M3478" s="8">
        <f t="shared" si="381"/>
        <v>0</v>
      </c>
      <c r="N3478" s="8">
        <f t="shared" si="382"/>
        <v>0</v>
      </c>
      <c r="O3478" s="8">
        <f t="shared" si="383"/>
        <v>0</v>
      </c>
      <c r="P3478" s="8">
        <f>IF(K3478&lt;&gt;"是",0,IF(税费设置!$B$6="是",E3478/(1+税费设置!$B$10),E3478))</f>
        <v>0</v>
      </c>
      <c r="Q3478" s="8">
        <f>IF(K3478&lt;&gt;"是",0,P3478*税费设置!$B$8)</f>
        <v>0</v>
      </c>
      <c r="R3478" s="8">
        <f>IF(K3478&lt;&gt;"是",0,P3478*税费设置!$B$9)</f>
        <v>0</v>
      </c>
      <c r="S3478" s="8">
        <f t="shared" si="384"/>
        <v>0</v>
      </c>
    </row>
    <row r="3479" spans="1:19" ht="13.9">
      <c r="A3479" s="6" t="str">
        <f>IF(总支出!A3479="","",总支出!A3479)</f>
        <v/>
      </c>
      <c r="B3479" s="7" t="str">
        <f>IF(总支出!B3479="","",总支出!B3479)</f>
        <v/>
      </c>
      <c r="C3479" s="6" t="str">
        <f t="shared" si="378"/>
        <v/>
      </c>
      <c r="D3479" s="6" t="str">
        <f>IF(总支出!C3479="","",总支出!C3479)</f>
        <v/>
      </c>
      <c r="E3479" s="8" t="str">
        <f>IF(总支出!D3479="","",总支出!D3479)</f>
        <v/>
      </c>
      <c r="F3479" s="6" t="str">
        <f>IF(总支出!E3479="","",总支出!E3479)</f>
        <v/>
      </c>
      <c r="G3479" s="6" t="str">
        <f>IF(总支出!H3479="","",总支出!H3479)</f>
        <v/>
      </c>
      <c r="H3479" s="6" t="str">
        <f>IF(总支出!I3479="","自动",总支出!I3479)</f>
        <v>自动</v>
      </c>
      <c r="I3479" s="6" t="str">
        <f>IF(F3479="","",IFERROR(VLOOKUP(F3479,税费设置!$A$15:$B$27,2,FALSE),"含税不明"))</f>
        <v/>
      </c>
      <c r="J3479" s="6" t="str">
        <f t="shared" si="379"/>
        <v/>
      </c>
      <c r="K3479" s="6" t="str">
        <f>IF(AND(税费设置!$B$5="是",G3479="个人支出",J3479="应税"),"是","否")</f>
        <v>否</v>
      </c>
      <c r="L3479" s="8">
        <f t="shared" si="380"/>
        <v>0</v>
      </c>
      <c r="M3479" s="8">
        <f t="shared" si="381"/>
        <v>0</v>
      </c>
      <c r="N3479" s="8">
        <f t="shared" si="382"/>
        <v>0</v>
      </c>
      <c r="O3479" s="8">
        <f t="shared" si="383"/>
        <v>0</v>
      </c>
      <c r="P3479" s="8">
        <f>IF(K3479&lt;&gt;"是",0,IF(税费设置!$B$6="是",E3479/(1+税费设置!$B$10),E3479))</f>
        <v>0</v>
      </c>
      <c r="Q3479" s="8">
        <f>IF(K3479&lt;&gt;"是",0,P3479*税费设置!$B$8)</f>
        <v>0</v>
      </c>
      <c r="R3479" s="8">
        <f>IF(K3479&lt;&gt;"是",0,P3479*税费设置!$B$9)</f>
        <v>0</v>
      </c>
      <c r="S3479" s="8">
        <f t="shared" si="384"/>
        <v>0</v>
      </c>
    </row>
    <row r="3480" spans="1:19" ht="13.9">
      <c r="A3480" s="6" t="str">
        <f>IF(总支出!A3480="","",总支出!A3480)</f>
        <v/>
      </c>
      <c r="B3480" s="7" t="str">
        <f>IF(总支出!B3480="","",总支出!B3480)</f>
        <v/>
      </c>
      <c r="C3480" s="6" t="str">
        <f t="shared" si="378"/>
        <v/>
      </c>
      <c r="D3480" s="6" t="str">
        <f>IF(总支出!C3480="","",总支出!C3480)</f>
        <v/>
      </c>
      <c r="E3480" s="8" t="str">
        <f>IF(总支出!D3480="","",总支出!D3480)</f>
        <v/>
      </c>
      <c r="F3480" s="6" t="str">
        <f>IF(总支出!E3480="","",总支出!E3480)</f>
        <v/>
      </c>
      <c r="G3480" s="6" t="str">
        <f>IF(总支出!H3480="","",总支出!H3480)</f>
        <v/>
      </c>
      <c r="H3480" s="6" t="str">
        <f>IF(总支出!I3480="","自动",总支出!I3480)</f>
        <v>自动</v>
      </c>
      <c r="I3480" s="6" t="str">
        <f>IF(F3480="","",IFERROR(VLOOKUP(F3480,税费设置!$A$15:$B$27,2,FALSE),"含税不明"))</f>
        <v/>
      </c>
      <c r="J3480" s="6" t="str">
        <f t="shared" si="379"/>
        <v/>
      </c>
      <c r="K3480" s="6" t="str">
        <f>IF(AND(税费设置!$B$5="是",G3480="个人支出",J3480="应税"),"是","否")</f>
        <v>否</v>
      </c>
      <c r="L3480" s="8">
        <f t="shared" si="380"/>
        <v>0</v>
      </c>
      <c r="M3480" s="8">
        <f t="shared" si="381"/>
        <v>0</v>
      </c>
      <c r="N3480" s="8">
        <f t="shared" si="382"/>
        <v>0</v>
      </c>
      <c r="O3480" s="8">
        <f t="shared" si="383"/>
        <v>0</v>
      </c>
      <c r="P3480" s="8">
        <f>IF(K3480&lt;&gt;"是",0,IF(税费设置!$B$6="是",E3480/(1+税费设置!$B$10),E3480))</f>
        <v>0</v>
      </c>
      <c r="Q3480" s="8">
        <f>IF(K3480&lt;&gt;"是",0,P3480*税费设置!$B$8)</f>
        <v>0</v>
      </c>
      <c r="R3480" s="8">
        <f>IF(K3480&lt;&gt;"是",0,P3480*税费设置!$B$9)</f>
        <v>0</v>
      </c>
      <c r="S3480" s="8">
        <f t="shared" si="384"/>
        <v>0</v>
      </c>
    </row>
    <row r="3481" spans="1:19" ht="13.9">
      <c r="A3481" s="6" t="str">
        <f>IF(总支出!A3481="","",总支出!A3481)</f>
        <v/>
      </c>
      <c r="B3481" s="7" t="str">
        <f>IF(总支出!B3481="","",总支出!B3481)</f>
        <v/>
      </c>
      <c r="C3481" s="6" t="str">
        <f t="shared" si="378"/>
        <v/>
      </c>
      <c r="D3481" s="6" t="str">
        <f>IF(总支出!C3481="","",总支出!C3481)</f>
        <v/>
      </c>
      <c r="E3481" s="8" t="str">
        <f>IF(总支出!D3481="","",总支出!D3481)</f>
        <v/>
      </c>
      <c r="F3481" s="6" t="str">
        <f>IF(总支出!E3481="","",总支出!E3481)</f>
        <v/>
      </c>
      <c r="G3481" s="6" t="str">
        <f>IF(总支出!H3481="","",总支出!H3481)</f>
        <v/>
      </c>
      <c r="H3481" s="6" t="str">
        <f>IF(总支出!I3481="","自动",总支出!I3481)</f>
        <v>自动</v>
      </c>
      <c r="I3481" s="6" t="str">
        <f>IF(F3481="","",IFERROR(VLOOKUP(F3481,税费设置!$A$15:$B$27,2,FALSE),"含税不明"))</f>
        <v/>
      </c>
      <c r="J3481" s="6" t="str">
        <f t="shared" si="379"/>
        <v/>
      </c>
      <c r="K3481" s="6" t="str">
        <f>IF(AND(税费设置!$B$5="是",G3481="个人支出",J3481="应税"),"是","否")</f>
        <v>否</v>
      </c>
      <c r="L3481" s="8">
        <f t="shared" si="380"/>
        <v>0</v>
      </c>
      <c r="M3481" s="8">
        <f t="shared" si="381"/>
        <v>0</v>
      </c>
      <c r="N3481" s="8">
        <f t="shared" si="382"/>
        <v>0</v>
      </c>
      <c r="O3481" s="8">
        <f t="shared" si="383"/>
        <v>0</v>
      </c>
      <c r="P3481" s="8">
        <f>IF(K3481&lt;&gt;"是",0,IF(税费设置!$B$6="是",E3481/(1+税费设置!$B$10),E3481))</f>
        <v>0</v>
      </c>
      <c r="Q3481" s="8">
        <f>IF(K3481&lt;&gt;"是",0,P3481*税费设置!$B$8)</f>
        <v>0</v>
      </c>
      <c r="R3481" s="8">
        <f>IF(K3481&lt;&gt;"是",0,P3481*税费设置!$B$9)</f>
        <v>0</v>
      </c>
      <c r="S3481" s="8">
        <f t="shared" si="384"/>
        <v>0</v>
      </c>
    </row>
    <row r="3482" spans="1:19" ht="13.9">
      <c r="A3482" s="6" t="str">
        <f>IF(总支出!A3482="","",总支出!A3482)</f>
        <v/>
      </c>
      <c r="B3482" s="7" t="str">
        <f>IF(总支出!B3482="","",总支出!B3482)</f>
        <v/>
      </c>
      <c r="C3482" s="6" t="str">
        <f t="shared" si="378"/>
        <v/>
      </c>
      <c r="D3482" s="6" t="str">
        <f>IF(总支出!C3482="","",总支出!C3482)</f>
        <v/>
      </c>
      <c r="E3482" s="8" t="str">
        <f>IF(总支出!D3482="","",总支出!D3482)</f>
        <v/>
      </c>
      <c r="F3482" s="6" t="str">
        <f>IF(总支出!E3482="","",总支出!E3482)</f>
        <v/>
      </c>
      <c r="G3482" s="6" t="str">
        <f>IF(总支出!H3482="","",总支出!H3482)</f>
        <v/>
      </c>
      <c r="H3482" s="6" t="str">
        <f>IF(总支出!I3482="","自动",总支出!I3482)</f>
        <v>自动</v>
      </c>
      <c r="I3482" s="6" t="str">
        <f>IF(F3482="","",IFERROR(VLOOKUP(F3482,税费设置!$A$15:$B$27,2,FALSE),"含税不明"))</f>
        <v/>
      </c>
      <c r="J3482" s="6" t="str">
        <f t="shared" si="379"/>
        <v/>
      </c>
      <c r="K3482" s="6" t="str">
        <f>IF(AND(税费设置!$B$5="是",G3482="个人支出",J3482="应税"),"是","否")</f>
        <v>否</v>
      </c>
      <c r="L3482" s="8">
        <f t="shared" si="380"/>
        <v>0</v>
      </c>
      <c r="M3482" s="8">
        <f t="shared" si="381"/>
        <v>0</v>
      </c>
      <c r="N3482" s="8">
        <f t="shared" si="382"/>
        <v>0</v>
      </c>
      <c r="O3482" s="8">
        <f t="shared" si="383"/>
        <v>0</v>
      </c>
      <c r="P3482" s="8">
        <f>IF(K3482&lt;&gt;"是",0,IF(税费设置!$B$6="是",E3482/(1+税费设置!$B$10),E3482))</f>
        <v>0</v>
      </c>
      <c r="Q3482" s="8">
        <f>IF(K3482&lt;&gt;"是",0,P3482*税费设置!$B$8)</f>
        <v>0</v>
      </c>
      <c r="R3482" s="8">
        <f>IF(K3482&lt;&gt;"是",0,P3482*税费设置!$B$9)</f>
        <v>0</v>
      </c>
      <c r="S3482" s="8">
        <f t="shared" si="384"/>
        <v>0</v>
      </c>
    </row>
    <row r="3483" spans="1:19" ht="13.9">
      <c r="A3483" s="6" t="str">
        <f>IF(总支出!A3483="","",总支出!A3483)</f>
        <v/>
      </c>
      <c r="B3483" s="7" t="str">
        <f>IF(总支出!B3483="","",总支出!B3483)</f>
        <v/>
      </c>
      <c r="C3483" s="6" t="str">
        <f t="shared" si="378"/>
        <v/>
      </c>
      <c r="D3483" s="6" t="str">
        <f>IF(总支出!C3483="","",总支出!C3483)</f>
        <v/>
      </c>
      <c r="E3483" s="8" t="str">
        <f>IF(总支出!D3483="","",总支出!D3483)</f>
        <v/>
      </c>
      <c r="F3483" s="6" t="str">
        <f>IF(总支出!E3483="","",总支出!E3483)</f>
        <v/>
      </c>
      <c r="G3483" s="6" t="str">
        <f>IF(总支出!H3483="","",总支出!H3483)</f>
        <v/>
      </c>
      <c r="H3483" s="6" t="str">
        <f>IF(总支出!I3483="","自动",总支出!I3483)</f>
        <v>自动</v>
      </c>
      <c r="I3483" s="6" t="str">
        <f>IF(F3483="","",IFERROR(VLOOKUP(F3483,税费设置!$A$15:$B$27,2,FALSE),"含税不明"))</f>
        <v/>
      </c>
      <c r="J3483" s="6" t="str">
        <f t="shared" si="379"/>
        <v/>
      </c>
      <c r="K3483" s="6" t="str">
        <f>IF(AND(税费设置!$B$5="是",G3483="个人支出",J3483="应税"),"是","否")</f>
        <v>否</v>
      </c>
      <c r="L3483" s="8">
        <f t="shared" si="380"/>
        <v>0</v>
      </c>
      <c r="M3483" s="8">
        <f t="shared" si="381"/>
        <v>0</v>
      </c>
      <c r="N3483" s="8">
        <f t="shared" si="382"/>
        <v>0</v>
      </c>
      <c r="O3483" s="8">
        <f t="shared" si="383"/>
        <v>0</v>
      </c>
      <c r="P3483" s="8">
        <f>IF(K3483&lt;&gt;"是",0,IF(税费设置!$B$6="是",E3483/(1+税费设置!$B$10),E3483))</f>
        <v>0</v>
      </c>
      <c r="Q3483" s="8">
        <f>IF(K3483&lt;&gt;"是",0,P3483*税费设置!$B$8)</f>
        <v>0</v>
      </c>
      <c r="R3483" s="8">
        <f>IF(K3483&lt;&gt;"是",0,P3483*税费设置!$B$9)</f>
        <v>0</v>
      </c>
      <c r="S3483" s="8">
        <f t="shared" si="384"/>
        <v>0</v>
      </c>
    </row>
    <row r="3484" spans="1:19" ht="13.9">
      <c r="A3484" s="6" t="str">
        <f>IF(总支出!A3484="","",总支出!A3484)</f>
        <v/>
      </c>
      <c r="B3484" s="7" t="str">
        <f>IF(总支出!B3484="","",总支出!B3484)</f>
        <v/>
      </c>
      <c r="C3484" s="6" t="str">
        <f t="shared" si="378"/>
        <v/>
      </c>
      <c r="D3484" s="6" t="str">
        <f>IF(总支出!C3484="","",总支出!C3484)</f>
        <v/>
      </c>
      <c r="E3484" s="8" t="str">
        <f>IF(总支出!D3484="","",总支出!D3484)</f>
        <v/>
      </c>
      <c r="F3484" s="6" t="str">
        <f>IF(总支出!E3484="","",总支出!E3484)</f>
        <v/>
      </c>
      <c r="G3484" s="6" t="str">
        <f>IF(总支出!H3484="","",总支出!H3484)</f>
        <v/>
      </c>
      <c r="H3484" s="6" t="str">
        <f>IF(总支出!I3484="","自动",总支出!I3484)</f>
        <v>自动</v>
      </c>
      <c r="I3484" s="6" t="str">
        <f>IF(F3484="","",IFERROR(VLOOKUP(F3484,税费设置!$A$15:$B$27,2,FALSE),"含税不明"))</f>
        <v/>
      </c>
      <c r="J3484" s="6" t="str">
        <f t="shared" si="379"/>
        <v/>
      </c>
      <c r="K3484" s="6" t="str">
        <f>IF(AND(税费设置!$B$5="是",G3484="个人支出",J3484="应税"),"是","否")</f>
        <v>否</v>
      </c>
      <c r="L3484" s="8">
        <f t="shared" si="380"/>
        <v>0</v>
      </c>
      <c r="M3484" s="8">
        <f t="shared" si="381"/>
        <v>0</v>
      </c>
      <c r="N3484" s="8">
        <f t="shared" si="382"/>
        <v>0</v>
      </c>
      <c r="O3484" s="8">
        <f t="shared" si="383"/>
        <v>0</v>
      </c>
      <c r="P3484" s="8">
        <f>IF(K3484&lt;&gt;"是",0,IF(税费设置!$B$6="是",E3484/(1+税费设置!$B$10),E3484))</f>
        <v>0</v>
      </c>
      <c r="Q3484" s="8">
        <f>IF(K3484&lt;&gt;"是",0,P3484*税费设置!$B$8)</f>
        <v>0</v>
      </c>
      <c r="R3484" s="8">
        <f>IF(K3484&lt;&gt;"是",0,P3484*税费设置!$B$9)</f>
        <v>0</v>
      </c>
      <c r="S3484" s="8">
        <f t="shared" si="384"/>
        <v>0</v>
      </c>
    </row>
    <row r="3485" spans="1:19" ht="13.9">
      <c r="A3485" s="6" t="str">
        <f>IF(总支出!A3485="","",总支出!A3485)</f>
        <v/>
      </c>
      <c r="B3485" s="7" t="str">
        <f>IF(总支出!B3485="","",总支出!B3485)</f>
        <v/>
      </c>
      <c r="C3485" s="6" t="str">
        <f t="shared" si="378"/>
        <v/>
      </c>
      <c r="D3485" s="6" t="str">
        <f>IF(总支出!C3485="","",总支出!C3485)</f>
        <v/>
      </c>
      <c r="E3485" s="8" t="str">
        <f>IF(总支出!D3485="","",总支出!D3485)</f>
        <v/>
      </c>
      <c r="F3485" s="6" t="str">
        <f>IF(总支出!E3485="","",总支出!E3485)</f>
        <v/>
      </c>
      <c r="G3485" s="6" t="str">
        <f>IF(总支出!H3485="","",总支出!H3485)</f>
        <v/>
      </c>
      <c r="H3485" s="6" t="str">
        <f>IF(总支出!I3485="","自动",总支出!I3485)</f>
        <v>自动</v>
      </c>
      <c r="I3485" s="6" t="str">
        <f>IF(F3485="","",IFERROR(VLOOKUP(F3485,税费设置!$A$15:$B$27,2,FALSE),"含税不明"))</f>
        <v/>
      </c>
      <c r="J3485" s="6" t="str">
        <f t="shared" si="379"/>
        <v/>
      </c>
      <c r="K3485" s="6" t="str">
        <f>IF(AND(税费设置!$B$5="是",G3485="个人支出",J3485="应税"),"是","否")</f>
        <v>否</v>
      </c>
      <c r="L3485" s="8">
        <f t="shared" si="380"/>
        <v>0</v>
      </c>
      <c r="M3485" s="8">
        <f t="shared" si="381"/>
        <v>0</v>
      </c>
      <c r="N3485" s="8">
        <f t="shared" si="382"/>
        <v>0</v>
      </c>
      <c r="O3485" s="8">
        <f t="shared" si="383"/>
        <v>0</v>
      </c>
      <c r="P3485" s="8">
        <f>IF(K3485&lt;&gt;"是",0,IF(税费设置!$B$6="是",E3485/(1+税费设置!$B$10),E3485))</f>
        <v>0</v>
      </c>
      <c r="Q3485" s="8">
        <f>IF(K3485&lt;&gt;"是",0,P3485*税费设置!$B$8)</f>
        <v>0</v>
      </c>
      <c r="R3485" s="8">
        <f>IF(K3485&lt;&gt;"是",0,P3485*税费设置!$B$9)</f>
        <v>0</v>
      </c>
      <c r="S3485" s="8">
        <f t="shared" si="384"/>
        <v>0</v>
      </c>
    </row>
    <row r="3486" spans="1:19" ht="13.9">
      <c r="A3486" s="6" t="str">
        <f>IF(总支出!A3486="","",总支出!A3486)</f>
        <v/>
      </c>
      <c r="B3486" s="7" t="str">
        <f>IF(总支出!B3486="","",总支出!B3486)</f>
        <v/>
      </c>
      <c r="C3486" s="6" t="str">
        <f t="shared" si="378"/>
        <v/>
      </c>
      <c r="D3486" s="6" t="str">
        <f>IF(总支出!C3486="","",总支出!C3486)</f>
        <v/>
      </c>
      <c r="E3486" s="8" t="str">
        <f>IF(总支出!D3486="","",总支出!D3486)</f>
        <v/>
      </c>
      <c r="F3486" s="6" t="str">
        <f>IF(总支出!E3486="","",总支出!E3486)</f>
        <v/>
      </c>
      <c r="G3486" s="6" t="str">
        <f>IF(总支出!H3486="","",总支出!H3486)</f>
        <v/>
      </c>
      <c r="H3486" s="6" t="str">
        <f>IF(总支出!I3486="","自动",总支出!I3486)</f>
        <v>自动</v>
      </c>
      <c r="I3486" s="6" t="str">
        <f>IF(F3486="","",IFERROR(VLOOKUP(F3486,税费设置!$A$15:$B$27,2,FALSE),"含税不明"))</f>
        <v/>
      </c>
      <c r="J3486" s="6" t="str">
        <f t="shared" si="379"/>
        <v/>
      </c>
      <c r="K3486" s="6" t="str">
        <f>IF(AND(税费设置!$B$5="是",G3486="个人支出",J3486="应税"),"是","否")</f>
        <v>否</v>
      </c>
      <c r="L3486" s="8">
        <f t="shared" si="380"/>
        <v>0</v>
      </c>
      <c r="M3486" s="8">
        <f t="shared" si="381"/>
        <v>0</v>
      </c>
      <c r="N3486" s="8">
        <f t="shared" si="382"/>
        <v>0</v>
      </c>
      <c r="O3486" s="8">
        <f t="shared" si="383"/>
        <v>0</v>
      </c>
      <c r="P3486" s="8">
        <f>IF(K3486&lt;&gt;"是",0,IF(税费设置!$B$6="是",E3486/(1+税费设置!$B$10),E3486))</f>
        <v>0</v>
      </c>
      <c r="Q3486" s="8">
        <f>IF(K3486&lt;&gt;"是",0,P3486*税费设置!$B$8)</f>
        <v>0</v>
      </c>
      <c r="R3486" s="8">
        <f>IF(K3486&lt;&gt;"是",0,P3486*税费设置!$B$9)</f>
        <v>0</v>
      </c>
      <c r="S3486" s="8">
        <f t="shared" si="384"/>
        <v>0</v>
      </c>
    </row>
    <row r="3487" spans="1:19" ht="13.9">
      <c r="A3487" s="6" t="str">
        <f>IF(总支出!A3487="","",总支出!A3487)</f>
        <v/>
      </c>
      <c r="B3487" s="7" t="str">
        <f>IF(总支出!B3487="","",总支出!B3487)</f>
        <v/>
      </c>
      <c r="C3487" s="6" t="str">
        <f t="shared" si="378"/>
        <v/>
      </c>
      <c r="D3487" s="6" t="str">
        <f>IF(总支出!C3487="","",总支出!C3487)</f>
        <v/>
      </c>
      <c r="E3487" s="8" t="str">
        <f>IF(总支出!D3487="","",总支出!D3487)</f>
        <v/>
      </c>
      <c r="F3487" s="6" t="str">
        <f>IF(总支出!E3487="","",总支出!E3487)</f>
        <v/>
      </c>
      <c r="G3487" s="6" t="str">
        <f>IF(总支出!H3487="","",总支出!H3487)</f>
        <v/>
      </c>
      <c r="H3487" s="6" t="str">
        <f>IF(总支出!I3487="","自动",总支出!I3487)</f>
        <v>自动</v>
      </c>
      <c r="I3487" s="6" t="str">
        <f>IF(F3487="","",IFERROR(VLOOKUP(F3487,税费设置!$A$15:$B$27,2,FALSE),"含税不明"))</f>
        <v/>
      </c>
      <c r="J3487" s="6" t="str">
        <f t="shared" si="379"/>
        <v/>
      </c>
      <c r="K3487" s="6" t="str">
        <f>IF(AND(税费设置!$B$5="是",G3487="个人支出",J3487="应税"),"是","否")</f>
        <v>否</v>
      </c>
      <c r="L3487" s="8">
        <f t="shared" si="380"/>
        <v>0</v>
      </c>
      <c r="M3487" s="8">
        <f t="shared" si="381"/>
        <v>0</v>
      </c>
      <c r="N3487" s="8">
        <f t="shared" si="382"/>
        <v>0</v>
      </c>
      <c r="O3487" s="8">
        <f t="shared" si="383"/>
        <v>0</v>
      </c>
      <c r="P3487" s="8">
        <f>IF(K3487&lt;&gt;"是",0,IF(税费设置!$B$6="是",E3487/(1+税费设置!$B$10),E3487))</f>
        <v>0</v>
      </c>
      <c r="Q3487" s="8">
        <f>IF(K3487&lt;&gt;"是",0,P3487*税费设置!$B$8)</f>
        <v>0</v>
      </c>
      <c r="R3487" s="8">
        <f>IF(K3487&lt;&gt;"是",0,P3487*税费设置!$B$9)</f>
        <v>0</v>
      </c>
      <c r="S3487" s="8">
        <f t="shared" si="384"/>
        <v>0</v>
      </c>
    </row>
    <row r="3488" spans="1:19" ht="13.9">
      <c r="A3488" s="6" t="str">
        <f>IF(总支出!A3488="","",总支出!A3488)</f>
        <v/>
      </c>
      <c r="B3488" s="7" t="str">
        <f>IF(总支出!B3488="","",总支出!B3488)</f>
        <v/>
      </c>
      <c r="C3488" s="6" t="str">
        <f t="shared" si="378"/>
        <v/>
      </c>
      <c r="D3488" s="6" t="str">
        <f>IF(总支出!C3488="","",总支出!C3488)</f>
        <v/>
      </c>
      <c r="E3488" s="8" t="str">
        <f>IF(总支出!D3488="","",总支出!D3488)</f>
        <v/>
      </c>
      <c r="F3488" s="6" t="str">
        <f>IF(总支出!E3488="","",总支出!E3488)</f>
        <v/>
      </c>
      <c r="G3488" s="6" t="str">
        <f>IF(总支出!H3488="","",总支出!H3488)</f>
        <v/>
      </c>
      <c r="H3488" s="6" t="str">
        <f>IF(总支出!I3488="","自动",总支出!I3488)</f>
        <v>自动</v>
      </c>
      <c r="I3488" s="6" t="str">
        <f>IF(F3488="","",IFERROR(VLOOKUP(F3488,税费设置!$A$15:$B$27,2,FALSE),"含税不明"))</f>
        <v/>
      </c>
      <c r="J3488" s="6" t="str">
        <f t="shared" si="379"/>
        <v/>
      </c>
      <c r="K3488" s="6" t="str">
        <f>IF(AND(税费设置!$B$5="是",G3488="个人支出",J3488="应税"),"是","否")</f>
        <v>否</v>
      </c>
      <c r="L3488" s="8">
        <f t="shared" si="380"/>
        <v>0</v>
      </c>
      <c r="M3488" s="8">
        <f t="shared" si="381"/>
        <v>0</v>
      </c>
      <c r="N3488" s="8">
        <f t="shared" si="382"/>
        <v>0</v>
      </c>
      <c r="O3488" s="8">
        <f t="shared" si="383"/>
        <v>0</v>
      </c>
      <c r="P3488" s="8">
        <f>IF(K3488&lt;&gt;"是",0,IF(税费设置!$B$6="是",E3488/(1+税费设置!$B$10),E3488))</f>
        <v>0</v>
      </c>
      <c r="Q3488" s="8">
        <f>IF(K3488&lt;&gt;"是",0,P3488*税费设置!$B$8)</f>
        <v>0</v>
      </c>
      <c r="R3488" s="8">
        <f>IF(K3488&lt;&gt;"是",0,P3488*税费设置!$B$9)</f>
        <v>0</v>
      </c>
      <c r="S3488" s="8">
        <f t="shared" si="384"/>
        <v>0</v>
      </c>
    </row>
    <row r="3489" spans="1:19" ht="13.9">
      <c r="A3489" s="6" t="str">
        <f>IF(总支出!A3489="","",总支出!A3489)</f>
        <v/>
      </c>
      <c r="B3489" s="7" t="str">
        <f>IF(总支出!B3489="","",总支出!B3489)</f>
        <v/>
      </c>
      <c r="C3489" s="6" t="str">
        <f t="shared" si="378"/>
        <v/>
      </c>
      <c r="D3489" s="6" t="str">
        <f>IF(总支出!C3489="","",总支出!C3489)</f>
        <v/>
      </c>
      <c r="E3489" s="8" t="str">
        <f>IF(总支出!D3489="","",总支出!D3489)</f>
        <v/>
      </c>
      <c r="F3489" s="6" t="str">
        <f>IF(总支出!E3489="","",总支出!E3489)</f>
        <v/>
      </c>
      <c r="G3489" s="6" t="str">
        <f>IF(总支出!H3489="","",总支出!H3489)</f>
        <v/>
      </c>
      <c r="H3489" s="6" t="str">
        <f>IF(总支出!I3489="","自动",总支出!I3489)</f>
        <v>自动</v>
      </c>
      <c r="I3489" s="6" t="str">
        <f>IF(F3489="","",IFERROR(VLOOKUP(F3489,税费设置!$A$15:$B$27,2,FALSE),"含税不明"))</f>
        <v/>
      </c>
      <c r="J3489" s="6" t="str">
        <f t="shared" si="379"/>
        <v/>
      </c>
      <c r="K3489" s="6" t="str">
        <f>IF(AND(税费设置!$B$5="是",G3489="个人支出",J3489="应税"),"是","否")</f>
        <v>否</v>
      </c>
      <c r="L3489" s="8">
        <f t="shared" si="380"/>
        <v>0</v>
      </c>
      <c r="M3489" s="8">
        <f t="shared" si="381"/>
        <v>0</v>
      </c>
      <c r="N3489" s="8">
        <f t="shared" si="382"/>
        <v>0</v>
      </c>
      <c r="O3489" s="8">
        <f t="shared" si="383"/>
        <v>0</v>
      </c>
      <c r="P3489" s="8">
        <f>IF(K3489&lt;&gt;"是",0,IF(税费设置!$B$6="是",E3489/(1+税费设置!$B$10),E3489))</f>
        <v>0</v>
      </c>
      <c r="Q3489" s="8">
        <f>IF(K3489&lt;&gt;"是",0,P3489*税费设置!$B$8)</f>
        <v>0</v>
      </c>
      <c r="R3489" s="8">
        <f>IF(K3489&lt;&gt;"是",0,P3489*税费设置!$B$9)</f>
        <v>0</v>
      </c>
      <c r="S3489" s="8">
        <f t="shared" si="384"/>
        <v>0</v>
      </c>
    </row>
    <row r="3490" spans="1:19" ht="13.9">
      <c r="A3490" s="6" t="str">
        <f>IF(总支出!A3490="","",总支出!A3490)</f>
        <v/>
      </c>
      <c r="B3490" s="7" t="str">
        <f>IF(总支出!B3490="","",总支出!B3490)</f>
        <v/>
      </c>
      <c r="C3490" s="6" t="str">
        <f t="shared" si="378"/>
        <v/>
      </c>
      <c r="D3490" s="6" t="str">
        <f>IF(总支出!C3490="","",总支出!C3490)</f>
        <v/>
      </c>
      <c r="E3490" s="8" t="str">
        <f>IF(总支出!D3490="","",总支出!D3490)</f>
        <v/>
      </c>
      <c r="F3490" s="6" t="str">
        <f>IF(总支出!E3490="","",总支出!E3490)</f>
        <v/>
      </c>
      <c r="G3490" s="6" t="str">
        <f>IF(总支出!H3490="","",总支出!H3490)</f>
        <v/>
      </c>
      <c r="H3490" s="6" t="str">
        <f>IF(总支出!I3490="","自动",总支出!I3490)</f>
        <v>自动</v>
      </c>
      <c r="I3490" s="6" t="str">
        <f>IF(F3490="","",IFERROR(VLOOKUP(F3490,税费设置!$A$15:$B$27,2,FALSE),"含税不明"))</f>
        <v/>
      </c>
      <c r="J3490" s="6" t="str">
        <f t="shared" si="379"/>
        <v/>
      </c>
      <c r="K3490" s="6" t="str">
        <f>IF(AND(税费设置!$B$5="是",G3490="个人支出",J3490="应税"),"是","否")</f>
        <v>否</v>
      </c>
      <c r="L3490" s="8">
        <f t="shared" si="380"/>
        <v>0</v>
      </c>
      <c r="M3490" s="8">
        <f t="shared" si="381"/>
        <v>0</v>
      </c>
      <c r="N3490" s="8">
        <f t="shared" si="382"/>
        <v>0</v>
      </c>
      <c r="O3490" s="8">
        <f t="shared" si="383"/>
        <v>0</v>
      </c>
      <c r="P3490" s="8">
        <f>IF(K3490&lt;&gt;"是",0,IF(税费设置!$B$6="是",E3490/(1+税费设置!$B$10),E3490))</f>
        <v>0</v>
      </c>
      <c r="Q3490" s="8">
        <f>IF(K3490&lt;&gt;"是",0,P3490*税费设置!$B$8)</f>
        <v>0</v>
      </c>
      <c r="R3490" s="8">
        <f>IF(K3490&lt;&gt;"是",0,P3490*税费设置!$B$9)</f>
        <v>0</v>
      </c>
      <c r="S3490" s="8">
        <f t="shared" si="384"/>
        <v>0</v>
      </c>
    </row>
    <row r="3491" spans="1:19" ht="13.9">
      <c r="A3491" s="6" t="str">
        <f>IF(总支出!A3491="","",总支出!A3491)</f>
        <v/>
      </c>
      <c r="B3491" s="7" t="str">
        <f>IF(总支出!B3491="","",总支出!B3491)</f>
        <v/>
      </c>
      <c r="C3491" s="6" t="str">
        <f t="shared" si="378"/>
        <v/>
      </c>
      <c r="D3491" s="6" t="str">
        <f>IF(总支出!C3491="","",总支出!C3491)</f>
        <v/>
      </c>
      <c r="E3491" s="8" t="str">
        <f>IF(总支出!D3491="","",总支出!D3491)</f>
        <v/>
      </c>
      <c r="F3491" s="6" t="str">
        <f>IF(总支出!E3491="","",总支出!E3491)</f>
        <v/>
      </c>
      <c r="G3491" s="6" t="str">
        <f>IF(总支出!H3491="","",总支出!H3491)</f>
        <v/>
      </c>
      <c r="H3491" s="6" t="str">
        <f>IF(总支出!I3491="","自动",总支出!I3491)</f>
        <v>自动</v>
      </c>
      <c r="I3491" s="6" t="str">
        <f>IF(F3491="","",IFERROR(VLOOKUP(F3491,税费设置!$A$15:$B$27,2,FALSE),"含税不明"))</f>
        <v/>
      </c>
      <c r="J3491" s="6" t="str">
        <f t="shared" si="379"/>
        <v/>
      </c>
      <c r="K3491" s="6" t="str">
        <f>IF(AND(税费设置!$B$5="是",G3491="个人支出",J3491="应税"),"是","否")</f>
        <v>否</v>
      </c>
      <c r="L3491" s="8">
        <f t="shared" si="380"/>
        <v>0</v>
      </c>
      <c r="M3491" s="8">
        <f t="shared" si="381"/>
        <v>0</v>
      </c>
      <c r="N3491" s="8">
        <f t="shared" si="382"/>
        <v>0</v>
      </c>
      <c r="O3491" s="8">
        <f t="shared" si="383"/>
        <v>0</v>
      </c>
      <c r="P3491" s="8">
        <f>IF(K3491&lt;&gt;"是",0,IF(税费设置!$B$6="是",E3491/(1+税费设置!$B$10),E3491))</f>
        <v>0</v>
      </c>
      <c r="Q3491" s="8">
        <f>IF(K3491&lt;&gt;"是",0,P3491*税费设置!$B$8)</f>
        <v>0</v>
      </c>
      <c r="R3491" s="8">
        <f>IF(K3491&lt;&gt;"是",0,P3491*税费设置!$B$9)</f>
        <v>0</v>
      </c>
      <c r="S3491" s="8">
        <f t="shared" si="384"/>
        <v>0</v>
      </c>
    </row>
    <row r="3492" spans="1:19" ht="13.9">
      <c r="A3492" s="6" t="str">
        <f>IF(总支出!A3492="","",总支出!A3492)</f>
        <v/>
      </c>
      <c r="B3492" s="7" t="str">
        <f>IF(总支出!B3492="","",总支出!B3492)</f>
        <v/>
      </c>
      <c r="C3492" s="6" t="str">
        <f t="shared" si="378"/>
        <v/>
      </c>
      <c r="D3492" s="6" t="str">
        <f>IF(总支出!C3492="","",总支出!C3492)</f>
        <v/>
      </c>
      <c r="E3492" s="8" t="str">
        <f>IF(总支出!D3492="","",总支出!D3492)</f>
        <v/>
      </c>
      <c r="F3492" s="6" t="str">
        <f>IF(总支出!E3492="","",总支出!E3492)</f>
        <v/>
      </c>
      <c r="G3492" s="6" t="str">
        <f>IF(总支出!H3492="","",总支出!H3492)</f>
        <v/>
      </c>
      <c r="H3492" s="6" t="str">
        <f>IF(总支出!I3492="","自动",总支出!I3492)</f>
        <v>自动</v>
      </c>
      <c r="I3492" s="6" t="str">
        <f>IF(F3492="","",IFERROR(VLOOKUP(F3492,税费设置!$A$15:$B$27,2,FALSE),"含税不明"))</f>
        <v/>
      </c>
      <c r="J3492" s="6" t="str">
        <f t="shared" si="379"/>
        <v/>
      </c>
      <c r="K3492" s="6" t="str">
        <f>IF(AND(税费设置!$B$5="是",G3492="个人支出",J3492="应税"),"是","否")</f>
        <v>否</v>
      </c>
      <c r="L3492" s="8">
        <f t="shared" si="380"/>
        <v>0</v>
      </c>
      <c r="M3492" s="8">
        <f t="shared" si="381"/>
        <v>0</v>
      </c>
      <c r="N3492" s="8">
        <f t="shared" si="382"/>
        <v>0</v>
      </c>
      <c r="O3492" s="8">
        <f t="shared" si="383"/>
        <v>0</v>
      </c>
      <c r="P3492" s="8">
        <f>IF(K3492&lt;&gt;"是",0,IF(税费设置!$B$6="是",E3492/(1+税费设置!$B$10),E3492))</f>
        <v>0</v>
      </c>
      <c r="Q3492" s="8">
        <f>IF(K3492&lt;&gt;"是",0,P3492*税费设置!$B$8)</f>
        <v>0</v>
      </c>
      <c r="R3492" s="8">
        <f>IF(K3492&lt;&gt;"是",0,P3492*税费设置!$B$9)</f>
        <v>0</v>
      </c>
      <c r="S3492" s="8">
        <f t="shared" si="384"/>
        <v>0</v>
      </c>
    </row>
    <row r="3493" spans="1:19" ht="13.9">
      <c r="A3493" s="6" t="str">
        <f>IF(总支出!A3493="","",总支出!A3493)</f>
        <v/>
      </c>
      <c r="B3493" s="7" t="str">
        <f>IF(总支出!B3493="","",总支出!B3493)</f>
        <v/>
      </c>
      <c r="C3493" s="6" t="str">
        <f t="shared" si="378"/>
        <v/>
      </c>
      <c r="D3493" s="6" t="str">
        <f>IF(总支出!C3493="","",总支出!C3493)</f>
        <v/>
      </c>
      <c r="E3493" s="8" t="str">
        <f>IF(总支出!D3493="","",总支出!D3493)</f>
        <v/>
      </c>
      <c r="F3493" s="6" t="str">
        <f>IF(总支出!E3493="","",总支出!E3493)</f>
        <v/>
      </c>
      <c r="G3493" s="6" t="str">
        <f>IF(总支出!H3493="","",总支出!H3493)</f>
        <v/>
      </c>
      <c r="H3493" s="6" t="str">
        <f>IF(总支出!I3493="","自动",总支出!I3493)</f>
        <v>自动</v>
      </c>
      <c r="I3493" s="6" t="str">
        <f>IF(F3493="","",IFERROR(VLOOKUP(F3493,税费设置!$A$15:$B$27,2,FALSE),"含税不明"))</f>
        <v/>
      </c>
      <c r="J3493" s="6" t="str">
        <f t="shared" si="379"/>
        <v/>
      </c>
      <c r="K3493" s="6" t="str">
        <f>IF(AND(税费设置!$B$5="是",G3493="个人支出",J3493="应税"),"是","否")</f>
        <v>否</v>
      </c>
      <c r="L3493" s="8">
        <f t="shared" si="380"/>
        <v>0</v>
      </c>
      <c r="M3493" s="8">
        <f t="shared" si="381"/>
        <v>0</v>
      </c>
      <c r="N3493" s="8">
        <f t="shared" si="382"/>
        <v>0</v>
      </c>
      <c r="O3493" s="8">
        <f t="shared" si="383"/>
        <v>0</v>
      </c>
      <c r="P3493" s="8">
        <f>IF(K3493&lt;&gt;"是",0,IF(税费设置!$B$6="是",E3493/(1+税费设置!$B$10),E3493))</f>
        <v>0</v>
      </c>
      <c r="Q3493" s="8">
        <f>IF(K3493&lt;&gt;"是",0,P3493*税费设置!$B$8)</f>
        <v>0</v>
      </c>
      <c r="R3493" s="8">
        <f>IF(K3493&lt;&gt;"是",0,P3493*税费设置!$B$9)</f>
        <v>0</v>
      </c>
      <c r="S3493" s="8">
        <f t="shared" si="384"/>
        <v>0</v>
      </c>
    </row>
    <row r="3494" spans="1:19" ht="13.9">
      <c r="A3494" s="6" t="str">
        <f>IF(总支出!A3494="","",总支出!A3494)</f>
        <v/>
      </c>
      <c r="B3494" s="7" t="str">
        <f>IF(总支出!B3494="","",总支出!B3494)</f>
        <v/>
      </c>
      <c r="C3494" s="6" t="str">
        <f t="shared" si="378"/>
        <v/>
      </c>
      <c r="D3494" s="6" t="str">
        <f>IF(总支出!C3494="","",总支出!C3494)</f>
        <v/>
      </c>
      <c r="E3494" s="8" t="str">
        <f>IF(总支出!D3494="","",总支出!D3494)</f>
        <v/>
      </c>
      <c r="F3494" s="6" t="str">
        <f>IF(总支出!E3494="","",总支出!E3494)</f>
        <v/>
      </c>
      <c r="G3494" s="6" t="str">
        <f>IF(总支出!H3494="","",总支出!H3494)</f>
        <v/>
      </c>
      <c r="H3494" s="6" t="str">
        <f>IF(总支出!I3494="","自动",总支出!I3494)</f>
        <v>自动</v>
      </c>
      <c r="I3494" s="6" t="str">
        <f>IF(F3494="","",IFERROR(VLOOKUP(F3494,税费设置!$A$15:$B$27,2,FALSE),"含税不明"))</f>
        <v/>
      </c>
      <c r="J3494" s="6" t="str">
        <f t="shared" si="379"/>
        <v/>
      </c>
      <c r="K3494" s="6" t="str">
        <f>IF(AND(税费设置!$B$5="是",G3494="个人支出",J3494="应税"),"是","否")</f>
        <v>否</v>
      </c>
      <c r="L3494" s="8">
        <f t="shared" si="380"/>
        <v>0</v>
      </c>
      <c r="M3494" s="8">
        <f t="shared" si="381"/>
        <v>0</v>
      </c>
      <c r="N3494" s="8">
        <f t="shared" si="382"/>
        <v>0</v>
      </c>
      <c r="O3494" s="8">
        <f t="shared" si="383"/>
        <v>0</v>
      </c>
      <c r="P3494" s="8">
        <f>IF(K3494&lt;&gt;"是",0,IF(税费设置!$B$6="是",E3494/(1+税费设置!$B$10),E3494))</f>
        <v>0</v>
      </c>
      <c r="Q3494" s="8">
        <f>IF(K3494&lt;&gt;"是",0,P3494*税费设置!$B$8)</f>
        <v>0</v>
      </c>
      <c r="R3494" s="8">
        <f>IF(K3494&lt;&gt;"是",0,P3494*税费设置!$B$9)</f>
        <v>0</v>
      </c>
      <c r="S3494" s="8">
        <f t="shared" si="384"/>
        <v>0</v>
      </c>
    </row>
    <row r="3495" spans="1:19" ht="13.9">
      <c r="A3495" s="6" t="str">
        <f>IF(总支出!A3495="","",总支出!A3495)</f>
        <v/>
      </c>
      <c r="B3495" s="7" t="str">
        <f>IF(总支出!B3495="","",总支出!B3495)</f>
        <v/>
      </c>
      <c r="C3495" s="6" t="str">
        <f t="shared" si="378"/>
        <v/>
      </c>
      <c r="D3495" s="6" t="str">
        <f>IF(总支出!C3495="","",总支出!C3495)</f>
        <v/>
      </c>
      <c r="E3495" s="8" t="str">
        <f>IF(总支出!D3495="","",总支出!D3495)</f>
        <v/>
      </c>
      <c r="F3495" s="6" t="str">
        <f>IF(总支出!E3495="","",总支出!E3495)</f>
        <v/>
      </c>
      <c r="G3495" s="6" t="str">
        <f>IF(总支出!H3495="","",总支出!H3495)</f>
        <v/>
      </c>
      <c r="H3495" s="6" t="str">
        <f>IF(总支出!I3495="","自动",总支出!I3495)</f>
        <v>自动</v>
      </c>
      <c r="I3495" s="6" t="str">
        <f>IF(F3495="","",IFERROR(VLOOKUP(F3495,税费设置!$A$15:$B$27,2,FALSE),"含税不明"))</f>
        <v/>
      </c>
      <c r="J3495" s="6" t="str">
        <f t="shared" si="379"/>
        <v/>
      </c>
      <c r="K3495" s="6" t="str">
        <f>IF(AND(税费设置!$B$5="是",G3495="个人支出",J3495="应税"),"是","否")</f>
        <v>否</v>
      </c>
      <c r="L3495" s="8">
        <f t="shared" si="380"/>
        <v>0</v>
      </c>
      <c r="M3495" s="8">
        <f t="shared" si="381"/>
        <v>0</v>
      </c>
      <c r="N3495" s="8">
        <f t="shared" si="382"/>
        <v>0</v>
      </c>
      <c r="O3495" s="8">
        <f t="shared" si="383"/>
        <v>0</v>
      </c>
      <c r="P3495" s="8">
        <f>IF(K3495&lt;&gt;"是",0,IF(税费设置!$B$6="是",E3495/(1+税费设置!$B$10),E3495))</f>
        <v>0</v>
      </c>
      <c r="Q3495" s="8">
        <f>IF(K3495&lt;&gt;"是",0,P3495*税费设置!$B$8)</f>
        <v>0</v>
      </c>
      <c r="R3495" s="8">
        <f>IF(K3495&lt;&gt;"是",0,P3495*税费设置!$B$9)</f>
        <v>0</v>
      </c>
      <c r="S3495" s="8">
        <f t="shared" si="384"/>
        <v>0</v>
      </c>
    </row>
    <row r="3496" spans="1:19" ht="13.9">
      <c r="A3496" s="6" t="str">
        <f>IF(总支出!A3496="","",总支出!A3496)</f>
        <v/>
      </c>
      <c r="B3496" s="7" t="str">
        <f>IF(总支出!B3496="","",总支出!B3496)</f>
        <v/>
      </c>
      <c r="C3496" s="6" t="str">
        <f t="shared" si="378"/>
        <v/>
      </c>
      <c r="D3496" s="6" t="str">
        <f>IF(总支出!C3496="","",总支出!C3496)</f>
        <v/>
      </c>
      <c r="E3496" s="8" t="str">
        <f>IF(总支出!D3496="","",总支出!D3496)</f>
        <v/>
      </c>
      <c r="F3496" s="6" t="str">
        <f>IF(总支出!E3496="","",总支出!E3496)</f>
        <v/>
      </c>
      <c r="G3496" s="6" t="str">
        <f>IF(总支出!H3496="","",总支出!H3496)</f>
        <v/>
      </c>
      <c r="H3496" s="6" t="str">
        <f>IF(总支出!I3496="","自动",总支出!I3496)</f>
        <v>自动</v>
      </c>
      <c r="I3496" s="6" t="str">
        <f>IF(F3496="","",IFERROR(VLOOKUP(F3496,税费设置!$A$15:$B$27,2,FALSE),"含税不明"))</f>
        <v/>
      </c>
      <c r="J3496" s="6" t="str">
        <f t="shared" si="379"/>
        <v/>
      </c>
      <c r="K3496" s="6" t="str">
        <f>IF(AND(税费设置!$B$5="是",G3496="个人支出",J3496="应税"),"是","否")</f>
        <v>否</v>
      </c>
      <c r="L3496" s="8">
        <f t="shared" si="380"/>
        <v>0</v>
      </c>
      <c r="M3496" s="8">
        <f t="shared" si="381"/>
        <v>0</v>
      </c>
      <c r="N3496" s="8">
        <f t="shared" si="382"/>
        <v>0</v>
      </c>
      <c r="O3496" s="8">
        <f t="shared" si="383"/>
        <v>0</v>
      </c>
      <c r="P3496" s="8">
        <f>IF(K3496&lt;&gt;"是",0,IF(税费设置!$B$6="是",E3496/(1+税费设置!$B$10),E3496))</f>
        <v>0</v>
      </c>
      <c r="Q3496" s="8">
        <f>IF(K3496&lt;&gt;"是",0,P3496*税费设置!$B$8)</f>
        <v>0</v>
      </c>
      <c r="R3496" s="8">
        <f>IF(K3496&lt;&gt;"是",0,P3496*税费设置!$B$9)</f>
        <v>0</v>
      </c>
      <c r="S3496" s="8">
        <f t="shared" si="384"/>
        <v>0</v>
      </c>
    </row>
    <row r="3497" spans="1:19" ht="13.9">
      <c r="A3497" s="6" t="str">
        <f>IF(总支出!A3497="","",总支出!A3497)</f>
        <v/>
      </c>
      <c r="B3497" s="7" t="str">
        <f>IF(总支出!B3497="","",总支出!B3497)</f>
        <v/>
      </c>
      <c r="C3497" s="6" t="str">
        <f t="shared" si="378"/>
        <v/>
      </c>
      <c r="D3497" s="6" t="str">
        <f>IF(总支出!C3497="","",总支出!C3497)</f>
        <v/>
      </c>
      <c r="E3497" s="8" t="str">
        <f>IF(总支出!D3497="","",总支出!D3497)</f>
        <v/>
      </c>
      <c r="F3497" s="6" t="str">
        <f>IF(总支出!E3497="","",总支出!E3497)</f>
        <v/>
      </c>
      <c r="G3497" s="6" t="str">
        <f>IF(总支出!H3497="","",总支出!H3497)</f>
        <v/>
      </c>
      <c r="H3497" s="6" t="str">
        <f>IF(总支出!I3497="","自动",总支出!I3497)</f>
        <v>自动</v>
      </c>
      <c r="I3497" s="6" t="str">
        <f>IF(F3497="","",IFERROR(VLOOKUP(F3497,税费设置!$A$15:$B$27,2,FALSE),"含税不明"))</f>
        <v/>
      </c>
      <c r="J3497" s="6" t="str">
        <f t="shared" si="379"/>
        <v/>
      </c>
      <c r="K3497" s="6" t="str">
        <f>IF(AND(税费设置!$B$5="是",G3497="个人支出",J3497="应税"),"是","否")</f>
        <v>否</v>
      </c>
      <c r="L3497" s="8">
        <f t="shared" si="380"/>
        <v>0</v>
      </c>
      <c r="M3497" s="8">
        <f t="shared" si="381"/>
        <v>0</v>
      </c>
      <c r="N3497" s="8">
        <f t="shared" si="382"/>
        <v>0</v>
      </c>
      <c r="O3497" s="8">
        <f t="shared" si="383"/>
        <v>0</v>
      </c>
      <c r="P3497" s="8">
        <f>IF(K3497&lt;&gt;"是",0,IF(税费设置!$B$6="是",E3497/(1+税费设置!$B$10),E3497))</f>
        <v>0</v>
      </c>
      <c r="Q3497" s="8">
        <f>IF(K3497&lt;&gt;"是",0,P3497*税费设置!$B$8)</f>
        <v>0</v>
      </c>
      <c r="R3497" s="8">
        <f>IF(K3497&lt;&gt;"是",0,P3497*税费设置!$B$9)</f>
        <v>0</v>
      </c>
      <c r="S3497" s="8">
        <f t="shared" si="384"/>
        <v>0</v>
      </c>
    </row>
    <row r="3498" spans="1:19" ht="13.9">
      <c r="A3498" s="6" t="str">
        <f>IF(总支出!A3498="","",总支出!A3498)</f>
        <v/>
      </c>
      <c r="B3498" s="7" t="str">
        <f>IF(总支出!B3498="","",总支出!B3498)</f>
        <v/>
      </c>
      <c r="C3498" s="6" t="str">
        <f t="shared" si="378"/>
        <v/>
      </c>
      <c r="D3498" s="6" t="str">
        <f>IF(总支出!C3498="","",总支出!C3498)</f>
        <v/>
      </c>
      <c r="E3498" s="8" t="str">
        <f>IF(总支出!D3498="","",总支出!D3498)</f>
        <v/>
      </c>
      <c r="F3498" s="6" t="str">
        <f>IF(总支出!E3498="","",总支出!E3498)</f>
        <v/>
      </c>
      <c r="G3498" s="6" t="str">
        <f>IF(总支出!H3498="","",总支出!H3498)</f>
        <v/>
      </c>
      <c r="H3498" s="6" t="str">
        <f>IF(总支出!I3498="","自动",总支出!I3498)</f>
        <v>自动</v>
      </c>
      <c r="I3498" s="6" t="str">
        <f>IF(F3498="","",IFERROR(VLOOKUP(F3498,税费设置!$A$15:$B$27,2,FALSE),"含税不明"))</f>
        <v/>
      </c>
      <c r="J3498" s="6" t="str">
        <f t="shared" si="379"/>
        <v/>
      </c>
      <c r="K3498" s="6" t="str">
        <f>IF(AND(税费设置!$B$5="是",G3498="个人支出",J3498="应税"),"是","否")</f>
        <v>否</v>
      </c>
      <c r="L3498" s="8">
        <f t="shared" si="380"/>
        <v>0</v>
      </c>
      <c r="M3498" s="8">
        <f t="shared" si="381"/>
        <v>0</v>
      </c>
      <c r="N3498" s="8">
        <f t="shared" si="382"/>
        <v>0</v>
      </c>
      <c r="O3498" s="8">
        <f t="shared" si="383"/>
        <v>0</v>
      </c>
      <c r="P3498" s="8">
        <f>IF(K3498&lt;&gt;"是",0,IF(税费设置!$B$6="是",E3498/(1+税费设置!$B$10),E3498))</f>
        <v>0</v>
      </c>
      <c r="Q3498" s="8">
        <f>IF(K3498&lt;&gt;"是",0,P3498*税费设置!$B$8)</f>
        <v>0</v>
      </c>
      <c r="R3498" s="8">
        <f>IF(K3498&lt;&gt;"是",0,P3498*税费设置!$B$9)</f>
        <v>0</v>
      </c>
      <c r="S3498" s="8">
        <f t="shared" si="384"/>
        <v>0</v>
      </c>
    </row>
    <row r="3499" spans="1:19" ht="13.9">
      <c r="A3499" s="6" t="str">
        <f>IF(总支出!A3499="","",总支出!A3499)</f>
        <v/>
      </c>
      <c r="B3499" s="7" t="str">
        <f>IF(总支出!B3499="","",总支出!B3499)</f>
        <v/>
      </c>
      <c r="C3499" s="6" t="str">
        <f t="shared" si="378"/>
        <v/>
      </c>
      <c r="D3499" s="6" t="str">
        <f>IF(总支出!C3499="","",总支出!C3499)</f>
        <v/>
      </c>
      <c r="E3499" s="8" t="str">
        <f>IF(总支出!D3499="","",总支出!D3499)</f>
        <v/>
      </c>
      <c r="F3499" s="6" t="str">
        <f>IF(总支出!E3499="","",总支出!E3499)</f>
        <v/>
      </c>
      <c r="G3499" s="6" t="str">
        <f>IF(总支出!H3499="","",总支出!H3499)</f>
        <v/>
      </c>
      <c r="H3499" s="6" t="str">
        <f>IF(总支出!I3499="","自动",总支出!I3499)</f>
        <v>自动</v>
      </c>
      <c r="I3499" s="6" t="str">
        <f>IF(F3499="","",IFERROR(VLOOKUP(F3499,税费设置!$A$15:$B$27,2,FALSE),"含税不明"))</f>
        <v/>
      </c>
      <c r="J3499" s="6" t="str">
        <f t="shared" si="379"/>
        <v/>
      </c>
      <c r="K3499" s="6" t="str">
        <f>IF(AND(税费设置!$B$5="是",G3499="个人支出",J3499="应税"),"是","否")</f>
        <v>否</v>
      </c>
      <c r="L3499" s="8">
        <f t="shared" si="380"/>
        <v>0</v>
      </c>
      <c r="M3499" s="8">
        <f t="shared" si="381"/>
        <v>0</v>
      </c>
      <c r="N3499" s="8">
        <f t="shared" si="382"/>
        <v>0</v>
      </c>
      <c r="O3499" s="8">
        <f t="shared" si="383"/>
        <v>0</v>
      </c>
      <c r="P3499" s="8">
        <f>IF(K3499&lt;&gt;"是",0,IF(税费设置!$B$6="是",E3499/(1+税费设置!$B$10),E3499))</f>
        <v>0</v>
      </c>
      <c r="Q3499" s="8">
        <f>IF(K3499&lt;&gt;"是",0,P3499*税费设置!$B$8)</f>
        <v>0</v>
      </c>
      <c r="R3499" s="8">
        <f>IF(K3499&lt;&gt;"是",0,P3499*税费设置!$B$9)</f>
        <v>0</v>
      </c>
      <c r="S3499" s="8">
        <f t="shared" si="384"/>
        <v>0</v>
      </c>
    </row>
    <row r="3500" spans="1:19" ht="13.9">
      <c r="A3500" s="6" t="str">
        <f>IF(总支出!A3500="","",总支出!A3500)</f>
        <v/>
      </c>
      <c r="B3500" s="7" t="str">
        <f>IF(总支出!B3500="","",总支出!B3500)</f>
        <v/>
      </c>
      <c r="C3500" s="6" t="str">
        <f t="shared" si="378"/>
        <v/>
      </c>
      <c r="D3500" s="6" t="str">
        <f>IF(总支出!C3500="","",总支出!C3500)</f>
        <v/>
      </c>
      <c r="E3500" s="8" t="str">
        <f>IF(总支出!D3500="","",总支出!D3500)</f>
        <v/>
      </c>
      <c r="F3500" s="6" t="str">
        <f>IF(总支出!E3500="","",总支出!E3500)</f>
        <v/>
      </c>
      <c r="G3500" s="6" t="str">
        <f>IF(总支出!H3500="","",总支出!H3500)</f>
        <v/>
      </c>
      <c r="H3500" s="6" t="str">
        <f>IF(总支出!I3500="","自动",总支出!I3500)</f>
        <v>自动</v>
      </c>
      <c r="I3500" s="6" t="str">
        <f>IF(F3500="","",IFERROR(VLOOKUP(F3500,税费设置!$A$15:$B$27,2,FALSE),"含税不明"))</f>
        <v/>
      </c>
      <c r="J3500" s="6" t="str">
        <f t="shared" si="379"/>
        <v/>
      </c>
      <c r="K3500" s="6" t="str">
        <f>IF(AND(税费设置!$B$5="是",G3500="个人支出",J3500="应税"),"是","否")</f>
        <v>否</v>
      </c>
      <c r="L3500" s="8">
        <f t="shared" si="380"/>
        <v>0</v>
      </c>
      <c r="M3500" s="8">
        <f t="shared" si="381"/>
        <v>0</v>
      </c>
      <c r="N3500" s="8">
        <f t="shared" si="382"/>
        <v>0</v>
      </c>
      <c r="O3500" s="8">
        <f t="shared" si="383"/>
        <v>0</v>
      </c>
      <c r="P3500" s="8">
        <f>IF(K3500&lt;&gt;"是",0,IF(税费设置!$B$6="是",E3500/(1+税费设置!$B$10),E3500))</f>
        <v>0</v>
      </c>
      <c r="Q3500" s="8">
        <f>IF(K3500&lt;&gt;"是",0,P3500*税费设置!$B$8)</f>
        <v>0</v>
      </c>
      <c r="R3500" s="8">
        <f>IF(K3500&lt;&gt;"是",0,P3500*税费设置!$B$9)</f>
        <v>0</v>
      </c>
      <c r="S3500" s="8">
        <f t="shared" si="384"/>
        <v>0</v>
      </c>
    </row>
    <row r="3501" spans="1:19" ht="13.9">
      <c r="A3501" s="6" t="str">
        <f>IF(总支出!A3501="","",总支出!A3501)</f>
        <v/>
      </c>
      <c r="B3501" s="7" t="str">
        <f>IF(总支出!B3501="","",总支出!B3501)</f>
        <v/>
      </c>
      <c r="C3501" s="6" t="str">
        <f t="shared" si="378"/>
        <v/>
      </c>
      <c r="D3501" s="6" t="str">
        <f>IF(总支出!C3501="","",总支出!C3501)</f>
        <v/>
      </c>
      <c r="E3501" s="8" t="str">
        <f>IF(总支出!D3501="","",总支出!D3501)</f>
        <v/>
      </c>
      <c r="F3501" s="6" t="str">
        <f>IF(总支出!E3501="","",总支出!E3501)</f>
        <v/>
      </c>
      <c r="G3501" s="6" t="str">
        <f>IF(总支出!H3501="","",总支出!H3501)</f>
        <v/>
      </c>
      <c r="H3501" s="6" t="str">
        <f>IF(总支出!I3501="","自动",总支出!I3501)</f>
        <v>自动</v>
      </c>
      <c r="I3501" s="6" t="str">
        <f>IF(F3501="","",IFERROR(VLOOKUP(F3501,税费设置!$A$15:$B$27,2,FALSE),"含税不明"))</f>
        <v/>
      </c>
      <c r="J3501" s="6" t="str">
        <f t="shared" si="379"/>
        <v/>
      </c>
      <c r="K3501" s="6" t="str">
        <f>IF(AND(税费设置!$B$5="是",G3501="个人支出",J3501="应税"),"是","否")</f>
        <v>否</v>
      </c>
      <c r="L3501" s="8">
        <f t="shared" si="380"/>
        <v>0</v>
      </c>
      <c r="M3501" s="8">
        <f t="shared" si="381"/>
        <v>0</v>
      </c>
      <c r="N3501" s="8">
        <f t="shared" si="382"/>
        <v>0</v>
      </c>
      <c r="O3501" s="8">
        <f t="shared" si="383"/>
        <v>0</v>
      </c>
      <c r="P3501" s="8">
        <f>IF(K3501&lt;&gt;"是",0,IF(税费设置!$B$6="是",E3501/(1+税费设置!$B$10),E3501))</f>
        <v>0</v>
      </c>
      <c r="Q3501" s="8">
        <f>IF(K3501&lt;&gt;"是",0,P3501*税费设置!$B$8)</f>
        <v>0</v>
      </c>
      <c r="R3501" s="8">
        <f>IF(K3501&lt;&gt;"是",0,P3501*税费设置!$B$9)</f>
        <v>0</v>
      </c>
      <c r="S3501" s="8">
        <f t="shared" si="384"/>
        <v>0</v>
      </c>
    </row>
    <row r="3502" spans="1:19" ht="13.9">
      <c r="A3502" s="6" t="str">
        <f>IF(总支出!A3502="","",总支出!A3502)</f>
        <v/>
      </c>
      <c r="B3502" s="7" t="str">
        <f>IF(总支出!B3502="","",总支出!B3502)</f>
        <v/>
      </c>
      <c r="C3502" s="6" t="str">
        <f t="shared" si="378"/>
        <v/>
      </c>
      <c r="D3502" s="6" t="str">
        <f>IF(总支出!C3502="","",总支出!C3502)</f>
        <v/>
      </c>
      <c r="E3502" s="8" t="str">
        <f>IF(总支出!D3502="","",总支出!D3502)</f>
        <v/>
      </c>
      <c r="F3502" s="6" t="str">
        <f>IF(总支出!E3502="","",总支出!E3502)</f>
        <v/>
      </c>
      <c r="G3502" s="6" t="str">
        <f>IF(总支出!H3502="","",总支出!H3502)</f>
        <v/>
      </c>
      <c r="H3502" s="6" t="str">
        <f>IF(总支出!I3502="","自动",总支出!I3502)</f>
        <v>自动</v>
      </c>
      <c r="I3502" s="6" t="str">
        <f>IF(F3502="","",IFERROR(VLOOKUP(F3502,税费设置!$A$15:$B$27,2,FALSE),"含税不明"))</f>
        <v/>
      </c>
      <c r="J3502" s="6" t="str">
        <f t="shared" si="379"/>
        <v/>
      </c>
      <c r="K3502" s="6" t="str">
        <f>IF(AND(税费设置!$B$5="是",G3502="个人支出",J3502="应税"),"是","否")</f>
        <v>否</v>
      </c>
      <c r="L3502" s="8">
        <f t="shared" si="380"/>
        <v>0</v>
      </c>
      <c r="M3502" s="8">
        <f t="shared" si="381"/>
        <v>0</v>
      </c>
      <c r="N3502" s="8">
        <f t="shared" si="382"/>
        <v>0</v>
      </c>
      <c r="O3502" s="8">
        <f t="shared" si="383"/>
        <v>0</v>
      </c>
      <c r="P3502" s="8">
        <f>IF(K3502&lt;&gt;"是",0,IF(税费设置!$B$6="是",E3502/(1+税费设置!$B$10),E3502))</f>
        <v>0</v>
      </c>
      <c r="Q3502" s="8">
        <f>IF(K3502&lt;&gt;"是",0,P3502*税费设置!$B$8)</f>
        <v>0</v>
      </c>
      <c r="R3502" s="8">
        <f>IF(K3502&lt;&gt;"是",0,P3502*税费设置!$B$9)</f>
        <v>0</v>
      </c>
      <c r="S3502" s="8">
        <f t="shared" si="384"/>
        <v>0</v>
      </c>
    </row>
    <row r="3503" spans="1:19" ht="13.9">
      <c r="A3503" s="6" t="str">
        <f>IF(总支出!A3503="","",总支出!A3503)</f>
        <v/>
      </c>
      <c r="B3503" s="7" t="str">
        <f>IF(总支出!B3503="","",总支出!B3503)</f>
        <v/>
      </c>
      <c r="C3503" s="6" t="str">
        <f t="shared" si="378"/>
        <v/>
      </c>
      <c r="D3503" s="6" t="str">
        <f>IF(总支出!C3503="","",总支出!C3503)</f>
        <v/>
      </c>
      <c r="E3503" s="8" t="str">
        <f>IF(总支出!D3503="","",总支出!D3503)</f>
        <v/>
      </c>
      <c r="F3503" s="6" t="str">
        <f>IF(总支出!E3503="","",总支出!E3503)</f>
        <v/>
      </c>
      <c r="G3503" s="6" t="str">
        <f>IF(总支出!H3503="","",总支出!H3503)</f>
        <v/>
      </c>
      <c r="H3503" s="6" t="str">
        <f>IF(总支出!I3503="","自动",总支出!I3503)</f>
        <v>自动</v>
      </c>
      <c r="I3503" s="6" t="str">
        <f>IF(F3503="","",IFERROR(VLOOKUP(F3503,税费设置!$A$15:$B$27,2,FALSE),"含税不明"))</f>
        <v/>
      </c>
      <c r="J3503" s="6" t="str">
        <f t="shared" si="379"/>
        <v/>
      </c>
      <c r="K3503" s="6" t="str">
        <f>IF(AND(税费设置!$B$5="是",G3503="个人支出",J3503="应税"),"是","否")</f>
        <v>否</v>
      </c>
      <c r="L3503" s="8">
        <f t="shared" si="380"/>
        <v>0</v>
      </c>
      <c r="M3503" s="8">
        <f t="shared" si="381"/>
        <v>0</v>
      </c>
      <c r="N3503" s="8">
        <f t="shared" si="382"/>
        <v>0</v>
      </c>
      <c r="O3503" s="8">
        <f t="shared" si="383"/>
        <v>0</v>
      </c>
      <c r="P3503" s="8">
        <f>IF(K3503&lt;&gt;"是",0,IF(税费设置!$B$6="是",E3503/(1+税费设置!$B$10),E3503))</f>
        <v>0</v>
      </c>
      <c r="Q3503" s="8">
        <f>IF(K3503&lt;&gt;"是",0,P3503*税费设置!$B$8)</f>
        <v>0</v>
      </c>
      <c r="R3503" s="8">
        <f>IF(K3503&lt;&gt;"是",0,P3503*税费设置!$B$9)</f>
        <v>0</v>
      </c>
      <c r="S3503" s="8">
        <f t="shared" si="384"/>
        <v>0</v>
      </c>
    </row>
    <row r="3504" spans="1:19" ht="13.9">
      <c r="A3504" s="6" t="str">
        <f>IF(总支出!A3504="","",总支出!A3504)</f>
        <v/>
      </c>
      <c r="B3504" s="7" t="str">
        <f>IF(总支出!B3504="","",总支出!B3504)</f>
        <v/>
      </c>
      <c r="C3504" s="6" t="str">
        <f t="shared" si="378"/>
        <v/>
      </c>
      <c r="D3504" s="6" t="str">
        <f>IF(总支出!C3504="","",总支出!C3504)</f>
        <v/>
      </c>
      <c r="E3504" s="8" t="str">
        <f>IF(总支出!D3504="","",总支出!D3504)</f>
        <v/>
      </c>
      <c r="F3504" s="6" t="str">
        <f>IF(总支出!E3504="","",总支出!E3504)</f>
        <v/>
      </c>
      <c r="G3504" s="6" t="str">
        <f>IF(总支出!H3504="","",总支出!H3504)</f>
        <v/>
      </c>
      <c r="H3504" s="6" t="str">
        <f>IF(总支出!I3504="","自动",总支出!I3504)</f>
        <v>自动</v>
      </c>
      <c r="I3504" s="6" t="str">
        <f>IF(F3504="","",IFERROR(VLOOKUP(F3504,税费设置!$A$15:$B$27,2,FALSE),"含税不明"))</f>
        <v/>
      </c>
      <c r="J3504" s="6" t="str">
        <f t="shared" si="379"/>
        <v/>
      </c>
      <c r="K3504" s="6" t="str">
        <f>IF(AND(税费设置!$B$5="是",G3504="个人支出",J3504="应税"),"是","否")</f>
        <v>否</v>
      </c>
      <c r="L3504" s="8">
        <f t="shared" si="380"/>
        <v>0</v>
      </c>
      <c r="M3504" s="8">
        <f t="shared" si="381"/>
        <v>0</v>
      </c>
      <c r="N3504" s="8">
        <f t="shared" si="382"/>
        <v>0</v>
      </c>
      <c r="O3504" s="8">
        <f t="shared" si="383"/>
        <v>0</v>
      </c>
      <c r="P3504" s="8">
        <f>IF(K3504&lt;&gt;"是",0,IF(税费设置!$B$6="是",E3504/(1+税费设置!$B$10),E3504))</f>
        <v>0</v>
      </c>
      <c r="Q3504" s="8">
        <f>IF(K3504&lt;&gt;"是",0,P3504*税费设置!$B$8)</f>
        <v>0</v>
      </c>
      <c r="R3504" s="8">
        <f>IF(K3504&lt;&gt;"是",0,P3504*税费设置!$B$9)</f>
        <v>0</v>
      </c>
      <c r="S3504" s="8">
        <f t="shared" si="384"/>
        <v>0</v>
      </c>
    </row>
    <row r="3505" spans="1:19" ht="13.9">
      <c r="A3505" s="6" t="str">
        <f>IF(总支出!A3505="","",总支出!A3505)</f>
        <v/>
      </c>
      <c r="B3505" s="7" t="str">
        <f>IF(总支出!B3505="","",总支出!B3505)</f>
        <v/>
      </c>
      <c r="C3505" s="6" t="str">
        <f t="shared" si="378"/>
        <v/>
      </c>
      <c r="D3505" s="6" t="str">
        <f>IF(总支出!C3505="","",总支出!C3505)</f>
        <v/>
      </c>
      <c r="E3505" s="8" t="str">
        <f>IF(总支出!D3505="","",总支出!D3505)</f>
        <v/>
      </c>
      <c r="F3505" s="6" t="str">
        <f>IF(总支出!E3505="","",总支出!E3505)</f>
        <v/>
      </c>
      <c r="G3505" s="6" t="str">
        <f>IF(总支出!H3505="","",总支出!H3505)</f>
        <v/>
      </c>
      <c r="H3505" s="6" t="str">
        <f>IF(总支出!I3505="","自动",总支出!I3505)</f>
        <v>自动</v>
      </c>
      <c r="I3505" s="6" t="str">
        <f>IF(F3505="","",IFERROR(VLOOKUP(F3505,税费设置!$A$15:$B$27,2,FALSE),"含税不明"))</f>
        <v/>
      </c>
      <c r="J3505" s="6" t="str">
        <f t="shared" si="379"/>
        <v/>
      </c>
      <c r="K3505" s="6" t="str">
        <f>IF(AND(税费设置!$B$5="是",G3505="个人支出",J3505="应税"),"是","否")</f>
        <v>否</v>
      </c>
      <c r="L3505" s="8">
        <f t="shared" si="380"/>
        <v>0</v>
      </c>
      <c r="M3505" s="8">
        <f t="shared" si="381"/>
        <v>0</v>
      </c>
      <c r="N3505" s="8">
        <f t="shared" si="382"/>
        <v>0</v>
      </c>
      <c r="O3505" s="8">
        <f t="shared" si="383"/>
        <v>0</v>
      </c>
      <c r="P3505" s="8">
        <f>IF(K3505&lt;&gt;"是",0,IF(税费设置!$B$6="是",E3505/(1+税费设置!$B$10),E3505))</f>
        <v>0</v>
      </c>
      <c r="Q3505" s="8">
        <f>IF(K3505&lt;&gt;"是",0,P3505*税费设置!$B$8)</f>
        <v>0</v>
      </c>
      <c r="R3505" s="8">
        <f>IF(K3505&lt;&gt;"是",0,P3505*税费设置!$B$9)</f>
        <v>0</v>
      </c>
      <c r="S3505" s="8">
        <f t="shared" si="384"/>
        <v>0</v>
      </c>
    </row>
    <row r="3506" spans="1:19" ht="13.9">
      <c r="A3506" s="6" t="str">
        <f>IF(总支出!A3506="","",总支出!A3506)</f>
        <v/>
      </c>
      <c r="B3506" s="7" t="str">
        <f>IF(总支出!B3506="","",总支出!B3506)</f>
        <v/>
      </c>
      <c r="C3506" s="6" t="str">
        <f t="shared" si="378"/>
        <v/>
      </c>
      <c r="D3506" s="6" t="str">
        <f>IF(总支出!C3506="","",总支出!C3506)</f>
        <v/>
      </c>
      <c r="E3506" s="8" t="str">
        <f>IF(总支出!D3506="","",总支出!D3506)</f>
        <v/>
      </c>
      <c r="F3506" s="6" t="str">
        <f>IF(总支出!E3506="","",总支出!E3506)</f>
        <v/>
      </c>
      <c r="G3506" s="6" t="str">
        <f>IF(总支出!H3506="","",总支出!H3506)</f>
        <v/>
      </c>
      <c r="H3506" s="6" t="str">
        <f>IF(总支出!I3506="","自动",总支出!I3506)</f>
        <v>自动</v>
      </c>
      <c r="I3506" s="6" t="str">
        <f>IF(F3506="","",IFERROR(VLOOKUP(F3506,税费设置!$A$15:$B$27,2,FALSE),"含税不明"))</f>
        <v/>
      </c>
      <c r="J3506" s="6" t="str">
        <f t="shared" si="379"/>
        <v/>
      </c>
      <c r="K3506" s="6" t="str">
        <f>IF(AND(税费设置!$B$5="是",G3506="个人支出",J3506="应税"),"是","否")</f>
        <v>否</v>
      </c>
      <c r="L3506" s="8">
        <f t="shared" si="380"/>
        <v>0</v>
      </c>
      <c r="M3506" s="8">
        <f t="shared" si="381"/>
        <v>0</v>
      </c>
      <c r="N3506" s="8">
        <f t="shared" si="382"/>
        <v>0</v>
      </c>
      <c r="O3506" s="8">
        <f t="shared" si="383"/>
        <v>0</v>
      </c>
      <c r="P3506" s="8">
        <f>IF(K3506&lt;&gt;"是",0,IF(税费设置!$B$6="是",E3506/(1+税费设置!$B$10),E3506))</f>
        <v>0</v>
      </c>
      <c r="Q3506" s="8">
        <f>IF(K3506&lt;&gt;"是",0,P3506*税费设置!$B$8)</f>
        <v>0</v>
      </c>
      <c r="R3506" s="8">
        <f>IF(K3506&lt;&gt;"是",0,P3506*税费设置!$B$9)</f>
        <v>0</v>
      </c>
      <c r="S3506" s="8">
        <f t="shared" si="384"/>
        <v>0</v>
      </c>
    </row>
    <row r="3507" spans="1:19" ht="13.9">
      <c r="A3507" s="6" t="str">
        <f>IF(总支出!A3507="","",总支出!A3507)</f>
        <v/>
      </c>
      <c r="B3507" s="7" t="str">
        <f>IF(总支出!B3507="","",总支出!B3507)</f>
        <v/>
      </c>
      <c r="C3507" s="6" t="str">
        <f t="shared" si="378"/>
        <v/>
      </c>
      <c r="D3507" s="6" t="str">
        <f>IF(总支出!C3507="","",总支出!C3507)</f>
        <v/>
      </c>
      <c r="E3507" s="8" t="str">
        <f>IF(总支出!D3507="","",总支出!D3507)</f>
        <v/>
      </c>
      <c r="F3507" s="6" t="str">
        <f>IF(总支出!E3507="","",总支出!E3507)</f>
        <v/>
      </c>
      <c r="G3507" s="6" t="str">
        <f>IF(总支出!H3507="","",总支出!H3507)</f>
        <v/>
      </c>
      <c r="H3507" s="6" t="str">
        <f>IF(总支出!I3507="","自动",总支出!I3507)</f>
        <v>自动</v>
      </c>
      <c r="I3507" s="6" t="str">
        <f>IF(F3507="","",IFERROR(VLOOKUP(F3507,税费设置!$A$15:$B$27,2,FALSE),"含税不明"))</f>
        <v/>
      </c>
      <c r="J3507" s="6" t="str">
        <f t="shared" si="379"/>
        <v/>
      </c>
      <c r="K3507" s="6" t="str">
        <f>IF(AND(税费设置!$B$5="是",G3507="个人支出",J3507="应税"),"是","否")</f>
        <v>否</v>
      </c>
      <c r="L3507" s="8">
        <f t="shared" si="380"/>
        <v>0</v>
      </c>
      <c r="M3507" s="8">
        <f t="shared" si="381"/>
        <v>0</v>
      </c>
      <c r="N3507" s="8">
        <f t="shared" si="382"/>
        <v>0</v>
      </c>
      <c r="O3507" s="8">
        <f t="shared" si="383"/>
        <v>0</v>
      </c>
      <c r="P3507" s="8">
        <f>IF(K3507&lt;&gt;"是",0,IF(税费设置!$B$6="是",E3507/(1+税费设置!$B$10),E3507))</f>
        <v>0</v>
      </c>
      <c r="Q3507" s="8">
        <f>IF(K3507&lt;&gt;"是",0,P3507*税费设置!$B$8)</f>
        <v>0</v>
      </c>
      <c r="R3507" s="8">
        <f>IF(K3507&lt;&gt;"是",0,P3507*税费设置!$B$9)</f>
        <v>0</v>
      </c>
      <c r="S3507" s="8">
        <f t="shared" si="384"/>
        <v>0</v>
      </c>
    </row>
    <row r="3508" spans="1:19" ht="13.9">
      <c r="A3508" s="6" t="str">
        <f>IF(总支出!A3508="","",总支出!A3508)</f>
        <v/>
      </c>
      <c r="B3508" s="7" t="str">
        <f>IF(总支出!B3508="","",总支出!B3508)</f>
        <v/>
      </c>
      <c r="C3508" s="6" t="str">
        <f t="shared" si="378"/>
        <v/>
      </c>
      <c r="D3508" s="6" t="str">
        <f>IF(总支出!C3508="","",总支出!C3508)</f>
        <v/>
      </c>
      <c r="E3508" s="8" t="str">
        <f>IF(总支出!D3508="","",总支出!D3508)</f>
        <v/>
      </c>
      <c r="F3508" s="6" t="str">
        <f>IF(总支出!E3508="","",总支出!E3508)</f>
        <v/>
      </c>
      <c r="G3508" s="6" t="str">
        <f>IF(总支出!H3508="","",总支出!H3508)</f>
        <v/>
      </c>
      <c r="H3508" s="6" t="str">
        <f>IF(总支出!I3508="","自动",总支出!I3508)</f>
        <v>自动</v>
      </c>
      <c r="I3508" s="6" t="str">
        <f>IF(F3508="","",IFERROR(VLOOKUP(F3508,税费设置!$A$15:$B$27,2,FALSE),"含税不明"))</f>
        <v/>
      </c>
      <c r="J3508" s="6" t="str">
        <f t="shared" si="379"/>
        <v/>
      </c>
      <c r="K3508" s="6" t="str">
        <f>IF(AND(税费设置!$B$5="是",G3508="个人支出",J3508="应税"),"是","否")</f>
        <v>否</v>
      </c>
      <c r="L3508" s="8">
        <f t="shared" si="380"/>
        <v>0</v>
      </c>
      <c r="M3508" s="8">
        <f t="shared" si="381"/>
        <v>0</v>
      </c>
      <c r="N3508" s="8">
        <f t="shared" si="382"/>
        <v>0</v>
      </c>
      <c r="O3508" s="8">
        <f t="shared" si="383"/>
        <v>0</v>
      </c>
      <c r="P3508" s="8">
        <f>IF(K3508&lt;&gt;"是",0,IF(税费设置!$B$6="是",E3508/(1+税费设置!$B$10),E3508))</f>
        <v>0</v>
      </c>
      <c r="Q3508" s="8">
        <f>IF(K3508&lt;&gt;"是",0,P3508*税费设置!$B$8)</f>
        <v>0</v>
      </c>
      <c r="R3508" s="8">
        <f>IF(K3508&lt;&gt;"是",0,P3508*税费设置!$B$9)</f>
        <v>0</v>
      </c>
      <c r="S3508" s="8">
        <f t="shared" si="384"/>
        <v>0</v>
      </c>
    </row>
    <row r="3509" spans="1:19" ht="13.9">
      <c r="A3509" s="6" t="str">
        <f>IF(总支出!A3509="","",总支出!A3509)</f>
        <v/>
      </c>
      <c r="B3509" s="7" t="str">
        <f>IF(总支出!B3509="","",总支出!B3509)</f>
        <v/>
      </c>
      <c r="C3509" s="6" t="str">
        <f t="shared" si="378"/>
        <v/>
      </c>
      <c r="D3509" s="6" t="str">
        <f>IF(总支出!C3509="","",总支出!C3509)</f>
        <v/>
      </c>
      <c r="E3509" s="8" t="str">
        <f>IF(总支出!D3509="","",总支出!D3509)</f>
        <v/>
      </c>
      <c r="F3509" s="6" t="str">
        <f>IF(总支出!E3509="","",总支出!E3509)</f>
        <v/>
      </c>
      <c r="G3509" s="6" t="str">
        <f>IF(总支出!H3509="","",总支出!H3509)</f>
        <v/>
      </c>
      <c r="H3509" s="6" t="str">
        <f>IF(总支出!I3509="","自动",总支出!I3509)</f>
        <v>自动</v>
      </c>
      <c r="I3509" s="6" t="str">
        <f>IF(F3509="","",IFERROR(VLOOKUP(F3509,税费设置!$A$15:$B$27,2,FALSE),"含税不明"))</f>
        <v/>
      </c>
      <c r="J3509" s="6" t="str">
        <f t="shared" si="379"/>
        <v/>
      </c>
      <c r="K3509" s="6" t="str">
        <f>IF(AND(税费设置!$B$5="是",G3509="个人支出",J3509="应税"),"是","否")</f>
        <v>否</v>
      </c>
      <c r="L3509" s="8">
        <f t="shared" si="380"/>
        <v>0</v>
      </c>
      <c r="M3509" s="8">
        <f t="shared" si="381"/>
        <v>0</v>
      </c>
      <c r="N3509" s="8">
        <f t="shared" si="382"/>
        <v>0</v>
      </c>
      <c r="O3509" s="8">
        <f t="shared" si="383"/>
        <v>0</v>
      </c>
      <c r="P3509" s="8">
        <f>IF(K3509&lt;&gt;"是",0,IF(税费设置!$B$6="是",E3509/(1+税费设置!$B$10),E3509))</f>
        <v>0</v>
      </c>
      <c r="Q3509" s="8">
        <f>IF(K3509&lt;&gt;"是",0,P3509*税费设置!$B$8)</f>
        <v>0</v>
      </c>
      <c r="R3509" s="8">
        <f>IF(K3509&lt;&gt;"是",0,P3509*税费设置!$B$9)</f>
        <v>0</v>
      </c>
      <c r="S3509" s="8">
        <f t="shared" si="384"/>
        <v>0</v>
      </c>
    </row>
    <row r="3510" spans="1:19" ht="13.9">
      <c r="A3510" s="6" t="str">
        <f>IF(总支出!A3510="","",总支出!A3510)</f>
        <v/>
      </c>
      <c r="B3510" s="7" t="str">
        <f>IF(总支出!B3510="","",总支出!B3510)</f>
        <v/>
      </c>
      <c r="C3510" s="6" t="str">
        <f t="shared" si="378"/>
        <v/>
      </c>
      <c r="D3510" s="6" t="str">
        <f>IF(总支出!C3510="","",总支出!C3510)</f>
        <v/>
      </c>
      <c r="E3510" s="8" t="str">
        <f>IF(总支出!D3510="","",总支出!D3510)</f>
        <v/>
      </c>
      <c r="F3510" s="6" t="str">
        <f>IF(总支出!E3510="","",总支出!E3510)</f>
        <v/>
      </c>
      <c r="G3510" s="6" t="str">
        <f>IF(总支出!H3510="","",总支出!H3510)</f>
        <v/>
      </c>
      <c r="H3510" s="6" t="str">
        <f>IF(总支出!I3510="","自动",总支出!I3510)</f>
        <v>自动</v>
      </c>
      <c r="I3510" s="6" t="str">
        <f>IF(F3510="","",IFERROR(VLOOKUP(F3510,税费设置!$A$15:$B$27,2,FALSE),"含税不明"))</f>
        <v/>
      </c>
      <c r="J3510" s="6" t="str">
        <f t="shared" si="379"/>
        <v/>
      </c>
      <c r="K3510" s="6" t="str">
        <f>IF(AND(税费设置!$B$5="是",G3510="个人支出",J3510="应税"),"是","否")</f>
        <v>否</v>
      </c>
      <c r="L3510" s="8">
        <f t="shared" si="380"/>
        <v>0</v>
      </c>
      <c r="M3510" s="8">
        <f t="shared" si="381"/>
        <v>0</v>
      </c>
      <c r="N3510" s="8">
        <f t="shared" si="382"/>
        <v>0</v>
      </c>
      <c r="O3510" s="8">
        <f t="shared" si="383"/>
        <v>0</v>
      </c>
      <c r="P3510" s="8">
        <f>IF(K3510&lt;&gt;"是",0,IF(税费设置!$B$6="是",E3510/(1+税费设置!$B$10),E3510))</f>
        <v>0</v>
      </c>
      <c r="Q3510" s="8">
        <f>IF(K3510&lt;&gt;"是",0,P3510*税费设置!$B$8)</f>
        <v>0</v>
      </c>
      <c r="R3510" s="8">
        <f>IF(K3510&lt;&gt;"是",0,P3510*税费设置!$B$9)</f>
        <v>0</v>
      </c>
      <c r="S3510" s="8">
        <f t="shared" si="384"/>
        <v>0</v>
      </c>
    </row>
    <row r="3511" spans="1:19" ht="13.9">
      <c r="A3511" s="6" t="str">
        <f>IF(总支出!A3511="","",总支出!A3511)</f>
        <v/>
      </c>
      <c r="B3511" s="7" t="str">
        <f>IF(总支出!B3511="","",总支出!B3511)</f>
        <v/>
      </c>
      <c r="C3511" s="6" t="str">
        <f t="shared" si="378"/>
        <v/>
      </c>
      <c r="D3511" s="6" t="str">
        <f>IF(总支出!C3511="","",总支出!C3511)</f>
        <v/>
      </c>
      <c r="E3511" s="8" t="str">
        <f>IF(总支出!D3511="","",总支出!D3511)</f>
        <v/>
      </c>
      <c r="F3511" s="6" t="str">
        <f>IF(总支出!E3511="","",总支出!E3511)</f>
        <v/>
      </c>
      <c r="G3511" s="6" t="str">
        <f>IF(总支出!H3511="","",总支出!H3511)</f>
        <v/>
      </c>
      <c r="H3511" s="6" t="str">
        <f>IF(总支出!I3511="","自动",总支出!I3511)</f>
        <v>自动</v>
      </c>
      <c r="I3511" s="6" t="str">
        <f>IF(F3511="","",IFERROR(VLOOKUP(F3511,税费设置!$A$15:$B$27,2,FALSE),"含税不明"))</f>
        <v/>
      </c>
      <c r="J3511" s="6" t="str">
        <f t="shared" si="379"/>
        <v/>
      </c>
      <c r="K3511" s="6" t="str">
        <f>IF(AND(税费设置!$B$5="是",G3511="个人支出",J3511="应税"),"是","否")</f>
        <v>否</v>
      </c>
      <c r="L3511" s="8">
        <f t="shared" si="380"/>
        <v>0</v>
      </c>
      <c r="M3511" s="8">
        <f t="shared" si="381"/>
        <v>0</v>
      </c>
      <c r="N3511" s="8">
        <f t="shared" si="382"/>
        <v>0</v>
      </c>
      <c r="O3511" s="8">
        <f t="shared" si="383"/>
        <v>0</v>
      </c>
      <c r="P3511" s="8">
        <f>IF(K3511&lt;&gt;"是",0,IF(税费设置!$B$6="是",E3511/(1+税费设置!$B$10),E3511))</f>
        <v>0</v>
      </c>
      <c r="Q3511" s="8">
        <f>IF(K3511&lt;&gt;"是",0,P3511*税费设置!$B$8)</f>
        <v>0</v>
      </c>
      <c r="R3511" s="8">
        <f>IF(K3511&lt;&gt;"是",0,P3511*税费设置!$B$9)</f>
        <v>0</v>
      </c>
      <c r="S3511" s="8">
        <f t="shared" si="384"/>
        <v>0</v>
      </c>
    </row>
    <row r="3512" spans="1:19" ht="13.9">
      <c r="A3512" s="6" t="str">
        <f>IF(总支出!A3512="","",总支出!A3512)</f>
        <v/>
      </c>
      <c r="B3512" s="7" t="str">
        <f>IF(总支出!B3512="","",总支出!B3512)</f>
        <v/>
      </c>
      <c r="C3512" s="6" t="str">
        <f t="shared" si="378"/>
        <v/>
      </c>
      <c r="D3512" s="6" t="str">
        <f>IF(总支出!C3512="","",总支出!C3512)</f>
        <v/>
      </c>
      <c r="E3512" s="8" t="str">
        <f>IF(总支出!D3512="","",总支出!D3512)</f>
        <v/>
      </c>
      <c r="F3512" s="6" t="str">
        <f>IF(总支出!E3512="","",总支出!E3512)</f>
        <v/>
      </c>
      <c r="G3512" s="6" t="str">
        <f>IF(总支出!H3512="","",总支出!H3512)</f>
        <v/>
      </c>
      <c r="H3512" s="6" t="str">
        <f>IF(总支出!I3512="","自动",总支出!I3512)</f>
        <v>自动</v>
      </c>
      <c r="I3512" s="6" t="str">
        <f>IF(F3512="","",IFERROR(VLOOKUP(F3512,税费设置!$A$15:$B$27,2,FALSE),"含税不明"))</f>
        <v/>
      </c>
      <c r="J3512" s="6" t="str">
        <f t="shared" si="379"/>
        <v/>
      </c>
      <c r="K3512" s="6" t="str">
        <f>IF(AND(税费设置!$B$5="是",G3512="个人支出",J3512="应税"),"是","否")</f>
        <v>否</v>
      </c>
      <c r="L3512" s="8">
        <f t="shared" si="380"/>
        <v>0</v>
      </c>
      <c r="M3512" s="8">
        <f t="shared" si="381"/>
        <v>0</v>
      </c>
      <c r="N3512" s="8">
        <f t="shared" si="382"/>
        <v>0</v>
      </c>
      <c r="O3512" s="8">
        <f t="shared" si="383"/>
        <v>0</v>
      </c>
      <c r="P3512" s="8">
        <f>IF(K3512&lt;&gt;"是",0,IF(税费设置!$B$6="是",E3512/(1+税费设置!$B$10),E3512))</f>
        <v>0</v>
      </c>
      <c r="Q3512" s="8">
        <f>IF(K3512&lt;&gt;"是",0,P3512*税费设置!$B$8)</f>
        <v>0</v>
      </c>
      <c r="R3512" s="8">
        <f>IF(K3512&lt;&gt;"是",0,P3512*税费设置!$B$9)</f>
        <v>0</v>
      </c>
      <c r="S3512" s="8">
        <f t="shared" si="384"/>
        <v>0</v>
      </c>
    </row>
    <row r="3513" spans="1:19" ht="13.9">
      <c r="A3513" s="6" t="str">
        <f>IF(总支出!A3513="","",总支出!A3513)</f>
        <v/>
      </c>
      <c r="B3513" s="7" t="str">
        <f>IF(总支出!B3513="","",总支出!B3513)</f>
        <v/>
      </c>
      <c r="C3513" s="6" t="str">
        <f t="shared" si="378"/>
        <v/>
      </c>
      <c r="D3513" s="6" t="str">
        <f>IF(总支出!C3513="","",总支出!C3513)</f>
        <v/>
      </c>
      <c r="E3513" s="8" t="str">
        <f>IF(总支出!D3513="","",总支出!D3513)</f>
        <v/>
      </c>
      <c r="F3513" s="6" t="str">
        <f>IF(总支出!E3513="","",总支出!E3513)</f>
        <v/>
      </c>
      <c r="G3513" s="6" t="str">
        <f>IF(总支出!H3513="","",总支出!H3513)</f>
        <v/>
      </c>
      <c r="H3513" s="6" t="str">
        <f>IF(总支出!I3513="","自动",总支出!I3513)</f>
        <v>自动</v>
      </c>
      <c r="I3513" s="6" t="str">
        <f>IF(F3513="","",IFERROR(VLOOKUP(F3513,税费设置!$A$15:$B$27,2,FALSE),"含税不明"))</f>
        <v/>
      </c>
      <c r="J3513" s="6" t="str">
        <f t="shared" si="379"/>
        <v/>
      </c>
      <c r="K3513" s="6" t="str">
        <f>IF(AND(税费设置!$B$5="是",G3513="个人支出",J3513="应税"),"是","否")</f>
        <v>否</v>
      </c>
      <c r="L3513" s="8">
        <f t="shared" si="380"/>
        <v>0</v>
      </c>
      <c r="M3513" s="8">
        <f t="shared" si="381"/>
        <v>0</v>
      </c>
      <c r="N3513" s="8">
        <f t="shared" si="382"/>
        <v>0</v>
      </c>
      <c r="O3513" s="8">
        <f t="shared" si="383"/>
        <v>0</v>
      </c>
      <c r="P3513" s="8">
        <f>IF(K3513&lt;&gt;"是",0,IF(税费设置!$B$6="是",E3513/(1+税费设置!$B$10),E3513))</f>
        <v>0</v>
      </c>
      <c r="Q3513" s="8">
        <f>IF(K3513&lt;&gt;"是",0,P3513*税费设置!$B$8)</f>
        <v>0</v>
      </c>
      <c r="R3513" s="8">
        <f>IF(K3513&lt;&gt;"是",0,P3513*税费设置!$B$9)</f>
        <v>0</v>
      </c>
      <c r="S3513" s="8">
        <f t="shared" si="384"/>
        <v>0</v>
      </c>
    </row>
    <row r="3514" spans="1:19" ht="13.9">
      <c r="A3514" s="6" t="str">
        <f>IF(总支出!A3514="","",总支出!A3514)</f>
        <v/>
      </c>
      <c r="B3514" s="7" t="str">
        <f>IF(总支出!B3514="","",总支出!B3514)</f>
        <v/>
      </c>
      <c r="C3514" s="6" t="str">
        <f t="shared" si="378"/>
        <v/>
      </c>
      <c r="D3514" s="6" t="str">
        <f>IF(总支出!C3514="","",总支出!C3514)</f>
        <v/>
      </c>
      <c r="E3514" s="8" t="str">
        <f>IF(总支出!D3514="","",总支出!D3514)</f>
        <v/>
      </c>
      <c r="F3514" s="6" t="str">
        <f>IF(总支出!E3514="","",总支出!E3514)</f>
        <v/>
      </c>
      <c r="G3514" s="6" t="str">
        <f>IF(总支出!H3514="","",总支出!H3514)</f>
        <v/>
      </c>
      <c r="H3514" s="6" t="str">
        <f>IF(总支出!I3514="","自动",总支出!I3514)</f>
        <v>自动</v>
      </c>
      <c r="I3514" s="6" t="str">
        <f>IF(F3514="","",IFERROR(VLOOKUP(F3514,税费设置!$A$15:$B$27,2,FALSE),"含税不明"))</f>
        <v/>
      </c>
      <c r="J3514" s="6" t="str">
        <f t="shared" si="379"/>
        <v/>
      </c>
      <c r="K3514" s="6" t="str">
        <f>IF(AND(税费设置!$B$5="是",G3514="个人支出",J3514="应税"),"是","否")</f>
        <v>否</v>
      </c>
      <c r="L3514" s="8">
        <f t="shared" si="380"/>
        <v>0</v>
      </c>
      <c r="M3514" s="8">
        <f t="shared" si="381"/>
        <v>0</v>
      </c>
      <c r="N3514" s="8">
        <f t="shared" si="382"/>
        <v>0</v>
      </c>
      <c r="O3514" s="8">
        <f t="shared" si="383"/>
        <v>0</v>
      </c>
      <c r="P3514" s="8">
        <f>IF(K3514&lt;&gt;"是",0,IF(税费设置!$B$6="是",E3514/(1+税费设置!$B$10),E3514))</f>
        <v>0</v>
      </c>
      <c r="Q3514" s="8">
        <f>IF(K3514&lt;&gt;"是",0,P3514*税费设置!$B$8)</f>
        <v>0</v>
      </c>
      <c r="R3514" s="8">
        <f>IF(K3514&lt;&gt;"是",0,P3514*税费设置!$B$9)</f>
        <v>0</v>
      </c>
      <c r="S3514" s="8">
        <f t="shared" si="384"/>
        <v>0</v>
      </c>
    </row>
    <row r="3515" spans="1:19" ht="13.9">
      <c r="A3515" s="6" t="str">
        <f>IF(总支出!A3515="","",总支出!A3515)</f>
        <v/>
      </c>
      <c r="B3515" s="7" t="str">
        <f>IF(总支出!B3515="","",总支出!B3515)</f>
        <v/>
      </c>
      <c r="C3515" s="6" t="str">
        <f t="shared" si="378"/>
        <v/>
      </c>
      <c r="D3515" s="6" t="str">
        <f>IF(总支出!C3515="","",总支出!C3515)</f>
        <v/>
      </c>
      <c r="E3515" s="8" t="str">
        <f>IF(总支出!D3515="","",总支出!D3515)</f>
        <v/>
      </c>
      <c r="F3515" s="6" t="str">
        <f>IF(总支出!E3515="","",总支出!E3515)</f>
        <v/>
      </c>
      <c r="G3515" s="6" t="str">
        <f>IF(总支出!H3515="","",总支出!H3515)</f>
        <v/>
      </c>
      <c r="H3515" s="6" t="str">
        <f>IF(总支出!I3515="","自动",总支出!I3515)</f>
        <v>自动</v>
      </c>
      <c r="I3515" s="6" t="str">
        <f>IF(F3515="","",IFERROR(VLOOKUP(F3515,税费设置!$A$15:$B$27,2,FALSE),"含税不明"))</f>
        <v/>
      </c>
      <c r="J3515" s="6" t="str">
        <f t="shared" si="379"/>
        <v/>
      </c>
      <c r="K3515" s="6" t="str">
        <f>IF(AND(税费设置!$B$5="是",G3515="个人支出",J3515="应税"),"是","否")</f>
        <v>否</v>
      </c>
      <c r="L3515" s="8">
        <f t="shared" si="380"/>
        <v>0</v>
      </c>
      <c r="M3515" s="8">
        <f t="shared" si="381"/>
        <v>0</v>
      </c>
      <c r="N3515" s="8">
        <f t="shared" si="382"/>
        <v>0</v>
      </c>
      <c r="O3515" s="8">
        <f t="shared" si="383"/>
        <v>0</v>
      </c>
      <c r="P3515" s="8">
        <f>IF(K3515&lt;&gt;"是",0,IF(税费设置!$B$6="是",E3515/(1+税费设置!$B$10),E3515))</f>
        <v>0</v>
      </c>
      <c r="Q3515" s="8">
        <f>IF(K3515&lt;&gt;"是",0,P3515*税费设置!$B$8)</f>
        <v>0</v>
      </c>
      <c r="R3515" s="8">
        <f>IF(K3515&lt;&gt;"是",0,P3515*税费设置!$B$9)</f>
        <v>0</v>
      </c>
      <c r="S3515" s="8">
        <f t="shared" si="384"/>
        <v>0</v>
      </c>
    </row>
    <row r="3516" spans="1:19" ht="13.9">
      <c r="A3516" s="6" t="str">
        <f>IF(总支出!A3516="","",总支出!A3516)</f>
        <v/>
      </c>
      <c r="B3516" s="7" t="str">
        <f>IF(总支出!B3516="","",总支出!B3516)</f>
        <v/>
      </c>
      <c r="C3516" s="6" t="str">
        <f t="shared" si="378"/>
        <v/>
      </c>
      <c r="D3516" s="6" t="str">
        <f>IF(总支出!C3516="","",总支出!C3516)</f>
        <v/>
      </c>
      <c r="E3516" s="8" t="str">
        <f>IF(总支出!D3516="","",总支出!D3516)</f>
        <v/>
      </c>
      <c r="F3516" s="6" t="str">
        <f>IF(总支出!E3516="","",总支出!E3516)</f>
        <v/>
      </c>
      <c r="G3516" s="6" t="str">
        <f>IF(总支出!H3516="","",总支出!H3516)</f>
        <v/>
      </c>
      <c r="H3516" s="6" t="str">
        <f>IF(总支出!I3516="","自动",总支出!I3516)</f>
        <v>自动</v>
      </c>
      <c r="I3516" s="6" t="str">
        <f>IF(F3516="","",IFERROR(VLOOKUP(F3516,税费设置!$A$15:$B$27,2,FALSE),"含税不明"))</f>
        <v/>
      </c>
      <c r="J3516" s="6" t="str">
        <f t="shared" si="379"/>
        <v/>
      </c>
      <c r="K3516" s="6" t="str">
        <f>IF(AND(税费设置!$B$5="是",G3516="个人支出",J3516="应税"),"是","否")</f>
        <v>否</v>
      </c>
      <c r="L3516" s="8">
        <f t="shared" si="380"/>
        <v>0</v>
      </c>
      <c r="M3516" s="8">
        <f t="shared" si="381"/>
        <v>0</v>
      </c>
      <c r="N3516" s="8">
        <f t="shared" si="382"/>
        <v>0</v>
      </c>
      <c r="O3516" s="8">
        <f t="shared" si="383"/>
        <v>0</v>
      </c>
      <c r="P3516" s="8">
        <f>IF(K3516&lt;&gt;"是",0,IF(税费设置!$B$6="是",E3516/(1+税费设置!$B$10),E3516))</f>
        <v>0</v>
      </c>
      <c r="Q3516" s="8">
        <f>IF(K3516&lt;&gt;"是",0,P3516*税费设置!$B$8)</f>
        <v>0</v>
      </c>
      <c r="R3516" s="8">
        <f>IF(K3516&lt;&gt;"是",0,P3516*税费设置!$B$9)</f>
        <v>0</v>
      </c>
      <c r="S3516" s="8">
        <f t="shared" si="384"/>
        <v>0</v>
      </c>
    </row>
    <row r="3517" spans="1:19" ht="13.9">
      <c r="A3517" s="6" t="str">
        <f>IF(总支出!A3517="","",总支出!A3517)</f>
        <v/>
      </c>
      <c r="B3517" s="7" t="str">
        <f>IF(总支出!B3517="","",总支出!B3517)</f>
        <v/>
      </c>
      <c r="C3517" s="6" t="str">
        <f t="shared" si="378"/>
        <v/>
      </c>
      <c r="D3517" s="6" t="str">
        <f>IF(总支出!C3517="","",总支出!C3517)</f>
        <v/>
      </c>
      <c r="E3517" s="8" t="str">
        <f>IF(总支出!D3517="","",总支出!D3517)</f>
        <v/>
      </c>
      <c r="F3517" s="6" t="str">
        <f>IF(总支出!E3517="","",总支出!E3517)</f>
        <v/>
      </c>
      <c r="G3517" s="6" t="str">
        <f>IF(总支出!H3517="","",总支出!H3517)</f>
        <v/>
      </c>
      <c r="H3517" s="6" t="str">
        <f>IF(总支出!I3517="","自动",总支出!I3517)</f>
        <v>自动</v>
      </c>
      <c r="I3517" s="6" t="str">
        <f>IF(F3517="","",IFERROR(VLOOKUP(F3517,税费设置!$A$15:$B$27,2,FALSE),"含税不明"))</f>
        <v/>
      </c>
      <c r="J3517" s="6" t="str">
        <f t="shared" si="379"/>
        <v/>
      </c>
      <c r="K3517" s="6" t="str">
        <f>IF(AND(税费设置!$B$5="是",G3517="个人支出",J3517="应税"),"是","否")</f>
        <v>否</v>
      </c>
      <c r="L3517" s="8">
        <f t="shared" si="380"/>
        <v>0</v>
      </c>
      <c r="M3517" s="8">
        <f t="shared" si="381"/>
        <v>0</v>
      </c>
      <c r="N3517" s="8">
        <f t="shared" si="382"/>
        <v>0</v>
      </c>
      <c r="O3517" s="8">
        <f t="shared" si="383"/>
        <v>0</v>
      </c>
      <c r="P3517" s="8">
        <f>IF(K3517&lt;&gt;"是",0,IF(税费设置!$B$6="是",E3517/(1+税费设置!$B$10),E3517))</f>
        <v>0</v>
      </c>
      <c r="Q3517" s="8">
        <f>IF(K3517&lt;&gt;"是",0,P3517*税费设置!$B$8)</f>
        <v>0</v>
      </c>
      <c r="R3517" s="8">
        <f>IF(K3517&lt;&gt;"是",0,P3517*税费设置!$B$9)</f>
        <v>0</v>
      </c>
      <c r="S3517" s="8">
        <f t="shared" si="384"/>
        <v>0</v>
      </c>
    </row>
    <row r="3518" spans="1:19" ht="13.9">
      <c r="A3518" s="6" t="str">
        <f>IF(总支出!A3518="","",总支出!A3518)</f>
        <v/>
      </c>
      <c r="B3518" s="7" t="str">
        <f>IF(总支出!B3518="","",总支出!B3518)</f>
        <v/>
      </c>
      <c r="C3518" s="6" t="str">
        <f t="shared" si="378"/>
        <v/>
      </c>
      <c r="D3518" s="6" t="str">
        <f>IF(总支出!C3518="","",总支出!C3518)</f>
        <v/>
      </c>
      <c r="E3518" s="8" t="str">
        <f>IF(总支出!D3518="","",总支出!D3518)</f>
        <v/>
      </c>
      <c r="F3518" s="6" t="str">
        <f>IF(总支出!E3518="","",总支出!E3518)</f>
        <v/>
      </c>
      <c r="G3518" s="6" t="str">
        <f>IF(总支出!H3518="","",总支出!H3518)</f>
        <v/>
      </c>
      <c r="H3518" s="6" t="str">
        <f>IF(总支出!I3518="","自动",总支出!I3518)</f>
        <v>自动</v>
      </c>
      <c r="I3518" s="6" t="str">
        <f>IF(F3518="","",IFERROR(VLOOKUP(F3518,税费设置!$A$15:$B$27,2,FALSE),"含税不明"))</f>
        <v/>
      </c>
      <c r="J3518" s="6" t="str">
        <f t="shared" si="379"/>
        <v/>
      </c>
      <c r="K3518" s="6" t="str">
        <f>IF(AND(税费设置!$B$5="是",G3518="个人支出",J3518="应税"),"是","否")</f>
        <v>否</v>
      </c>
      <c r="L3518" s="8">
        <f t="shared" si="380"/>
        <v>0</v>
      </c>
      <c r="M3518" s="8">
        <f t="shared" si="381"/>
        <v>0</v>
      </c>
      <c r="N3518" s="8">
        <f t="shared" si="382"/>
        <v>0</v>
      </c>
      <c r="O3518" s="8">
        <f t="shared" si="383"/>
        <v>0</v>
      </c>
      <c r="P3518" s="8">
        <f>IF(K3518&lt;&gt;"是",0,IF(税费设置!$B$6="是",E3518/(1+税费设置!$B$10),E3518))</f>
        <v>0</v>
      </c>
      <c r="Q3518" s="8">
        <f>IF(K3518&lt;&gt;"是",0,P3518*税费设置!$B$8)</f>
        <v>0</v>
      </c>
      <c r="R3518" s="8">
        <f>IF(K3518&lt;&gt;"是",0,P3518*税费设置!$B$9)</f>
        <v>0</v>
      </c>
      <c r="S3518" s="8">
        <f t="shared" si="384"/>
        <v>0</v>
      </c>
    </row>
    <row r="3519" spans="1:19" ht="13.9">
      <c r="A3519" s="6" t="str">
        <f>IF(总支出!A3519="","",总支出!A3519)</f>
        <v/>
      </c>
      <c r="B3519" s="7" t="str">
        <f>IF(总支出!B3519="","",总支出!B3519)</f>
        <v/>
      </c>
      <c r="C3519" s="6" t="str">
        <f t="shared" si="378"/>
        <v/>
      </c>
      <c r="D3519" s="6" t="str">
        <f>IF(总支出!C3519="","",总支出!C3519)</f>
        <v/>
      </c>
      <c r="E3519" s="8" t="str">
        <f>IF(总支出!D3519="","",总支出!D3519)</f>
        <v/>
      </c>
      <c r="F3519" s="6" t="str">
        <f>IF(总支出!E3519="","",总支出!E3519)</f>
        <v/>
      </c>
      <c r="G3519" s="6" t="str">
        <f>IF(总支出!H3519="","",总支出!H3519)</f>
        <v/>
      </c>
      <c r="H3519" s="6" t="str">
        <f>IF(总支出!I3519="","自动",总支出!I3519)</f>
        <v>自动</v>
      </c>
      <c r="I3519" s="6" t="str">
        <f>IF(F3519="","",IFERROR(VLOOKUP(F3519,税费设置!$A$15:$B$27,2,FALSE),"含税不明"))</f>
        <v/>
      </c>
      <c r="J3519" s="6" t="str">
        <f t="shared" si="379"/>
        <v/>
      </c>
      <c r="K3519" s="6" t="str">
        <f>IF(AND(税费设置!$B$5="是",G3519="个人支出",J3519="应税"),"是","否")</f>
        <v>否</v>
      </c>
      <c r="L3519" s="8">
        <f t="shared" si="380"/>
        <v>0</v>
      </c>
      <c r="M3519" s="8">
        <f t="shared" si="381"/>
        <v>0</v>
      </c>
      <c r="N3519" s="8">
        <f t="shared" si="382"/>
        <v>0</v>
      </c>
      <c r="O3519" s="8">
        <f t="shared" si="383"/>
        <v>0</v>
      </c>
      <c r="P3519" s="8">
        <f>IF(K3519&lt;&gt;"是",0,IF(税费设置!$B$6="是",E3519/(1+税费设置!$B$10),E3519))</f>
        <v>0</v>
      </c>
      <c r="Q3519" s="8">
        <f>IF(K3519&lt;&gt;"是",0,P3519*税费设置!$B$8)</f>
        <v>0</v>
      </c>
      <c r="R3519" s="8">
        <f>IF(K3519&lt;&gt;"是",0,P3519*税费设置!$B$9)</f>
        <v>0</v>
      </c>
      <c r="S3519" s="8">
        <f t="shared" si="384"/>
        <v>0</v>
      </c>
    </row>
    <row r="3520" spans="1:19" ht="13.9">
      <c r="A3520" s="6" t="str">
        <f>IF(总支出!A3520="","",总支出!A3520)</f>
        <v/>
      </c>
      <c r="B3520" s="7" t="str">
        <f>IF(总支出!B3520="","",总支出!B3520)</f>
        <v/>
      </c>
      <c r="C3520" s="6" t="str">
        <f t="shared" si="378"/>
        <v/>
      </c>
      <c r="D3520" s="6" t="str">
        <f>IF(总支出!C3520="","",总支出!C3520)</f>
        <v/>
      </c>
      <c r="E3520" s="8" t="str">
        <f>IF(总支出!D3520="","",总支出!D3520)</f>
        <v/>
      </c>
      <c r="F3520" s="6" t="str">
        <f>IF(总支出!E3520="","",总支出!E3520)</f>
        <v/>
      </c>
      <c r="G3520" s="6" t="str">
        <f>IF(总支出!H3520="","",总支出!H3520)</f>
        <v/>
      </c>
      <c r="H3520" s="6" t="str">
        <f>IF(总支出!I3520="","自动",总支出!I3520)</f>
        <v>自动</v>
      </c>
      <c r="I3520" s="6" t="str">
        <f>IF(F3520="","",IFERROR(VLOOKUP(F3520,税费设置!$A$15:$B$27,2,FALSE),"含税不明"))</f>
        <v/>
      </c>
      <c r="J3520" s="6" t="str">
        <f t="shared" si="379"/>
        <v/>
      </c>
      <c r="K3520" s="6" t="str">
        <f>IF(AND(税费设置!$B$5="是",G3520="个人支出",J3520="应税"),"是","否")</f>
        <v>否</v>
      </c>
      <c r="L3520" s="8">
        <f t="shared" si="380"/>
        <v>0</v>
      </c>
      <c r="M3520" s="8">
        <f t="shared" si="381"/>
        <v>0</v>
      </c>
      <c r="N3520" s="8">
        <f t="shared" si="382"/>
        <v>0</v>
      </c>
      <c r="O3520" s="8">
        <f t="shared" si="383"/>
        <v>0</v>
      </c>
      <c r="P3520" s="8">
        <f>IF(K3520&lt;&gt;"是",0,IF(税费设置!$B$6="是",E3520/(1+税费设置!$B$10),E3520))</f>
        <v>0</v>
      </c>
      <c r="Q3520" s="8">
        <f>IF(K3520&lt;&gt;"是",0,P3520*税费设置!$B$8)</f>
        <v>0</v>
      </c>
      <c r="R3520" s="8">
        <f>IF(K3520&lt;&gt;"是",0,P3520*税费设置!$B$9)</f>
        <v>0</v>
      </c>
      <c r="S3520" s="8">
        <f t="shared" si="384"/>
        <v>0</v>
      </c>
    </row>
    <row r="3521" spans="1:19" ht="13.9">
      <c r="A3521" s="6" t="str">
        <f>IF(总支出!A3521="","",总支出!A3521)</f>
        <v/>
      </c>
      <c r="B3521" s="7" t="str">
        <f>IF(总支出!B3521="","",总支出!B3521)</f>
        <v/>
      </c>
      <c r="C3521" s="6" t="str">
        <f t="shared" si="378"/>
        <v/>
      </c>
      <c r="D3521" s="6" t="str">
        <f>IF(总支出!C3521="","",总支出!C3521)</f>
        <v/>
      </c>
      <c r="E3521" s="8" t="str">
        <f>IF(总支出!D3521="","",总支出!D3521)</f>
        <v/>
      </c>
      <c r="F3521" s="6" t="str">
        <f>IF(总支出!E3521="","",总支出!E3521)</f>
        <v/>
      </c>
      <c r="G3521" s="6" t="str">
        <f>IF(总支出!H3521="","",总支出!H3521)</f>
        <v/>
      </c>
      <c r="H3521" s="6" t="str">
        <f>IF(总支出!I3521="","自动",总支出!I3521)</f>
        <v>自动</v>
      </c>
      <c r="I3521" s="6" t="str">
        <f>IF(F3521="","",IFERROR(VLOOKUP(F3521,税费设置!$A$15:$B$27,2,FALSE),"含税不明"))</f>
        <v/>
      </c>
      <c r="J3521" s="6" t="str">
        <f t="shared" si="379"/>
        <v/>
      </c>
      <c r="K3521" s="6" t="str">
        <f>IF(AND(税费设置!$B$5="是",G3521="个人支出",J3521="应税"),"是","否")</f>
        <v>否</v>
      </c>
      <c r="L3521" s="8">
        <f t="shared" si="380"/>
        <v>0</v>
      </c>
      <c r="M3521" s="8">
        <f t="shared" si="381"/>
        <v>0</v>
      </c>
      <c r="N3521" s="8">
        <f t="shared" si="382"/>
        <v>0</v>
      </c>
      <c r="O3521" s="8">
        <f t="shared" si="383"/>
        <v>0</v>
      </c>
      <c r="P3521" s="8">
        <f>IF(K3521&lt;&gt;"是",0,IF(税费设置!$B$6="是",E3521/(1+税费设置!$B$10),E3521))</f>
        <v>0</v>
      </c>
      <c r="Q3521" s="8">
        <f>IF(K3521&lt;&gt;"是",0,P3521*税费设置!$B$8)</f>
        <v>0</v>
      </c>
      <c r="R3521" s="8">
        <f>IF(K3521&lt;&gt;"是",0,P3521*税费设置!$B$9)</f>
        <v>0</v>
      </c>
      <c r="S3521" s="8">
        <f t="shared" si="384"/>
        <v>0</v>
      </c>
    </row>
    <row r="3522" spans="1:19" ht="13.9">
      <c r="A3522" s="6" t="str">
        <f>IF(总支出!A3522="","",总支出!A3522)</f>
        <v/>
      </c>
      <c r="B3522" s="7" t="str">
        <f>IF(总支出!B3522="","",总支出!B3522)</f>
        <v/>
      </c>
      <c r="C3522" s="6" t="str">
        <f t="shared" si="378"/>
        <v/>
      </c>
      <c r="D3522" s="6" t="str">
        <f>IF(总支出!C3522="","",总支出!C3522)</f>
        <v/>
      </c>
      <c r="E3522" s="8" t="str">
        <f>IF(总支出!D3522="","",总支出!D3522)</f>
        <v/>
      </c>
      <c r="F3522" s="6" t="str">
        <f>IF(总支出!E3522="","",总支出!E3522)</f>
        <v/>
      </c>
      <c r="G3522" s="6" t="str">
        <f>IF(总支出!H3522="","",总支出!H3522)</f>
        <v/>
      </c>
      <c r="H3522" s="6" t="str">
        <f>IF(总支出!I3522="","自动",总支出!I3522)</f>
        <v>自动</v>
      </c>
      <c r="I3522" s="6" t="str">
        <f>IF(F3522="","",IFERROR(VLOOKUP(F3522,税费设置!$A$15:$B$27,2,FALSE),"含税不明"))</f>
        <v/>
      </c>
      <c r="J3522" s="6" t="str">
        <f t="shared" si="379"/>
        <v/>
      </c>
      <c r="K3522" s="6" t="str">
        <f>IF(AND(税费设置!$B$5="是",G3522="个人支出",J3522="应税"),"是","否")</f>
        <v>否</v>
      </c>
      <c r="L3522" s="8">
        <f t="shared" si="380"/>
        <v>0</v>
      </c>
      <c r="M3522" s="8">
        <f t="shared" si="381"/>
        <v>0</v>
      </c>
      <c r="N3522" s="8">
        <f t="shared" si="382"/>
        <v>0</v>
      </c>
      <c r="O3522" s="8">
        <f t="shared" si="383"/>
        <v>0</v>
      </c>
      <c r="P3522" s="8">
        <f>IF(K3522&lt;&gt;"是",0,IF(税费设置!$B$6="是",E3522/(1+税费设置!$B$10),E3522))</f>
        <v>0</v>
      </c>
      <c r="Q3522" s="8">
        <f>IF(K3522&lt;&gt;"是",0,P3522*税费设置!$B$8)</f>
        <v>0</v>
      </c>
      <c r="R3522" s="8">
        <f>IF(K3522&lt;&gt;"是",0,P3522*税费设置!$B$9)</f>
        <v>0</v>
      </c>
      <c r="S3522" s="8">
        <f t="shared" si="384"/>
        <v>0</v>
      </c>
    </row>
    <row r="3523" spans="1:19" ht="13.9">
      <c r="A3523" s="6" t="str">
        <f>IF(总支出!A3523="","",总支出!A3523)</f>
        <v/>
      </c>
      <c r="B3523" s="7" t="str">
        <f>IF(总支出!B3523="","",总支出!B3523)</f>
        <v/>
      </c>
      <c r="C3523" s="6" t="str">
        <f t="shared" si="378"/>
        <v/>
      </c>
      <c r="D3523" s="6" t="str">
        <f>IF(总支出!C3523="","",总支出!C3523)</f>
        <v/>
      </c>
      <c r="E3523" s="8" t="str">
        <f>IF(总支出!D3523="","",总支出!D3523)</f>
        <v/>
      </c>
      <c r="F3523" s="6" t="str">
        <f>IF(总支出!E3523="","",总支出!E3523)</f>
        <v/>
      </c>
      <c r="G3523" s="6" t="str">
        <f>IF(总支出!H3523="","",总支出!H3523)</f>
        <v/>
      </c>
      <c r="H3523" s="6" t="str">
        <f>IF(总支出!I3523="","自动",总支出!I3523)</f>
        <v>自动</v>
      </c>
      <c r="I3523" s="6" t="str">
        <f>IF(F3523="","",IFERROR(VLOOKUP(F3523,税费设置!$A$15:$B$27,2,FALSE),"含税不明"))</f>
        <v/>
      </c>
      <c r="J3523" s="6" t="str">
        <f t="shared" si="379"/>
        <v/>
      </c>
      <c r="K3523" s="6" t="str">
        <f>IF(AND(税费设置!$B$5="是",G3523="个人支出",J3523="应税"),"是","否")</f>
        <v>否</v>
      </c>
      <c r="L3523" s="8">
        <f t="shared" si="380"/>
        <v>0</v>
      </c>
      <c r="M3523" s="8">
        <f t="shared" si="381"/>
        <v>0</v>
      </c>
      <c r="N3523" s="8">
        <f t="shared" si="382"/>
        <v>0</v>
      </c>
      <c r="O3523" s="8">
        <f t="shared" si="383"/>
        <v>0</v>
      </c>
      <c r="P3523" s="8">
        <f>IF(K3523&lt;&gt;"是",0,IF(税费设置!$B$6="是",E3523/(1+税费设置!$B$10),E3523))</f>
        <v>0</v>
      </c>
      <c r="Q3523" s="8">
        <f>IF(K3523&lt;&gt;"是",0,P3523*税费设置!$B$8)</f>
        <v>0</v>
      </c>
      <c r="R3523" s="8">
        <f>IF(K3523&lt;&gt;"是",0,P3523*税费设置!$B$9)</f>
        <v>0</v>
      </c>
      <c r="S3523" s="8">
        <f t="shared" si="384"/>
        <v>0</v>
      </c>
    </row>
    <row r="3524" spans="1:19" ht="13.9">
      <c r="A3524" s="6" t="str">
        <f>IF(总支出!A3524="","",总支出!A3524)</f>
        <v/>
      </c>
      <c r="B3524" s="7" t="str">
        <f>IF(总支出!B3524="","",总支出!B3524)</f>
        <v/>
      </c>
      <c r="C3524" s="6" t="str">
        <f t="shared" ref="C3524:C3587" si="385">IF(B3524="","",TEXT(B3524,"yyyy-mm"))</f>
        <v/>
      </c>
      <c r="D3524" s="6" t="str">
        <f>IF(总支出!C3524="","",总支出!C3524)</f>
        <v/>
      </c>
      <c r="E3524" s="8" t="str">
        <f>IF(总支出!D3524="","",总支出!D3524)</f>
        <v/>
      </c>
      <c r="F3524" s="6" t="str">
        <f>IF(总支出!E3524="","",总支出!E3524)</f>
        <v/>
      </c>
      <c r="G3524" s="6" t="str">
        <f>IF(总支出!H3524="","",总支出!H3524)</f>
        <v/>
      </c>
      <c r="H3524" s="6" t="str">
        <f>IF(总支出!I3524="","自动",总支出!I3524)</f>
        <v>自动</v>
      </c>
      <c r="I3524" s="6" t="str">
        <f>IF(F3524="","",IFERROR(VLOOKUP(F3524,税费设置!$A$15:$B$27,2,FALSE),"含税不明"))</f>
        <v/>
      </c>
      <c r="J3524" s="6" t="str">
        <f t="shared" ref="J3524:J3587" si="386">IF(D3524="","",IF(H3524="自动",I3524,H3524))</f>
        <v/>
      </c>
      <c r="K3524" s="6" t="str">
        <f>IF(AND(税费设置!$B$5="是",G3524="个人支出",J3524="应税"),"是","否")</f>
        <v>否</v>
      </c>
      <c r="L3524" s="8">
        <f t="shared" ref="L3524:L3587" si="387">IF(K3524="是",E3524,0)</f>
        <v>0</v>
      </c>
      <c r="M3524" s="8">
        <f t="shared" ref="M3524:M3587" si="388">IF(AND(G3524="个人支出",J3524="零税率"),E3524,0)</f>
        <v>0</v>
      </c>
      <c r="N3524" s="8">
        <f t="shared" ref="N3524:N3587" si="389">IF(AND(G3524="个人支出",J3524="免税"),E3524,0)</f>
        <v>0</v>
      </c>
      <c r="O3524" s="8">
        <f t="shared" ref="O3524:O3587" si="390">IF(AND(G3524="个人支出",OR(J3524="含税不明",J3524="不适用")),E3524,0)</f>
        <v>0</v>
      </c>
      <c r="P3524" s="8">
        <f>IF(K3524&lt;&gt;"是",0,IF(税费设置!$B$6="是",E3524/(1+税费设置!$B$10),E3524))</f>
        <v>0</v>
      </c>
      <c r="Q3524" s="8">
        <f>IF(K3524&lt;&gt;"是",0,P3524*税费设置!$B$8)</f>
        <v>0</v>
      </c>
      <c r="R3524" s="8">
        <f>IF(K3524&lt;&gt;"是",0,P3524*税费设置!$B$9)</f>
        <v>0</v>
      </c>
      <c r="S3524" s="8">
        <f t="shared" ref="S3524:S3587" si="391">Q3524+R3524</f>
        <v>0</v>
      </c>
    </row>
    <row r="3525" spans="1:19" ht="13.9">
      <c r="A3525" s="6" t="str">
        <f>IF(总支出!A3525="","",总支出!A3525)</f>
        <v/>
      </c>
      <c r="B3525" s="7" t="str">
        <f>IF(总支出!B3525="","",总支出!B3525)</f>
        <v/>
      </c>
      <c r="C3525" s="6" t="str">
        <f t="shared" si="385"/>
        <v/>
      </c>
      <c r="D3525" s="6" t="str">
        <f>IF(总支出!C3525="","",总支出!C3525)</f>
        <v/>
      </c>
      <c r="E3525" s="8" t="str">
        <f>IF(总支出!D3525="","",总支出!D3525)</f>
        <v/>
      </c>
      <c r="F3525" s="6" t="str">
        <f>IF(总支出!E3525="","",总支出!E3525)</f>
        <v/>
      </c>
      <c r="G3525" s="6" t="str">
        <f>IF(总支出!H3525="","",总支出!H3525)</f>
        <v/>
      </c>
      <c r="H3525" s="6" t="str">
        <f>IF(总支出!I3525="","自动",总支出!I3525)</f>
        <v>自动</v>
      </c>
      <c r="I3525" s="6" t="str">
        <f>IF(F3525="","",IFERROR(VLOOKUP(F3525,税费设置!$A$15:$B$27,2,FALSE),"含税不明"))</f>
        <v/>
      </c>
      <c r="J3525" s="6" t="str">
        <f t="shared" si="386"/>
        <v/>
      </c>
      <c r="K3525" s="6" t="str">
        <f>IF(AND(税费设置!$B$5="是",G3525="个人支出",J3525="应税"),"是","否")</f>
        <v>否</v>
      </c>
      <c r="L3525" s="8">
        <f t="shared" si="387"/>
        <v>0</v>
      </c>
      <c r="M3525" s="8">
        <f t="shared" si="388"/>
        <v>0</v>
      </c>
      <c r="N3525" s="8">
        <f t="shared" si="389"/>
        <v>0</v>
      </c>
      <c r="O3525" s="8">
        <f t="shared" si="390"/>
        <v>0</v>
      </c>
      <c r="P3525" s="8">
        <f>IF(K3525&lt;&gt;"是",0,IF(税费设置!$B$6="是",E3525/(1+税费设置!$B$10),E3525))</f>
        <v>0</v>
      </c>
      <c r="Q3525" s="8">
        <f>IF(K3525&lt;&gt;"是",0,P3525*税费设置!$B$8)</f>
        <v>0</v>
      </c>
      <c r="R3525" s="8">
        <f>IF(K3525&lt;&gt;"是",0,P3525*税费设置!$B$9)</f>
        <v>0</v>
      </c>
      <c r="S3525" s="8">
        <f t="shared" si="391"/>
        <v>0</v>
      </c>
    </row>
    <row r="3526" spans="1:19" ht="13.9">
      <c r="A3526" s="6" t="str">
        <f>IF(总支出!A3526="","",总支出!A3526)</f>
        <v/>
      </c>
      <c r="B3526" s="7" t="str">
        <f>IF(总支出!B3526="","",总支出!B3526)</f>
        <v/>
      </c>
      <c r="C3526" s="6" t="str">
        <f t="shared" si="385"/>
        <v/>
      </c>
      <c r="D3526" s="6" t="str">
        <f>IF(总支出!C3526="","",总支出!C3526)</f>
        <v/>
      </c>
      <c r="E3526" s="8" t="str">
        <f>IF(总支出!D3526="","",总支出!D3526)</f>
        <v/>
      </c>
      <c r="F3526" s="6" t="str">
        <f>IF(总支出!E3526="","",总支出!E3526)</f>
        <v/>
      </c>
      <c r="G3526" s="6" t="str">
        <f>IF(总支出!H3526="","",总支出!H3526)</f>
        <v/>
      </c>
      <c r="H3526" s="6" t="str">
        <f>IF(总支出!I3526="","自动",总支出!I3526)</f>
        <v>自动</v>
      </c>
      <c r="I3526" s="6" t="str">
        <f>IF(F3526="","",IFERROR(VLOOKUP(F3526,税费设置!$A$15:$B$27,2,FALSE),"含税不明"))</f>
        <v/>
      </c>
      <c r="J3526" s="6" t="str">
        <f t="shared" si="386"/>
        <v/>
      </c>
      <c r="K3526" s="6" t="str">
        <f>IF(AND(税费设置!$B$5="是",G3526="个人支出",J3526="应税"),"是","否")</f>
        <v>否</v>
      </c>
      <c r="L3526" s="8">
        <f t="shared" si="387"/>
        <v>0</v>
      </c>
      <c r="M3526" s="8">
        <f t="shared" si="388"/>
        <v>0</v>
      </c>
      <c r="N3526" s="8">
        <f t="shared" si="389"/>
        <v>0</v>
      </c>
      <c r="O3526" s="8">
        <f t="shared" si="390"/>
        <v>0</v>
      </c>
      <c r="P3526" s="8">
        <f>IF(K3526&lt;&gt;"是",0,IF(税费设置!$B$6="是",E3526/(1+税费设置!$B$10),E3526))</f>
        <v>0</v>
      </c>
      <c r="Q3526" s="8">
        <f>IF(K3526&lt;&gt;"是",0,P3526*税费设置!$B$8)</f>
        <v>0</v>
      </c>
      <c r="R3526" s="8">
        <f>IF(K3526&lt;&gt;"是",0,P3526*税费设置!$B$9)</f>
        <v>0</v>
      </c>
      <c r="S3526" s="8">
        <f t="shared" si="391"/>
        <v>0</v>
      </c>
    </row>
    <row r="3527" spans="1:19" ht="13.9">
      <c r="A3527" s="6" t="str">
        <f>IF(总支出!A3527="","",总支出!A3527)</f>
        <v/>
      </c>
      <c r="B3527" s="7" t="str">
        <f>IF(总支出!B3527="","",总支出!B3527)</f>
        <v/>
      </c>
      <c r="C3527" s="6" t="str">
        <f t="shared" si="385"/>
        <v/>
      </c>
      <c r="D3527" s="6" t="str">
        <f>IF(总支出!C3527="","",总支出!C3527)</f>
        <v/>
      </c>
      <c r="E3527" s="8" t="str">
        <f>IF(总支出!D3527="","",总支出!D3527)</f>
        <v/>
      </c>
      <c r="F3527" s="6" t="str">
        <f>IF(总支出!E3527="","",总支出!E3527)</f>
        <v/>
      </c>
      <c r="G3527" s="6" t="str">
        <f>IF(总支出!H3527="","",总支出!H3527)</f>
        <v/>
      </c>
      <c r="H3527" s="6" t="str">
        <f>IF(总支出!I3527="","自动",总支出!I3527)</f>
        <v>自动</v>
      </c>
      <c r="I3527" s="6" t="str">
        <f>IF(F3527="","",IFERROR(VLOOKUP(F3527,税费设置!$A$15:$B$27,2,FALSE),"含税不明"))</f>
        <v/>
      </c>
      <c r="J3527" s="6" t="str">
        <f t="shared" si="386"/>
        <v/>
      </c>
      <c r="K3527" s="6" t="str">
        <f>IF(AND(税费设置!$B$5="是",G3527="个人支出",J3527="应税"),"是","否")</f>
        <v>否</v>
      </c>
      <c r="L3527" s="8">
        <f t="shared" si="387"/>
        <v>0</v>
      </c>
      <c r="M3527" s="8">
        <f t="shared" si="388"/>
        <v>0</v>
      </c>
      <c r="N3527" s="8">
        <f t="shared" si="389"/>
        <v>0</v>
      </c>
      <c r="O3527" s="8">
        <f t="shared" si="390"/>
        <v>0</v>
      </c>
      <c r="P3527" s="8">
        <f>IF(K3527&lt;&gt;"是",0,IF(税费设置!$B$6="是",E3527/(1+税费设置!$B$10),E3527))</f>
        <v>0</v>
      </c>
      <c r="Q3527" s="8">
        <f>IF(K3527&lt;&gt;"是",0,P3527*税费设置!$B$8)</f>
        <v>0</v>
      </c>
      <c r="R3527" s="8">
        <f>IF(K3527&lt;&gt;"是",0,P3527*税费设置!$B$9)</f>
        <v>0</v>
      </c>
      <c r="S3527" s="8">
        <f t="shared" si="391"/>
        <v>0</v>
      </c>
    </row>
    <row r="3528" spans="1:19" ht="13.9">
      <c r="A3528" s="6" t="str">
        <f>IF(总支出!A3528="","",总支出!A3528)</f>
        <v/>
      </c>
      <c r="B3528" s="7" t="str">
        <f>IF(总支出!B3528="","",总支出!B3528)</f>
        <v/>
      </c>
      <c r="C3528" s="6" t="str">
        <f t="shared" si="385"/>
        <v/>
      </c>
      <c r="D3528" s="6" t="str">
        <f>IF(总支出!C3528="","",总支出!C3528)</f>
        <v/>
      </c>
      <c r="E3528" s="8" t="str">
        <f>IF(总支出!D3528="","",总支出!D3528)</f>
        <v/>
      </c>
      <c r="F3528" s="6" t="str">
        <f>IF(总支出!E3528="","",总支出!E3528)</f>
        <v/>
      </c>
      <c r="G3528" s="6" t="str">
        <f>IF(总支出!H3528="","",总支出!H3528)</f>
        <v/>
      </c>
      <c r="H3528" s="6" t="str">
        <f>IF(总支出!I3528="","自动",总支出!I3528)</f>
        <v>自动</v>
      </c>
      <c r="I3528" s="6" t="str">
        <f>IF(F3528="","",IFERROR(VLOOKUP(F3528,税费设置!$A$15:$B$27,2,FALSE),"含税不明"))</f>
        <v/>
      </c>
      <c r="J3528" s="6" t="str">
        <f t="shared" si="386"/>
        <v/>
      </c>
      <c r="K3528" s="6" t="str">
        <f>IF(AND(税费设置!$B$5="是",G3528="个人支出",J3528="应税"),"是","否")</f>
        <v>否</v>
      </c>
      <c r="L3528" s="8">
        <f t="shared" si="387"/>
        <v>0</v>
      </c>
      <c r="M3528" s="8">
        <f t="shared" si="388"/>
        <v>0</v>
      </c>
      <c r="N3528" s="8">
        <f t="shared" si="389"/>
        <v>0</v>
      </c>
      <c r="O3528" s="8">
        <f t="shared" si="390"/>
        <v>0</v>
      </c>
      <c r="P3528" s="8">
        <f>IF(K3528&lt;&gt;"是",0,IF(税费设置!$B$6="是",E3528/(1+税费设置!$B$10),E3528))</f>
        <v>0</v>
      </c>
      <c r="Q3528" s="8">
        <f>IF(K3528&lt;&gt;"是",0,P3528*税费设置!$B$8)</f>
        <v>0</v>
      </c>
      <c r="R3528" s="8">
        <f>IF(K3528&lt;&gt;"是",0,P3528*税费设置!$B$9)</f>
        <v>0</v>
      </c>
      <c r="S3528" s="8">
        <f t="shared" si="391"/>
        <v>0</v>
      </c>
    </row>
    <row r="3529" spans="1:19" ht="13.9">
      <c r="A3529" s="6" t="str">
        <f>IF(总支出!A3529="","",总支出!A3529)</f>
        <v/>
      </c>
      <c r="B3529" s="7" t="str">
        <f>IF(总支出!B3529="","",总支出!B3529)</f>
        <v/>
      </c>
      <c r="C3529" s="6" t="str">
        <f t="shared" si="385"/>
        <v/>
      </c>
      <c r="D3529" s="6" t="str">
        <f>IF(总支出!C3529="","",总支出!C3529)</f>
        <v/>
      </c>
      <c r="E3529" s="8" t="str">
        <f>IF(总支出!D3529="","",总支出!D3529)</f>
        <v/>
      </c>
      <c r="F3529" s="6" t="str">
        <f>IF(总支出!E3529="","",总支出!E3529)</f>
        <v/>
      </c>
      <c r="G3529" s="6" t="str">
        <f>IF(总支出!H3529="","",总支出!H3529)</f>
        <v/>
      </c>
      <c r="H3529" s="6" t="str">
        <f>IF(总支出!I3529="","自动",总支出!I3529)</f>
        <v>自动</v>
      </c>
      <c r="I3529" s="6" t="str">
        <f>IF(F3529="","",IFERROR(VLOOKUP(F3529,税费设置!$A$15:$B$27,2,FALSE),"含税不明"))</f>
        <v/>
      </c>
      <c r="J3529" s="6" t="str">
        <f t="shared" si="386"/>
        <v/>
      </c>
      <c r="K3529" s="6" t="str">
        <f>IF(AND(税费设置!$B$5="是",G3529="个人支出",J3529="应税"),"是","否")</f>
        <v>否</v>
      </c>
      <c r="L3529" s="8">
        <f t="shared" si="387"/>
        <v>0</v>
      </c>
      <c r="M3529" s="8">
        <f t="shared" si="388"/>
        <v>0</v>
      </c>
      <c r="N3529" s="8">
        <f t="shared" si="389"/>
        <v>0</v>
      </c>
      <c r="O3529" s="8">
        <f t="shared" si="390"/>
        <v>0</v>
      </c>
      <c r="P3529" s="8">
        <f>IF(K3529&lt;&gt;"是",0,IF(税费设置!$B$6="是",E3529/(1+税费设置!$B$10),E3529))</f>
        <v>0</v>
      </c>
      <c r="Q3529" s="8">
        <f>IF(K3529&lt;&gt;"是",0,P3529*税费设置!$B$8)</f>
        <v>0</v>
      </c>
      <c r="R3529" s="8">
        <f>IF(K3529&lt;&gt;"是",0,P3529*税费设置!$B$9)</f>
        <v>0</v>
      </c>
      <c r="S3529" s="8">
        <f t="shared" si="391"/>
        <v>0</v>
      </c>
    </row>
    <row r="3530" spans="1:19" ht="13.9">
      <c r="A3530" s="6" t="str">
        <f>IF(总支出!A3530="","",总支出!A3530)</f>
        <v/>
      </c>
      <c r="B3530" s="7" t="str">
        <f>IF(总支出!B3530="","",总支出!B3530)</f>
        <v/>
      </c>
      <c r="C3530" s="6" t="str">
        <f t="shared" si="385"/>
        <v/>
      </c>
      <c r="D3530" s="6" t="str">
        <f>IF(总支出!C3530="","",总支出!C3530)</f>
        <v/>
      </c>
      <c r="E3530" s="8" t="str">
        <f>IF(总支出!D3530="","",总支出!D3530)</f>
        <v/>
      </c>
      <c r="F3530" s="6" t="str">
        <f>IF(总支出!E3530="","",总支出!E3530)</f>
        <v/>
      </c>
      <c r="G3530" s="6" t="str">
        <f>IF(总支出!H3530="","",总支出!H3530)</f>
        <v/>
      </c>
      <c r="H3530" s="6" t="str">
        <f>IF(总支出!I3530="","自动",总支出!I3530)</f>
        <v>自动</v>
      </c>
      <c r="I3530" s="6" t="str">
        <f>IF(F3530="","",IFERROR(VLOOKUP(F3530,税费设置!$A$15:$B$27,2,FALSE),"含税不明"))</f>
        <v/>
      </c>
      <c r="J3530" s="6" t="str">
        <f t="shared" si="386"/>
        <v/>
      </c>
      <c r="K3530" s="6" t="str">
        <f>IF(AND(税费设置!$B$5="是",G3530="个人支出",J3530="应税"),"是","否")</f>
        <v>否</v>
      </c>
      <c r="L3530" s="8">
        <f t="shared" si="387"/>
        <v>0</v>
      </c>
      <c r="M3530" s="8">
        <f t="shared" si="388"/>
        <v>0</v>
      </c>
      <c r="N3530" s="8">
        <f t="shared" si="389"/>
        <v>0</v>
      </c>
      <c r="O3530" s="8">
        <f t="shared" si="390"/>
        <v>0</v>
      </c>
      <c r="P3530" s="8">
        <f>IF(K3530&lt;&gt;"是",0,IF(税费设置!$B$6="是",E3530/(1+税费设置!$B$10),E3530))</f>
        <v>0</v>
      </c>
      <c r="Q3530" s="8">
        <f>IF(K3530&lt;&gt;"是",0,P3530*税费设置!$B$8)</f>
        <v>0</v>
      </c>
      <c r="R3530" s="8">
        <f>IF(K3530&lt;&gt;"是",0,P3530*税费设置!$B$9)</f>
        <v>0</v>
      </c>
      <c r="S3530" s="8">
        <f t="shared" si="391"/>
        <v>0</v>
      </c>
    </row>
    <row r="3531" spans="1:19" ht="13.9">
      <c r="A3531" s="6" t="str">
        <f>IF(总支出!A3531="","",总支出!A3531)</f>
        <v/>
      </c>
      <c r="B3531" s="7" t="str">
        <f>IF(总支出!B3531="","",总支出!B3531)</f>
        <v/>
      </c>
      <c r="C3531" s="6" t="str">
        <f t="shared" si="385"/>
        <v/>
      </c>
      <c r="D3531" s="6" t="str">
        <f>IF(总支出!C3531="","",总支出!C3531)</f>
        <v/>
      </c>
      <c r="E3531" s="8" t="str">
        <f>IF(总支出!D3531="","",总支出!D3531)</f>
        <v/>
      </c>
      <c r="F3531" s="6" t="str">
        <f>IF(总支出!E3531="","",总支出!E3531)</f>
        <v/>
      </c>
      <c r="G3531" s="6" t="str">
        <f>IF(总支出!H3531="","",总支出!H3531)</f>
        <v/>
      </c>
      <c r="H3531" s="6" t="str">
        <f>IF(总支出!I3531="","自动",总支出!I3531)</f>
        <v>自动</v>
      </c>
      <c r="I3531" s="6" t="str">
        <f>IF(F3531="","",IFERROR(VLOOKUP(F3531,税费设置!$A$15:$B$27,2,FALSE),"含税不明"))</f>
        <v/>
      </c>
      <c r="J3531" s="6" t="str">
        <f t="shared" si="386"/>
        <v/>
      </c>
      <c r="K3531" s="6" t="str">
        <f>IF(AND(税费设置!$B$5="是",G3531="个人支出",J3531="应税"),"是","否")</f>
        <v>否</v>
      </c>
      <c r="L3531" s="8">
        <f t="shared" si="387"/>
        <v>0</v>
      </c>
      <c r="M3531" s="8">
        <f t="shared" si="388"/>
        <v>0</v>
      </c>
      <c r="N3531" s="8">
        <f t="shared" si="389"/>
        <v>0</v>
      </c>
      <c r="O3531" s="8">
        <f t="shared" si="390"/>
        <v>0</v>
      </c>
      <c r="P3531" s="8">
        <f>IF(K3531&lt;&gt;"是",0,IF(税费设置!$B$6="是",E3531/(1+税费设置!$B$10),E3531))</f>
        <v>0</v>
      </c>
      <c r="Q3531" s="8">
        <f>IF(K3531&lt;&gt;"是",0,P3531*税费设置!$B$8)</f>
        <v>0</v>
      </c>
      <c r="R3531" s="8">
        <f>IF(K3531&lt;&gt;"是",0,P3531*税费设置!$B$9)</f>
        <v>0</v>
      </c>
      <c r="S3531" s="8">
        <f t="shared" si="391"/>
        <v>0</v>
      </c>
    </row>
    <row r="3532" spans="1:19" ht="13.9">
      <c r="A3532" s="6" t="str">
        <f>IF(总支出!A3532="","",总支出!A3532)</f>
        <v/>
      </c>
      <c r="B3532" s="7" t="str">
        <f>IF(总支出!B3532="","",总支出!B3532)</f>
        <v/>
      </c>
      <c r="C3532" s="6" t="str">
        <f t="shared" si="385"/>
        <v/>
      </c>
      <c r="D3532" s="6" t="str">
        <f>IF(总支出!C3532="","",总支出!C3532)</f>
        <v/>
      </c>
      <c r="E3532" s="8" t="str">
        <f>IF(总支出!D3532="","",总支出!D3532)</f>
        <v/>
      </c>
      <c r="F3532" s="6" t="str">
        <f>IF(总支出!E3532="","",总支出!E3532)</f>
        <v/>
      </c>
      <c r="G3532" s="6" t="str">
        <f>IF(总支出!H3532="","",总支出!H3532)</f>
        <v/>
      </c>
      <c r="H3532" s="6" t="str">
        <f>IF(总支出!I3532="","自动",总支出!I3532)</f>
        <v>自动</v>
      </c>
      <c r="I3532" s="6" t="str">
        <f>IF(F3532="","",IFERROR(VLOOKUP(F3532,税费设置!$A$15:$B$27,2,FALSE),"含税不明"))</f>
        <v/>
      </c>
      <c r="J3532" s="6" t="str">
        <f t="shared" si="386"/>
        <v/>
      </c>
      <c r="K3532" s="6" t="str">
        <f>IF(AND(税费设置!$B$5="是",G3532="个人支出",J3532="应税"),"是","否")</f>
        <v>否</v>
      </c>
      <c r="L3532" s="8">
        <f t="shared" si="387"/>
        <v>0</v>
      </c>
      <c r="M3532" s="8">
        <f t="shared" si="388"/>
        <v>0</v>
      </c>
      <c r="N3532" s="8">
        <f t="shared" si="389"/>
        <v>0</v>
      </c>
      <c r="O3532" s="8">
        <f t="shared" si="390"/>
        <v>0</v>
      </c>
      <c r="P3532" s="8">
        <f>IF(K3532&lt;&gt;"是",0,IF(税费设置!$B$6="是",E3532/(1+税费设置!$B$10),E3532))</f>
        <v>0</v>
      </c>
      <c r="Q3532" s="8">
        <f>IF(K3532&lt;&gt;"是",0,P3532*税费设置!$B$8)</f>
        <v>0</v>
      </c>
      <c r="R3532" s="8">
        <f>IF(K3532&lt;&gt;"是",0,P3532*税费设置!$B$9)</f>
        <v>0</v>
      </c>
      <c r="S3532" s="8">
        <f t="shared" si="391"/>
        <v>0</v>
      </c>
    </row>
    <row r="3533" spans="1:19" ht="13.9">
      <c r="A3533" s="6" t="str">
        <f>IF(总支出!A3533="","",总支出!A3533)</f>
        <v/>
      </c>
      <c r="B3533" s="7" t="str">
        <f>IF(总支出!B3533="","",总支出!B3533)</f>
        <v/>
      </c>
      <c r="C3533" s="6" t="str">
        <f t="shared" si="385"/>
        <v/>
      </c>
      <c r="D3533" s="6" t="str">
        <f>IF(总支出!C3533="","",总支出!C3533)</f>
        <v/>
      </c>
      <c r="E3533" s="8" t="str">
        <f>IF(总支出!D3533="","",总支出!D3533)</f>
        <v/>
      </c>
      <c r="F3533" s="6" t="str">
        <f>IF(总支出!E3533="","",总支出!E3533)</f>
        <v/>
      </c>
      <c r="G3533" s="6" t="str">
        <f>IF(总支出!H3533="","",总支出!H3533)</f>
        <v/>
      </c>
      <c r="H3533" s="6" t="str">
        <f>IF(总支出!I3533="","自动",总支出!I3533)</f>
        <v>自动</v>
      </c>
      <c r="I3533" s="6" t="str">
        <f>IF(F3533="","",IFERROR(VLOOKUP(F3533,税费设置!$A$15:$B$27,2,FALSE),"含税不明"))</f>
        <v/>
      </c>
      <c r="J3533" s="6" t="str">
        <f t="shared" si="386"/>
        <v/>
      </c>
      <c r="K3533" s="6" t="str">
        <f>IF(AND(税费设置!$B$5="是",G3533="个人支出",J3533="应税"),"是","否")</f>
        <v>否</v>
      </c>
      <c r="L3533" s="8">
        <f t="shared" si="387"/>
        <v>0</v>
      </c>
      <c r="M3533" s="8">
        <f t="shared" si="388"/>
        <v>0</v>
      </c>
      <c r="N3533" s="8">
        <f t="shared" si="389"/>
        <v>0</v>
      </c>
      <c r="O3533" s="8">
        <f t="shared" si="390"/>
        <v>0</v>
      </c>
      <c r="P3533" s="8">
        <f>IF(K3533&lt;&gt;"是",0,IF(税费设置!$B$6="是",E3533/(1+税费设置!$B$10),E3533))</f>
        <v>0</v>
      </c>
      <c r="Q3533" s="8">
        <f>IF(K3533&lt;&gt;"是",0,P3533*税费设置!$B$8)</f>
        <v>0</v>
      </c>
      <c r="R3533" s="8">
        <f>IF(K3533&lt;&gt;"是",0,P3533*税费设置!$B$9)</f>
        <v>0</v>
      </c>
      <c r="S3533" s="8">
        <f t="shared" si="391"/>
        <v>0</v>
      </c>
    </row>
    <row r="3534" spans="1:19" ht="13.9">
      <c r="A3534" s="6" t="str">
        <f>IF(总支出!A3534="","",总支出!A3534)</f>
        <v/>
      </c>
      <c r="B3534" s="7" t="str">
        <f>IF(总支出!B3534="","",总支出!B3534)</f>
        <v/>
      </c>
      <c r="C3534" s="6" t="str">
        <f t="shared" si="385"/>
        <v/>
      </c>
      <c r="D3534" s="6" t="str">
        <f>IF(总支出!C3534="","",总支出!C3534)</f>
        <v/>
      </c>
      <c r="E3534" s="8" t="str">
        <f>IF(总支出!D3534="","",总支出!D3534)</f>
        <v/>
      </c>
      <c r="F3534" s="6" t="str">
        <f>IF(总支出!E3534="","",总支出!E3534)</f>
        <v/>
      </c>
      <c r="G3534" s="6" t="str">
        <f>IF(总支出!H3534="","",总支出!H3534)</f>
        <v/>
      </c>
      <c r="H3534" s="6" t="str">
        <f>IF(总支出!I3534="","自动",总支出!I3534)</f>
        <v>自动</v>
      </c>
      <c r="I3534" s="6" t="str">
        <f>IF(F3534="","",IFERROR(VLOOKUP(F3534,税费设置!$A$15:$B$27,2,FALSE),"含税不明"))</f>
        <v/>
      </c>
      <c r="J3534" s="6" t="str">
        <f t="shared" si="386"/>
        <v/>
      </c>
      <c r="K3534" s="6" t="str">
        <f>IF(AND(税费设置!$B$5="是",G3534="个人支出",J3534="应税"),"是","否")</f>
        <v>否</v>
      </c>
      <c r="L3534" s="8">
        <f t="shared" si="387"/>
        <v>0</v>
      </c>
      <c r="M3534" s="8">
        <f t="shared" si="388"/>
        <v>0</v>
      </c>
      <c r="N3534" s="8">
        <f t="shared" si="389"/>
        <v>0</v>
      </c>
      <c r="O3534" s="8">
        <f t="shared" si="390"/>
        <v>0</v>
      </c>
      <c r="P3534" s="8">
        <f>IF(K3534&lt;&gt;"是",0,IF(税费设置!$B$6="是",E3534/(1+税费设置!$B$10),E3534))</f>
        <v>0</v>
      </c>
      <c r="Q3534" s="8">
        <f>IF(K3534&lt;&gt;"是",0,P3534*税费设置!$B$8)</f>
        <v>0</v>
      </c>
      <c r="R3534" s="8">
        <f>IF(K3534&lt;&gt;"是",0,P3534*税费设置!$B$9)</f>
        <v>0</v>
      </c>
      <c r="S3534" s="8">
        <f t="shared" si="391"/>
        <v>0</v>
      </c>
    </row>
    <row r="3535" spans="1:19" ht="13.9">
      <c r="A3535" s="6" t="str">
        <f>IF(总支出!A3535="","",总支出!A3535)</f>
        <v/>
      </c>
      <c r="B3535" s="7" t="str">
        <f>IF(总支出!B3535="","",总支出!B3535)</f>
        <v/>
      </c>
      <c r="C3535" s="6" t="str">
        <f t="shared" si="385"/>
        <v/>
      </c>
      <c r="D3535" s="6" t="str">
        <f>IF(总支出!C3535="","",总支出!C3535)</f>
        <v/>
      </c>
      <c r="E3535" s="8" t="str">
        <f>IF(总支出!D3535="","",总支出!D3535)</f>
        <v/>
      </c>
      <c r="F3535" s="6" t="str">
        <f>IF(总支出!E3535="","",总支出!E3535)</f>
        <v/>
      </c>
      <c r="G3535" s="6" t="str">
        <f>IF(总支出!H3535="","",总支出!H3535)</f>
        <v/>
      </c>
      <c r="H3535" s="6" t="str">
        <f>IF(总支出!I3535="","自动",总支出!I3535)</f>
        <v>自动</v>
      </c>
      <c r="I3535" s="6" t="str">
        <f>IF(F3535="","",IFERROR(VLOOKUP(F3535,税费设置!$A$15:$B$27,2,FALSE),"含税不明"))</f>
        <v/>
      </c>
      <c r="J3535" s="6" t="str">
        <f t="shared" si="386"/>
        <v/>
      </c>
      <c r="K3535" s="6" t="str">
        <f>IF(AND(税费设置!$B$5="是",G3535="个人支出",J3535="应税"),"是","否")</f>
        <v>否</v>
      </c>
      <c r="L3535" s="8">
        <f t="shared" si="387"/>
        <v>0</v>
      </c>
      <c r="M3535" s="8">
        <f t="shared" si="388"/>
        <v>0</v>
      </c>
      <c r="N3535" s="8">
        <f t="shared" si="389"/>
        <v>0</v>
      </c>
      <c r="O3535" s="8">
        <f t="shared" si="390"/>
        <v>0</v>
      </c>
      <c r="P3535" s="8">
        <f>IF(K3535&lt;&gt;"是",0,IF(税费设置!$B$6="是",E3535/(1+税费设置!$B$10),E3535))</f>
        <v>0</v>
      </c>
      <c r="Q3535" s="8">
        <f>IF(K3535&lt;&gt;"是",0,P3535*税费设置!$B$8)</f>
        <v>0</v>
      </c>
      <c r="R3535" s="8">
        <f>IF(K3535&lt;&gt;"是",0,P3535*税费设置!$B$9)</f>
        <v>0</v>
      </c>
      <c r="S3535" s="8">
        <f t="shared" si="391"/>
        <v>0</v>
      </c>
    </row>
    <row r="3536" spans="1:19" ht="13.9">
      <c r="A3536" s="6" t="str">
        <f>IF(总支出!A3536="","",总支出!A3536)</f>
        <v/>
      </c>
      <c r="B3536" s="7" t="str">
        <f>IF(总支出!B3536="","",总支出!B3536)</f>
        <v/>
      </c>
      <c r="C3536" s="6" t="str">
        <f t="shared" si="385"/>
        <v/>
      </c>
      <c r="D3536" s="6" t="str">
        <f>IF(总支出!C3536="","",总支出!C3536)</f>
        <v/>
      </c>
      <c r="E3536" s="8" t="str">
        <f>IF(总支出!D3536="","",总支出!D3536)</f>
        <v/>
      </c>
      <c r="F3536" s="6" t="str">
        <f>IF(总支出!E3536="","",总支出!E3536)</f>
        <v/>
      </c>
      <c r="G3536" s="6" t="str">
        <f>IF(总支出!H3536="","",总支出!H3536)</f>
        <v/>
      </c>
      <c r="H3536" s="6" t="str">
        <f>IF(总支出!I3536="","自动",总支出!I3536)</f>
        <v>自动</v>
      </c>
      <c r="I3536" s="6" t="str">
        <f>IF(F3536="","",IFERROR(VLOOKUP(F3536,税费设置!$A$15:$B$27,2,FALSE),"含税不明"))</f>
        <v/>
      </c>
      <c r="J3536" s="6" t="str">
        <f t="shared" si="386"/>
        <v/>
      </c>
      <c r="K3536" s="6" t="str">
        <f>IF(AND(税费设置!$B$5="是",G3536="个人支出",J3536="应税"),"是","否")</f>
        <v>否</v>
      </c>
      <c r="L3536" s="8">
        <f t="shared" si="387"/>
        <v>0</v>
      </c>
      <c r="M3536" s="8">
        <f t="shared" si="388"/>
        <v>0</v>
      </c>
      <c r="N3536" s="8">
        <f t="shared" si="389"/>
        <v>0</v>
      </c>
      <c r="O3536" s="8">
        <f t="shared" si="390"/>
        <v>0</v>
      </c>
      <c r="P3536" s="8">
        <f>IF(K3536&lt;&gt;"是",0,IF(税费设置!$B$6="是",E3536/(1+税费设置!$B$10),E3536))</f>
        <v>0</v>
      </c>
      <c r="Q3536" s="8">
        <f>IF(K3536&lt;&gt;"是",0,P3536*税费设置!$B$8)</f>
        <v>0</v>
      </c>
      <c r="R3536" s="8">
        <f>IF(K3536&lt;&gt;"是",0,P3536*税费设置!$B$9)</f>
        <v>0</v>
      </c>
      <c r="S3536" s="8">
        <f t="shared" si="391"/>
        <v>0</v>
      </c>
    </row>
    <row r="3537" spans="1:19" ht="13.9">
      <c r="A3537" s="6" t="str">
        <f>IF(总支出!A3537="","",总支出!A3537)</f>
        <v/>
      </c>
      <c r="B3537" s="7" t="str">
        <f>IF(总支出!B3537="","",总支出!B3537)</f>
        <v/>
      </c>
      <c r="C3537" s="6" t="str">
        <f t="shared" si="385"/>
        <v/>
      </c>
      <c r="D3537" s="6" t="str">
        <f>IF(总支出!C3537="","",总支出!C3537)</f>
        <v/>
      </c>
      <c r="E3537" s="8" t="str">
        <f>IF(总支出!D3537="","",总支出!D3537)</f>
        <v/>
      </c>
      <c r="F3537" s="6" t="str">
        <f>IF(总支出!E3537="","",总支出!E3537)</f>
        <v/>
      </c>
      <c r="G3537" s="6" t="str">
        <f>IF(总支出!H3537="","",总支出!H3537)</f>
        <v/>
      </c>
      <c r="H3537" s="6" t="str">
        <f>IF(总支出!I3537="","自动",总支出!I3537)</f>
        <v>自动</v>
      </c>
      <c r="I3537" s="6" t="str">
        <f>IF(F3537="","",IFERROR(VLOOKUP(F3537,税费设置!$A$15:$B$27,2,FALSE),"含税不明"))</f>
        <v/>
      </c>
      <c r="J3537" s="6" t="str">
        <f t="shared" si="386"/>
        <v/>
      </c>
      <c r="K3537" s="6" t="str">
        <f>IF(AND(税费设置!$B$5="是",G3537="个人支出",J3537="应税"),"是","否")</f>
        <v>否</v>
      </c>
      <c r="L3537" s="8">
        <f t="shared" si="387"/>
        <v>0</v>
      </c>
      <c r="M3537" s="8">
        <f t="shared" si="388"/>
        <v>0</v>
      </c>
      <c r="N3537" s="8">
        <f t="shared" si="389"/>
        <v>0</v>
      </c>
      <c r="O3537" s="8">
        <f t="shared" si="390"/>
        <v>0</v>
      </c>
      <c r="P3537" s="8">
        <f>IF(K3537&lt;&gt;"是",0,IF(税费设置!$B$6="是",E3537/(1+税费设置!$B$10),E3537))</f>
        <v>0</v>
      </c>
      <c r="Q3537" s="8">
        <f>IF(K3537&lt;&gt;"是",0,P3537*税费设置!$B$8)</f>
        <v>0</v>
      </c>
      <c r="R3537" s="8">
        <f>IF(K3537&lt;&gt;"是",0,P3537*税费设置!$B$9)</f>
        <v>0</v>
      </c>
      <c r="S3537" s="8">
        <f t="shared" si="391"/>
        <v>0</v>
      </c>
    </row>
    <row r="3538" spans="1:19" ht="13.9">
      <c r="A3538" s="6" t="str">
        <f>IF(总支出!A3538="","",总支出!A3538)</f>
        <v/>
      </c>
      <c r="B3538" s="7" t="str">
        <f>IF(总支出!B3538="","",总支出!B3538)</f>
        <v/>
      </c>
      <c r="C3538" s="6" t="str">
        <f t="shared" si="385"/>
        <v/>
      </c>
      <c r="D3538" s="6" t="str">
        <f>IF(总支出!C3538="","",总支出!C3538)</f>
        <v/>
      </c>
      <c r="E3538" s="8" t="str">
        <f>IF(总支出!D3538="","",总支出!D3538)</f>
        <v/>
      </c>
      <c r="F3538" s="6" t="str">
        <f>IF(总支出!E3538="","",总支出!E3538)</f>
        <v/>
      </c>
      <c r="G3538" s="6" t="str">
        <f>IF(总支出!H3538="","",总支出!H3538)</f>
        <v/>
      </c>
      <c r="H3538" s="6" t="str">
        <f>IF(总支出!I3538="","自动",总支出!I3538)</f>
        <v>自动</v>
      </c>
      <c r="I3538" s="6" t="str">
        <f>IF(F3538="","",IFERROR(VLOOKUP(F3538,税费设置!$A$15:$B$27,2,FALSE),"含税不明"))</f>
        <v/>
      </c>
      <c r="J3538" s="6" t="str">
        <f t="shared" si="386"/>
        <v/>
      </c>
      <c r="K3538" s="6" t="str">
        <f>IF(AND(税费设置!$B$5="是",G3538="个人支出",J3538="应税"),"是","否")</f>
        <v>否</v>
      </c>
      <c r="L3538" s="8">
        <f t="shared" si="387"/>
        <v>0</v>
      </c>
      <c r="M3538" s="8">
        <f t="shared" si="388"/>
        <v>0</v>
      </c>
      <c r="N3538" s="8">
        <f t="shared" si="389"/>
        <v>0</v>
      </c>
      <c r="O3538" s="8">
        <f t="shared" si="390"/>
        <v>0</v>
      </c>
      <c r="P3538" s="8">
        <f>IF(K3538&lt;&gt;"是",0,IF(税费设置!$B$6="是",E3538/(1+税费设置!$B$10),E3538))</f>
        <v>0</v>
      </c>
      <c r="Q3538" s="8">
        <f>IF(K3538&lt;&gt;"是",0,P3538*税费设置!$B$8)</f>
        <v>0</v>
      </c>
      <c r="R3538" s="8">
        <f>IF(K3538&lt;&gt;"是",0,P3538*税费设置!$B$9)</f>
        <v>0</v>
      </c>
      <c r="S3538" s="8">
        <f t="shared" si="391"/>
        <v>0</v>
      </c>
    </row>
    <row r="3539" spans="1:19" ht="13.9">
      <c r="A3539" s="6" t="str">
        <f>IF(总支出!A3539="","",总支出!A3539)</f>
        <v/>
      </c>
      <c r="B3539" s="7" t="str">
        <f>IF(总支出!B3539="","",总支出!B3539)</f>
        <v/>
      </c>
      <c r="C3539" s="6" t="str">
        <f t="shared" si="385"/>
        <v/>
      </c>
      <c r="D3539" s="6" t="str">
        <f>IF(总支出!C3539="","",总支出!C3539)</f>
        <v/>
      </c>
      <c r="E3539" s="8" t="str">
        <f>IF(总支出!D3539="","",总支出!D3539)</f>
        <v/>
      </c>
      <c r="F3539" s="6" t="str">
        <f>IF(总支出!E3539="","",总支出!E3539)</f>
        <v/>
      </c>
      <c r="G3539" s="6" t="str">
        <f>IF(总支出!H3539="","",总支出!H3539)</f>
        <v/>
      </c>
      <c r="H3539" s="6" t="str">
        <f>IF(总支出!I3539="","自动",总支出!I3539)</f>
        <v>自动</v>
      </c>
      <c r="I3539" s="6" t="str">
        <f>IF(F3539="","",IFERROR(VLOOKUP(F3539,税费设置!$A$15:$B$27,2,FALSE),"含税不明"))</f>
        <v/>
      </c>
      <c r="J3539" s="6" t="str">
        <f t="shared" si="386"/>
        <v/>
      </c>
      <c r="K3539" s="6" t="str">
        <f>IF(AND(税费设置!$B$5="是",G3539="个人支出",J3539="应税"),"是","否")</f>
        <v>否</v>
      </c>
      <c r="L3539" s="8">
        <f t="shared" si="387"/>
        <v>0</v>
      </c>
      <c r="M3539" s="8">
        <f t="shared" si="388"/>
        <v>0</v>
      </c>
      <c r="N3539" s="8">
        <f t="shared" si="389"/>
        <v>0</v>
      </c>
      <c r="O3539" s="8">
        <f t="shared" si="390"/>
        <v>0</v>
      </c>
      <c r="P3539" s="8">
        <f>IF(K3539&lt;&gt;"是",0,IF(税费设置!$B$6="是",E3539/(1+税费设置!$B$10),E3539))</f>
        <v>0</v>
      </c>
      <c r="Q3539" s="8">
        <f>IF(K3539&lt;&gt;"是",0,P3539*税费设置!$B$8)</f>
        <v>0</v>
      </c>
      <c r="R3539" s="8">
        <f>IF(K3539&lt;&gt;"是",0,P3539*税费设置!$B$9)</f>
        <v>0</v>
      </c>
      <c r="S3539" s="8">
        <f t="shared" si="391"/>
        <v>0</v>
      </c>
    </row>
    <row r="3540" spans="1:19" ht="13.9">
      <c r="A3540" s="6" t="str">
        <f>IF(总支出!A3540="","",总支出!A3540)</f>
        <v/>
      </c>
      <c r="B3540" s="7" t="str">
        <f>IF(总支出!B3540="","",总支出!B3540)</f>
        <v/>
      </c>
      <c r="C3540" s="6" t="str">
        <f t="shared" si="385"/>
        <v/>
      </c>
      <c r="D3540" s="6" t="str">
        <f>IF(总支出!C3540="","",总支出!C3540)</f>
        <v/>
      </c>
      <c r="E3540" s="8" t="str">
        <f>IF(总支出!D3540="","",总支出!D3540)</f>
        <v/>
      </c>
      <c r="F3540" s="6" t="str">
        <f>IF(总支出!E3540="","",总支出!E3540)</f>
        <v/>
      </c>
      <c r="G3540" s="6" t="str">
        <f>IF(总支出!H3540="","",总支出!H3540)</f>
        <v/>
      </c>
      <c r="H3540" s="6" t="str">
        <f>IF(总支出!I3540="","自动",总支出!I3540)</f>
        <v>自动</v>
      </c>
      <c r="I3540" s="6" t="str">
        <f>IF(F3540="","",IFERROR(VLOOKUP(F3540,税费设置!$A$15:$B$27,2,FALSE),"含税不明"))</f>
        <v/>
      </c>
      <c r="J3540" s="6" t="str">
        <f t="shared" si="386"/>
        <v/>
      </c>
      <c r="K3540" s="6" t="str">
        <f>IF(AND(税费设置!$B$5="是",G3540="个人支出",J3540="应税"),"是","否")</f>
        <v>否</v>
      </c>
      <c r="L3540" s="8">
        <f t="shared" si="387"/>
        <v>0</v>
      </c>
      <c r="M3540" s="8">
        <f t="shared" si="388"/>
        <v>0</v>
      </c>
      <c r="N3540" s="8">
        <f t="shared" si="389"/>
        <v>0</v>
      </c>
      <c r="O3540" s="8">
        <f t="shared" si="390"/>
        <v>0</v>
      </c>
      <c r="P3540" s="8">
        <f>IF(K3540&lt;&gt;"是",0,IF(税费设置!$B$6="是",E3540/(1+税费设置!$B$10),E3540))</f>
        <v>0</v>
      </c>
      <c r="Q3540" s="8">
        <f>IF(K3540&lt;&gt;"是",0,P3540*税费设置!$B$8)</f>
        <v>0</v>
      </c>
      <c r="R3540" s="8">
        <f>IF(K3540&lt;&gt;"是",0,P3540*税费设置!$B$9)</f>
        <v>0</v>
      </c>
      <c r="S3540" s="8">
        <f t="shared" si="391"/>
        <v>0</v>
      </c>
    </row>
    <row r="3541" spans="1:19" ht="13.9">
      <c r="A3541" s="6" t="str">
        <f>IF(总支出!A3541="","",总支出!A3541)</f>
        <v/>
      </c>
      <c r="B3541" s="7" t="str">
        <f>IF(总支出!B3541="","",总支出!B3541)</f>
        <v/>
      </c>
      <c r="C3541" s="6" t="str">
        <f t="shared" si="385"/>
        <v/>
      </c>
      <c r="D3541" s="6" t="str">
        <f>IF(总支出!C3541="","",总支出!C3541)</f>
        <v/>
      </c>
      <c r="E3541" s="8" t="str">
        <f>IF(总支出!D3541="","",总支出!D3541)</f>
        <v/>
      </c>
      <c r="F3541" s="6" t="str">
        <f>IF(总支出!E3541="","",总支出!E3541)</f>
        <v/>
      </c>
      <c r="G3541" s="6" t="str">
        <f>IF(总支出!H3541="","",总支出!H3541)</f>
        <v/>
      </c>
      <c r="H3541" s="6" t="str">
        <f>IF(总支出!I3541="","自动",总支出!I3541)</f>
        <v>自动</v>
      </c>
      <c r="I3541" s="6" t="str">
        <f>IF(F3541="","",IFERROR(VLOOKUP(F3541,税费设置!$A$15:$B$27,2,FALSE),"含税不明"))</f>
        <v/>
      </c>
      <c r="J3541" s="6" t="str">
        <f t="shared" si="386"/>
        <v/>
      </c>
      <c r="K3541" s="6" t="str">
        <f>IF(AND(税费设置!$B$5="是",G3541="个人支出",J3541="应税"),"是","否")</f>
        <v>否</v>
      </c>
      <c r="L3541" s="8">
        <f t="shared" si="387"/>
        <v>0</v>
      </c>
      <c r="M3541" s="8">
        <f t="shared" si="388"/>
        <v>0</v>
      </c>
      <c r="N3541" s="8">
        <f t="shared" si="389"/>
        <v>0</v>
      </c>
      <c r="O3541" s="8">
        <f t="shared" si="390"/>
        <v>0</v>
      </c>
      <c r="P3541" s="8">
        <f>IF(K3541&lt;&gt;"是",0,IF(税费设置!$B$6="是",E3541/(1+税费设置!$B$10),E3541))</f>
        <v>0</v>
      </c>
      <c r="Q3541" s="8">
        <f>IF(K3541&lt;&gt;"是",0,P3541*税费设置!$B$8)</f>
        <v>0</v>
      </c>
      <c r="R3541" s="8">
        <f>IF(K3541&lt;&gt;"是",0,P3541*税费设置!$B$9)</f>
        <v>0</v>
      </c>
      <c r="S3541" s="8">
        <f t="shared" si="391"/>
        <v>0</v>
      </c>
    </row>
    <row r="3542" spans="1:19" ht="13.9">
      <c r="A3542" s="6" t="str">
        <f>IF(总支出!A3542="","",总支出!A3542)</f>
        <v/>
      </c>
      <c r="B3542" s="7" t="str">
        <f>IF(总支出!B3542="","",总支出!B3542)</f>
        <v/>
      </c>
      <c r="C3542" s="6" t="str">
        <f t="shared" si="385"/>
        <v/>
      </c>
      <c r="D3542" s="6" t="str">
        <f>IF(总支出!C3542="","",总支出!C3542)</f>
        <v/>
      </c>
      <c r="E3542" s="8" t="str">
        <f>IF(总支出!D3542="","",总支出!D3542)</f>
        <v/>
      </c>
      <c r="F3542" s="6" t="str">
        <f>IF(总支出!E3542="","",总支出!E3542)</f>
        <v/>
      </c>
      <c r="G3542" s="6" t="str">
        <f>IF(总支出!H3542="","",总支出!H3542)</f>
        <v/>
      </c>
      <c r="H3542" s="6" t="str">
        <f>IF(总支出!I3542="","自动",总支出!I3542)</f>
        <v>自动</v>
      </c>
      <c r="I3542" s="6" t="str">
        <f>IF(F3542="","",IFERROR(VLOOKUP(F3542,税费设置!$A$15:$B$27,2,FALSE),"含税不明"))</f>
        <v/>
      </c>
      <c r="J3542" s="6" t="str">
        <f t="shared" si="386"/>
        <v/>
      </c>
      <c r="K3542" s="6" t="str">
        <f>IF(AND(税费设置!$B$5="是",G3542="个人支出",J3542="应税"),"是","否")</f>
        <v>否</v>
      </c>
      <c r="L3542" s="8">
        <f t="shared" si="387"/>
        <v>0</v>
      </c>
      <c r="M3542" s="8">
        <f t="shared" si="388"/>
        <v>0</v>
      </c>
      <c r="N3542" s="8">
        <f t="shared" si="389"/>
        <v>0</v>
      </c>
      <c r="O3542" s="8">
        <f t="shared" si="390"/>
        <v>0</v>
      </c>
      <c r="P3542" s="8">
        <f>IF(K3542&lt;&gt;"是",0,IF(税费设置!$B$6="是",E3542/(1+税费设置!$B$10),E3542))</f>
        <v>0</v>
      </c>
      <c r="Q3542" s="8">
        <f>IF(K3542&lt;&gt;"是",0,P3542*税费设置!$B$8)</f>
        <v>0</v>
      </c>
      <c r="R3542" s="8">
        <f>IF(K3542&lt;&gt;"是",0,P3542*税费设置!$B$9)</f>
        <v>0</v>
      </c>
      <c r="S3542" s="8">
        <f t="shared" si="391"/>
        <v>0</v>
      </c>
    </row>
    <row r="3543" spans="1:19" ht="13.9">
      <c r="A3543" s="6" t="str">
        <f>IF(总支出!A3543="","",总支出!A3543)</f>
        <v/>
      </c>
      <c r="B3543" s="7" t="str">
        <f>IF(总支出!B3543="","",总支出!B3543)</f>
        <v/>
      </c>
      <c r="C3543" s="6" t="str">
        <f t="shared" si="385"/>
        <v/>
      </c>
      <c r="D3543" s="6" t="str">
        <f>IF(总支出!C3543="","",总支出!C3543)</f>
        <v/>
      </c>
      <c r="E3543" s="8" t="str">
        <f>IF(总支出!D3543="","",总支出!D3543)</f>
        <v/>
      </c>
      <c r="F3543" s="6" t="str">
        <f>IF(总支出!E3543="","",总支出!E3543)</f>
        <v/>
      </c>
      <c r="G3543" s="6" t="str">
        <f>IF(总支出!H3543="","",总支出!H3543)</f>
        <v/>
      </c>
      <c r="H3543" s="6" t="str">
        <f>IF(总支出!I3543="","自动",总支出!I3543)</f>
        <v>自动</v>
      </c>
      <c r="I3543" s="6" t="str">
        <f>IF(F3543="","",IFERROR(VLOOKUP(F3543,税费设置!$A$15:$B$27,2,FALSE),"含税不明"))</f>
        <v/>
      </c>
      <c r="J3543" s="6" t="str">
        <f t="shared" si="386"/>
        <v/>
      </c>
      <c r="K3543" s="6" t="str">
        <f>IF(AND(税费设置!$B$5="是",G3543="个人支出",J3543="应税"),"是","否")</f>
        <v>否</v>
      </c>
      <c r="L3543" s="8">
        <f t="shared" si="387"/>
        <v>0</v>
      </c>
      <c r="M3543" s="8">
        <f t="shared" si="388"/>
        <v>0</v>
      </c>
      <c r="N3543" s="8">
        <f t="shared" si="389"/>
        <v>0</v>
      </c>
      <c r="O3543" s="8">
        <f t="shared" si="390"/>
        <v>0</v>
      </c>
      <c r="P3543" s="8">
        <f>IF(K3543&lt;&gt;"是",0,IF(税费设置!$B$6="是",E3543/(1+税费设置!$B$10),E3543))</f>
        <v>0</v>
      </c>
      <c r="Q3543" s="8">
        <f>IF(K3543&lt;&gt;"是",0,P3543*税费设置!$B$8)</f>
        <v>0</v>
      </c>
      <c r="R3543" s="8">
        <f>IF(K3543&lt;&gt;"是",0,P3543*税费设置!$B$9)</f>
        <v>0</v>
      </c>
      <c r="S3543" s="8">
        <f t="shared" si="391"/>
        <v>0</v>
      </c>
    </row>
    <row r="3544" spans="1:19" ht="13.9">
      <c r="A3544" s="6" t="str">
        <f>IF(总支出!A3544="","",总支出!A3544)</f>
        <v/>
      </c>
      <c r="B3544" s="7" t="str">
        <f>IF(总支出!B3544="","",总支出!B3544)</f>
        <v/>
      </c>
      <c r="C3544" s="6" t="str">
        <f t="shared" si="385"/>
        <v/>
      </c>
      <c r="D3544" s="6" t="str">
        <f>IF(总支出!C3544="","",总支出!C3544)</f>
        <v/>
      </c>
      <c r="E3544" s="8" t="str">
        <f>IF(总支出!D3544="","",总支出!D3544)</f>
        <v/>
      </c>
      <c r="F3544" s="6" t="str">
        <f>IF(总支出!E3544="","",总支出!E3544)</f>
        <v/>
      </c>
      <c r="G3544" s="6" t="str">
        <f>IF(总支出!H3544="","",总支出!H3544)</f>
        <v/>
      </c>
      <c r="H3544" s="6" t="str">
        <f>IF(总支出!I3544="","自动",总支出!I3544)</f>
        <v>自动</v>
      </c>
      <c r="I3544" s="6" t="str">
        <f>IF(F3544="","",IFERROR(VLOOKUP(F3544,税费设置!$A$15:$B$27,2,FALSE),"含税不明"))</f>
        <v/>
      </c>
      <c r="J3544" s="6" t="str">
        <f t="shared" si="386"/>
        <v/>
      </c>
      <c r="K3544" s="6" t="str">
        <f>IF(AND(税费设置!$B$5="是",G3544="个人支出",J3544="应税"),"是","否")</f>
        <v>否</v>
      </c>
      <c r="L3544" s="8">
        <f t="shared" si="387"/>
        <v>0</v>
      </c>
      <c r="M3544" s="8">
        <f t="shared" si="388"/>
        <v>0</v>
      </c>
      <c r="N3544" s="8">
        <f t="shared" si="389"/>
        <v>0</v>
      </c>
      <c r="O3544" s="8">
        <f t="shared" si="390"/>
        <v>0</v>
      </c>
      <c r="P3544" s="8">
        <f>IF(K3544&lt;&gt;"是",0,IF(税费设置!$B$6="是",E3544/(1+税费设置!$B$10),E3544))</f>
        <v>0</v>
      </c>
      <c r="Q3544" s="8">
        <f>IF(K3544&lt;&gt;"是",0,P3544*税费设置!$B$8)</f>
        <v>0</v>
      </c>
      <c r="R3544" s="8">
        <f>IF(K3544&lt;&gt;"是",0,P3544*税费设置!$B$9)</f>
        <v>0</v>
      </c>
      <c r="S3544" s="8">
        <f t="shared" si="391"/>
        <v>0</v>
      </c>
    </row>
    <row r="3545" spans="1:19" ht="13.9">
      <c r="A3545" s="6" t="str">
        <f>IF(总支出!A3545="","",总支出!A3545)</f>
        <v/>
      </c>
      <c r="B3545" s="7" t="str">
        <f>IF(总支出!B3545="","",总支出!B3545)</f>
        <v/>
      </c>
      <c r="C3545" s="6" t="str">
        <f t="shared" si="385"/>
        <v/>
      </c>
      <c r="D3545" s="6" t="str">
        <f>IF(总支出!C3545="","",总支出!C3545)</f>
        <v/>
      </c>
      <c r="E3545" s="8" t="str">
        <f>IF(总支出!D3545="","",总支出!D3545)</f>
        <v/>
      </c>
      <c r="F3545" s="6" t="str">
        <f>IF(总支出!E3545="","",总支出!E3545)</f>
        <v/>
      </c>
      <c r="G3545" s="6" t="str">
        <f>IF(总支出!H3545="","",总支出!H3545)</f>
        <v/>
      </c>
      <c r="H3545" s="6" t="str">
        <f>IF(总支出!I3545="","自动",总支出!I3545)</f>
        <v>自动</v>
      </c>
      <c r="I3545" s="6" t="str">
        <f>IF(F3545="","",IFERROR(VLOOKUP(F3545,税费设置!$A$15:$B$27,2,FALSE),"含税不明"))</f>
        <v/>
      </c>
      <c r="J3545" s="6" t="str">
        <f t="shared" si="386"/>
        <v/>
      </c>
      <c r="K3545" s="6" t="str">
        <f>IF(AND(税费设置!$B$5="是",G3545="个人支出",J3545="应税"),"是","否")</f>
        <v>否</v>
      </c>
      <c r="L3545" s="8">
        <f t="shared" si="387"/>
        <v>0</v>
      </c>
      <c r="M3545" s="8">
        <f t="shared" si="388"/>
        <v>0</v>
      </c>
      <c r="N3545" s="8">
        <f t="shared" si="389"/>
        <v>0</v>
      </c>
      <c r="O3545" s="8">
        <f t="shared" si="390"/>
        <v>0</v>
      </c>
      <c r="P3545" s="8">
        <f>IF(K3545&lt;&gt;"是",0,IF(税费设置!$B$6="是",E3545/(1+税费设置!$B$10),E3545))</f>
        <v>0</v>
      </c>
      <c r="Q3545" s="8">
        <f>IF(K3545&lt;&gt;"是",0,P3545*税费设置!$B$8)</f>
        <v>0</v>
      </c>
      <c r="R3545" s="8">
        <f>IF(K3545&lt;&gt;"是",0,P3545*税费设置!$B$9)</f>
        <v>0</v>
      </c>
      <c r="S3545" s="8">
        <f t="shared" si="391"/>
        <v>0</v>
      </c>
    </row>
    <row r="3546" spans="1:19" ht="13.9">
      <c r="A3546" s="6" t="str">
        <f>IF(总支出!A3546="","",总支出!A3546)</f>
        <v/>
      </c>
      <c r="B3546" s="7" t="str">
        <f>IF(总支出!B3546="","",总支出!B3546)</f>
        <v/>
      </c>
      <c r="C3546" s="6" t="str">
        <f t="shared" si="385"/>
        <v/>
      </c>
      <c r="D3546" s="6" t="str">
        <f>IF(总支出!C3546="","",总支出!C3546)</f>
        <v/>
      </c>
      <c r="E3546" s="8" t="str">
        <f>IF(总支出!D3546="","",总支出!D3546)</f>
        <v/>
      </c>
      <c r="F3546" s="6" t="str">
        <f>IF(总支出!E3546="","",总支出!E3546)</f>
        <v/>
      </c>
      <c r="G3546" s="6" t="str">
        <f>IF(总支出!H3546="","",总支出!H3546)</f>
        <v/>
      </c>
      <c r="H3546" s="6" t="str">
        <f>IF(总支出!I3546="","自动",总支出!I3546)</f>
        <v>自动</v>
      </c>
      <c r="I3546" s="6" t="str">
        <f>IF(F3546="","",IFERROR(VLOOKUP(F3546,税费设置!$A$15:$B$27,2,FALSE),"含税不明"))</f>
        <v/>
      </c>
      <c r="J3546" s="6" t="str">
        <f t="shared" si="386"/>
        <v/>
      </c>
      <c r="K3546" s="6" t="str">
        <f>IF(AND(税费设置!$B$5="是",G3546="个人支出",J3546="应税"),"是","否")</f>
        <v>否</v>
      </c>
      <c r="L3546" s="8">
        <f t="shared" si="387"/>
        <v>0</v>
      </c>
      <c r="M3546" s="8">
        <f t="shared" si="388"/>
        <v>0</v>
      </c>
      <c r="N3546" s="8">
        <f t="shared" si="389"/>
        <v>0</v>
      </c>
      <c r="O3546" s="8">
        <f t="shared" si="390"/>
        <v>0</v>
      </c>
      <c r="P3546" s="8">
        <f>IF(K3546&lt;&gt;"是",0,IF(税费设置!$B$6="是",E3546/(1+税费设置!$B$10),E3546))</f>
        <v>0</v>
      </c>
      <c r="Q3546" s="8">
        <f>IF(K3546&lt;&gt;"是",0,P3546*税费设置!$B$8)</f>
        <v>0</v>
      </c>
      <c r="R3546" s="8">
        <f>IF(K3546&lt;&gt;"是",0,P3546*税费设置!$B$9)</f>
        <v>0</v>
      </c>
      <c r="S3546" s="8">
        <f t="shared" si="391"/>
        <v>0</v>
      </c>
    </row>
    <row r="3547" spans="1:19" ht="13.9">
      <c r="A3547" s="6" t="str">
        <f>IF(总支出!A3547="","",总支出!A3547)</f>
        <v/>
      </c>
      <c r="B3547" s="7" t="str">
        <f>IF(总支出!B3547="","",总支出!B3547)</f>
        <v/>
      </c>
      <c r="C3547" s="6" t="str">
        <f t="shared" si="385"/>
        <v/>
      </c>
      <c r="D3547" s="6" t="str">
        <f>IF(总支出!C3547="","",总支出!C3547)</f>
        <v/>
      </c>
      <c r="E3547" s="8" t="str">
        <f>IF(总支出!D3547="","",总支出!D3547)</f>
        <v/>
      </c>
      <c r="F3547" s="6" t="str">
        <f>IF(总支出!E3547="","",总支出!E3547)</f>
        <v/>
      </c>
      <c r="G3547" s="6" t="str">
        <f>IF(总支出!H3547="","",总支出!H3547)</f>
        <v/>
      </c>
      <c r="H3547" s="6" t="str">
        <f>IF(总支出!I3547="","自动",总支出!I3547)</f>
        <v>自动</v>
      </c>
      <c r="I3547" s="6" t="str">
        <f>IF(F3547="","",IFERROR(VLOOKUP(F3547,税费设置!$A$15:$B$27,2,FALSE),"含税不明"))</f>
        <v/>
      </c>
      <c r="J3547" s="6" t="str">
        <f t="shared" si="386"/>
        <v/>
      </c>
      <c r="K3547" s="6" t="str">
        <f>IF(AND(税费设置!$B$5="是",G3547="个人支出",J3547="应税"),"是","否")</f>
        <v>否</v>
      </c>
      <c r="L3547" s="8">
        <f t="shared" si="387"/>
        <v>0</v>
      </c>
      <c r="M3547" s="8">
        <f t="shared" si="388"/>
        <v>0</v>
      </c>
      <c r="N3547" s="8">
        <f t="shared" si="389"/>
        <v>0</v>
      </c>
      <c r="O3547" s="8">
        <f t="shared" si="390"/>
        <v>0</v>
      </c>
      <c r="P3547" s="8">
        <f>IF(K3547&lt;&gt;"是",0,IF(税费设置!$B$6="是",E3547/(1+税费设置!$B$10),E3547))</f>
        <v>0</v>
      </c>
      <c r="Q3547" s="8">
        <f>IF(K3547&lt;&gt;"是",0,P3547*税费设置!$B$8)</f>
        <v>0</v>
      </c>
      <c r="R3547" s="8">
        <f>IF(K3547&lt;&gt;"是",0,P3547*税费设置!$B$9)</f>
        <v>0</v>
      </c>
      <c r="S3547" s="8">
        <f t="shared" si="391"/>
        <v>0</v>
      </c>
    </row>
    <row r="3548" spans="1:19" ht="13.9">
      <c r="A3548" s="6" t="str">
        <f>IF(总支出!A3548="","",总支出!A3548)</f>
        <v/>
      </c>
      <c r="B3548" s="7" t="str">
        <f>IF(总支出!B3548="","",总支出!B3548)</f>
        <v/>
      </c>
      <c r="C3548" s="6" t="str">
        <f t="shared" si="385"/>
        <v/>
      </c>
      <c r="D3548" s="6" t="str">
        <f>IF(总支出!C3548="","",总支出!C3548)</f>
        <v/>
      </c>
      <c r="E3548" s="8" t="str">
        <f>IF(总支出!D3548="","",总支出!D3548)</f>
        <v/>
      </c>
      <c r="F3548" s="6" t="str">
        <f>IF(总支出!E3548="","",总支出!E3548)</f>
        <v/>
      </c>
      <c r="G3548" s="6" t="str">
        <f>IF(总支出!H3548="","",总支出!H3548)</f>
        <v/>
      </c>
      <c r="H3548" s="6" t="str">
        <f>IF(总支出!I3548="","自动",总支出!I3548)</f>
        <v>自动</v>
      </c>
      <c r="I3548" s="6" t="str">
        <f>IF(F3548="","",IFERROR(VLOOKUP(F3548,税费设置!$A$15:$B$27,2,FALSE),"含税不明"))</f>
        <v/>
      </c>
      <c r="J3548" s="6" t="str">
        <f t="shared" si="386"/>
        <v/>
      </c>
      <c r="K3548" s="6" t="str">
        <f>IF(AND(税费设置!$B$5="是",G3548="个人支出",J3548="应税"),"是","否")</f>
        <v>否</v>
      </c>
      <c r="L3548" s="8">
        <f t="shared" si="387"/>
        <v>0</v>
      </c>
      <c r="M3548" s="8">
        <f t="shared" si="388"/>
        <v>0</v>
      </c>
      <c r="N3548" s="8">
        <f t="shared" si="389"/>
        <v>0</v>
      </c>
      <c r="O3548" s="8">
        <f t="shared" si="390"/>
        <v>0</v>
      </c>
      <c r="P3548" s="8">
        <f>IF(K3548&lt;&gt;"是",0,IF(税费设置!$B$6="是",E3548/(1+税费设置!$B$10),E3548))</f>
        <v>0</v>
      </c>
      <c r="Q3548" s="8">
        <f>IF(K3548&lt;&gt;"是",0,P3548*税费设置!$B$8)</f>
        <v>0</v>
      </c>
      <c r="R3548" s="8">
        <f>IF(K3548&lt;&gt;"是",0,P3548*税费设置!$B$9)</f>
        <v>0</v>
      </c>
      <c r="S3548" s="8">
        <f t="shared" si="391"/>
        <v>0</v>
      </c>
    </row>
    <row r="3549" spans="1:19" ht="13.9">
      <c r="A3549" s="6" t="str">
        <f>IF(总支出!A3549="","",总支出!A3549)</f>
        <v/>
      </c>
      <c r="B3549" s="7" t="str">
        <f>IF(总支出!B3549="","",总支出!B3549)</f>
        <v/>
      </c>
      <c r="C3549" s="6" t="str">
        <f t="shared" si="385"/>
        <v/>
      </c>
      <c r="D3549" s="6" t="str">
        <f>IF(总支出!C3549="","",总支出!C3549)</f>
        <v/>
      </c>
      <c r="E3549" s="8" t="str">
        <f>IF(总支出!D3549="","",总支出!D3549)</f>
        <v/>
      </c>
      <c r="F3549" s="6" t="str">
        <f>IF(总支出!E3549="","",总支出!E3549)</f>
        <v/>
      </c>
      <c r="G3549" s="6" t="str">
        <f>IF(总支出!H3549="","",总支出!H3549)</f>
        <v/>
      </c>
      <c r="H3549" s="6" t="str">
        <f>IF(总支出!I3549="","自动",总支出!I3549)</f>
        <v>自动</v>
      </c>
      <c r="I3549" s="6" t="str">
        <f>IF(F3549="","",IFERROR(VLOOKUP(F3549,税费设置!$A$15:$B$27,2,FALSE),"含税不明"))</f>
        <v/>
      </c>
      <c r="J3549" s="6" t="str">
        <f t="shared" si="386"/>
        <v/>
      </c>
      <c r="K3549" s="6" t="str">
        <f>IF(AND(税费设置!$B$5="是",G3549="个人支出",J3549="应税"),"是","否")</f>
        <v>否</v>
      </c>
      <c r="L3549" s="8">
        <f t="shared" si="387"/>
        <v>0</v>
      </c>
      <c r="M3549" s="8">
        <f t="shared" si="388"/>
        <v>0</v>
      </c>
      <c r="N3549" s="8">
        <f t="shared" si="389"/>
        <v>0</v>
      </c>
      <c r="O3549" s="8">
        <f t="shared" si="390"/>
        <v>0</v>
      </c>
      <c r="P3549" s="8">
        <f>IF(K3549&lt;&gt;"是",0,IF(税费设置!$B$6="是",E3549/(1+税费设置!$B$10),E3549))</f>
        <v>0</v>
      </c>
      <c r="Q3549" s="8">
        <f>IF(K3549&lt;&gt;"是",0,P3549*税费设置!$B$8)</f>
        <v>0</v>
      </c>
      <c r="R3549" s="8">
        <f>IF(K3549&lt;&gt;"是",0,P3549*税费设置!$B$9)</f>
        <v>0</v>
      </c>
      <c r="S3549" s="8">
        <f t="shared" si="391"/>
        <v>0</v>
      </c>
    </row>
    <row r="3550" spans="1:19" ht="13.9">
      <c r="A3550" s="6" t="str">
        <f>IF(总支出!A3550="","",总支出!A3550)</f>
        <v/>
      </c>
      <c r="B3550" s="7" t="str">
        <f>IF(总支出!B3550="","",总支出!B3550)</f>
        <v/>
      </c>
      <c r="C3550" s="6" t="str">
        <f t="shared" si="385"/>
        <v/>
      </c>
      <c r="D3550" s="6" t="str">
        <f>IF(总支出!C3550="","",总支出!C3550)</f>
        <v/>
      </c>
      <c r="E3550" s="8" t="str">
        <f>IF(总支出!D3550="","",总支出!D3550)</f>
        <v/>
      </c>
      <c r="F3550" s="6" t="str">
        <f>IF(总支出!E3550="","",总支出!E3550)</f>
        <v/>
      </c>
      <c r="G3550" s="6" t="str">
        <f>IF(总支出!H3550="","",总支出!H3550)</f>
        <v/>
      </c>
      <c r="H3550" s="6" t="str">
        <f>IF(总支出!I3550="","自动",总支出!I3550)</f>
        <v>自动</v>
      </c>
      <c r="I3550" s="6" t="str">
        <f>IF(F3550="","",IFERROR(VLOOKUP(F3550,税费设置!$A$15:$B$27,2,FALSE),"含税不明"))</f>
        <v/>
      </c>
      <c r="J3550" s="6" t="str">
        <f t="shared" si="386"/>
        <v/>
      </c>
      <c r="K3550" s="6" t="str">
        <f>IF(AND(税费设置!$B$5="是",G3550="个人支出",J3550="应税"),"是","否")</f>
        <v>否</v>
      </c>
      <c r="L3550" s="8">
        <f t="shared" si="387"/>
        <v>0</v>
      </c>
      <c r="M3550" s="8">
        <f t="shared" si="388"/>
        <v>0</v>
      </c>
      <c r="N3550" s="8">
        <f t="shared" si="389"/>
        <v>0</v>
      </c>
      <c r="O3550" s="8">
        <f t="shared" si="390"/>
        <v>0</v>
      </c>
      <c r="P3550" s="8">
        <f>IF(K3550&lt;&gt;"是",0,IF(税费设置!$B$6="是",E3550/(1+税费设置!$B$10),E3550))</f>
        <v>0</v>
      </c>
      <c r="Q3550" s="8">
        <f>IF(K3550&lt;&gt;"是",0,P3550*税费设置!$B$8)</f>
        <v>0</v>
      </c>
      <c r="R3550" s="8">
        <f>IF(K3550&lt;&gt;"是",0,P3550*税费设置!$B$9)</f>
        <v>0</v>
      </c>
      <c r="S3550" s="8">
        <f t="shared" si="391"/>
        <v>0</v>
      </c>
    </row>
    <row r="3551" spans="1:19" ht="13.9">
      <c r="A3551" s="6" t="str">
        <f>IF(总支出!A3551="","",总支出!A3551)</f>
        <v/>
      </c>
      <c r="B3551" s="7" t="str">
        <f>IF(总支出!B3551="","",总支出!B3551)</f>
        <v/>
      </c>
      <c r="C3551" s="6" t="str">
        <f t="shared" si="385"/>
        <v/>
      </c>
      <c r="D3551" s="6" t="str">
        <f>IF(总支出!C3551="","",总支出!C3551)</f>
        <v/>
      </c>
      <c r="E3551" s="8" t="str">
        <f>IF(总支出!D3551="","",总支出!D3551)</f>
        <v/>
      </c>
      <c r="F3551" s="6" t="str">
        <f>IF(总支出!E3551="","",总支出!E3551)</f>
        <v/>
      </c>
      <c r="G3551" s="6" t="str">
        <f>IF(总支出!H3551="","",总支出!H3551)</f>
        <v/>
      </c>
      <c r="H3551" s="6" t="str">
        <f>IF(总支出!I3551="","自动",总支出!I3551)</f>
        <v>自动</v>
      </c>
      <c r="I3551" s="6" t="str">
        <f>IF(F3551="","",IFERROR(VLOOKUP(F3551,税费设置!$A$15:$B$27,2,FALSE),"含税不明"))</f>
        <v/>
      </c>
      <c r="J3551" s="6" t="str">
        <f t="shared" si="386"/>
        <v/>
      </c>
      <c r="K3551" s="6" t="str">
        <f>IF(AND(税费设置!$B$5="是",G3551="个人支出",J3551="应税"),"是","否")</f>
        <v>否</v>
      </c>
      <c r="L3551" s="8">
        <f t="shared" si="387"/>
        <v>0</v>
      </c>
      <c r="M3551" s="8">
        <f t="shared" si="388"/>
        <v>0</v>
      </c>
      <c r="N3551" s="8">
        <f t="shared" si="389"/>
        <v>0</v>
      </c>
      <c r="O3551" s="8">
        <f t="shared" si="390"/>
        <v>0</v>
      </c>
      <c r="P3551" s="8">
        <f>IF(K3551&lt;&gt;"是",0,IF(税费设置!$B$6="是",E3551/(1+税费设置!$B$10),E3551))</f>
        <v>0</v>
      </c>
      <c r="Q3551" s="8">
        <f>IF(K3551&lt;&gt;"是",0,P3551*税费设置!$B$8)</f>
        <v>0</v>
      </c>
      <c r="R3551" s="8">
        <f>IF(K3551&lt;&gt;"是",0,P3551*税费设置!$B$9)</f>
        <v>0</v>
      </c>
      <c r="S3551" s="8">
        <f t="shared" si="391"/>
        <v>0</v>
      </c>
    </row>
    <row r="3552" spans="1:19" ht="13.9">
      <c r="A3552" s="6" t="str">
        <f>IF(总支出!A3552="","",总支出!A3552)</f>
        <v/>
      </c>
      <c r="B3552" s="7" t="str">
        <f>IF(总支出!B3552="","",总支出!B3552)</f>
        <v/>
      </c>
      <c r="C3552" s="6" t="str">
        <f t="shared" si="385"/>
        <v/>
      </c>
      <c r="D3552" s="6" t="str">
        <f>IF(总支出!C3552="","",总支出!C3552)</f>
        <v/>
      </c>
      <c r="E3552" s="8" t="str">
        <f>IF(总支出!D3552="","",总支出!D3552)</f>
        <v/>
      </c>
      <c r="F3552" s="6" t="str">
        <f>IF(总支出!E3552="","",总支出!E3552)</f>
        <v/>
      </c>
      <c r="G3552" s="6" t="str">
        <f>IF(总支出!H3552="","",总支出!H3552)</f>
        <v/>
      </c>
      <c r="H3552" s="6" t="str">
        <f>IF(总支出!I3552="","自动",总支出!I3552)</f>
        <v>自动</v>
      </c>
      <c r="I3552" s="6" t="str">
        <f>IF(F3552="","",IFERROR(VLOOKUP(F3552,税费设置!$A$15:$B$27,2,FALSE),"含税不明"))</f>
        <v/>
      </c>
      <c r="J3552" s="6" t="str">
        <f t="shared" si="386"/>
        <v/>
      </c>
      <c r="K3552" s="6" t="str">
        <f>IF(AND(税费设置!$B$5="是",G3552="个人支出",J3552="应税"),"是","否")</f>
        <v>否</v>
      </c>
      <c r="L3552" s="8">
        <f t="shared" si="387"/>
        <v>0</v>
      </c>
      <c r="M3552" s="8">
        <f t="shared" si="388"/>
        <v>0</v>
      </c>
      <c r="N3552" s="8">
        <f t="shared" si="389"/>
        <v>0</v>
      </c>
      <c r="O3552" s="8">
        <f t="shared" si="390"/>
        <v>0</v>
      </c>
      <c r="P3552" s="8">
        <f>IF(K3552&lt;&gt;"是",0,IF(税费设置!$B$6="是",E3552/(1+税费设置!$B$10),E3552))</f>
        <v>0</v>
      </c>
      <c r="Q3552" s="8">
        <f>IF(K3552&lt;&gt;"是",0,P3552*税费设置!$B$8)</f>
        <v>0</v>
      </c>
      <c r="R3552" s="8">
        <f>IF(K3552&lt;&gt;"是",0,P3552*税费设置!$B$9)</f>
        <v>0</v>
      </c>
      <c r="S3552" s="8">
        <f t="shared" si="391"/>
        <v>0</v>
      </c>
    </row>
    <row r="3553" spans="1:19" ht="13.9">
      <c r="A3553" s="6" t="str">
        <f>IF(总支出!A3553="","",总支出!A3553)</f>
        <v/>
      </c>
      <c r="B3553" s="7" t="str">
        <f>IF(总支出!B3553="","",总支出!B3553)</f>
        <v/>
      </c>
      <c r="C3553" s="6" t="str">
        <f t="shared" si="385"/>
        <v/>
      </c>
      <c r="D3553" s="6" t="str">
        <f>IF(总支出!C3553="","",总支出!C3553)</f>
        <v/>
      </c>
      <c r="E3553" s="8" t="str">
        <f>IF(总支出!D3553="","",总支出!D3553)</f>
        <v/>
      </c>
      <c r="F3553" s="6" t="str">
        <f>IF(总支出!E3553="","",总支出!E3553)</f>
        <v/>
      </c>
      <c r="G3553" s="6" t="str">
        <f>IF(总支出!H3553="","",总支出!H3553)</f>
        <v/>
      </c>
      <c r="H3553" s="6" t="str">
        <f>IF(总支出!I3553="","自动",总支出!I3553)</f>
        <v>自动</v>
      </c>
      <c r="I3553" s="6" t="str">
        <f>IF(F3553="","",IFERROR(VLOOKUP(F3553,税费设置!$A$15:$B$27,2,FALSE),"含税不明"))</f>
        <v/>
      </c>
      <c r="J3553" s="6" t="str">
        <f t="shared" si="386"/>
        <v/>
      </c>
      <c r="K3553" s="6" t="str">
        <f>IF(AND(税费设置!$B$5="是",G3553="个人支出",J3553="应税"),"是","否")</f>
        <v>否</v>
      </c>
      <c r="L3553" s="8">
        <f t="shared" si="387"/>
        <v>0</v>
      </c>
      <c r="M3553" s="8">
        <f t="shared" si="388"/>
        <v>0</v>
      </c>
      <c r="N3553" s="8">
        <f t="shared" si="389"/>
        <v>0</v>
      </c>
      <c r="O3553" s="8">
        <f t="shared" si="390"/>
        <v>0</v>
      </c>
      <c r="P3553" s="8">
        <f>IF(K3553&lt;&gt;"是",0,IF(税费设置!$B$6="是",E3553/(1+税费设置!$B$10),E3553))</f>
        <v>0</v>
      </c>
      <c r="Q3553" s="8">
        <f>IF(K3553&lt;&gt;"是",0,P3553*税费设置!$B$8)</f>
        <v>0</v>
      </c>
      <c r="R3553" s="8">
        <f>IF(K3553&lt;&gt;"是",0,P3553*税费设置!$B$9)</f>
        <v>0</v>
      </c>
      <c r="S3553" s="8">
        <f t="shared" si="391"/>
        <v>0</v>
      </c>
    </row>
    <row r="3554" spans="1:19" ht="13.9">
      <c r="A3554" s="6" t="str">
        <f>IF(总支出!A3554="","",总支出!A3554)</f>
        <v/>
      </c>
      <c r="B3554" s="7" t="str">
        <f>IF(总支出!B3554="","",总支出!B3554)</f>
        <v/>
      </c>
      <c r="C3554" s="6" t="str">
        <f t="shared" si="385"/>
        <v/>
      </c>
      <c r="D3554" s="6" t="str">
        <f>IF(总支出!C3554="","",总支出!C3554)</f>
        <v/>
      </c>
      <c r="E3554" s="8" t="str">
        <f>IF(总支出!D3554="","",总支出!D3554)</f>
        <v/>
      </c>
      <c r="F3554" s="6" t="str">
        <f>IF(总支出!E3554="","",总支出!E3554)</f>
        <v/>
      </c>
      <c r="G3554" s="6" t="str">
        <f>IF(总支出!H3554="","",总支出!H3554)</f>
        <v/>
      </c>
      <c r="H3554" s="6" t="str">
        <f>IF(总支出!I3554="","自动",总支出!I3554)</f>
        <v>自动</v>
      </c>
      <c r="I3554" s="6" t="str">
        <f>IF(F3554="","",IFERROR(VLOOKUP(F3554,税费设置!$A$15:$B$27,2,FALSE),"含税不明"))</f>
        <v/>
      </c>
      <c r="J3554" s="6" t="str">
        <f t="shared" si="386"/>
        <v/>
      </c>
      <c r="K3554" s="6" t="str">
        <f>IF(AND(税费设置!$B$5="是",G3554="个人支出",J3554="应税"),"是","否")</f>
        <v>否</v>
      </c>
      <c r="L3554" s="8">
        <f t="shared" si="387"/>
        <v>0</v>
      </c>
      <c r="M3554" s="8">
        <f t="shared" si="388"/>
        <v>0</v>
      </c>
      <c r="N3554" s="8">
        <f t="shared" si="389"/>
        <v>0</v>
      </c>
      <c r="O3554" s="8">
        <f t="shared" si="390"/>
        <v>0</v>
      </c>
      <c r="P3554" s="8">
        <f>IF(K3554&lt;&gt;"是",0,IF(税费设置!$B$6="是",E3554/(1+税费设置!$B$10),E3554))</f>
        <v>0</v>
      </c>
      <c r="Q3554" s="8">
        <f>IF(K3554&lt;&gt;"是",0,P3554*税费设置!$B$8)</f>
        <v>0</v>
      </c>
      <c r="R3554" s="8">
        <f>IF(K3554&lt;&gt;"是",0,P3554*税费设置!$B$9)</f>
        <v>0</v>
      </c>
      <c r="S3554" s="8">
        <f t="shared" si="391"/>
        <v>0</v>
      </c>
    </row>
    <row r="3555" spans="1:19" ht="13.9">
      <c r="A3555" s="6" t="str">
        <f>IF(总支出!A3555="","",总支出!A3555)</f>
        <v/>
      </c>
      <c r="B3555" s="7" t="str">
        <f>IF(总支出!B3555="","",总支出!B3555)</f>
        <v/>
      </c>
      <c r="C3555" s="6" t="str">
        <f t="shared" si="385"/>
        <v/>
      </c>
      <c r="D3555" s="6" t="str">
        <f>IF(总支出!C3555="","",总支出!C3555)</f>
        <v/>
      </c>
      <c r="E3555" s="8" t="str">
        <f>IF(总支出!D3555="","",总支出!D3555)</f>
        <v/>
      </c>
      <c r="F3555" s="6" t="str">
        <f>IF(总支出!E3555="","",总支出!E3555)</f>
        <v/>
      </c>
      <c r="G3555" s="6" t="str">
        <f>IF(总支出!H3555="","",总支出!H3555)</f>
        <v/>
      </c>
      <c r="H3555" s="6" t="str">
        <f>IF(总支出!I3555="","自动",总支出!I3555)</f>
        <v>自动</v>
      </c>
      <c r="I3555" s="6" t="str">
        <f>IF(F3555="","",IFERROR(VLOOKUP(F3555,税费设置!$A$15:$B$27,2,FALSE),"含税不明"))</f>
        <v/>
      </c>
      <c r="J3555" s="6" t="str">
        <f t="shared" si="386"/>
        <v/>
      </c>
      <c r="K3555" s="6" t="str">
        <f>IF(AND(税费设置!$B$5="是",G3555="个人支出",J3555="应税"),"是","否")</f>
        <v>否</v>
      </c>
      <c r="L3555" s="8">
        <f t="shared" si="387"/>
        <v>0</v>
      </c>
      <c r="M3555" s="8">
        <f t="shared" si="388"/>
        <v>0</v>
      </c>
      <c r="N3555" s="8">
        <f t="shared" si="389"/>
        <v>0</v>
      </c>
      <c r="O3555" s="8">
        <f t="shared" si="390"/>
        <v>0</v>
      </c>
      <c r="P3555" s="8">
        <f>IF(K3555&lt;&gt;"是",0,IF(税费设置!$B$6="是",E3555/(1+税费设置!$B$10),E3555))</f>
        <v>0</v>
      </c>
      <c r="Q3555" s="8">
        <f>IF(K3555&lt;&gt;"是",0,P3555*税费设置!$B$8)</f>
        <v>0</v>
      </c>
      <c r="R3555" s="8">
        <f>IF(K3555&lt;&gt;"是",0,P3555*税费设置!$B$9)</f>
        <v>0</v>
      </c>
      <c r="S3555" s="8">
        <f t="shared" si="391"/>
        <v>0</v>
      </c>
    </row>
    <row r="3556" spans="1:19" ht="13.9">
      <c r="A3556" s="6" t="str">
        <f>IF(总支出!A3556="","",总支出!A3556)</f>
        <v/>
      </c>
      <c r="B3556" s="7" t="str">
        <f>IF(总支出!B3556="","",总支出!B3556)</f>
        <v/>
      </c>
      <c r="C3556" s="6" t="str">
        <f t="shared" si="385"/>
        <v/>
      </c>
      <c r="D3556" s="6" t="str">
        <f>IF(总支出!C3556="","",总支出!C3556)</f>
        <v/>
      </c>
      <c r="E3556" s="8" t="str">
        <f>IF(总支出!D3556="","",总支出!D3556)</f>
        <v/>
      </c>
      <c r="F3556" s="6" t="str">
        <f>IF(总支出!E3556="","",总支出!E3556)</f>
        <v/>
      </c>
      <c r="G3556" s="6" t="str">
        <f>IF(总支出!H3556="","",总支出!H3556)</f>
        <v/>
      </c>
      <c r="H3556" s="6" t="str">
        <f>IF(总支出!I3556="","自动",总支出!I3556)</f>
        <v>自动</v>
      </c>
      <c r="I3556" s="6" t="str">
        <f>IF(F3556="","",IFERROR(VLOOKUP(F3556,税费设置!$A$15:$B$27,2,FALSE),"含税不明"))</f>
        <v/>
      </c>
      <c r="J3556" s="6" t="str">
        <f t="shared" si="386"/>
        <v/>
      </c>
      <c r="K3556" s="6" t="str">
        <f>IF(AND(税费设置!$B$5="是",G3556="个人支出",J3556="应税"),"是","否")</f>
        <v>否</v>
      </c>
      <c r="L3556" s="8">
        <f t="shared" si="387"/>
        <v>0</v>
      </c>
      <c r="M3556" s="8">
        <f t="shared" si="388"/>
        <v>0</v>
      </c>
      <c r="N3556" s="8">
        <f t="shared" si="389"/>
        <v>0</v>
      </c>
      <c r="O3556" s="8">
        <f t="shared" si="390"/>
        <v>0</v>
      </c>
      <c r="P3556" s="8">
        <f>IF(K3556&lt;&gt;"是",0,IF(税费设置!$B$6="是",E3556/(1+税费设置!$B$10),E3556))</f>
        <v>0</v>
      </c>
      <c r="Q3556" s="8">
        <f>IF(K3556&lt;&gt;"是",0,P3556*税费设置!$B$8)</f>
        <v>0</v>
      </c>
      <c r="R3556" s="8">
        <f>IF(K3556&lt;&gt;"是",0,P3556*税费设置!$B$9)</f>
        <v>0</v>
      </c>
      <c r="S3556" s="8">
        <f t="shared" si="391"/>
        <v>0</v>
      </c>
    </row>
    <row r="3557" spans="1:19" ht="13.9">
      <c r="A3557" s="6" t="str">
        <f>IF(总支出!A3557="","",总支出!A3557)</f>
        <v/>
      </c>
      <c r="B3557" s="7" t="str">
        <f>IF(总支出!B3557="","",总支出!B3557)</f>
        <v/>
      </c>
      <c r="C3557" s="6" t="str">
        <f t="shared" si="385"/>
        <v/>
      </c>
      <c r="D3557" s="6" t="str">
        <f>IF(总支出!C3557="","",总支出!C3557)</f>
        <v/>
      </c>
      <c r="E3557" s="8" t="str">
        <f>IF(总支出!D3557="","",总支出!D3557)</f>
        <v/>
      </c>
      <c r="F3557" s="6" t="str">
        <f>IF(总支出!E3557="","",总支出!E3557)</f>
        <v/>
      </c>
      <c r="G3557" s="6" t="str">
        <f>IF(总支出!H3557="","",总支出!H3557)</f>
        <v/>
      </c>
      <c r="H3557" s="6" t="str">
        <f>IF(总支出!I3557="","自动",总支出!I3557)</f>
        <v>自动</v>
      </c>
      <c r="I3557" s="6" t="str">
        <f>IF(F3557="","",IFERROR(VLOOKUP(F3557,税费设置!$A$15:$B$27,2,FALSE),"含税不明"))</f>
        <v/>
      </c>
      <c r="J3557" s="6" t="str">
        <f t="shared" si="386"/>
        <v/>
      </c>
      <c r="K3557" s="6" t="str">
        <f>IF(AND(税费设置!$B$5="是",G3557="个人支出",J3557="应税"),"是","否")</f>
        <v>否</v>
      </c>
      <c r="L3557" s="8">
        <f t="shared" si="387"/>
        <v>0</v>
      </c>
      <c r="M3557" s="8">
        <f t="shared" si="388"/>
        <v>0</v>
      </c>
      <c r="N3557" s="8">
        <f t="shared" si="389"/>
        <v>0</v>
      </c>
      <c r="O3557" s="8">
        <f t="shared" si="390"/>
        <v>0</v>
      </c>
      <c r="P3557" s="8">
        <f>IF(K3557&lt;&gt;"是",0,IF(税费设置!$B$6="是",E3557/(1+税费设置!$B$10),E3557))</f>
        <v>0</v>
      </c>
      <c r="Q3557" s="8">
        <f>IF(K3557&lt;&gt;"是",0,P3557*税费设置!$B$8)</f>
        <v>0</v>
      </c>
      <c r="R3557" s="8">
        <f>IF(K3557&lt;&gt;"是",0,P3557*税费设置!$B$9)</f>
        <v>0</v>
      </c>
      <c r="S3557" s="8">
        <f t="shared" si="391"/>
        <v>0</v>
      </c>
    </row>
    <row r="3558" spans="1:19" ht="13.9">
      <c r="A3558" s="6" t="str">
        <f>IF(总支出!A3558="","",总支出!A3558)</f>
        <v/>
      </c>
      <c r="B3558" s="7" t="str">
        <f>IF(总支出!B3558="","",总支出!B3558)</f>
        <v/>
      </c>
      <c r="C3558" s="6" t="str">
        <f t="shared" si="385"/>
        <v/>
      </c>
      <c r="D3558" s="6" t="str">
        <f>IF(总支出!C3558="","",总支出!C3558)</f>
        <v/>
      </c>
      <c r="E3558" s="8" t="str">
        <f>IF(总支出!D3558="","",总支出!D3558)</f>
        <v/>
      </c>
      <c r="F3558" s="6" t="str">
        <f>IF(总支出!E3558="","",总支出!E3558)</f>
        <v/>
      </c>
      <c r="G3558" s="6" t="str">
        <f>IF(总支出!H3558="","",总支出!H3558)</f>
        <v/>
      </c>
      <c r="H3558" s="6" t="str">
        <f>IF(总支出!I3558="","自动",总支出!I3558)</f>
        <v>自动</v>
      </c>
      <c r="I3558" s="6" t="str">
        <f>IF(F3558="","",IFERROR(VLOOKUP(F3558,税费设置!$A$15:$B$27,2,FALSE),"含税不明"))</f>
        <v/>
      </c>
      <c r="J3558" s="6" t="str">
        <f t="shared" si="386"/>
        <v/>
      </c>
      <c r="K3558" s="6" t="str">
        <f>IF(AND(税费设置!$B$5="是",G3558="个人支出",J3558="应税"),"是","否")</f>
        <v>否</v>
      </c>
      <c r="L3558" s="8">
        <f t="shared" si="387"/>
        <v>0</v>
      </c>
      <c r="M3558" s="8">
        <f t="shared" si="388"/>
        <v>0</v>
      </c>
      <c r="N3558" s="8">
        <f t="shared" si="389"/>
        <v>0</v>
      </c>
      <c r="O3558" s="8">
        <f t="shared" si="390"/>
        <v>0</v>
      </c>
      <c r="P3558" s="8">
        <f>IF(K3558&lt;&gt;"是",0,IF(税费设置!$B$6="是",E3558/(1+税费设置!$B$10),E3558))</f>
        <v>0</v>
      </c>
      <c r="Q3558" s="8">
        <f>IF(K3558&lt;&gt;"是",0,P3558*税费设置!$B$8)</f>
        <v>0</v>
      </c>
      <c r="R3558" s="8">
        <f>IF(K3558&lt;&gt;"是",0,P3558*税费设置!$B$9)</f>
        <v>0</v>
      </c>
      <c r="S3558" s="8">
        <f t="shared" si="391"/>
        <v>0</v>
      </c>
    </row>
    <row r="3559" spans="1:19" ht="13.9">
      <c r="A3559" s="6" t="str">
        <f>IF(总支出!A3559="","",总支出!A3559)</f>
        <v/>
      </c>
      <c r="B3559" s="7" t="str">
        <f>IF(总支出!B3559="","",总支出!B3559)</f>
        <v/>
      </c>
      <c r="C3559" s="6" t="str">
        <f t="shared" si="385"/>
        <v/>
      </c>
      <c r="D3559" s="6" t="str">
        <f>IF(总支出!C3559="","",总支出!C3559)</f>
        <v/>
      </c>
      <c r="E3559" s="8" t="str">
        <f>IF(总支出!D3559="","",总支出!D3559)</f>
        <v/>
      </c>
      <c r="F3559" s="6" t="str">
        <f>IF(总支出!E3559="","",总支出!E3559)</f>
        <v/>
      </c>
      <c r="G3559" s="6" t="str">
        <f>IF(总支出!H3559="","",总支出!H3559)</f>
        <v/>
      </c>
      <c r="H3559" s="6" t="str">
        <f>IF(总支出!I3559="","自动",总支出!I3559)</f>
        <v>自动</v>
      </c>
      <c r="I3559" s="6" t="str">
        <f>IF(F3559="","",IFERROR(VLOOKUP(F3559,税费设置!$A$15:$B$27,2,FALSE),"含税不明"))</f>
        <v/>
      </c>
      <c r="J3559" s="6" t="str">
        <f t="shared" si="386"/>
        <v/>
      </c>
      <c r="K3559" s="6" t="str">
        <f>IF(AND(税费设置!$B$5="是",G3559="个人支出",J3559="应税"),"是","否")</f>
        <v>否</v>
      </c>
      <c r="L3559" s="8">
        <f t="shared" si="387"/>
        <v>0</v>
      </c>
      <c r="M3559" s="8">
        <f t="shared" si="388"/>
        <v>0</v>
      </c>
      <c r="N3559" s="8">
        <f t="shared" si="389"/>
        <v>0</v>
      </c>
      <c r="O3559" s="8">
        <f t="shared" si="390"/>
        <v>0</v>
      </c>
      <c r="P3559" s="8">
        <f>IF(K3559&lt;&gt;"是",0,IF(税费设置!$B$6="是",E3559/(1+税费设置!$B$10),E3559))</f>
        <v>0</v>
      </c>
      <c r="Q3559" s="8">
        <f>IF(K3559&lt;&gt;"是",0,P3559*税费设置!$B$8)</f>
        <v>0</v>
      </c>
      <c r="R3559" s="8">
        <f>IF(K3559&lt;&gt;"是",0,P3559*税费设置!$B$9)</f>
        <v>0</v>
      </c>
      <c r="S3559" s="8">
        <f t="shared" si="391"/>
        <v>0</v>
      </c>
    </row>
    <row r="3560" spans="1:19" ht="13.9">
      <c r="A3560" s="6" t="str">
        <f>IF(总支出!A3560="","",总支出!A3560)</f>
        <v/>
      </c>
      <c r="B3560" s="7" t="str">
        <f>IF(总支出!B3560="","",总支出!B3560)</f>
        <v/>
      </c>
      <c r="C3560" s="6" t="str">
        <f t="shared" si="385"/>
        <v/>
      </c>
      <c r="D3560" s="6" t="str">
        <f>IF(总支出!C3560="","",总支出!C3560)</f>
        <v/>
      </c>
      <c r="E3560" s="8" t="str">
        <f>IF(总支出!D3560="","",总支出!D3560)</f>
        <v/>
      </c>
      <c r="F3560" s="6" t="str">
        <f>IF(总支出!E3560="","",总支出!E3560)</f>
        <v/>
      </c>
      <c r="G3560" s="6" t="str">
        <f>IF(总支出!H3560="","",总支出!H3560)</f>
        <v/>
      </c>
      <c r="H3560" s="6" t="str">
        <f>IF(总支出!I3560="","自动",总支出!I3560)</f>
        <v>自动</v>
      </c>
      <c r="I3560" s="6" t="str">
        <f>IF(F3560="","",IFERROR(VLOOKUP(F3560,税费设置!$A$15:$B$27,2,FALSE),"含税不明"))</f>
        <v/>
      </c>
      <c r="J3560" s="6" t="str">
        <f t="shared" si="386"/>
        <v/>
      </c>
      <c r="K3560" s="6" t="str">
        <f>IF(AND(税费设置!$B$5="是",G3560="个人支出",J3560="应税"),"是","否")</f>
        <v>否</v>
      </c>
      <c r="L3560" s="8">
        <f t="shared" si="387"/>
        <v>0</v>
      </c>
      <c r="M3560" s="8">
        <f t="shared" si="388"/>
        <v>0</v>
      </c>
      <c r="N3560" s="8">
        <f t="shared" si="389"/>
        <v>0</v>
      </c>
      <c r="O3560" s="8">
        <f t="shared" si="390"/>
        <v>0</v>
      </c>
      <c r="P3560" s="8">
        <f>IF(K3560&lt;&gt;"是",0,IF(税费设置!$B$6="是",E3560/(1+税费设置!$B$10),E3560))</f>
        <v>0</v>
      </c>
      <c r="Q3560" s="8">
        <f>IF(K3560&lt;&gt;"是",0,P3560*税费设置!$B$8)</f>
        <v>0</v>
      </c>
      <c r="R3560" s="8">
        <f>IF(K3560&lt;&gt;"是",0,P3560*税费设置!$B$9)</f>
        <v>0</v>
      </c>
      <c r="S3560" s="8">
        <f t="shared" si="391"/>
        <v>0</v>
      </c>
    </row>
    <row r="3561" spans="1:19" ht="13.9">
      <c r="A3561" s="6" t="str">
        <f>IF(总支出!A3561="","",总支出!A3561)</f>
        <v/>
      </c>
      <c r="B3561" s="7" t="str">
        <f>IF(总支出!B3561="","",总支出!B3561)</f>
        <v/>
      </c>
      <c r="C3561" s="6" t="str">
        <f t="shared" si="385"/>
        <v/>
      </c>
      <c r="D3561" s="6" t="str">
        <f>IF(总支出!C3561="","",总支出!C3561)</f>
        <v/>
      </c>
      <c r="E3561" s="8" t="str">
        <f>IF(总支出!D3561="","",总支出!D3561)</f>
        <v/>
      </c>
      <c r="F3561" s="6" t="str">
        <f>IF(总支出!E3561="","",总支出!E3561)</f>
        <v/>
      </c>
      <c r="G3561" s="6" t="str">
        <f>IF(总支出!H3561="","",总支出!H3561)</f>
        <v/>
      </c>
      <c r="H3561" s="6" t="str">
        <f>IF(总支出!I3561="","自动",总支出!I3561)</f>
        <v>自动</v>
      </c>
      <c r="I3561" s="6" t="str">
        <f>IF(F3561="","",IFERROR(VLOOKUP(F3561,税费设置!$A$15:$B$27,2,FALSE),"含税不明"))</f>
        <v/>
      </c>
      <c r="J3561" s="6" t="str">
        <f t="shared" si="386"/>
        <v/>
      </c>
      <c r="K3561" s="6" t="str">
        <f>IF(AND(税费设置!$B$5="是",G3561="个人支出",J3561="应税"),"是","否")</f>
        <v>否</v>
      </c>
      <c r="L3561" s="8">
        <f t="shared" si="387"/>
        <v>0</v>
      </c>
      <c r="M3561" s="8">
        <f t="shared" si="388"/>
        <v>0</v>
      </c>
      <c r="N3561" s="8">
        <f t="shared" si="389"/>
        <v>0</v>
      </c>
      <c r="O3561" s="8">
        <f t="shared" si="390"/>
        <v>0</v>
      </c>
      <c r="P3561" s="8">
        <f>IF(K3561&lt;&gt;"是",0,IF(税费设置!$B$6="是",E3561/(1+税费设置!$B$10),E3561))</f>
        <v>0</v>
      </c>
      <c r="Q3561" s="8">
        <f>IF(K3561&lt;&gt;"是",0,P3561*税费设置!$B$8)</f>
        <v>0</v>
      </c>
      <c r="R3561" s="8">
        <f>IF(K3561&lt;&gt;"是",0,P3561*税费设置!$B$9)</f>
        <v>0</v>
      </c>
      <c r="S3561" s="8">
        <f t="shared" si="391"/>
        <v>0</v>
      </c>
    </row>
    <row r="3562" spans="1:19" ht="13.9">
      <c r="A3562" s="6" t="str">
        <f>IF(总支出!A3562="","",总支出!A3562)</f>
        <v/>
      </c>
      <c r="B3562" s="7" t="str">
        <f>IF(总支出!B3562="","",总支出!B3562)</f>
        <v/>
      </c>
      <c r="C3562" s="6" t="str">
        <f t="shared" si="385"/>
        <v/>
      </c>
      <c r="D3562" s="6" t="str">
        <f>IF(总支出!C3562="","",总支出!C3562)</f>
        <v/>
      </c>
      <c r="E3562" s="8" t="str">
        <f>IF(总支出!D3562="","",总支出!D3562)</f>
        <v/>
      </c>
      <c r="F3562" s="6" t="str">
        <f>IF(总支出!E3562="","",总支出!E3562)</f>
        <v/>
      </c>
      <c r="G3562" s="6" t="str">
        <f>IF(总支出!H3562="","",总支出!H3562)</f>
        <v/>
      </c>
      <c r="H3562" s="6" t="str">
        <f>IF(总支出!I3562="","自动",总支出!I3562)</f>
        <v>自动</v>
      </c>
      <c r="I3562" s="6" t="str">
        <f>IF(F3562="","",IFERROR(VLOOKUP(F3562,税费设置!$A$15:$B$27,2,FALSE),"含税不明"))</f>
        <v/>
      </c>
      <c r="J3562" s="6" t="str">
        <f t="shared" si="386"/>
        <v/>
      </c>
      <c r="K3562" s="6" t="str">
        <f>IF(AND(税费设置!$B$5="是",G3562="个人支出",J3562="应税"),"是","否")</f>
        <v>否</v>
      </c>
      <c r="L3562" s="8">
        <f t="shared" si="387"/>
        <v>0</v>
      </c>
      <c r="M3562" s="8">
        <f t="shared" si="388"/>
        <v>0</v>
      </c>
      <c r="N3562" s="8">
        <f t="shared" si="389"/>
        <v>0</v>
      </c>
      <c r="O3562" s="8">
        <f t="shared" si="390"/>
        <v>0</v>
      </c>
      <c r="P3562" s="8">
        <f>IF(K3562&lt;&gt;"是",0,IF(税费设置!$B$6="是",E3562/(1+税费设置!$B$10),E3562))</f>
        <v>0</v>
      </c>
      <c r="Q3562" s="8">
        <f>IF(K3562&lt;&gt;"是",0,P3562*税费设置!$B$8)</f>
        <v>0</v>
      </c>
      <c r="R3562" s="8">
        <f>IF(K3562&lt;&gt;"是",0,P3562*税费设置!$B$9)</f>
        <v>0</v>
      </c>
      <c r="S3562" s="8">
        <f t="shared" si="391"/>
        <v>0</v>
      </c>
    </row>
    <row r="3563" spans="1:19" ht="13.9">
      <c r="A3563" s="6" t="str">
        <f>IF(总支出!A3563="","",总支出!A3563)</f>
        <v/>
      </c>
      <c r="B3563" s="7" t="str">
        <f>IF(总支出!B3563="","",总支出!B3563)</f>
        <v/>
      </c>
      <c r="C3563" s="6" t="str">
        <f t="shared" si="385"/>
        <v/>
      </c>
      <c r="D3563" s="6" t="str">
        <f>IF(总支出!C3563="","",总支出!C3563)</f>
        <v/>
      </c>
      <c r="E3563" s="8" t="str">
        <f>IF(总支出!D3563="","",总支出!D3563)</f>
        <v/>
      </c>
      <c r="F3563" s="6" t="str">
        <f>IF(总支出!E3563="","",总支出!E3563)</f>
        <v/>
      </c>
      <c r="G3563" s="6" t="str">
        <f>IF(总支出!H3563="","",总支出!H3563)</f>
        <v/>
      </c>
      <c r="H3563" s="6" t="str">
        <f>IF(总支出!I3563="","自动",总支出!I3563)</f>
        <v>自动</v>
      </c>
      <c r="I3563" s="6" t="str">
        <f>IF(F3563="","",IFERROR(VLOOKUP(F3563,税费设置!$A$15:$B$27,2,FALSE),"含税不明"))</f>
        <v/>
      </c>
      <c r="J3563" s="6" t="str">
        <f t="shared" si="386"/>
        <v/>
      </c>
      <c r="K3563" s="6" t="str">
        <f>IF(AND(税费设置!$B$5="是",G3563="个人支出",J3563="应税"),"是","否")</f>
        <v>否</v>
      </c>
      <c r="L3563" s="8">
        <f t="shared" si="387"/>
        <v>0</v>
      </c>
      <c r="M3563" s="8">
        <f t="shared" si="388"/>
        <v>0</v>
      </c>
      <c r="N3563" s="8">
        <f t="shared" si="389"/>
        <v>0</v>
      </c>
      <c r="O3563" s="8">
        <f t="shared" si="390"/>
        <v>0</v>
      </c>
      <c r="P3563" s="8">
        <f>IF(K3563&lt;&gt;"是",0,IF(税费设置!$B$6="是",E3563/(1+税费设置!$B$10),E3563))</f>
        <v>0</v>
      </c>
      <c r="Q3563" s="8">
        <f>IF(K3563&lt;&gt;"是",0,P3563*税费设置!$B$8)</f>
        <v>0</v>
      </c>
      <c r="R3563" s="8">
        <f>IF(K3563&lt;&gt;"是",0,P3563*税费设置!$B$9)</f>
        <v>0</v>
      </c>
      <c r="S3563" s="8">
        <f t="shared" si="391"/>
        <v>0</v>
      </c>
    </row>
    <row r="3564" spans="1:19" ht="13.9">
      <c r="A3564" s="6" t="str">
        <f>IF(总支出!A3564="","",总支出!A3564)</f>
        <v/>
      </c>
      <c r="B3564" s="7" t="str">
        <f>IF(总支出!B3564="","",总支出!B3564)</f>
        <v/>
      </c>
      <c r="C3564" s="6" t="str">
        <f t="shared" si="385"/>
        <v/>
      </c>
      <c r="D3564" s="6" t="str">
        <f>IF(总支出!C3564="","",总支出!C3564)</f>
        <v/>
      </c>
      <c r="E3564" s="8" t="str">
        <f>IF(总支出!D3564="","",总支出!D3564)</f>
        <v/>
      </c>
      <c r="F3564" s="6" t="str">
        <f>IF(总支出!E3564="","",总支出!E3564)</f>
        <v/>
      </c>
      <c r="G3564" s="6" t="str">
        <f>IF(总支出!H3564="","",总支出!H3564)</f>
        <v/>
      </c>
      <c r="H3564" s="6" t="str">
        <f>IF(总支出!I3564="","自动",总支出!I3564)</f>
        <v>自动</v>
      </c>
      <c r="I3564" s="6" t="str">
        <f>IF(F3564="","",IFERROR(VLOOKUP(F3564,税费设置!$A$15:$B$27,2,FALSE),"含税不明"))</f>
        <v/>
      </c>
      <c r="J3564" s="6" t="str">
        <f t="shared" si="386"/>
        <v/>
      </c>
      <c r="K3564" s="6" t="str">
        <f>IF(AND(税费设置!$B$5="是",G3564="个人支出",J3564="应税"),"是","否")</f>
        <v>否</v>
      </c>
      <c r="L3564" s="8">
        <f t="shared" si="387"/>
        <v>0</v>
      </c>
      <c r="M3564" s="8">
        <f t="shared" si="388"/>
        <v>0</v>
      </c>
      <c r="N3564" s="8">
        <f t="shared" si="389"/>
        <v>0</v>
      </c>
      <c r="O3564" s="8">
        <f t="shared" si="390"/>
        <v>0</v>
      </c>
      <c r="P3564" s="8">
        <f>IF(K3564&lt;&gt;"是",0,IF(税费设置!$B$6="是",E3564/(1+税费设置!$B$10),E3564))</f>
        <v>0</v>
      </c>
      <c r="Q3564" s="8">
        <f>IF(K3564&lt;&gt;"是",0,P3564*税费设置!$B$8)</f>
        <v>0</v>
      </c>
      <c r="R3564" s="8">
        <f>IF(K3564&lt;&gt;"是",0,P3564*税费设置!$B$9)</f>
        <v>0</v>
      </c>
      <c r="S3564" s="8">
        <f t="shared" si="391"/>
        <v>0</v>
      </c>
    </row>
    <row r="3565" spans="1:19" ht="13.9">
      <c r="A3565" s="6" t="str">
        <f>IF(总支出!A3565="","",总支出!A3565)</f>
        <v/>
      </c>
      <c r="B3565" s="7" t="str">
        <f>IF(总支出!B3565="","",总支出!B3565)</f>
        <v/>
      </c>
      <c r="C3565" s="6" t="str">
        <f t="shared" si="385"/>
        <v/>
      </c>
      <c r="D3565" s="6" t="str">
        <f>IF(总支出!C3565="","",总支出!C3565)</f>
        <v/>
      </c>
      <c r="E3565" s="8" t="str">
        <f>IF(总支出!D3565="","",总支出!D3565)</f>
        <v/>
      </c>
      <c r="F3565" s="6" t="str">
        <f>IF(总支出!E3565="","",总支出!E3565)</f>
        <v/>
      </c>
      <c r="G3565" s="6" t="str">
        <f>IF(总支出!H3565="","",总支出!H3565)</f>
        <v/>
      </c>
      <c r="H3565" s="6" t="str">
        <f>IF(总支出!I3565="","自动",总支出!I3565)</f>
        <v>自动</v>
      </c>
      <c r="I3565" s="6" t="str">
        <f>IF(F3565="","",IFERROR(VLOOKUP(F3565,税费设置!$A$15:$B$27,2,FALSE),"含税不明"))</f>
        <v/>
      </c>
      <c r="J3565" s="6" t="str">
        <f t="shared" si="386"/>
        <v/>
      </c>
      <c r="K3565" s="6" t="str">
        <f>IF(AND(税费设置!$B$5="是",G3565="个人支出",J3565="应税"),"是","否")</f>
        <v>否</v>
      </c>
      <c r="L3565" s="8">
        <f t="shared" si="387"/>
        <v>0</v>
      </c>
      <c r="M3565" s="8">
        <f t="shared" si="388"/>
        <v>0</v>
      </c>
      <c r="N3565" s="8">
        <f t="shared" si="389"/>
        <v>0</v>
      </c>
      <c r="O3565" s="8">
        <f t="shared" si="390"/>
        <v>0</v>
      </c>
      <c r="P3565" s="8">
        <f>IF(K3565&lt;&gt;"是",0,IF(税费设置!$B$6="是",E3565/(1+税费设置!$B$10),E3565))</f>
        <v>0</v>
      </c>
      <c r="Q3565" s="8">
        <f>IF(K3565&lt;&gt;"是",0,P3565*税费设置!$B$8)</f>
        <v>0</v>
      </c>
      <c r="R3565" s="8">
        <f>IF(K3565&lt;&gt;"是",0,P3565*税费设置!$B$9)</f>
        <v>0</v>
      </c>
      <c r="S3565" s="8">
        <f t="shared" si="391"/>
        <v>0</v>
      </c>
    </row>
    <row r="3566" spans="1:19" ht="13.9">
      <c r="A3566" s="6" t="str">
        <f>IF(总支出!A3566="","",总支出!A3566)</f>
        <v/>
      </c>
      <c r="B3566" s="7" t="str">
        <f>IF(总支出!B3566="","",总支出!B3566)</f>
        <v/>
      </c>
      <c r="C3566" s="6" t="str">
        <f t="shared" si="385"/>
        <v/>
      </c>
      <c r="D3566" s="6" t="str">
        <f>IF(总支出!C3566="","",总支出!C3566)</f>
        <v/>
      </c>
      <c r="E3566" s="8" t="str">
        <f>IF(总支出!D3566="","",总支出!D3566)</f>
        <v/>
      </c>
      <c r="F3566" s="6" t="str">
        <f>IF(总支出!E3566="","",总支出!E3566)</f>
        <v/>
      </c>
      <c r="G3566" s="6" t="str">
        <f>IF(总支出!H3566="","",总支出!H3566)</f>
        <v/>
      </c>
      <c r="H3566" s="6" t="str">
        <f>IF(总支出!I3566="","自动",总支出!I3566)</f>
        <v>自动</v>
      </c>
      <c r="I3566" s="6" t="str">
        <f>IF(F3566="","",IFERROR(VLOOKUP(F3566,税费设置!$A$15:$B$27,2,FALSE),"含税不明"))</f>
        <v/>
      </c>
      <c r="J3566" s="6" t="str">
        <f t="shared" si="386"/>
        <v/>
      </c>
      <c r="K3566" s="6" t="str">
        <f>IF(AND(税费设置!$B$5="是",G3566="个人支出",J3566="应税"),"是","否")</f>
        <v>否</v>
      </c>
      <c r="L3566" s="8">
        <f t="shared" si="387"/>
        <v>0</v>
      </c>
      <c r="M3566" s="8">
        <f t="shared" si="388"/>
        <v>0</v>
      </c>
      <c r="N3566" s="8">
        <f t="shared" si="389"/>
        <v>0</v>
      </c>
      <c r="O3566" s="8">
        <f t="shared" si="390"/>
        <v>0</v>
      </c>
      <c r="P3566" s="8">
        <f>IF(K3566&lt;&gt;"是",0,IF(税费设置!$B$6="是",E3566/(1+税费设置!$B$10),E3566))</f>
        <v>0</v>
      </c>
      <c r="Q3566" s="8">
        <f>IF(K3566&lt;&gt;"是",0,P3566*税费设置!$B$8)</f>
        <v>0</v>
      </c>
      <c r="R3566" s="8">
        <f>IF(K3566&lt;&gt;"是",0,P3566*税费设置!$B$9)</f>
        <v>0</v>
      </c>
      <c r="S3566" s="8">
        <f t="shared" si="391"/>
        <v>0</v>
      </c>
    </row>
    <row r="3567" spans="1:19" ht="13.9">
      <c r="A3567" s="6" t="str">
        <f>IF(总支出!A3567="","",总支出!A3567)</f>
        <v/>
      </c>
      <c r="B3567" s="7" t="str">
        <f>IF(总支出!B3567="","",总支出!B3567)</f>
        <v/>
      </c>
      <c r="C3567" s="6" t="str">
        <f t="shared" si="385"/>
        <v/>
      </c>
      <c r="D3567" s="6" t="str">
        <f>IF(总支出!C3567="","",总支出!C3567)</f>
        <v/>
      </c>
      <c r="E3567" s="8" t="str">
        <f>IF(总支出!D3567="","",总支出!D3567)</f>
        <v/>
      </c>
      <c r="F3567" s="6" t="str">
        <f>IF(总支出!E3567="","",总支出!E3567)</f>
        <v/>
      </c>
      <c r="G3567" s="6" t="str">
        <f>IF(总支出!H3567="","",总支出!H3567)</f>
        <v/>
      </c>
      <c r="H3567" s="6" t="str">
        <f>IF(总支出!I3567="","自动",总支出!I3567)</f>
        <v>自动</v>
      </c>
      <c r="I3567" s="6" t="str">
        <f>IF(F3567="","",IFERROR(VLOOKUP(F3567,税费设置!$A$15:$B$27,2,FALSE),"含税不明"))</f>
        <v/>
      </c>
      <c r="J3567" s="6" t="str">
        <f t="shared" si="386"/>
        <v/>
      </c>
      <c r="K3567" s="6" t="str">
        <f>IF(AND(税费设置!$B$5="是",G3567="个人支出",J3567="应税"),"是","否")</f>
        <v>否</v>
      </c>
      <c r="L3567" s="8">
        <f t="shared" si="387"/>
        <v>0</v>
      </c>
      <c r="M3567" s="8">
        <f t="shared" si="388"/>
        <v>0</v>
      </c>
      <c r="N3567" s="8">
        <f t="shared" si="389"/>
        <v>0</v>
      </c>
      <c r="O3567" s="8">
        <f t="shared" si="390"/>
        <v>0</v>
      </c>
      <c r="P3567" s="8">
        <f>IF(K3567&lt;&gt;"是",0,IF(税费设置!$B$6="是",E3567/(1+税费设置!$B$10),E3567))</f>
        <v>0</v>
      </c>
      <c r="Q3567" s="8">
        <f>IF(K3567&lt;&gt;"是",0,P3567*税费设置!$B$8)</f>
        <v>0</v>
      </c>
      <c r="R3567" s="8">
        <f>IF(K3567&lt;&gt;"是",0,P3567*税费设置!$B$9)</f>
        <v>0</v>
      </c>
      <c r="S3567" s="8">
        <f t="shared" si="391"/>
        <v>0</v>
      </c>
    </row>
    <row r="3568" spans="1:19" ht="13.9">
      <c r="A3568" s="6" t="str">
        <f>IF(总支出!A3568="","",总支出!A3568)</f>
        <v/>
      </c>
      <c r="B3568" s="7" t="str">
        <f>IF(总支出!B3568="","",总支出!B3568)</f>
        <v/>
      </c>
      <c r="C3568" s="6" t="str">
        <f t="shared" si="385"/>
        <v/>
      </c>
      <c r="D3568" s="6" t="str">
        <f>IF(总支出!C3568="","",总支出!C3568)</f>
        <v/>
      </c>
      <c r="E3568" s="8" t="str">
        <f>IF(总支出!D3568="","",总支出!D3568)</f>
        <v/>
      </c>
      <c r="F3568" s="6" t="str">
        <f>IF(总支出!E3568="","",总支出!E3568)</f>
        <v/>
      </c>
      <c r="G3568" s="6" t="str">
        <f>IF(总支出!H3568="","",总支出!H3568)</f>
        <v/>
      </c>
      <c r="H3568" s="6" t="str">
        <f>IF(总支出!I3568="","自动",总支出!I3568)</f>
        <v>自动</v>
      </c>
      <c r="I3568" s="6" t="str">
        <f>IF(F3568="","",IFERROR(VLOOKUP(F3568,税费设置!$A$15:$B$27,2,FALSE),"含税不明"))</f>
        <v/>
      </c>
      <c r="J3568" s="6" t="str">
        <f t="shared" si="386"/>
        <v/>
      </c>
      <c r="K3568" s="6" t="str">
        <f>IF(AND(税费设置!$B$5="是",G3568="个人支出",J3568="应税"),"是","否")</f>
        <v>否</v>
      </c>
      <c r="L3568" s="8">
        <f t="shared" si="387"/>
        <v>0</v>
      </c>
      <c r="M3568" s="8">
        <f t="shared" si="388"/>
        <v>0</v>
      </c>
      <c r="N3568" s="8">
        <f t="shared" si="389"/>
        <v>0</v>
      </c>
      <c r="O3568" s="8">
        <f t="shared" si="390"/>
        <v>0</v>
      </c>
      <c r="P3568" s="8">
        <f>IF(K3568&lt;&gt;"是",0,IF(税费设置!$B$6="是",E3568/(1+税费设置!$B$10),E3568))</f>
        <v>0</v>
      </c>
      <c r="Q3568" s="8">
        <f>IF(K3568&lt;&gt;"是",0,P3568*税费设置!$B$8)</f>
        <v>0</v>
      </c>
      <c r="R3568" s="8">
        <f>IF(K3568&lt;&gt;"是",0,P3568*税费设置!$B$9)</f>
        <v>0</v>
      </c>
      <c r="S3568" s="8">
        <f t="shared" si="391"/>
        <v>0</v>
      </c>
    </row>
    <row r="3569" spans="1:19" ht="13.9">
      <c r="A3569" s="6" t="str">
        <f>IF(总支出!A3569="","",总支出!A3569)</f>
        <v/>
      </c>
      <c r="B3569" s="7" t="str">
        <f>IF(总支出!B3569="","",总支出!B3569)</f>
        <v/>
      </c>
      <c r="C3569" s="6" t="str">
        <f t="shared" si="385"/>
        <v/>
      </c>
      <c r="D3569" s="6" t="str">
        <f>IF(总支出!C3569="","",总支出!C3569)</f>
        <v/>
      </c>
      <c r="E3569" s="8" t="str">
        <f>IF(总支出!D3569="","",总支出!D3569)</f>
        <v/>
      </c>
      <c r="F3569" s="6" t="str">
        <f>IF(总支出!E3569="","",总支出!E3569)</f>
        <v/>
      </c>
      <c r="G3569" s="6" t="str">
        <f>IF(总支出!H3569="","",总支出!H3569)</f>
        <v/>
      </c>
      <c r="H3569" s="6" t="str">
        <f>IF(总支出!I3569="","自动",总支出!I3569)</f>
        <v>自动</v>
      </c>
      <c r="I3569" s="6" t="str">
        <f>IF(F3569="","",IFERROR(VLOOKUP(F3569,税费设置!$A$15:$B$27,2,FALSE),"含税不明"))</f>
        <v/>
      </c>
      <c r="J3569" s="6" t="str">
        <f t="shared" si="386"/>
        <v/>
      </c>
      <c r="K3569" s="6" t="str">
        <f>IF(AND(税费设置!$B$5="是",G3569="个人支出",J3569="应税"),"是","否")</f>
        <v>否</v>
      </c>
      <c r="L3569" s="8">
        <f t="shared" si="387"/>
        <v>0</v>
      </c>
      <c r="M3569" s="8">
        <f t="shared" si="388"/>
        <v>0</v>
      </c>
      <c r="N3569" s="8">
        <f t="shared" si="389"/>
        <v>0</v>
      </c>
      <c r="O3569" s="8">
        <f t="shared" si="390"/>
        <v>0</v>
      </c>
      <c r="P3569" s="8">
        <f>IF(K3569&lt;&gt;"是",0,IF(税费设置!$B$6="是",E3569/(1+税费设置!$B$10),E3569))</f>
        <v>0</v>
      </c>
      <c r="Q3569" s="8">
        <f>IF(K3569&lt;&gt;"是",0,P3569*税费设置!$B$8)</f>
        <v>0</v>
      </c>
      <c r="R3569" s="8">
        <f>IF(K3569&lt;&gt;"是",0,P3569*税费设置!$B$9)</f>
        <v>0</v>
      </c>
      <c r="S3569" s="8">
        <f t="shared" si="391"/>
        <v>0</v>
      </c>
    </row>
    <row r="3570" spans="1:19" ht="13.9">
      <c r="A3570" s="6" t="str">
        <f>IF(总支出!A3570="","",总支出!A3570)</f>
        <v/>
      </c>
      <c r="B3570" s="7" t="str">
        <f>IF(总支出!B3570="","",总支出!B3570)</f>
        <v/>
      </c>
      <c r="C3570" s="6" t="str">
        <f t="shared" si="385"/>
        <v/>
      </c>
      <c r="D3570" s="6" t="str">
        <f>IF(总支出!C3570="","",总支出!C3570)</f>
        <v/>
      </c>
      <c r="E3570" s="8" t="str">
        <f>IF(总支出!D3570="","",总支出!D3570)</f>
        <v/>
      </c>
      <c r="F3570" s="6" t="str">
        <f>IF(总支出!E3570="","",总支出!E3570)</f>
        <v/>
      </c>
      <c r="G3570" s="6" t="str">
        <f>IF(总支出!H3570="","",总支出!H3570)</f>
        <v/>
      </c>
      <c r="H3570" s="6" t="str">
        <f>IF(总支出!I3570="","自动",总支出!I3570)</f>
        <v>自动</v>
      </c>
      <c r="I3570" s="6" t="str">
        <f>IF(F3570="","",IFERROR(VLOOKUP(F3570,税费设置!$A$15:$B$27,2,FALSE),"含税不明"))</f>
        <v/>
      </c>
      <c r="J3570" s="6" t="str">
        <f t="shared" si="386"/>
        <v/>
      </c>
      <c r="K3570" s="6" t="str">
        <f>IF(AND(税费设置!$B$5="是",G3570="个人支出",J3570="应税"),"是","否")</f>
        <v>否</v>
      </c>
      <c r="L3570" s="8">
        <f t="shared" si="387"/>
        <v>0</v>
      </c>
      <c r="M3570" s="8">
        <f t="shared" si="388"/>
        <v>0</v>
      </c>
      <c r="N3570" s="8">
        <f t="shared" si="389"/>
        <v>0</v>
      </c>
      <c r="O3570" s="8">
        <f t="shared" si="390"/>
        <v>0</v>
      </c>
      <c r="P3570" s="8">
        <f>IF(K3570&lt;&gt;"是",0,IF(税费设置!$B$6="是",E3570/(1+税费设置!$B$10),E3570))</f>
        <v>0</v>
      </c>
      <c r="Q3570" s="8">
        <f>IF(K3570&lt;&gt;"是",0,P3570*税费设置!$B$8)</f>
        <v>0</v>
      </c>
      <c r="R3570" s="8">
        <f>IF(K3570&lt;&gt;"是",0,P3570*税费设置!$B$9)</f>
        <v>0</v>
      </c>
      <c r="S3570" s="8">
        <f t="shared" si="391"/>
        <v>0</v>
      </c>
    </row>
    <row r="3571" spans="1:19" ht="13.9">
      <c r="A3571" s="6" t="str">
        <f>IF(总支出!A3571="","",总支出!A3571)</f>
        <v/>
      </c>
      <c r="B3571" s="7" t="str">
        <f>IF(总支出!B3571="","",总支出!B3571)</f>
        <v/>
      </c>
      <c r="C3571" s="6" t="str">
        <f t="shared" si="385"/>
        <v/>
      </c>
      <c r="D3571" s="6" t="str">
        <f>IF(总支出!C3571="","",总支出!C3571)</f>
        <v/>
      </c>
      <c r="E3571" s="8" t="str">
        <f>IF(总支出!D3571="","",总支出!D3571)</f>
        <v/>
      </c>
      <c r="F3571" s="6" t="str">
        <f>IF(总支出!E3571="","",总支出!E3571)</f>
        <v/>
      </c>
      <c r="G3571" s="6" t="str">
        <f>IF(总支出!H3571="","",总支出!H3571)</f>
        <v/>
      </c>
      <c r="H3571" s="6" t="str">
        <f>IF(总支出!I3571="","自动",总支出!I3571)</f>
        <v>自动</v>
      </c>
      <c r="I3571" s="6" t="str">
        <f>IF(F3571="","",IFERROR(VLOOKUP(F3571,税费设置!$A$15:$B$27,2,FALSE),"含税不明"))</f>
        <v/>
      </c>
      <c r="J3571" s="6" t="str">
        <f t="shared" si="386"/>
        <v/>
      </c>
      <c r="K3571" s="6" t="str">
        <f>IF(AND(税费设置!$B$5="是",G3571="个人支出",J3571="应税"),"是","否")</f>
        <v>否</v>
      </c>
      <c r="L3571" s="8">
        <f t="shared" si="387"/>
        <v>0</v>
      </c>
      <c r="M3571" s="8">
        <f t="shared" si="388"/>
        <v>0</v>
      </c>
      <c r="N3571" s="8">
        <f t="shared" si="389"/>
        <v>0</v>
      </c>
      <c r="O3571" s="8">
        <f t="shared" si="390"/>
        <v>0</v>
      </c>
      <c r="P3571" s="8">
        <f>IF(K3571&lt;&gt;"是",0,IF(税费设置!$B$6="是",E3571/(1+税费设置!$B$10),E3571))</f>
        <v>0</v>
      </c>
      <c r="Q3571" s="8">
        <f>IF(K3571&lt;&gt;"是",0,P3571*税费设置!$B$8)</f>
        <v>0</v>
      </c>
      <c r="R3571" s="8">
        <f>IF(K3571&lt;&gt;"是",0,P3571*税费设置!$B$9)</f>
        <v>0</v>
      </c>
      <c r="S3571" s="8">
        <f t="shared" si="391"/>
        <v>0</v>
      </c>
    </row>
    <row r="3572" spans="1:19" ht="13.9">
      <c r="A3572" s="6" t="str">
        <f>IF(总支出!A3572="","",总支出!A3572)</f>
        <v/>
      </c>
      <c r="B3572" s="7" t="str">
        <f>IF(总支出!B3572="","",总支出!B3572)</f>
        <v/>
      </c>
      <c r="C3572" s="6" t="str">
        <f t="shared" si="385"/>
        <v/>
      </c>
      <c r="D3572" s="6" t="str">
        <f>IF(总支出!C3572="","",总支出!C3572)</f>
        <v/>
      </c>
      <c r="E3572" s="8" t="str">
        <f>IF(总支出!D3572="","",总支出!D3572)</f>
        <v/>
      </c>
      <c r="F3572" s="6" t="str">
        <f>IF(总支出!E3572="","",总支出!E3572)</f>
        <v/>
      </c>
      <c r="G3572" s="6" t="str">
        <f>IF(总支出!H3572="","",总支出!H3572)</f>
        <v/>
      </c>
      <c r="H3572" s="6" t="str">
        <f>IF(总支出!I3572="","自动",总支出!I3572)</f>
        <v>自动</v>
      </c>
      <c r="I3572" s="6" t="str">
        <f>IF(F3572="","",IFERROR(VLOOKUP(F3572,税费设置!$A$15:$B$27,2,FALSE),"含税不明"))</f>
        <v/>
      </c>
      <c r="J3572" s="6" t="str">
        <f t="shared" si="386"/>
        <v/>
      </c>
      <c r="K3572" s="6" t="str">
        <f>IF(AND(税费设置!$B$5="是",G3572="个人支出",J3572="应税"),"是","否")</f>
        <v>否</v>
      </c>
      <c r="L3572" s="8">
        <f t="shared" si="387"/>
        <v>0</v>
      </c>
      <c r="M3572" s="8">
        <f t="shared" si="388"/>
        <v>0</v>
      </c>
      <c r="N3572" s="8">
        <f t="shared" si="389"/>
        <v>0</v>
      </c>
      <c r="O3572" s="8">
        <f t="shared" si="390"/>
        <v>0</v>
      </c>
      <c r="P3572" s="8">
        <f>IF(K3572&lt;&gt;"是",0,IF(税费设置!$B$6="是",E3572/(1+税费设置!$B$10),E3572))</f>
        <v>0</v>
      </c>
      <c r="Q3572" s="8">
        <f>IF(K3572&lt;&gt;"是",0,P3572*税费设置!$B$8)</f>
        <v>0</v>
      </c>
      <c r="R3572" s="8">
        <f>IF(K3572&lt;&gt;"是",0,P3572*税费设置!$B$9)</f>
        <v>0</v>
      </c>
      <c r="S3572" s="8">
        <f t="shared" si="391"/>
        <v>0</v>
      </c>
    </row>
    <row r="3573" spans="1:19" ht="13.9">
      <c r="A3573" s="6" t="str">
        <f>IF(总支出!A3573="","",总支出!A3573)</f>
        <v/>
      </c>
      <c r="B3573" s="7" t="str">
        <f>IF(总支出!B3573="","",总支出!B3573)</f>
        <v/>
      </c>
      <c r="C3573" s="6" t="str">
        <f t="shared" si="385"/>
        <v/>
      </c>
      <c r="D3573" s="6" t="str">
        <f>IF(总支出!C3573="","",总支出!C3573)</f>
        <v/>
      </c>
      <c r="E3573" s="8" t="str">
        <f>IF(总支出!D3573="","",总支出!D3573)</f>
        <v/>
      </c>
      <c r="F3573" s="6" t="str">
        <f>IF(总支出!E3573="","",总支出!E3573)</f>
        <v/>
      </c>
      <c r="G3573" s="6" t="str">
        <f>IF(总支出!H3573="","",总支出!H3573)</f>
        <v/>
      </c>
      <c r="H3573" s="6" t="str">
        <f>IF(总支出!I3573="","自动",总支出!I3573)</f>
        <v>自动</v>
      </c>
      <c r="I3573" s="6" t="str">
        <f>IF(F3573="","",IFERROR(VLOOKUP(F3573,税费设置!$A$15:$B$27,2,FALSE),"含税不明"))</f>
        <v/>
      </c>
      <c r="J3573" s="6" t="str">
        <f t="shared" si="386"/>
        <v/>
      </c>
      <c r="K3573" s="6" t="str">
        <f>IF(AND(税费设置!$B$5="是",G3573="个人支出",J3573="应税"),"是","否")</f>
        <v>否</v>
      </c>
      <c r="L3573" s="8">
        <f t="shared" si="387"/>
        <v>0</v>
      </c>
      <c r="M3573" s="8">
        <f t="shared" si="388"/>
        <v>0</v>
      </c>
      <c r="N3573" s="8">
        <f t="shared" si="389"/>
        <v>0</v>
      </c>
      <c r="O3573" s="8">
        <f t="shared" si="390"/>
        <v>0</v>
      </c>
      <c r="P3573" s="8">
        <f>IF(K3573&lt;&gt;"是",0,IF(税费设置!$B$6="是",E3573/(1+税费设置!$B$10),E3573))</f>
        <v>0</v>
      </c>
      <c r="Q3573" s="8">
        <f>IF(K3573&lt;&gt;"是",0,P3573*税费设置!$B$8)</f>
        <v>0</v>
      </c>
      <c r="R3573" s="8">
        <f>IF(K3573&lt;&gt;"是",0,P3573*税费设置!$B$9)</f>
        <v>0</v>
      </c>
      <c r="S3573" s="8">
        <f t="shared" si="391"/>
        <v>0</v>
      </c>
    </row>
    <row r="3574" spans="1:19" ht="13.9">
      <c r="A3574" s="6" t="str">
        <f>IF(总支出!A3574="","",总支出!A3574)</f>
        <v/>
      </c>
      <c r="B3574" s="7" t="str">
        <f>IF(总支出!B3574="","",总支出!B3574)</f>
        <v/>
      </c>
      <c r="C3574" s="6" t="str">
        <f t="shared" si="385"/>
        <v/>
      </c>
      <c r="D3574" s="6" t="str">
        <f>IF(总支出!C3574="","",总支出!C3574)</f>
        <v/>
      </c>
      <c r="E3574" s="8" t="str">
        <f>IF(总支出!D3574="","",总支出!D3574)</f>
        <v/>
      </c>
      <c r="F3574" s="6" t="str">
        <f>IF(总支出!E3574="","",总支出!E3574)</f>
        <v/>
      </c>
      <c r="G3574" s="6" t="str">
        <f>IF(总支出!H3574="","",总支出!H3574)</f>
        <v/>
      </c>
      <c r="H3574" s="6" t="str">
        <f>IF(总支出!I3574="","自动",总支出!I3574)</f>
        <v>自动</v>
      </c>
      <c r="I3574" s="6" t="str">
        <f>IF(F3574="","",IFERROR(VLOOKUP(F3574,税费设置!$A$15:$B$27,2,FALSE),"含税不明"))</f>
        <v/>
      </c>
      <c r="J3574" s="6" t="str">
        <f t="shared" si="386"/>
        <v/>
      </c>
      <c r="K3574" s="6" t="str">
        <f>IF(AND(税费设置!$B$5="是",G3574="个人支出",J3574="应税"),"是","否")</f>
        <v>否</v>
      </c>
      <c r="L3574" s="8">
        <f t="shared" si="387"/>
        <v>0</v>
      </c>
      <c r="M3574" s="8">
        <f t="shared" si="388"/>
        <v>0</v>
      </c>
      <c r="N3574" s="8">
        <f t="shared" si="389"/>
        <v>0</v>
      </c>
      <c r="O3574" s="8">
        <f t="shared" si="390"/>
        <v>0</v>
      </c>
      <c r="P3574" s="8">
        <f>IF(K3574&lt;&gt;"是",0,IF(税费设置!$B$6="是",E3574/(1+税费设置!$B$10),E3574))</f>
        <v>0</v>
      </c>
      <c r="Q3574" s="8">
        <f>IF(K3574&lt;&gt;"是",0,P3574*税费设置!$B$8)</f>
        <v>0</v>
      </c>
      <c r="R3574" s="8">
        <f>IF(K3574&lt;&gt;"是",0,P3574*税费设置!$B$9)</f>
        <v>0</v>
      </c>
      <c r="S3574" s="8">
        <f t="shared" si="391"/>
        <v>0</v>
      </c>
    </row>
    <row r="3575" spans="1:19" ht="13.9">
      <c r="A3575" s="6" t="str">
        <f>IF(总支出!A3575="","",总支出!A3575)</f>
        <v/>
      </c>
      <c r="B3575" s="7" t="str">
        <f>IF(总支出!B3575="","",总支出!B3575)</f>
        <v/>
      </c>
      <c r="C3575" s="6" t="str">
        <f t="shared" si="385"/>
        <v/>
      </c>
      <c r="D3575" s="6" t="str">
        <f>IF(总支出!C3575="","",总支出!C3575)</f>
        <v/>
      </c>
      <c r="E3575" s="8" t="str">
        <f>IF(总支出!D3575="","",总支出!D3575)</f>
        <v/>
      </c>
      <c r="F3575" s="6" t="str">
        <f>IF(总支出!E3575="","",总支出!E3575)</f>
        <v/>
      </c>
      <c r="G3575" s="6" t="str">
        <f>IF(总支出!H3575="","",总支出!H3575)</f>
        <v/>
      </c>
      <c r="H3575" s="6" t="str">
        <f>IF(总支出!I3575="","自动",总支出!I3575)</f>
        <v>自动</v>
      </c>
      <c r="I3575" s="6" t="str">
        <f>IF(F3575="","",IFERROR(VLOOKUP(F3575,税费设置!$A$15:$B$27,2,FALSE),"含税不明"))</f>
        <v/>
      </c>
      <c r="J3575" s="6" t="str">
        <f t="shared" si="386"/>
        <v/>
      </c>
      <c r="K3575" s="6" t="str">
        <f>IF(AND(税费设置!$B$5="是",G3575="个人支出",J3575="应税"),"是","否")</f>
        <v>否</v>
      </c>
      <c r="L3575" s="8">
        <f t="shared" si="387"/>
        <v>0</v>
      </c>
      <c r="M3575" s="8">
        <f t="shared" si="388"/>
        <v>0</v>
      </c>
      <c r="N3575" s="8">
        <f t="shared" si="389"/>
        <v>0</v>
      </c>
      <c r="O3575" s="8">
        <f t="shared" si="390"/>
        <v>0</v>
      </c>
      <c r="P3575" s="8">
        <f>IF(K3575&lt;&gt;"是",0,IF(税费设置!$B$6="是",E3575/(1+税费设置!$B$10),E3575))</f>
        <v>0</v>
      </c>
      <c r="Q3575" s="8">
        <f>IF(K3575&lt;&gt;"是",0,P3575*税费设置!$B$8)</f>
        <v>0</v>
      </c>
      <c r="R3575" s="8">
        <f>IF(K3575&lt;&gt;"是",0,P3575*税费设置!$B$9)</f>
        <v>0</v>
      </c>
      <c r="S3575" s="8">
        <f t="shared" si="391"/>
        <v>0</v>
      </c>
    </row>
    <row r="3576" spans="1:19" ht="13.9">
      <c r="A3576" s="6" t="str">
        <f>IF(总支出!A3576="","",总支出!A3576)</f>
        <v/>
      </c>
      <c r="B3576" s="7" t="str">
        <f>IF(总支出!B3576="","",总支出!B3576)</f>
        <v/>
      </c>
      <c r="C3576" s="6" t="str">
        <f t="shared" si="385"/>
        <v/>
      </c>
      <c r="D3576" s="6" t="str">
        <f>IF(总支出!C3576="","",总支出!C3576)</f>
        <v/>
      </c>
      <c r="E3576" s="8" t="str">
        <f>IF(总支出!D3576="","",总支出!D3576)</f>
        <v/>
      </c>
      <c r="F3576" s="6" t="str">
        <f>IF(总支出!E3576="","",总支出!E3576)</f>
        <v/>
      </c>
      <c r="G3576" s="6" t="str">
        <f>IF(总支出!H3576="","",总支出!H3576)</f>
        <v/>
      </c>
      <c r="H3576" s="6" t="str">
        <f>IF(总支出!I3576="","自动",总支出!I3576)</f>
        <v>自动</v>
      </c>
      <c r="I3576" s="6" t="str">
        <f>IF(F3576="","",IFERROR(VLOOKUP(F3576,税费设置!$A$15:$B$27,2,FALSE),"含税不明"))</f>
        <v/>
      </c>
      <c r="J3576" s="6" t="str">
        <f t="shared" si="386"/>
        <v/>
      </c>
      <c r="K3576" s="6" t="str">
        <f>IF(AND(税费设置!$B$5="是",G3576="个人支出",J3576="应税"),"是","否")</f>
        <v>否</v>
      </c>
      <c r="L3576" s="8">
        <f t="shared" si="387"/>
        <v>0</v>
      </c>
      <c r="M3576" s="8">
        <f t="shared" si="388"/>
        <v>0</v>
      </c>
      <c r="N3576" s="8">
        <f t="shared" si="389"/>
        <v>0</v>
      </c>
      <c r="O3576" s="8">
        <f t="shared" si="390"/>
        <v>0</v>
      </c>
      <c r="P3576" s="8">
        <f>IF(K3576&lt;&gt;"是",0,IF(税费设置!$B$6="是",E3576/(1+税费设置!$B$10),E3576))</f>
        <v>0</v>
      </c>
      <c r="Q3576" s="8">
        <f>IF(K3576&lt;&gt;"是",0,P3576*税费设置!$B$8)</f>
        <v>0</v>
      </c>
      <c r="R3576" s="8">
        <f>IF(K3576&lt;&gt;"是",0,P3576*税费设置!$B$9)</f>
        <v>0</v>
      </c>
      <c r="S3576" s="8">
        <f t="shared" si="391"/>
        <v>0</v>
      </c>
    </row>
    <row r="3577" spans="1:19" ht="13.9">
      <c r="A3577" s="6" t="str">
        <f>IF(总支出!A3577="","",总支出!A3577)</f>
        <v/>
      </c>
      <c r="B3577" s="7" t="str">
        <f>IF(总支出!B3577="","",总支出!B3577)</f>
        <v/>
      </c>
      <c r="C3577" s="6" t="str">
        <f t="shared" si="385"/>
        <v/>
      </c>
      <c r="D3577" s="6" t="str">
        <f>IF(总支出!C3577="","",总支出!C3577)</f>
        <v/>
      </c>
      <c r="E3577" s="8" t="str">
        <f>IF(总支出!D3577="","",总支出!D3577)</f>
        <v/>
      </c>
      <c r="F3577" s="6" t="str">
        <f>IF(总支出!E3577="","",总支出!E3577)</f>
        <v/>
      </c>
      <c r="G3577" s="6" t="str">
        <f>IF(总支出!H3577="","",总支出!H3577)</f>
        <v/>
      </c>
      <c r="H3577" s="6" t="str">
        <f>IF(总支出!I3577="","自动",总支出!I3577)</f>
        <v>自动</v>
      </c>
      <c r="I3577" s="6" t="str">
        <f>IF(F3577="","",IFERROR(VLOOKUP(F3577,税费设置!$A$15:$B$27,2,FALSE),"含税不明"))</f>
        <v/>
      </c>
      <c r="J3577" s="6" t="str">
        <f t="shared" si="386"/>
        <v/>
      </c>
      <c r="K3577" s="6" t="str">
        <f>IF(AND(税费设置!$B$5="是",G3577="个人支出",J3577="应税"),"是","否")</f>
        <v>否</v>
      </c>
      <c r="L3577" s="8">
        <f t="shared" si="387"/>
        <v>0</v>
      </c>
      <c r="M3577" s="8">
        <f t="shared" si="388"/>
        <v>0</v>
      </c>
      <c r="N3577" s="8">
        <f t="shared" si="389"/>
        <v>0</v>
      </c>
      <c r="O3577" s="8">
        <f t="shared" si="390"/>
        <v>0</v>
      </c>
      <c r="P3577" s="8">
        <f>IF(K3577&lt;&gt;"是",0,IF(税费设置!$B$6="是",E3577/(1+税费设置!$B$10),E3577))</f>
        <v>0</v>
      </c>
      <c r="Q3577" s="8">
        <f>IF(K3577&lt;&gt;"是",0,P3577*税费设置!$B$8)</f>
        <v>0</v>
      </c>
      <c r="R3577" s="8">
        <f>IF(K3577&lt;&gt;"是",0,P3577*税费设置!$B$9)</f>
        <v>0</v>
      </c>
      <c r="S3577" s="8">
        <f t="shared" si="391"/>
        <v>0</v>
      </c>
    </row>
    <row r="3578" spans="1:19" ht="13.9">
      <c r="A3578" s="6" t="str">
        <f>IF(总支出!A3578="","",总支出!A3578)</f>
        <v/>
      </c>
      <c r="B3578" s="7" t="str">
        <f>IF(总支出!B3578="","",总支出!B3578)</f>
        <v/>
      </c>
      <c r="C3578" s="6" t="str">
        <f t="shared" si="385"/>
        <v/>
      </c>
      <c r="D3578" s="6" t="str">
        <f>IF(总支出!C3578="","",总支出!C3578)</f>
        <v/>
      </c>
      <c r="E3578" s="8" t="str">
        <f>IF(总支出!D3578="","",总支出!D3578)</f>
        <v/>
      </c>
      <c r="F3578" s="6" t="str">
        <f>IF(总支出!E3578="","",总支出!E3578)</f>
        <v/>
      </c>
      <c r="G3578" s="6" t="str">
        <f>IF(总支出!H3578="","",总支出!H3578)</f>
        <v/>
      </c>
      <c r="H3578" s="6" t="str">
        <f>IF(总支出!I3578="","自动",总支出!I3578)</f>
        <v>自动</v>
      </c>
      <c r="I3578" s="6" t="str">
        <f>IF(F3578="","",IFERROR(VLOOKUP(F3578,税费设置!$A$15:$B$27,2,FALSE),"含税不明"))</f>
        <v/>
      </c>
      <c r="J3578" s="6" t="str">
        <f t="shared" si="386"/>
        <v/>
      </c>
      <c r="K3578" s="6" t="str">
        <f>IF(AND(税费设置!$B$5="是",G3578="个人支出",J3578="应税"),"是","否")</f>
        <v>否</v>
      </c>
      <c r="L3578" s="8">
        <f t="shared" si="387"/>
        <v>0</v>
      </c>
      <c r="M3578" s="8">
        <f t="shared" si="388"/>
        <v>0</v>
      </c>
      <c r="N3578" s="8">
        <f t="shared" si="389"/>
        <v>0</v>
      </c>
      <c r="O3578" s="8">
        <f t="shared" si="390"/>
        <v>0</v>
      </c>
      <c r="P3578" s="8">
        <f>IF(K3578&lt;&gt;"是",0,IF(税费设置!$B$6="是",E3578/(1+税费设置!$B$10),E3578))</f>
        <v>0</v>
      </c>
      <c r="Q3578" s="8">
        <f>IF(K3578&lt;&gt;"是",0,P3578*税费设置!$B$8)</f>
        <v>0</v>
      </c>
      <c r="R3578" s="8">
        <f>IF(K3578&lt;&gt;"是",0,P3578*税费设置!$B$9)</f>
        <v>0</v>
      </c>
      <c r="S3578" s="8">
        <f t="shared" si="391"/>
        <v>0</v>
      </c>
    </row>
    <row r="3579" spans="1:19" ht="13.9">
      <c r="A3579" s="6" t="str">
        <f>IF(总支出!A3579="","",总支出!A3579)</f>
        <v/>
      </c>
      <c r="B3579" s="7" t="str">
        <f>IF(总支出!B3579="","",总支出!B3579)</f>
        <v/>
      </c>
      <c r="C3579" s="6" t="str">
        <f t="shared" si="385"/>
        <v/>
      </c>
      <c r="D3579" s="6" t="str">
        <f>IF(总支出!C3579="","",总支出!C3579)</f>
        <v/>
      </c>
      <c r="E3579" s="8" t="str">
        <f>IF(总支出!D3579="","",总支出!D3579)</f>
        <v/>
      </c>
      <c r="F3579" s="6" t="str">
        <f>IF(总支出!E3579="","",总支出!E3579)</f>
        <v/>
      </c>
      <c r="G3579" s="6" t="str">
        <f>IF(总支出!H3579="","",总支出!H3579)</f>
        <v/>
      </c>
      <c r="H3579" s="6" t="str">
        <f>IF(总支出!I3579="","自动",总支出!I3579)</f>
        <v>自动</v>
      </c>
      <c r="I3579" s="6" t="str">
        <f>IF(F3579="","",IFERROR(VLOOKUP(F3579,税费设置!$A$15:$B$27,2,FALSE),"含税不明"))</f>
        <v/>
      </c>
      <c r="J3579" s="6" t="str">
        <f t="shared" si="386"/>
        <v/>
      </c>
      <c r="K3579" s="6" t="str">
        <f>IF(AND(税费设置!$B$5="是",G3579="个人支出",J3579="应税"),"是","否")</f>
        <v>否</v>
      </c>
      <c r="L3579" s="8">
        <f t="shared" si="387"/>
        <v>0</v>
      </c>
      <c r="M3579" s="8">
        <f t="shared" si="388"/>
        <v>0</v>
      </c>
      <c r="N3579" s="8">
        <f t="shared" si="389"/>
        <v>0</v>
      </c>
      <c r="O3579" s="8">
        <f t="shared" si="390"/>
        <v>0</v>
      </c>
      <c r="P3579" s="8">
        <f>IF(K3579&lt;&gt;"是",0,IF(税费设置!$B$6="是",E3579/(1+税费设置!$B$10),E3579))</f>
        <v>0</v>
      </c>
      <c r="Q3579" s="8">
        <f>IF(K3579&lt;&gt;"是",0,P3579*税费设置!$B$8)</f>
        <v>0</v>
      </c>
      <c r="R3579" s="8">
        <f>IF(K3579&lt;&gt;"是",0,P3579*税费设置!$B$9)</f>
        <v>0</v>
      </c>
      <c r="S3579" s="8">
        <f t="shared" si="391"/>
        <v>0</v>
      </c>
    </row>
    <row r="3580" spans="1:19" ht="13.9">
      <c r="A3580" s="6" t="str">
        <f>IF(总支出!A3580="","",总支出!A3580)</f>
        <v/>
      </c>
      <c r="B3580" s="7" t="str">
        <f>IF(总支出!B3580="","",总支出!B3580)</f>
        <v/>
      </c>
      <c r="C3580" s="6" t="str">
        <f t="shared" si="385"/>
        <v/>
      </c>
      <c r="D3580" s="6" t="str">
        <f>IF(总支出!C3580="","",总支出!C3580)</f>
        <v/>
      </c>
      <c r="E3580" s="8" t="str">
        <f>IF(总支出!D3580="","",总支出!D3580)</f>
        <v/>
      </c>
      <c r="F3580" s="6" t="str">
        <f>IF(总支出!E3580="","",总支出!E3580)</f>
        <v/>
      </c>
      <c r="G3580" s="6" t="str">
        <f>IF(总支出!H3580="","",总支出!H3580)</f>
        <v/>
      </c>
      <c r="H3580" s="6" t="str">
        <f>IF(总支出!I3580="","自动",总支出!I3580)</f>
        <v>自动</v>
      </c>
      <c r="I3580" s="6" t="str">
        <f>IF(F3580="","",IFERROR(VLOOKUP(F3580,税费设置!$A$15:$B$27,2,FALSE),"含税不明"))</f>
        <v/>
      </c>
      <c r="J3580" s="6" t="str">
        <f t="shared" si="386"/>
        <v/>
      </c>
      <c r="K3580" s="6" t="str">
        <f>IF(AND(税费设置!$B$5="是",G3580="个人支出",J3580="应税"),"是","否")</f>
        <v>否</v>
      </c>
      <c r="L3580" s="8">
        <f t="shared" si="387"/>
        <v>0</v>
      </c>
      <c r="M3580" s="8">
        <f t="shared" si="388"/>
        <v>0</v>
      </c>
      <c r="N3580" s="8">
        <f t="shared" si="389"/>
        <v>0</v>
      </c>
      <c r="O3580" s="8">
        <f t="shared" si="390"/>
        <v>0</v>
      </c>
      <c r="P3580" s="8">
        <f>IF(K3580&lt;&gt;"是",0,IF(税费设置!$B$6="是",E3580/(1+税费设置!$B$10),E3580))</f>
        <v>0</v>
      </c>
      <c r="Q3580" s="8">
        <f>IF(K3580&lt;&gt;"是",0,P3580*税费设置!$B$8)</f>
        <v>0</v>
      </c>
      <c r="R3580" s="8">
        <f>IF(K3580&lt;&gt;"是",0,P3580*税费设置!$B$9)</f>
        <v>0</v>
      </c>
      <c r="S3580" s="8">
        <f t="shared" si="391"/>
        <v>0</v>
      </c>
    </row>
    <row r="3581" spans="1:19" ht="13.9">
      <c r="A3581" s="6" t="str">
        <f>IF(总支出!A3581="","",总支出!A3581)</f>
        <v/>
      </c>
      <c r="B3581" s="7" t="str">
        <f>IF(总支出!B3581="","",总支出!B3581)</f>
        <v/>
      </c>
      <c r="C3581" s="6" t="str">
        <f t="shared" si="385"/>
        <v/>
      </c>
      <c r="D3581" s="6" t="str">
        <f>IF(总支出!C3581="","",总支出!C3581)</f>
        <v/>
      </c>
      <c r="E3581" s="8" t="str">
        <f>IF(总支出!D3581="","",总支出!D3581)</f>
        <v/>
      </c>
      <c r="F3581" s="6" t="str">
        <f>IF(总支出!E3581="","",总支出!E3581)</f>
        <v/>
      </c>
      <c r="G3581" s="6" t="str">
        <f>IF(总支出!H3581="","",总支出!H3581)</f>
        <v/>
      </c>
      <c r="H3581" s="6" t="str">
        <f>IF(总支出!I3581="","自动",总支出!I3581)</f>
        <v>自动</v>
      </c>
      <c r="I3581" s="6" t="str">
        <f>IF(F3581="","",IFERROR(VLOOKUP(F3581,税费设置!$A$15:$B$27,2,FALSE),"含税不明"))</f>
        <v/>
      </c>
      <c r="J3581" s="6" t="str">
        <f t="shared" si="386"/>
        <v/>
      </c>
      <c r="K3581" s="6" t="str">
        <f>IF(AND(税费设置!$B$5="是",G3581="个人支出",J3581="应税"),"是","否")</f>
        <v>否</v>
      </c>
      <c r="L3581" s="8">
        <f t="shared" si="387"/>
        <v>0</v>
      </c>
      <c r="M3581" s="8">
        <f t="shared" si="388"/>
        <v>0</v>
      </c>
      <c r="N3581" s="8">
        <f t="shared" si="389"/>
        <v>0</v>
      </c>
      <c r="O3581" s="8">
        <f t="shared" si="390"/>
        <v>0</v>
      </c>
      <c r="P3581" s="8">
        <f>IF(K3581&lt;&gt;"是",0,IF(税费设置!$B$6="是",E3581/(1+税费设置!$B$10),E3581))</f>
        <v>0</v>
      </c>
      <c r="Q3581" s="8">
        <f>IF(K3581&lt;&gt;"是",0,P3581*税费设置!$B$8)</f>
        <v>0</v>
      </c>
      <c r="R3581" s="8">
        <f>IF(K3581&lt;&gt;"是",0,P3581*税费设置!$B$9)</f>
        <v>0</v>
      </c>
      <c r="S3581" s="8">
        <f t="shared" si="391"/>
        <v>0</v>
      </c>
    </row>
    <row r="3582" spans="1:19" ht="13.9">
      <c r="A3582" s="6" t="str">
        <f>IF(总支出!A3582="","",总支出!A3582)</f>
        <v/>
      </c>
      <c r="B3582" s="7" t="str">
        <f>IF(总支出!B3582="","",总支出!B3582)</f>
        <v/>
      </c>
      <c r="C3582" s="6" t="str">
        <f t="shared" si="385"/>
        <v/>
      </c>
      <c r="D3582" s="6" t="str">
        <f>IF(总支出!C3582="","",总支出!C3582)</f>
        <v/>
      </c>
      <c r="E3582" s="8" t="str">
        <f>IF(总支出!D3582="","",总支出!D3582)</f>
        <v/>
      </c>
      <c r="F3582" s="6" t="str">
        <f>IF(总支出!E3582="","",总支出!E3582)</f>
        <v/>
      </c>
      <c r="G3582" s="6" t="str">
        <f>IF(总支出!H3582="","",总支出!H3582)</f>
        <v/>
      </c>
      <c r="H3582" s="6" t="str">
        <f>IF(总支出!I3582="","自动",总支出!I3582)</f>
        <v>自动</v>
      </c>
      <c r="I3582" s="6" t="str">
        <f>IF(F3582="","",IFERROR(VLOOKUP(F3582,税费设置!$A$15:$B$27,2,FALSE),"含税不明"))</f>
        <v/>
      </c>
      <c r="J3582" s="6" t="str">
        <f t="shared" si="386"/>
        <v/>
      </c>
      <c r="K3582" s="6" t="str">
        <f>IF(AND(税费设置!$B$5="是",G3582="个人支出",J3582="应税"),"是","否")</f>
        <v>否</v>
      </c>
      <c r="L3582" s="8">
        <f t="shared" si="387"/>
        <v>0</v>
      </c>
      <c r="M3582" s="8">
        <f t="shared" si="388"/>
        <v>0</v>
      </c>
      <c r="N3582" s="8">
        <f t="shared" si="389"/>
        <v>0</v>
      </c>
      <c r="O3582" s="8">
        <f t="shared" si="390"/>
        <v>0</v>
      </c>
      <c r="P3582" s="8">
        <f>IF(K3582&lt;&gt;"是",0,IF(税费设置!$B$6="是",E3582/(1+税费设置!$B$10),E3582))</f>
        <v>0</v>
      </c>
      <c r="Q3582" s="8">
        <f>IF(K3582&lt;&gt;"是",0,P3582*税费设置!$B$8)</f>
        <v>0</v>
      </c>
      <c r="R3582" s="8">
        <f>IF(K3582&lt;&gt;"是",0,P3582*税费设置!$B$9)</f>
        <v>0</v>
      </c>
      <c r="S3582" s="8">
        <f t="shared" si="391"/>
        <v>0</v>
      </c>
    </row>
    <row r="3583" spans="1:19" ht="13.9">
      <c r="A3583" s="6" t="str">
        <f>IF(总支出!A3583="","",总支出!A3583)</f>
        <v/>
      </c>
      <c r="B3583" s="7" t="str">
        <f>IF(总支出!B3583="","",总支出!B3583)</f>
        <v/>
      </c>
      <c r="C3583" s="6" t="str">
        <f t="shared" si="385"/>
        <v/>
      </c>
      <c r="D3583" s="6" t="str">
        <f>IF(总支出!C3583="","",总支出!C3583)</f>
        <v/>
      </c>
      <c r="E3583" s="8" t="str">
        <f>IF(总支出!D3583="","",总支出!D3583)</f>
        <v/>
      </c>
      <c r="F3583" s="6" t="str">
        <f>IF(总支出!E3583="","",总支出!E3583)</f>
        <v/>
      </c>
      <c r="G3583" s="6" t="str">
        <f>IF(总支出!H3583="","",总支出!H3583)</f>
        <v/>
      </c>
      <c r="H3583" s="6" t="str">
        <f>IF(总支出!I3583="","自动",总支出!I3583)</f>
        <v>自动</v>
      </c>
      <c r="I3583" s="6" t="str">
        <f>IF(F3583="","",IFERROR(VLOOKUP(F3583,税费设置!$A$15:$B$27,2,FALSE),"含税不明"))</f>
        <v/>
      </c>
      <c r="J3583" s="6" t="str">
        <f t="shared" si="386"/>
        <v/>
      </c>
      <c r="K3583" s="6" t="str">
        <f>IF(AND(税费设置!$B$5="是",G3583="个人支出",J3583="应税"),"是","否")</f>
        <v>否</v>
      </c>
      <c r="L3583" s="8">
        <f t="shared" si="387"/>
        <v>0</v>
      </c>
      <c r="M3583" s="8">
        <f t="shared" si="388"/>
        <v>0</v>
      </c>
      <c r="N3583" s="8">
        <f t="shared" si="389"/>
        <v>0</v>
      </c>
      <c r="O3583" s="8">
        <f t="shared" si="390"/>
        <v>0</v>
      </c>
      <c r="P3583" s="8">
        <f>IF(K3583&lt;&gt;"是",0,IF(税费设置!$B$6="是",E3583/(1+税费设置!$B$10),E3583))</f>
        <v>0</v>
      </c>
      <c r="Q3583" s="8">
        <f>IF(K3583&lt;&gt;"是",0,P3583*税费设置!$B$8)</f>
        <v>0</v>
      </c>
      <c r="R3583" s="8">
        <f>IF(K3583&lt;&gt;"是",0,P3583*税费设置!$B$9)</f>
        <v>0</v>
      </c>
      <c r="S3583" s="8">
        <f t="shared" si="391"/>
        <v>0</v>
      </c>
    </row>
    <row r="3584" spans="1:19" ht="13.9">
      <c r="A3584" s="6" t="str">
        <f>IF(总支出!A3584="","",总支出!A3584)</f>
        <v/>
      </c>
      <c r="B3584" s="7" t="str">
        <f>IF(总支出!B3584="","",总支出!B3584)</f>
        <v/>
      </c>
      <c r="C3584" s="6" t="str">
        <f t="shared" si="385"/>
        <v/>
      </c>
      <c r="D3584" s="6" t="str">
        <f>IF(总支出!C3584="","",总支出!C3584)</f>
        <v/>
      </c>
      <c r="E3584" s="8" t="str">
        <f>IF(总支出!D3584="","",总支出!D3584)</f>
        <v/>
      </c>
      <c r="F3584" s="6" t="str">
        <f>IF(总支出!E3584="","",总支出!E3584)</f>
        <v/>
      </c>
      <c r="G3584" s="6" t="str">
        <f>IF(总支出!H3584="","",总支出!H3584)</f>
        <v/>
      </c>
      <c r="H3584" s="6" t="str">
        <f>IF(总支出!I3584="","自动",总支出!I3584)</f>
        <v>自动</v>
      </c>
      <c r="I3584" s="6" t="str">
        <f>IF(F3584="","",IFERROR(VLOOKUP(F3584,税费设置!$A$15:$B$27,2,FALSE),"含税不明"))</f>
        <v/>
      </c>
      <c r="J3584" s="6" t="str">
        <f t="shared" si="386"/>
        <v/>
      </c>
      <c r="K3584" s="6" t="str">
        <f>IF(AND(税费设置!$B$5="是",G3584="个人支出",J3584="应税"),"是","否")</f>
        <v>否</v>
      </c>
      <c r="L3584" s="8">
        <f t="shared" si="387"/>
        <v>0</v>
      </c>
      <c r="M3584" s="8">
        <f t="shared" si="388"/>
        <v>0</v>
      </c>
      <c r="N3584" s="8">
        <f t="shared" si="389"/>
        <v>0</v>
      </c>
      <c r="O3584" s="8">
        <f t="shared" si="390"/>
        <v>0</v>
      </c>
      <c r="P3584" s="8">
        <f>IF(K3584&lt;&gt;"是",0,IF(税费设置!$B$6="是",E3584/(1+税费设置!$B$10),E3584))</f>
        <v>0</v>
      </c>
      <c r="Q3584" s="8">
        <f>IF(K3584&lt;&gt;"是",0,P3584*税费设置!$B$8)</f>
        <v>0</v>
      </c>
      <c r="R3584" s="8">
        <f>IF(K3584&lt;&gt;"是",0,P3584*税费设置!$B$9)</f>
        <v>0</v>
      </c>
      <c r="S3584" s="8">
        <f t="shared" si="391"/>
        <v>0</v>
      </c>
    </row>
    <row r="3585" spans="1:19" ht="13.9">
      <c r="A3585" s="6" t="str">
        <f>IF(总支出!A3585="","",总支出!A3585)</f>
        <v/>
      </c>
      <c r="B3585" s="7" t="str">
        <f>IF(总支出!B3585="","",总支出!B3585)</f>
        <v/>
      </c>
      <c r="C3585" s="6" t="str">
        <f t="shared" si="385"/>
        <v/>
      </c>
      <c r="D3585" s="6" t="str">
        <f>IF(总支出!C3585="","",总支出!C3585)</f>
        <v/>
      </c>
      <c r="E3585" s="8" t="str">
        <f>IF(总支出!D3585="","",总支出!D3585)</f>
        <v/>
      </c>
      <c r="F3585" s="6" t="str">
        <f>IF(总支出!E3585="","",总支出!E3585)</f>
        <v/>
      </c>
      <c r="G3585" s="6" t="str">
        <f>IF(总支出!H3585="","",总支出!H3585)</f>
        <v/>
      </c>
      <c r="H3585" s="6" t="str">
        <f>IF(总支出!I3585="","自动",总支出!I3585)</f>
        <v>自动</v>
      </c>
      <c r="I3585" s="6" t="str">
        <f>IF(F3585="","",IFERROR(VLOOKUP(F3585,税费设置!$A$15:$B$27,2,FALSE),"含税不明"))</f>
        <v/>
      </c>
      <c r="J3585" s="6" t="str">
        <f t="shared" si="386"/>
        <v/>
      </c>
      <c r="K3585" s="6" t="str">
        <f>IF(AND(税费设置!$B$5="是",G3585="个人支出",J3585="应税"),"是","否")</f>
        <v>否</v>
      </c>
      <c r="L3585" s="8">
        <f t="shared" si="387"/>
        <v>0</v>
      </c>
      <c r="M3585" s="8">
        <f t="shared" si="388"/>
        <v>0</v>
      </c>
      <c r="N3585" s="8">
        <f t="shared" si="389"/>
        <v>0</v>
      </c>
      <c r="O3585" s="8">
        <f t="shared" si="390"/>
        <v>0</v>
      </c>
      <c r="P3585" s="8">
        <f>IF(K3585&lt;&gt;"是",0,IF(税费设置!$B$6="是",E3585/(1+税费设置!$B$10),E3585))</f>
        <v>0</v>
      </c>
      <c r="Q3585" s="8">
        <f>IF(K3585&lt;&gt;"是",0,P3585*税费设置!$B$8)</f>
        <v>0</v>
      </c>
      <c r="R3585" s="8">
        <f>IF(K3585&lt;&gt;"是",0,P3585*税费设置!$B$9)</f>
        <v>0</v>
      </c>
      <c r="S3585" s="8">
        <f t="shared" si="391"/>
        <v>0</v>
      </c>
    </row>
    <row r="3586" spans="1:19" ht="13.9">
      <c r="A3586" s="6" t="str">
        <f>IF(总支出!A3586="","",总支出!A3586)</f>
        <v/>
      </c>
      <c r="B3586" s="7" t="str">
        <f>IF(总支出!B3586="","",总支出!B3586)</f>
        <v/>
      </c>
      <c r="C3586" s="6" t="str">
        <f t="shared" si="385"/>
        <v/>
      </c>
      <c r="D3586" s="6" t="str">
        <f>IF(总支出!C3586="","",总支出!C3586)</f>
        <v/>
      </c>
      <c r="E3586" s="8" t="str">
        <f>IF(总支出!D3586="","",总支出!D3586)</f>
        <v/>
      </c>
      <c r="F3586" s="6" t="str">
        <f>IF(总支出!E3586="","",总支出!E3586)</f>
        <v/>
      </c>
      <c r="G3586" s="6" t="str">
        <f>IF(总支出!H3586="","",总支出!H3586)</f>
        <v/>
      </c>
      <c r="H3586" s="6" t="str">
        <f>IF(总支出!I3586="","自动",总支出!I3586)</f>
        <v>自动</v>
      </c>
      <c r="I3586" s="6" t="str">
        <f>IF(F3586="","",IFERROR(VLOOKUP(F3586,税费设置!$A$15:$B$27,2,FALSE),"含税不明"))</f>
        <v/>
      </c>
      <c r="J3586" s="6" t="str">
        <f t="shared" si="386"/>
        <v/>
      </c>
      <c r="K3586" s="6" t="str">
        <f>IF(AND(税费设置!$B$5="是",G3586="个人支出",J3586="应税"),"是","否")</f>
        <v>否</v>
      </c>
      <c r="L3586" s="8">
        <f t="shared" si="387"/>
        <v>0</v>
      </c>
      <c r="M3586" s="8">
        <f t="shared" si="388"/>
        <v>0</v>
      </c>
      <c r="N3586" s="8">
        <f t="shared" si="389"/>
        <v>0</v>
      </c>
      <c r="O3586" s="8">
        <f t="shared" si="390"/>
        <v>0</v>
      </c>
      <c r="P3586" s="8">
        <f>IF(K3586&lt;&gt;"是",0,IF(税费设置!$B$6="是",E3586/(1+税费设置!$B$10),E3586))</f>
        <v>0</v>
      </c>
      <c r="Q3586" s="8">
        <f>IF(K3586&lt;&gt;"是",0,P3586*税费设置!$B$8)</f>
        <v>0</v>
      </c>
      <c r="R3586" s="8">
        <f>IF(K3586&lt;&gt;"是",0,P3586*税费设置!$B$9)</f>
        <v>0</v>
      </c>
      <c r="S3586" s="8">
        <f t="shared" si="391"/>
        <v>0</v>
      </c>
    </row>
    <row r="3587" spans="1:19" ht="13.9">
      <c r="A3587" s="6" t="str">
        <f>IF(总支出!A3587="","",总支出!A3587)</f>
        <v/>
      </c>
      <c r="B3587" s="7" t="str">
        <f>IF(总支出!B3587="","",总支出!B3587)</f>
        <v/>
      </c>
      <c r="C3587" s="6" t="str">
        <f t="shared" si="385"/>
        <v/>
      </c>
      <c r="D3587" s="6" t="str">
        <f>IF(总支出!C3587="","",总支出!C3587)</f>
        <v/>
      </c>
      <c r="E3587" s="8" t="str">
        <f>IF(总支出!D3587="","",总支出!D3587)</f>
        <v/>
      </c>
      <c r="F3587" s="6" t="str">
        <f>IF(总支出!E3587="","",总支出!E3587)</f>
        <v/>
      </c>
      <c r="G3587" s="6" t="str">
        <f>IF(总支出!H3587="","",总支出!H3587)</f>
        <v/>
      </c>
      <c r="H3587" s="6" t="str">
        <f>IF(总支出!I3587="","自动",总支出!I3587)</f>
        <v>自动</v>
      </c>
      <c r="I3587" s="6" t="str">
        <f>IF(F3587="","",IFERROR(VLOOKUP(F3587,税费设置!$A$15:$B$27,2,FALSE),"含税不明"))</f>
        <v/>
      </c>
      <c r="J3587" s="6" t="str">
        <f t="shared" si="386"/>
        <v/>
      </c>
      <c r="K3587" s="6" t="str">
        <f>IF(AND(税费设置!$B$5="是",G3587="个人支出",J3587="应税"),"是","否")</f>
        <v>否</v>
      </c>
      <c r="L3587" s="8">
        <f t="shared" si="387"/>
        <v>0</v>
      </c>
      <c r="M3587" s="8">
        <f t="shared" si="388"/>
        <v>0</v>
      </c>
      <c r="N3587" s="8">
        <f t="shared" si="389"/>
        <v>0</v>
      </c>
      <c r="O3587" s="8">
        <f t="shared" si="390"/>
        <v>0</v>
      </c>
      <c r="P3587" s="8">
        <f>IF(K3587&lt;&gt;"是",0,IF(税费设置!$B$6="是",E3587/(1+税费设置!$B$10),E3587))</f>
        <v>0</v>
      </c>
      <c r="Q3587" s="8">
        <f>IF(K3587&lt;&gt;"是",0,P3587*税费设置!$B$8)</f>
        <v>0</v>
      </c>
      <c r="R3587" s="8">
        <f>IF(K3587&lt;&gt;"是",0,P3587*税费设置!$B$9)</f>
        <v>0</v>
      </c>
      <c r="S3587" s="8">
        <f t="shared" si="391"/>
        <v>0</v>
      </c>
    </row>
    <row r="3588" spans="1:19" ht="13.9">
      <c r="A3588" s="6" t="str">
        <f>IF(总支出!A3588="","",总支出!A3588)</f>
        <v/>
      </c>
      <c r="B3588" s="7" t="str">
        <f>IF(总支出!B3588="","",总支出!B3588)</f>
        <v/>
      </c>
      <c r="C3588" s="6" t="str">
        <f t="shared" ref="C3588:C3651" si="392">IF(B3588="","",TEXT(B3588,"yyyy-mm"))</f>
        <v/>
      </c>
      <c r="D3588" s="6" t="str">
        <f>IF(总支出!C3588="","",总支出!C3588)</f>
        <v/>
      </c>
      <c r="E3588" s="8" t="str">
        <f>IF(总支出!D3588="","",总支出!D3588)</f>
        <v/>
      </c>
      <c r="F3588" s="6" t="str">
        <f>IF(总支出!E3588="","",总支出!E3588)</f>
        <v/>
      </c>
      <c r="G3588" s="6" t="str">
        <f>IF(总支出!H3588="","",总支出!H3588)</f>
        <v/>
      </c>
      <c r="H3588" s="6" t="str">
        <f>IF(总支出!I3588="","自动",总支出!I3588)</f>
        <v>自动</v>
      </c>
      <c r="I3588" s="6" t="str">
        <f>IF(F3588="","",IFERROR(VLOOKUP(F3588,税费设置!$A$15:$B$27,2,FALSE),"含税不明"))</f>
        <v/>
      </c>
      <c r="J3588" s="6" t="str">
        <f t="shared" ref="J3588:J3651" si="393">IF(D3588="","",IF(H3588="自动",I3588,H3588))</f>
        <v/>
      </c>
      <c r="K3588" s="6" t="str">
        <f>IF(AND(税费设置!$B$5="是",G3588="个人支出",J3588="应税"),"是","否")</f>
        <v>否</v>
      </c>
      <c r="L3588" s="8">
        <f t="shared" ref="L3588:L3651" si="394">IF(K3588="是",E3588,0)</f>
        <v>0</v>
      </c>
      <c r="M3588" s="8">
        <f t="shared" ref="M3588:M3651" si="395">IF(AND(G3588="个人支出",J3588="零税率"),E3588,0)</f>
        <v>0</v>
      </c>
      <c r="N3588" s="8">
        <f t="shared" ref="N3588:N3651" si="396">IF(AND(G3588="个人支出",J3588="免税"),E3588,0)</f>
        <v>0</v>
      </c>
      <c r="O3588" s="8">
        <f t="shared" ref="O3588:O3651" si="397">IF(AND(G3588="个人支出",OR(J3588="含税不明",J3588="不适用")),E3588,0)</f>
        <v>0</v>
      </c>
      <c r="P3588" s="8">
        <f>IF(K3588&lt;&gt;"是",0,IF(税费设置!$B$6="是",E3588/(1+税费设置!$B$10),E3588))</f>
        <v>0</v>
      </c>
      <c r="Q3588" s="8">
        <f>IF(K3588&lt;&gt;"是",0,P3588*税费设置!$B$8)</f>
        <v>0</v>
      </c>
      <c r="R3588" s="8">
        <f>IF(K3588&lt;&gt;"是",0,P3588*税费设置!$B$9)</f>
        <v>0</v>
      </c>
      <c r="S3588" s="8">
        <f t="shared" ref="S3588:S3651" si="398">Q3588+R3588</f>
        <v>0</v>
      </c>
    </row>
    <row r="3589" spans="1:19" ht="13.9">
      <c r="A3589" s="6" t="str">
        <f>IF(总支出!A3589="","",总支出!A3589)</f>
        <v/>
      </c>
      <c r="B3589" s="7" t="str">
        <f>IF(总支出!B3589="","",总支出!B3589)</f>
        <v/>
      </c>
      <c r="C3589" s="6" t="str">
        <f t="shared" si="392"/>
        <v/>
      </c>
      <c r="D3589" s="6" t="str">
        <f>IF(总支出!C3589="","",总支出!C3589)</f>
        <v/>
      </c>
      <c r="E3589" s="8" t="str">
        <f>IF(总支出!D3589="","",总支出!D3589)</f>
        <v/>
      </c>
      <c r="F3589" s="6" t="str">
        <f>IF(总支出!E3589="","",总支出!E3589)</f>
        <v/>
      </c>
      <c r="G3589" s="6" t="str">
        <f>IF(总支出!H3589="","",总支出!H3589)</f>
        <v/>
      </c>
      <c r="H3589" s="6" t="str">
        <f>IF(总支出!I3589="","自动",总支出!I3589)</f>
        <v>自动</v>
      </c>
      <c r="I3589" s="6" t="str">
        <f>IF(F3589="","",IFERROR(VLOOKUP(F3589,税费设置!$A$15:$B$27,2,FALSE),"含税不明"))</f>
        <v/>
      </c>
      <c r="J3589" s="6" t="str">
        <f t="shared" si="393"/>
        <v/>
      </c>
      <c r="K3589" s="6" t="str">
        <f>IF(AND(税费设置!$B$5="是",G3589="个人支出",J3589="应税"),"是","否")</f>
        <v>否</v>
      </c>
      <c r="L3589" s="8">
        <f t="shared" si="394"/>
        <v>0</v>
      </c>
      <c r="M3589" s="8">
        <f t="shared" si="395"/>
        <v>0</v>
      </c>
      <c r="N3589" s="8">
        <f t="shared" si="396"/>
        <v>0</v>
      </c>
      <c r="O3589" s="8">
        <f t="shared" si="397"/>
        <v>0</v>
      </c>
      <c r="P3589" s="8">
        <f>IF(K3589&lt;&gt;"是",0,IF(税费设置!$B$6="是",E3589/(1+税费设置!$B$10),E3589))</f>
        <v>0</v>
      </c>
      <c r="Q3589" s="8">
        <f>IF(K3589&lt;&gt;"是",0,P3589*税费设置!$B$8)</f>
        <v>0</v>
      </c>
      <c r="R3589" s="8">
        <f>IF(K3589&lt;&gt;"是",0,P3589*税费设置!$B$9)</f>
        <v>0</v>
      </c>
      <c r="S3589" s="8">
        <f t="shared" si="398"/>
        <v>0</v>
      </c>
    </row>
    <row r="3590" spans="1:19" ht="13.9">
      <c r="A3590" s="6" t="str">
        <f>IF(总支出!A3590="","",总支出!A3590)</f>
        <v/>
      </c>
      <c r="B3590" s="7" t="str">
        <f>IF(总支出!B3590="","",总支出!B3590)</f>
        <v/>
      </c>
      <c r="C3590" s="6" t="str">
        <f t="shared" si="392"/>
        <v/>
      </c>
      <c r="D3590" s="6" t="str">
        <f>IF(总支出!C3590="","",总支出!C3590)</f>
        <v/>
      </c>
      <c r="E3590" s="8" t="str">
        <f>IF(总支出!D3590="","",总支出!D3590)</f>
        <v/>
      </c>
      <c r="F3590" s="6" t="str">
        <f>IF(总支出!E3590="","",总支出!E3590)</f>
        <v/>
      </c>
      <c r="G3590" s="6" t="str">
        <f>IF(总支出!H3590="","",总支出!H3590)</f>
        <v/>
      </c>
      <c r="H3590" s="6" t="str">
        <f>IF(总支出!I3590="","自动",总支出!I3590)</f>
        <v>自动</v>
      </c>
      <c r="I3590" s="6" t="str">
        <f>IF(F3590="","",IFERROR(VLOOKUP(F3590,税费设置!$A$15:$B$27,2,FALSE),"含税不明"))</f>
        <v/>
      </c>
      <c r="J3590" s="6" t="str">
        <f t="shared" si="393"/>
        <v/>
      </c>
      <c r="K3590" s="6" t="str">
        <f>IF(AND(税费设置!$B$5="是",G3590="个人支出",J3590="应税"),"是","否")</f>
        <v>否</v>
      </c>
      <c r="L3590" s="8">
        <f t="shared" si="394"/>
        <v>0</v>
      </c>
      <c r="M3590" s="8">
        <f t="shared" si="395"/>
        <v>0</v>
      </c>
      <c r="N3590" s="8">
        <f t="shared" si="396"/>
        <v>0</v>
      </c>
      <c r="O3590" s="8">
        <f t="shared" si="397"/>
        <v>0</v>
      </c>
      <c r="P3590" s="8">
        <f>IF(K3590&lt;&gt;"是",0,IF(税费设置!$B$6="是",E3590/(1+税费设置!$B$10),E3590))</f>
        <v>0</v>
      </c>
      <c r="Q3590" s="8">
        <f>IF(K3590&lt;&gt;"是",0,P3590*税费设置!$B$8)</f>
        <v>0</v>
      </c>
      <c r="R3590" s="8">
        <f>IF(K3590&lt;&gt;"是",0,P3590*税费设置!$B$9)</f>
        <v>0</v>
      </c>
      <c r="S3590" s="8">
        <f t="shared" si="398"/>
        <v>0</v>
      </c>
    </row>
    <row r="3591" spans="1:19" ht="13.9">
      <c r="A3591" s="6" t="str">
        <f>IF(总支出!A3591="","",总支出!A3591)</f>
        <v/>
      </c>
      <c r="B3591" s="7" t="str">
        <f>IF(总支出!B3591="","",总支出!B3591)</f>
        <v/>
      </c>
      <c r="C3591" s="6" t="str">
        <f t="shared" si="392"/>
        <v/>
      </c>
      <c r="D3591" s="6" t="str">
        <f>IF(总支出!C3591="","",总支出!C3591)</f>
        <v/>
      </c>
      <c r="E3591" s="8" t="str">
        <f>IF(总支出!D3591="","",总支出!D3591)</f>
        <v/>
      </c>
      <c r="F3591" s="6" t="str">
        <f>IF(总支出!E3591="","",总支出!E3591)</f>
        <v/>
      </c>
      <c r="G3591" s="6" t="str">
        <f>IF(总支出!H3591="","",总支出!H3591)</f>
        <v/>
      </c>
      <c r="H3591" s="6" t="str">
        <f>IF(总支出!I3591="","自动",总支出!I3591)</f>
        <v>自动</v>
      </c>
      <c r="I3591" s="6" t="str">
        <f>IF(F3591="","",IFERROR(VLOOKUP(F3591,税费设置!$A$15:$B$27,2,FALSE),"含税不明"))</f>
        <v/>
      </c>
      <c r="J3591" s="6" t="str">
        <f t="shared" si="393"/>
        <v/>
      </c>
      <c r="K3591" s="6" t="str">
        <f>IF(AND(税费设置!$B$5="是",G3591="个人支出",J3591="应税"),"是","否")</f>
        <v>否</v>
      </c>
      <c r="L3591" s="8">
        <f t="shared" si="394"/>
        <v>0</v>
      </c>
      <c r="M3591" s="8">
        <f t="shared" si="395"/>
        <v>0</v>
      </c>
      <c r="N3591" s="8">
        <f t="shared" si="396"/>
        <v>0</v>
      </c>
      <c r="O3591" s="8">
        <f t="shared" si="397"/>
        <v>0</v>
      </c>
      <c r="P3591" s="8">
        <f>IF(K3591&lt;&gt;"是",0,IF(税费设置!$B$6="是",E3591/(1+税费设置!$B$10),E3591))</f>
        <v>0</v>
      </c>
      <c r="Q3591" s="8">
        <f>IF(K3591&lt;&gt;"是",0,P3591*税费设置!$B$8)</f>
        <v>0</v>
      </c>
      <c r="R3591" s="8">
        <f>IF(K3591&lt;&gt;"是",0,P3591*税费设置!$B$9)</f>
        <v>0</v>
      </c>
      <c r="S3591" s="8">
        <f t="shared" si="398"/>
        <v>0</v>
      </c>
    </row>
    <row r="3592" spans="1:19" ht="13.9">
      <c r="A3592" s="6" t="str">
        <f>IF(总支出!A3592="","",总支出!A3592)</f>
        <v/>
      </c>
      <c r="B3592" s="7" t="str">
        <f>IF(总支出!B3592="","",总支出!B3592)</f>
        <v/>
      </c>
      <c r="C3592" s="6" t="str">
        <f t="shared" si="392"/>
        <v/>
      </c>
      <c r="D3592" s="6" t="str">
        <f>IF(总支出!C3592="","",总支出!C3592)</f>
        <v/>
      </c>
      <c r="E3592" s="8" t="str">
        <f>IF(总支出!D3592="","",总支出!D3592)</f>
        <v/>
      </c>
      <c r="F3592" s="6" t="str">
        <f>IF(总支出!E3592="","",总支出!E3592)</f>
        <v/>
      </c>
      <c r="G3592" s="6" t="str">
        <f>IF(总支出!H3592="","",总支出!H3592)</f>
        <v/>
      </c>
      <c r="H3592" s="6" t="str">
        <f>IF(总支出!I3592="","自动",总支出!I3592)</f>
        <v>自动</v>
      </c>
      <c r="I3592" s="6" t="str">
        <f>IF(F3592="","",IFERROR(VLOOKUP(F3592,税费设置!$A$15:$B$27,2,FALSE),"含税不明"))</f>
        <v/>
      </c>
      <c r="J3592" s="6" t="str">
        <f t="shared" si="393"/>
        <v/>
      </c>
      <c r="K3592" s="6" t="str">
        <f>IF(AND(税费设置!$B$5="是",G3592="个人支出",J3592="应税"),"是","否")</f>
        <v>否</v>
      </c>
      <c r="L3592" s="8">
        <f t="shared" si="394"/>
        <v>0</v>
      </c>
      <c r="M3592" s="8">
        <f t="shared" si="395"/>
        <v>0</v>
      </c>
      <c r="N3592" s="8">
        <f t="shared" si="396"/>
        <v>0</v>
      </c>
      <c r="O3592" s="8">
        <f t="shared" si="397"/>
        <v>0</v>
      </c>
      <c r="P3592" s="8">
        <f>IF(K3592&lt;&gt;"是",0,IF(税费设置!$B$6="是",E3592/(1+税费设置!$B$10),E3592))</f>
        <v>0</v>
      </c>
      <c r="Q3592" s="8">
        <f>IF(K3592&lt;&gt;"是",0,P3592*税费设置!$B$8)</f>
        <v>0</v>
      </c>
      <c r="R3592" s="8">
        <f>IF(K3592&lt;&gt;"是",0,P3592*税费设置!$B$9)</f>
        <v>0</v>
      </c>
      <c r="S3592" s="8">
        <f t="shared" si="398"/>
        <v>0</v>
      </c>
    </row>
    <row r="3593" spans="1:19" ht="13.9">
      <c r="A3593" s="6" t="str">
        <f>IF(总支出!A3593="","",总支出!A3593)</f>
        <v/>
      </c>
      <c r="B3593" s="7" t="str">
        <f>IF(总支出!B3593="","",总支出!B3593)</f>
        <v/>
      </c>
      <c r="C3593" s="6" t="str">
        <f t="shared" si="392"/>
        <v/>
      </c>
      <c r="D3593" s="6" t="str">
        <f>IF(总支出!C3593="","",总支出!C3593)</f>
        <v/>
      </c>
      <c r="E3593" s="8" t="str">
        <f>IF(总支出!D3593="","",总支出!D3593)</f>
        <v/>
      </c>
      <c r="F3593" s="6" t="str">
        <f>IF(总支出!E3593="","",总支出!E3593)</f>
        <v/>
      </c>
      <c r="G3593" s="6" t="str">
        <f>IF(总支出!H3593="","",总支出!H3593)</f>
        <v/>
      </c>
      <c r="H3593" s="6" t="str">
        <f>IF(总支出!I3593="","自动",总支出!I3593)</f>
        <v>自动</v>
      </c>
      <c r="I3593" s="6" t="str">
        <f>IF(F3593="","",IFERROR(VLOOKUP(F3593,税费设置!$A$15:$B$27,2,FALSE),"含税不明"))</f>
        <v/>
      </c>
      <c r="J3593" s="6" t="str">
        <f t="shared" si="393"/>
        <v/>
      </c>
      <c r="K3593" s="6" t="str">
        <f>IF(AND(税费设置!$B$5="是",G3593="个人支出",J3593="应税"),"是","否")</f>
        <v>否</v>
      </c>
      <c r="L3593" s="8">
        <f t="shared" si="394"/>
        <v>0</v>
      </c>
      <c r="M3593" s="8">
        <f t="shared" si="395"/>
        <v>0</v>
      </c>
      <c r="N3593" s="8">
        <f t="shared" si="396"/>
        <v>0</v>
      </c>
      <c r="O3593" s="8">
        <f t="shared" si="397"/>
        <v>0</v>
      </c>
      <c r="P3593" s="8">
        <f>IF(K3593&lt;&gt;"是",0,IF(税费设置!$B$6="是",E3593/(1+税费设置!$B$10),E3593))</f>
        <v>0</v>
      </c>
      <c r="Q3593" s="8">
        <f>IF(K3593&lt;&gt;"是",0,P3593*税费设置!$B$8)</f>
        <v>0</v>
      </c>
      <c r="R3593" s="8">
        <f>IF(K3593&lt;&gt;"是",0,P3593*税费设置!$B$9)</f>
        <v>0</v>
      </c>
      <c r="S3593" s="8">
        <f t="shared" si="398"/>
        <v>0</v>
      </c>
    </row>
    <row r="3594" spans="1:19" ht="13.9">
      <c r="A3594" s="6" t="str">
        <f>IF(总支出!A3594="","",总支出!A3594)</f>
        <v/>
      </c>
      <c r="B3594" s="7" t="str">
        <f>IF(总支出!B3594="","",总支出!B3594)</f>
        <v/>
      </c>
      <c r="C3594" s="6" t="str">
        <f t="shared" si="392"/>
        <v/>
      </c>
      <c r="D3594" s="6" t="str">
        <f>IF(总支出!C3594="","",总支出!C3594)</f>
        <v/>
      </c>
      <c r="E3594" s="8" t="str">
        <f>IF(总支出!D3594="","",总支出!D3594)</f>
        <v/>
      </c>
      <c r="F3594" s="6" t="str">
        <f>IF(总支出!E3594="","",总支出!E3594)</f>
        <v/>
      </c>
      <c r="G3594" s="6" t="str">
        <f>IF(总支出!H3594="","",总支出!H3594)</f>
        <v/>
      </c>
      <c r="H3594" s="6" t="str">
        <f>IF(总支出!I3594="","自动",总支出!I3594)</f>
        <v>自动</v>
      </c>
      <c r="I3594" s="6" t="str">
        <f>IF(F3594="","",IFERROR(VLOOKUP(F3594,税费设置!$A$15:$B$27,2,FALSE),"含税不明"))</f>
        <v/>
      </c>
      <c r="J3594" s="6" t="str">
        <f t="shared" si="393"/>
        <v/>
      </c>
      <c r="K3594" s="6" t="str">
        <f>IF(AND(税费设置!$B$5="是",G3594="个人支出",J3594="应税"),"是","否")</f>
        <v>否</v>
      </c>
      <c r="L3594" s="8">
        <f t="shared" si="394"/>
        <v>0</v>
      </c>
      <c r="M3594" s="8">
        <f t="shared" si="395"/>
        <v>0</v>
      </c>
      <c r="N3594" s="8">
        <f t="shared" si="396"/>
        <v>0</v>
      </c>
      <c r="O3594" s="8">
        <f t="shared" si="397"/>
        <v>0</v>
      </c>
      <c r="P3594" s="8">
        <f>IF(K3594&lt;&gt;"是",0,IF(税费设置!$B$6="是",E3594/(1+税费设置!$B$10),E3594))</f>
        <v>0</v>
      </c>
      <c r="Q3594" s="8">
        <f>IF(K3594&lt;&gt;"是",0,P3594*税费设置!$B$8)</f>
        <v>0</v>
      </c>
      <c r="R3594" s="8">
        <f>IF(K3594&lt;&gt;"是",0,P3594*税费设置!$B$9)</f>
        <v>0</v>
      </c>
      <c r="S3594" s="8">
        <f t="shared" si="398"/>
        <v>0</v>
      </c>
    </row>
    <row r="3595" spans="1:19" ht="13.9">
      <c r="A3595" s="6" t="str">
        <f>IF(总支出!A3595="","",总支出!A3595)</f>
        <v/>
      </c>
      <c r="B3595" s="7" t="str">
        <f>IF(总支出!B3595="","",总支出!B3595)</f>
        <v/>
      </c>
      <c r="C3595" s="6" t="str">
        <f t="shared" si="392"/>
        <v/>
      </c>
      <c r="D3595" s="6" t="str">
        <f>IF(总支出!C3595="","",总支出!C3595)</f>
        <v/>
      </c>
      <c r="E3595" s="8" t="str">
        <f>IF(总支出!D3595="","",总支出!D3595)</f>
        <v/>
      </c>
      <c r="F3595" s="6" t="str">
        <f>IF(总支出!E3595="","",总支出!E3595)</f>
        <v/>
      </c>
      <c r="G3595" s="6" t="str">
        <f>IF(总支出!H3595="","",总支出!H3595)</f>
        <v/>
      </c>
      <c r="H3595" s="6" t="str">
        <f>IF(总支出!I3595="","自动",总支出!I3595)</f>
        <v>自动</v>
      </c>
      <c r="I3595" s="6" t="str">
        <f>IF(F3595="","",IFERROR(VLOOKUP(F3595,税费设置!$A$15:$B$27,2,FALSE),"含税不明"))</f>
        <v/>
      </c>
      <c r="J3595" s="6" t="str">
        <f t="shared" si="393"/>
        <v/>
      </c>
      <c r="K3595" s="6" t="str">
        <f>IF(AND(税费设置!$B$5="是",G3595="个人支出",J3595="应税"),"是","否")</f>
        <v>否</v>
      </c>
      <c r="L3595" s="8">
        <f t="shared" si="394"/>
        <v>0</v>
      </c>
      <c r="M3595" s="8">
        <f t="shared" si="395"/>
        <v>0</v>
      </c>
      <c r="N3595" s="8">
        <f t="shared" si="396"/>
        <v>0</v>
      </c>
      <c r="O3595" s="8">
        <f t="shared" si="397"/>
        <v>0</v>
      </c>
      <c r="P3595" s="8">
        <f>IF(K3595&lt;&gt;"是",0,IF(税费设置!$B$6="是",E3595/(1+税费设置!$B$10),E3595))</f>
        <v>0</v>
      </c>
      <c r="Q3595" s="8">
        <f>IF(K3595&lt;&gt;"是",0,P3595*税费设置!$B$8)</f>
        <v>0</v>
      </c>
      <c r="R3595" s="8">
        <f>IF(K3595&lt;&gt;"是",0,P3595*税费设置!$B$9)</f>
        <v>0</v>
      </c>
      <c r="S3595" s="8">
        <f t="shared" si="398"/>
        <v>0</v>
      </c>
    </row>
    <row r="3596" spans="1:19" ht="13.9">
      <c r="A3596" s="6" t="str">
        <f>IF(总支出!A3596="","",总支出!A3596)</f>
        <v/>
      </c>
      <c r="B3596" s="7" t="str">
        <f>IF(总支出!B3596="","",总支出!B3596)</f>
        <v/>
      </c>
      <c r="C3596" s="6" t="str">
        <f t="shared" si="392"/>
        <v/>
      </c>
      <c r="D3596" s="6" t="str">
        <f>IF(总支出!C3596="","",总支出!C3596)</f>
        <v/>
      </c>
      <c r="E3596" s="8" t="str">
        <f>IF(总支出!D3596="","",总支出!D3596)</f>
        <v/>
      </c>
      <c r="F3596" s="6" t="str">
        <f>IF(总支出!E3596="","",总支出!E3596)</f>
        <v/>
      </c>
      <c r="G3596" s="6" t="str">
        <f>IF(总支出!H3596="","",总支出!H3596)</f>
        <v/>
      </c>
      <c r="H3596" s="6" t="str">
        <f>IF(总支出!I3596="","自动",总支出!I3596)</f>
        <v>自动</v>
      </c>
      <c r="I3596" s="6" t="str">
        <f>IF(F3596="","",IFERROR(VLOOKUP(F3596,税费设置!$A$15:$B$27,2,FALSE),"含税不明"))</f>
        <v/>
      </c>
      <c r="J3596" s="6" t="str">
        <f t="shared" si="393"/>
        <v/>
      </c>
      <c r="K3596" s="6" t="str">
        <f>IF(AND(税费设置!$B$5="是",G3596="个人支出",J3596="应税"),"是","否")</f>
        <v>否</v>
      </c>
      <c r="L3596" s="8">
        <f t="shared" si="394"/>
        <v>0</v>
      </c>
      <c r="M3596" s="8">
        <f t="shared" si="395"/>
        <v>0</v>
      </c>
      <c r="N3596" s="8">
        <f t="shared" si="396"/>
        <v>0</v>
      </c>
      <c r="O3596" s="8">
        <f t="shared" si="397"/>
        <v>0</v>
      </c>
      <c r="P3596" s="8">
        <f>IF(K3596&lt;&gt;"是",0,IF(税费设置!$B$6="是",E3596/(1+税费设置!$B$10),E3596))</f>
        <v>0</v>
      </c>
      <c r="Q3596" s="8">
        <f>IF(K3596&lt;&gt;"是",0,P3596*税费设置!$B$8)</f>
        <v>0</v>
      </c>
      <c r="R3596" s="8">
        <f>IF(K3596&lt;&gt;"是",0,P3596*税费设置!$B$9)</f>
        <v>0</v>
      </c>
      <c r="S3596" s="8">
        <f t="shared" si="398"/>
        <v>0</v>
      </c>
    </row>
    <row r="3597" spans="1:19" ht="13.9">
      <c r="A3597" s="6" t="str">
        <f>IF(总支出!A3597="","",总支出!A3597)</f>
        <v/>
      </c>
      <c r="B3597" s="7" t="str">
        <f>IF(总支出!B3597="","",总支出!B3597)</f>
        <v/>
      </c>
      <c r="C3597" s="6" t="str">
        <f t="shared" si="392"/>
        <v/>
      </c>
      <c r="D3597" s="6" t="str">
        <f>IF(总支出!C3597="","",总支出!C3597)</f>
        <v/>
      </c>
      <c r="E3597" s="8" t="str">
        <f>IF(总支出!D3597="","",总支出!D3597)</f>
        <v/>
      </c>
      <c r="F3597" s="6" t="str">
        <f>IF(总支出!E3597="","",总支出!E3597)</f>
        <v/>
      </c>
      <c r="G3597" s="6" t="str">
        <f>IF(总支出!H3597="","",总支出!H3597)</f>
        <v/>
      </c>
      <c r="H3597" s="6" t="str">
        <f>IF(总支出!I3597="","自动",总支出!I3597)</f>
        <v>自动</v>
      </c>
      <c r="I3597" s="6" t="str">
        <f>IF(F3597="","",IFERROR(VLOOKUP(F3597,税费设置!$A$15:$B$27,2,FALSE),"含税不明"))</f>
        <v/>
      </c>
      <c r="J3597" s="6" t="str">
        <f t="shared" si="393"/>
        <v/>
      </c>
      <c r="K3597" s="6" t="str">
        <f>IF(AND(税费设置!$B$5="是",G3597="个人支出",J3597="应税"),"是","否")</f>
        <v>否</v>
      </c>
      <c r="L3597" s="8">
        <f t="shared" si="394"/>
        <v>0</v>
      </c>
      <c r="M3597" s="8">
        <f t="shared" si="395"/>
        <v>0</v>
      </c>
      <c r="N3597" s="8">
        <f t="shared" si="396"/>
        <v>0</v>
      </c>
      <c r="O3597" s="8">
        <f t="shared" si="397"/>
        <v>0</v>
      </c>
      <c r="P3597" s="8">
        <f>IF(K3597&lt;&gt;"是",0,IF(税费设置!$B$6="是",E3597/(1+税费设置!$B$10),E3597))</f>
        <v>0</v>
      </c>
      <c r="Q3597" s="8">
        <f>IF(K3597&lt;&gt;"是",0,P3597*税费设置!$B$8)</f>
        <v>0</v>
      </c>
      <c r="R3597" s="8">
        <f>IF(K3597&lt;&gt;"是",0,P3597*税费设置!$B$9)</f>
        <v>0</v>
      </c>
      <c r="S3597" s="8">
        <f t="shared" si="398"/>
        <v>0</v>
      </c>
    </row>
    <row r="3598" spans="1:19" ht="13.9">
      <c r="A3598" s="6" t="str">
        <f>IF(总支出!A3598="","",总支出!A3598)</f>
        <v/>
      </c>
      <c r="B3598" s="7" t="str">
        <f>IF(总支出!B3598="","",总支出!B3598)</f>
        <v/>
      </c>
      <c r="C3598" s="6" t="str">
        <f t="shared" si="392"/>
        <v/>
      </c>
      <c r="D3598" s="6" t="str">
        <f>IF(总支出!C3598="","",总支出!C3598)</f>
        <v/>
      </c>
      <c r="E3598" s="8" t="str">
        <f>IF(总支出!D3598="","",总支出!D3598)</f>
        <v/>
      </c>
      <c r="F3598" s="6" t="str">
        <f>IF(总支出!E3598="","",总支出!E3598)</f>
        <v/>
      </c>
      <c r="G3598" s="6" t="str">
        <f>IF(总支出!H3598="","",总支出!H3598)</f>
        <v/>
      </c>
      <c r="H3598" s="6" t="str">
        <f>IF(总支出!I3598="","自动",总支出!I3598)</f>
        <v>自动</v>
      </c>
      <c r="I3598" s="6" t="str">
        <f>IF(F3598="","",IFERROR(VLOOKUP(F3598,税费设置!$A$15:$B$27,2,FALSE),"含税不明"))</f>
        <v/>
      </c>
      <c r="J3598" s="6" t="str">
        <f t="shared" si="393"/>
        <v/>
      </c>
      <c r="K3598" s="6" t="str">
        <f>IF(AND(税费设置!$B$5="是",G3598="个人支出",J3598="应税"),"是","否")</f>
        <v>否</v>
      </c>
      <c r="L3598" s="8">
        <f t="shared" si="394"/>
        <v>0</v>
      </c>
      <c r="M3598" s="8">
        <f t="shared" si="395"/>
        <v>0</v>
      </c>
      <c r="N3598" s="8">
        <f t="shared" si="396"/>
        <v>0</v>
      </c>
      <c r="O3598" s="8">
        <f t="shared" si="397"/>
        <v>0</v>
      </c>
      <c r="P3598" s="8">
        <f>IF(K3598&lt;&gt;"是",0,IF(税费设置!$B$6="是",E3598/(1+税费设置!$B$10),E3598))</f>
        <v>0</v>
      </c>
      <c r="Q3598" s="8">
        <f>IF(K3598&lt;&gt;"是",0,P3598*税费设置!$B$8)</f>
        <v>0</v>
      </c>
      <c r="R3598" s="8">
        <f>IF(K3598&lt;&gt;"是",0,P3598*税费设置!$B$9)</f>
        <v>0</v>
      </c>
      <c r="S3598" s="8">
        <f t="shared" si="398"/>
        <v>0</v>
      </c>
    </row>
    <row r="3599" spans="1:19" ht="13.9">
      <c r="A3599" s="6" t="str">
        <f>IF(总支出!A3599="","",总支出!A3599)</f>
        <v/>
      </c>
      <c r="B3599" s="7" t="str">
        <f>IF(总支出!B3599="","",总支出!B3599)</f>
        <v/>
      </c>
      <c r="C3599" s="6" t="str">
        <f t="shared" si="392"/>
        <v/>
      </c>
      <c r="D3599" s="6" t="str">
        <f>IF(总支出!C3599="","",总支出!C3599)</f>
        <v/>
      </c>
      <c r="E3599" s="8" t="str">
        <f>IF(总支出!D3599="","",总支出!D3599)</f>
        <v/>
      </c>
      <c r="F3599" s="6" t="str">
        <f>IF(总支出!E3599="","",总支出!E3599)</f>
        <v/>
      </c>
      <c r="G3599" s="6" t="str">
        <f>IF(总支出!H3599="","",总支出!H3599)</f>
        <v/>
      </c>
      <c r="H3599" s="6" t="str">
        <f>IF(总支出!I3599="","自动",总支出!I3599)</f>
        <v>自动</v>
      </c>
      <c r="I3599" s="6" t="str">
        <f>IF(F3599="","",IFERROR(VLOOKUP(F3599,税费设置!$A$15:$B$27,2,FALSE),"含税不明"))</f>
        <v/>
      </c>
      <c r="J3599" s="6" t="str">
        <f t="shared" si="393"/>
        <v/>
      </c>
      <c r="K3599" s="6" t="str">
        <f>IF(AND(税费设置!$B$5="是",G3599="个人支出",J3599="应税"),"是","否")</f>
        <v>否</v>
      </c>
      <c r="L3599" s="8">
        <f t="shared" si="394"/>
        <v>0</v>
      </c>
      <c r="M3599" s="8">
        <f t="shared" si="395"/>
        <v>0</v>
      </c>
      <c r="N3599" s="8">
        <f t="shared" si="396"/>
        <v>0</v>
      </c>
      <c r="O3599" s="8">
        <f t="shared" si="397"/>
        <v>0</v>
      </c>
      <c r="P3599" s="8">
        <f>IF(K3599&lt;&gt;"是",0,IF(税费设置!$B$6="是",E3599/(1+税费设置!$B$10),E3599))</f>
        <v>0</v>
      </c>
      <c r="Q3599" s="8">
        <f>IF(K3599&lt;&gt;"是",0,P3599*税费设置!$B$8)</f>
        <v>0</v>
      </c>
      <c r="R3599" s="8">
        <f>IF(K3599&lt;&gt;"是",0,P3599*税费设置!$B$9)</f>
        <v>0</v>
      </c>
      <c r="S3599" s="8">
        <f t="shared" si="398"/>
        <v>0</v>
      </c>
    </row>
    <row r="3600" spans="1:19" ht="13.9">
      <c r="A3600" s="6" t="str">
        <f>IF(总支出!A3600="","",总支出!A3600)</f>
        <v/>
      </c>
      <c r="B3600" s="7" t="str">
        <f>IF(总支出!B3600="","",总支出!B3600)</f>
        <v/>
      </c>
      <c r="C3600" s="6" t="str">
        <f t="shared" si="392"/>
        <v/>
      </c>
      <c r="D3600" s="6" t="str">
        <f>IF(总支出!C3600="","",总支出!C3600)</f>
        <v/>
      </c>
      <c r="E3600" s="8" t="str">
        <f>IF(总支出!D3600="","",总支出!D3600)</f>
        <v/>
      </c>
      <c r="F3600" s="6" t="str">
        <f>IF(总支出!E3600="","",总支出!E3600)</f>
        <v/>
      </c>
      <c r="G3600" s="6" t="str">
        <f>IF(总支出!H3600="","",总支出!H3600)</f>
        <v/>
      </c>
      <c r="H3600" s="6" t="str">
        <f>IF(总支出!I3600="","自动",总支出!I3600)</f>
        <v>自动</v>
      </c>
      <c r="I3600" s="6" t="str">
        <f>IF(F3600="","",IFERROR(VLOOKUP(F3600,税费设置!$A$15:$B$27,2,FALSE),"含税不明"))</f>
        <v/>
      </c>
      <c r="J3600" s="6" t="str">
        <f t="shared" si="393"/>
        <v/>
      </c>
      <c r="K3600" s="6" t="str">
        <f>IF(AND(税费设置!$B$5="是",G3600="个人支出",J3600="应税"),"是","否")</f>
        <v>否</v>
      </c>
      <c r="L3600" s="8">
        <f t="shared" si="394"/>
        <v>0</v>
      </c>
      <c r="M3600" s="8">
        <f t="shared" si="395"/>
        <v>0</v>
      </c>
      <c r="N3600" s="8">
        <f t="shared" si="396"/>
        <v>0</v>
      </c>
      <c r="O3600" s="8">
        <f t="shared" si="397"/>
        <v>0</v>
      </c>
      <c r="P3600" s="8">
        <f>IF(K3600&lt;&gt;"是",0,IF(税费设置!$B$6="是",E3600/(1+税费设置!$B$10),E3600))</f>
        <v>0</v>
      </c>
      <c r="Q3600" s="8">
        <f>IF(K3600&lt;&gt;"是",0,P3600*税费设置!$B$8)</f>
        <v>0</v>
      </c>
      <c r="R3600" s="8">
        <f>IF(K3600&lt;&gt;"是",0,P3600*税费设置!$B$9)</f>
        <v>0</v>
      </c>
      <c r="S3600" s="8">
        <f t="shared" si="398"/>
        <v>0</v>
      </c>
    </row>
    <row r="3601" spans="1:19" ht="13.9">
      <c r="A3601" s="6" t="str">
        <f>IF(总支出!A3601="","",总支出!A3601)</f>
        <v/>
      </c>
      <c r="B3601" s="7" t="str">
        <f>IF(总支出!B3601="","",总支出!B3601)</f>
        <v/>
      </c>
      <c r="C3601" s="6" t="str">
        <f t="shared" si="392"/>
        <v/>
      </c>
      <c r="D3601" s="6" t="str">
        <f>IF(总支出!C3601="","",总支出!C3601)</f>
        <v/>
      </c>
      <c r="E3601" s="8" t="str">
        <f>IF(总支出!D3601="","",总支出!D3601)</f>
        <v/>
      </c>
      <c r="F3601" s="6" t="str">
        <f>IF(总支出!E3601="","",总支出!E3601)</f>
        <v/>
      </c>
      <c r="G3601" s="6" t="str">
        <f>IF(总支出!H3601="","",总支出!H3601)</f>
        <v/>
      </c>
      <c r="H3601" s="6" t="str">
        <f>IF(总支出!I3601="","自动",总支出!I3601)</f>
        <v>自动</v>
      </c>
      <c r="I3601" s="6" t="str">
        <f>IF(F3601="","",IFERROR(VLOOKUP(F3601,税费设置!$A$15:$B$27,2,FALSE),"含税不明"))</f>
        <v/>
      </c>
      <c r="J3601" s="6" t="str">
        <f t="shared" si="393"/>
        <v/>
      </c>
      <c r="K3601" s="6" t="str">
        <f>IF(AND(税费设置!$B$5="是",G3601="个人支出",J3601="应税"),"是","否")</f>
        <v>否</v>
      </c>
      <c r="L3601" s="8">
        <f t="shared" si="394"/>
        <v>0</v>
      </c>
      <c r="M3601" s="8">
        <f t="shared" si="395"/>
        <v>0</v>
      </c>
      <c r="N3601" s="8">
        <f t="shared" si="396"/>
        <v>0</v>
      </c>
      <c r="O3601" s="8">
        <f t="shared" si="397"/>
        <v>0</v>
      </c>
      <c r="P3601" s="8">
        <f>IF(K3601&lt;&gt;"是",0,IF(税费设置!$B$6="是",E3601/(1+税费设置!$B$10),E3601))</f>
        <v>0</v>
      </c>
      <c r="Q3601" s="8">
        <f>IF(K3601&lt;&gt;"是",0,P3601*税费设置!$B$8)</f>
        <v>0</v>
      </c>
      <c r="R3601" s="8">
        <f>IF(K3601&lt;&gt;"是",0,P3601*税费设置!$B$9)</f>
        <v>0</v>
      </c>
      <c r="S3601" s="8">
        <f t="shared" si="398"/>
        <v>0</v>
      </c>
    </row>
    <row r="3602" spans="1:19" ht="13.9">
      <c r="A3602" s="6" t="str">
        <f>IF(总支出!A3602="","",总支出!A3602)</f>
        <v/>
      </c>
      <c r="B3602" s="7" t="str">
        <f>IF(总支出!B3602="","",总支出!B3602)</f>
        <v/>
      </c>
      <c r="C3602" s="6" t="str">
        <f t="shared" si="392"/>
        <v/>
      </c>
      <c r="D3602" s="6" t="str">
        <f>IF(总支出!C3602="","",总支出!C3602)</f>
        <v/>
      </c>
      <c r="E3602" s="8" t="str">
        <f>IF(总支出!D3602="","",总支出!D3602)</f>
        <v/>
      </c>
      <c r="F3602" s="6" t="str">
        <f>IF(总支出!E3602="","",总支出!E3602)</f>
        <v/>
      </c>
      <c r="G3602" s="6" t="str">
        <f>IF(总支出!H3602="","",总支出!H3602)</f>
        <v/>
      </c>
      <c r="H3602" s="6" t="str">
        <f>IF(总支出!I3602="","自动",总支出!I3602)</f>
        <v>自动</v>
      </c>
      <c r="I3602" s="6" t="str">
        <f>IF(F3602="","",IFERROR(VLOOKUP(F3602,税费设置!$A$15:$B$27,2,FALSE),"含税不明"))</f>
        <v/>
      </c>
      <c r="J3602" s="6" t="str">
        <f t="shared" si="393"/>
        <v/>
      </c>
      <c r="K3602" s="6" t="str">
        <f>IF(AND(税费设置!$B$5="是",G3602="个人支出",J3602="应税"),"是","否")</f>
        <v>否</v>
      </c>
      <c r="L3602" s="8">
        <f t="shared" si="394"/>
        <v>0</v>
      </c>
      <c r="M3602" s="8">
        <f t="shared" si="395"/>
        <v>0</v>
      </c>
      <c r="N3602" s="8">
        <f t="shared" si="396"/>
        <v>0</v>
      </c>
      <c r="O3602" s="8">
        <f t="shared" si="397"/>
        <v>0</v>
      </c>
      <c r="P3602" s="8">
        <f>IF(K3602&lt;&gt;"是",0,IF(税费设置!$B$6="是",E3602/(1+税费设置!$B$10),E3602))</f>
        <v>0</v>
      </c>
      <c r="Q3602" s="8">
        <f>IF(K3602&lt;&gt;"是",0,P3602*税费设置!$B$8)</f>
        <v>0</v>
      </c>
      <c r="R3602" s="8">
        <f>IF(K3602&lt;&gt;"是",0,P3602*税费设置!$B$9)</f>
        <v>0</v>
      </c>
      <c r="S3602" s="8">
        <f t="shared" si="398"/>
        <v>0</v>
      </c>
    </row>
    <row r="3603" spans="1:19" ht="13.9">
      <c r="A3603" s="6" t="str">
        <f>IF(总支出!A3603="","",总支出!A3603)</f>
        <v/>
      </c>
      <c r="B3603" s="7" t="str">
        <f>IF(总支出!B3603="","",总支出!B3603)</f>
        <v/>
      </c>
      <c r="C3603" s="6" t="str">
        <f t="shared" si="392"/>
        <v/>
      </c>
      <c r="D3603" s="6" t="str">
        <f>IF(总支出!C3603="","",总支出!C3603)</f>
        <v/>
      </c>
      <c r="E3603" s="8" t="str">
        <f>IF(总支出!D3603="","",总支出!D3603)</f>
        <v/>
      </c>
      <c r="F3603" s="6" t="str">
        <f>IF(总支出!E3603="","",总支出!E3603)</f>
        <v/>
      </c>
      <c r="G3603" s="6" t="str">
        <f>IF(总支出!H3603="","",总支出!H3603)</f>
        <v/>
      </c>
      <c r="H3603" s="6" t="str">
        <f>IF(总支出!I3603="","自动",总支出!I3603)</f>
        <v>自动</v>
      </c>
      <c r="I3603" s="6" t="str">
        <f>IF(F3603="","",IFERROR(VLOOKUP(F3603,税费设置!$A$15:$B$27,2,FALSE),"含税不明"))</f>
        <v/>
      </c>
      <c r="J3603" s="6" t="str">
        <f t="shared" si="393"/>
        <v/>
      </c>
      <c r="K3603" s="6" t="str">
        <f>IF(AND(税费设置!$B$5="是",G3603="个人支出",J3603="应税"),"是","否")</f>
        <v>否</v>
      </c>
      <c r="L3603" s="8">
        <f t="shared" si="394"/>
        <v>0</v>
      </c>
      <c r="M3603" s="8">
        <f t="shared" si="395"/>
        <v>0</v>
      </c>
      <c r="N3603" s="8">
        <f t="shared" si="396"/>
        <v>0</v>
      </c>
      <c r="O3603" s="8">
        <f t="shared" si="397"/>
        <v>0</v>
      </c>
      <c r="P3603" s="8">
        <f>IF(K3603&lt;&gt;"是",0,IF(税费设置!$B$6="是",E3603/(1+税费设置!$B$10),E3603))</f>
        <v>0</v>
      </c>
      <c r="Q3603" s="8">
        <f>IF(K3603&lt;&gt;"是",0,P3603*税费设置!$B$8)</f>
        <v>0</v>
      </c>
      <c r="R3603" s="8">
        <f>IF(K3603&lt;&gt;"是",0,P3603*税费设置!$B$9)</f>
        <v>0</v>
      </c>
      <c r="S3603" s="8">
        <f t="shared" si="398"/>
        <v>0</v>
      </c>
    </row>
    <row r="3604" spans="1:19" ht="13.9">
      <c r="A3604" s="6" t="str">
        <f>IF(总支出!A3604="","",总支出!A3604)</f>
        <v/>
      </c>
      <c r="B3604" s="7" t="str">
        <f>IF(总支出!B3604="","",总支出!B3604)</f>
        <v/>
      </c>
      <c r="C3604" s="6" t="str">
        <f t="shared" si="392"/>
        <v/>
      </c>
      <c r="D3604" s="6" t="str">
        <f>IF(总支出!C3604="","",总支出!C3604)</f>
        <v/>
      </c>
      <c r="E3604" s="8" t="str">
        <f>IF(总支出!D3604="","",总支出!D3604)</f>
        <v/>
      </c>
      <c r="F3604" s="6" t="str">
        <f>IF(总支出!E3604="","",总支出!E3604)</f>
        <v/>
      </c>
      <c r="G3604" s="6" t="str">
        <f>IF(总支出!H3604="","",总支出!H3604)</f>
        <v/>
      </c>
      <c r="H3604" s="6" t="str">
        <f>IF(总支出!I3604="","自动",总支出!I3604)</f>
        <v>自动</v>
      </c>
      <c r="I3604" s="6" t="str">
        <f>IF(F3604="","",IFERROR(VLOOKUP(F3604,税费设置!$A$15:$B$27,2,FALSE),"含税不明"))</f>
        <v/>
      </c>
      <c r="J3604" s="6" t="str">
        <f t="shared" si="393"/>
        <v/>
      </c>
      <c r="K3604" s="6" t="str">
        <f>IF(AND(税费设置!$B$5="是",G3604="个人支出",J3604="应税"),"是","否")</f>
        <v>否</v>
      </c>
      <c r="L3604" s="8">
        <f t="shared" si="394"/>
        <v>0</v>
      </c>
      <c r="M3604" s="8">
        <f t="shared" si="395"/>
        <v>0</v>
      </c>
      <c r="N3604" s="8">
        <f t="shared" si="396"/>
        <v>0</v>
      </c>
      <c r="O3604" s="8">
        <f t="shared" si="397"/>
        <v>0</v>
      </c>
      <c r="P3604" s="8">
        <f>IF(K3604&lt;&gt;"是",0,IF(税费设置!$B$6="是",E3604/(1+税费设置!$B$10),E3604))</f>
        <v>0</v>
      </c>
      <c r="Q3604" s="8">
        <f>IF(K3604&lt;&gt;"是",0,P3604*税费设置!$B$8)</f>
        <v>0</v>
      </c>
      <c r="R3604" s="8">
        <f>IF(K3604&lt;&gt;"是",0,P3604*税费设置!$B$9)</f>
        <v>0</v>
      </c>
      <c r="S3604" s="8">
        <f t="shared" si="398"/>
        <v>0</v>
      </c>
    </row>
    <row r="3605" spans="1:19" ht="13.9">
      <c r="A3605" s="6" t="str">
        <f>IF(总支出!A3605="","",总支出!A3605)</f>
        <v/>
      </c>
      <c r="B3605" s="7" t="str">
        <f>IF(总支出!B3605="","",总支出!B3605)</f>
        <v/>
      </c>
      <c r="C3605" s="6" t="str">
        <f t="shared" si="392"/>
        <v/>
      </c>
      <c r="D3605" s="6" t="str">
        <f>IF(总支出!C3605="","",总支出!C3605)</f>
        <v/>
      </c>
      <c r="E3605" s="8" t="str">
        <f>IF(总支出!D3605="","",总支出!D3605)</f>
        <v/>
      </c>
      <c r="F3605" s="6" t="str">
        <f>IF(总支出!E3605="","",总支出!E3605)</f>
        <v/>
      </c>
      <c r="G3605" s="6" t="str">
        <f>IF(总支出!H3605="","",总支出!H3605)</f>
        <v/>
      </c>
      <c r="H3605" s="6" t="str">
        <f>IF(总支出!I3605="","自动",总支出!I3605)</f>
        <v>自动</v>
      </c>
      <c r="I3605" s="6" t="str">
        <f>IF(F3605="","",IFERROR(VLOOKUP(F3605,税费设置!$A$15:$B$27,2,FALSE),"含税不明"))</f>
        <v/>
      </c>
      <c r="J3605" s="6" t="str">
        <f t="shared" si="393"/>
        <v/>
      </c>
      <c r="K3605" s="6" t="str">
        <f>IF(AND(税费设置!$B$5="是",G3605="个人支出",J3605="应税"),"是","否")</f>
        <v>否</v>
      </c>
      <c r="L3605" s="8">
        <f t="shared" si="394"/>
        <v>0</v>
      </c>
      <c r="M3605" s="8">
        <f t="shared" si="395"/>
        <v>0</v>
      </c>
      <c r="N3605" s="8">
        <f t="shared" si="396"/>
        <v>0</v>
      </c>
      <c r="O3605" s="8">
        <f t="shared" si="397"/>
        <v>0</v>
      </c>
      <c r="P3605" s="8">
        <f>IF(K3605&lt;&gt;"是",0,IF(税费设置!$B$6="是",E3605/(1+税费设置!$B$10),E3605))</f>
        <v>0</v>
      </c>
      <c r="Q3605" s="8">
        <f>IF(K3605&lt;&gt;"是",0,P3605*税费设置!$B$8)</f>
        <v>0</v>
      </c>
      <c r="R3605" s="8">
        <f>IF(K3605&lt;&gt;"是",0,P3605*税费设置!$B$9)</f>
        <v>0</v>
      </c>
      <c r="S3605" s="8">
        <f t="shared" si="398"/>
        <v>0</v>
      </c>
    </row>
    <row r="3606" spans="1:19" ht="13.9">
      <c r="A3606" s="6" t="str">
        <f>IF(总支出!A3606="","",总支出!A3606)</f>
        <v/>
      </c>
      <c r="B3606" s="7" t="str">
        <f>IF(总支出!B3606="","",总支出!B3606)</f>
        <v/>
      </c>
      <c r="C3606" s="6" t="str">
        <f t="shared" si="392"/>
        <v/>
      </c>
      <c r="D3606" s="6" t="str">
        <f>IF(总支出!C3606="","",总支出!C3606)</f>
        <v/>
      </c>
      <c r="E3606" s="8" t="str">
        <f>IF(总支出!D3606="","",总支出!D3606)</f>
        <v/>
      </c>
      <c r="F3606" s="6" t="str">
        <f>IF(总支出!E3606="","",总支出!E3606)</f>
        <v/>
      </c>
      <c r="G3606" s="6" t="str">
        <f>IF(总支出!H3606="","",总支出!H3606)</f>
        <v/>
      </c>
      <c r="H3606" s="6" t="str">
        <f>IF(总支出!I3606="","自动",总支出!I3606)</f>
        <v>自动</v>
      </c>
      <c r="I3606" s="6" t="str">
        <f>IF(F3606="","",IFERROR(VLOOKUP(F3606,税费设置!$A$15:$B$27,2,FALSE),"含税不明"))</f>
        <v/>
      </c>
      <c r="J3606" s="6" t="str">
        <f t="shared" si="393"/>
        <v/>
      </c>
      <c r="K3606" s="6" t="str">
        <f>IF(AND(税费设置!$B$5="是",G3606="个人支出",J3606="应税"),"是","否")</f>
        <v>否</v>
      </c>
      <c r="L3606" s="8">
        <f t="shared" si="394"/>
        <v>0</v>
      </c>
      <c r="M3606" s="8">
        <f t="shared" si="395"/>
        <v>0</v>
      </c>
      <c r="N3606" s="8">
        <f t="shared" si="396"/>
        <v>0</v>
      </c>
      <c r="O3606" s="8">
        <f t="shared" si="397"/>
        <v>0</v>
      </c>
      <c r="P3606" s="8">
        <f>IF(K3606&lt;&gt;"是",0,IF(税费设置!$B$6="是",E3606/(1+税费设置!$B$10),E3606))</f>
        <v>0</v>
      </c>
      <c r="Q3606" s="8">
        <f>IF(K3606&lt;&gt;"是",0,P3606*税费设置!$B$8)</f>
        <v>0</v>
      </c>
      <c r="R3606" s="8">
        <f>IF(K3606&lt;&gt;"是",0,P3606*税费设置!$B$9)</f>
        <v>0</v>
      </c>
      <c r="S3606" s="8">
        <f t="shared" si="398"/>
        <v>0</v>
      </c>
    </row>
    <row r="3607" spans="1:19" ht="13.9">
      <c r="A3607" s="6" t="str">
        <f>IF(总支出!A3607="","",总支出!A3607)</f>
        <v/>
      </c>
      <c r="B3607" s="7" t="str">
        <f>IF(总支出!B3607="","",总支出!B3607)</f>
        <v/>
      </c>
      <c r="C3607" s="6" t="str">
        <f t="shared" si="392"/>
        <v/>
      </c>
      <c r="D3607" s="6" t="str">
        <f>IF(总支出!C3607="","",总支出!C3607)</f>
        <v/>
      </c>
      <c r="E3607" s="8" t="str">
        <f>IF(总支出!D3607="","",总支出!D3607)</f>
        <v/>
      </c>
      <c r="F3607" s="6" t="str">
        <f>IF(总支出!E3607="","",总支出!E3607)</f>
        <v/>
      </c>
      <c r="G3607" s="6" t="str">
        <f>IF(总支出!H3607="","",总支出!H3607)</f>
        <v/>
      </c>
      <c r="H3607" s="6" t="str">
        <f>IF(总支出!I3607="","自动",总支出!I3607)</f>
        <v>自动</v>
      </c>
      <c r="I3607" s="6" t="str">
        <f>IF(F3607="","",IFERROR(VLOOKUP(F3607,税费设置!$A$15:$B$27,2,FALSE),"含税不明"))</f>
        <v/>
      </c>
      <c r="J3607" s="6" t="str">
        <f t="shared" si="393"/>
        <v/>
      </c>
      <c r="K3607" s="6" t="str">
        <f>IF(AND(税费设置!$B$5="是",G3607="个人支出",J3607="应税"),"是","否")</f>
        <v>否</v>
      </c>
      <c r="L3607" s="8">
        <f t="shared" si="394"/>
        <v>0</v>
      </c>
      <c r="M3607" s="8">
        <f t="shared" si="395"/>
        <v>0</v>
      </c>
      <c r="N3607" s="8">
        <f t="shared" si="396"/>
        <v>0</v>
      </c>
      <c r="O3607" s="8">
        <f t="shared" si="397"/>
        <v>0</v>
      </c>
      <c r="P3607" s="8">
        <f>IF(K3607&lt;&gt;"是",0,IF(税费设置!$B$6="是",E3607/(1+税费设置!$B$10),E3607))</f>
        <v>0</v>
      </c>
      <c r="Q3607" s="8">
        <f>IF(K3607&lt;&gt;"是",0,P3607*税费设置!$B$8)</f>
        <v>0</v>
      </c>
      <c r="R3607" s="8">
        <f>IF(K3607&lt;&gt;"是",0,P3607*税费设置!$B$9)</f>
        <v>0</v>
      </c>
      <c r="S3607" s="8">
        <f t="shared" si="398"/>
        <v>0</v>
      </c>
    </row>
    <row r="3608" spans="1:19" ht="13.9">
      <c r="A3608" s="6" t="str">
        <f>IF(总支出!A3608="","",总支出!A3608)</f>
        <v/>
      </c>
      <c r="B3608" s="7" t="str">
        <f>IF(总支出!B3608="","",总支出!B3608)</f>
        <v/>
      </c>
      <c r="C3608" s="6" t="str">
        <f t="shared" si="392"/>
        <v/>
      </c>
      <c r="D3608" s="6" t="str">
        <f>IF(总支出!C3608="","",总支出!C3608)</f>
        <v/>
      </c>
      <c r="E3608" s="8" t="str">
        <f>IF(总支出!D3608="","",总支出!D3608)</f>
        <v/>
      </c>
      <c r="F3608" s="6" t="str">
        <f>IF(总支出!E3608="","",总支出!E3608)</f>
        <v/>
      </c>
      <c r="G3608" s="6" t="str">
        <f>IF(总支出!H3608="","",总支出!H3608)</f>
        <v/>
      </c>
      <c r="H3608" s="6" t="str">
        <f>IF(总支出!I3608="","自动",总支出!I3608)</f>
        <v>自动</v>
      </c>
      <c r="I3608" s="6" t="str">
        <f>IF(F3608="","",IFERROR(VLOOKUP(F3608,税费设置!$A$15:$B$27,2,FALSE),"含税不明"))</f>
        <v/>
      </c>
      <c r="J3608" s="6" t="str">
        <f t="shared" si="393"/>
        <v/>
      </c>
      <c r="K3608" s="6" t="str">
        <f>IF(AND(税费设置!$B$5="是",G3608="个人支出",J3608="应税"),"是","否")</f>
        <v>否</v>
      </c>
      <c r="L3608" s="8">
        <f t="shared" si="394"/>
        <v>0</v>
      </c>
      <c r="M3608" s="8">
        <f t="shared" si="395"/>
        <v>0</v>
      </c>
      <c r="N3608" s="8">
        <f t="shared" si="396"/>
        <v>0</v>
      </c>
      <c r="O3608" s="8">
        <f t="shared" si="397"/>
        <v>0</v>
      </c>
      <c r="P3608" s="8">
        <f>IF(K3608&lt;&gt;"是",0,IF(税费设置!$B$6="是",E3608/(1+税费设置!$B$10),E3608))</f>
        <v>0</v>
      </c>
      <c r="Q3608" s="8">
        <f>IF(K3608&lt;&gt;"是",0,P3608*税费设置!$B$8)</f>
        <v>0</v>
      </c>
      <c r="R3608" s="8">
        <f>IF(K3608&lt;&gt;"是",0,P3608*税费设置!$B$9)</f>
        <v>0</v>
      </c>
      <c r="S3608" s="8">
        <f t="shared" si="398"/>
        <v>0</v>
      </c>
    </row>
    <row r="3609" spans="1:19" ht="13.9">
      <c r="A3609" s="6" t="str">
        <f>IF(总支出!A3609="","",总支出!A3609)</f>
        <v/>
      </c>
      <c r="B3609" s="7" t="str">
        <f>IF(总支出!B3609="","",总支出!B3609)</f>
        <v/>
      </c>
      <c r="C3609" s="6" t="str">
        <f t="shared" si="392"/>
        <v/>
      </c>
      <c r="D3609" s="6" t="str">
        <f>IF(总支出!C3609="","",总支出!C3609)</f>
        <v/>
      </c>
      <c r="E3609" s="8" t="str">
        <f>IF(总支出!D3609="","",总支出!D3609)</f>
        <v/>
      </c>
      <c r="F3609" s="6" t="str">
        <f>IF(总支出!E3609="","",总支出!E3609)</f>
        <v/>
      </c>
      <c r="G3609" s="6" t="str">
        <f>IF(总支出!H3609="","",总支出!H3609)</f>
        <v/>
      </c>
      <c r="H3609" s="6" t="str">
        <f>IF(总支出!I3609="","自动",总支出!I3609)</f>
        <v>自动</v>
      </c>
      <c r="I3609" s="6" t="str">
        <f>IF(F3609="","",IFERROR(VLOOKUP(F3609,税费设置!$A$15:$B$27,2,FALSE),"含税不明"))</f>
        <v/>
      </c>
      <c r="J3609" s="6" t="str">
        <f t="shared" si="393"/>
        <v/>
      </c>
      <c r="K3609" s="6" t="str">
        <f>IF(AND(税费设置!$B$5="是",G3609="个人支出",J3609="应税"),"是","否")</f>
        <v>否</v>
      </c>
      <c r="L3609" s="8">
        <f t="shared" si="394"/>
        <v>0</v>
      </c>
      <c r="M3609" s="8">
        <f t="shared" si="395"/>
        <v>0</v>
      </c>
      <c r="N3609" s="8">
        <f t="shared" si="396"/>
        <v>0</v>
      </c>
      <c r="O3609" s="8">
        <f t="shared" si="397"/>
        <v>0</v>
      </c>
      <c r="P3609" s="8">
        <f>IF(K3609&lt;&gt;"是",0,IF(税费设置!$B$6="是",E3609/(1+税费设置!$B$10),E3609))</f>
        <v>0</v>
      </c>
      <c r="Q3609" s="8">
        <f>IF(K3609&lt;&gt;"是",0,P3609*税费设置!$B$8)</f>
        <v>0</v>
      </c>
      <c r="R3609" s="8">
        <f>IF(K3609&lt;&gt;"是",0,P3609*税费设置!$B$9)</f>
        <v>0</v>
      </c>
      <c r="S3609" s="8">
        <f t="shared" si="398"/>
        <v>0</v>
      </c>
    </row>
    <row r="3610" spans="1:19" ht="13.9">
      <c r="A3610" s="6" t="str">
        <f>IF(总支出!A3610="","",总支出!A3610)</f>
        <v/>
      </c>
      <c r="B3610" s="7" t="str">
        <f>IF(总支出!B3610="","",总支出!B3610)</f>
        <v/>
      </c>
      <c r="C3610" s="6" t="str">
        <f t="shared" si="392"/>
        <v/>
      </c>
      <c r="D3610" s="6" t="str">
        <f>IF(总支出!C3610="","",总支出!C3610)</f>
        <v/>
      </c>
      <c r="E3610" s="8" t="str">
        <f>IF(总支出!D3610="","",总支出!D3610)</f>
        <v/>
      </c>
      <c r="F3610" s="6" t="str">
        <f>IF(总支出!E3610="","",总支出!E3610)</f>
        <v/>
      </c>
      <c r="G3610" s="6" t="str">
        <f>IF(总支出!H3610="","",总支出!H3610)</f>
        <v/>
      </c>
      <c r="H3610" s="6" t="str">
        <f>IF(总支出!I3610="","自动",总支出!I3610)</f>
        <v>自动</v>
      </c>
      <c r="I3610" s="6" t="str">
        <f>IF(F3610="","",IFERROR(VLOOKUP(F3610,税费设置!$A$15:$B$27,2,FALSE),"含税不明"))</f>
        <v/>
      </c>
      <c r="J3610" s="6" t="str">
        <f t="shared" si="393"/>
        <v/>
      </c>
      <c r="K3610" s="6" t="str">
        <f>IF(AND(税费设置!$B$5="是",G3610="个人支出",J3610="应税"),"是","否")</f>
        <v>否</v>
      </c>
      <c r="L3610" s="8">
        <f t="shared" si="394"/>
        <v>0</v>
      </c>
      <c r="M3610" s="8">
        <f t="shared" si="395"/>
        <v>0</v>
      </c>
      <c r="N3610" s="8">
        <f t="shared" si="396"/>
        <v>0</v>
      </c>
      <c r="O3610" s="8">
        <f t="shared" si="397"/>
        <v>0</v>
      </c>
      <c r="P3610" s="8">
        <f>IF(K3610&lt;&gt;"是",0,IF(税费设置!$B$6="是",E3610/(1+税费设置!$B$10),E3610))</f>
        <v>0</v>
      </c>
      <c r="Q3610" s="8">
        <f>IF(K3610&lt;&gt;"是",0,P3610*税费设置!$B$8)</f>
        <v>0</v>
      </c>
      <c r="R3610" s="8">
        <f>IF(K3610&lt;&gt;"是",0,P3610*税费设置!$B$9)</f>
        <v>0</v>
      </c>
      <c r="S3610" s="8">
        <f t="shared" si="398"/>
        <v>0</v>
      </c>
    </row>
    <row r="3611" spans="1:19" ht="13.9">
      <c r="A3611" s="6" t="str">
        <f>IF(总支出!A3611="","",总支出!A3611)</f>
        <v/>
      </c>
      <c r="B3611" s="7" t="str">
        <f>IF(总支出!B3611="","",总支出!B3611)</f>
        <v/>
      </c>
      <c r="C3611" s="6" t="str">
        <f t="shared" si="392"/>
        <v/>
      </c>
      <c r="D3611" s="6" t="str">
        <f>IF(总支出!C3611="","",总支出!C3611)</f>
        <v/>
      </c>
      <c r="E3611" s="8" t="str">
        <f>IF(总支出!D3611="","",总支出!D3611)</f>
        <v/>
      </c>
      <c r="F3611" s="6" t="str">
        <f>IF(总支出!E3611="","",总支出!E3611)</f>
        <v/>
      </c>
      <c r="G3611" s="6" t="str">
        <f>IF(总支出!H3611="","",总支出!H3611)</f>
        <v/>
      </c>
      <c r="H3611" s="6" t="str">
        <f>IF(总支出!I3611="","自动",总支出!I3611)</f>
        <v>自动</v>
      </c>
      <c r="I3611" s="6" t="str">
        <f>IF(F3611="","",IFERROR(VLOOKUP(F3611,税费设置!$A$15:$B$27,2,FALSE),"含税不明"))</f>
        <v/>
      </c>
      <c r="J3611" s="6" t="str">
        <f t="shared" si="393"/>
        <v/>
      </c>
      <c r="K3611" s="6" t="str">
        <f>IF(AND(税费设置!$B$5="是",G3611="个人支出",J3611="应税"),"是","否")</f>
        <v>否</v>
      </c>
      <c r="L3611" s="8">
        <f t="shared" si="394"/>
        <v>0</v>
      </c>
      <c r="M3611" s="8">
        <f t="shared" si="395"/>
        <v>0</v>
      </c>
      <c r="N3611" s="8">
        <f t="shared" si="396"/>
        <v>0</v>
      </c>
      <c r="O3611" s="8">
        <f t="shared" si="397"/>
        <v>0</v>
      </c>
      <c r="P3611" s="8">
        <f>IF(K3611&lt;&gt;"是",0,IF(税费设置!$B$6="是",E3611/(1+税费设置!$B$10),E3611))</f>
        <v>0</v>
      </c>
      <c r="Q3611" s="8">
        <f>IF(K3611&lt;&gt;"是",0,P3611*税费设置!$B$8)</f>
        <v>0</v>
      </c>
      <c r="R3611" s="8">
        <f>IF(K3611&lt;&gt;"是",0,P3611*税费设置!$B$9)</f>
        <v>0</v>
      </c>
      <c r="S3611" s="8">
        <f t="shared" si="398"/>
        <v>0</v>
      </c>
    </row>
    <row r="3612" spans="1:19" ht="13.9">
      <c r="A3612" s="6" t="str">
        <f>IF(总支出!A3612="","",总支出!A3612)</f>
        <v/>
      </c>
      <c r="B3612" s="7" t="str">
        <f>IF(总支出!B3612="","",总支出!B3612)</f>
        <v/>
      </c>
      <c r="C3612" s="6" t="str">
        <f t="shared" si="392"/>
        <v/>
      </c>
      <c r="D3612" s="6" t="str">
        <f>IF(总支出!C3612="","",总支出!C3612)</f>
        <v/>
      </c>
      <c r="E3612" s="8" t="str">
        <f>IF(总支出!D3612="","",总支出!D3612)</f>
        <v/>
      </c>
      <c r="F3612" s="6" t="str">
        <f>IF(总支出!E3612="","",总支出!E3612)</f>
        <v/>
      </c>
      <c r="G3612" s="6" t="str">
        <f>IF(总支出!H3612="","",总支出!H3612)</f>
        <v/>
      </c>
      <c r="H3612" s="6" t="str">
        <f>IF(总支出!I3612="","自动",总支出!I3612)</f>
        <v>自动</v>
      </c>
      <c r="I3612" s="6" t="str">
        <f>IF(F3612="","",IFERROR(VLOOKUP(F3612,税费设置!$A$15:$B$27,2,FALSE),"含税不明"))</f>
        <v/>
      </c>
      <c r="J3612" s="6" t="str">
        <f t="shared" si="393"/>
        <v/>
      </c>
      <c r="K3612" s="6" t="str">
        <f>IF(AND(税费设置!$B$5="是",G3612="个人支出",J3612="应税"),"是","否")</f>
        <v>否</v>
      </c>
      <c r="L3612" s="8">
        <f t="shared" si="394"/>
        <v>0</v>
      </c>
      <c r="M3612" s="8">
        <f t="shared" si="395"/>
        <v>0</v>
      </c>
      <c r="N3612" s="8">
        <f t="shared" si="396"/>
        <v>0</v>
      </c>
      <c r="O3612" s="8">
        <f t="shared" si="397"/>
        <v>0</v>
      </c>
      <c r="P3612" s="8">
        <f>IF(K3612&lt;&gt;"是",0,IF(税费设置!$B$6="是",E3612/(1+税费设置!$B$10),E3612))</f>
        <v>0</v>
      </c>
      <c r="Q3612" s="8">
        <f>IF(K3612&lt;&gt;"是",0,P3612*税费设置!$B$8)</f>
        <v>0</v>
      </c>
      <c r="R3612" s="8">
        <f>IF(K3612&lt;&gt;"是",0,P3612*税费设置!$B$9)</f>
        <v>0</v>
      </c>
      <c r="S3612" s="8">
        <f t="shared" si="398"/>
        <v>0</v>
      </c>
    </row>
    <row r="3613" spans="1:19" ht="13.9">
      <c r="A3613" s="6" t="str">
        <f>IF(总支出!A3613="","",总支出!A3613)</f>
        <v/>
      </c>
      <c r="B3613" s="7" t="str">
        <f>IF(总支出!B3613="","",总支出!B3613)</f>
        <v/>
      </c>
      <c r="C3613" s="6" t="str">
        <f t="shared" si="392"/>
        <v/>
      </c>
      <c r="D3613" s="6" t="str">
        <f>IF(总支出!C3613="","",总支出!C3613)</f>
        <v/>
      </c>
      <c r="E3613" s="8" t="str">
        <f>IF(总支出!D3613="","",总支出!D3613)</f>
        <v/>
      </c>
      <c r="F3613" s="6" t="str">
        <f>IF(总支出!E3613="","",总支出!E3613)</f>
        <v/>
      </c>
      <c r="G3613" s="6" t="str">
        <f>IF(总支出!H3613="","",总支出!H3613)</f>
        <v/>
      </c>
      <c r="H3613" s="6" t="str">
        <f>IF(总支出!I3613="","自动",总支出!I3613)</f>
        <v>自动</v>
      </c>
      <c r="I3613" s="6" t="str">
        <f>IF(F3613="","",IFERROR(VLOOKUP(F3613,税费设置!$A$15:$B$27,2,FALSE),"含税不明"))</f>
        <v/>
      </c>
      <c r="J3613" s="6" t="str">
        <f t="shared" si="393"/>
        <v/>
      </c>
      <c r="K3613" s="6" t="str">
        <f>IF(AND(税费设置!$B$5="是",G3613="个人支出",J3613="应税"),"是","否")</f>
        <v>否</v>
      </c>
      <c r="L3613" s="8">
        <f t="shared" si="394"/>
        <v>0</v>
      </c>
      <c r="M3613" s="8">
        <f t="shared" si="395"/>
        <v>0</v>
      </c>
      <c r="N3613" s="8">
        <f t="shared" si="396"/>
        <v>0</v>
      </c>
      <c r="O3613" s="8">
        <f t="shared" si="397"/>
        <v>0</v>
      </c>
      <c r="P3613" s="8">
        <f>IF(K3613&lt;&gt;"是",0,IF(税费设置!$B$6="是",E3613/(1+税费设置!$B$10),E3613))</f>
        <v>0</v>
      </c>
      <c r="Q3613" s="8">
        <f>IF(K3613&lt;&gt;"是",0,P3613*税费设置!$B$8)</f>
        <v>0</v>
      </c>
      <c r="R3613" s="8">
        <f>IF(K3613&lt;&gt;"是",0,P3613*税费设置!$B$9)</f>
        <v>0</v>
      </c>
      <c r="S3613" s="8">
        <f t="shared" si="398"/>
        <v>0</v>
      </c>
    </row>
    <row r="3614" spans="1:19" ht="13.9">
      <c r="A3614" s="6" t="str">
        <f>IF(总支出!A3614="","",总支出!A3614)</f>
        <v/>
      </c>
      <c r="B3614" s="7" t="str">
        <f>IF(总支出!B3614="","",总支出!B3614)</f>
        <v/>
      </c>
      <c r="C3614" s="6" t="str">
        <f t="shared" si="392"/>
        <v/>
      </c>
      <c r="D3614" s="6" t="str">
        <f>IF(总支出!C3614="","",总支出!C3614)</f>
        <v/>
      </c>
      <c r="E3614" s="8" t="str">
        <f>IF(总支出!D3614="","",总支出!D3614)</f>
        <v/>
      </c>
      <c r="F3614" s="6" t="str">
        <f>IF(总支出!E3614="","",总支出!E3614)</f>
        <v/>
      </c>
      <c r="G3614" s="6" t="str">
        <f>IF(总支出!H3614="","",总支出!H3614)</f>
        <v/>
      </c>
      <c r="H3614" s="6" t="str">
        <f>IF(总支出!I3614="","自动",总支出!I3614)</f>
        <v>自动</v>
      </c>
      <c r="I3614" s="6" t="str">
        <f>IF(F3614="","",IFERROR(VLOOKUP(F3614,税费设置!$A$15:$B$27,2,FALSE),"含税不明"))</f>
        <v/>
      </c>
      <c r="J3614" s="6" t="str">
        <f t="shared" si="393"/>
        <v/>
      </c>
      <c r="K3614" s="6" t="str">
        <f>IF(AND(税费设置!$B$5="是",G3614="个人支出",J3614="应税"),"是","否")</f>
        <v>否</v>
      </c>
      <c r="L3614" s="8">
        <f t="shared" si="394"/>
        <v>0</v>
      </c>
      <c r="M3614" s="8">
        <f t="shared" si="395"/>
        <v>0</v>
      </c>
      <c r="N3614" s="8">
        <f t="shared" si="396"/>
        <v>0</v>
      </c>
      <c r="O3614" s="8">
        <f t="shared" si="397"/>
        <v>0</v>
      </c>
      <c r="P3614" s="8">
        <f>IF(K3614&lt;&gt;"是",0,IF(税费设置!$B$6="是",E3614/(1+税费设置!$B$10),E3614))</f>
        <v>0</v>
      </c>
      <c r="Q3614" s="8">
        <f>IF(K3614&lt;&gt;"是",0,P3614*税费设置!$B$8)</f>
        <v>0</v>
      </c>
      <c r="R3614" s="8">
        <f>IF(K3614&lt;&gt;"是",0,P3614*税费设置!$B$9)</f>
        <v>0</v>
      </c>
      <c r="S3614" s="8">
        <f t="shared" si="398"/>
        <v>0</v>
      </c>
    </row>
    <row r="3615" spans="1:19" ht="13.9">
      <c r="A3615" s="6" t="str">
        <f>IF(总支出!A3615="","",总支出!A3615)</f>
        <v/>
      </c>
      <c r="B3615" s="7" t="str">
        <f>IF(总支出!B3615="","",总支出!B3615)</f>
        <v/>
      </c>
      <c r="C3615" s="6" t="str">
        <f t="shared" si="392"/>
        <v/>
      </c>
      <c r="D3615" s="6" t="str">
        <f>IF(总支出!C3615="","",总支出!C3615)</f>
        <v/>
      </c>
      <c r="E3615" s="8" t="str">
        <f>IF(总支出!D3615="","",总支出!D3615)</f>
        <v/>
      </c>
      <c r="F3615" s="6" t="str">
        <f>IF(总支出!E3615="","",总支出!E3615)</f>
        <v/>
      </c>
      <c r="G3615" s="6" t="str">
        <f>IF(总支出!H3615="","",总支出!H3615)</f>
        <v/>
      </c>
      <c r="H3615" s="6" t="str">
        <f>IF(总支出!I3615="","自动",总支出!I3615)</f>
        <v>自动</v>
      </c>
      <c r="I3615" s="6" t="str">
        <f>IF(F3615="","",IFERROR(VLOOKUP(F3615,税费设置!$A$15:$B$27,2,FALSE),"含税不明"))</f>
        <v/>
      </c>
      <c r="J3615" s="6" t="str">
        <f t="shared" si="393"/>
        <v/>
      </c>
      <c r="K3615" s="6" t="str">
        <f>IF(AND(税费设置!$B$5="是",G3615="个人支出",J3615="应税"),"是","否")</f>
        <v>否</v>
      </c>
      <c r="L3615" s="8">
        <f t="shared" si="394"/>
        <v>0</v>
      </c>
      <c r="M3615" s="8">
        <f t="shared" si="395"/>
        <v>0</v>
      </c>
      <c r="N3615" s="8">
        <f t="shared" si="396"/>
        <v>0</v>
      </c>
      <c r="O3615" s="8">
        <f t="shared" si="397"/>
        <v>0</v>
      </c>
      <c r="P3615" s="8">
        <f>IF(K3615&lt;&gt;"是",0,IF(税费设置!$B$6="是",E3615/(1+税费设置!$B$10),E3615))</f>
        <v>0</v>
      </c>
      <c r="Q3615" s="8">
        <f>IF(K3615&lt;&gt;"是",0,P3615*税费设置!$B$8)</f>
        <v>0</v>
      </c>
      <c r="R3615" s="8">
        <f>IF(K3615&lt;&gt;"是",0,P3615*税费设置!$B$9)</f>
        <v>0</v>
      </c>
      <c r="S3615" s="8">
        <f t="shared" si="398"/>
        <v>0</v>
      </c>
    </row>
    <row r="3616" spans="1:19" ht="13.9">
      <c r="A3616" s="6" t="str">
        <f>IF(总支出!A3616="","",总支出!A3616)</f>
        <v/>
      </c>
      <c r="B3616" s="7" t="str">
        <f>IF(总支出!B3616="","",总支出!B3616)</f>
        <v/>
      </c>
      <c r="C3616" s="6" t="str">
        <f t="shared" si="392"/>
        <v/>
      </c>
      <c r="D3616" s="6" t="str">
        <f>IF(总支出!C3616="","",总支出!C3616)</f>
        <v/>
      </c>
      <c r="E3616" s="8" t="str">
        <f>IF(总支出!D3616="","",总支出!D3616)</f>
        <v/>
      </c>
      <c r="F3616" s="6" t="str">
        <f>IF(总支出!E3616="","",总支出!E3616)</f>
        <v/>
      </c>
      <c r="G3616" s="6" t="str">
        <f>IF(总支出!H3616="","",总支出!H3616)</f>
        <v/>
      </c>
      <c r="H3616" s="6" t="str">
        <f>IF(总支出!I3616="","自动",总支出!I3616)</f>
        <v>自动</v>
      </c>
      <c r="I3616" s="6" t="str">
        <f>IF(F3616="","",IFERROR(VLOOKUP(F3616,税费设置!$A$15:$B$27,2,FALSE),"含税不明"))</f>
        <v/>
      </c>
      <c r="J3616" s="6" t="str">
        <f t="shared" si="393"/>
        <v/>
      </c>
      <c r="K3616" s="6" t="str">
        <f>IF(AND(税费设置!$B$5="是",G3616="个人支出",J3616="应税"),"是","否")</f>
        <v>否</v>
      </c>
      <c r="L3616" s="8">
        <f t="shared" si="394"/>
        <v>0</v>
      </c>
      <c r="M3616" s="8">
        <f t="shared" si="395"/>
        <v>0</v>
      </c>
      <c r="N3616" s="8">
        <f t="shared" si="396"/>
        <v>0</v>
      </c>
      <c r="O3616" s="8">
        <f t="shared" si="397"/>
        <v>0</v>
      </c>
      <c r="P3616" s="8">
        <f>IF(K3616&lt;&gt;"是",0,IF(税费设置!$B$6="是",E3616/(1+税费设置!$B$10),E3616))</f>
        <v>0</v>
      </c>
      <c r="Q3616" s="8">
        <f>IF(K3616&lt;&gt;"是",0,P3616*税费设置!$B$8)</f>
        <v>0</v>
      </c>
      <c r="R3616" s="8">
        <f>IF(K3616&lt;&gt;"是",0,P3616*税费设置!$B$9)</f>
        <v>0</v>
      </c>
      <c r="S3616" s="8">
        <f t="shared" si="398"/>
        <v>0</v>
      </c>
    </row>
    <row r="3617" spans="1:19" ht="13.9">
      <c r="A3617" s="6" t="str">
        <f>IF(总支出!A3617="","",总支出!A3617)</f>
        <v/>
      </c>
      <c r="B3617" s="7" t="str">
        <f>IF(总支出!B3617="","",总支出!B3617)</f>
        <v/>
      </c>
      <c r="C3617" s="6" t="str">
        <f t="shared" si="392"/>
        <v/>
      </c>
      <c r="D3617" s="6" t="str">
        <f>IF(总支出!C3617="","",总支出!C3617)</f>
        <v/>
      </c>
      <c r="E3617" s="8" t="str">
        <f>IF(总支出!D3617="","",总支出!D3617)</f>
        <v/>
      </c>
      <c r="F3617" s="6" t="str">
        <f>IF(总支出!E3617="","",总支出!E3617)</f>
        <v/>
      </c>
      <c r="G3617" s="6" t="str">
        <f>IF(总支出!H3617="","",总支出!H3617)</f>
        <v/>
      </c>
      <c r="H3617" s="6" t="str">
        <f>IF(总支出!I3617="","自动",总支出!I3617)</f>
        <v>自动</v>
      </c>
      <c r="I3617" s="6" t="str">
        <f>IF(F3617="","",IFERROR(VLOOKUP(F3617,税费设置!$A$15:$B$27,2,FALSE),"含税不明"))</f>
        <v/>
      </c>
      <c r="J3617" s="6" t="str">
        <f t="shared" si="393"/>
        <v/>
      </c>
      <c r="K3617" s="6" t="str">
        <f>IF(AND(税费设置!$B$5="是",G3617="个人支出",J3617="应税"),"是","否")</f>
        <v>否</v>
      </c>
      <c r="L3617" s="8">
        <f t="shared" si="394"/>
        <v>0</v>
      </c>
      <c r="M3617" s="8">
        <f t="shared" si="395"/>
        <v>0</v>
      </c>
      <c r="N3617" s="8">
        <f t="shared" si="396"/>
        <v>0</v>
      </c>
      <c r="O3617" s="8">
        <f t="shared" si="397"/>
        <v>0</v>
      </c>
      <c r="P3617" s="8">
        <f>IF(K3617&lt;&gt;"是",0,IF(税费设置!$B$6="是",E3617/(1+税费设置!$B$10),E3617))</f>
        <v>0</v>
      </c>
      <c r="Q3617" s="8">
        <f>IF(K3617&lt;&gt;"是",0,P3617*税费设置!$B$8)</f>
        <v>0</v>
      </c>
      <c r="R3617" s="8">
        <f>IF(K3617&lt;&gt;"是",0,P3617*税费设置!$B$9)</f>
        <v>0</v>
      </c>
      <c r="S3617" s="8">
        <f t="shared" si="398"/>
        <v>0</v>
      </c>
    </row>
    <row r="3618" spans="1:19" ht="13.9">
      <c r="A3618" s="6" t="str">
        <f>IF(总支出!A3618="","",总支出!A3618)</f>
        <v/>
      </c>
      <c r="B3618" s="7" t="str">
        <f>IF(总支出!B3618="","",总支出!B3618)</f>
        <v/>
      </c>
      <c r="C3618" s="6" t="str">
        <f t="shared" si="392"/>
        <v/>
      </c>
      <c r="D3618" s="6" t="str">
        <f>IF(总支出!C3618="","",总支出!C3618)</f>
        <v/>
      </c>
      <c r="E3618" s="8" t="str">
        <f>IF(总支出!D3618="","",总支出!D3618)</f>
        <v/>
      </c>
      <c r="F3618" s="6" t="str">
        <f>IF(总支出!E3618="","",总支出!E3618)</f>
        <v/>
      </c>
      <c r="G3618" s="6" t="str">
        <f>IF(总支出!H3618="","",总支出!H3618)</f>
        <v/>
      </c>
      <c r="H3618" s="6" t="str">
        <f>IF(总支出!I3618="","自动",总支出!I3618)</f>
        <v>自动</v>
      </c>
      <c r="I3618" s="6" t="str">
        <f>IF(F3618="","",IFERROR(VLOOKUP(F3618,税费设置!$A$15:$B$27,2,FALSE),"含税不明"))</f>
        <v/>
      </c>
      <c r="J3618" s="6" t="str">
        <f t="shared" si="393"/>
        <v/>
      </c>
      <c r="K3618" s="6" t="str">
        <f>IF(AND(税费设置!$B$5="是",G3618="个人支出",J3618="应税"),"是","否")</f>
        <v>否</v>
      </c>
      <c r="L3618" s="8">
        <f t="shared" si="394"/>
        <v>0</v>
      </c>
      <c r="M3618" s="8">
        <f t="shared" si="395"/>
        <v>0</v>
      </c>
      <c r="N3618" s="8">
        <f t="shared" si="396"/>
        <v>0</v>
      </c>
      <c r="O3618" s="8">
        <f t="shared" si="397"/>
        <v>0</v>
      </c>
      <c r="P3618" s="8">
        <f>IF(K3618&lt;&gt;"是",0,IF(税费设置!$B$6="是",E3618/(1+税费设置!$B$10),E3618))</f>
        <v>0</v>
      </c>
      <c r="Q3618" s="8">
        <f>IF(K3618&lt;&gt;"是",0,P3618*税费设置!$B$8)</f>
        <v>0</v>
      </c>
      <c r="R3618" s="8">
        <f>IF(K3618&lt;&gt;"是",0,P3618*税费设置!$B$9)</f>
        <v>0</v>
      </c>
      <c r="S3618" s="8">
        <f t="shared" si="398"/>
        <v>0</v>
      </c>
    </row>
    <row r="3619" spans="1:19" ht="13.9">
      <c r="A3619" s="6" t="str">
        <f>IF(总支出!A3619="","",总支出!A3619)</f>
        <v/>
      </c>
      <c r="B3619" s="7" t="str">
        <f>IF(总支出!B3619="","",总支出!B3619)</f>
        <v/>
      </c>
      <c r="C3619" s="6" t="str">
        <f t="shared" si="392"/>
        <v/>
      </c>
      <c r="D3619" s="6" t="str">
        <f>IF(总支出!C3619="","",总支出!C3619)</f>
        <v/>
      </c>
      <c r="E3619" s="8" t="str">
        <f>IF(总支出!D3619="","",总支出!D3619)</f>
        <v/>
      </c>
      <c r="F3619" s="6" t="str">
        <f>IF(总支出!E3619="","",总支出!E3619)</f>
        <v/>
      </c>
      <c r="G3619" s="6" t="str">
        <f>IF(总支出!H3619="","",总支出!H3619)</f>
        <v/>
      </c>
      <c r="H3619" s="6" t="str">
        <f>IF(总支出!I3619="","自动",总支出!I3619)</f>
        <v>自动</v>
      </c>
      <c r="I3619" s="6" t="str">
        <f>IF(F3619="","",IFERROR(VLOOKUP(F3619,税费设置!$A$15:$B$27,2,FALSE),"含税不明"))</f>
        <v/>
      </c>
      <c r="J3619" s="6" t="str">
        <f t="shared" si="393"/>
        <v/>
      </c>
      <c r="K3619" s="6" t="str">
        <f>IF(AND(税费设置!$B$5="是",G3619="个人支出",J3619="应税"),"是","否")</f>
        <v>否</v>
      </c>
      <c r="L3619" s="8">
        <f t="shared" si="394"/>
        <v>0</v>
      </c>
      <c r="M3619" s="8">
        <f t="shared" si="395"/>
        <v>0</v>
      </c>
      <c r="N3619" s="8">
        <f t="shared" si="396"/>
        <v>0</v>
      </c>
      <c r="O3619" s="8">
        <f t="shared" si="397"/>
        <v>0</v>
      </c>
      <c r="P3619" s="8">
        <f>IF(K3619&lt;&gt;"是",0,IF(税费设置!$B$6="是",E3619/(1+税费设置!$B$10),E3619))</f>
        <v>0</v>
      </c>
      <c r="Q3619" s="8">
        <f>IF(K3619&lt;&gt;"是",0,P3619*税费设置!$B$8)</f>
        <v>0</v>
      </c>
      <c r="R3619" s="8">
        <f>IF(K3619&lt;&gt;"是",0,P3619*税费设置!$B$9)</f>
        <v>0</v>
      </c>
      <c r="S3619" s="8">
        <f t="shared" si="398"/>
        <v>0</v>
      </c>
    </row>
    <row r="3620" spans="1:19" ht="13.9">
      <c r="A3620" s="6" t="str">
        <f>IF(总支出!A3620="","",总支出!A3620)</f>
        <v/>
      </c>
      <c r="B3620" s="7" t="str">
        <f>IF(总支出!B3620="","",总支出!B3620)</f>
        <v/>
      </c>
      <c r="C3620" s="6" t="str">
        <f t="shared" si="392"/>
        <v/>
      </c>
      <c r="D3620" s="6" t="str">
        <f>IF(总支出!C3620="","",总支出!C3620)</f>
        <v/>
      </c>
      <c r="E3620" s="8" t="str">
        <f>IF(总支出!D3620="","",总支出!D3620)</f>
        <v/>
      </c>
      <c r="F3620" s="6" t="str">
        <f>IF(总支出!E3620="","",总支出!E3620)</f>
        <v/>
      </c>
      <c r="G3620" s="6" t="str">
        <f>IF(总支出!H3620="","",总支出!H3620)</f>
        <v/>
      </c>
      <c r="H3620" s="6" t="str">
        <f>IF(总支出!I3620="","自动",总支出!I3620)</f>
        <v>自动</v>
      </c>
      <c r="I3620" s="6" t="str">
        <f>IF(F3620="","",IFERROR(VLOOKUP(F3620,税费设置!$A$15:$B$27,2,FALSE),"含税不明"))</f>
        <v/>
      </c>
      <c r="J3620" s="6" t="str">
        <f t="shared" si="393"/>
        <v/>
      </c>
      <c r="K3620" s="6" t="str">
        <f>IF(AND(税费设置!$B$5="是",G3620="个人支出",J3620="应税"),"是","否")</f>
        <v>否</v>
      </c>
      <c r="L3620" s="8">
        <f t="shared" si="394"/>
        <v>0</v>
      </c>
      <c r="M3620" s="8">
        <f t="shared" si="395"/>
        <v>0</v>
      </c>
      <c r="N3620" s="8">
        <f t="shared" si="396"/>
        <v>0</v>
      </c>
      <c r="O3620" s="8">
        <f t="shared" si="397"/>
        <v>0</v>
      </c>
      <c r="P3620" s="8">
        <f>IF(K3620&lt;&gt;"是",0,IF(税费设置!$B$6="是",E3620/(1+税费设置!$B$10),E3620))</f>
        <v>0</v>
      </c>
      <c r="Q3620" s="8">
        <f>IF(K3620&lt;&gt;"是",0,P3620*税费设置!$B$8)</f>
        <v>0</v>
      </c>
      <c r="R3620" s="8">
        <f>IF(K3620&lt;&gt;"是",0,P3620*税费设置!$B$9)</f>
        <v>0</v>
      </c>
      <c r="S3620" s="8">
        <f t="shared" si="398"/>
        <v>0</v>
      </c>
    </row>
    <row r="3621" spans="1:19" ht="13.9">
      <c r="A3621" s="6" t="str">
        <f>IF(总支出!A3621="","",总支出!A3621)</f>
        <v/>
      </c>
      <c r="B3621" s="7" t="str">
        <f>IF(总支出!B3621="","",总支出!B3621)</f>
        <v/>
      </c>
      <c r="C3621" s="6" t="str">
        <f t="shared" si="392"/>
        <v/>
      </c>
      <c r="D3621" s="6" t="str">
        <f>IF(总支出!C3621="","",总支出!C3621)</f>
        <v/>
      </c>
      <c r="E3621" s="8" t="str">
        <f>IF(总支出!D3621="","",总支出!D3621)</f>
        <v/>
      </c>
      <c r="F3621" s="6" t="str">
        <f>IF(总支出!E3621="","",总支出!E3621)</f>
        <v/>
      </c>
      <c r="G3621" s="6" t="str">
        <f>IF(总支出!H3621="","",总支出!H3621)</f>
        <v/>
      </c>
      <c r="H3621" s="6" t="str">
        <f>IF(总支出!I3621="","自动",总支出!I3621)</f>
        <v>自动</v>
      </c>
      <c r="I3621" s="6" t="str">
        <f>IF(F3621="","",IFERROR(VLOOKUP(F3621,税费设置!$A$15:$B$27,2,FALSE),"含税不明"))</f>
        <v/>
      </c>
      <c r="J3621" s="6" t="str">
        <f t="shared" si="393"/>
        <v/>
      </c>
      <c r="K3621" s="6" t="str">
        <f>IF(AND(税费设置!$B$5="是",G3621="个人支出",J3621="应税"),"是","否")</f>
        <v>否</v>
      </c>
      <c r="L3621" s="8">
        <f t="shared" si="394"/>
        <v>0</v>
      </c>
      <c r="M3621" s="8">
        <f t="shared" si="395"/>
        <v>0</v>
      </c>
      <c r="N3621" s="8">
        <f t="shared" si="396"/>
        <v>0</v>
      </c>
      <c r="O3621" s="8">
        <f t="shared" si="397"/>
        <v>0</v>
      </c>
      <c r="P3621" s="8">
        <f>IF(K3621&lt;&gt;"是",0,IF(税费设置!$B$6="是",E3621/(1+税费设置!$B$10),E3621))</f>
        <v>0</v>
      </c>
      <c r="Q3621" s="8">
        <f>IF(K3621&lt;&gt;"是",0,P3621*税费设置!$B$8)</f>
        <v>0</v>
      </c>
      <c r="R3621" s="8">
        <f>IF(K3621&lt;&gt;"是",0,P3621*税费设置!$B$9)</f>
        <v>0</v>
      </c>
      <c r="S3621" s="8">
        <f t="shared" si="398"/>
        <v>0</v>
      </c>
    </row>
    <row r="3622" spans="1:19" ht="13.9">
      <c r="A3622" s="6" t="str">
        <f>IF(总支出!A3622="","",总支出!A3622)</f>
        <v/>
      </c>
      <c r="B3622" s="7" t="str">
        <f>IF(总支出!B3622="","",总支出!B3622)</f>
        <v/>
      </c>
      <c r="C3622" s="6" t="str">
        <f t="shared" si="392"/>
        <v/>
      </c>
      <c r="D3622" s="6" t="str">
        <f>IF(总支出!C3622="","",总支出!C3622)</f>
        <v/>
      </c>
      <c r="E3622" s="8" t="str">
        <f>IF(总支出!D3622="","",总支出!D3622)</f>
        <v/>
      </c>
      <c r="F3622" s="6" t="str">
        <f>IF(总支出!E3622="","",总支出!E3622)</f>
        <v/>
      </c>
      <c r="G3622" s="6" t="str">
        <f>IF(总支出!H3622="","",总支出!H3622)</f>
        <v/>
      </c>
      <c r="H3622" s="6" t="str">
        <f>IF(总支出!I3622="","自动",总支出!I3622)</f>
        <v>自动</v>
      </c>
      <c r="I3622" s="6" t="str">
        <f>IF(F3622="","",IFERROR(VLOOKUP(F3622,税费设置!$A$15:$B$27,2,FALSE),"含税不明"))</f>
        <v/>
      </c>
      <c r="J3622" s="6" t="str">
        <f t="shared" si="393"/>
        <v/>
      </c>
      <c r="K3622" s="6" t="str">
        <f>IF(AND(税费设置!$B$5="是",G3622="个人支出",J3622="应税"),"是","否")</f>
        <v>否</v>
      </c>
      <c r="L3622" s="8">
        <f t="shared" si="394"/>
        <v>0</v>
      </c>
      <c r="M3622" s="8">
        <f t="shared" si="395"/>
        <v>0</v>
      </c>
      <c r="N3622" s="8">
        <f t="shared" si="396"/>
        <v>0</v>
      </c>
      <c r="O3622" s="8">
        <f t="shared" si="397"/>
        <v>0</v>
      </c>
      <c r="P3622" s="8">
        <f>IF(K3622&lt;&gt;"是",0,IF(税费设置!$B$6="是",E3622/(1+税费设置!$B$10),E3622))</f>
        <v>0</v>
      </c>
      <c r="Q3622" s="8">
        <f>IF(K3622&lt;&gt;"是",0,P3622*税费设置!$B$8)</f>
        <v>0</v>
      </c>
      <c r="R3622" s="8">
        <f>IF(K3622&lt;&gt;"是",0,P3622*税费设置!$B$9)</f>
        <v>0</v>
      </c>
      <c r="S3622" s="8">
        <f t="shared" si="398"/>
        <v>0</v>
      </c>
    </row>
    <row r="3623" spans="1:19" ht="13.9">
      <c r="A3623" s="6" t="str">
        <f>IF(总支出!A3623="","",总支出!A3623)</f>
        <v/>
      </c>
      <c r="B3623" s="7" t="str">
        <f>IF(总支出!B3623="","",总支出!B3623)</f>
        <v/>
      </c>
      <c r="C3623" s="6" t="str">
        <f t="shared" si="392"/>
        <v/>
      </c>
      <c r="D3623" s="6" t="str">
        <f>IF(总支出!C3623="","",总支出!C3623)</f>
        <v/>
      </c>
      <c r="E3623" s="8" t="str">
        <f>IF(总支出!D3623="","",总支出!D3623)</f>
        <v/>
      </c>
      <c r="F3623" s="6" t="str">
        <f>IF(总支出!E3623="","",总支出!E3623)</f>
        <v/>
      </c>
      <c r="G3623" s="6" t="str">
        <f>IF(总支出!H3623="","",总支出!H3623)</f>
        <v/>
      </c>
      <c r="H3623" s="6" t="str">
        <f>IF(总支出!I3623="","自动",总支出!I3623)</f>
        <v>自动</v>
      </c>
      <c r="I3623" s="6" t="str">
        <f>IF(F3623="","",IFERROR(VLOOKUP(F3623,税费设置!$A$15:$B$27,2,FALSE),"含税不明"))</f>
        <v/>
      </c>
      <c r="J3623" s="6" t="str">
        <f t="shared" si="393"/>
        <v/>
      </c>
      <c r="K3623" s="6" t="str">
        <f>IF(AND(税费设置!$B$5="是",G3623="个人支出",J3623="应税"),"是","否")</f>
        <v>否</v>
      </c>
      <c r="L3623" s="8">
        <f t="shared" si="394"/>
        <v>0</v>
      </c>
      <c r="M3623" s="8">
        <f t="shared" si="395"/>
        <v>0</v>
      </c>
      <c r="N3623" s="8">
        <f t="shared" si="396"/>
        <v>0</v>
      </c>
      <c r="O3623" s="8">
        <f t="shared" si="397"/>
        <v>0</v>
      </c>
      <c r="P3623" s="8">
        <f>IF(K3623&lt;&gt;"是",0,IF(税费设置!$B$6="是",E3623/(1+税费设置!$B$10),E3623))</f>
        <v>0</v>
      </c>
      <c r="Q3623" s="8">
        <f>IF(K3623&lt;&gt;"是",0,P3623*税费设置!$B$8)</f>
        <v>0</v>
      </c>
      <c r="R3623" s="8">
        <f>IF(K3623&lt;&gt;"是",0,P3623*税费设置!$B$9)</f>
        <v>0</v>
      </c>
      <c r="S3623" s="8">
        <f t="shared" si="398"/>
        <v>0</v>
      </c>
    </row>
    <row r="3624" spans="1:19" ht="13.9">
      <c r="A3624" s="6" t="str">
        <f>IF(总支出!A3624="","",总支出!A3624)</f>
        <v/>
      </c>
      <c r="B3624" s="7" t="str">
        <f>IF(总支出!B3624="","",总支出!B3624)</f>
        <v/>
      </c>
      <c r="C3624" s="6" t="str">
        <f t="shared" si="392"/>
        <v/>
      </c>
      <c r="D3624" s="6" t="str">
        <f>IF(总支出!C3624="","",总支出!C3624)</f>
        <v/>
      </c>
      <c r="E3624" s="8" t="str">
        <f>IF(总支出!D3624="","",总支出!D3624)</f>
        <v/>
      </c>
      <c r="F3624" s="6" t="str">
        <f>IF(总支出!E3624="","",总支出!E3624)</f>
        <v/>
      </c>
      <c r="G3624" s="6" t="str">
        <f>IF(总支出!H3624="","",总支出!H3624)</f>
        <v/>
      </c>
      <c r="H3624" s="6" t="str">
        <f>IF(总支出!I3624="","自动",总支出!I3624)</f>
        <v>自动</v>
      </c>
      <c r="I3624" s="6" t="str">
        <f>IF(F3624="","",IFERROR(VLOOKUP(F3624,税费设置!$A$15:$B$27,2,FALSE),"含税不明"))</f>
        <v/>
      </c>
      <c r="J3624" s="6" t="str">
        <f t="shared" si="393"/>
        <v/>
      </c>
      <c r="K3624" s="6" t="str">
        <f>IF(AND(税费设置!$B$5="是",G3624="个人支出",J3624="应税"),"是","否")</f>
        <v>否</v>
      </c>
      <c r="L3624" s="8">
        <f t="shared" si="394"/>
        <v>0</v>
      </c>
      <c r="M3624" s="8">
        <f t="shared" si="395"/>
        <v>0</v>
      </c>
      <c r="N3624" s="8">
        <f t="shared" si="396"/>
        <v>0</v>
      </c>
      <c r="O3624" s="8">
        <f t="shared" si="397"/>
        <v>0</v>
      </c>
      <c r="P3624" s="8">
        <f>IF(K3624&lt;&gt;"是",0,IF(税费设置!$B$6="是",E3624/(1+税费设置!$B$10),E3624))</f>
        <v>0</v>
      </c>
      <c r="Q3624" s="8">
        <f>IF(K3624&lt;&gt;"是",0,P3624*税费设置!$B$8)</f>
        <v>0</v>
      </c>
      <c r="R3624" s="8">
        <f>IF(K3624&lt;&gt;"是",0,P3624*税费设置!$B$9)</f>
        <v>0</v>
      </c>
      <c r="S3624" s="8">
        <f t="shared" si="398"/>
        <v>0</v>
      </c>
    </row>
    <row r="3625" spans="1:19" ht="13.9">
      <c r="A3625" s="6" t="str">
        <f>IF(总支出!A3625="","",总支出!A3625)</f>
        <v/>
      </c>
      <c r="B3625" s="7" t="str">
        <f>IF(总支出!B3625="","",总支出!B3625)</f>
        <v/>
      </c>
      <c r="C3625" s="6" t="str">
        <f t="shared" si="392"/>
        <v/>
      </c>
      <c r="D3625" s="6" t="str">
        <f>IF(总支出!C3625="","",总支出!C3625)</f>
        <v/>
      </c>
      <c r="E3625" s="8" t="str">
        <f>IF(总支出!D3625="","",总支出!D3625)</f>
        <v/>
      </c>
      <c r="F3625" s="6" t="str">
        <f>IF(总支出!E3625="","",总支出!E3625)</f>
        <v/>
      </c>
      <c r="G3625" s="6" t="str">
        <f>IF(总支出!H3625="","",总支出!H3625)</f>
        <v/>
      </c>
      <c r="H3625" s="6" t="str">
        <f>IF(总支出!I3625="","自动",总支出!I3625)</f>
        <v>自动</v>
      </c>
      <c r="I3625" s="6" t="str">
        <f>IF(F3625="","",IFERROR(VLOOKUP(F3625,税费设置!$A$15:$B$27,2,FALSE),"含税不明"))</f>
        <v/>
      </c>
      <c r="J3625" s="6" t="str">
        <f t="shared" si="393"/>
        <v/>
      </c>
      <c r="K3625" s="6" t="str">
        <f>IF(AND(税费设置!$B$5="是",G3625="个人支出",J3625="应税"),"是","否")</f>
        <v>否</v>
      </c>
      <c r="L3625" s="8">
        <f t="shared" si="394"/>
        <v>0</v>
      </c>
      <c r="M3625" s="8">
        <f t="shared" si="395"/>
        <v>0</v>
      </c>
      <c r="N3625" s="8">
        <f t="shared" si="396"/>
        <v>0</v>
      </c>
      <c r="O3625" s="8">
        <f t="shared" si="397"/>
        <v>0</v>
      </c>
      <c r="P3625" s="8">
        <f>IF(K3625&lt;&gt;"是",0,IF(税费设置!$B$6="是",E3625/(1+税费设置!$B$10),E3625))</f>
        <v>0</v>
      </c>
      <c r="Q3625" s="8">
        <f>IF(K3625&lt;&gt;"是",0,P3625*税费设置!$B$8)</f>
        <v>0</v>
      </c>
      <c r="R3625" s="8">
        <f>IF(K3625&lt;&gt;"是",0,P3625*税费设置!$B$9)</f>
        <v>0</v>
      </c>
      <c r="S3625" s="8">
        <f t="shared" si="398"/>
        <v>0</v>
      </c>
    </row>
    <row r="3626" spans="1:19" ht="13.9">
      <c r="A3626" s="6" t="str">
        <f>IF(总支出!A3626="","",总支出!A3626)</f>
        <v/>
      </c>
      <c r="B3626" s="7" t="str">
        <f>IF(总支出!B3626="","",总支出!B3626)</f>
        <v/>
      </c>
      <c r="C3626" s="6" t="str">
        <f t="shared" si="392"/>
        <v/>
      </c>
      <c r="D3626" s="6" t="str">
        <f>IF(总支出!C3626="","",总支出!C3626)</f>
        <v/>
      </c>
      <c r="E3626" s="8" t="str">
        <f>IF(总支出!D3626="","",总支出!D3626)</f>
        <v/>
      </c>
      <c r="F3626" s="6" t="str">
        <f>IF(总支出!E3626="","",总支出!E3626)</f>
        <v/>
      </c>
      <c r="G3626" s="6" t="str">
        <f>IF(总支出!H3626="","",总支出!H3626)</f>
        <v/>
      </c>
      <c r="H3626" s="6" t="str">
        <f>IF(总支出!I3626="","自动",总支出!I3626)</f>
        <v>自动</v>
      </c>
      <c r="I3626" s="6" t="str">
        <f>IF(F3626="","",IFERROR(VLOOKUP(F3626,税费设置!$A$15:$B$27,2,FALSE),"含税不明"))</f>
        <v/>
      </c>
      <c r="J3626" s="6" t="str">
        <f t="shared" si="393"/>
        <v/>
      </c>
      <c r="K3626" s="6" t="str">
        <f>IF(AND(税费设置!$B$5="是",G3626="个人支出",J3626="应税"),"是","否")</f>
        <v>否</v>
      </c>
      <c r="L3626" s="8">
        <f t="shared" si="394"/>
        <v>0</v>
      </c>
      <c r="M3626" s="8">
        <f t="shared" si="395"/>
        <v>0</v>
      </c>
      <c r="N3626" s="8">
        <f t="shared" si="396"/>
        <v>0</v>
      </c>
      <c r="O3626" s="8">
        <f t="shared" si="397"/>
        <v>0</v>
      </c>
      <c r="P3626" s="8">
        <f>IF(K3626&lt;&gt;"是",0,IF(税费设置!$B$6="是",E3626/(1+税费设置!$B$10),E3626))</f>
        <v>0</v>
      </c>
      <c r="Q3626" s="8">
        <f>IF(K3626&lt;&gt;"是",0,P3626*税费设置!$B$8)</f>
        <v>0</v>
      </c>
      <c r="R3626" s="8">
        <f>IF(K3626&lt;&gt;"是",0,P3626*税费设置!$B$9)</f>
        <v>0</v>
      </c>
      <c r="S3626" s="8">
        <f t="shared" si="398"/>
        <v>0</v>
      </c>
    </row>
    <row r="3627" spans="1:19" ht="13.9">
      <c r="A3627" s="6" t="str">
        <f>IF(总支出!A3627="","",总支出!A3627)</f>
        <v/>
      </c>
      <c r="B3627" s="7" t="str">
        <f>IF(总支出!B3627="","",总支出!B3627)</f>
        <v/>
      </c>
      <c r="C3627" s="6" t="str">
        <f t="shared" si="392"/>
        <v/>
      </c>
      <c r="D3627" s="6" t="str">
        <f>IF(总支出!C3627="","",总支出!C3627)</f>
        <v/>
      </c>
      <c r="E3627" s="8" t="str">
        <f>IF(总支出!D3627="","",总支出!D3627)</f>
        <v/>
      </c>
      <c r="F3627" s="6" t="str">
        <f>IF(总支出!E3627="","",总支出!E3627)</f>
        <v/>
      </c>
      <c r="G3627" s="6" t="str">
        <f>IF(总支出!H3627="","",总支出!H3627)</f>
        <v/>
      </c>
      <c r="H3627" s="6" t="str">
        <f>IF(总支出!I3627="","自动",总支出!I3627)</f>
        <v>自动</v>
      </c>
      <c r="I3627" s="6" t="str">
        <f>IF(F3627="","",IFERROR(VLOOKUP(F3627,税费设置!$A$15:$B$27,2,FALSE),"含税不明"))</f>
        <v/>
      </c>
      <c r="J3627" s="6" t="str">
        <f t="shared" si="393"/>
        <v/>
      </c>
      <c r="K3627" s="6" t="str">
        <f>IF(AND(税费设置!$B$5="是",G3627="个人支出",J3627="应税"),"是","否")</f>
        <v>否</v>
      </c>
      <c r="L3627" s="8">
        <f t="shared" si="394"/>
        <v>0</v>
      </c>
      <c r="M3627" s="8">
        <f t="shared" si="395"/>
        <v>0</v>
      </c>
      <c r="N3627" s="8">
        <f t="shared" si="396"/>
        <v>0</v>
      </c>
      <c r="O3627" s="8">
        <f t="shared" si="397"/>
        <v>0</v>
      </c>
      <c r="P3627" s="8">
        <f>IF(K3627&lt;&gt;"是",0,IF(税费设置!$B$6="是",E3627/(1+税费设置!$B$10),E3627))</f>
        <v>0</v>
      </c>
      <c r="Q3627" s="8">
        <f>IF(K3627&lt;&gt;"是",0,P3627*税费设置!$B$8)</f>
        <v>0</v>
      </c>
      <c r="R3627" s="8">
        <f>IF(K3627&lt;&gt;"是",0,P3627*税费设置!$B$9)</f>
        <v>0</v>
      </c>
      <c r="S3627" s="8">
        <f t="shared" si="398"/>
        <v>0</v>
      </c>
    </row>
    <row r="3628" spans="1:19" ht="13.9">
      <c r="A3628" s="6" t="str">
        <f>IF(总支出!A3628="","",总支出!A3628)</f>
        <v/>
      </c>
      <c r="B3628" s="7" t="str">
        <f>IF(总支出!B3628="","",总支出!B3628)</f>
        <v/>
      </c>
      <c r="C3628" s="6" t="str">
        <f t="shared" si="392"/>
        <v/>
      </c>
      <c r="D3628" s="6" t="str">
        <f>IF(总支出!C3628="","",总支出!C3628)</f>
        <v/>
      </c>
      <c r="E3628" s="8" t="str">
        <f>IF(总支出!D3628="","",总支出!D3628)</f>
        <v/>
      </c>
      <c r="F3628" s="6" t="str">
        <f>IF(总支出!E3628="","",总支出!E3628)</f>
        <v/>
      </c>
      <c r="G3628" s="6" t="str">
        <f>IF(总支出!H3628="","",总支出!H3628)</f>
        <v/>
      </c>
      <c r="H3628" s="6" t="str">
        <f>IF(总支出!I3628="","自动",总支出!I3628)</f>
        <v>自动</v>
      </c>
      <c r="I3628" s="6" t="str">
        <f>IF(F3628="","",IFERROR(VLOOKUP(F3628,税费设置!$A$15:$B$27,2,FALSE),"含税不明"))</f>
        <v/>
      </c>
      <c r="J3628" s="6" t="str">
        <f t="shared" si="393"/>
        <v/>
      </c>
      <c r="K3628" s="6" t="str">
        <f>IF(AND(税费设置!$B$5="是",G3628="个人支出",J3628="应税"),"是","否")</f>
        <v>否</v>
      </c>
      <c r="L3628" s="8">
        <f t="shared" si="394"/>
        <v>0</v>
      </c>
      <c r="M3628" s="8">
        <f t="shared" si="395"/>
        <v>0</v>
      </c>
      <c r="N3628" s="8">
        <f t="shared" si="396"/>
        <v>0</v>
      </c>
      <c r="O3628" s="8">
        <f t="shared" si="397"/>
        <v>0</v>
      </c>
      <c r="P3628" s="8">
        <f>IF(K3628&lt;&gt;"是",0,IF(税费设置!$B$6="是",E3628/(1+税费设置!$B$10),E3628))</f>
        <v>0</v>
      </c>
      <c r="Q3628" s="8">
        <f>IF(K3628&lt;&gt;"是",0,P3628*税费设置!$B$8)</f>
        <v>0</v>
      </c>
      <c r="R3628" s="8">
        <f>IF(K3628&lt;&gt;"是",0,P3628*税费设置!$B$9)</f>
        <v>0</v>
      </c>
      <c r="S3628" s="8">
        <f t="shared" si="398"/>
        <v>0</v>
      </c>
    </row>
    <row r="3629" spans="1:19" ht="13.9">
      <c r="A3629" s="6" t="str">
        <f>IF(总支出!A3629="","",总支出!A3629)</f>
        <v/>
      </c>
      <c r="B3629" s="7" t="str">
        <f>IF(总支出!B3629="","",总支出!B3629)</f>
        <v/>
      </c>
      <c r="C3629" s="6" t="str">
        <f t="shared" si="392"/>
        <v/>
      </c>
      <c r="D3629" s="6" t="str">
        <f>IF(总支出!C3629="","",总支出!C3629)</f>
        <v/>
      </c>
      <c r="E3629" s="8" t="str">
        <f>IF(总支出!D3629="","",总支出!D3629)</f>
        <v/>
      </c>
      <c r="F3629" s="6" t="str">
        <f>IF(总支出!E3629="","",总支出!E3629)</f>
        <v/>
      </c>
      <c r="G3629" s="6" t="str">
        <f>IF(总支出!H3629="","",总支出!H3629)</f>
        <v/>
      </c>
      <c r="H3629" s="6" t="str">
        <f>IF(总支出!I3629="","自动",总支出!I3629)</f>
        <v>自动</v>
      </c>
      <c r="I3629" s="6" t="str">
        <f>IF(F3629="","",IFERROR(VLOOKUP(F3629,税费设置!$A$15:$B$27,2,FALSE),"含税不明"))</f>
        <v/>
      </c>
      <c r="J3629" s="6" t="str">
        <f t="shared" si="393"/>
        <v/>
      </c>
      <c r="K3629" s="6" t="str">
        <f>IF(AND(税费设置!$B$5="是",G3629="个人支出",J3629="应税"),"是","否")</f>
        <v>否</v>
      </c>
      <c r="L3629" s="8">
        <f t="shared" si="394"/>
        <v>0</v>
      </c>
      <c r="M3629" s="8">
        <f t="shared" si="395"/>
        <v>0</v>
      </c>
      <c r="N3629" s="8">
        <f t="shared" si="396"/>
        <v>0</v>
      </c>
      <c r="O3629" s="8">
        <f t="shared" si="397"/>
        <v>0</v>
      </c>
      <c r="P3629" s="8">
        <f>IF(K3629&lt;&gt;"是",0,IF(税费设置!$B$6="是",E3629/(1+税费设置!$B$10),E3629))</f>
        <v>0</v>
      </c>
      <c r="Q3629" s="8">
        <f>IF(K3629&lt;&gt;"是",0,P3629*税费设置!$B$8)</f>
        <v>0</v>
      </c>
      <c r="R3629" s="8">
        <f>IF(K3629&lt;&gt;"是",0,P3629*税费设置!$B$9)</f>
        <v>0</v>
      </c>
      <c r="S3629" s="8">
        <f t="shared" si="398"/>
        <v>0</v>
      </c>
    </row>
    <row r="3630" spans="1:19" ht="13.9">
      <c r="A3630" s="6" t="str">
        <f>IF(总支出!A3630="","",总支出!A3630)</f>
        <v/>
      </c>
      <c r="B3630" s="7" t="str">
        <f>IF(总支出!B3630="","",总支出!B3630)</f>
        <v/>
      </c>
      <c r="C3630" s="6" t="str">
        <f t="shared" si="392"/>
        <v/>
      </c>
      <c r="D3630" s="6" t="str">
        <f>IF(总支出!C3630="","",总支出!C3630)</f>
        <v/>
      </c>
      <c r="E3630" s="8" t="str">
        <f>IF(总支出!D3630="","",总支出!D3630)</f>
        <v/>
      </c>
      <c r="F3630" s="6" t="str">
        <f>IF(总支出!E3630="","",总支出!E3630)</f>
        <v/>
      </c>
      <c r="G3630" s="6" t="str">
        <f>IF(总支出!H3630="","",总支出!H3630)</f>
        <v/>
      </c>
      <c r="H3630" s="6" t="str">
        <f>IF(总支出!I3630="","自动",总支出!I3630)</f>
        <v>自动</v>
      </c>
      <c r="I3630" s="6" t="str">
        <f>IF(F3630="","",IFERROR(VLOOKUP(F3630,税费设置!$A$15:$B$27,2,FALSE),"含税不明"))</f>
        <v/>
      </c>
      <c r="J3630" s="6" t="str">
        <f t="shared" si="393"/>
        <v/>
      </c>
      <c r="K3630" s="6" t="str">
        <f>IF(AND(税费设置!$B$5="是",G3630="个人支出",J3630="应税"),"是","否")</f>
        <v>否</v>
      </c>
      <c r="L3630" s="8">
        <f t="shared" si="394"/>
        <v>0</v>
      </c>
      <c r="M3630" s="8">
        <f t="shared" si="395"/>
        <v>0</v>
      </c>
      <c r="N3630" s="8">
        <f t="shared" si="396"/>
        <v>0</v>
      </c>
      <c r="O3630" s="8">
        <f t="shared" si="397"/>
        <v>0</v>
      </c>
      <c r="P3630" s="8">
        <f>IF(K3630&lt;&gt;"是",0,IF(税费设置!$B$6="是",E3630/(1+税费设置!$B$10),E3630))</f>
        <v>0</v>
      </c>
      <c r="Q3630" s="8">
        <f>IF(K3630&lt;&gt;"是",0,P3630*税费设置!$B$8)</f>
        <v>0</v>
      </c>
      <c r="R3630" s="8">
        <f>IF(K3630&lt;&gt;"是",0,P3630*税费设置!$B$9)</f>
        <v>0</v>
      </c>
      <c r="S3630" s="8">
        <f t="shared" si="398"/>
        <v>0</v>
      </c>
    </row>
    <row r="3631" spans="1:19" ht="13.9">
      <c r="A3631" s="6" t="str">
        <f>IF(总支出!A3631="","",总支出!A3631)</f>
        <v/>
      </c>
      <c r="B3631" s="7" t="str">
        <f>IF(总支出!B3631="","",总支出!B3631)</f>
        <v/>
      </c>
      <c r="C3631" s="6" t="str">
        <f t="shared" si="392"/>
        <v/>
      </c>
      <c r="D3631" s="6" t="str">
        <f>IF(总支出!C3631="","",总支出!C3631)</f>
        <v/>
      </c>
      <c r="E3631" s="8" t="str">
        <f>IF(总支出!D3631="","",总支出!D3631)</f>
        <v/>
      </c>
      <c r="F3631" s="6" t="str">
        <f>IF(总支出!E3631="","",总支出!E3631)</f>
        <v/>
      </c>
      <c r="G3631" s="6" t="str">
        <f>IF(总支出!H3631="","",总支出!H3631)</f>
        <v/>
      </c>
      <c r="H3631" s="6" t="str">
        <f>IF(总支出!I3631="","自动",总支出!I3631)</f>
        <v>自动</v>
      </c>
      <c r="I3631" s="6" t="str">
        <f>IF(F3631="","",IFERROR(VLOOKUP(F3631,税费设置!$A$15:$B$27,2,FALSE),"含税不明"))</f>
        <v/>
      </c>
      <c r="J3631" s="6" t="str">
        <f t="shared" si="393"/>
        <v/>
      </c>
      <c r="K3631" s="6" t="str">
        <f>IF(AND(税费设置!$B$5="是",G3631="个人支出",J3631="应税"),"是","否")</f>
        <v>否</v>
      </c>
      <c r="L3631" s="8">
        <f t="shared" si="394"/>
        <v>0</v>
      </c>
      <c r="M3631" s="8">
        <f t="shared" si="395"/>
        <v>0</v>
      </c>
      <c r="N3631" s="8">
        <f t="shared" si="396"/>
        <v>0</v>
      </c>
      <c r="O3631" s="8">
        <f t="shared" si="397"/>
        <v>0</v>
      </c>
      <c r="P3631" s="8">
        <f>IF(K3631&lt;&gt;"是",0,IF(税费设置!$B$6="是",E3631/(1+税费设置!$B$10),E3631))</f>
        <v>0</v>
      </c>
      <c r="Q3631" s="8">
        <f>IF(K3631&lt;&gt;"是",0,P3631*税费设置!$B$8)</f>
        <v>0</v>
      </c>
      <c r="R3631" s="8">
        <f>IF(K3631&lt;&gt;"是",0,P3631*税费设置!$B$9)</f>
        <v>0</v>
      </c>
      <c r="S3631" s="8">
        <f t="shared" si="398"/>
        <v>0</v>
      </c>
    </row>
    <row r="3632" spans="1:19" ht="13.9">
      <c r="A3632" s="6" t="str">
        <f>IF(总支出!A3632="","",总支出!A3632)</f>
        <v/>
      </c>
      <c r="B3632" s="7" t="str">
        <f>IF(总支出!B3632="","",总支出!B3632)</f>
        <v/>
      </c>
      <c r="C3632" s="6" t="str">
        <f t="shared" si="392"/>
        <v/>
      </c>
      <c r="D3632" s="6" t="str">
        <f>IF(总支出!C3632="","",总支出!C3632)</f>
        <v/>
      </c>
      <c r="E3632" s="8" t="str">
        <f>IF(总支出!D3632="","",总支出!D3632)</f>
        <v/>
      </c>
      <c r="F3632" s="6" t="str">
        <f>IF(总支出!E3632="","",总支出!E3632)</f>
        <v/>
      </c>
      <c r="G3632" s="6" t="str">
        <f>IF(总支出!H3632="","",总支出!H3632)</f>
        <v/>
      </c>
      <c r="H3632" s="6" t="str">
        <f>IF(总支出!I3632="","自动",总支出!I3632)</f>
        <v>自动</v>
      </c>
      <c r="I3632" s="6" t="str">
        <f>IF(F3632="","",IFERROR(VLOOKUP(F3632,税费设置!$A$15:$B$27,2,FALSE),"含税不明"))</f>
        <v/>
      </c>
      <c r="J3632" s="6" t="str">
        <f t="shared" si="393"/>
        <v/>
      </c>
      <c r="K3632" s="6" t="str">
        <f>IF(AND(税费设置!$B$5="是",G3632="个人支出",J3632="应税"),"是","否")</f>
        <v>否</v>
      </c>
      <c r="L3632" s="8">
        <f t="shared" si="394"/>
        <v>0</v>
      </c>
      <c r="M3632" s="8">
        <f t="shared" si="395"/>
        <v>0</v>
      </c>
      <c r="N3632" s="8">
        <f t="shared" si="396"/>
        <v>0</v>
      </c>
      <c r="O3632" s="8">
        <f t="shared" si="397"/>
        <v>0</v>
      </c>
      <c r="P3632" s="8">
        <f>IF(K3632&lt;&gt;"是",0,IF(税费设置!$B$6="是",E3632/(1+税费设置!$B$10),E3632))</f>
        <v>0</v>
      </c>
      <c r="Q3632" s="8">
        <f>IF(K3632&lt;&gt;"是",0,P3632*税费设置!$B$8)</f>
        <v>0</v>
      </c>
      <c r="R3632" s="8">
        <f>IF(K3632&lt;&gt;"是",0,P3632*税费设置!$B$9)</f>
        <v>0</v>
      </c>
      <c r="S3632" s="8">
        <f t="shared" si="398"/>
        <v>0</v>
      </c>
    </row>
    <row r="3633" spans="1:19" ht="13.9">
      <c r="A3633" s="6" t="str">
        <f>IF(总支出!A3633="","",总支出!A3633)</f>
        <v/>
      </c>
      <c r="B3633" s="7" t="str">
        <f>IF(总支出!B3633="","",总支出!B3633)</f>
        <v/>
      </c>
      <c r="C3633" s="6" t="str">
        <f t="shared" si="392"/>
        <v/>
      </c>
      <c r="D3633" s="6" t="str">
        <f>IF(总支出!C3633="","",总支出!C3633)</f>
        <v/>
      </c>
      <c r="E3633" s="8" t="str">
        <f>IF(总支出!D3633="","",总支出!D3633)</f>
        <v/>
      </c>
      <c r="F3633" s="6" t="str">
        <f>IF(总支出!E3633="","",总支出!E3633)</f>
        <v/>
      </c>
      <c r="G3633" s="6" t="str">
        <f>IF(总支出!H3633="","",总支出!H3633)</f>
        <v/>
      </c>
      <c r="H3633" s="6" t="str">
        <f>IF(总支出!I3633="","自动",总支出!I3633)</f>
        <v>自动</v>
      </c>
      <c r="I3633" s="6" t="str">
        <f>IF(F3633="","",IFERROR(VLOOKUP(F3633,税费设置!$A$15:$B$27,2,FALSE),"含税不明"))</f>
        <v/>
      </c>
      <c r="J3633" s="6" t="str">
        <f t="shared" si="393"/>
        <v/>
      </c>
      <c r="K3633" s="6" t="str">
        <f>IF(AND(税费设置!$B$5="是",G3633="个人支出",J3633="应税"),"是","否")</f>
        <v>否</v>
      </c>
      <c r="L3633" s="8">
        <f t="shared" si="394"/>
        <v>0</v>
      </c>
      <c r="M3633" s="8">
        <f t="shared" si="395"/>
        <v>0</v>
      </c>
      <c r="N3633" s="8">
        <f t="shared" si="396"/>
        <v>0</v>
      </c>
      <c r="O3633" s="8">
        <f t="shared" si="397"/>
        <v>0</v>
      </c>
      <c r="P3633" s="8">
        <f>IF(K3633&lt;&gt;"是",0,IF(税费设置!$B$6="是",E3633/(1+税费设置!$B$10),E3633))</f>
        <v>0</v>
      </c>
      <c r="Q3633" s="8">
        <f>IF(K3633&lt;&gt;"是",0,P3633*税费设置!$B$8)</f>
        <v>0</v>
      </c>
      <c r="R3633" s="8">
        <f>IF(K3633&lt;&gt;"是",0,P3633*税费设置!$B$9)</f>
        <v>0</v>
      </c>
      <c r="S3633" s="8">
        <f t="shared" si="398"/>
        <v>0</v>
      </c>
    </row>
    <row r="3634" spans="1:19" ht="13.9">
      <c r="A3634" s="6" t="str">
        <f>IF(总支出!A3634="","",总支出!A3634)</f>
        <v/>
      </c>
      <c r="B3634" s="7" t="str">
        <f>IF(总支出!B3634="","",总支出!B3634)</f>
        <v/>
      </c>
      <c r="C3634" s="6" t="str">
        <f t="shared" si="392"/>
        <v/>
      </c>
      <c r="D3634" s="6" t="str">
        <f>IF(总支出!C3634="","",总支出!C3634)</f>
        <v/>
      </c>
      <c r="E3634" s="8" t="str">
        <f>IF(总支出!D3634="","",总支出!D3634)</f>
        <v/>
      </c>
      <c r="F3634" s="6" t="str">
        <f>IF(总支出!E3634="","",总支出!E3634)</f>
        <v/>
      </c>
      <c r="G3634" s="6" t="str">
        <f>IF(总支出!H3634="","",总支出!H3634)</f>
        <v/>
      </c>
      <c r="H3634" s="6" t="str">
        <f>IF(总支出!I3634="","自动",总支出!I3634)</f>
        <v>自动</v>
      </c>
      <c r="I3634" s="6" t="str">
        <f>IF(F3634="","",IFERROR(VLOOKUP(F3634,税费设置!$A$15:$B$27,2,FALSE),"含税不明"))</f>
        <v/>
      </c>
      <c r="J3634" s="6" t="str">
        <f t="shared" si="393"/>
        <v/>
      </c>
      <c r="K3634" s="6" t="str">
        <f>IF(AND(税费设置!$B$5="是",G3634="个人支出",J3634="应税"),"是","否")</f>
        <v>否</v>
      </c>
      <c r="L3634" s="8">
        <f t="shared" si="394"/>
        <v>0</v>
      </c>
      <c r="M3634" s="8">
        <f t="shared" si="395"/>
        <v>0</v>
      </c>
      <c r="N3634" s="8">
        <f t="shared" si="396"/>
        <v>0</v>
      </c>
      <c r="O3634" s="8">
        <f t="shared" si="397"/>
        <v>0</v>
      </c>
      <c r="P3634" s="8">
        <f>IF(K3634&lt;&gt;"是",0,IF(税费设置!$B$6="是",E3634/(1+税费设置!$B$10),E3634))</f>
        <v>0</v>
      </c>
      <c r="Q3634" s="8">
        <f>IF(K3634&lt;&gt;"是",0,P3634*税费设置!$B$8)</f>
        <v>0</v>
      </c>
      <c r="R3634" s="8">
        <f>IF(K3634&lt;&gt;"是",0,P3634*税费设置!$B$9)</f>
        <v>0</v>
      </c>
      <c r="S3634" s="8">
        <f t="shared" si="398"/>
        <v>0</v>
      </c>
    </row>
    <row r="3635" spans="1:19" ht="13.9">
      <c r="A3635" s="6" t="str">
        <f>IF(总支出!A3635="","",总支出!A3635)</f>
        <v/>
      </c>
      <c r="B3635" s="7" t="str">
        <f>IF(总支出!B3635="","",总支出!B3635)</f>
        <v/>
      </c>
      <c r="C3635" s="6" t="str">
        <f t="shared" si="392"/>
        <v/>
      </c>
      <c r="D3635" s="6" t="str">
        <f>IF(总支出!C3635="","",总支出!C3635)</f>
        <v/>
      </c>
      <c r="E3635" s="8" t="str">
        <f>IF(总支出!D3635="","",总支出!D3635)</f>
        <v/>
      </c>
      <c r="F3635" s="6" t="str">
        <f>IF(总支出!E3635="","",总支出!E3635)</f>
        <v/>
      </c>
      <c r="G3635" s="6" t="str">
        <f>IF(总支出!H3635="","",总支出!H3635)</f>
        <v/>
      </c>
      <c r="H3635" s="6" t="str">
        <f>IF(总支出!I3635="","自动",总支出!I3635)</f>
        <v>自动</v>
      </c>
      <c r="I3635" s="6" t="str">
        <f>IF(F3635="","",IFERROR(VLOOKUP(F3635,税费设置!$A$15:$B$27,2,FALSE),"含税不明"))</f>
        <v/>
      </c>
      <c r="J3635" s="6" t="str">
        <f t="shared" si="393"/>
        <v/>
      </c>
      <c r="K3635" s="6" t="str">
        <f>IF(AND(税费设置!$B$5="是",G3635="个人支出",J3635="应税"),"是","否")</f>
        <v>否</v>
      </c>
      <c r="L3635" s="8">
        <f t="shared" si="394"/>
        <v>0</v>
      </c>
      <c r="M3635" s="8">
        <f t="shared" si="395"/>
        <v>0</v>
      </c>
      <c r="N3635" s="8">
        <f t="shared" si="396"/>
        <v>0</v>
      </c>
      <c r="O3635" s="8">
        <f t="shared" si="397"/>
        <v>0</v>
      </c>
      <c r="P3635" s="8">
        <f>IF(K3635&lt;&gt;"是",0,IF(税费设置!$B$6="是",E3635/(1+税费设置!$B$10),E3635))</f>
        <v>0</v>
      </c>
      <c r="Q3635" s="8">
        <f>IF(K3635&lt;&gt;"是",0,P3635*税费设置!$B$8)</f>
        <v>0</v>
      </c>
      <c r="R3635" s="8">
        <f>IF(K3635&lt;&gt;"是",0,P3635*税费设置!$B$9)</f>
        <v>0</v>
      </c>
      <c r="S3635" s="8">
        <f t="shared" si="398"/>
        <v>0</v>
      </c>
    </row>
    <row r="3636" spans="1:19" ht="13.9">
      <c r="A3636" s="6" t="str">
        <f>IF(总支出!A3636="","",总支出!A3636)</f>
        <v/>
      </c>
      <c r="B3636" s="7" t="str">
        <f>IF(总支出!B3636="","",总支出!B3636)</f>
        <v/>
      </c>
      <c r="C3636" s="6" t="str">
        <f t="shared" si="392"/>
        <v/>
      </c>
      <c r="D3636" s="6" t="str">
        <f>IF(总支出!C3636="","",总支出!C3636)</f>
        <v/>
      </c>
      <c r="E3636" s="8" t="str">
        <f>IF(总支出!D3636="","",总支出!D3636)</f>
        <v/>
      </c>
      <c r="F3636" s="6" t="str">
        <f>IF(总支出!E3636="","",总支出!E3636)</f>
        <v/>
      </c>
      <c r="G3636" s="6" t="str">
        <f>IF(总支出!H3636="","",总支出!H3636)</f>
        <v/>
      </c>
      <c r="H3636" s="6" t="str">
        <f>IF(总支出!I3636="","自动",总支出!I3636)</f>
        <v>自动</v>
      </c>
      <c r="I3636" s="6" t="str">
        <f>IF(F3636="","",IFERROR(VLOOKUP(F3636,税费设置!$A$15:$B$27,2,FALSE),"含税不明"))</f>
        <v/>
      </c>
      <c r="J3636" s="6" t="str">
        <f t="shared" si="393"/>
        <v/>
      </c>
      <c r="K3636" s="6" t="str">
        <f>IF(AND(税费设置!$B$5="是",G3636="个人支出",J3636="应税"),"是","否")</f>
        <v>否</v>
      </c>
      <c r="L3636" s="8">
        <f t="shared" si="394"/>
        <v>0</v>
      </c>
      <c r="M3636" s="8">
        <f t="shared" si="395"/>
        <v>0</v>
      </c>
      <c r="N3636" s="8">
        <f t="shared" si="396"/>
        <v>0</v>
      </c>
      <c r="O3636" s="8">
        <f t="shared" si="397"/>
        <v>0</v>
      </c>
      <c r="P3636" s="8">
        <f>IF(K3636&lt;&gt;"是",0,IF(税费设置!$B$6="是",E3636/(1+税费设置!$B$10),E3636))</f>
        <v>0</v>
      </c>
      <c r="Q3636" s="8">
        <f>IF(K3636&lt;&gt;"是",0,P3636*税费设置!$B$8)</f>
        <v>0</v>
      </c>
      <c r="R3636" s="8">
        <f>IF(K3636&lt;&gt;"是",0,P3636*税费设置!$B$9)</f>
        <v>0</v>
      </c>
      <c r="S3636" s="8">
        <f t="shared" si="398"/>
        <v>0</v>
      </c>
    </row>
    <row r="3637" spans="1:19" ht="13.9">
      <c r="A3637" s="6" t="str">
        <f>IF(总支出!A3637="","",总支出!A3637)</f>
        <v/>
      </c>
      <c r="B3637" s="7" t="str">
        <f>IF(总支出!B3637="","",总支出!B3637)</f>
        <v/>
      </c>
      <c r="C3637" s="6" t="str">
        <f t="shared" si="392"/>
        <v/>
      </c>
      <c r="D3637" s="6" t="str">
        <f>IF(总支出!C3637="","",总支出!C3637)</f>
        <v/>
      </c>
      <c r="E3637" s="8" t="str">
        <f>IF(总支出!D3637="","",总支出!D3637)</f>
        <v/>
      </c>
      <c r="F3637" s="6" t="str">
        <f>IF(总支出!E3637="","",总支出!E3637)</f>
        <v/>
      </c>
      <c r="G3637" s="6" t="str">
        <f>IF(总支出!H3637="","",总支出!H3637)</f>
        <v/>
      </c>
      <c r="H3637" s="6" t="str">
        <f>IF(总支出!I3637="","自动",总支出!I3637)</f>
        <v>自动</v>
      </c>
      <c r="I3637" s="6" t="str">
        <f>IF(F3637="","",IFERROR(VLOOKUP(F3637,税费设置!$A$15:$B$27,2,FALSE),"含税不明"))</f>
        <v/>
      </c>
      <c r="J3637" s="6" t="str">
        <f t="shared" si="393"/>
        <v/>
      </c>
      <c r="K3637" s="6" t="str">
        <f>IF(AND(税费设置!$B$5="是",G3637="个人支出",J3637="应税"),"是","否")</f>
        <v>否</v>
      </c>
      <c r="L3637" s="8">
        <f t="shared" si="394"/>
        <v>0</v>
      </c>
      <c r="M3637" s="8">
        <f t="shared" si="395"/>
        <v>0</v>
      </c>
      <c r="N3637" s="8">
        <f t="shared" si="396"/>
        <v>0</v>
      </c>
      <c r="O3637" s="8">
        <f t="shared" si="397"/>
        <v>0</v>
      </c>
      <c r="P3637" s="8">
        <f>IF(K3637&lt;&gt;"是",0,IF(税费设置!$B$6="是",E3637/(1+税费设置!$B$10),E3637))</f>
        <v>0</v>
      </c>
      <c r="Q3637" s="8">
        <f>IF(K3637&lt;&gt;"是",0,P3637*税费设置!$B$8)</f>
        <v>0</v>
      </c>
      <c r="R3637" s="8">
        <f>IF(K3637&lt;&gt;"是",0,P3637*税费设置!$B$9)</f>
        <v>0</v>
      </c>
      <c r="S3637" s="8">
        <f t="shared" si="398"/>
        <v>0</v>
      </c>
    </row>
    <row r="3638" spans="1:19" ht="13.9">
      <c r="A3638" s="6" t="str">
        <f>IF(总支出!A3638="","",总支出!A3638)</f>
        <v/>
      </c>
      <c r="B3638" s="7" t="str">
        <f>IF(总支出!B3638="","",总支出!B3638)</f>
        <v/>
      </c>
      <c r="C3638" s="6" t="str">
        <f t="shared" si="392"/>
        <v/>
      </c>
      <c r="D3638" s="6" t="str">
        <f>IF(总支出!C3638="","",总支出!C3638)</f>
        <v/>
      </c>
      <c r="E3638" s="8" t="str">
        <f>IF(总支出!D3638="","",总支出!D3638)</f>
        <v/>
      </c>
      <c r="F3638" s="6" t="str">
        <f>IF(总支出!E3638="","",总支出!E3638)</f>
        <v/>
      </c>
      <c r="G3638" s="6" t="str">
        <f>IF(总支出!H3638="","",总支出!H3638)</f>
        <v/>
      </c>
      <c r="H3638" s="6" t="str">
        <f>IF(总支出!I3638="","自动",总支出!I3638)</f>
        <v>自动</v>
      </c>
      <c r="I3638" s="6" t="str">
        <f>IF(F3638="","",IFERROR(VLOOKUP(F3638,税费设置!$A$15:$B$27,2,FALSE),"含税不明"))</f>
        <v/>
      </c>
      <c r="J3638" s="6" t="str">
        <f t="shared" si="393"/>
        <v/>
      </c>
      <c r="K3638" s="6" t="str">
        <f>IF(AND(税费设置!$B$5="是",G3638="个人支出",J3638="应税"),"是","否")</f>
        <v>否</v>
      </c>
      <c r="L3638" s="8">
        <f t="shared" si="394"/>
        <v>0</v>
      </c>
      <c r="M3638" s="8">
        <f t="shared" si="395"/>
        <v>0</v>
      </c>
      <c r="N3638" s="8">
        <f t="shared" si="396"/>
        <v>0</v>
      </c>
      <c r="O3638" s="8">
        <f t="shared" si="397"/>
        <v>0</v>
      </c>
      <c r="P3638" s="8">
        <f>IF(K3638&lt;&gt;"是",0,IF(税费设置!$B$6="是",E3638/(1+税费设置!$B$10),E3638))</f>
        <v>0</v>
      </c>
      <c r="Q3638" s="8">
        <f>IF(K3638&lt;&gt;"是",0,P3638*税费设置!$B$8)</f>
        <v>0</v>
      </c>
      <c r="R3638" s="8">
        <f>IF(K3638&lt;&gt;"是",0,P3638*税费设置!$B$9)</f>
        <v>0</v>
      </c>
      <c r="S3638" s="8">
        <f t="shared" si="398"/>
        <v>0</v>
      </c>
    </row>
    <row r="3639" spans="1:19" ht="13.9">
      <c r="A3639" s="6" t="str">
        <f>IF(总支出!A3639="","",总支出!A3639)</f>
        <v/>
      </c>
      <c r="B3639" s="7" t="str">
        <f>IF(总支出!B3639="","",总支出!B3639)</f>
        <v/>
      </c>
      <c r="C3639" s="6" t="str">
        <f t="shared" si="392"/>
        <v/>
      </c>
      <c r="D3639" s="6" t="str">
        <f>IF(总支出!C3639="","",总支出!C3639)</f>
        <v/>
      </c>
      <c r="E3639" s="8" t="str">
        <f>IF(总支出!D3639="","",总支出!D3639)</f>
        <v/>
      </c>
      <c r="F3639" s="6" t="str">
        <f>IF(总支出!E3639="","",总支出!E3639)</f>
        <v/>
      </c>
      <c r="G3639" s="6" t="str">
        <f>IF(总支出!H3639="","",总支出!H3639)</f>
        <v/>
      </c>
      <c r="H3639" s="6" t="str">
        <f>IF(总支出!I3639="","自动",总支出!I3639)</f>
        <v>自动</v>
      </c>
      <c r="I3639" s="6" t="str">
        <f>IF(F3639="","",IFERROR(VLOOKUP(F3639,税费设置!$A$15:$B$27,2,FALSE),"含税不明"))</f>
        <v/>
      </c>
      <c r="J3639" s="6" t="str">
        <f t="shared" si="393"/>
        <v/>
      </c>
      <c r="K3639" s="6" t="str">
        <f>IF(AND(税费设置!$B$5="是",G3639="个人支出",J3639="应税"),"是","否")</f>
        <v>否</v>
      </c>
      <c r="L3639" s="8">
        <f t="shared" si="394"/>
        <v>0</v>
      </c>
      <c r="M3639" s="8">
        <f t="shared" si="395"/>
        <v>0</v>
      </c>
      <c r="N3639" s="8">
        <f t="shared" si="396"/>
        <v>0</v>
      </c>
      <c r="O3639" s="8">
        <f t="shared" si="397"/>
        <v>0</v>
      </c>
      <c r="P3639" s="8">
        <f>IF(K3639&lt;&gt;"是",0,IF(税费设置!$B$6="是",E3639/(1+税费设置!$B$10),E3639))</f>
        <v>0</v>
      </c>
      <c r="Q3639" s="8">
        <f>IF(K3639&lt;&gt;"是",0,P3639*税费设置!$B$8)</f>
        <v>0</v>
      </c>
      <c r="R3639" s="8">
        <f>IF(K3639&lt;&gt;"是",0,P3639*税费设置!$B$9)</f>
        <v>0</v>
      </c>
      <c r="S3639" s="8">
        <f t="shared" si="398"/>
        <v>0</v>
      </c>
    </row>
    <row r="3640" spans="1:19" ht="13.9">
      <c r="A3640" s="6" t="str">
        <f>IF(总支出!A3640="","",总支出!A3640)</f>
        <v/>
      </c>
      <c r="B3640" s="7" t="str">
        <f>IF(总支出!B3640="","",总支出!B3640)</f>
        <v/>
      </c>
      <c r="C3640" s="6" t="str">
        <f t="shared" si="392"/>
        <v/>
      </c>
      <c r="D3640" s="6" t="str">
        <f>IF(总支出!C3640="","",总支出!C3640)</f>
        <v/>
      </c>
      <c r="E3640" s="8" t="str">
        <f>IF(总支出!D3640="","",总支出!D3640)</f>
        <v/>
      </c>
      <c r="F3640" s="6" t="str">
        <f>IF(总支出!E3640="","",总支出!E3640)</f>
        <v/>
      </c>
      <c r="G3640" s="6" t="str">
        <f>IF(总支出!H3640="","",总支出!H3640)</f>
        <v/>
      </c>
      <c r="H3640" s="6" t="str">
        <f>IF(总支出!I3640="","自动",总支出!I3640)</f>
        <v>自动</v>
      </c>
      <c r="I3640" s="6" t="str">
        <f>IF(F3640="","",IFERROR(VLOOKUP(F3640,税费设置!$A$15:$B$27,2,FALSE),"含税不明"))</f>
        <v/>
      </c>
      <c r="J3640" s="6" t="str">
        <f t="shared" si="393"/>
        <v/>
      </c>
      <c r="K3640" s="6" t="str">
        <f>IF(AND(税费设置!$B$5="是",G3640="个人支出",J3640="应税"),"是","否")</f>
        <v>否</v>
      </c>
      <c r="L3640" s="8">
        <f t="shared" si="394"/>
        <v>0</v>
      </c>
      <c r="M3640" s="8">
        <f t="shared" si="395"/>
        <v>0</v>
      </c>
      <c r="N3640" s="8">
        <f t="shared" si="396"/>
        <v>0</v>
      </c>
      <c r="O3640" s="8">
        <f t="shared" si="397"/>
        <v>0</v>
      </c>
      <c r="P3640" s="8">
        <f>IF(K3640&lt;&gt;"是",0,IF(税费设置!$B$6="是",E3640/(1+税费设置!$B$10),E3640))</f>
        <v>0</v>
      </c>
      <c r="Q3640" s="8">
        <f>IF(K3640&lt;&gt;"是",0,P3640*税费设置!$B$8)</f>
        <v>0</v>
      </c>
      <c r="R3640" s="8">
        <f>IF(K3640&lt;&gt;"是",0,P3640*税费设置!$B$9)</f>
        <v>0</v>
      </c>
      <c r="S3640" s="8">
        <f t="shared" si="398"/>
        <v>0</v>
      </c>
    </row>
    <row r="3641" spans="1:19" ht="13.9">
      <c r="A3641" s="6" t="str">
        <f>IF(总支出!A3641="","",总支出!A3641)</f>
        <v/>
      </c>
      <c r="B3641" s="7" t="str">
        <f>IF(总支出!B3641="","",总支出!B3641)</f>
        <v/>
      </c>
      <c r="C3641" s="6" t="str">
        <f t="shared" si="392"/>
        <v/>
      </c>
      <c r="D3641" s="6" t="str">
        <f>IF(总支出!C3641="","",总支出!C3641)</f>
        <v/>
      </c>
      <c r="E3641" s="8" t="str">
        <f>IF(总支出!D3641="","",总支出!D3641)</f>
        <v/>
      </c>
      <c r="F3641" s="6" t="str">
        <f>IF(总支出!E3641="","",总支出!E3641)</f>
        <v/>
      </c>
      <c r="G3641" s="6" t="str">
        <f>IF(总支出!H3641="","",总支出!H3641)</f>
        <v/>
      </c>
      <c r="H3641" s="6" t="str">
        <f>IF(总支出!I3641="","自动",总支出!I3641)</f>
        <v>自动</v>
      </c>
      <c r="I3641" s="6" t="str">
        <f>IF(F3641="","",IFERROR(VLOOKUP(F3641,税费设置!$A$15:$B$27,2,FALSE),"含税不明"))</f>
        <v/>
      </c>
      <c r="J3641" s="6" t="str">
        <f t="shared" si="393"/>
        <v/>
      </c>
      <c r="K3641" s="6" t="str">
        <f>IF(AND(税费设置!$B$5="是",G3641="个人支出",J3641="应税"),"是","否")</f>
        <v>否</v>
      </c>
      <c r="L3641" s="8">
        <f t="shared" si="394"/>
        <v>0</v>
      </c>
      <c r="M3641" s="8">
        <f t="shared" si="395"/>
        <v>0</v>
      </c>
      <c r="N3641" s="8">
        <f t="shared" si="396"/>
        <v>0</v>
      </c>
      <c r="O3641" s="8">
        <f t="shared" si="397"/>
        <v>0</v>
      </c>
      <c r="P3641" s="8">
        <f>IF(K3641&lt;&gt;"是",0,IF(税费设置!$B$6="是",E3641/(1+税费设置!$B$10),E3641))</f>
        <v>0</v>
      </c>
      <c r="Q3641" s="8">
        <f>IF(K3641&lt;&gt;"是",0,P3641*税费设置!$B$8)</f>
        <v>0</v>
      </c>
      <c r="R3641" s="8">
        <f>IF(K3641&lt;&gt;"是",0,P3641*税费设置!$B$9)</f>
        <v>0</v>
      </c>
      <c r="S3641" s="8">
        <f t="shared" si="398"/>
        <v>0</v>
      </c>
    </row>
    <row r="3642" spans="1:19" ht="13.9">
      <c r="A3642" s="6" t="str">
        <f>IF(总支出!A3642="","",总支出!A3642)</f>
        <v/>
      </c>
      <c r="B3642" s="7" t="str">
        <f>IF(总支出!B3642="","",总支出!B3642)</f>
        <v/>
      </c>
      <c r="C3642" s="6" t="str">
        <f t="shared" si="392"/>
        <v/>
      </c>
      <c r="D3642" s="6" t="str">
        <f>IF(总支出!C3642="","",总支出!C3642)</f>
        <v/>
      </c>
      <c r="E3642" s="8" t="str">
        <f>IF(总支出!D3642="","",总支出!D3642)</f>
        <v/>
      </c>
      <c r="F3642" s="6" t="str">
        <f>IF(总支出!E3642="","",总支出!E3642)</f>
        <v/>
      </c>
      <c r="G3642" s="6" t="str">
        <f>IF(总支出!H3642="","",总支出!H3642)</f>
        <v/>
      </c>
      <c r="H3642" s="6" t="str">
        <f>IF(总支出!I3642="","自动",总支出!I3642)</f>
        <v>自动</v>
      </c>
      <c r="I3642" s="6" t="str">
        <f>IF(F3642="","",IFERROR(VLOOKUP(F3642,税费设置!$A$15:$B$27,2,FALSE),"含税不明"))</f>
        <v/>
      </c>
      <c r="J3642" s="6" t="str">
        <f t="shared" si="393"/>
        <v/>
      </c>
      <c r="K3642" s="6" t="str">
        <f>IF(AND(税费设置!$B$5="是",G3642="个人支出",J3642="应税"),"是","否")</f>
        <v>否</v>
      </c>
      <c r="L3642" s="8">
        <f t="shared" si="394"/>
        <v>0</v>
      </c>
      <c r="M3642" s="8">
        <f t="shared" si="395"/>
        <v>0</v>
      </c>
      <c r="N3642" s="8">
        <f t="shared" si="396"/>
        <v>0</v>
      </c>
      <c r="O3642" s="8">
        <f t="shared" si="397"/>
        <v>0</v>
      </c>
      <c r="P3642" s="8">
        <f>IF(K3642&lt;&gt;"是",0,IF(税费设置!$B$6="是",E3642/(1+税费设置!$B$10),E3642))</f>
        <v>0</v>
      </c>
      <c r="Q3642" s="8">
        <f>IF(K3642&lt;&gt;"是",0,P3642*税费设置!$B$8)</f>
        <v>0</v>
      </c>
      <c r="R3642" s="8">
        <f>IF(K3642&lt;&gt;"是",0,P3642*税费设置!$B$9)</f>
        <v>0</v>
      </c>
      <c r="S3642" s="8">
        <f t="shared" si="398"/>
        <v>0</v>
      </c>
    </row>
    <row r="3643" spans="1:19" ht="13.9">
      <c r="A3643" s="6" t="str">
        <f>IF(总支出!A3643="","",总支出!A3643)</f>
        <v/>
      </c>
      <c r="B3643" s="7" t="str">
        <f>IF(总支出!B3643="","",总支出!B3643)</f>
        <v/>
      </c>
      <c r="C3643" s="6" t="str">
        <f t="shared" si="392"/>
        <v/>
      </c>
      <c r="D3643" s="6" t="str">
        <f>IF(总支出!C3643="","",总支出!C3643)</f>
        <v/>
      </c>
      <c r="E3643" s="8" t="str">
        <f>IF(总支出!D3643="","",总支出!D3643)</f>
        <v/>
      </c>
      <c r="F3643" s="6" t="str">
        <f>IF(总支出!E3643="","",总支出!E3643)</f>
        <v/>
      </c>
      <c r="G3643" s="6" t="str">
        <f>IF(总支出!H3643="","",总支出!H3643)</f>
        <v/>
      </c>
      <c r="H3643" s="6" t="str">
        <f>IF(总支出!I3643="","自动",总支出!I3643)</f>
        <v>自动</v>
      </c>
      <c r="I3643" s="6" t="str">
        <f>IF(F3643="","",IFERROR(VLOOKUP(F3643,税费设置!$A$15:$B$27,2,FALSE),"含税不明"))</f>
        <v/>
      </c>
      <c r="J3643" s="6" t="str">
        <f t="shared" si="393"/>
        <v/>
      </c>
      <c r="K3643" s="6" t="str">
        <f>IF(AND(税费设置!$B$5="是",G3643="个人支出",J3643="应税"),"是","否")</f>
        <v>否</v>
      </c>
      <c r="L3643" s="8">
        <f t="shared" si="394"/>
        <v>0</v>
      </c>
      <c r="M3643" s="8">
        <f t="shared" si="395"/>
        <v>0</v>
      </c>
      <c r="N3643" s="8">
        <f t="shared" si="396"/>
        <v>0</v>
      </c>
      <c r="O3643" s="8">
        <f t="shared" si="397"/>
        <v>0</v>
      </c>
      <c r="P3643" s="8">
        <f>IF(K3643&lt;&gt;"是",0,IF(税费设置!$B$6="是",E3643/(1+税费设置!$B$10),E3643))</f>
        <v>0</v>
      </c>
      <c r="Q3643" s="8">
        <f>IF(K3643&lt;&gt;"是",0,P3643*税费设置!$B$8)</f>
        <v>0</v>
      </c>
      <c r="R3643" s="8">
        <f>IF(K3643&lt;&gt;"是",0,P3643*税费设置!$B$9)</f>
        <v>0</v>
      </c>
      <c r="S3643" s="8">
        <f t="shared" si="398"/>
        <v>0</v>
      </c>
    </row>
    <row r="3644" spans="1:19" ht="13.9">
      <c r="A3644" s="6" t="str">
        <f>IF(总支出!A3644="","",总支出!A3644)</f>
        <v/>
      </c>
      <c r="B3644" s="7" t="str">
        <f>IF(总支出!B3644="","",总支出!B3644)</f>
        <v/>
      </c>
      <c r="C3644" s="6" t="str">
        <f t="shared" si="392"/>
        <v/>
      </c>
      <c r="D3644" s="6" t="str">
        <f>IF(总支出!C3644="","",总支出!C3644)</f>
        <v/>
      </c>
      <c r="E3644" s="8" t="str">
        <f>IF(总支出!D3644="","",总支出!D3644)</f>
        <v/>
      </c>
      <c r="F3644" s="6" t="str">
        <f>IF(总支出!E3644="","",总支出!E3644)</f>
        <v/>
      </c>
      <c r="G3644" s="6" t="str">
        <f>IF(总支出!H3644="","",总支出!H3644)</f>
        <v/>
      </c>
      <c r="H3644" s="6" t="str">
        <f>IF(总支出!I3644="","自动",总支出!I3644)</f>
        <v>自动</v>
      </c>
      <c r="I3644" s="6" t="str">
        <f>IF(F3644="","",IFERROR(VLOOKUP(F3644,税费设置!$A$15:$B$27,2,FALSE),"含税不明"))</f>
        <v/>
      </c>
      <c r="J3644" s="6" t="str">
        <f t="shared" si="393"/>
        <v/>
      </c>
      <c r="K3644" s="6" t="str">
        <f>IF(AND(税费设置!$B$5="是",G3644="个人支出",J3644="应税"),"是","否")</f>
        <v>否</v>
      </c>
      <c r="L3644" s="8">
        <f t="shared" si="394"/>
        <v>0</v>
      </c>
      <c r="M3644" s="8">
        <f t="shared" si="395"/>
        <v>0</v>
      </c>
      <c r="N3644" s="8">
        <f t="shared" si="396"/>
        <v>0</v>
      </c>
      <c r="O3644" s="8">
        <f t="shared" si="397"/>
        <v>0</v>
      </c>
      <c r="P3644" s="8">
        <f>IF(K3644&lt;&gt;"是",0,IF(税费设置!$B$6="是",E3644/(1+税费设置!$B$10),E3644))</f>
        <v>0</v>
      </c>
      <c r="Q3644" s="8">
        <f>IF(K3644&lt;&gt;"是",0,P3644*税费设置!$B$8)</f>
        <v>0</v>
      </c>
      <c r="R3644" s="8">
        <f>IF(K3644&lt;&gt;"是",0,P3644*税费设置!$B$9)</f>
        <v>0</v>
      </c>
      <c r="S3644" s="8">
        <f t="shared" si="398"/>
        <v>0</v>
      </c>
    </row>
    <row r="3645" spans="1:19" ht="13.9">
      <c r="A3645" s="6" t="str">
        <f>IF(总支出!A3645="","",总支出!A3645)</f>
        <v/>
      </c>
      <c r="B3645" s="7" t="str">
        <f>IF(总支出!B3645="","",总支出!B3645)</f>
        <v/>
      </c>
      <c r="C3645" s="6" t="str">
        <f t="shared" si="392"/>
        <v/>
      </c>
      <c r="D3645" s="6" t="str">
        <f>IF(总支出!C3645="","",总支出!C3645)</f>
        <v/>
      </c>
      <c r="E3645" s="8" t="str">
        <f>IF(总支出!D3645="","",总支出!D3645)</f>
        <v/>
      </c>
      <c r="F3645" s="6" t="str">
        <f>IF(总支出!E3645="","",总支出!E3645)</f>
        <v/>
      </c>
      <c r="G3645" s="6" t="str">
        <f>IF(总支出!H3645="","",总支出!H3645)</f>
        <v/>
      </c>
      <c r="H3645" s="6" t="str">
        <f>IF(总支出!I3645="","自动",总支出!I3645)</f>
        <v>自动</v>
      </c>
      <c r="I3645" s="6" t="str">
        <f>IF(F3645="","",IFERROR(VLOOKUP(F3645,税费设置!$A$15:$B$27,2,FALSE),"含税不明"))</f>
        <v/>
      </c>
      <c r="J3645" s="6" t="str">
        <f t="shared" si="393"/>
        <v/>
      </c>
      <c r="K3645" s="6" t="str">
        <f>IF(AND(税费设置!$B$5="是",G3645="个人支出",J3645="应税"),"是","否")</f>
        <v>否</v>
      </c>
      <c r="L3645" s="8">
        <f t="shared" si="394"/>
        <v>0</v>
      </c>
      <c r="M3645" s="8">
        <f t="shared" si="395"/>
        <v>0</v>
      </c>
      <c r="N3645" s="8">
        <f t="shared" si="396"/>
        <v>0</v>
      </c>
      <c r="O3645" s="8">
        <f t="shared" si="397"/>
        <v>0</v>
      </c>
      <c r="P3645" s="8">
        <f>IF(K3645&lt;&gt;"是",0,IF(税费设置!$B$6="是",E3645/(1+税费设置!$B$10),E3645))</f>
        <v>0</v>
      </c>
      <c r="Q3645" s="8">
        <f>IF(K3645&lt;&gt;"是",0,P3645*税费设置!$B$8)</f>
        <v>0</v>
      </c>
      <c r="R3645" s="8">
        <f>IF(K3645&lt;&gt;"是",0,P3645*税费设置!$B$9)</f>
        <v>0</v>
      </c>
      <c r="S3645" s="8">
        <f t="shared" si="398"/>
        <v>0</v>
      </c>
    </row>
    <row r="3646" spans="1:19" ht="13.9">
      <c r="A3646" s="6" t="str">
        <f>IF(总支出!A3646="","",总支出!A3646)</f>
        <v/>
      </c>
      <c r="B3646" s="7" t="str">
        <f>IF(总支出!B3646="","",总支出!B3646)</f>
        <v/>
      </c>
      <c r="C3646" s="6" t="str">
        <f t="shared" si="392"/>
        <v/>
      </c>
      <c r="D3646" s="6" t="str">
        <f>IF(总支出!C3646="","",总支出!C3646)</f>
        <v/>
      </c>
      <c r="E3646" s="8" t="str">
        <f>IF(总支出!D3646="","",总支出!D3646)</f>
        <v/>
      </c>
      <c r="F3646" s="6" t="str">
        <f>IF(总支出!E3646="","",总支出!E3646)</f>
        <v/>
      </c>
      <c r="G3646" s="6" t="str">
        <f>IF(总支出!H3646="","",总支出!H3646)</f>
        <v/>
      </c>
      <c r="H3646" s="6" t="str">
        <f>IF(总支出!I3646="","自动",总支出!I3646)</f>
        <v>自动</v>
      </c>
      <c r="I3646" s="6" t="str">
        <f>IF(F3646="","",IFERROR(VLOOKUP(F3646,税费设置!$A$15:$B$27,2,FALSE),"含税不明"))</f>
        <v/>
      </c>
      <c r="J3646" s="6" t="str">
        <f t="shared" si="393"/>
        <v/>
      </c>
      <c r="K3646" s="6" t="str">
        <f>IF(AND(税费设置!$B$5="是",G3646="个人支出",J3646="应税"),"是","否")</f>
        <v>否</v>
      </c>
      <c r="L3646" s="8">
        <f t="shared" si="394"/>
        <v>0</v>
      </c>
      <c r="M3646" s="8">
        <f t="shared" si="395"/>
        <v>0</v>
      </c>
      <c r="N3646" s="8">
        <f t="shared" si="396"/>
        <v>0</v>
      </c>
      <c r="O3646" s="8">
        <f t="shared" si="397"/>
        <v>0</v>
      </c>
      <c r="P3646" s="8">
        <f>IF(K3646&lt;&gt;"是",0,IF(税费设置!$B$6="是",E3646/(1+税费设置!$B$10),E3646))</f>
        <v>0</v>
      </c>
      <c r="Q3646" s="8">
        <f>IF(K3646&lt;&gt;"是",0,P3646*税费设置!$B$8)</f>
        <v>0</v>
      </c>
      <c r="R3646" s="8">
        <f>IF(K3646&lt;&gt;"是",0,P3646*税费设置!$B$9)</f>
        <v>0</v>
      </c>
      <c r="S3646" s="8">
        <f t="shared" si="398"/>
        <v>0</v>
      </c>
    </row>
    <row r="3647" spans="1:19" ht="13.9">
      <c r="A3647" s="6" t="str">
        <f>IF(总支出!A3647="","",总支出!A3647)</f>
        <v/>
      </c>
      <c r="B3647" s="7" t="str">
        <f>IF(总支出!B3647="","",总支出!B3647)</f>
        <v/>
      </c>
      <c r="C3647" s="6" t="str">
        <f t="shared" si="392"/>
        <v/>
      </c>
      <c r="D3647" s="6" t="str">
        <f>IF(总支出!C3647="","",总支出!C3647)</f>
        <v/>
      </c>
      <c r="E3647" s="8" t="str">
        <f>IF(总支出!D3647="","",总支出!D3647)</f>
        <v/>
      </c>
      <c r="F3647" s="6" t="str">
        <f>IF(总支出!E3647="","",总支出!E3647)</f>
        <v/>
      </c>
      <c r="G3647" s="6" t="str">
        <f>IF(总支出!H3647="","",总支出!H3647)</f>
        <v/>
      </c>
      <c r="H3647" s="6" t="str">
        <f>IF(总支出!I3647="","自动",总支出!I3647)</f>
        <v>自动</v>
      </c>
      <c r="I3647" s="6" t="str">
        <f>IF(F3647="","",IFERROR(VLOOKUP(F3647,税费设置!$A$15:$B$27,2,FALSE),"含税不明"))</f>
        <v/>
      </c>
      <c r="J3647" s="6" t="str">
        <f t="shared" si="393"/>
        <v/>
      </c>
      <c r="K3647" s="6" t="str">
        <f>IF(AND(税费设置!$B$5="是",G3647="个人支出",J3647="应税"),"是","否")</f>
        <v>否</v>
      </c>
      <c r="L3647" s="8">
        <f t="shared" si="394"/>
        <v>0</v>
      </c>
      <c r="M3647" s="8">
        <f t="shared" si="395"/>
        <v>0</v>
      </c>
      <c r="N3647" s="8">
        <f t="shared" si="396"/>
        <v>0</v>
      </c>
      <c r="O3647" s="8">
        <f t="shared" si="397"/>
        <v>0</v>
      </c>
      <c r="P3647" s="8">
        <f>IF(K3647&lt;&gt;"是",0,IF(税费设置!$B$6="是",E3647/(1+税费设置!$B$10),E3647))</f>
        <v>0</v>
      </c>
      <c r="Q3647" s="8">
        <f>IF(K3647&lt;&gt;"是",0,P3647*税费设置!$B$8)</f>
        <v>0</v>
      </c>
      <c r="R3647" s="8">
        <f>IF(K3647&lt;&gt;"是",0,P3647*税费设置!$B$9)</f>
        <v>0</v>
      </c>
      <c r="S3647" s="8">
        <f t="shared" si="398"/>
        <v>0</v>
      </c>
    </row>
    <row r="3648" spans="1:19" ht="13.9">
      <c r="A3648" s="6" t="str">
        <f>IF(总支出!A3648="","",总支出!A3648)</f>
        <v/>
      </c>
      <c r="B3648" s="7" t="str">
        <f>IF(总支出!B3648="","",总支出!B3648)</f>
        <v/>
      </c>
      <c r="C3648" s="6" t="str">
        <f t="shared" si="392"/>
        <v/>
      </c>
      <c r="D3648" s="6" t="str">
        <f>IF(总支出!C3648="","",总支出!C3648)</f>
        <v/>
      </c>
      <c r="E3648" s="8" t="str">
        <f>IF(总支出!D3648="","",总支出!D3648)</f>
        <v/>
      </c>
      <c r="F3648" s="6" t="str">
        <f>IF(总支出!E3648="","",总支出!E3648)</f>
        <v/>
      </c>
      <c r="G3648" s="6" t="str">
        <f>IF(总支出!H3648="","",总支出!H3648)</f>
        <v/>
      </c>
      <c r="H3648" s="6" t="str">
        <f>IF(总支出!I3648="","自动",总支出!I3648)</f>
        <v>自动</v>
      </c>
      <c r="I3648" s="6" t="str">
        <f>IF(F3648="","",IFERROR(VLOOKUP(F3648,税费设置!$A$15:$B$27,2,FALSE),"含税不明"))</f>
        <v/>
      </c>
      <c r="J3648" s="6" t="str">
        <f t="shared" si="393"/>
        <v/>
      </c>
      <c r="K3648" s="6" t="str">
        <f>IF(AND(税费设置!$B$5="是",G3648="个人支出",J3648="应税"),"是","否")</f>
        <v>否</v>
      </c>
      <c r="L3648" s="8">
        <f t="shared" si="394"/>
        <v>0</v>
      </c>
      <c r="M3648" s="8">
        <f t="shared" si="395"/>
        <v>0</v>
      </c>
      <c r="N3648" s="8">
        <f t="shared" si="396"/>
        <v>0</v>
      </c>
      <c r="O3648" s="8">
        <f t="shared" si="397"/>
        <v>0</v>
      </c>
      <c r="P3648" s="8">
        <f>IF(K3648&lt;&gt;"是",0,IF(税费设置!$B$6="是",E3648/(1+税费设置!$B$10),E3648))</f>
        <v>0</v>
      </c>
      <c r="Q3648" s="8">
        <f>IF(K3648&lt;&gt;"是",0,P3648*税费设置!$B$8)</f>
        <v>0</v>
      </c>
      <c r="R3648" s="8">
        <f>IF(K3648&lt;&gt;"是",0,P3648*税费设置!$B$9)</f>
        <v>0</v>
      </c>
      <c r="S3648" s="8">
        <f t="shared" si="398"/>
        <v>0</v>
      </c>
    </row>
    <row r="3649" spans="1:19" ht="13.9">
      <c r="A3649" s="6" t="str">
        <f>IF(总支出!A3649="","",总支出!A3649)</f>
        <v/>
      </c>
      <c r="B3649" s="7" t="str">
        <f>IF(总支出!B3649="","",总支出!B3649)</f>
        <v/>
      </c>
      <c r="C3649" s="6" t="str">
        <f t="shared" si="392"/>
        <v/>
      </c>
      <c r="D3649" s="6" t="str">
        <f>IF(总支出!C3649="","",总支出!C3649)</f>
        <v/>
      </c>
      <c r="E3649" s="8" t="str">
        <f>IF(总支出!D3649="","",总支出!D3649)</f>
        <v/>
      </c>
      <c r="F3649" s="6" t="str">
        <f>IF(总支出!E3649="","",总支出!E3649)</f>
        <v/>
      </c>
      <c r="G3649" s="6" t="str">
        <f>IF(总支出!H3649="","",总支出!H3649)</f>
        <v/>
      </c>
      <c r="H3649" s="6" t="str">
        <f>IF(总支出!I3649="","自动",总支出!I3649)</f>
        <v>自动</v>
      </c>
      <c r="I3649" s="6" t="str">
        <f>IF(F3649="","",IFERROR(VLOOKUP(F3649,税费设置!$A$15:$B$27,2,FALSE),"含税不明"))</f>
        <v/>
      </c>
      <c r="J3649" s="6" t="str">
        <f t="shared" si="393"/>
        <v/>
      </c>
      <c r="K3649" s="6" t="str">
        <f>IF(AND(税费设置!$B$5="是",G3649="个人支出",J3649="应税"),"是","否")</f>
        <v>否</v>
      </c>
      <c r="L3649" s="8">
        <f t="shared" si="394"/>
        <v>0</v>
      </c>
      <c r="M3649" s="8">
        <f t="shared" si="395"/>
        <v>0</v>
      </c>
      <c r="N3649" s="8">
        <f t="shared" si="396"/>
        <v>0</v>
      </c>
      <c r="O3649" s="8">
        <f t="shared" si="397"/>
        <v>0</v>
      </c>
      <c r="P3649" s="8">
        <f>IF(K3649&lt;&gt;"是",0,IF(税费设置!$B$6="是",E3649/(1+税费设置!$B$10),E3649))</f>
        <v>0</v>
      </c>
      <c r="Q3649" s="8">
        <f>IF(K3649&lt;&gt;"是",0,P3649*税费设置!$B$8)</f>
        <v>0</v>
      </c>
      <c r="R3649" s="8">
        <f>IF(K3649&lt;&gt;"是",0,P3649*税费设置!$B$9)</f>
        <v>0</v>
      </c>
      <c r="S3649" s="8">
        <f t="shared" si="398"/>
        <v>0</v>
      </c>
    </row>
    <row r="3650" spans="1:19" ht="13.9">
      <c r="A3650" s="6" t="str">
        <f>IF(总支出!A3650="","",总支出!A3650)</f>
        <v/>
      </c>
      <c r="B3650" s="7" t="str">
        <f>IF(总支出!B3650="","",总支出!B3650)</f>
        <v/>
      </c>
      <c r="C3650" s="6" t="str">
        <f t="shared" si="392"/>
        <v/>
      </c>
      <c r="D3650" s="6" t="str">
        <f>IF(总支出!C3650="","",总支出!C3650)</f>
        <v/>
      </c>
      <c r="E3650" s="8" t="str">
        <f>IF(总支出!D3650="","",总支出!D3650)</f>
        <v/>
      </c>
      <c r="F3650" s="6" t="str">
        <f>IF(总支出!E3650="","",总支出!E3650)</f>
        <v/>
      </c>
      <c r="G3650" s="6" t="str">
        <f>IF(总支出!H3650="","",总支出!H3650)</f>
        <v/>
      </c>
      <c r="H3650" s="6" t="str">
        <f>IF(总支出!I3650="","自动",总支出!I3650)</f>
        <v>自动</v>
      </c>
      <c r="I3650" s="6" t="str">
        <f>IF(F3650="","",IFERROR(VLOOKUP(F3650,税费设置!$A$15:$B$27,2,FALSE),"含税不明"))</f>
        <v/>
      </c>
      <c r="J3650" s="6" t="str">
        <f t="shared" si="393"/>
        <v/>
      </c>
      <c r="K3650" s="6" t="str">
        <f>IF(AND(税费设置!$B$5="是",G3650="个人支出",J3650="应税"),"是","否")</f>
        <v>否</v>
      </c>
      <c r="L3650" s="8">
        <f t="shared" si="394"/>
        <v>0</v>
      </c>
      <c r="M3650" s="8">
        <f t="shared" si="395"/>
        <v>0</v>
      </c>
      <c r="N3650" s="8">
        <f t="shared" si="396"/>
        <v>0</v>
      </c>
      <c r="O3650" s="8">
        <f t="shared" si="397"/>
        <v>0</v>
      </c>
      <c r="P3650" s="8">
        <f>IF(K3650&lt;&gt;"是",0,IF(税费设置!$B$6="是",E3650/(1+税费设置!$B$10),E3650))</f>
        <v>0</v>
      </c>
      <c r="Q3650" s="8">
        <f>IF(K3650&lt;&gt;"是",0,P3650*税费设置!$B$8)</f>
        <v>0</v>
      </c>
      <c r="R3650" s="8">
        <f>IF(K3650&lt;&gt;"是",0,P3650*税费设置!$B$9)</f>
        <v>0</v>
      </c>
      <c r="S3650" s="8">
        <f t="shared" si="398"/>
        <v>0</v>
      </c>
    </row>
    <row r="3651" spans="1:19" ht="13.9">
      <c r="A3651" s="6" t="str">
        <f>IF(总支出!A3651="","",总支出!A3651)</f>
        <v/>
      </c>
      <c r="B3651" s="7" t="str">
        <f>IF(总支出!B3651="","",总支出!B3651)</f>
        <v/>
      </c>
      <c r="C3651" s="6" t="str">
        <f t="shared" si="392"/>
        <v/>
      </c>
      <c r="D3651" s="6" t="str">
        <f>IF(总支出!C3651="","",总支出!C3651)</f>
        <v/>
      </c>
      <c r="E3651" s="8" t="str">
        <f>IF(总支出!D3651="","",总支出!D3651)</f>
        <v/>
      </c>
      <c r="F3651" s="6" t="str">
        <f>IF(总支出!E3651="","",总支出!E3651)</f>
        <v/>
      </c>
      <c r="G3651" s="6" t="str">
        <f>IF(总支出!H3651="","",总支出!H3651)</f>
        <v/>
      </c>
      <c r="H3651" s="6" t="str">
        <f>IF(总支出!I3651="","自动",总支出!I3651)</f>
        <v>自动</v>
      </c>
      <c r="I3651" s="6" t="str">
        <f>IF(F3651="","",IFERROR(VLOOKUP(F3651,税费设置!$A$15:$B$27,2,FALSE),"含税不明"))</f>
        <v/>
      </c>
      <c r="J3651" s="6" t="str">
        <f t="shared" si="393"/>
        <v/>
      </c>
      <c r="K3651" s="6" t="str">
        <f>IF(AND(税费设置!$B$5="是",G3651="个人支出",J3651="应税"),"是","否")</f>
        <v>否</v>
      </c>
      <c r="L3651" s="8">
        <f t="shared" si="394"/>
        <v>0</v>
      </c>
      <c r="M3651" s="8">
        <f t="shared" si="395"/>
        <v>0</v>
      </c>
      <c r="N3651" s="8">
        <f t="shared" si="396"/>
        <v>0</v>
      </c>
      <c r="O3651" s="8">
        <f t="shared" si="397"/>
        <v>0</v>
      </c>
      <c r="P3651" s="8">
        <f>IF(K3651&lt;&gt;"是",0,IF(税费设置!$B$6="是",E3651/(1+税费设置!$B$10),E3651))</f>
        <v>0</v>
      </c>
      <c r="Q3651" s="8">
        <f>IF(K3651&lt;&gt;"是",0,P3651*税费设置!$B$8)</f>
        <v>0</v>
      </c>
      <c r="R3651" s="8">
        <f>IF(K3651&lt;&gt;"是",0,P3651*税费设置!$B$9)</f>
        <v>0</v>
      </c>
      <c r="S3651" s="8">
        <f t="shared" si="398"/>
        <v>0</v>
      </c>
    </row>
    <row r="3652" spans="1:19" ht="13.9">
      <c r="A3652" s="6" t="str">
        <f>IF(总支出!A3652="","",总支出!A3652)</f>
        <v/>
      </c>
      <c r="B3652" s="7" t="str">
        <f>IF(总支出!B3652="","",总支出!B3652)</f>
        <v/>
      </c>
      <c r="C3652" s="6" t="str">
        <f t="shared" ref="C3652:C3715" si="399">IF(B3652="","",TEXT(B3652,"yyyy-mm"))</f>
        <v/>
      </c>
      <c r="D3652" s="6" t="str">
        <f>IF(总支出!C3652="","",总支出!C3652)</f>
        <v/>
      </c>
      <c r="E3652" s="8" t="str">
        <f>IF(总支出!D3652="","",总支出!D3652)</f>
        <v/>
      </c>
      <c r="F3652" s="6" t="str">
        <f>IF(总支出!E3652="","",总支出!E3652)</f>
        <v/>
      </c>
      <c r="G3652" s="6" t="str">
        <f>IF(总支出!H3652="","",总支出!H3652)</f>
        <v/>
      </c>
      <c r="H3652" s="6" t="str">
        <f>IF(总支出!I3652="","自动",总支出!I3652)</f>
        <v>自动</v>
      </c>
      <c r="I3652" s="6" t="str">
        <f>IF(F3652="","",IFERROR(VLOOKUP(F3652,税费设置!$A$15:$B$27,2,FALSE),"含税不明"))</f>
        <v/>
      </c>
      <c r="J3652" s="6" t="str">
        <f t="shared" ref="J3652:J3715" si="400">IF(D3652="","",IF(H3652="自动",I3652,H3652))</f>
        <v/>
      </c>
      <c r="K3652" s="6" t="str">
        <f>IF(AND(税费设置!$B$5="是",G3652="个人支出",J3652="应税"),"是","否")</f>
        <v>否</v>
      </c>
      <c r="L3652" s="8">
        <f t="shared" ref="L3652:L3715" si="401">IF(K3652="是",E3652,0)</f>
        <v>0</v>
      </c>
      <c r="M3652" s="8">
        <f t="shared" ref="M3652:M3715" si="402">IF(AND(G3652="个人支出",J3652="零税率"),E3652,0)</f>
        <v>0</v>
      </c>
      <c r="N3652" s="8">
        <f t="shared" ref="N3652:N3715" si="403">IF(AND(G3652="个人支出",J3652="免税"),E3652,0)</f>
        <v>0</v>
      </c>
      <c r="O3652" s="8">
        <f t="shared" ref="O3652:O3715" si="404">IF(AND(G3652="个人支出",OR(J3652="含税不明",J3652="不适用")),E3652,0)</f>
        <v>0</v>
      </c>
      <c r="P3652" s="8">
        <f>IF(K3652&lt;&gt;"是",0,IF(税费设置!$B$6="是",E3652/(1+税费设置!$B$10),E3652))</f>
        <v>0</v>
      </c>
      <c r="Q3652" s="8">
        <f>IF(K3652&lt;&gt;"是",0,P3652*税费设置!$B$8)</f>
        <v>0</v>
      </c>
      <c r="R3652" s="8">
        <f>IF(K3652&lt;&gt;"是",0,P3652*税费设置!$B$9)</f>
        <v>0</v>
      </c>
      <c r="S3652" s="8">
        <f t="shared" ref="S3652:S3715" si="405">Q3652+R3652</f>
        <v>0</v>
      </c>
    </row>
    <row r="3653" spans="1:19" ht="13.9">
      <c r="A3653" s="6" t="str">
        <f>IF(总支出!A3653="","",总支出!A3653)</f>
        <v/>
      </c>
      <c r="B3653" s="7" t="str">
        <f>IF(总支出!B3653="","",总支出!B3653)</f>
        <v/>
      </c>
      <c r="C3653" s="6" t="str">
        <f t="shared" si="399"/>
        <v/>
      </c>
      <c r="D3653" s="6" t="str">
        <f>IF(总支出!C3653="","",总支出!C3653)</f>
        <v/>
      </c>
      <c r="E3653" s="8" t="str">
        <f>IF(总支出!D3653="","",总支出!D3653)</f>
        <v/>
      </c>
      <c r="F3653" s="6" t="str">
        <f>IF(总支出!E3653="","",总支出!E3653)</f>
        <v/>
      </c>
      <c r="G3653" s="6" t="str">
        <f>IF(总支出!H3653="","",总支出!H3653)</f>
        <v/>
      </c>
      <c r="H3653" s="6" t="str">
        <f>IF(总支出!I3653="","自动",总支出!I3653)</f>
        <v>自动</v>
      </c>
      <c r="I3653" s="6" t="str">
        <f>IF(F3653="","",IFERROR(VLOOKUP(F3653,税费设置!$A$15:$B$27,2,FALSE),"含税不明"))</f>
        <v/>
      </c>
      <c r="J3653" s="6" t="str">
        <f t="shared" si="400"/>
        <v/>
      </c>
      <c r="K3653" s="6" t="str">
        <f>IF(AND(税费设置!$B$5="是",G3653="个人支出",J3653="应税"),"是","否")</f>
        <v>否</v>
      </c>
      <c r="L3653" s="8">
        <f t="shared" si="401"/>
        <v>0</v>
      </c>
      <c r="M3653" s="8">
        <f t="shared" si="402"/>
        <v>0</v>
      </c>
      <c r="N3653" s="8">
        <f t="shared" si="403"/>
        <v>0</v>
      </c>
      <c r="O3653" s="8">
        <f t="shared" si="404"/>
        <v>0</v>
      </c>
      <c r="P3653" s="8">
        <f>IF(K3653&lt;&gt;"是",0,IF(税费设置!$B$6="是",E3653/(1+税费设置!$B$10),E3653))</f>
        <v>0</v>
      </c>
      <c r="Q3653" s="8">
        <f>IF(K3653&lt;&gt;"是",0,P3653*税费设置!$B$8)</f>
        <v>0</v>
      </c>
      <c r="R3653" s="8">
        <f>IF(K3653&lt;&gt;"是",0,P3653*税费设置!$B$9)</f>
        <v>0</v>
      </c>
      <c r="S3653" s="8">
        <f t="shared" si="405"/>
        <v>0</v>
      </c>
    </row>
    <row r="3654" spans="1:19" ht="13.9">
      <c r="A3654" s="6" t="str">
        <f>IF(总支出!A3654="","",总支出!A3654)</f>
        <v/>
      </c>
      <c r="B3654" s="7" t="str">
        <f>IF(总支出!B3654="","",总支出!B3654)</f>
        <v/>
      </c>
      <c r="C3654" s="6" t="str">
        <f t="shared" si="399"/>
        <v/>
      </c>
      <c r="D3654" s="6" t="str">
        <f>IF(总支出!C3654="","",总支出!C3654)</f>
        <v/>
      </c>
      <c r="E3654" s="8" t="str">
        <f>IF(总支出!D3654="","",总支出!D3654)</f>
        <v/>
      </c>
      <c r="F3654" s="6" t="str">
        <f>IF(总支出!E3654="","",总支出!E3654)</f>
        <v/>
      </c>
      <c r="G3654" s="6" t="str">
        <f>IF(总支出!H3654="","",总支出!H3654)</f>
        <v/>
      </c>
      <c r="H3654" s="6" t="str">
        <f>IF(总支出!I3654="","自动",总支出!I3654)</f>
        <v>自动</v>
      </c>
      <c r="I3654" s="6" t="str">
        <f>IF(F3654="","",IFERROR(VLOOKUP(F3654,税费设置!$A$15:$B$27,2,FALSE),"含税不明"))</f>
        <v/>
      </c>
      <c r="J3654" s="6" t="str">
        <f t="shared" si="400"/>
        <v/>
      </c>
      <c r="K3654" s="6" t="str">
        <f>IF(AND(税费设置!$B$5="是",G3654="个人支出",J3654="应税"),"是","否")</f>
        <v>否</v>
      </c>
      <c r="L3654" s="8">
        <f t="shared" si="401"/>
        <v>0</v>
      </c>
      <c r="M3654" s="8">
        <f t="shared" si="402"/>
        <v>0</v>
      </c>
      <c r="N3654" s="8">
        <f t="shared" si="403"/>
        <v>0</v>
      </c>
      <c r="O3654" s="8">
        <f t="shared" si="404"/>
        <v>0</v>
      </c>
      <c r="P3654" s="8">
        <f>IF(K3654&lt;&gt;"是",0,IF(税费设置!$B$6="是",E3654/(1+税费设置!$B$10),E3654))</f>
        <v>0</v>
      </c>
      <c r="Q3654" s="8">
        <f>IF(K3654&lt;&gt;"是",0,P3654*税费设置!$B$8)</f>
        <v>0</v>
      </c>
      <c r="R3654" s="8">
        <f>IF(K3654&lt;&gt;"是",0,P3654*税费设置!$B$9)</f>
        <v>0</v>
      </c>
      <c r="S3654" s="8">
        <f t="shared" si="405"/>
        <v>0</v>
      </c>
    </row>
    <row r="3655" spans="1:19" ht="13.9">
      <c r="A3655" s="6" t="str">
        <f>IF(总支出!A3655="","",总支出!A3655)</f>
        <v/>
      </c>
      <c r="B3655" s="7" t="str">
        <f>IF(总支出!B3655="","",总支出!B3655)</f>
        <v/>
      </c>
      <c r="C3655" s="6" t="str">
        <f t="shared" si="399"/>
        <v/>
      </c>
      <c r="D3655" s="6" t="str">
        <f>IF(总支出!C3655="","",总支出!C3655)</f>
        <v/>
      </c>
      <c r="E3655" s="8" t="str">
        <f>IF(总支出!D3655="","",总支出!D3655)</f>
        <v/>
      </c>
      <c r="F3655" s="6" t="str">
        <f>IF(总支出!E3655="","",总支出!E3655)</f>
        <v/>
      </c>
      <c r="G3655" s="6" t="str">
        <f>IF(总支出!H3655="","",总支出!H3655)</f>
        <v/>
      </c>
      <c r="H3655" s="6" t="str">
        <f>IF(总支出!I3655="","自动",总支出!I3655)</f>
        <v>自动</v>
      </c>
      <c r="I3655" s="6" t="str">
        <f>IF(F3655="","",IFERROR(VLOOKUP(F3655,税费设置!$A$15:$B$27,2,FALSE),"含税不明"))</f>
        <v/>
      </c>
      <c r="J3655" s="6" t="str">
        <f t="shared" si="400"/>
        <v/>
      </c>
      <c r="K3655" s="6" t="str">
        <f>IF(AND(税费设置!$B$5="是",G3655="个人支出",J3655="应税"),"是","否")</f>
        <v>否</v>
      </c>
      <c r="L3655" s="8">
        <f t="shared" si="401"/>
        <v>0</v>
      </c>
      <c r="M3655" s="8">
        <f t="shared" si="402"/>
        <v>0</v>
      </c>
      <c r="N3655" s="8">
        <f t="shared" si="403"/>
        <v>0</v>
      </c>
      <c r="O3655" s="8">
        <f t="shared" si="404"/>
        <v>0</v>
      </c>
      <c r="P3655" s="8">
        <f>IF(K3655&lt;&gt;"是",0,IF(税费设置!$B$6="是",E3655/(1+税费设置!$B$10),E3655))</f>
        <v>0</v>
      </c>
      <c r="Q3655" s="8">
        <f>IF(K3655&lt;&gt;"是",0,P3655*税费设置!$B$8)</f>
        <v>0</v>
      </c>
      <c r="R3655" s="8">
        <f>IF(K3655&lt;&gt;"是",0,P3655*税费设置!$B$9)</f>
        <v>0</v>
      </c>
      <c r="S3655" s="8">
        <f t="shared" si="405"/>
        <v>0</v>
      </c>
    </row>
    <row r="3656" spans="1:19" ht="13.9">
      <c r="A3656" s="6" t="str">
        <f>IF(总支出!A3656="","",总支出!A3656)</f>
        <v/>
      </c>
      <c r="B3656" s="7" t="str">
        <f>IF(总支出!B3656="","",总支出!B3656)</f>
        <v/>
      </c>
      <c r="C3656" s="6" t="str">
        <f t="shared" si="399"/>
        <v/>
      </c>
      <c r="D3656" s="6" t="str">
        <f>IF(总支出!C3656="","",总支出!C3656)</f>
        <v/>
      </c>
      <c r="E3656" s="8" t="str">
        <f>IF(总支出!D3656="","",总支出!D3656)</f>
        <v/>
      </c>
      <c r="F3656" s="6" t="str">
        <f>IF(总支出!E3656="","",总支出!E3656)</f>
        <v/>
      </c>
      <c r="G3656" s="6" t="str">
        <f>IF(总支出!H3656="","",总支出!H3656)</f>
        <v/>
      </c>
      <c r="H3656" s="6" t="str">
        <f>IF(总支出!I3656="","自动",总支出!I3656)</f>
        <v>自动</v>
      </c>
      <c r="I3656" s="6" t="str">
        <f>IF(F3656="","",IFERROR(VLOOKUP(F3656,税费设置!$A$15:$B$27,2,FALSE),"含税不明"))</f>
        <v/>
      </c>
      <c r="J3656" s="6" t="str">
        <f t="shared" si="400"/>
        <v/>
      </c>
      <c r="K3656" s="6" t="str">
        <f>IF(AND(税费设置!$B$5="是",G3656="个人支出",J3656="应税"),"是","否")</f>
        <v>否</v>
      </c>
      <c r="L3656" s="8">
        <f t="shared" si="401"/>
        <v>0</v>
      </c>
      <c r="M3656" s="8">
        <f t="shared" si="402"/>
        <v>0</v>
      </c>
      <c r="N3656" s="8">
        <f t="shared" si="403"/>
        <v>0</v>
      </c>
      <c r="O3656" s="8">
        <f t="shared" si="404"/>
        <v>0</v>
      </c>
      <c r="P3656" s="8">
        <f>IF(K3656&lt;&gt;"是",0,IF(税费设置!$B$6="是",E3656/(1+税费设置!$B$10),E3656))</f>
        <v>0</v>
      </c>
      <c r="Q3656" s="8">
        <f>IF(K3656&lt;&gt;"是",0,P3656*税费设置!$B$8)</f>
        <v>0</v>
      </c>
      <c r="R3656" s="8">
        <f>IF(K3656&lt;&gt;"是",0,P3656*税费设置!$B$9)</f>
        <v>0</v>
      </c>
      <c r="S3656" s="8">
        <f t="shared" si="405"/>
        <v>0</v>
      </c>
    </row>
    <row r="3657" spans="1:19" ht="13.9">
      <c r="A3657" s="6" t="str">
        <f>IF(总支出!A3657="","",总支出!A3657)</f>
        <v/>
      </c>
      <c r="B3657" s="7" t="str">
        <f>IF(总支出!B3657="","",总支出!B3657)</f>
        <v/>
      </c>
      <c r="C3657" s="6" t="str">
        <f t="shared" si="399"/>
        <v/>
      </c>
      <c r="D3657" s="6" t="str">
        <f>IF(总支出!C3657="","",总支出!C3657)</f>
        <v/>
      </c>
      <c r="E3657" s="8" t="str">
        <f>IF(总支出!D3657="","",总支出!D3657)</f>
        <v/>
      </c>
      <c r="F3657" s="6" t="str">
        <f>IF(总支出!E3657="","",总支出!E3657)</f>
        <v/>
      </c>
      <c r="G3657" s="6" t="str">
        <f>IF(总支出!H3657="","",总支出!H3657)</f>
        <v/>
      </c>
      <c r="H3657" s="6" t="str">
        <f>IF(总支出!I3657="","自动",总支出!I3657)</f>
        <v>自动</v>
      </c>
      <c r="I3657" s="6" t="str">
        <f>IF(F3657="","",IFERROR(VLOOKUP(F3657,税费设置!$A$15:$B$27,2,FALSE),"含税不明"))</f>
        <v/>
      </c>
      <c r="J3657" s="6" t="str">
        <f t="shared" si="400"/>
        <v/>
      </c>
      <c r="K3657" s="6" t="str">
        <f>IF(AND(税费设置!$B$5="是",G3657="个人支出",J3657="应税"),"是","否")</f>
        <v>否</v>
      </c>
      <c r="L3657" s="8">
        <f t="shared" si="401"/>
        <v>0</v>
      </c>
      <c r="M3657" s="8">
        <f t="shared" si="402"/>
        <v>0</v>
      </c>
      <c r="N3657" s="8">
        <f t="shared" si="403"/>
        <v>0</v>
      </c>
      <c r="O3657" s="8">
        <f t="shared" si="404"/>
        <v>0</v>
      </c>
      <c r="P3657" s="8">
        <f>IF(K3657&lt;&gt;"是",0,IF(税费设置!$B$6="是",E3657/(1+税费设置!$B$10),E3657))</f>
        <v>0</v>
      </c>
      <c r="Q3657" s="8">
        <f>IF(K3657&lt;&gt;"是",0,P3657*税费设置!$B$8)</f>
        <v>0</v>
      </c>
      <c r="R3657" s="8">
        <f>IF(K3657&lt;&gt;"是",0,P3657*税费设置!$B$9)</f>
        <v>0</v>
      </c>
      <c r="S3657" s="8">
        <f t="shared" si="405"/>
        <v>0</v>
      </c>
    </row>
    <row r="3658" spans="1:19" ht="13.9">
      <c r="A3658" s="6" t="str">
        <f>IF(总支出!A3658="","",总支出!A3658)</f>
        <v/>
      </c>
      <c r="B3658" s="7" t="str">
        <f>IF(总支出!B3658="","",总支出!B3658)</f>
        <v/>
      </c>
      <c r="C3658" s="6" t="str">
        <f t="shared" si="399"/>
        <v/>
      </c>
      <c r="D3658" s="6" t="str">
        <f>IF(总支出!C3658="","",总支出!C3658)</f>
        <v/>
      </c>
      <c r="E3658" s="8" t="str">
        <f>IF(总支出!D3658="","",总支出!D3658)</f>
        <v/>
      </c>
      <c r="F3658" s="6" t="str">
        <f>IF(总支出!E3658="","",总支出!E3658)</f>
        <v/>
      </c>
      <c r="G3658" s="6" t="str">
        <f>IF(总支出!H3658="","",总支出!H3658)</f>
        <v/>
      </c>
      <c r="H3658" s="6" t="str">
        <f>IF(总支出!I3658="","自动",总支出!I3658)</f>
        <v>自动</v>
      </c>
      <c r="I3658" s="6" t="str">
        <f>IF(F3658="","",IFERROR(VLOOKUP(F3658,税费设置!$A$15:$B$27,2,FALSE),"含税不明"))</f>
        <v/>
      </c>
      <c r="J3658" s="6" t="str">
        <f t="shared" si="400"/>
        <v/>
      </c>
      <c r="K3658" s="6" t="str">
        <f>IF(AND(税费设置!$B$5="是",G3658="个人支出",J3658="应税"),"是","否")</f>
        <v>否</v>
      </c>
      <c r="L3658" s="8">
        <f t="shared" si="401"/>
        <v>0</v>
      </c>
      <c r="M3658" s="8">
        <f t="shared" si="402"/>
        <v>0</v>
      </c>
      <c r="N3658" s="8">
        <f t="shared" si="403"/>
        <v>0</v>
      </c>
      <c r="O3658" s="8">
        <f t="shared" si="404"/>
        <v>0</v>
      </c>
      <c r="P3658" s="8">
        <f>IF(K3658&lt;&gt;"是",0,IF(税费设置!$B$6="是",E3658/(1+税费设置!$B$10),E3658))</f>
        <v>0</v>
      </c>
      <c r="Q3658" s="8">
        <f>IF(K3658&lt;&gt;"是",0,P3658*税费设置!$B$8)</f>
        <v>0</v>
      </c>
      <c r="R3658" s="8">
        <f>IF(K3658&lt;&gt;"是",0,P3658*税费设置!$B$9)</f>
        <v>0</v>
      </c>
      <c r="S3658" s="8">
        <f t="shared" si="405"/>
        <v>0</v>
      </c>
    </row>
    <row r="3659" spans="1:19" ht="13.9">
      <c r="A3659" s="6" t="str">
        <f>IF(总支出!A3659="","",总支出!A3659)</f>
        <v/>
      </c>
      <c r="B3659" s="7" t="str">
        <f>IF(总支出!B3659="","",总支出!B3659)</f>
        <v/>
      </c>
      <c r="C3659" s="6" t="str">
        <f t="shared" si="399"/>
        <v/>
      </c>
      <c r="D3659" s="6" t="str">
        <f>IF(总支出!C3659="","",总支出!C3659)</f>
        <v/>
      </c>
      <c r="E3659" s="8" t="str">
        <f>IF(总支出!D3659="","",总支出!D3659)</f>
        <v/>
      </c>
      <c r="F3659" s="6" t="str">
        <f>IF(总支出!E3659="","",总支出!E3659)</f>
        <v/>
      </c>
      <c r="G3659" s="6" t="str">
        <f>IF(总支出!H3659="","",总支出!H3659)</f>
        <v/>
      </c>
      <c r="H3659" s="6" t="str">
        <f>IF(总支出!I3659="","自动",总支出!I3659)</f>
        <v>自动</v>
      </c>
      <c r="I3659" s="6" t="str">
        <f>IF(F3659="","",IFERROR(VLOOKUP(F3659,税费设置!$A$15:$B$27,2,FALSE),"含税不明"))</f>
        <v/>
      </c>
      <c r="J3659" s="6" t="str">
        <f t="shared" si="400"/>
        <v/>
      </c>
      <c r="K3659" s="6" t="str">
        <f>IF(AND(税费设置!$B$5="是",G3659="个人支出",J3659="应税"),"是","否")</f>
        <v>否</v>
      </c>
      <c r="L3659" s="8">
        <f t="shared" si="401"/>
        <v>0</v>
      </c>
      <c r="M3659" s="8">
        <f t="shared" si="402"/>
        <v>0</v>
      </c>
      <c r="N3659" s="8">
        <f t="shared" si="403"/>
        <v>0</v>
      </c>
      <c r="O3659" s="8">
        <f t="shared" si="404"/>
        <v>0</v>
      </c>
      <c r="P3659" s="8">
        <f>IF(K3659&lt;&gt;"是",0,IF(税费设置!$B$6="是",E3659/(1+税费设置!$B$10),E3659))</f>
        <v>0</v>
      </c>
      <c r="Q3659" s="8">
        <f>IF(K3659&lt;&gt;"是",0,P3659*税费设置!$B$8)</f>
        <v>0</v>
      </c>
      <c r="R3659" s="8">
        <f>IF(K3659&lt;&gt;"是",0,P3659*税费设置!$B$9)</f>
        <v>0</v>
      </c>
      <c r="S3659" s="8">
        <f t="shared" si="405"/>
        <v>0</v>
      </c>
    </row>
    <row r="3660" spans="1:19" ht="13.9">
      <c r="A3660" s="6" t="str">
        <f>IF(总支出!A3660="","",总支出!A3660)</f>
        <v/>
      </c>
      <c r="B3660" s="7" t="str">
        <f>IF(总支出!B3660="","",总支出!B3660)</f>
        <v/>
      </c>
      <c r="C3660" s="6" t="str">
        <f t="shared" si="399"/>
        <v/>
      </c>
      <c r="D3660" s="6" t="str">
        <f>IF(总支出!C3660="","",总支出!C3660)</f>
        <v/>
      </c>
      <c r="E3660" s="8" t="str">
        <f>IF(总支出!D3660="","",总支出!D3660)</f>
        <v/>
      </c>
      <c r="F3660" s="6" t="str">
        <f>IF(总支出!E3660="","",总支出!E3660)</f>
        <v/>
      </c>
      <c r="G3660" s="6" t="str">
        <f>IF(总支出!H3660="","",总支出!H3660)</f>
        <v/>
      </c>
      <c r="H3660" s="6" t="str">
        <f>IF(总支出!I3660="","自动",总支出!I3660)</f>
        <v>自动</v>
      </c>
      <c r="I3660" s="6" t="str">
        <f>IF(F3660="","",IFERROR(VLOOKUP(F3660,税费设置!$A$15:$B$27,2,FALSE),"含税不明"))</f>
        <v/>
      </c>
      <c r="J3660" s="6" t="str">
        <f t="shared" si="400"/>
        <v/>
      </c>
      <c r="K3660" s="6" t="str">
        <f>IF(AND(税费设置!$B$5="是",G3660="个人支出",J3660="应税"),"是","否")</f>
        <v>否</v>
      </c>
      <c r="L3660" s="8">
        <f t="shared" si="401"/>
        <v>0</v>
      </c>
      <c r="M3660" s="8">
        <f t="shared" si="402"/>
        <v>0</v>
      </c>
      <c r="N3660" s="8">
        <f t="shared" si="403"/>
        <v>0</v>
      </c>
      <c r="O3660" s="8">
        <f t="shared" si="404"/>
        <v>0</v>
      </c>
      <c r="P3660" s="8">
        <f>IF(K3660&lt;&gt;"是",0,IF(税费设置!$B$6="是",E3660/(1+税费设置!$B$10),E3660))</f>
        <v>0</v>
      </c>
      <c r="Q3660" s="8">
        <f>IF(K3660&lt;&gt;"是",0,P3660*税费设置!$B$8)</f>
        <v>0</v>
      </c>
      <c r="R3660" s="8">
        <f>IF(K3660&lt;&gt;"是",0,P3660*税费设置!$B$9)</f>
        <v>0</v>
      </c>
      <c r="S3660" s="8">
        <f t="shared" si="405"/>
        <v>0</v>
      </c>
    </row>
    <row r="3661" spans="1:19" ht="13.9">
      <c r="A3661" s="6" t="str">
        <f>IF(总支出!A3661="","",总支出!A3661)</f>
        <v/>
      </c>
      <c r="B3661" s="7" t="str">
        <f>IF(总支出!B3661="","",总支出!B3661)</f>
        <v/>
      </c>
      <c r="C3661" s="6" t="str">
        <f t="shared" si="399"/>
        <v/>
      </c>
      <c r="D3661" s="6" t="str">
        <f>IF(总支出!C3661="","",总支出!C3661)</f>
        <v/>
      </c>
      <c r="E3661" s="8" t="str">
        <f>IF(总支出!D3661="","",总支出!D3661)</f>
        <v/>
      </c>
      <c r="F3661" s="6" t="str">
        <f>IF(总支出!E3661="","",总支出!E3661)</f>
        <v/>
      </c>
      <c r="G3661" s="6" t="str">
        <f>IF(总支出!H3661="","",总支出!H3661)</f>
        <v/>
      </c>
      <c r="H3661" s="6" t="str">
        <f>IF(总支出!I3661="","自动",总支出!I3661)</f>
        <v>自动</v>
      </c>
      <c r="I3661" s="6" t="str">
        <f>IF(F3661="","",IFERROR(VLOOKUP(F3661,税费设置!$A$15:$B$27,2,FALSE),"含税不明"))</f>
        <v/>
      </c>
      <c r="J3661" s="6" t="str">
        <f t="shared" si="400"/>
        <v/>
      </c>
      <c r="K3661" s="6" t="str">
        <f>IF(AND(税费设置!$B$5="是",G3661="个人支出",J3661="应税"),"是","否")</f>
        <v>否</v>
      </c>
      <c r="L3661" s="8">
        <f t="shared" si="401"/>
        <v>0</v>
      </c>
      <c r="M3661" s="8">
        <f t="shared" si="402"/>
        <v>0</v>
      </c>
      <c r="N3661" s="8">
        <f t="shared" si="403"/>
        <v>0</v>
      </c>
      <c r="O3661" s="8">
        <f t="shared" si="404"/>
        <v>0</v>
      </c>
      <c r="P3661" s="8">
        <f>IF(K3661&lt;&gt;"是",0,IF(税费设置!$B$6="是",E3661/(1+税费设置!$B$10),E3661))</f>
        <v>0</v>
      </c>
      <c r="Q3661" s="8">
        <f>IF(K3661&lt;&gt;"是",0,P3661*税费设置!$B$8)</f>
        <v>0</v>
      </c>
      <c r="R3661" s="8">
        <f>IF(K3661&lt;&gt;"是",0,P3661*税费设置!$B$9)</f>
        <v>0</v>
      </c>
      <c r="S3661" s="8">
        <f t="shared" si="405"/>
        <v>0</v>
      </c>
    </row>
    <row r="3662" spans="1:19" ht="13.9">
      <c r="A3662" s="6" t="str">
        <f>IF(总支出!A3662="","",总支出!A3662)</f>
        <v/>
      </c>
      <c r="B3662" s="7" t="str">
        <f>IF(总支出!B3662="","",总支出!B3662)</f>
        <v/>
      </c>
      <c r="C3662" s="6" t="str">
        <f t="shared" si="399"/>
        <v/>
      </c>
      <c r="D3662" s="6" t="str">
        <f>IF(总支出!C3662="","",总支出!C3662)</f>
        <v/>
      </c>
      <c r="E3662" s="8" t="str">
        <f>IF(总支出!D3662="","",总支出!D3662)</f>
        <v/>
      </c>
      <c r="F3662" s="6" t="str">
        <f>IF(总支出!E3662="","",总支出!E3662)</f>
        <v/>
      </c>
      <c r="G3662" s="6" t="str">
        <f>IF(总支出!H3662="","",总支出!H3662)</f>
        <v/>
      </c>
      <c r="H3662" s="6" t="str">
        <f>IF(总支出!I3662="","自动",总支出!I3662)</f>
        <v>自动</v>
      </c>
      <c r="I3662" s="6" t="str">
        <f>IF(F3662="","",IFERROR(VLOOKUP(F3662,税费设置!$A$15:$B$27,2,FALSE),"含税不明"))</f>
        <v/>
      </c>
      <c r="J3662" s="6" t="str">
        <f t="shared" si="400"/>
        <v/>
      </c>
      <c r="K3662" s="6" t="str">
        <f>IF(AND(税费设置!$B$5="是",G3662="个人支出",J3662="应税"),"是","否")</f>
        <v>否</v>
      </c>
      <c r="L3662" s="8">
        <f t="shared" si="401"/>
        <v>0</v>
      </c>
      <c r="M3662" s="8">
        <f t="shared" si="402"/>
        <v>0</v>
      </c>
      <c r="N3662" s="8">
        <f t="shared" si="403"/>
        <v>0</v>
      </c>
      <c r="O3662" s="8">
        <f t="shared" si="404"/>
        <v>0</v>
      </c>
      <c r="P3662" s="8">
        <f>IF(K3662&lt;&gt;"是",0,IF(税费设置!$B$6="是",E3662/(1+税费设置!$B$10),E3662))</f>
        <v>0</v>
      </c>
      <c r="Q3662" s="8">
        <f>IF(K3662&lt;&gt;"是",0,P3662*税费设置!$B$8)</f>
        <v>0</v>
      </c>
      <c r="R3662" s="8">
        <f>IF(K3662&lt;&gt;"是",0,P3662*税费设置!$B$9)</f>
        <v>0</v>
      </c>
      <c r="S3662" s="8">
        <f t="shared" si="405"/>
        <v>0</v>
      </c>
    </row>
    <row r="3663" spans="1:19" ht="13.9">
      <c r="A3663" s="6" t="str">
        <f>IF(总支出!A3663="","",总支出!A3663)</f>
        <v/>
      </c>
      <c r="B3663" s="7" t="str">
        <f>IF(总支出!B3663="","",总支出!B3663)</f>
        <v/>
      </c>
      <c r="C3663" s="6" t="str">
        <f t="shared" si="399"/>
        <v/>
      </c>
      <c r="D3663" s="6" t="str">
        <f>IF(总支出!C3663="","",总支出!C3663)</f>
        <v/>
      </c>
      <c r="E3663" s="8" t="str">
        <f>IF(总支出!D3663="","",总支出!D3663)</f>
        <v/>
      </c>
      <c r="F3663" s="6" t="str">
        <f>IF(总支出!E3663="","",总支出!E3663)</f>
        <v/>
      </c>
      <c r="G3663" s="6" t="str">
        <f>IF(总支出!H3663="","",总支出!H3663)</f>
        <v/>
      </c>
      <c r="H3663" s="6" t="str">
        <f>IF(总支出!I3663="","自动",总支出!I3663)</f>
        <v>自动</v>
      </c>
      <c r="I3663" s="6" t="str">
        <f>IF(F3663="","",IFERROR(VLOOKUP(F3663,税费设置!$A$15:$B$27,2,FALSE),"含税不明"))</f>
        <v/>
      </c>
      <c r="J3663" s="6" t="str">
        <f t="shared" si="400"/>
        <v/>
      </c>
      <c r="K3663" s="6" t="str">
        <f>IF(AND(税费设置!$B$5="是",G3663="个人支出",J3663="应税"),"是","否")</f>
        <v>否</v>
      </c>
      <c r="L3663" s="8">
        <f t="shared" si="401"/>
        <v>0</v>
      </c>
      <c r="M3663" s="8">
        <f t="shared" si="402"/>
        <v>0</v>
      </c>
      <c r="N3663" s="8">
        <f t="shared" si="403"/>
        <v>0</v>
      </c>
      <c r="O3663" s="8">
        <f t="shared" si="404"/>
        <v>0</v>
      </c>
      <c r="P3663" s="8">
        <f>IF(K3663&lt;&gt;"是",0,IF(税费设置!$B$6="是",E3663/(1+税费设置!$B$10),E3663))</f>
        <v>0</v>
      </c>
      <c r="Q3663" s="8">
        <f>IF(K3663&lt;&gt;"是",0,P3663*税费设置!$B$8)</f>
        <v>0</v>
      </c>
      <c r="R3663" s="8">
        <f>IF(K3663&lt;&gt;"是",0,P3663*税费设置!$B$9)</f>
        <v>0</v>
      </c>
      <c r="S3663" s="8">
        <f t="shared" si="405"/>
        <v>0</v>
      </c>
    </row>
    <row r="3664" spans="1:19" ht="13.9">
      <c r="A3664" s="6" t="str">
        <f>IF(总支出!A3664="","",总支出!A3664)</f>
        <v/>
      </c>
      <c r="B3664" s="7" t="str">
        <f>IF(总支出!B3664="","",总支出!B3664)</f>
        <v/>
      </c>
      <c r="C3664" s="6" t="str">
        <f t="shared" si="399"/>
        <v/>
      </c>
      <c r="D3664" s="6" t="str">
        <f>IF(总支出!C3664="","",总支出!C3664)</f>
        <v/>
      </c>
      <c r="E3664" s="8" t="str">
        <f>IF(总支出!D3664="","",总支出!D3664)</f>
        <v/>
      </c>
      <c r="F3664" s="6" t="str">
        <f>IF(总支出!E3664="","",总支出!E3664)</f>
        <v/>
      </c>
      <c r="G3664" s="6" t="str">
        <f>IF(总支出!H3664="","",总支出!H3664)</f>
        <v/>
      </c>
      <c r="H3664" s="6" t="str">
        <f>IF(总支出!I3664="","自动",总支出!I3664)</f>
        <v>自动</v>
      </c>
      <c r="I3664" s="6" t="str">
        <f>IF(F3664="","",IFERROR(VLOOKUP(F3664,税费设置!$A$15:$B$27,2,FALSE),"含税不明"))</f>
        <v/>
      </c>
      <c r="J3664" s="6" t="str">
        <f t="shared" si="400"/>
        <v/>
      </c>
      <c r="K3664" s="6" t="str">
        <f>IF(AND(税费设置!$B$5="是",G3664="个人支出",J3664="应税"),"是","否")</f>
        <v>否</v>
      </c>
      <c r="L3664" s="8">
        <f t="shared" si="401"/>
        <v>0</v>
      </c>
      <c r="M3664" s="8">
        <f t="shared" si="402"/>
        <v>0</v>
      </c>
      <c r="N3664" s="8">
        <f t="shared" si="403"/>
        <v>0</v>
      </c>
      <c r="O3664" s="8">
        <f t="shared" si="404"/>
        <v>0</v>
      </c>
      <c r="P3664" s="8">
        <f>IF(K3664&lt;&gt;"是",0,IF(税费设置!$B$6="是",E3664/(1+税费设置!$B$10),E3664))</f>
        <v>0</v>
      </c>
      <c r="Q3664" s="8">
        <f>IF(K3664&lt;&gt;"是",0,P3664*税费设置!$B$8)</f>
        <v>0</v>
      </c>
      <c r="R3664" s="8">
        <f>IF(K3664&lt;&gt;"是",0,P3664*税费设置!$B$9)</f>
        <v>0</v>
      </c>
      <c r="S3664" s="8">
        <f t="shared" si="405"/>
        <v>0</v>
      </c>
    </row>
    <row r="3665" spans="1:19" ht="13.9">
      <c r="A3665" s="6" t="str">
        <f>IF(总支出!A3665="","",总支出!A3665)</f>
        <v/>
      </c>
      <c r="B3665" s="7" t="str">
        <f>IF(总支出!B3665="","",总支出!B3665)</f>
        <v/>
      </c>
      <c r="C3665" s="6" t="str">
        <f t="shared" si="399"/>
        <v/>
      </c>
      <c r="D3665" s="6" t="str">
        <f>IF(总支出!C3665="","",总支出!C3665)</f>
        <v/>
      </c>
      <c r="E3665" s="8" t="str">
        <f>IF(总支出!D3665="","",总支出!D3665)</f>
        <v/>
      </c>
      <c r="F3665" s="6" t="str">
        <f>IF(总支出!E3665="","",总支出!E3665)</f>
        <v/>
      </c>
      <c r="G3665" s="6" t="str">
        <f>IF(总支出!H3665="","",总支出!H3665)</f>
        <v/>
      </c>
      <c r="H3665" s="6" t="str">
        <f>IF(总支出!I3665="","自动",总支出!I3665)</f>
        <v>自动</v>
      </c>
      <c r="I3665" s="6" t="str">
        <f>IF(F3665="","",IFERROR(VLOOKUP(F3665,税费设置!$A$15:$B$27,2,FALSE),"含税不明"))</f>
        <v/>
      </c>
      <c r="J3665" s="6" t="str">
        <f t="shared" si="400"/>
        <v/>
      </c>
      <c r="K3665" s="6" t="str">
        <f>IF(AND(税费设置!$B$5="是",G3665="个人支出",J3665="应税"),"是","否")</f>
        <v>否</v>
      </c>
      <c r="L3665" s="8">
        <f t="shared" si="401"/>
        <v>0</v>
      </c>
      <c r="M3665" s="8">
        <f t="shared" si="402"/>
        <v>0</v>
      </c>
      <c r="N3665" s="8">
        <f t="shared" si="403"/>
        <v>0</v>
      </c>
      <c r="O3665" s="8">
        <f t="shared" si="404"/>
        <v>0</v>
      </c>
      <c r="P3665" s="8">
        <f>IF(K3665&lt;&gt;"是",0,IF(税费设置!$B$6="是",E3665/(1+税费设置!$B$10),E3665))</f>
        <v>0</v>
      </c>
      <c r="Q3665" s="8">
        <f>IF(K3665&lt;&gt;"是",0,P3665*税费设置!$B$8)</f>
        <v>0</v>
      </c>
      <c r="R3665" s="8">
        <f>IF(K3665&lt;&gt;"是",0,P3665*税费设置!$B$9)</f>
        <v>0</v>
      </c>
      <c r="S3665" s="8">
        <f t="shared" si="405"/>
        <v>0</v>
      </c>
    </row>
    <row r="3666" spans="1:19" ht="13.9">
      <c r="A3666" s="6" t="str">
        <f>IF(总支出!A3666="","",总支出!A3666)</f>
        <v/>
      </c>
      <c r="B3666" s="7" t="str">
        <f>IF(总支出!B3666="","",总支出!B3666)</f>
        <v/>
      </c>
      <c r="C3666" s="6" t="str">
        <f t="shared" si="399"/>
        <v/>
      </c>
      <c r="D3666" s="6" t="str">
        <f>IF(总支出!C3666="","",总支出!C3666)</f>
        <v/>
      </c>
      <c r="E3666" s="8" t="str">
        <f>IF(总支出!D3666="","",总支出!D3666)</f>
        <v/>
      </c>
      <c r="F3666" s="6" t="str">
        <f>IF(总支出!E3666="","",总支出!E3666)</f>
        <v/>
      </c>
      <c r="G3666" s="6" t="str">
        <f>IF(总支出!H3666="","",总支出!H3666)</f>
        <v/>
      </c>
      <c r="H3666" s="6" t="str">
        <f>IF(总支出!I3666="","自动",总支出!I3666)</f>
        <v>自动</v>
      </c>
      <c r="I3666" s="6" t="str">
        <f>IF(F3666="","",IFERROR(VLOOKUP(F3666,税费设置!$A$15:$B$27,2,FALSE),"含税不明"))</f>
        <v/>
      </c>
      <c r="J3666" s="6" t="str">
        <f t="shared" si="400"/>
        <v/>
      </c>
      <c r="K3666" s="6" t="str">
        <f>IF(AND(税费设置!$B$5="是",G3666="个人支出",J3666="应税"),"是","否")</f>
        <v>否</v>
      </c>
      <c r="L3666" s="8">
        <f t="shared" si="401"/>
        <v>0</v>
      </c>
      <c r="M3666" s="8">
        <f t="shared" si="402"/>
        <v>0</v>
      </c>
      <c r="N3666" s="8">
        <f t="shared" si="403"/>
        <v>0</v>
      </c>
      <c r="O3666" s="8">
        <f t="shared" si="404"/>
        <v>0</v>
      </c>
      <c r="P3666" s="8">
        <f>IF(K3666&lt;&gt;"是",0,IF(税费设置!$B$6="是",E3666/(1+税费设置!$B$10),E3666))</f>
        <v>0</v>
      </c>
      <c r="Q3666" s="8">
        <f>IF(K3666&lt;&gt;"是",0,P3666*税费设置!$B$8)</f>
        <v>0</v>
      </c>
      <c r="R3666" s="8">
        <f>IF(K3666&lt;&gt;"是",0,P3666*税费设置!$B$9)</f>
        <v>0</v>
      </c>
      <c r="S3666" s="8">
        <f t="shared" si="405"/>
        <v>0</v>
      </c>
    </row>
    <row r="3667" spans="1:19" ht="13.9">
      <c r="A3667" s="6" t="str">
        <f>IF(总支出!A3667="","",总支出!A3667)</f>
        <v/>
      </c>
      <c r="B3667" s="7" t="str">
        <f>IF(总支出!B3667="","",总支出!B3667)</f>
        <v/>
      </c>
      <c r="C3667" s="6" t="str">
        <f t="shared" si="399"/>
        <v/>
      </c>
      <c r="D3667" s="6" t="str">
        <f>IF(总支出!C3667="","",总支出!C3667)</f>
        <v/>
      </c>
      <c r="E3667" s="8" t="str">
        <f>IF(总支出!D3667="","",总支出!D3667)</f>
        <v/>
      </c>
      <c r="F3667" s="6" t="str">
        <f>IF(总支出!E3667="","",总支出!E3667)</f>
        <v/>
      </c>
      <c r="G3667" s="6" t="str">
        <f>IF(总支出!H3667="","",总支出!H3667)</f>
        <v/>
      </c>
      <c r="H3667" s="6" t="str">
        <f>IF(总支出!I3667="","自动",总支出!I3667)</f>
        <v>自动</v>
      </c>
      <c r="I3667" s="6" t="str">
        <f>IF(F3667="","",IFERROR(VLOOKUP(F3667,税费设置!$A$15:$B$27,2,FALSE),"含税不明"))</f>
        <v/>
      </c>
      <c r="J3667" s="6" t="str">
        <f t="shared" si="400"/>
        <v/>
      </c>
      <c r="K3667" s="6" t="str">
        <f>IF(AND(税费设置!$B$5="是",G3667="个人支出",J3667="应税"),"是","否")</f>
        <v>否</v>
      </c>
      <c r="L3667" s="8">
        <f t="shared" si="401"/>
        <v>0</v>
      </c>
      <c r="M3667" s="8">
        <f t="shared" si="402"/>
        <v>0</v>
      </c>
      <c r="N3667" s="8">
        <f t="shared" si="403"/>
        <v>0</v>
      </c>
      <c r="O3667" s="8">
        <f t="shared" si="404"/>
        <v>0</v>
      </c>
      <c r="P3667" s="8">
        <f>IF(K3667&lt;&gt;"是",0,IF(税费设置!$B$6="是",E3667/(1+税费设置!$B$10),E3667))</f>
        <v>0</v>
      </c>
      <c r="Q3667" s="8">
        <f>IF(K3667&lt;&gt;"是",0,P3667*税费设置!$B$8)</f>
        <v>0</v>
      </c>
      <c r="R3667" s="8">
        <f>IF(K3667&lt;&gt;"是",0,P3667*税费设置!$B$9)</f>
        <v>0</v>
      </c>
      <c r="S3667" s="8">
        <f t="shared" si="405"/>
        <v>0</v>
      </c>
    </row>
    <row r="3668" spans="1:19" ht="13.9">
      <c r="A3668" s="6" t="str">
        <f>IF(总支出!A3668="","",总支出!A3668)</f>
        <v/>
      </c>
      <c r="B3668" s="7" t="str">
        <f>IF(总支出!B3668="","",总支出!B3668)</f>
        <v/>
      </c>
      <c r="C3668" s="6" t="str">
        <f t="shared" si="399"/>
        <v/>
      </c>
      <c r="D3668" s="6" t="str">
        <f>IF(总支出!C3668="","",总支出!C3668)</f>
        <v/>
      </c>
      <c r="E3668" s="8" t="str">
        <f>IF(总支出!D3668="","",总支出!D3668)</f>
        <v/>
      </c>
      <c r="F3668" s="6" t="str">
        <f>IF(总支出!E3668="","",总支出!E3668)</f>
        <v/>
      </c>
      <c r="G3668" s="6" t="str">
        <f>IF(总支出!H3668="","",总支出!H3668)</f>
        <v/>
      </c>
      <c r="H3668" s="6" t="str">
        <f>IF(总支出!I3668="","自动",总支出!I3668)</f>
        <v>自动</v>
      </c>
      <c r="I3668" s="6" t="str">
        <f>IF(F3668="","",IFERROR(VLOOKUP(F3668,税费设置!$A$15:$B$27,2,FALSE),"含税不明"))</f>
        <v/>
      </c>
      <c r="J3668" s="6" t="str">
        <f t="shared" si="400"/>
        <v/>
      </c>
      <c r="K3668" s="6" t="str">
        <f>IF(AND(税费设置!$B$5="是",G3668="个人支出",J3668="应税"),"是","否")</f>
        <v>否</v>
      </c>
      <c r="L3668" s="8">
        <f t="shared" si="401"/>
        <v>0</v>
      </c>
      <c r="M3668" s="8">
        <f t="shared" si="402"/>
        <v>0</v>
      </c>
      <c r="N3668" s="8">
        <f t="shared" si="403"/>
        <v>0</v>
      </c>
      <c r="O3668" s="8">
        <f t="shared" si="404"/>
        <v>0</v>
      </c>
      <c r="P3668" s="8">
        <f>IF(K3668&lt;&gt;"是",0,IF(税费设置!$B$6="是",E3668/(1+税费设置!$B$10),E3668))</f>
        <v>0</v>
      </c>
      <c r="Q3668" s="8">
        <f>IF(K3668&lt;&gt;"是",0,P3668*税费设置!$B$8)</f>
        <v>0</v>
      </c>
      <c r="R3668" s="8">
        <f>IF(K3668&lt;&gt;"是",0,P3668*税费设置!$B$9)</f>
        <v>0</v>
      </c>
      <c r="S3668" s="8">
        <f t="shared" si="405"/>
        <v>0</v>
      </c>
    </row>
    <row r="3669" spans="1:19" ht="13.9">
      <c r="A3669" s="6" t="str">
        <f>IF(总支出!A3669="","",总支出!A3669)</f>
        <v/>
      </c>
      <c r="B3669" s="7" t="str">
        <f>IF(总支出!B3669="","",总支出!B3669)</f>
        <v/>
      </c>
      <c r="C3669" s="6" t="str">
        <f t="shared" si="399"/>
        <v/>
      </c>
      <c r="D3669" s="6" t="str">
        <f>IF(总支出!C3669="","",总支出!C3669)</f>
        <v/>
      </c>
      <c r="E3669" s="8" t="str">
        <f>IF(总支出!D3669="","",总支出!D3669)</f>
        <v/>
      </c>
      <c r="F3669" s="6" t="str">
        <f>IF(总支出!E3669="","",总支出!E3669)</f>
        <v/>
      </c>
      <c r="G3669" s="6" t="str">
        <f>IF(总支出!H3669="","",总支出!H3669)</f>
        <v/>
      </c>
      <c r="H3669" s="6" t="str">
        <f>IF(总支出!I3669="","自动",总支出!I3669)</f>
        <v>自动</v>
      </c>
      <c r="I3669" s="6" t="str">
        <f>IF(F3669="","",IFERROR(VLOOKUP(F3669,税费设置!$A$15:$B$27,2,FALSE),"含税不明"))</f>
        <v/>
      </c>
      <c r="J3669" s="6" t="str">
        <f t="shared" si="400"/>
        <v/>
      </c>
      <c r="K3669" s="6" t="str">
        <f>IF(AND(税费设置!$B$5="是",G3669="个人支出",J3669="应税"),"是","否")</f>
        <v>否</v>
      </c>
      <c r="L3669" s="8">
        <f t="shared" si="401"/>
        <v>0</v>
      </c>
      <c r="M3669" s="8">
        <f t="shared" si="402"/>
        <v>0</v>
      </c>
      <c r="N3669" s="8">
        <f t="shared" si="403"/>
        <v>0</v>
      </c>
      <c r="O3669" s="8">
        <f t="shared" si="404"/>
        <v>0</v>
      </c>
      <c r="P3669" s="8">
        <f>IF(K3669&lt;&gt;"是",0,IF(税费设置!$B$6="是",E3669/(1+税费设置!$B$10),E3669))</f>
        <v>0</v>
      </c>
      <c r="Q3669" s="8">
        <f>IF(K3669&lt;&gt;"是",0,P3669*税费设置!$B$8)</f>
        <v>0</v>
      </c>
      <c r="R3669" s="8">
        <f>IF(K3669&lt;&gt;"是",0,P3669*税费设置!$B$9)</f>
        <v>0</v>
      </c>
      <c r="S3669" s="8">
        <f t="shared" si="405"/>
        <v>0</v>
      </c>
    </row>
    <row r="3670" spans="1:19" ht="13.9">
      <c r="A3670" s="6" t="str">
        <f>IF(总支出!A3670="","",总支出!A3670)</f>
        <v/>
      </c>
      <c r="B3670" s="7" t="str">
        <f>IF(总支出!B3670="","",总支出!B3670)</f>
        <v/>
      </c>
      <c r="C3670" s="6" t="str">
        <f t="shared" si="399"/>
        <v/>
      </c>
      <c r="D3670" s="6" t="str">
        <f>IF(总支出!C3670="","",总支出!C3670)</f>
        <v/>
      </c>
      <c r="E3670" s="8" t="str">
        <f>IF(总支出!D3670="","",总支出!D3670)</f>
        <v/>
      </c>
      <c r="F3670" s="6" t="str">
        <f>IF(总支出!E3670="","",总支出!E3670)</f>
        <v/>
      </c>
      <c r="G3670" s="6" t="str">
        <f>IF(总支出!H3670="","",总支出!H3670)</f>
        <v/>
      </c>
      <c r="H3670" s="6" t="str">
        <f>IF(总支出!I3670="","自动",总支出!I3670)</f>
        <v>自动</v>
      </c>
      <c r="I3670" s="6" t="str">
        <f>IF(F3670="","",IFERROR(VLOOKUP(F3670,税费设置!$A$15:$B$27,2,FALSE),"含税不明"))</f>
        <v/>
      </c>
      <c r="J3670" s="6" t="str">
        <f t="shared" si="400"/>
        <v/>
      </c>
      <c r="K3670" s="6" t="str">
        <f>IF(AND(税费设置!$B$5="是",G3670="个人支出",J3670="应税"),"是","否")</f>
        <v>否</v>
      </c>
      <c r="L3670" s="8">
        <f t="shared" si="401"/>
        <v>0</v>
      </c>
      <c r="M3670" s="8">
        <f t="shared" si="402"/>
        <v>0</v>
      </c>
      <c r="N3670" s="8">
        <f t="shared" si="403"/>
        <v>0</v>
      </c>
      <c r="O3670" s="8">
        <f t="shared" si="404"/>
        <v>0</v>
      </c>
      <c r="P3670" s="8">
        <f>IF(K3670&lt;&gt;"是",0,IF(税费设置!$B$6="是",E3670/(1+税费设置!$B$10),E3670))</f>
        <v>0</v>
      </c>
      <c r="Q3670" s="8">
        <f>IF(K3670&lt;&gt;"是",0,P3670*税费设置!$B$8)</f>
        <v>0</v>
      </c>
      <c r="R3670" s="8">
        <f>IF(K3670&lt;&gt;"是",0,P3670*税费设置!$B$9)</f>
        <v>0</v>
      </c>
      <c r="S3670" s="8">
        <f t="shared" si="405"/>
        <v>0</v>
      </c>
    </row>
    <row r="3671" spans="1:19" ht="13.9">
      <c r="A3671" s="6" t="str">
        <f>IF(总支出!A3671="","",总支出!A3671)</f>
        <v/>
      </c>
      <c r="B3671" s="7" t="str">
        <f>IF(总支出!B3671="","",总支出!B3671)</f>
        <v/>
      </c>
      <c r="C3671" s="6" t="str">
        <f t="shared" si="399"/>
        <v/>
      </c>
      <c r="D3671" s="6" t="str">
        <f>IF(总支出!C3671="","",总支出!C3671)</f>
        <v/>
      </c>
      <c r="E3671" s="8" t="str">
        <f>IF(总支出!D3671="","",总支出!D3671)</f>
        <v/>
      </c>
      <c r="F3671" s="6" t="str">
        <f>IF(总支出!E3671="","",总支出!E3671)</f>
        <v/>
      </c>
      <c r="G3671" s="6" t="str">
        <f>IF(总支出!H3671="","",总支出!H3671)</f>
        <v/>
      </c>
      <c r="H3671" s="6" t="str">
        <f>IF(总支出!I3671="","自动",总支出!I3671)</f>
        <v>自动</v>
      </c>
      <c r="I3671" s="6" t="str">
        <f>IF(F3671="","",IFERROR(VLOOKUP(F3671,税费设置!$A$15:$B$27,2,FALSE),"含税不明"))</f>
        <v/>
      </c>
      <c r="J3671" s="6" t="str">
        <f t="shared" si="400"/>
        <v/>
      </c>
      <c r="K3671" s="6" t="str">
        <f>IF(AND(税费设置!$B$5="是",G3671="个人支出",J3671="应税"),"是","否")</f>
        <v>否</v>
      </c>
      <c r="L3671" s="8">
        <f t="shared" si="401"/>
        <v>0</v>
      </c>
      <c r="M3671" s="8">
        <f t="shared" si="402"/>
        <v>0</v>
      </c>
      <c r="N3671" s="8">
        <f t="shared" si="403"/>
        <v>0</v>
      </c>
      <c r="O3671" s="8">
        <f t="shared" si="404"/>
        <v>0</v>
      </c>
      <c r="P3671" s="8">
        <f>IF(K3671&lt;&gt;"是",0,IF(税费设置!$B$6="是",E3671/(1+税费设置!$B$10),E3671))</f>
        <v>0</v>
      </c>
      <c r="Q3671" s="8">
        <f>IF(K3671&lt;&gt;"是",0,P3671*税费设置!$B$8)</f>
        <v>0</v>
      </c>
      <c r="R3671" s="8">
        <f>IF(K3671&lt;&gt;"是",0,P3671*税费设置!$B$9)</f>
        <v>0</v>
      </c>
      <c r="S3671" s="8">
        <f t="shared" si="405"/>
        <v>0</v>
      </c>
    </row>
    <row r="3672" spans="1:19" ht="13.9">
      <c r="A3672" s="6" t="str">
        <f>IF(总支出!A3672="","",总支出!A3672)</f>
        <v/>
      </c>
      <c r="B3672" s="7" t="str">
        <f>IF(总支出!B3672="","",总支出!B3672)</f>
        <v/>
      </c>
      <c r="C3672" s="6" t="str">
        <f t="shared" si="399"/>
        <v/>
      </c>
      <c r="D3672" s="6" t="str">
        <f>IF(总支出!C3672="","",总支出!C3672)</f>
        <v/>
      </c>
      <c r="E3672" s="8" t="str">
        <f>IF(总支出!D3672="","",总支出!D3672)</f>
        <v/>
      </c>
      <c r="F3672" s="6" t="str">
        <f>IF(总支出!E3672="","",总支出!E3672)</f>
        <v/>
      </c>
      <c r="G3672" s="6" t="str">
        <f>IF(总支出!H3672="","",总支出!H3672)</f>
        <v/>
      </c>
      <c r="H3672" s="6" t="str">
        <f>IF(总支出!I3672="","自动",总支出!I3672)</f>
        <v>自动</v>
      </c>
      <c r="I3672" s="6" t="str">
        <f>IF(F3672="","",IFERROR(VLOOKUP(F3672,税费设置!$A$15:$B$27,2,FALSE),"含税不明"))</f>
        <v/>
      </c>
      <c r="J3672" s="6" t="str">
        <f t="shared" si="400"/>
        <v/>
      </c>
      <c r="K3672" s="6" t="str">
        <f>IF(AND(税费设置!$B$5="是",G3672="个人支出",J3672="应税"),"是","否")</f>
        <v>否</v>
      </c>
      <c r="L3672" s="8">
        <f t="shared" si="401"/>
        <v>0</v>
      </c>
      <c r="M3672" s="8">
        <f t="shared" si="402"/>
        <v>0</v>
      </c>
      <c r="N3672" s="8">
        <f t="shared" si="403"/>
        <v>0</v>
      </c>
      <c r="O3672" s="8">
        <f t="shared" si="404"/>
        <v>0</v>
      </c>
      <c r="P3672" s="8">
        <f>IF(K3672&lt;&gt;"是",0,IF(税费设置!$B$6="是",E3672/(1+税费设置!$B$10),E3672))</f>
        <v>0</v>
      </c>
      <c r="Q3672" s="8">
        <f>IF(K3672&lt;&gt;"是",0,P3672*税费设置!$B$8)</f>
        <v>0</v>
      </c>
      <c r="R3672" s="8">
        <f>IF(K3672&lt;&gt;"是",0,P3672*税费设置!$B$9)</f>
        <v>0</v>
      </c>
      <c r="S3672" s="8">
        <f t="shared" si="405"/>
        <v>0</v>
      </c>
    </row>
    <row r="3673" spans="1:19" ht="13.9">
      <c r="A3673" s="6" t="str">
        <f>IF(总支出!A3673="","",总支出!A3673)</f>
        <v/>
      </c>
      <c r="B3673" s="7" t="str">
        <f>IF(总支出!B3673="","",总支出!B3673)</f>
        <v/>
      </c>
      <c r="C3673" s="6" t="str">
        <f t="shared" si="399"/>
        <v/>
      </c>
      <c r="D3673" s="6" t="str">
        <f>IF(总支出!C3673="","",总支出!C3673)</f>
        <v/>
      </c>
      <c r="E3673" s="8" t="str">
        <f>IF(总支出!D3673="","",总支出!D3673)</f>
        <v/>
      </c>
      <c r="F3673" s="6" t="str">
        <f>IF(总支出!E3673="","",总支出!E3673)</f>
        <v/>
      </c>
      <c r="G3673" s="6" t="str">
        <f>IF(总支出!H3673="","",总支出!H3673)</f>
        <v/>
      </c>
      <c r="H3673" s="6" t="str">
        <f>IF(总支出!I3673="","自动",总支出!I3673)</f>
        <v>自动</v>
      </c>
      <c r="I3673" s="6" t="str">
        <f>IF(F3673="","",IFERROR(VLOOKUP(F3673,税费设置!$A$15:$B$27,2,FALSE),"含税不明"))</f>
        <v/>
      </c>
      <c r="J3673" s="6" t="str">
        <f t="shared" si="400"/>
        <v/>
      </c>
      <c r="K3673" s="6" t="str">
        <f>IF(AND(税费设置!$B$5="是",G3673="个人支出",J3673="应税"),"是","否")</f>
        <v>否</v>
      </c>
      <c r="L3673" s="8">
        <f t="shared" si="401"/>
        <v>0</v>
      </c>
      <c r="M3673" s="8">
        <f t="shared" si="402"/>
        <v>0</v>
      </c>
      <c r="N3673" s="8">
        <f t="shared" si="403"/>
        <v>0</v>
      </c>
      <c r="O3673" s="8">
        <f t="shared" si="404"/>
        <v>0</v>
      </c>
      <c r="P3673" s="8">
        <f>IF(K3673&lt;&gt;"是",0,IF(税费设置!$B$6="是",E3673/(1+税费设置!$B$10),E3673))</f>
        <v>0</v>
      </c>
      <c r="Q3673" s="8">
        <f>IF(K3673&lt;&gt;"是",0,P3673*税费设置!$B$8)</f>
        <v>0</v>
      </c>
      <c r="R3673" s="8">
        <f>IF(K3673&lt;&gt;"是",0,P3673*税费设置!$B$9)</f>
        <v>0</v>
      </c>
      <c r="S3673" s="8">
        <f t="shared" si="405"/>
        <v>0</v>
      </c>
    </row>
    <row r="3674" spans="1:19" ht="13.9">
      <c r="A3674" s="6" t="str">
        <f>IF(总支出!A3674="","",总支出!A3674)</f>
        <v/>
      </c>
      <c r="B3674" s="7" t="str">
        <f>IF(总支出!B3674="","",总支出!B3674)</f>
        <v/>
      </c>
      <c r="C3674" s="6" t="str">
        <f t="shared" si="399"/>
        <v/>
      </c>
      <c r="D3674" s="6" t="str">
        <f>IF(总支出!C3674="","",总支出!C3674)</f>
        <v/>
      </c>
      <c r="E3674" s="8" t="str">
        <f>IF(总支出!D3674="","",总支出!D3674)</f>
        <v/>
      </c>
      <c r="F3674" s="6" t="str">
        <f>IF(总支出!E3674="","",总支出!E3674)</f>
        <v/>
      </c>
      <c r="G3674" s="6" t="str">
        <f>IF(总支出!H3674="","",总支出!H3674)</f>
        <v/>
      </c>
      <c r="H3674" s="6" t="str">
        <f>IF(总支出!I3674="","自动",总支出!I3674)</f>
        <v>自动</v>
      </c>
      <c r="I3674" s="6" t="str">
        <f>IF(F3674="","",IFERROR(VLOOKUP(F3674,税费设置!$A$15:$B$27,2,FALSE),"含税不明"))</f>
        <v/>
      </c>
      <c r="J3674" s="6" t="str">
        <f t="shared" si="400"/>
        <v/>
      </c>
      <c r="K3674" s="6" t="str">
        <f>IF(AND(税费设置!$B$5="是",G3674="个人支出",J3674="应税"),"是","否")</f>
        <v>否</v>
      </c>
      <c r="L3674" s="8">
        <f t="shared" si="401"/>
        <v>0</v>
      </c>
      <c r="M3674" s="8">
        <f t="shared" si="402"/>
        <v>0</v>
      </c>
      <c r="N3674" s="8">
        <f t="shared" si="403"/>
        <v>0</v>
      </c>
      <c r="O3674" s="8">
        <f t="shared" si="404"/>
        <v>0</v>
      </c>
      <c r="P3674" s="8">
        <f>IF(K3674&lt;&gt;"是",0,IF(税费设置!$B$6="是",E3674/(1+税费设置!$B$10),E3674))</f>
        <v>0</v>
      </c>
      <c r="Q3674" s="8">
        <f>IF(K3674&lt;&gt;"是",0,P3674*税费设置!$B$8)</f>
        <v>0</v>
      </c>
      <c r="R3674" s="8">
        <f>IF(K3674&lt;&gt;"是",0,P3674*税费设置!$B$9)</f>
        <v>0</v>
      </c>
      <c r="S3674" s="8">
        <f t="shared" si="405"/>
        <v>0</v>
      </c>
    </row>
    <row r="3675" spans="1:19" ht="13.9">
      <c r="A3675" s="6" t="str">
        <f>IF(总支出!A3675="","",总支出!A3675)</f>
        <v/>
      </c>
      <c r="B3675" s="7" t="str">
        <f>IF(总支出!B3675="","",总支出!B3675)</f>
        <v/>
      </c>
      <c r="C3675" s="6" t="str">
        <f t="shared" si="399"/>
        <v/>
      </c>
      <c r="D3675" s="6" t="str">
        <f>IF(总支出!C3675="","",总支出!C3675)</f>
        <v/>
      </c>
      <c r="E3675" s="8" t="str">
        <f>IF(总支出!D3675="","",总支出!D3675)</f>
        <v/>
      </c>
      <c r="F3675" s="6" t="str">
        <f>IF(总支出!E3675="","",总支出!E3675)</f>
        <v/>
      </c>
      <c r="G3675" s="6" t="str">
        <f>IF(总支出!H3675="","",总支出!H3675)</f>
        <v/>
      </c>
      <c r="H3675" s="6" t="str">
        <f>IF(总支出!I3675="","自动",总支出!I3675)</f>
        <v>自动</v>
      </c>
      <c r="I3675" s="6" t="str">
        <f>IF(F3675="","",IFERROR(VLOOKUP(F3675,税费设置!$A$15:$B$27,2,FALSE),"含税不明"))</f>
        <v/>
      </c>
      <c r="J3675" s="6" t="str">
        <f t="shared" si="400"/>
        <v/>
      </c>
      <c r="K3675" s="6" t="str">
        <f>IF(AND(税费设置!$B$5="是",G3675="个人支出",J3675="应税"),"是","否")</f>
        <v>否</v>
      </c>
      <c r="L3675" s="8">
        <f t="shared" si="401"/>
        <v>0</v>
      </c>
      <c r="M3675" s="8">
        <f t="shared" si="402"/>
        <v>0</v>
      </c>
      <c r="N3675" s="8">
        <f t="shared" si="403"/>
        <v>0</v>
      </c>
      <c r="O3675" s="8">
        <f t="shared" si="404"/>
        <v>0</v>
      </c>
      <c r="P3675" s="8">
        <f>IF(K3675&lt;&gt;"是",0,IF(税费设置!$B$6="是",E3675/(1+税费设置!$B$10),E3675))</f>
        <v>0</v>
      </c>
      <c r="Q3675" s="8">
        <f>IF(K3675&lt;&gt;"是",0,P3675*税费设置!$B$8)</f>
        <v>0</v>
      </c>
      <c r="R3675" s="8">
        <f>IF(K3675&lt;&gt;"是",0,P3675*税费设置!$B$9)</f>
        <v>0</v>
      </c>
      <c r="S3675" s="8">
        <f t="shared" si="405"/>
        <v>0</v>
      </c>
    </row>
    <row r="3676" spans="1:19" ht="13.9">
      <c r="A3676" s="6" t="str">
        <f>IF(总支出!A3676="","",总支出!A3676)</f>
        <v/>
      </c>
      <c r="B3676" s="7" t="str">
        <f>IF(总支出!B3676="","",总支出!B3676)</f>
        <v/>
      </c>
      <c r="C3676" s="6" t="str">
        <f t="shared" si="399"/>
        <v/>
      </c>
      <c r="D3676" s="6" t="str">
        <f>IF(总支出!C3676="","",总支出!C3676)</f>
        <v/>
      </c>
      <c r="E3676" s="8" t="str">
        <f>IF(总支出!D3676="","",总支出!D3676)</f>
        <v/>
      </c>
      <c r="F3676" s="6" t="str">
        <f>IF(总支出!E3676="","",总支出!E3676)</f>
        <v/>
      </c>
      <c r="G3676" s="6" t="str">
        <f>IF(总支出!H3676="","",总支出!H3676)</f>
        <v/>
      </c>
      <c r="H3676" s="6" t="str">
        <f>IF(总支出!I3676="","自动",总支出!I3676)</f>
        <v>自动</v>
      </c>
      <c r="I3676" s="6" t="str">
        <f>IF(F3676="","",IFERROR(VLOOKUP(F3676,税费设置!$A$15:$B$27,2,FALSE),"含税不明"))</f>
        <v/>
      </c>
      <c r="J3676" s="6" t="str">
        <f t="shared" si="400"/>
        <v/>
      </c>
      <c r="K3676" s="6" t="str">
        <f>IF(AND(税费设置!$B$5="是",G3676="个人支出",J3676="应税"),"是","否")</f>
        <v>否</v>
      </c>
      <c r="L3676" s="8">
        <f t="shared" si="401"/>
        <v>0</v>
      </c>
      <c r="M3676" s="8">
        <f t="shared" si="402"/>
        <v>0</v>
      </c>
      <c r="N3676" s="8">
        <f t="shared" si="403"/>
        <v>0</v>
      </c>
      <c r="O3676" s="8">
        <f t="shared" si="404"/>
        <v>0</v>
      </c>
      <c r="P3676" s="8">
        <f>IF(K3676&lt;&gt;"是",0,IF(税费设置!$B$6="是",E3676/(1+税费设置!$B$10),E3676))</f>
        <v>0</v>
      </c>
      <c r="Q3676" s="8">
        <f>IF(K3676&lt;&gt;"是",0,P3676*税费设置!$B$8)</f>
        <v>0</v>
      </c>
      <c r="R3676" s="8">
        <f>IF(K3676&lt;&gt;"是",0,P3676*税费设置!$B$9)</f>
        <v>0</v>
      </c>
      <c r="S3676" s="8">
        <f t="shared" si="405"/>
        <v>0</v>
      </c>
    </row>
    <row r="3677" spans="1:19" ht="13.9">
      <c r="A3677" s="6" t="str">
        <f>IF(总支出!A3677="","",总支出!A3677)</f>
        <v/>
      </c>
      <c r="B3677" s="7" t="str">
        <f>IF(总支出!B3677="","",总支出!B3677)</f>
        <v/>
      </c>
      <c r="C3677" s="6" t="str">
        <f t="shared" si="399"/>
        <v/>
      </c>
      <c r="D3677" s="6" t="str">
        <f>IF(总支出!C3677="","",总支出!C3677)</f>
        <v/>
      </c>
      <c r="E3677" s="8" t="str">
        <f>IF(总支出!D3677="","",总支出!D3677)</f>
        <v/>
      </c>
      <c r="F3677" s="6" t="str">
        <f>IF(总支出!E3677="","",总支出!E3677)</f>
        <v/>
      </c>
      <c r="G3677" s="6" t="str">
        <f>IF(总支出!H3677="","",总支出!H3677)</f>
        <v/>
      </c>
      <c r="H3677" s="6" t="str">
        <f>IF(总支出!I3677="","自动",总支出!I3677)</f>
        <v>自动</v>
      </c>
      <c r="I3677" s="6" t="str">
        <f>IF(F3677="","",IFERROR(VLOOKUP(F3677,税费设置!$A$15:$B$27,2,FALSE),"含税不明"))</f>
        <v/>
      </c>
      <c r="J3677" s="6" t="str">
        <f t="shared" si="400"/>
        <v/>
      </c>
      <c r="K3677" s="6" t="str">
        <f>IF(AND(税费设置!$B$5="是",G3677="个人支出",J3677="应税"),"是","否")</f>
        <v>否</v>
      </c>
      <c r="L3677" s="8">
        <f t="shared" si="401"/>
        <v>0</v>
      </c>
      <c r="M3677" s="8">
        <f t="shared" si="402"/>
        <v>0</v>
      </c>
      <c r="N3677" s="8">
        <f t="shared" si="403"/>
        <v>0</v>
      </c>
      <c r="O3677" s="8">
        <f t="shared" si="404"/>
        <v>0</v>
      </c>
      <c r="P3677" s="8">
        <f>IF(K3677&lt;&gt;"是",0,IF(税费设置!$B$6="是",E3677/(1+税费设置!$B$10),E3677))</f>
        <v>0</v>
      </c>
      <c r="Q3677" s="8">
        <f>IF(K3677&lt;&gt;"是",0,P3677*税费设置!$B$8)</f>
        <v>0</v>
      </c>
      <c r="R3677" s="8">
        <f>IF(K3677&lt;&gt;"是",0,P3677*税费设置!$B$9)</f>
        <v>0</v>
      </c>
      <c r="S3677" s="8">
        <f t="shared" si="405"/>
        <v>0</v>
      </c>
    </row>
    <row r="3678" spans="1:19" ht="13.9">
      <c r="A3678" s="6" t="str">
        <f>IF(总支出!A3678="","",总支出!A3678)</f>
        <v/>
      </c>
      <c r="B3678" s="7" t="str">
        <f>IF(总支出!B3678="","",总支出!B3678)</f>
        <v/>
      </c>
      <c r="C3678" s="6" t="str">
        <f t="shared" si="399"/>
        <v/>
      </c>
      <c r="D3678" s="6" t="str">
        <f>IF(总支出!C3678="","",总支出!C3678)</f>
        <v/>
      </c>
      <c r="E3678" s="8" t="str">
        <f>IF(总支出!D3678="","",总支出!D3678)</f>
        <v/>
      </c>
      <c r="F3678" s="6" t="str">
        <f>IF(总支出!E3678="","",总支出!E3678)</f>
        <v/>
      </c>
      <c r="G3678" s="6" t="str">
        <f>IF(总支出!H3678="","",总支出!H3678)</f>
        <v/>
      </c>
      <c r="H3678" s="6" t="str">
        <f>IF(总支出!I3678="","自动",总支出!I3678)</f>
        <v>自动</v>
      </c>
      <c r="I3678" s="6" t="str">
        <f>IF(F3678="","",IFERROR(VLOOKUP(F3678,税费设置!$A$15:$B$27,2,FALSE),"含税不明"))</f>
        <v/>
      </c>
      <c r="J3678" s="6" t="str">
        <f t="shared" si="400"/>
        <v/>
      </c>
      <c r="K3678" s="6" t="str">
        <f>IF(AND(税费设置!$B$5="是",G3678="个人支出",J3678="应税"),"是","否")</f>
        <v>否</v>
      </c>
      <c r="L3678" s="8">
        <f t="shared" si="401"/>
        <v>0</v>
      </c>
      <c r="M3678" s="8">
        <f t="shared" si="402"/>
        <v>0</v>
      </c>
      <c r="N3678" s="8">
        <f t="shared" si="403"/>
        <v>0</v>
      </c>
      <c r="O3678" s="8">
        <f t="shared" si="404"/>
        <v>0</v>
      </c>
      <c r="P3678" s="8">
        <f>IF(K3678&lt;&gt;"是",0,IF(税费设置!$B$6="是",E3678/(1+税费设置!$B$10),E3678))</f>
        <v>0</v>
      </c>
      <c r="Q3678" s="8">
        <f>IF(K3678&lt;&gt;"是",0,P3678*税费设置!$B$8)</f>
        <v>0</v>
      </c>
      <c r="R3678" s="8">
        <f>IF(K3678&lt;&gt;"是",0,P3678*税费设置!$B$9)</f>
        <v>0</v>
      </c>
      <c r="S3678" s="8">
        <f t="shared" si="405"/>
        <v>0</v>
      </c>
    </row>
    <row r="3679" spans="1:19" ht="13.9">
      <c r="A3679" s="6" t="str">
        <f>IF(总支出!A3679="","",总支出!A3679)</f>
        <v/>
      </c>
      <c r="B3679" s="7" t="str">
        <f>IF(总支出!B3679="","",总支出!B3679)</f>
        <v/>
      </c>
      <c r="C3679" s="6" t="str">
        <f t="shared" si="399"/>
        <v/>
      </c>
      <c r="D3679" s="6" t="str">
        <f>IF(总支出!C3679="","",总支出!C3679)</f>
        <v/>
      </c>
      <c r="E3679" s="8" t="str">
        <f>IF(总支出!D3679="","",总支出!D3679)</f>
        <v/>
      </c>
      <c r="F3679" s="6" t="str">
        <f>IF(总支出!E3679="","",总支出!E3679)</f>
        <v/>
      </c>
      <c r="G3679" s="6" t="str">
        <f>IF(总支出!H3679="","",总支出!H3679)</f>
        <v/>
      </c>
      <c r="H3679" s="6" t="str">
        <f>IF(总支出!I3679="","自动",总支出!I3679)</f>
        <v>自动</v>
      </c>
      <c r="I3679" s="6" t="str">
        <f>IF(F3679="","",IFERROR(VLOOKUP(F3679,税费设置!$A$15:$B$27,2,FALSE),"含税不明"))</f>
        <v/>
      </c>
      <c r="J3679" s="6" t="str">
        <f t="shared" si="400"/>
        <v/>
      </c>
      <c r="K3679" s="6" t="str">
        <f>IF(AND(税费设置!$B$5="是",G3679="个人支出",J3679="应税"),"是","否")</f>
        <v>否</v>
      </c>
      <c r="L3679" s="8">
        <f t="shared" si="401"/>
        <v>0</v>
      </c>
      <c r="M3679" s="8">
        <f t="shared" si="402"/>
        <v>0</v>
      </c>
      <c r="N3679" s="8">
        <f t="shared" si="403"/>
        <v>0</v>
      </c>
      <c r="O3679" s="8">
        <f t="shared" si="404"/>
        <v>0</v>
      </c>
      <c r="P3679" s="8">
        <f>IF(K3679&lt;&gt;"是",0,IF(税费设置!$B$6="是",E3679/(1+税费设置!$B$10),E3679))</f>
        <v>0</v>
      </c>
      <c r="Q3679" s="8">
        <f>IF(K3679&lt;&gt;"是",0,P3679*税费设置!$B$8)</f>
        <v>0</v>
      </c>
      <c r="R3679" s="8">
        <f>IF(K3679&lt;&gt;"是",0,P3679*税费设置!$B$9)</f>
        <v>0</v>
      </c>
      <c r="S3679" s="8">
        <f t="shared" si="405"/>
        <v>0</v>
      </c>
    </row>
    <row r="3680" spans="1:19" ht="13.9">
      <c r="A3680" s="6" t="str">
        <f>IF(总支出!A3680="","",总支出!A3680)</f>
        <v/>
      </c>
      <c r="B3680" s="7" t="str">
        <f>IF(总支出!B3680="","",总支出!B3680)</f>
        <v/>
      </c>
      <c r="C3680" s="6" t="str">
        <f t="shared" si="399"/>
        <v/>
      </c>
      <c r="D3680" s="6" t="str">
        <f>IF(总支出!C3680="","",总支出!C3680)</f>
        <v/>
      </c>
      <c r="E3680" s="8" t="str">
        <f>IF(总支出!D3680="","",总支出!D3680)</f>
        <v/>
      </c>
      <c r="F3680" s="6" t="str">
        <f>IF(总支出!E3680="","",总支出!E3680)</f>
        <v/>
      </c>
      <c r="G3680" s="6" t="str">
        <f>IF(总支出!H3680="","",总支出!H3680)</f>
        <v/>
      </c>
      <c r="H3680" s="6" t="str">
        <f>IF(总支出!I3680="","自动",总支出!I3680)</f>
        <v>自动</v>
      </c>
      <c r="I3680" s="6" t="str">
        <f>IF(F3680="","",IFERROR(VLOOKUP(F3680,税费设置!$A$15:$B$27,2,FALSE),"含税不明"))</f>
        <v/>
      </c>
      <c r="J3680" s="6" t="str">
        <f t="shared" si="400"/>
        <v/>
      </c>
      <c r="K3680" s="6" t="str">
        <f>IF(AND(税费设置!$B$5="是",G3680="个人支出",J3680="应税"),"是","否")</f>
        <v>否</v>
      </c>
      <c r="L3680" s="8">
        <f t="shared" si="401"/>
        <v>0</v>
      </c>
      <c r="M3680" s="8">
        <f t="shared" si="402"/>
        <v>0</v>
      </c>
      <c r="N3680" s="8">
        <f t="shared" si="403"/>
        <v>0</v>
      </c>
      <c r="O3680" s="8">
        <f t="shared" si="404"/>
        <v>0</v>
      </c>
      <c r="P3680" s="8">
        <f>IF(K3680&lt;&gt;"是",0,IF(税费设置!$B$6="是",E3680/(1+税费设置!$B$10),E3680))</f>
        <v>0</v>
      </c>
      <c r="Q3680" s="8">
        <f>IF(K3680&lt;&gt;"是",0,P3680*税费设置!$B$8)</f>
        <v>0</v>
      </c>
      <c r="R3680" s="8">
        <f>IF(K3680&lt;&gt;"是",0,P3680*税费设置!$B$9)</f>
        <v>0</v>
      </c>
      <c r="S3680" s="8">
        <f t="shared" si="405"/>
        <v>0</v>
      </c>
    </row>
    <row r="3681" spans="1:19" ht="13.9">
      <c r="A3681" s="6" t="str">
        <f>IF(总支出!A3681="","",总支出!A3681)</f>
        <v/>
      </c>
      <c r="B3681" s="7" t="str">
        <f>IF(总支出!B3681="","",总支出!B3681)</f>
        <v/>
      </c>
      <c r="C3681" s="6" t="str">
        <f t="shared" si="399"/>
        <v/>
      </c>
      <c r="D3681" s="6" t="str">
        <f>IF(总支出!C3681="","",总支出!C3681)</f>
        <v/>
      </c>
      <c r="E3681" s="8" t="str">
        <f>IF(总支出!D3681="","",总支出!D3681)</f>
        <v/>
      </c>
      <c r="F3681" s="6" t="str">
        <f>IF(总支出!E3681="","",总支出!E3681)</f>
        <v/>
      </c>
      <c r="G3681" s="6" t="str">
        <f>IF(总支出!H3681="","",总支出!H3681)</f>
        <v/>
      </c>
      <c r="H3681" s="6" t="str">
        <f>IF(总支出!I3681="","自动",总支出!I3681)</f>
        <v>自动</v>
      </c>
      <c r="I3681" s="6" t="str">
        <f>IF(F3681="","",IFERROR(VLOOKUP(F3681,税费设置!$A$15:$B$27,2,FALSE),"含税不明"))</f>
        <v/>
      </c>
      <c r="J3681" s="6" t="str">
        <f t="shared" si="400"/>
        <v/>
      </c>
      <c r="K3681" s="6" t="str">
        <f>IF(AND(税费设置!$B$5="是",G3681="个人支出",J3681="应税"),"是","否")</f>
        <v>否</v>
      </c>
      <c r="L3681" s="8">
        <f t="shared" si="401"/>
        <v>0</v>
      </c>
      <c r="M3681" s="8">
        <f t="shared" si="402"/>
        <v>0</v>
      </c>
      <c r="N3681" s="8">
        <f t="shared" si="403"/>
        <v>0</v>
      </c>
      <c r="O3681" s="8">
        <f t="shared" si="404"/>
        <v>0</v>
      </c>
      <c r="P3681" s="8">
        <f>IF(K3681&lt;&gt;"是",0,IF(税费设置!$B$6="是",E3681/(1+税费设置!$B$10),E3681))</f>
        <v>0</v>
      </c>
      <c r="Q3681" s="8">
        <f>IF(K3681&lt;&gt;"是",0,P3681*税费设置!$B$8)</f>
        <v>0</v>
      </c>
      <c r="R3681" s="8">
        <f>IF(K3681&lt;&gt;"是",0,P3681*税费设置!$B$9)</f>
        <v>0</v>
      </c>
      <c r="S3681" s="8">
        <f t="shared" si="405"/>
        <v>0</v>
      </c>
    </row>
    <row r="3682" spans="1:19" ht="13.9">
      <c r="A3682" s="6" t="str">
        <f>IF(总支出!A3682="","",总支出!A3682)</f>
        <v/>
      </c>
      <c r="B3682" s="7" t="str">
        <f>IF(总支出!B3682="","",总支出!B3682)</f>
        <v/>
      </c>
      <c r="C3682" s="6" t="str">
        <f t="shared" si="399"/>
        <v/>
      </c>
      <c r="D3682" s="6" t="str">
        <f>IF(总支出!C3682="","",总支出!C3682)</f>
        <v/>
      </c>
      <c r="E3682" s="8" t="str">
        <f>IF(总支出!D3682="","",总支出!D3682)</f>
        <v/>
      </c>
      <c r="F3682" s="6" t="str">
        <f>IF(总支出!E3682="","",总支出!E3682)</f>
        <v/>
      </c>
      <c r="G3682" s="6" t="str">
        <f>IF(总支出!H3682="","",总支出!H3682)</f>
        <v/>
      </c>
      <c r="H3682" s="6" t="str">
        <f>IF(总支出!I3682="","自动",总支出!I3682)</f>
        <v>自动</v>
      </c>
      <c r="I3682" s="6" t="str">
        <f>IF(F3682="","",IFERROR(VLOOKUP(F3682,税费设置!$A$15:$B$27,2,FALSE),"含税不明"))</f>
        <v/>
      </c>
      <c r="J3682" s="6" t="str">
        <f t="shared" si="400"/>
        <v/>
      </c>
      <c r="K3682" s="6" t="str">
        <f>IF(AND(税费设置!$B$5="是",G3682="个人支出",J3682="应税"),"是","否")</f>
        <v>否</v>
      </c>
      <c r="L3682" s="8">
        <f t="shared" si="401"/>
        <v>0</v>
      </c>
      <c r="M3682" s="8">
        <f t="shared" si="402"/>
        <v>0</v>
      </c>
      <c r="N3682" s="8">
        <f t="shared" si="403"/>
        <v>0</v>
      </c>
      <c r="O3682" s="8">
        <f t="shared" si="404"/>
        <v>0</v>
      </c>
      <c r="P3682" s="8">
        <f>IF(K3682&lt;&gt;"是",0,IF(税费设置!$B$6="是",E3682/(1+税费设置!$B$10),E3682))</f>
        <v>0</v>
      </c>
      <c r="Q3682" s="8">
        <f>IF(K3682&lt;&gt;"是",0,P3682*税费设置!$B$8)</f>
        <v>0</v>
      </c>
      <c r="R3682" s="8">
        <f>IF(K3682&lt;&gt;"是",0,P3682*税费设置!$B$9)</f>
        <v>0</v>
      </c>
      <c r="S3682" s="8">
        <f t="shared" si="405"/>
        <v>0</v>
      </c>
    </row>
    <row r="3683" spans="1:19" ht="13.9">
      <c r="A3683" s="6" t="str">
        <f>IF(总支出!A3683="","",总支出!A3683)</f>
        <v/>
      </c>
      <c r="B3683" s="7" t="str">
        <f>IF(总支出!B3683="","",总支出!B3683)</f>
        <v/>
      </c>
      <c r="C3683" s="6" t="str">
        <f t="shared" si="399"/>
        <v/>
      </c>
      <c r="D3683" s="6" t="str">
        <f>IF(总支出!C3683="","",总支出!C3683)</f>
        <v/>
      </c>
      <c r="E3683" s="8" t="str">
        <f>IF(总支出!D3683="","",总支出!D3683)</f>
        <v/>
      </c>
      <c r="F3683" s="6" t="str">
        <f>IF(总支出!E3683="","",总支出!E3683)</f>
        <v/>
      </c>
      <c r="G3683" s="6" t="str">
        <f>IF(总支出!H3683="","",总支出!H3683)</f>
        <v/>
      </c>
      <c r="H3683" s="6" t="str">
        <f>IF(总支出!I3683="","自动",总支出!I3683)</f>
        <v>自动</v>
      </c>
      <c r="I3683" s="6" t="str">
        <f>IF(F3683="","",IFERROR(VLOOKUP(F3683,税费设置!$A$15:$B$27,2,FALSE),"含税不明"))</f>
        <v/>
      </c>
      <c r="J3683" s="6" t="str">
        <f t="shared" si="400"/>
        <v/>
      </c>
      <c r="K3683" s="6" t="str">
        <f>IF(AND(税费设置!$B$5="是",G3683="个人支出",J3683="应税"),"是","否")</f>
        <v>否</v>
      </c>
      <c r="L3683" s="8">
        <f t="shared" si="401"/>
        <v>0</v>
      </c>
      <c r="M3683" s="8">
        <f t="shared" si="402"/>
        <v>0</v>
      </c>
      <c r="N3683" s="8">
        <f t="shared" si="403"/>
        <v>0</v>
      </c>
      <c r="O3683" s="8">
        <f t="shared" si="404"/>
        <v>0</v>
      </c>
      <c r="P3683" s="8">
        <f>IF(K3683&lt;&gt;"是",0,IF(税费设置!$B$6="是",E3683/(1+税费设置!$B$10),E3683))</f>
        <v>0</v>
      </c>
      <c r="Q3683" s="8">
        <f>IF(K3683&lt;&gt;"是",0,P3683*税费设置!$B$8)</f>
        <v>0</v>
      </c>
      <c r="R3683" s="8">
        <f>IF(K3683&lt;&gt;"是",0,P3683*税费设置!$B$9)</f>
        <v>0</v>
      </c>
      <c r="S3683" s="8">
        <f t="shared" si="405"/>
        <v>0</v>
      </c>
    </row>
    <row r="3684" spans="1:19" ht="13.9">
      <c r="A3684" s="6" t="str">
        <f>IF(总支出!A3684="","",总支出!A3684)</f>
        <v/>
      </c>
      <c r="B3684" s="7" t="str">
        <f>IF(总支出!B3684="","",总支出!B3684)</f>
        <v/>
      </c>
      <c r="C3684" s="6" t="str">
        <f t="shared" si="399"/>
        <v/>
      </c>
      <c r="D3684" s="6" t="str">
        <f>IF(总支出!C3684="","",总支出!C3684)</f>
        <v/>
      </c>
      <c r="E3684" s="8" t="str">
        <f>IF(总支出!D3684="","",总支出!D3684)</f>
        <v/>
      </c>
      <c r="F3684" s="6" t="str">
        <f>IF(总支出!E3684="","",总支出!E3684)</f>
        <v/>
      </c>
      <c r="G3684" s="6" t="str">
        <f>IF(总支出!H3684="","",总支出!H3684)</f>
        <v/>
      </c>
      <c r="H3684" s="6" t="str">
        <f>IF(总支出!I3684="","自动",总支出!I3684)</f>
        <v>自动</v>
      </c>
      <c r="I3684" s="6" t="str">
        <f>IF(F3684="","",IFERROR(VLOOKUP(F3684,税费设置!$A$15:$B$27,2,FALSE),"含税不明"))</f>
        <v/>
      </c>
      <c r="J3684" s="6" t="str">
        <f t="shared" si="400"/>
        <v/>
      </c>
      <c r="K3684" s="6" t="str">
        <f>IF(AND(税费设置!$B$5="是",G3684="个人支出",J3684="应税"),"是","否")</f>
        <v>否</v>
      </c>
      <c r="L3684" s="8">
        <f t="shared" si="401"/>
        <v>0</v>
      </c>
      <c r="M3684" s="8">
        <f t="shared" si="402"/>
        <v>0</v>
      </c>
      <c r="N3684" s="8">
        <f t="shared" si="403"/>
        <v>0</v>
      </c>
      <c r="O3684" s="8">
        <f t="shared" si="404"/>
        <v>0</v>
      </c>
      <c r="P3684" s="8">
        <f>IF(K3684&lt;&gt;"是",0,IF(税费设置!$B$6="是",E3684/(1+税费设置!$B$10),E3684))</f>
        <v>0</v>
      </c>
      <c r="Q3684" s="8">
        <f>IF(K3684&lt;&gt;"是",0,P3684*税费设置!$B$8)</f>
        <v>0</v>
      </c>
      <c r="R3684" s="8">
        <f>IF(K3684&lt;&gt;"是",0,P3684*税费设置!$B$9)</f>
        <v>0</v>
      </c>
      <c r="S3684" s="8">
        <f t="shared" si="405"/>
        <v>0</v>
      </c>
    </row>
    <row r="3685" spans="1:19" ht="13.9">
      <c r="A3685" s="6" t="str">
        <f>IF(总支出!A3685="","",总支出!A3685)</f>
        <v/>
      </c>
      <c r="B3685" s="7" t="str">
        <f>IF(总支出!B3685="","",总支出!B3685)</f>
        <v/>
      </c>
      <c r="C3685" s="6" t="str">
        <f t="shared" si="399"/>
        <v/>
      </c>
      <c r="D3685" s="6" t="str">
        <f>IF(总支出!C3685="","",总支出!C3685)</f>
        <v/>
      </c>
      <c r="E3685" s="8" t="str">
        <f>IF(总支出!D3685="","",总支出!D3685)</f>
        <v/>
      </c>
      <c r="F3685" s="6" t="str">
        <f>IF(总支出!E3685="","",总支出!E3685)</f>
        <v/>
      </c>
      <c r="G3685" s="6" t="str">
        <f>IF(总支出!H3685="","",总支出!H3685)</f>
        <v/>
      </c>
      <c r="H3685" s="6" t="str">
        <f>IF(总支出!I3685="","自动",总支出!I3685)</f>
        <v>自动</v>
      </c>
      <c r="I3685" s="6" t="str">
        <f>IF(F3685="","",IFERROR(VLOOKUP(F3685,税费设置!$A$15:$B$27,2,FALSE),"含税不明"))</f>
        <v/>
      </c>
      <c r="J3685" s="6" t="str">
        <f t="shared" si="400"/>
        <v/>
      </c>
      <c r="K3685" s="6" t="str">
        <f>IF(AND(税费设置!$B$5="是",G3685="个人支出",J3685="应税"),"是","否")</f>
        <v>否</v>
      </c>
      <c r="L3685" s="8">
        <f t="shared" si="401"/>
        <v>0</v>
      </c>
      <c r="M3685" s="8">
        <f t="shared" si="402"/>
        <v>0</v>
      </c>
      <c r="N3685" s="8">
        <f t="shared" si="403"/>
        <v>0</v>
      </c>
      <c r="O3685" s="8">
        <f t="shared" si="404"/>
        <v>0</v>
      </c>
      <c r="P3685" s="8">
        <f>IF(K3685&lt;&gt;"是",0,IF(税费设置!$B$6="是",E3685/(1+税费设置!$B$10),E3685))</f>
        <v>0</v>
      </c>
      <c r="Q3685" s="8">
        <f>IF(K3685&lt;&gt;"是",0,P3685*税费设置!$B$8)</f>
        <v>0</v>
      </c>
      <c r="R3685" s="8">
        <f>IF(K3685&lt;&gt;"是",0,P3685*税费设置!$B$9)</f>
        <v>0</v>
      </c>
      <c r="S3685" s="8">
        <f t="shared" si="405"/>
        <v>0</v>
      </c>
    </row>
    <row r="3686" spans="1:19" ht="13.9">
      <c r="A3686" s="6" t="str">
        <f>IF(总支出!A3686="","",总支出!A3686)</f>
        <v/>
      </c>
      <c r="B3686" s="7" t="str">
        <f>IF(总支出!B3686="","",总支出!B3686)</f>
        <v/>
      </c>
      <c r="C3686" s="6" t="str">
        <f t="shared" si="399"/>
        <v/>
      </c>
      <c r="D3686" s="6" t="str">
        <f>IF(总支出!C3686="","",总支出!C3686)</f>
        <v/>
      </c>
      <c r="E3686" s="8" t="str">
        <f>IF(总支出!D3686="","",总支出!D3686)</f>
        <v/>
      </c>
      <c r="F3686" s="6" t="str">
        <f>IF(总支出!E3686="","",总支出!E3686)</f>
        <v/>
      </c>
      <c r="G3686" s="6" t="str">
        <f>IF(总支出!H3686="","",总支出!H3686)</f>
        <v/>
      </c>
      <c r="H3686" s="6" t="str">
        <f>IF(总支出!I3686="","自动",总支出!I3686)</f>
        <v>自动</v>
      </c>
      <c r="I3686" s="6" t="str">
        <f>IF(F3686="","",IFERROR(VLOOKUP(F3686,税费设置!$A$15:$B$27,2,FALSE),"含税不明"))</f>
        <v/>
      </c>
      <c r="J3686" s="6" t="str">
        <f t="shared" si="400"/>
        <v/>
      </c>
      <c r="K3686" s="6" t="str">
        <f>IF(AND(税费设置!$B$5="是",G3686="个人支出",J3686="应税"),"是","否")</f>
        <v>否</v>
      </c>
      <c r="L3686" s="8">
        <f t="shared" si="401"/>
        <v>0</v>
      </c>
      <c r="M3686" s="8">
        <f t="shared" si="402"/>
        <v>0</v>
      </c>
      <c r="N3686" s="8">
        <f t="shared" si="403"/>
        <v>0</v>
      </c>
      <c r="O3686" s="8">
        <f t="shared" si="404"/>
        <v>0</v>
      </c>
      <c r="P3686" s="8">
        <f>IF(K3686&lt;&gt;"是",0,IF(税费设置!$B$6="是",E3686/(1+税费设置!$B$10),E3686))</f>
        <v>0</v>
      </c>
      <c r="Q3686" s="8">
        <f>IF(K3686&lt;&gt;"是",0,P3686*税费设置!$B$8)</f>
        <v>0</v>
      </c>
      <c r="R3686" s="8">
        <f>IF(K3686&lt;&gt;"是",0,P3686*税费设置!$B$9)</f>
        <v>0</v>
      </c>
      <c r="S3686" s="8">
        <f t="shared" si="405"/>
        <v>0</v>
      </c>
    </row>
    <row r="3687" spans="1:19" ht="13.9">
      <c r="A3687" s="6" t="str">
        <f>IF(总支出!A3687="","",总支出!A3687)</f>
        <v/>
      </c>
      <c r="B3687" s="7" t="str">
        <f>IF(总支出!B3687="","",总支出!B3687)</f>
        <v/>
      </c>
      <c r="C3687" s="6" t="str">
        <f t="shared" si="399"/>
        <v/>
      </c>
      <c r="D3687" s="6" t="str">
        <f>IF(总支出!C3687="","",总支出!C3687)</f>
        <v/>
      </c>
      <c r="E3687" s="8" t="str">
        <f>IF(总支出!D3687="","",总支出!D3687)</f>
        <v/>
      </c>
      <c r="F3687" s="6" t="str">
        <f>IF(总支出!E3687="","",总支出!E3687)</f>
        <v/>
      </c>
      <c r="G3687" s="6" t="str">
        <f>IF(总支出!H3687="","",总支出!H3687)</f>
        <v/>
      </c>
      <c r="H3687" s="6" t="str">
        <f>IF(总支出!I3687="","自动",总支出!I3687)</f>
        <v>自动</v>
      </c>
      <c r="I3687" s="6" t="str">
        <f>IF(F3687="","",IFERROR(VLOOKUP(F3687,税费设置!$A$15:$B$27,2,FALSE),"含税不明"))</f>
        <v/>
      </c>
      <c r="J3687" s="6" t="str">
        <f t="shared" si="400"/>
        <v/>
      </c>
      <c r="K3687" s="6" t="str">
        <f>IF(AND(税费设置!$B$5="是",G3687="个人支出",J3687="应税"),"是","否")</f>
        <v>否</v>
      </c>
      <c r="L3687" s="8">
        <f t="shared" si="401"/>
        <v>0</v>
      </c>
      <c r="M3687" s="8">
        <f t="shared" si="402"/>
        <v>0</v>
      </c>
      <c r="N3687" s="8">
        <f t="shared" si="403"/>
        <v>0</v>
      </c>
      <c r="O3687" s="8">
        <f t="shared" si="404"/>
        <v>0</v>
      </c>
      <c r="P3687" s="8">
        <f>IF(K3687&lt;&gt;"是",0,IF(税费设置!$B$6="是",E3687/(1+税费设置!$B$10),E3687))</f>
        <v>0</v>
      </c>
      <c r="Q3687" s="8">
        <f>IF(K3687&lt;&gt;"是",0,P3687*税费设置!$B$8)</f>
        <v>0</v>
      </c>
      <c r="R3687" s="8">
        <f>IF(K3687&lt;&gt;"是",0,P3687*税费设置!$B$9)</f>
        <v>0</v>
      </c>
      <c r="S3687" s="8">
        <f t="shared" si="405"/>
        <v>0</v>
      </c>
    </row>
    <row r="3688" spans="1:19" ht="13.9">
      <c r="A3688" s="6" t="str">
        <f>IF(总支出!A3688="","",总支出!A3688)</f>
        <v/>
      </c>
      <c r="B3688" s="7" t="str">
        <f>IF(总支出!B3688="","",总支出!B3688)</f>
        <v/>
      </c>
      <c r="C3688" s="6" t="str">
        <f t="shared" si="399"/>
        <v/>
      </c>
      <c r="D3688" s="6" t="str">
        <f>IF(总支出!C3688="","",总支出!C3688)</f>
        <v/>
      </c>
      <c r="E3688" s="8" t="str">
        <f>IF(总支出!D3688="","",总支出!D3688)</f>
        <v/>
      </c>
      <c r="F3688" s="6" t="str">
        <f>IF(总支出!E3688="","",总支出!E3688)</f>
        <v/>
      </c>
      <c r="G3688" s="6" t="str">
        <f>IF(总支出!H3688="","",总支出!H3688)</f>
        <v/>
      </c>
      <c r="H3688" s="6" t="str">
        <f>IF(总支出!I3688="","自动",总支出!I3688)</f>
        <v>自动</v>
      </c>
      <c r="I3688" s="6" t="str">
        <f>IF(F3688="","",IFERROR(VLOOKUP(F3688,税费设置!$A$15:$B$27,2,FALSE),"含税不明"))</f>
        <v/>
      </c>
      <c r="J3688" s="6" t="str">
        <f t="shared" si="400"/>
        <v/>
      </c>
      <c r="K3688" s="6" t="str">
        <f>IF(AND(税费设置!$B$5="是",G3688="个人支出",J3688="应税"),"是","否")</f>
        <v>否</v>
      </c>
      <c r="L3688" s="8">
        <f t="shared" si="401"/>
        <v>0</v>
      </c>
      <c r="M3688" s="8">
        <f t="shared" si="402"/>
        <v>0</v>
      </c>
      <c r="N3688" s="8">
        <f t="shared" si="403"/>
        <v>0</v>
      </c>
      <c r="O3688" s="8">
        <f t="shared" si="404"/>
        <v>0</v>
      </c>
      <c r="P3688" s="8">
        <f>IF(K3688&lt;&gt;"是",0,IF(税费设置!$B$6="是",E3688/(1+税费设置!$B$10),E3688))</f>
        <v>0</v>
      </c>
      <c r="Q3688" s="8">
        <f>IF(K3688&lt;&gt;"是",0,P3688*税费设置!$B$8)</f>
        <v>0</v>
      </c>
      <c r="R3688" s="8">
        <f>IF(K3688&lt;&gt;"是",0,P3688*税费设置!$B$9)</f>
        <v>0</v>
      </c>
      <c r="S3688" s="8">
        <f t="shared" si="405"/>
        <v>0</v>
      </c>
    </row>
    <row r="3689" spans="1:19" ht="13.9">
      <c r="A3689" s="6" t="str">
        <f>IF(总支出!A3689="","",总支出!A3689)</f>
        <v/>
      </c>
      <c r="B3689" s="7" t="str">
        <f>IF(总支出!B3689="","",总支出!B3689)</f>
        <v/>
      </c>
      <c r="C3689" s="6" t="str">
        <f t="shared" si="399"/>
        <v/>
      </c>
      <c r="D3689" s="6" t="str">
        <f>IF(总支出!C3689="","",总支出!C3689)</f>
        <v/>
      </c>
      <c r="E3689" s="8" t="str">
        <f>IF(总支出!D3689="","",总支出!D3689)</f>
        <v/>
      </c>
      <c r="F3689" s="6" t="str">
        <f>IF(总支出!E3689="","",总支出!E3689)</f>
        <v/>
      </c>
      <c r="G3689" s="6" t="str">
        <f>IF(总支出!H3689="","",总支出!H3689)</f>
        <v/>
      </c>
      <c r="H3689" s="6" t="str">
        <f>IF(总支出!I3689="","自动",总支出!I3689)</f>
        <v>自动</v>
      </c>
      <c r="I3689" s="6" t="str">
        <f>IF(F3689="","",IFERROR(VLOOKUP(F3689,税费设置!$A$15:$B$27,2,FALSE),"含税不明"))</f>
        <v/>
      </c>
      <c r="J3689" s="6" t="str">
        <f t="shared" si="400"/>
        <v/>
      </c>
      <c r="K3689" s="6" t="str">
        <f>IF(AND(税费设置!$B$5="是",G3689="个人支出",J3689="应税"),"是","否")</f>
        <v>否</v>
      </c>
      <c r="L3689" s="8">
        <f t="shared" si="401"/>
        <v>0</v>
      </c>
      <c r="M3689" s="8">
        <f t="shared" si="402"/>
        <v>0</v>
      </c>
      <c r="N3689" s="8">
        <f t="shared" si="403"/>
        <v>0</v>
      </c>
      <c r="O3689" s="8">
        <f t="shared" si="404"/>
        <v>0</v>
      </c>
      <c r="P3689" s="8">
        <f>IF(K3689&lt;&gt;"是",0,IF(税费设置!$B$6="是",E3689/(1+税费设置!$B$10),E3689))</f>
        <v>0</v>
      </c>
      <c r="Q3689" s="8">
        <f>IF(K3689&lt;&gt;"是",0,P3689*税费设置!$B$8)</f>
        <v>0</v>
      </c>
      <c r="R3689" s="8">
        <f>IF(K3689&lt;&gt;"是",0,P3689*税费设置!$B$9)</f>
        <v>0</v>
      </c>
      <c r="S3689" s="8">
        <f t="shared" si="405"/>
        <v>0</v>
      </c>
    </row>
    <row r="3690" spans="1:19" ht="13.9">
      <c r="A3690" s="6" t="str">
        <f>IF(总支出!A3690="","",总支出!A3690)</f>
        <v/>
      </c>
      <c r="B3690" s="7" t="str">
        <f>IF(总支出!B3690="","",总支出!B3690)</f>
        <v/>
      </c>
      <c r="C3690" s="6" t="str">
        <f t="shared" si="399"/>
        <v/>
      </c>
      <c r="D3690" s="6" t="str">
        <f>IF(总支出!C3690="","",总支出!C3690)</f>
        <v/>
      </c>
      <c r="E3690" s="8" t="str">
        <f>IF(总支出!D3690="","",总支出!D3690)</f>
        <v/>
      </c>
      <c r="F3690" s="6" t="str">
        <f>IF(总支出!E3690="","",总支出!E3690)</f>
        <v/>
      </c>
      <c r="G3690" s="6" t="str">
        <f>IF(总支出!H3690="","",总支出!H3690)</f>
        <v/>
      </c>
      <c r="H3690" s="6" t="str">
        <f>IF(总支出!I3690="","自动",总支出!I3690)</f>
        <v>自动</v>
      </c>
      <c r="I3690" s="6" t="str">
        <f>IF(F3690="","",IFERROR(VLOOKUP(F3690,税费设置!$A$15:$B$27,2,FALSE),"含税不明"))</f>
        <v/>
      </c>
      <c r="J3690" s="6" t="str">
        <f t="shared" si="400"/>
        <v/>
      </c>
      <c r="K3690" s="6" t="str">
        <f>IF(AND(税费设置!$B$5="是",G3690="个人支出",J3690="应税"),"是","否")</f>
        <v>否</v>
      </c>
      <c r="L3690" s="8">
        <f t="shared" si="401"/>
        <v>0</v>
      </c>
      <c r="M3690" s="8">
        <f t="shared" si="402"/>
        <v>0</v>
      </c>
      <c r="N3690" s="8">
        <f t="shared" si="403"/>
        <v>0</v>
      </c>
      <c r="O3690" s="8">
        <f t="shared" si="404"/>
        <v>0</v>
      </c>
      <c r="P3690" s="8">
        <f>IF(K3690&lt;&gt;"是",0,IF(税费设置!$B$6="是",E3690/(1+税费设置!$B$10),E3690))</f>
        <v>0</v>
      </c>
      <c r="Q3690" s="8">
        <f>IF(K3690&lt;&gt;"是",0,P3690*税费设置!$B$8)</f>
        <v>0</v>
      </c>
      <c r="R3690" s="8">
        <f>IF(K3690&lt;&gt;"是",0,P3690*税费设置!$B$9)</f>
        <v>0</v>
      </c>
      <c r="S3690" s="8">
        <f t="shared" si="405"/>
        <v>0</v>
      </c>
    </row>
    <row r="3691" spans="1:19" ht="13.9">
      <c r="A3691" s="6" t="str">
        <f>IF(总支出!A3691="","",总支出!A3691)</f>
        <v/>
      </c>
      <c r="B3691" s="7" t="str">
        <f>IF(总支出!B3691="","",总支出!B3691)</f>
        <v/>
      </c>
      <c r="C3691" s="6" t="str">
        <f t="shared" si="399"/>
        <v/>
      </c>
      <c r="D3691" s="6" t="str">
        <f>IF(总支出!C3691="","",总支出!C3691)</f>
        <v/>
      </c>
      <c r="E3691" s="8" t="str">
        <f>IF(总支出!D3691="","",总支出!D3691)</f>
        <v/>
      </c>
      <c r="F3691" s="6" t="str">
        <f>IF(总支出!E3691="","",总支出!E3691)</f>
        <v/>
      </c>
      <c r="G3691" s="6" t="str">
        <f>IF(总支出!H3691="","",总支出!H3691)</f>
        <v/>
      </c>
      <c r="H3691" s="6" t="str">
        <f>IF(总支出!I3691="","自动",总支出!I3691)</f>
        <v>自动</v>
      </c>
      <c r="I3691" s="6" t="str">
        <f>IF(F3691="","",IFERROR(VLOOKUP(F3691,税费设置!$A$15:$B$27,2,FALSE),"含税不明"))</f>
        <v/>
      </c>
      <c r="J3691" s="6" t="str">
        <f t="shared" si="400"/>
        <v/>
      </c>
      <c r="K3691" s="6" t="str">
        <f>IF(AND(税费设置!$B$5="是",G3691="个人支出",J3691="应税"),"是","否")</f>
        <v>否</v>
      </c>
      <c r="L3691" s="8">
        <f t="shared" si="401"/>
        <v>0</v>
      </c>
      <c r="M3691" s="8">
        <f t="shared" si="402"/>
        <v>0</v>
      </c>
      <c r="N3691" s="8">
        <f t="shared" si="403"/>
        <v>0</v>
      </c>
      <c r="O3691" s="8">
        <f t="shared" si="404"/>
        <v>0</v>
      </c>
      <c r="P3691" s="8">
        <f>IF(K3691&lt;&gt;"是",0,IF(税费设置!$B$6="是",E3691/(1+税费设置!$B$10),E3691))</f>
        <v>0</v>
      </c>
      <c r="Q3691" s="8">
        <f>IF(K3691&lt;&gt;"是",0,P3691*税费设置!$B$8)</f>
        <v>0</v>
      </c>
      <c r="R3691" s="8">
        <f>IF(K3691&lt;&gt;"是",0,P3691*税费设置!$B$9)</f>
        <v>0</v>
      </c>
      <c r="S3691" s="8">
        <f t="shared" si="405"/>
        <v>0</v>
      </c>
    </row>
    <row r="3692" spans="1:19" ht="13.9">
      <c r="A3692" s="6" t="str">
        <f>IF(总支出!A3692="","",总支出!A3692)</f>
        <v/>
      </c>
      <c r="B3692" s="7" t="str">
        <f>IF(总支出!B3692="","",总支出!B3692)</f>
        <v/>
      </c>
      <c r="C3692" s="6" t="str">
        <f t="shared" si="399"/>
        <v/>
      </c>
      <c r="D3692" s="6" t="str">
        <f>IF(总支出!C3692="","",总支出!C3692)</f>
        <v/>
      </c>
      <c r="E3692" s="8" t="str">
        <f>IF(总支出!D3692="","",总支出!D3692)</f>
        <v/>
      </c>
      <c r="F3692" s="6" t="str">
        <f>IF(总支出!E3692="","",总支出!E3692)</f>
        <v/>
      </c>
      <c r="G3692" s="6" t="str">
        <f>IF(总支出!H3692="","",总支出!H3692)</f>
        <v/>
      </c>
      <c r="H3692" s="6" t="str">
        <f>IF(总支出!I3692="","自动",总支出!I3692)</f>
        <v>自动</v>
      </c>
      <c r="I3692" s="6" t="str">
        <f>IF(F3692="","",IFERROR(VLOOKUP(F3692,税费设置!$A$15:$B$27,2,FALSE),"含税不明"))</f>
        <v/>
      </c>
      <c r="J3692" s="6" t="str">
        <f t="shared" si="400"/>
        <v/>
      </c>
      <c r="K3692" s="6" t="str">
        <f>IF(AND(税费设置!$B$5="是",G3692="个人支出",J3692="应税"),"是","否")</f>
        <v>否</v>
      </c>
      <c r="L3692" s="8">
        <f t="shared" si="401"/>
        <v>0</v>
      </c>
      <c r="M3692" s="8">
        <f t="shared" si="402"/>
        <v>0</v>
      </c>
      <c r="N3692" s="8">
        <f t="shared" si="403"/>
        <v>0</v>
      </c>
      <c r="O3692" s="8">
        <f t="shared" si="404"/>
        <v>0</v>
      </c>
      <c r="P3692" s="8">
        <f>IF(K3692&lt;&gt;"是",0,IF(税费设置!$B$6="是",E3692/(1+税费设置!$B$10),E3692))</f>
        <v>0</v>
      </c>
      <c r="Q3692" s="8">
        <f>IF(K3692&lt;&gt;"是",0,P3692*税费设置!$B$8)</f>
        <v>0</v>
      </c>
      <c r="R3692" s="8">
        <f>IF(K3692&lt;&gt;"是",0,P3692*税费设置!$B$9)</f>
        <v>0</v>
      </c>
      <c r="S3692" s="8">
        <f t="shared" si="405"/>
        <v>0</v>
      </c>
    </row>
    <row r="3693" spans="1:19" ht="13.9">
      <c r="A3693" s="6" t="str">
        <f>IF(总支出!A3693="","",总支出!A3693)</f>
        <v/>
      </c>
      <c r="B3693" s="7" t="str">
        <f>IF(总支出!B3693="","",总支出!B3693)</f>
        <v/>
      </c>
      <c r="C3693" s="6" t="str">
        <f t="shared" si="399"/>
        <v/>
      </c>
      <c r="D3693" s="6" t="str">
        <f>IF(总支出!C3693="","",总支出!C3693)</f>
        <v/>
      </c>
      <c r="E3693" s="8" t="str">
        <f>IF(总支出!D3693="","",总支出!D3693)</f>
        <v/>
      </c>
      <c r="F3693" s="6" t="str">
        <f>IF(总支出!E3693="","",总支出!E3693)</f>
        <v/>
      </c>
      <c r="G3693" s="6" t="str">
        <f>IF(总支出!H3693="","",总支出!H3693)</f>
        <v/>
      </c>
      <c r="H3693" s="6" t="str">
        <f>IF(总支出!I3693="","自动",总支出!I3693)</f>
        <v>自动</v>
      </c>
      <c r="I3693" s="6" t="str">
        <f>IF(F3693="","",IFERROR(VLOOKUP(F3693,税费设置!$A$15:$B$27,2,FALSE),"含税不明"))</f>
        <v/>
      </c>
      <c r="J3693" s="6" t="str">
        <f t="shared" si="400"/>
        <v/>
      </c>
      <c r="K3693" s="6" t="str">
        <f>IF(AND(税费设置!$B$5="是",G3693="个人支出",J3693="应税"),"是","否")</f>
        <v>否</v>
      </c>
      <c r="L3693" s="8">
        <f t="shared" si="401"/>
        <v>0</v>
      </c>
      <c r="M3693" s="8">
        <f t="shared" si="402"/>
        <v>0</v>
      </c>
      <c r="N3693" s="8">
        <f t="shared" si="403"/>
        <v>0</v>
      </c>
      <c r="O3693" s="8">
        <f t="shared" si="404"/>
        <v>0</v>
      </c>
      <c r="P3693" s="8">
        <f>IF(K3693&lt;&gt;"是",0,IF(税费设置!$B$6="是",E3693/(1+税费设置!$B$10),E3693))</f>
        <v>0</v>
      </c>
      <c r="Q3693" s="8">
        <f>IF(K3693&lt;&gt;"是",0,P3693*税费设置!$B$8)</f>
        <v>0</v>
      </c>
      <c r="R3693" s="8">
        <f>IF(K3693&lt;&gt;"是",0,P3693*税费设置!$B$9)</f>
        <v>0</v>
      </c>
      <c r="S3693" s="8">
        <f t="shared" si="405"/>
        <v>0</v>
      </c>
    </row>
    <row r="3694" spans="1:19" ht="13.9">
      <c r="A3694" s="6" t="str">
        <f>IF(总支出!A3694="","",总支出!A3694)</f>
        <v/>
      </c>
      <c r="B3694" s="7" t="str">
        <f>IF(总支出!B3694="","",总支出!B3694)</f>
        <v/>
      </c>
      <c r="C3694" s="6" t="str">
        <f t="shared" si="399"/>
        <v/>
      </c>
      <c r="D3694" s="6" t="str">
        <f>IF(总支出!C3694="","",总支出!C3694)</f>
        <v/>
      </c>
      <c r="E3694" s="8" t="str">
        <f>IF(总支出!D3694="","",总支出!D3694)</f>
        <v/>
      </c>
      <c r="F3694" s="6" t="str">
        <f>IF(总支出!E3694="","",总支出!E3694)</f>
        <v/>
      </c>
      <c r="G3694" s="6" t="str">
        <f>IF(总支出!H3694="","",总支出!H3694)</f>
        <v/>
      </c>
      <c r="H3694" s="6" t="str">
        <f>IF(总支出!I3694="","自动",总支出!I3694)</f>
        <v>自动</v>
      </c>
      <c r="I3694" s="6" t="str">
        <f>IF(F3694="","",IFERROR(VLOOKUP(F3694,税费设置!$A$15:$B$27,2,FALSE),"含税不明"))</f>
        <v/>
      </c>
      <c r="J3694" s="6" t="str">
        <f t="shared" si="400"/>
        <v/>
      </c>
      <c r="K3694" s="6" t="str">
        <f>IF(AND(税费设置!$B$5="是",G3694="个人支出",J3694="应税"),"是","否")</f>
        <v>否</v>
      </c>
      <c r="L3694" s="8">
        <f t="shared" si="401"/>
        <v>0</v>
      </c>
      <c r="M3694" s="8">
        <f t="shared" si="402"/>
        <v>0</v>
      </c>
      <c r="N3694" s="8">
        <f t="shared" si="403"/>
        <v>0</v>
      </c>
      <c r="O3694" s="8">
        <f t="shared" si="404"/>
        <v>0</v>
      </c>
      <c r="P3694" s="8">
        <f>IF(K3694&lt;&gt;"是",0,IF(税费设置!$B$6="是",E3694/(1+税费设置!$B$10),E3694))</f>
        <v>0</v>
      </c>
      <c r="Q3694" s="8">
        <f>IF(K3694&lt;&gt;"是",0,P3694*税费设置!$B$8)</f>
        <v>0</v>
      </c>
      <c r="R3694" s="8">
        <f>IF(K3694&lt;&gt;"是",0,P3694*税费设置!$B$9)</f>
        <v>0</v>
      </c>
      <c r="S3694" s="8">
        <f t="shared" si="405"/>
        <v>0</v>
      </c>
    </row>
    <row r="3695" spans="1:19" ht="13.9">
      <c r="A3695" s="6" t="str">
        <f>IF(总支出!A3695="","",总支出!A3695)</f>
        <v/>
      </c>
      <c r="B3695" s="7" t="str">
        <f>IF(总支出!B3695="","",总支出!B3695)</f>
        <v/>
      </c>
      <c r="C3695" s="6" t="str">
        <f t="shared" si="399"/>
        <v/>
      </c>
      <c r="D3695" s="6" t="str">
        <f>IF(总支出!C3695="","",总支出!C3695)</f>
        <v/>
      </c>
      <c r="E3695" s="8" t="str">
        <f>IF(总支出!D3695="","",总支出!D3695)</f>
        <v/>
      </c>
      <c r="F3695" s="6" t="str">
        <f>IF(总支出!E3695="","",总支出!E3695)</f>
        <v/>
      </c>
      <c r="G3695" s="6" t="str">
        <f>IF(总支出!H3695="","",总支出!H3695)</f>
        <v/>
      </c>
      <c r="H3695" s="6" t="str">
        <f>IF(总支出!I3695="","自动",总支出!I3695)</f>
        <v>自动</v>
      </c>
      <c r="I3695" s="6" t="str">
        <f>IF(F3695="","",IFERROR(VLOOKUP(F3695,税费设置!$A$15:$B$27,2,FALSE),"含税不明"))</f>
        <v/>
      </c>
      <c r="J3695" s="6" t="str">
        <f t="shared" si="400"/>
        <v/>
      </c>
      <c r="K3695" s="6" t="str">
        <f>IF(AND(税费设置!$B$5="是",G3695="个人支出",J3695="应税"),"是","否")</f>
        <v>否</v>
      </c>
      <c r="L3695" s="8">
        <f t="shared" si="401"/>
        <v>0</v>
      </c>
      <c r="M3695" s="8">
        <f t="shared" si="402"/>
        <v>0</v>
      </c>
      <c r="N3695" s="8">
        <f t="shared" si="403"/>
        <v>0</v>
      </c>
      <c r="O3695" s="8">
        <f t="shared" si="404"/>
        <v>0</v>
      </c>
      <c r="P3695" s="8">
        <f>IF(K3695&lt;&gt;"是",0,IF(税费设置!$B$6="是",E3695/(1+税费设置!$B$10),E3695))</f>
        <v>0</v>
      </c>
      <c r="Q3695" s="8">
        <f>IF(K3695&lt;&gt;"是",0,P3695*税费设置!$B$8)</f>
        <v>0</v>
      </c>
      <c r="R3695" s="8">
        <f>IF(K3695&lt;&gt;"是",0,P3695*税费设置!$B$9)</f>
        <v>0</v>
      </c>
      <c r="S3695" s="8">
        <f t="shared" si="405"/>
        <v>0</v>
      </c>
    </row>
    <row r="3696" spans="1:19" ht="13.9">
      <c r="A3696" s="6" t="str">
        <f>IF(总支出!A3696="","",总支出!A3696)</f>
        <v/>
      </c>
      <c r="B3696" s="7" t="str">
        <f>IF(总支出!B3696="","",总支出!B3696)</f>
        <v/>
      </c>
      <c r="C3696" s="6" t="str">
        <f t="shared" si="399"/>
        <v/>
      </c>
      <c r="D3696" s="6" t="str">
        <f>IF(总支出!C3696="","",总支出!C3696)</f>
        <v/>
      </c>
      <c r="E3696" s="8" t="str">
        <f>IF(总支出!D3696="","",总支出!D3696)</f>
        <v/>
      </c>
      <c r="F3696" s="6" t="str">
        <f>IF(总支出!E3696="","",总支出!E3696)</f>
        <v/>
      </c>
      <c r="G3696" s="6" t="str">
        <f>IF(总支出!H3696="","",总支出!H3696)</f>
        <v/>
      </c>
      <c r="H3696" s="6" t="str">
        <f>IF(总支出!I3696="","自动",总支出!I3696)</f>
        <v>自动</v>
      </c>
      <c r="I3696" s="6" t="str">
        <f>IF(F3696="","",IFERROR(VLOOKUP(F3696,税费设置!$A$15:$B$27,2,FALSE),"含税不明"))</f>
        <v/>
      </c>
      <c r="J3696" s="6" t="str">
        <f t="shared" si="400"/>
        <v/>
      </c>
      <c r="K3696" s="6" t="str">
        <f>IF(AND(税费设置!$B$5="是",G3696="个人支出",J3696="应税"),"是","否")</f>
        <v>否</v>
      </c>
      <c r="L3696" s="8">
        <f t="shared" si="401"/>
        <v>0</v>
      </c>
      <c r="M3696" s="8">
        <f t="shared" si="402"/>
        <v>0</v>
      </c>
      <c r="N3696" s="8">
        <f t="shared" si="403"/>
        <v>0</v>
      </c>
      <c r="O3696" s="8">
        <f t="shared" si="404"/>
        <v>0</v>
      </c>
      <c r="P3696" s="8">
        <f>IF(K3696&lt;&gt;"是",0,IF(税费设置!$B$6="是",E3696/(1+税费设置!$B$10),E3696))</f>
        <v>0</v>
      </c>
      <c r="Q3696" s="8">
        <f>IF(K3696&lt;&gt;"是",0,P3696*税费设置!$B$8)</f>
        <v>0</v>
      </c>
      <c r="R3696" s="8">
        <f>IF(K3696&lt;&gt;"是",0,P3696*税费设置!$B$9)</f>
        <v>0</v>
      </c>
      <c r="S3696" s="8">
        <f t="shared" si="405"/>
        <v>0</v>
      </c>
    </row>
    <row r="3697" spans="1:19" ht="13.9">
      <c r="A3697" s="6" t="str">
        <f>IF(总支出!A3697="","",总支出!A3697)</f>
        <v/>
      </c>
      <c r="B3697" s="7" t="str">
        <f>IF(总支出!B3697="","",总支出!B3697)</f>
        <v/>
      </c>
      <c r="C3697" s="6" t="str">
        <f t="shared" si="399"/>
        <v/>
      </c>
      <c r="D3697" s="6" t="str">
        <f>IF(总支出!C3697="","",总支出!C3697)</f>
        <v/>
      </c>
      <c r="E3697" s="8" t="str">
        <f>IF(总支出!D3697="","",总支出!D3697)</f>
        <v/>
      </c>
      <c r="F3697" s="6" t="str">
        <f>IF(总支出!E3697="","",总支出!E3697)</f>
        <v/>
      </c>
      <c r="G3697" s="6" t="str">
        <f>IF(总支出!H3697="","",总支出!H3697)</f>
        <v/>
      </c>
      <c r="H3697" s="6" t="str">
        <f>IF(总支出!I3697="","自动",总支出!I3697)</f>
        <v>自动</v>
      </c>
      <c r="I3697" s="6" t="str">
        <f>IF(F3697="","",IFERROR(VLOOKUP(F3697,税费设置!$A$15:$B$27,2,FALSE),"含税不明"))</f>
        <v/>
      </c>
      <c r="J3697" s="6" t="str">
        <f t="shared" si="400"/>
        <v/>
      </c>
      <c r="K3697" s="6" t="str">
        <f>IF(AND(税费设置!$B$5="是",G3697="个人支出",J3697="应税"),"是","否")</f>
        <v>否</v>
      </c>
      <c r="L3697" s="8">
        <f t="shared" si="401"/>
        <v>0</v>
      </c>
      <c r="M3697" s="8">
        <f t="shared" si="402"/>
        <v>0</v>
      </c>
      <c r="N3697" s="8">
        <f t="shared" si="403"/>
        <v>0</v>
      </c>
      <c r="O3697" s="8">
        <f t="shared" si="404"/>
        <v>0</v>
      </c>
      <c r="P3697" s="8">
        <f>IF(K3697&lt;&gt;"是",0,IF(税费设置!$B$6="是",E3697/(1+税费设置!$B$10),E3697))</f>
        <v>0</v>
      </c>
      <c r="Q3697" s="8">
        <f>IF(K3697&lt;&gt;"是",0,P3697*税费设置!$B$8)</f>
        <v>0</v>
      </c>
      <c r="R3697" s="8">
        <f>IF(K3697&lt;&gt;"是",0,P3697*税费设置!$B$9)</f>
        <v>0</v>
      </c>
      <c r="S3697" s="8">
        <f t="shared" si="405"/>
        <v>0</v>
      </c>
    </row>
    <row r="3698" spans="1:19" ht="13.9">
      <c r="A3698" s="6" t="str">
        <f>IF(总支出!A3698="","",总支出!A3698)</f>
        <v/>
      </c>
      <c r="B3698" s="7" t="str">
        <f>IF(总支出!B3698="","",总支出!B3698)</f>
        <v/>
      </c>
      <c r="C3698" s="6" t="str">
        <f t="shared" si="399"/>
        <v/>
      </c>
      <c r="D3698" s="6" t="str">
        <f>IF(总支出!C3698="","",总支出!C3698)</f>
        <v/>
      </c>
      <c r="E3698" s="8" t="str">
        <f>IF(总支出!D3698="","",总支出!D3698)</f>
        <v/>
      </c>
      <c r="F3698" s="6" t="str">
        <f>IF(总支出!E3698="","",总支出!E3698)</f>
        <v/>
      </c>
      <c r="G3698" s="6" t="str">
        <f>IF(总支出!H3698="","",总支出!H3698)</f>
        <v/>
      </c>
      <c r="H3698" s="6" t="str">
        <f>IF(总支出!I3698="","自动",总支出!I3698)</f>
        <v>自动</v>
      </c>
      <c r="I3698" s="6" t="str">
        <f>IF(F3698="","",IFERROR(VLOOKUP(F3698,税费设置!$A$15:$B$27,2,FALSE),"含税不明"))</f>
        <v/>
      </c>
      <c r="J3698" s="6" t="str">
        <f t="shared" si="400"/>
        <v/>
      </c>
      <c r="K3698" s="6" t="str">
        <f>IF(AND(税费设置!$B$5="是",G3698="个人支出",J3698="应税"),"是","否")</f>
        <v>否</v>
      </c>
      <c r="L3698" s="8">
        <f t="shared" si="401"/>
        <v>0</v>
      </c>
      <c r="M3698" s="8">
        <f t="shared" si="402"/>
        <v>0</v>
      </c>
      <c r="N3698" s="8">
        <f t="shared" si="403"/>
        <v>0</v>
      </c>
      <c r="O3698" s="8">
        <f t="shared" si="404"/>
        <v>0</v>
      </c>
      <c r="P3698" s="8">
        <f>IF(K3698&lt;&gt;"是",0,IF(税费设置!$B$6="是",E3698/(1+税费设置!$B$10),E3698))</f>
        <v>0</v>
      </c>
      <c r="Q3698" s="8">
        <f>IF(K3698&lt;&gt;"是",0,P3698*税费设置!$B$8)</f>
        <v>0</v>
      </c>
      <c r="R3698" s="8">
        <f>IF(K3698&lt;&gt;"是",0,P3698*税费设置!$B$9)</f>
        <v>0</v>
      </c>
      <c r="S3698" s="8">
        <f t="shared" si="405"/>
        <v>0</v>
      </c>
    </row>
    <row r="3699" spans="1:19" ht="13.9">
      <c r="A3699" s="6" t="str">
        <f>IF(总支出!A3699="","",总支出!A3699)</f>
        <v/>
      </c>
      <c r="B3699" s="7" t="str">
        <f>IF(总支出!B3699="","",总支出!B3699)</f>
        <v/>
      </c>
      <c r="C3699" s="6" t="str">
        <f t="shared" si="399"/>
        <v/>
      </c>
      <c r="D3699" s="6" t="str">
        <f>IF(总支出!C3699="","",总支出!C3699)</f>
        <v/>
      </c>
      <c r="E3699" s="8" t="str">
        <f>IF(总支出!D3699="","",总支出!D3699)</f>
        <v/>
      </c>
      <c r="F3699" s="6" t="str">
        <f>IF(总支出!E3699="","",总支出!E3699)</f>
        <v/>
      </c>
      <c r="G3699" s="6" t="str">
        <f>IF(总支出!H3699="","",总支出!H3699)</f>
        <v/>
      </c>
      <c r="H3699" s="6" t="str">
        <f>IF(总支出!I3699="","自动",总支出!I3699)</f>
        <v>自动</v>
      </c>
      <c r="I3699" s="6" t="str">
        <f>IF(F3699="","",IFERROR(VLOOKUP(F3699,税费设置!$A$15:$B$27,2,FALSE),"含税不明"))</f>
        <v/>
      </c>
      <c r="J3699" s="6" t="str">
        <f t="shared" si="400"/>
        <v/>
      </c>
      <c r="K3699" s="6" t="str">
        <f>IF(AND(税费设置!$B$5="是",G3699="个人支出",J3699="应税"),"是","否")</f>
        <v>否</v>
      </c>
      <c r="L3699" s="8">
        <f t="shared" si="401"/>
        <v>0</v>
      </c>
      <c r="M3699" s="8">
        <f t="shared" si="402"/>
        <v>0</v>
      </c>
      <c r="N3699" s="8">
        <f t="shared" si="403"/>
        <v>0</v>
      </c>
      <c r="O3699" s="8">
        <f t="shared" si="404"/>
        <v>0</v>
      </c>
      <c r="P3699" s="8">
        <f>IF(K3699&lt;&gt;"是",0,IF(税费设置!$B$6="是",E3699/(1+税费设置!$B$10),E3699))</f>
        <v>0</v>
      </c>
      <c r="Q3699" s="8">
        <f>IF(K3699&lt;&gt;"是",0,P3699*税费设置!$B$8)</f>
        <v>0</v>
      </c>
      <c r="R3699" s="8">
        <f>IF(K3699&lt;&gt;"是",0,P3699*税费设置!$B$9)</f>
        <v>0</v>
      </c>
      <c r="S3699" s="8">
        <f t="shared" si="405"/>
        <v>0</v>
      </c>
    </row>
    <row r="3700" spans="1:19" ht="13.9">
      <c r="A3700" s="6" t="str">
        <f>IF(总支出!A3700="","",总支出!A3700)</f>
        <v/>
      </c>
      <c r="B3700" s="7" t="str">
        <f>IF(总支出!B3700="","",总支出!B3700)</f>
        <v/>
      </c>
      <c r="C3700" s="6" t="str">
        <f t="shared" si="399"/>
        <v/>
      </c>
      <c r="D3700" s="6" t="str">
        <f>IF(总支出!C3700="","",总支出!C3700)</f>
        <v/>
      </c>
      <c r="E3700" s="8" t="str">
        <f>IF(总支出!D3700="","",总支出!D3700)</f>
        <v/>
      </c>
      <c r="F3700" s="6" t="str">
        <f>IF(总支出!E3700="","",总支出!E3700)</f>
        <v/>
      </c>
      <c r="G3700" s="6" t="str">
        <f>IF(总支出!H3700="","",总支出!H3700)</f>
        <v/>
      </c>
      <c r="H3700" s="6" t="str">
        <f>IF(总支出!I3700="","自动",总支出!I3700)</f>
        <v>自动</v>
      </c>
      <c r="I3700" s="6" t="str">
        <f>IF(F3700="","",IFERROR(VLOOKUP(F3700,税费设置!$A$15:$B$27,2,FALSE),"含税不明"))</f>
        <v/>
      </c>
      <c r="J3700" s="6" t="str">
        <f t="shared" si="400"/>
        <v/>
      </c>
      <c r="K3700" s="6" t="str">
        <f>IF(AND(税费设置!$B$5="是",G3700="个人支出",J3700="应税"),"是","否")</f>
        <v>否</v>
      </c>
      <c r="L3700" s="8">
        <f t="shared" si="401"/>
        <v>0</v>
      </c>
      <c r="M3700" s="8">
        <f t="shared" si="402"/>
        <v>0</v>
      </c>
      <c r="N3700" s="8">
        <f t="shared" si="403"/>
        <v>0</v>
      </c>
      <c r="O3700" s="8">
        <f t="shared" si="404"/>
        <v>0</v>
      </c>
      <c r="P3700" s="8">
        <f>IF(K3700&lt;&gt;"是",0,IF(税费设置!$B$6="是",E3700/(1+税费设置!$B$10),E3700))</f>
        <v>0</v>
      </c>
      <c r="Q3700" s="8">
        <f>IF(K3700&lt;&gt;"是",0,P3700*税费设置!$B$8)</f>
        <v>0</v>
      </c>
      <c r="R3700" s="8">
        <f>IF(K3700&lt;&gt;"是",0,P3700*税费设置!$B$9)</f>
        <v>0</v>
      </c>
      <c r="S3700" s="8">
        <f t="shared" si="405"/>
        <v>0</v>
      </c>
    </row>
    <row r="3701" spans="1:19" ht="13.9">
      <c r="A3701" s="6" t="str">
        <f>IF(总支出!A3701="","",总支出!A3701)</f>
        <v/>
      </c>
      <c r="B3701" s="7" t="str">
        <f>IF(总支出!B3701="","",总支出!B3701)</f>
        <v/>
      </c>
      <c r="C3701" s="6" t="str">
        <f t="shared" si="399"/>
        <v/>
      </c>
      <c r="D3701" s="6" t="str">
        <f>IF(总支出!C3701="","",总支出!C3701)</f>
        <v/>
      </c>
      <c r="E3701" s="8" t="str">
        <f>IF(总支出!D3701="","",总支出!D3701)</f>
        <v/>
      </c>
      <c r="F3701" s="6" t="str">
        <f>IF(总支出!E3701="","",总支出!E3701)</f>
        <v/>
      </c>
      <c r="G3701" s="6" t="str">
        <f>IF(总支出!H3701="","",总支出!H3701)</f>
        <v/>
      </c>
      <c r="H3701" s="6" t="str">
        <f>IF(总支出!I3701="","自动",总支出!I3701)</f>
        <v>自动</v>
      </c>
      <c r="I3701" s="6" t="str">
        <f>IF(F3701="","",IFERROR(VLOOKUP(F3701,税费设置!$A$15:$B$27,2,FALSE),"含税不明"))</f>
        <v/>
      </c>
      <c r="J3701" s="6" t="str">
        <f t="shared" si="400"/>
        <v/>
      </c>
      <c r="K3701" s="6" t="str">
        <f>IF(AND(税费设置!$B$5="是",G3701="个人支出",J3701="应税"),"是","否")</f>
        <v>否</v>
      </c>
      <c r="L3701" s="8">
        <f t="shared" si="401"/>
        <v>0</v>
      </c>
      <c r="M3701" s="8">
        <f t="shared" si="402"/>
        <v>0</v>
      </c>
      <c r="N3701" s="8">
        <f t="shared" si="403"/>
        <v>0</v>
      </c>
      <c r="O3701" s="8">
        <f t="shared" si="404"/>
        <v>0</v>
      </c>
      <c r="P3701" s="8">
        <f>IF(K3701&lt;&gt;"是",0,IF(税费设置!$B$6="是",E3701/(1+税费设置!$B$10),E3701))</f>
        <v>0</v>
      </c>
      <c r="Q3701" s="8">
        <f>IF(K3701&lt;&gt;"是",0,P3701*税费设置!$B$8)</f>
        <v>0</v>
      </c>
      <c r="R3701" s="8">
        <f>IF(K3701&lt;&gt;"是",0,P3701*税费设置!$B$9)</f>
        <v>0</v>
      </c>
      <c r="S3701" s="8">
        <f t="shared" si="405"/>
        <v>0</v>
      </c>
    </row>
    <row r="3702" spans="1:19" ht="13.9">
      <c r="A3702" s="6" t="str">
        <f>IF(总支出!A3702="","",总支出!A3702)</f>
        <v/>
      </c>
      <c r="B3702" s="7" t="str">
        <f>IF(总支出!B3702="","",总支出!B3702)</f>
        <v/>
      </c>
      <c r="C3702" s="6" t="str">
        <f t="shared" si="399"/>
        <v/>
      </c>
      <c r="D3702" s="6" t="str">
        <f>IF(总支出!C3702="","",总支出!C3702)</f>
        <v/>
      </c>
      <c r="E3702" s="8" t="str">
        <f>IF(总支出!D3702="","",总支出!D3702)</f>
        <v/>
      </c>
      <c r="F3702" s="6" t="str">
        <f>IF(总支出!E3702="","",总支出!E3702)</f>
        <v/>
      </c>
      <c r="G3702" s="6" t="str">
        <f>IF(总支出!H3702="","",总支出!H3702)</f>
        <v/>
      </c>
      <c r="H3702" s="6" t="str">
        <f>IF(总支出!I3702="","自动",总支出!I3702)</f>
        <v>自动</v>
      </c>
      <c r="I3702" s="6" t="str">
        <f>IF(F3702="","",IFERROR(VLOOKUP(F3702,税费设置!$A$15:$B$27,2,FALSE),"含税不明"))</f>
        <v/>
      </c>
      <c r="J3702" s="6" t="str">
        <f t="shared" si="400"/>
        <v/>
      </c>
      <c r="K3702" s="6" t="str">
        <f>IF(AND(税费设置!$B$5="是",G3702="个人支出",J3702="应税"),"是","否")</f>
        <v>否</v>
      </c>
      <c r="L3702" s="8">
        <f t="shared" si="401"/>
        <v>0</v>
      </c>
      <c r="M3702" s="8">
        <f t="shared" si="402"/>
        <v>0</v>
      </c>
      <c r="N3702" s="8">
        <f t="shared" si="403"/>
        <v>0</v>
      </c>
      <c r="O3702" s="8">
        <f t="shared" si="404"/>
        <v>0</v>
      </c>
      <c r="P3702" s="8">
        <f>IF(K3702&lt;&gt;"是",0,IF(税费设置!$B$6="是",E3702/(1+税费设置!$B$10),E3702))</f>
        <v>0</v>
      </c>
      <c r="Q3702" s="8">
        <f>IF(K3702&lt;&gt;"是",0,P3702*税费设置!$B$8)</f>
        <v>0</v>
      </c>
      <c r="R3702" s="8">
        <f>IF(K3702&lt;&gt;"是",0,P3702*税费设置!$B$9)</f>
        <v>0</v>
      </c>
      <c r="S3702" s="8">
        <f t="shared" si="405"/>
        <v>0</v>
      </c>
    </row>
    <row r="3703" spans="1:19" ht="13.9">
      <c r="A3703" s="6" t="str">
        <f>IF(总支出!A3703="","",总支出!A3703)</f>
        <v/>
      </c>
      <c r="B3703" s="7" t="str">
        <f>IF(总支出!B3703="","",总支出!B3703)</f>
        <v/>
      </c>
      <c r="C3703" s="6" t="str">
        <f t="shared" si="399"/>
        <v/>
      </c>
      <c r="D3703" s="6" t="str">
        <f>IF(总支出!C3703="","",总支出!C3703)</f>
        <v/>
      </c>
      <c r="E3703" s="8" t="str">
        <f>IF(总支出!D3703="","",总支出!D3703)</f>
        <v/>
      </c>
      <c r="F3703" s="6" t="str">
        <f>IF(总支出!E3703="","",总支出!E3703)</f>
        <v/>
      </c>
      <c r="G3703" s="6" t="str">
        <f>IF(总支出!H3703="","",总支出!H3703)</f>
        <v/>
      </c>
      <c r="H3703" s="6" t="str">
        <f>IF(总支出!I3703="","自动",总支出!I3703)</f>
        <v>自动</v>
      </c>
      <c r="I3703" s="6" t="str">
        <f>IF(F3703="","",IFERROR(VLOOKUP(F3703,税费设置!$A$15:$B$27,2,FALSE),"含税不明"))</f>
        <v/>
      </c>
      <c r="J3703" s="6" t="str">
        <f t="shared" si="400"/>
        <v/>
      </c>
      <c r="K3703" s="6" t="str">
        <f>IF(AND(税费设置!$B$5="是",G3703="个人支出",J3703="应税"),"是","否")</f>
        <v>否</v>
      </c>
      <c r="L3703" s="8">
        <f t="shared" si="401"/>
        <v>0</v>
      </c>
      <c r="M3703" s="8">
        <f t="shared" si="402"/>
        <v>0</v>
      </c>
      <c r="N3703" s="8">
        <f t="shared" si="403"/>
        <v>0</v>
      </c>
      <c r="O3703" s="8">
        <f t="shared" si="404"/>
        <v>0</v>
      </c>
      <c r="P3703" s="8">
        <f>IF(K3703&lt;&gt;"是",0,IF(税费设置!$B$6="是",E3703/(1+税费设置!$B$10),E3703))</f>
        <v>0</v>
      </c>
      <c r="Q3703" s="8">
        <f>IF(K3703&lt;&gt;"是",0,P3703*税费设置!$B$8)</f>
        <v>0</v>
      </c>
      <c r="R3703" s="8">
        <f>IF(K3703&lt;&gt;"是",0,P3703*税费设置!$B$9)</f>
        <v>0</v>
      </c>
      <c r="S3703" s="8">
        <f t="shared" si="405"/>
        <v>0</v>
      </c>
    </row>
    <row r="3704" spans="1:19" ht="13.9">
      <c r="A3704" s="6" t="str">
        <f>IF(总支出!A3704="","",总支出!A3704)</f>
        <v/>
      </c>
      <c r="B3704" s="7" t="str">
        <f>IF(总支出!B3704="","",总支出!B3704)</f>
        <v/>
      </c>
      <c r="C3704" s="6" t="str">
        <f t="shared" si="399"/>
        <v/>
      </c>
      <c r="D3704" s="6" t="str">
        <f>IF(总支出!C3704="","",总支出!C3704)</f>
        <v/>
      </c>
      <c r="E3704" s="8" t="str">
        <f>IF(总支出!D3704="","",总支出!D3704)</f>
        <v/>
      </c>
      <c r="F3704" s="6" t="str">
        <f>IF(总支出!E3704="","",总支出!E3704)</f>
        <v/>
      </c>
      <c r="G3704" s="6" t="str">
        <f>IF(总支出!H3704="","",总支出!H3704)</f>
        <v/>
      </c>
      <c r="H3704" s="6" t="str">
        <f>IF(总支出!I3704="","自动",总支出!I3704)</f>
        <v>自动</v>
      </c>
      <c r="I3704" s="6" t="str">
        <f>IF(F3704="","",IFERROR(VLOOKUP(F3704,税费设置!$A$15:$B$27,2,FALSE),"含税不明"))</f>
        <v/>
      </c>
      <c r="J3704" s="6" t="str">
        <f t="shared" si="400"/>
        <v/>
      </c>
      <c r="K3704" s="6" t="str">
        <f>IF(AND(税费设置!$B$5="是",G3704="个人支出",J3704="应税"),"是","否")</f>
        <v>否</v>
      </c>
      <c r="L3704" s="8">
        <f t="shared" si="401"/>
        <v>0</v>
      </c>
      <c r="M3704" s="8">
        <f t="shared" si="402"/>
        <v>0</v>
      </c>
      <c r="N3704" s="8">
        <f t="shared" si="403"/>
        <v>0</v>
      </c>
      <c r="O3704" s="8">
        <f t="shared" si="404"/>
        <v>0</v>
      </c>
      <c r="P3704" s="8">
        <f>IF(K3704&lt;&gt;"是",0,IF(税费设置!$B$6="是",E3704/(1+税费设置!$B$10),E3704))</f>
        <v>0</v>
      </c>
      <c r="Q3704" s="8">
        <f>IF(K3704&lt;&gt;"是",0,P3704*税费设置!$B$8)</f>
        <v>0</v>
      </c>
      <c r="R3704" s="8">
        <f>IF(K3704&lt;&gt;"是",0,P3704*税费设置!$B$9)</f>
        <v>0</v>
      </c>
      <c r="S3704" s="8">
        <f t="shared" si="405"/>
        <v>0</v>
      </c>
    </row>
    <row r="3705" spans="1:19" ht="13.9">
      <c r="A3705" s="6" t="str">
        <f>IF(总支出!A3705="","",总支出!A3705)</f>
        <v/>
      </c>
      <c r="B3705" s="7" t="str">
        <f>IF(总支出!B3705="","",总支出!B3705)</f>
        <v/>
      </c>
      <c r="C3705" s="6" t="str">
        <f t="shared" si="399"/>
        <v/>
      </c>
      <c r="D3705" s="6" t="str">
        <f>IF(总支出!C3705="","",总支出!C3705)</f>
        <v/>
      </c>
      <c r="E3705" s="8" t="str">
        <f>IF(总支出!D3705="","",总支出!D3705)</f>
        <v/>
      </c>
      <c r="F3705" s="6" t="str">
        <f>IF(总支出!E3705="","",总支出!E3705)</f>
        <v/>
      </c>
      <c r="G3705" s="6" t="str">
        <f>IF(总支出!H3705="","",总支出!H3705)</f>
        <v/>
      </c>
      <c r="H3705" s="6" t="str">
        <f>IF(总支出!I3705="","自动",总支出!I3705)</f>
        <v>自动</v>
      </c>
      <c r="I3705" s="6" t="str">
        <f>IF(F3705="","",IFERROR(VLOOKUP(F3705,税费设置!$A$15:$B$27,2,FALSE),"含税不明"))</f>
        <v/>
      </c>
      <c r="J3705" s="6" t="str">
        <f t="shared" si="400"/>
        <v/>
      </c>
      <c r="K3705" s="6" t="str">
        <f>IF(AND(税费设置!$B$5="是",G3705="个人支出",J3705="应税"),"是","否")</f>
        <v>否</v>
      </c>
      <c r="L3705" s="8">
        <f t="shared" si="401"/>
        <v>0</v>
      </c>
      <c r="M3705" s="8">
        <f t="shared" si="402"/>
        <v>0</v>
      </c>
      <c r="N3705" s="8">
        <f t="shared" si="403"/>
        <v>0</v>
      </c>
      <c r="O3705" s="8">
        <f t="shared" si="404"/>
        <v>0</v>
      </c>
      <c r="P3705" s="8">
        <f>IF(K3705&lt;&gt;"是",0,IF(税费设置!$B$6="是",E3705/(1+税费设置!$B$10),E3705))</f>
        <v>0</v>
      </c>
      <c r="Q3705" s="8">
        <f>IF(K3705&lt;&gt;"是",0,P3705*税费设置!$B$8)</f>
        <v>0</v>
      </c>
      <c r="R3705" s="8">
        <f>IF(K3705&lt;&gt;"是",0,P3705*税费设置!$B$9)</f>
        <v>0</v>
      </c>
      <c r="S3705" s="8">
        <f t="shared" si="405"/>
        <v>0</v>
      </c>
    </row>
    <row r="3706" spans="1:19" ht="13.9">
      <c r="A3706" s="6" t="str">
        <f>IF(总支出!A3706="","",总支出!A3706)</f>
        <v/>
      </c>
      <c r="B3706" s="7" t="str">
        <f>IF(总支出!B3706="","",总支出!B3706)</f>
        <v/>
      </c>
      <c r="C3706" s="6" t="str">
        <f t="shared" si="399"/>
        <v/>
      </c>
      <c r="D3706" s="6" t="str">
        <f>IF(总支出!C3706="","",总支出!C3706)</f>
        <v/>
      </c>
      <c r="E3706" s="8" t="str">
        <f>IF(总支出!D3706="","",总支出!D3706)</f>
        <v/>
      </c>
      <c r="F3706" s="6" t="str">
        <f>IF(总支出!E3706="","",总支出!E3706)</f>
        <v/>
      </c>
      <c r="G3706" s="6" t="str">
        <f>IF(总支出!H3706="","",总支出!H3706)</f>
        <v/>
      </c>
      <c r="H3706" s="6" t="str">
        <f>IF(总支出!I3706="","自动",总支出!I3706)</f>
        <v>自动</v>
      </c>
      <c r="I3706" s="6" t="str">
        <f>IF(F3706="","",IFERROR(VLOOKUP(F3706,税费设置!$A$15:$B$27,2,FALSE),"含税不明"))</f>
        <v/>
      </c>
      <c r="J3706" s="6" t="str">
        <f t="shared" si="400"/>
        <v/>
      </c>
      <c r="K3706" s="6" t="str">
        <f>IF(AND(税费设置!$B$5="是",G3706="个人支出",J3706="应税"),"是","否")</f>
        <v>否</v>
      </c>
      <c r="L3706" s="8">
        <f t="shared" si="401"/>
        <v>0</v>
      </c>
      <c r="M3706" s="8">
        <f t="shared" si="402"/>
        <v>0</v>
      </c>
      <c r="N3706" s="8">
        <f t="shared" si="403"/>
        <v>0</v>
      </c>
      <c r="O3706" s="8">
        <f t="shared" si="404"/>
        <v>0</v>
      </c>
      <c r="P3706" s="8">
        <f>IF(K3706&lt;&gt;"是",0,IF(税费设置!$B$6="是",E3706/(1+税费设置!$B$10),E3706))</f>
        <v>0</v>
      </c>
      <c r="Q3706" s="8">
        <f>IF(K3706&lt;&gt;"是",0,P3706*税费设置!$B$8)</f>
        <v>0</v>
      </c>
      <c r="R3706" s="8">
        <f>IF(K3706&lt;&gt;"是",0,P3706*税费设置!$B$9)</f>
        <v>0</v>
      </c>
      <c r="S3706" s="8">
        <f t="shared" si="405"/>
        <v>0</v>
      </c>
    </row>
    <row r="3707" spans="1:19" ht="13.9">
      <c r="A3707" s="6" t="str">
        <f>IF(总支出!A3707="","",总支出!A3707)</f>
        <v/>
      </c>
      <c r="B3707" s="7" t="str">
        <f>IF(总支出!B3707="","",总支出!B3707)</f>
        <v/>
      </c>
      <c r="C3707" s="6" t="str">
        <f t="shared" si="399"/>
        <v/>
      </c>
      <c r="D3707" s="6" t="str">
        <f>IF(总支出!C3707="","",总支出!C3707)</f>
        <v/>
      </c>
      <c r="E3707" s="8" t="str">
        <f>IF(总支出!D3707="","",总支出!D3707)</f>
        <v/>
      </c>
      <c r="F3707" s="6" t="str">
        <f>IF(总支出!E3707="","",总支出!E3707)</f>
        <v/>
      </c>
      <c r="G3707" s="6" t="str">
        <f>IF(总支出!H3707="","",总支出!H3707)</f>
        <v/>
      </c>
      <c r="H3707" s="6" t="str">
        <f>IF(总支出!I3707="","自动",总支出!I3707)</f>
        <v>自动</v>
      </c>
      <c r="I3707" s="6" t="str">
        <f>IF(F3707="","",IFERROR(VLOOKUP(F3707,税费设置!$A$15:$B$27,2,FALSE),"含税不明"))</f>
        <v/>
      </c>
      <c r="J3707" s="6" t="str">
        <f t="shared" si="400"/>
        <v/>
      </c>
      <c r="K3707" s="6" t="str">
        <f>IF(AND(税费设置!$B$5="是",G3707="个人支出",J3707="应税"),"是","否")</f>
        <v>否</v>
      </c>
      <c r="L3707" s="8">
        <f t="shared" si="401"/>
        <v>0</v>
      </c>
      <c r="M3707" s="8">
        <f t="shared" si="402"/>
        <v>0</v>
      </c>
      <c r="N3707" s="8">
        <f t="shared" si="403"/>
        <v>0</v>
      </c>
      <c r="O3707" s="8">
        <f t="shared" si="404"/>
        <v>0</v>
      </c>
      <c r="P3707" s="8">
        <f>IF(K3707&lt;&gt;"是",0,IF(税费设置!$B$6="是",E3707/(1+税费设置!$B$10),E3707))</f>
        <v>0</v>
      </c>
      <c r="Q3707" s="8">
        <f>IF(K3707&lt;&gt;"是",0,P3707*税费设置!$B$8)</f>
        <v>0</v>
      </c>
      <c r="R3707" s="8">
        <f>IF(K3707&lt;&gt;"是",0,P3707*税费设置!$B$9)</f>
        <v>0</v>
      </c>
      <c r="S3707" s="8">
        <f t="shared" si="405"/>
        <v>0</v>
      </c>
    </row>
    <row r="3708" spans="1:19" ht="13.9">
      <c r="A3708" s="6" t="str">
        <f>IF(总支出!A3708="","",总支出!A3708)</f>
        <v/>
      </c>
      <c r="B3708" s="7" t="str">
        <f>IF(总支出!B3708="","",总支出!B3708)</f>
        <v/>
      </c>
      <c r="C3708" s="6" t="str">
        <f t="shared" si="399"/>
        <v/>
      </c>
      <c r="D3708" s="6" t="str">
        <f>IF(总支出!C3708="","",总支出!C3708)</f>
        <v/>
      </c>
      <c r="E3708" s="8" t="str">
        <f>IF(总支出!D3708="","",总支出!D3708)</f>
        <v/>
      </c>
      <c r="F3708" s="6" t="str">
        <f>IF(总支出!E3708="","",总支出!E3708)</f>
        <v/>
      </c>
      <c r="G3708" s="6" t="str">
        <f>IF(总支出!H3708="","",总支出!H3708)</f>
        <v/>
      </c>
      <c r="H3708" s="6" t="str">
        <f>IF(总支出!I3708="","自动",总支出!I3708)</f>
        <v>自动</v>
      </c>
      <c r="I3708" s="6" t="str">
        <f>IF(F3708="","",IFERROR(VLOOKUP(F3708,税费设置!$A$15:$B$27,2,FALSE),"含税不明"))</f>
        <v/>
      </c>
      <c r="J3708" s="6" t="str">
        <f t="shared" si="400"/>
        <v/>
      </c>
      <c r="K3708" s="6" t="str">
        <f>IF(AND(税费设置!$B$5="是",G3708="个人支出",J3708="应税"),"是","否")</f>
        <v>否</v>
      </c>
      <c r="L3708" s="8">
        <f t="shared" si="401"/>
        <v>0</v>
      </c>
      <c r="M3708" s="8">
        <f t="shared" si="402"/>
        <v>0</v>
      </c>
      <c r="N3708" s="8">
        <f t="shared" si="403"/>
        <v>0</v>
      </c>
      <c r="O3708" s="8">
        <f t="shared" si="404"/>
        <v>0</v>
      </c>
      <c r="P3708" s="8">
        <f>IF(K3708&lt;&gt;"是",0,IF(税费设置!$B$6="是",E3708/(1+税费设置!$B$10),E3708))</f>
        <v>0</v>
      </c>
      <c r="Q3708" s="8">
        <f>IF(K3708&lt;&gt;"是",0,P3708*税费设置!$B$8)</f>
        <v>0</v>
      </c>
      <c r="R3708" s="8">
        <f>IF(K3708&lt;&gt;"是",0,P3708*税费设置!$B$9)</f>
        <v>0</v>
      </c>
      <c r="S3708" s="8">
        <f t="shared" si="405"/>
        <v>0</v>
      </c>
    </row>
    <row r="3709" spans="1:19" ht="13.9">
      <c r="A3709" s="6" t="str">
        <f>IF(总支出!A3709="","",总支出!A3709)</f>
        <v/>
      </c>
      <c r="B3709" s="7" t="str">
        <f>IF(总支出!B3709="","",总支出!B3709)</f>
        <v/>
      </c>
      <c r="C3709" s="6" t="str">
        <f t="shared" si="399"/>
        <v/>
      </c>
      <c r="D3709" s="6" t="str">
        <f>IF(总支出!C3709="","",总支出!C3709)</f>
        <v/>
      </c>
      <c r="E3709" s="8" t="str">
        <f>IF(总支出!D3709="","",总支出!D3709)</f>
        <v/>
      </c>
      <c r="F3709" s="6" t="str">
        <f>IF(总支出!E3709="","",总支出!E3709)</f>
        <v/>
      </c>
      <c r="G3709" s="6" t="str">
        <f>IF(总支出!H3709="","",总支出!H3709)</f>
        <v/>
      </c>
      <c r="H3709" s="6" t="str">
        <f>IF(总支出!I3709="","自动",总支出!I3709)</f>
        <v>自动</v>
      </c>
      <c r="I3709" s="6" t="str">
        <f>IF(F3709="","",IFERROR(VLOOKUP(F3709,税费设置!$A$15:$B$27,2,FALSE),"含税不明"))</f>
        <v/>
      </c>
      <c r="J3709" s="6" t="str">
        <f t="shared" si="400"/>
        <v/>
      </c>
      <c r="K3709" s="6" t="str">
        <f>IF(AND(税费设置!$B$5="是",G3709="个人支出",J3709="应税"),"是","否")</f>
        <v>否</v>
      </c>
      <c r="L3709" s="8">
        <f t="shared" si="401"/>
        <v>0</v>
      </c>
      <c r="M3709" s="8">
        <f t="shared" si="402"/>
        <v>0</v>
      </c>
      <c r="N3709" s="8">
        <f t="shared" si="403"/>
        <v>0</v>
      </c>
      <c r="O3709" s="8">
        <f t="shared" si="404"/>
        <v>0</v>
      </c>
      <c r="P3709" s="8">
        <f>IF(K3709&lt;&gt;"是",0,IF(税费设置!$B$6="是",E3709/(1+税费设置!$B$10),E3709))</f>
        <v>0</v>
      </c>
      <c r="Q3709" s="8">
        <f>IF(K3709&lt;&gt;"是",0,P3709*税费设置!$B$8)</f>
        <v>0</v>
      </c>
      <c r="R3709" s="8">
        <f>IF(K3709&lt;&gt;"是",0,P3709*税费设置!$B$9)</f>
        <v>0</v>
      </c>
      <c r="S3709" s="8">
        <f t="shared" si="405"/>
        <v>0</v>
      </c>
    </row>
    <row r="3710" spans="1:19" ht="13.9">
      <c r="A3710" s="6" t="str">
        <f>IF(总支出!A3710="","",总支出!A3710)</f>
        <v/>
      </c>
      <c r="B3710" s="7" t="str">
        <f>IF(总支出!B3710="","",总支出!B3710)</f>
        <v/>
      </c>
      <c r="C3710" s="6" t="str">
        <f t="shared" si="399"/>
        <v/>
      </c>
      <c r="D3710" s="6" t="str">
        <f>IF(总支出!C3710="","",总支出!C3710)</f>
        <v/>
      </c>
      <c r="E3710" s="8" t="str">
        <f>IF(总支出!D3710="","",总支出!D3710)</f>
        <v/>
      </c>
      <c r="F3710" s="6" t="str">
        <f>IF(总支出!E3710="","",总支出!E3710)</f>
        <v/>
      </c>
      <c r="G3710" s="6" t="str">
        <f>IF(总支出!H3710="","",总支出!H3710)</f>
        <v/>
      </c>
      <c r="H3710" s="6" t="str">
        <f>IF(总支出!I3710="","自动",总支出!I3710)</f>
        <v>自动</v>
      </c>
      <c r="I3710" s="6" t="str">
        <f>IF(F3710="","",IFERROR(VLOOKUP(F3710,税费设置!$A$15:$B$27,2,FALSE),"含税不明"))</f>
        <v/>
      </c>
      <c r="J3710" s="6" t="str">
        <f t="shared" si="400"/>
        <v/>
      </c>
      <c r="K3710" s="6" t="str">
        <f>IF(AND(税费设置!$B$5="是",G3710="个人支出",J3710="应税"),"是","否")</f>
        <v>否</v>
      </c>
      <c r="L3710" s="8">
        <f t="shared" si="401"/>
        <v>0</v>
      </c>
      <c r="M3710" s="8">
        <f t="shared" si="402"/>
        <v>0</v>
      </c>
      <c r="N3710" s="8">
        <f t="shared" si="403"/>
        <v>0</v>
      </c>
      <c r="O3710" s="8">
        <f t="shared" si="404"/>
        <v>0</v>
      </c>
      <c r="P3710" s="8">
        <f>IF(K3710&lt;&gt;"是",0,IF(税费设置!$B$6="是",E3710/(1+税费设置!$B$10),E3710))</f>
        <v>0</v>
      </c>
      <c r="Q3710" s="8">
        <f>IF(K3710&lt;&gt;"是",0,P3710*税费设置!$B$8)</f>
        <v>0</v>
      </c>
      <c r="R3710" s="8">
        <f>IF(K3710&lt;&gt;"是",0,P3710*税费设置!$B$9)</f>
        <v>0</v>
      </c>
      <c r="S3710" s="8">
        <f t="shared" si="405"/>
        <v>0</v>
      </c>
    </row>
    <row r="3711" spans="1:19" ht="13.9">
      <c r="A3711" s="6" t="str">
        <f>IF(总支出!A3711="","",总支出!A3711)</f>
        <v/>
      </c>
      <c r="B3711" s="7" t="str">
        <f>IF(总支出!B3711="","",总支出!B3711)</f>
        <v/>
      </c>
      <c r="C3711" s="6" t="str">
        <f t="shared" si="399"/>
        <v/>
      </c>
      <c r="D3711" s="6" t="str">
        <f>IF(总支出!C3711="","",总支出!C3711)</f>
        <v/>
      </c>
      <c r="E3711" s="8" t="str">
        <f>IF(总支出!D3711="","",总支出!D3711)</f>
        <v/>
      </c>
      <c r="F3711" s="6" t="str">
        <f>IF(总支出!E3711="","",总支出!E3711)</f>
        <v/>
      </c>
      <c r="G3711" s="6" t="str">
        <f>IF(总支出!H3711="","",总支出!H3711)</f>
        <v/>
      </c>
      <c r="H3711" s="6" t="str">
        <f>IF(总支出!I3711="","自动",总支出!I3711)</f>
        <v>自动</v>
      </c>
      <c r="I3711" s="6" t="str">
        <f>IF(F3711="","",IFERROR(VLOOKUP(F3711,税费设置!$A$15:$B$27,2,FALSE),"含税不明"))</f>
        <v/>
      </c>
      <c r="J3711" s="6" t="str">
        <f t="shared" si="400"/>
        <v/>
      </c>
      <c r="K3711" s="6" t="str">
        <f>IF(AND(税费设置!$B$5="是",G3711="个人支出",J3711="应税"),"是","否")</f>
        <v>否</v>
      </c>
      <c r="L3711" s="8">
        <f t="shared" si="401"/>
        <v>0</v>
      </c>
      <c r="M3711" s="8">
        <f t="shared" si="402"/>
        <v>0</v>
      </c>
      <c r="N3711" s="8">
        <f t="shared" si="403"/>
        <v>0</v>
      </c>
      <c r="O3711" s="8">
        <f t="shared" si="404"/>
        <v>0</v>
      </c>
      <c r="P3711" s="8">
        <f>IF(K3711&lt;&gt;"是",0,IF(税费设置!$B$6="是",E3711/(1+税费设置!$B$10),E3711))</f>
        <v>0</v>
      </c>
      <c r="Q3711" s="8">
        <f>IF(K3711&lt;&gt;"是",0,P3711*税费设置!$B$8)</f>
        <v>0</v>
      </c>
      <c r="R3711" s="8">
        <f>IF(K3711&lt;&gt;"是",0,P3711*税费设置!$B$9)</f>
        <v>0</v>
      </c>
      <c r="S3711" s="8">
        <f t="shared" si="405"/>
        <v>0</v>
      </c>
    </row>
    <row r="3712" spans="1:19" ht="13.9">
      <c r="A3712" s="6" t="str">
        <f>IF(总支出!A3712="","",总支出!A3712)</f>
        <v/>
      </c>
      <c r="B3712" s="7" t="str">
        <f>IF(总支出!B3712="","",总支出!B3712)</f>
        <v/>
      </c>
      <c r="C3712" s="6" t="str">
        <f t="shared" si="399"/>
        <v/>
      </c>
      <c r="D3712" s="6" t="str">
        <f>IF(总支出!C3712="","",总支出!C3712)</f>
        <v/>
      </c>
      <c r="E3712" s="8" t="str">
        <f>IF(总支出!D3712="","",总支出!D3712)</f>
        <v/>
      </c>
      <c r="F3712" s="6" t="str">
        <f>IF(总支出!E3712="","",总支出!E3712)</f>
        <v/>
      </c>
      <c r="G3712" s="6" t="str">
        <f>IF(总支出!H3712="","",总支出!H3712)</f>
        <v/>
      </c>
      <c r="H3712" s="6" t="str">
        <f>IF(总支出!I3712="","自动",总支出!I3712)</f>
        <v>自动</v>
      </c>
      <c r="I3712" s="6" t="str">
        <f>IF(F3712="","",IFERROR(VLOOKUP(F3712,税费设置!$A$15:$B$27,2,FALSE),"含税不明"))</f>
        <v/>
      </c>
      <c r="J3712" s="6" t="str">
        <f t="shared" si="400"/>
        <v/>
      </c>
      <c r="K3712" s="6" t="str">
        <f>IF(AND(税费设置!$B$5="是",G3712="个人支出",J3712="应税"),"是","否")</f>
        <v>否</v>
      </c>
      <c r="L3712" s="8">
        <f t="shared" si="401"/>
        <v>0</v>
      </c>
      <c r="M3712" s="8">
        <f t="shared" si="402"/>
        <v>0</v>
      </c>
      <c r="N3712" s="8">
        <f t="shared" si="403"/>
        <v>0</v>
      </c>
      <c r="O3712" s="8">
        <f t="shared" si="404"/>
        <v>0</v>
      </c>
      <c r="P3712" s="8">
        <f>IF(K3712&lt;&gt;"是",0,IF(税费设置!$B$6="是",E3712/(1+税费设置!$B$10),E3712))</f>
        <v>0</v>
      </c>
      <c r="Q3712" s="8">
        <f>IF(K3712&lt;&gt;"是",0,P3712*税费设置!$B$8)</f>
        <v>0</v>
      </c>
      <c r="R3712" s="8">
        <f>IF(K3712&lt;&gt;"是",0,P3712*税费设置!$B$9)</f>
        <v>0</v>
      </c>
      <c r="S3712" s="8">
        <f t="shared" si="405"/>
        <v>0</v>
      </c>
    </row>
    <row r="3713" spans="1:19" ht="13.9">
      <c r="A3713" s="6" t="str">
        <f>IF(总支出!A3713="","",总支出!A3713)</f>
        <v/>
      </c>
      <c r="B3713" s="7" t="str">
        <f>IF(总支出!B3713="","",总支出!B3713)</f>
        <v/>
      </c>
      <c r="C3713" s="6" t="str">
        <f t="shared" si="399"/>
        <v/>
      </c>
      <c r="D3713" s="6" t="str">
        <f>IF(总支出!C3713="","",总支出!C3713)</f>
        <v/>
      </c>
      <c r="E3713" s="8" t="str">
        <f>IF(总支出!D3713="","",总支出!D3713)</f>
        <v/>
      </c>
      <c r="F3713" s="6" t="str">
        <f>IF(总支出!E3713="","",总支出!E3713)</f>
        <v/>
      </c>
      <c r="G3713" s="6" t="str">
        <f>IF(总支出!H3713="","",总支出!H3713)</f>
        <v/>
      </c>
      <c r="H3713" s="6" t="str">
        <f>IF(总支出!I3713="","自动",总支出!I3713)</f>
        <v>自动</v>
      </c>
      <c r="I3713" s="6" t="str">
        <f>IF(F3713="","",IFERROR(VLOOKUP(F3713,税费设置!$A$15:$B$27,2,FALSE),"含税不明"))</f>
        <v/>
      </c>
      <c r="J3713" s="6" t="str">
        <f t="shared" si="400"/>
        <v/>
      </c>
      <c r="K3713" s="6" t="str">
        <f>IF(AND(税费设置!$B$5="是",G3713="个人支出",J3713="应税"),"是","否")</f>
        <v>否</v>
      </c>
      <c r="L3713" s="8">
        <f t="shared" si="401"/>
        <v>0</v>
      </c>
      <c r="M3713" s="8">
        <f t="shared" si="402"/>
        <v>0</v>
      </c>
      <c r="N3713" s="8">
        <f t="shared" si="403"/>
        <v>0</v>
      </c>
      <c r="O3713" s="8">
        <f t="shared" si="404"/>
        <v>0</v>
      </c>
      <c r="P3713" s="8">
        <f>IF(K3713&lt;&gt;"是",0,IF(税费设置!$B$6="是",E3713/(1+税费设置!$B$10),E3713))</f>
        <v>0</v>
      </c>
      <c r="Q3713" s="8">
        <f>IF(K3713&lt;&gt;"是",0,P3713*税费设置!$B$8)</f>
        <v>0</v>
      </c>
      <c r="R3713" s="8">
        <f>IF(K3713&lt;&gt;"是",0,P3713*税费设置!$B$9)</f>
        <v>0</v>
      </c>
      <c r="S3713" s="8">
        <f t="shared" si="405"/>
        <v>0</v>
      </c>
    </row>
    <row r="3714" spans="1:19" ht="13.9">
      <c r="A3714" s="6" t="str">
        <f>IF(总支出!A3714="","",总支出!A3714)</f>
        <v/>
      </c>
      <c r="B3714" s="7" t="str">
        <f>IF(总支出!B3714="","",总支出!B3714)</f>
        <v/>
      </c>
      <c r="C3714" s="6" t="str">
        <f t="shared" si="399"/>
        <v/>
      </c>
      <c r="D3714" s="6" t="str">
        <f>IF(总支出!C3714="","",总支出!C3714)</f>
        <v/>
      </c>
      <c r="E3714" s="8" t="str">
        <f>IF(总支出!D3714="","",总支出!D3714)</f>
        <v/>
      </c>
      <c r="F3714" s="6" t="str">
        <f>IF(总支出!E3714="","",总支出!E3714)</f>
        <v/>
      </c>
      <c r="G3714" s="6" t="str">
        <f>IF(总支出!H3714="","",总支出!H3714)</f>
        <v/>
      </c>
      <c r="H3714" s="6" t="str">
        <f>IF(总支出!I3714="","自动",总支出!I3714)</f>
        <v>自动</v>
      </c>
      <c r="I3714" s="6" t="str">
        <f>IF(F3714="","",IFERROR(VLOOKUP(F3714,税费设置!$A$15:$B$27,2,FALSE),"含税不明"))</f>
        <v/>
      </c>
      <c r="J3714" s="6" t="str">
        <f t="shared" si="400"/>
        <v/>
      </c>
      <c r="K3714" s="6" t="str">
        <f>IF(AND(税费设置!$B$5="是",G3714="个人支出",J3714="应税"),"是","否")</f>
        <v>否</v>
      </c>
      <c r="L3714" s="8">
        <f t="shared" si="401"/>
        <v>0</v>
      </c>
      <c r="M3714" s="8">
        <f t="shared" si="402"/>
        <v>0</v>
      </c>
      <c r="N3714" s="8">
        <f t="shared" si="403"/>
        <v>0</v>
      </c>
      <c r="O3714" s="8">
        <f t="shared" si="404"/>
        <v>0</v>
      </c>
      <c r="P3714" s="8">
        <f>IF(K3714&lt;&gt;"是",0,IF(税费设置!$B$6="是",E3714/(1+税费设置!$B$10),E3714))</f>
        <v>0</v>
      </c>
      <c r="Q3714" s="8">
        <f>IF(K3714&lt;&gt;"是",0,P3714*税费设置!$B$8)</f>
        <v>0</v>
      </c>
      <c r="R3714" s="8">
        <f>IF(K3714&lt;&gt;"是",0,P3714*税费设置!$B$9)</f>
        <v>0</v>
      </c>
      <c r="S3714" s="8">
        <f t="shared" si="405"/>
        <v>0</v>
      </c>
    </row>
    <row r="3715" spans="1:19" ht="13.9">
      <c r="A3715" s="6" t="str">
        <f>IF(总支出!A3715="","",总支出!A3715)</f>
        <v/>
      </c>
      <c r="B3715" s="7" t="str">
        <f>IF(总支出!B3715="","",总支出!B3715)</f>
        <v/>
      </c>
      <c r="C3715" s="6" t="str">
        <f t="shared" si="399"/>
        <v/>
      </c>
      <c r="D3715" s="6" t="str">
        <f>IF(总支出!C3715="","",总支出!C3715)</f>
        <v/>
      </c>
      <c r="E3715" s="8" t="str">
        <f>IF(总支出!D3715="","",总支出!D3715)</f>
        <v/>
      </c>
      <c r="F3715" s="6" t="str">
        <f>IF(总支出!E3715="","",总支出!E3715)</f>
        <v/>
      </c>
      <c r="G3715" s="6" t="str">
        <f>IF(总支出!H3715="","",总支出!H3715)</f>
        <v/>
      </c>
      <c r="H3715" s="6" t="str">
        <f>IF(总支出!I3715="","自动",总支出!I3715)</f>
        <v>自动</v>
      </c>
      <c r="I3715" s="6" t="str">
        <f>IF(F3715="","",IFERROR(VLOOKUP(F3715,税费设置!$A$15:$B$27,2,FALSE),"含税不明"))</f>
        <v/>
      </c>
      <c r="J3715" s="6" t="str">
        <f t="shared" si="400"/>
        <v/>
      </c>
      <c r="K3715" s="6" t="str">
        <f>IF(AND(税费设置!$B$5="是",G3715="个人支出",J3715="应税"),"是","否")</f>
        <v>否</v>
      </c>
      <c r="L3715" s="8">
        <f t="shared" si="401"/>
        <v>0</v>
      </c>
      <c r="M3715" s="8">
        <f t="shared" si="402"/>
        <v>0</v>
      </c>
      <c r="N3715" s="8">
        <f t="shared" si="403"/>
        <v>0</v>
      </c>
      <c r="O3715" s="8">
        <f t="shared" si="404"/>
        <v>0</v>
      </c>
      <c r="P3715" s="8">
        <f>IF(K3715&lt;&gt;"是",0,IF(税费设置!$B$6="是",E3715/(1+税费设置!$B$10),E3715))</f>
        <v>0</v>
      </c>
      <c r="Q3715" s="8">
        <f>IF(K3715&lt;&gt;"是",0,P3715*税费设置!$B$8)</f>
        <v>0</v>
      </c>
      <c r="R3715" s="8">
        <f>IF(K3715&lt;&gt;"是",0,P3715*税费设置!$B$9)</f>
        <v>0</v>
      </c>
      <c r="S3715" s="8">
        <f t="shared" si="405"/>
        <v>0</v>
      </c>
    </row>
    <row r="3716" spans="1:19" ht="13.9">
      <c r="A3716" s="6" t="str">
        <f>IF(总支出!A3716="","",总支出!A3716)</f>
        <v/>
      </c>
      <c r="B3716" s="7" t="str">
        <f>IF(总支出!B3716="","",总支出!B3716)</f>
        <v/>
      </c>
      <c r="C3716" s="6" t="str">
        <f t="shared" ref="C3716:C3779" si="406">IF(B3716="","",TEXT(B3716,"yyyy-mm"))</f>
        <v/>
      </c>
      <c r="D3716" s="6" t="str">
        <f>IF(总支出!C3716="","",总支出!C3716)</f>
        <v/>
      </c>
      <c r="E3716" s="8" t="str">
        <f>IF(总支出!D3716="","",总支出!D3716)</f>
        <v/>
      </c>
      <c r="F3716" s="6" t="str">
        <f>IF(总支出!E3716="","",总支出!E3716)</f>
        <v/>
      </c>
      <c r="G3716" s="6" t="str">
        <f>IF(总支出!H3716="","",总支出!H3716)</f>
        <v/>
      </c>
      <c r="H3716" s="6" t="str">
        <f>IF(总支出!I3716="","自动",总支出!I3716)</f>
        <v>自动</v>
      </c>
      <c r="I3716" s="6" t="str">
        <f>IF(F3716="","",IFERROR(VLOOKUP(F3716,税费设置!$A$15:$B$27,2,FALSE),"含税不明"))</f>
        <v/>
      </c>
      <c r="J3716" s="6" t="str">
        <f t="shared" ref="J3716:J3779" si="407">IF(D3716="","",IF(H3716="自动",I3716,H3716))</f>
        <v/>
      </c>
      <c r="K3716" s="6" t="str">
        <f>IF(AND(税费设置!$B$5="是",G3716="个人支出",J3716="应税"),"是","否")</f>
        <v>否</v>
      </c>
      <c r="L3716" s="8">
        <f t="shared" ref="L3716:L3779" si="408">IF(K3716="是",E3716,0)</f>
        <v>0</v>
      </c>
      <c r="M3716" s="8">
        <f t="shared" ref="M3716:M3779" si="409">IF(AND(G3716="个人支出",J3716="零税率"),E3716,0)</f>
        <v>0</v>
      </c>
      <c r="N3716" s="8">
        <f t="shared" ref="N3716:N3779" si="410">IF(AND(G3716="个人支出",J3716="免税"),E3716,0)</f>
        <v>0</v>
      </c>
      <c r="O3716" s="8">
        <f t="shared" ref="O3716:O3779" si="411">IF(AND(G3716="个人支出",OR(J3716="含税不明",J3716="不适用")),E3716,0)</f>
        <v>0</v>
      </c>
      <c r="P3716" s="8">
        <f>IF(K3716&lt;&gt;"是",0,IF(税费设置!$B$6="是",E3716/(1+税费设置!$B$10),E3716))</f>
        <v>0</v>
      </c>
      <c r="Q3716" s="8">
        <f>IF(K3716&lt;&gt;"是",0,P3716*税费设置!$B$8)</f>
        <v>0</v>
      </c>
      <c r="R3716" s="8">
        <f>IF(K3716&lt;&gt;"是",0,P3716*税费设置!$B$9)</f>
        <v>0</v>
      </c>
      <c r="S3716" s="8">
        <f t="shared" ref="S3716:S3779" si="412">Q3716+R3716</f>
        <v>0</v>
      </c>
    </row>
    <row r="3717" spans="1:19" ht="13.9">
      <c r="A3717" s="6" t="str">
        <f>IF(总支出!A3717="","",总支出!A3717)</f>
        <v/>
      </c>
      <c r="B3717" s="7" t="str">
        <f>IF(总支出!B3717="","",总支出!B3717)</f>
        <v/>
      </c>
      <c r="C3717" s="6" t="str">
        <f t="shared" si="406"/>
        <v/>
      </c>
      <c r="D3717" s="6" t="str">
        <f>IF(总支出!C3717="","",总支出!C3717)</f>
        <v/>
      </c>
      <c r="E3717" s="8" t="str">
        <f>IF(总支出!D3717="","",总支出!D3717)</f>
        <v/>
      </c>
      <c r="F3717" s="6" t="str">
        <f>IF(总支出!E3717="","",总支出!E3717)</f>
        <v/>
      </c>
      <c r="G3717" s="6" t="str">
        <f>IF(总支出!H3717="","",总支出!H3717)</f>
        <v/>
      </c>
      <c r="H3717" s="6" t="str">
        <f>IF(总支出!I3717="","自动",总支出!I3717)</f>
        <v>自动</v>
      </c>
      <c r="I3717" s="6" t="str">
        <f>IF(F3717="","",IFERROR(VLOOKUP(F3717,税费设置!$A$15:$B$27,2,FALSE),"含税不明"))</f>
        <v/>
      </c>
      <c r="J3717" s="6" t="str">
        <f t="shared" si="407"/>
        <v/>
      </c>
      <c r="K3717" s="6" t="str">
        <f>IF(AND(税费设置!$B$5="是",G3717="个人支出",J3717="应税"),"是","否")</f>
        <v>否</v>
      </c>
      <c r="L3717" s="8">
        <f t="shared" si="408"/>
        <v>0</v>
      </c>
      <c r="M3717" s="8">
        <f t="shared" si="409"/>
        <v>0</v>
      </c>
      <c r="N3717" s="8">
        <f t="shared" si="410"/>
        <v>0</v>
      </c>
      <c r="O3717" s="8">
        <f t="shared" si="411"/>
        <v>0</v>
      </c>
      <c r="P3717" s="8">
        <f>IF(K3717&lt;&gt;"是",0,IF(税费设置!$B$6="是",E3717/(1+税费设置!$B$10),E3717))</f>
        <v>0</v>
      </c>
      <c r="Q3717" s="8">
        <f>IF(K3717&lt;&gt;"是",0,P3717*税费设置!$B$8)</f>
        <v>0</v>
      </c>
      <c r="R3717" s="8">
        <f>IF(K3717&lt;&gt;"是",0,P3717*税费设置!$B$9)</f>
        <v>0</v>
      </c>
      <c r="S3717" s="8">
        <f t="shared" si="412"/>
        <v>0</v>
      </c>
    </row>
    <row r="3718" spans="1:19" ht="13.9">
      <c r="A3718" s="6" t="str">
        <f>IF(总支出!A3718="","",总支出!A3718)</f>
        <v/>
      </c>
      <c r="B3718" s="7" t="str">
        <f>IF(总支出!B3718="","",总支出!B3718)</f>
        <v/>
      </c>
      <c r="C3718" s="6" t="str">
        <f t="shared" si="406"/>
        <v/>
      </c>
      <c r="D3718" s="6" t="str">
        <f>IF(总支出!C3718="","",总支出!C3718)</f>
        <v/>
      </c>
      <c r="E3718" s="8" t="str">
        <f>IF(总支出!D3718="","",总支出!D3718)</f>
        <v/>
      </c>
      <c r="F3718" s="6" t="str">
        <f>IF(总支出!E3718="","",总支出!E3718)</f>
        <v/>
      </c>
      <c r="G3718" s="6" t="str">
        <f>IF(总支出!H3718="","",总支出!H3718)</f>
        <v/>
      </c>
      <c r="H3718" s="6" t="str">
        <f>IF(总支出!I3718="","自动",总支出!I3718)</f>
        <v>自动</v>
      </c>
      <c r="I3718" s="6" t="str">
        <f>IF(F3718="","",IFERROR(VLOOKUP(F3718,税费设置!$A$15:$B$27,2,FALSE),"含税不明"))</f>
        <v/>
      </c>
      <c r="J3718" s="6" t="str">
        <f t="shared" si="407"/>
        <v/>
      </c>
      <c r="K3718" s="6" t="str">
        <f>IF(AND(税费设置!$B$5="是",G3718="个人支出",J3718="应税"),"是","否")</f>
        <v>否</v>
      </c>
      <c r="L3718" s="8">
        <f t="shared" si="408"/>
        <v>0</v>
      </c>
      <c r="M3718" s="8">
        <f t="shared" si="409"/>
        <v>0</v>
      </c>
      <c r="N3718" s="8">
        <f t="shared" si="410"/>
        <v>0</v>
      </c>
      <c r="O3718" s="8">
        <f t="shared" si="411"/>
        <v>0</v>
      </c>
      <c r="P3718" s="8">
        <f>IF(K3718&lt;&gt;"是",0,IF(税费设置!$B$6="是",E3718/(1+税费设置!$B$10),E3718))</f>
        <v>0</v>
      </c>
      <c r="Q3718" s="8">
        <f>IF(K3718&lt;&gt;"是",0,P3718*税费设置!$B$8)</f>
        <v>0</v>
      </c>
      <c r="R3718" s="8">
        <f>IF(K3718&lt;&gt;"是",0,P3718*税费设置!$B$9)</f>
        <v>0</v>
      </c>
      <c r="S3718" s="8">
        <f t="shared" si="412"/>
        <v>0</v>
      </c>
    </row>
    <row r="3719" spans="1:19" ht="13.9">
      <c r="A3719" s="6" t="str">
        <f>IF(总支出!A3719="","",总支出!A3719)</f>
        <v/>
      </c>
      <c r="B3719" s="7" t="str">
        <f>IF(总支出!B3719="","",总支出!B3719)</f>
        <v/>
      </c>
      <c r="C3719" s="6" t="str">
        <f t="shared" si="406"/>
        <v/>
      </c>
      <c r="D3719" s="6" t="str">
        <f>IF(总支出!C3719="","",总支出!C3719)</f>
        <v/>
      </c>
      <c r="E3719" s="8" t="str">
        <f>IF(总支出!D3719="","",总支出!D3719)</f>
        <v/>
      </c>
      <c r="F3719" s="6" t="str">
        <f>IF(总支出!E3719="","",总支出!E3719)</f>
        <v/>
      </c>
      <c r="G3719" s="6" t="str">
        <f>IF(总支出!H3719="","",总支出!H3719)</f>
        <v/>
      </c>
      <c r="H3719" s="6" t="str">
        <f>IF(总支出!I3719="","自动",总支出!I3719)</f>
        <v>自动</v>
      </c>
      <c r="I3719" s="6" t="str">
        <f>IF(F3719="","",IFERROR(VLOOKUP(F3719,税费设置!$A$15:$B$27,2,FALSE),"含税不明"))</f>
        <v/>
      </c>
      <c r="J3719" s="6" t="str">
        <f t="shared" si="407"/>
        <v/>
      </c>
      <c r="K3719" s="6" t="str">
        <f>IF(AND(税费设置!$B$5="是",G3719="个人支出",J3719="应税"),"是","否")</f>
        <v>否</v>
      </c>
      <c r="L3719" s="8">
        <f t="shared" si="408"/>
        <v>0</v>
      </c>
      <c r="M3719" s="8">
        <f t="shared" si="409"/>
        <v>0</v>
      </c>
      <c r="N3719" s="8">
        <f t="shared" si="410"/>
        <v>0</v>
      </c>
      <c r="O3719" s="8">
        <f t="shared" si="411"/>
        <v>0</v>
      </c>
      <c r="P3719" s="8">
        <f>IF(K3719&lt;&gt;"是",0,IF(税费设置!$B$6="是",E3719/(1+税费设置!$B$10),E3719))</f>
        <v>0</v>
      </c>
      <c r="Q3719" s="8">
        <f>IF(K3719&lt;&gt;"是",0,P3719*税费设置!$B$8)</f>
        <v>0</v>
      </c>
      <c r="R3719" s="8">
        <f>IF(K3719&lt;&gt;"是",0,P3719*税费设置!$B$9)</f>
        <v>0</v>
      </c>
      <c r="S3719" s="8">
        <f t="shared" si="412"/>
        <v>0</v>
      </c>
    </row>
    <row r="3720" spans="1:19" ht="13.9">
      <c r="A3720" s="6" t="str">
        <f>IF(总支出!A3720="","",总支出!A3720)</f>
        <v/>
      </c>
      <c r="B3720" s="7" t="str">
        <f>IF(总支出!B3720="","",总支出!B3720)</f>
        <v/>
      </c>
      <c r="C3720" s="6" t="str">
        <f t="shared" si="406"/>
        <v/>
      </c>
      <c r="D3720" s="6" t="str">
        <f>IF(总支出!C3720="","",总支出!C3720)</f>
        <v/>
      </c>
      <c r="E3720" s="8" t="str">
        <f>IF(总支出!D3720="","",总支出!D3720)</f>
        <v/>
      </c>
      <c r="F3720" s="6" t="str">
        <f>IF(总支出!E3720="","",总支出!E3720)</f>
        <v/>
      </c>
      <c r="G3720" s="6" t="str">
        <f>IF(总支出!H3720="","",总支出!H3720)</f>
        <v/>
      </c>
      <c r="H3720" s="6" t="str">
        <f>IF(总支出!I3720="","自动",总支出!I3720)</f>
        <v>自动</v>
      </c>
      <c r="I3720" s="6" t="str">
        <f>IF(F3720="","",IFERROR(VLOOKUP(F3720,税费设置!$A$15:$B$27,2,FALSE),"含税不明"))</f>
        <v/>
      </c>
      <c r="J3720" s="6" t="str">
        <f t="shared" si="407"/>
        <v/>
      </c>
      <c r="K3720" s="6" t="str">
        <f>IF(AND(税费设置!$B$5="是",G3720="个人支出",J3720="应税"),"是","否")</f>
        <v>否</v>
      </c>
      <c r="L3720" s="8">
        <f t="shared" si="408"/>
        <v>0</v>
      </c>
      <c r="M3720" s="8">
        <f t="shared" si="409"/>
        <v>0</v>
      </c>
      <c r="N3720" s="8">
        <f t="shared" si="410"/>
        <v>0</v>
      </c>
      <c r="O3720" s="8">
        <f t="shared" si="411"/>
        <v>0</v>
      </c>
      <c r="P3720" s="8">
        <f>IF(K3720&lt;&gt;"是",0,IF(税费设置!$B$6="是",E3720/(1+税费设置!$B$10),E3720))</f>
        <v>0</v>
      </c>
      <c r="Q3720" s="8">
        <f>IF(K3720&lt;&gt;"是",0,P3720*税费设置!$B$8)</f>
        <v>0</v>
      </c>
      <c r="R3720" s="8">
        <f>IF(K3720&lt;&gt;"是",0,P3720*税费设置!$B$9)</f>
        <v>0</v>
      </c>
      <c r="S3720" s="8">
        <f t="shared" si="412"/>
        <v>0</v>
      </c>
    </row>
    <row r="3721" spans="1:19" ht="13.9">
      <c r="A3721" s="6" t="str">
        <f>IF(总支出!A3721="","",总支出!A3721)</f>
        <v/>
      </c>
      <c r="B3721" s="7" t="str">
        <f>IF(总支出!B3721="","",总支出!B3721)</f>
        <v/>
      </c>
      <c r="C3721" s="6" t="str">
        <f t="shared" si="406"/>
        <v/>
      </c>
      <c r="D3721" s="6" t="str">
        <f>IF(总支出!C3721="","",总支出!C3721)</f>
        <v/>
      </c>
      <c r="E3721" s="8" t="str">
        <f>IF(总支出!D3721="","",总支出!D3721)</f>
        <v/>
      </c>
      <c r="F3721" s="6" t="str">
        <f>IF(总支出!E3721="","",总支出!E3721)</f>
        <v/>
      </c>
      <c r="G3721" s="6" t="str">
        <f>IF(总支出!H3721="","",总支出!H3721)</f>
        <v/>
      </c>
      <c r="H3721" s="6" t="str">
        <f>IF(总支出!I3721="","自动",总支出!I3721)</f>
        <v>自动</v>
      </c>
      <c r="I3721" s="6" t="str">
        <f>IF(F3721="","",IFERROR(VLOOKUP(F3721,税费设置!$A$15:$B$27,2,FALSE),"含税不明"))</f>
        <v/>
      </c>
      <c r="J3721" s="6" t="str">
        <f t="shared" si="407"/>
        <v/>
      </c>
      <c r="K3721" s="6" t="str">
        <f>IF(AND(税费设置!$B$5="是",G3721="个人支出",J3721="应税"),"是","否")</f>
        <v>否</v>
      </c>
      <c r="L3721" s="8">
        <f t="shared" si="408"/>
        <v>0</v>
      </c>
      <c r="M3721" s="8">
        <f t="shared" si="409"/>
        <v>0</v>
      </c>
      <c r="N3721" s="8">
        <f t="shared" si="410"/>
        <v>0</v>
      </c>
      <c r="O3721" s="8">
        <f t="shared" si="411"/>
        <v>0</v>
      </c>
      <c r="P3721" s="8">
        <f>IF(K3721&lt;&gt;"是",0,IF(税费设置!$B$6="是",E3721/(1+税费设置!$B$10),E3721))</f>
        <v>0</v>
      </c>
      <c r="Q3721" s="8">
        <f>IF(K3721&lt;&gt;"是",0,P3721*税费设置!$B$8)</f>
        <v>0</v>
      </c>
      <c r="R3721" s="8">
        <f>IF(K3721&lt;&gt;"是",0,P3721*税费设置!$B$9)</f>
        <v>0</v>
      </c>
      <c r="S3721" s="8">
        <f t="shared" si="412"/>
        <v>0</v>
      </c>
    </row>
    <row r="3722" spans="1:19" ht="13.9">
      <c r="A3722" s="6" t="str">
        <f>IF(总支出!A3722="","",总支出!A3722)</f>
        <v/>
      </c>
      <c r="B3722" s="7" t="str">
        <f>IF(总支出!B3722="","",总支出!B3722)</f>
        <v/>
      </c>
      <c r="C3722" s="6" t="str">
        <f t="shared" si="406"/>
        <v/>
      </c>
      <c r="D3722" s="6" t="str">
        <f>IF(总支出!C3722="","",总支出!C3722)</f>
        <v/>
      </c>
      <c r="E3722" s="8" t="str">
        <f>IF(总支出!D3722="","",总支出!D3722)</f>
        <v/>
      </c>
      <c r="F3722" s="6" t="str">
        <f>IF(总支出!E3722="","",总支出!E3722)</f>
        <v/>
      </c>
      <c r="G3722" s="6" t="str">
        <f>IF(总支出!H3722="","",总支出!H3722)</f>
        <v/>
      </c>
      <c r="H3722" s="6" t="str">
        <f>IF(总支出!I3722="","自动",总支出!I3722)</f>
        <v>自动</v>
      </c>
      <c r="I3722" s="6" t="str">
        <f>IF(F3722="","",IFERROR(VLOOKUP(F3722,税费设置!$A$15:$B$27,2,FALSE),"含税不明"))</f>
        <v/>
      </c>
      <c r="J3722" s="6" t="str">
        <f t="shared" si="407"/>
        <v/>
      </c>
      <c r="K3722" s="6" t="str">
        <f>IF(AND(税费设置!$B$5="是",G3722="个人支出",J3722="应税"),"是","否")</f>
        <v>否</v>
      </c>
      <c r="L3722" s="8">
        <f t="shared" si="408"/>
        <v>0</v>
      </c>
      <c r="M3722" s="8">
        <f t="shared" si="409"/>
        <v>0</v>
      </c>
      <c r="N3722" s="8">
        <f t="shared" si="410"/>
        <v>0</v>
      </c>
      <c r="O3722" s="8">
        <f t="shared" si="411"/>
        <v>0</v>
      </c>
      <c r="P3722" s="8">
        <f>IF(K3722&lt;&gt;"是",0,IF(税费设置!$B$6="是",E3722/(1+税费设置!$B$10),E3722))</f>
        <v>0</v>
      </c>
      <c r="Q3722" s="8">
        <f>IF(K3722&lt;&gt;"是",0,P3722*税费设置!$B$8)</f>
        <v>0</v>
      </c>
      <c r="R3722" s="8">
        <f>IF(K3722&lt;&gt;"是",0,P3722*税费设置!$B$9)</f>
        <v>0</v>
      </c>
      <c r="S3722" s="8">
        <f t="shared" si="412"/>
        <v>0</v>
      </c>
    </row>
    <row r="3723" spans="1:19" ht="13.9">
      <c r="A3723" s="6" t="str">
        <f>IF(总支出!A3723="","",总支出!A3723)</f>
        <v/>
      </c>
      <c r="B3723" s="7" t="str">
        <f>IF(总支出!B3723="","",总支出!B3723)</f>
        <v/>
      </c>
      <c r="C3723" s="6" t="str">
        <f t="shared" si="406"/>
        <v/>
      </c>
      <c r="D3723" s="6" t="str">
        <f>IF(总支出!C3723="","",总支出!C3723)</f>
        <v/>
      </c>
      <c r="E3723" s="8" t="str">
        <f>IF(总支出!D3723="","",总支出!D3723)</f>
        <v/>
      </c>
      <c r="F3723" s="6" t="str">
        <f>IF(总支出!E3723="","",总支出!E3723)</f>
        <v/>
      </c>
      <c r="G3723" s="6" t="str">
        <f>IF(总支出!H3723="","",总支出!H3723)</f>
        <v/>
      </c>
      <c r="H3723" s="6" t="str">
        <f>IF(总支出!I3723="","自动",总支出!I3723)</f>
        <v>自动</v>
      </c>
      <c r="I3723" s="6" t="str">
        <f>IF(F3723="","",IFERROR(VLOOKUP(F3723,税费设置!$A$15:$B$27,2,FALSE),"含税不明"))</f>
        <v/>
      </c>
      <c r="J3723" s="6" t="str">
        <f t="shared" si="407"/>
        <v/>
      </c>
      <c r="K3723" s="6" t="str">
        <f>IF(AND(税费设置!$B$5="是",G3723="个人支出",J3723="应税"),"是","否")</f>
        <v>否</v>
      </c>
      <c r="L3723" s="8">
        <f t="shared" si="408"/>
        <v>0</v>
      </c>
      <c r="M3723" s="8">
        <f t="shared" si="409"/>
        <v>0</v>
      </c>
      <c r="N3723" s="8">
        <f t="shared" si="410"/>
        <v>0</v>
      </c>
      <c r="O3723" s="8">
        <f t="shared" si="411"/>
        <v>0</v>
      </c>
      <c r="P3723" s="8">
        <f>IF(K3723&lt;&gt;"是",0,IF(税费设置!$B$6="是",E3723/(1+税费设置!$B$10),E3723))</f>
        <v>0</v>
      </c>
      <c r="Q3723" s="8">
        <f>IF(K3723&lt;&gt;"是",0,P3723*税费设置!$B$8)</f>
        <v>0</v>
      </c>
      <c r="R3723" s="8">
        <f>IF(K3723&lt;&gt;"是",0,P3723*税费设置!$B$9)</f>
        <v>0</v>
      </c>
      <c r="S3723" s="8">
        <f t="shared" si="412"/>
        <v>0</v>
      </c>
    </row>
    <row r="3724" spans="1:19" ht="13.9">
      <c r="A3724" s="6" t="str">
        <f>IF(总支出!A3724="","",总支出!A3724)</f>
        <v/>
      </c>
      <c r="B3724" s="7" t="str">
        <f>IF(总支出!B3724="","",总支出!B3724)</f>
        <v/>
      </c>
      <c r="C3724" s="6" t="str">
        <f t="shared" si="406"/>
        <v/>
      </c>
      <c r="D3724" s="6" t="str">
        <f>IF(总支出!C3724="","",总支出!C3724)</f>
        <v/>
      </c>
      <c r="E3724" s="8" t="str">
        <f>IF(总支出!D3724="","",总支出!D3724)</f>
        <v/>
      </c>
      <c r="F3724" s="6" t="str">
        <f>IF(总支出!E3724="","",总支出!E3724)</f>
        <v/>
      </c>
      <c r="G3724" s="6" t="str">
        <f>IF(总支出!H3724="","",总支出!H3724)</f>
        <v/>
      </c>
      <c r="H3724" s="6" t="str">
        <f>IF(总支出!I3724="","自动",总支出!I3724)</f>
        <v>自动</v>
      </c>
      <c r="I3724" s="6" t="str">
        <f>IF(F3724="","",IFERROR(VLOOKUP(F3724,税费设置!$A$15:$B$27,2,FALSE),"含税不明"))</f>
        <v/>
      </c>
      <c r="J3724" s="6" t="str">
        <f t="shared" si="407"/>
        <v/>
      </c>
      <c r="K3724" s="6" t="str">
        <f>IF(AND(税费设置!$B$5="是",G3724="个人支出",J3724="应税"),"是","否")</f>
        <v>否</v>
      </c>
      <c r="L3724" s="8">
        <f t="shared" si="408"/>
        <v>0</v>
      </c>
      <c r="M3724" s="8">
        <f t="shared" si="409"/>
        <v>0</v>
      </c>
      <c r="N3724" s="8">
        <f t="shared" si="410"/>
        <v>0</v>
      </c>
      <c r="O3724" s="8">
        <f t="shared" si="411"/>
        <v>0</v>
      </c>
      <c r="P3724" s="8">
        <f>IF(K3724&lt;&gt;"是",0,IF(税费设置!$B$6="是",E3724/(1+税费设置!$B$10),E3724))</f>
        <v>0</v>
      </c>
      <c r="Q3724" s="8">
        <f>IF(K3724&lt;&gt;"是",0,P3724*税费设置!$B$8)</f>
        <v>0</v>
      </c>
      <c r="R3724" s="8">
        <f>IF(K3724&lt;&gt;"是",0,P3724*税费设置!$B$9)</f>
        <v>0</v>
      </c>
      <c r="S3724" s="8">
        <f t="shared" si="412"/>
        <v>0</v>
      </c>
    </row>
    <row r="3725" spans="1:19" ht="13.9">
      <c r="A3725" s="6" t="str">
        <f>IF(总支出!A3725="","",总支出!A3725)</f>
        <v/>
      </c>
      <c r="B3725" s="7" t="str">
        <f>IF(总支出!B3725="","",总支出!B3725)</f>
        <v/>
      </c>
      <c r="C3725" s="6" t="str">
        <f t="shared" si="406"/>
        <v/>
      </c>
      <c r="D3725" s="6" t="str">
        <f>IF(总支出!C3725="","",总支出!C3725)</f>
        <v/>
      </c>
      <c r="E3725" s="8" t="str">
        <f>IF(总支出!D3725="","",总支出!D3725)</f>
        <v/>
      </c>
      <c r="F3725" s="6" t="str">
        <f>IF(总支出!E3725="","",总支出!E3725)</f>
        <v/>
      </c>
      <c r="G3725" s="6" t="str">
        <f>IF(总支出!H3725="","",总支出!H3725)</f>
        <v/>
      </c>
      <c r="H3725" s="6" t="str">
        <f>IF(总支出!I3725="","自动",总支出!I3725)</f>
        <v>自动</v>
      </c>
      <c r="I3725" s="6" t="str">
        <f>IF(F3725="","",IFERROR(VLOOKUP(F3725,税费设置!$A$15:$B$27,2,FALSE),"含税不明"))</f>
        <v/>
      </c>
      <c r="J3725" s="6" t="str">
        <f t="shared" si="407"/>
        <v/>
      </c>
      <c r="K3725" s="6" t="str">
        <f>IF(AND(税费设置!$B$5="是",G3725="个人支出",J3725="应税"),"是","否")</f>
        <v>否</v>
      </c>
      <c r="L3725" s="8">
        <f t="shared" si="408"/>
        <v>0</v>
      </c>
      <c r="M3725" s="8">
        <f t="shared" si="409"/>
        <v>0</v>
      </c>
      <c r="N3725" s="8">
        <f t="shared" si="410"/>
        <v>0</v>
      </c>
      <c r="O3725" s="8">
        <f t="shared" si="411"/>
        <v>0</v>
      </c>
      <c r="P3725" s="8">
        <f>IF(K3725&lt;&gt;"是",0,IF(税费设置!$B$6="是",E3725/(1+税费设置!$B$10),E3725))</f>
        <v>0</v>
      </c>
      <c r="Q3725" s="8">
        <f>IF(K3725&lt;&gt;"是",0,P3725*税费设置!$B$8)</f>
        <v>0</v>
      </c>
      <c r="R3725" s="8">
        <f>IF(K3725&lt;&gt;"是",0,P3725*税费设置!$B$9)</f>
        <v>0</v>
      </c>
      <c r="S3725" s="8">
        <f t="shared" si="412"/>
        <v>0</v>
      </c>
    </row>
    <row r="3726" spans="1:19" ht="13.9">
      <c r="A3726" s="6" t="str">
        <f>IF(总支出!A3726="","",总支出!A3726)</f>
        <v/>
      </c>
      <c r="B3726" s="7" t="str">
        <f>IF(总支出!B3726="","",总支出!B3726)</f>
        <v/>
      </c>
      <c r="C3726" s="6" t="str">
        <f t="shared" si="406"/>
        <v/>
      </c>
      <c r="D3726" s="6" t="str">
        <f>IF(总支出!C3726="","",总支出!C3726)</f>
        <v/>
      </c>
      <c r="E3726" s="8" t="str">
        <f>IF(总支出!D3726="","",总支出!D3726)</f>
        <v/>
      </c>
      <c r="F3726" s="6" t="str">
        <f>IF(总支出!E3726="","",总支出!E3726)</f>
        <v/>
      </c>
      <c r="G3726" s="6" t="str">
        <f>IF(总支出!H3726="","",总支出!H3726)</f>
        <v/>
      </c>
      <c r="H3726" s="6" t="str">
        <f>IF(总支出!I3726="","自动",总支出!I3726)</f>
        <v>自动</v>
      </c>
      <c r="I3726" s="6" t="str">
        <f>IF(F3726="","",IFERROR(VLOOKUP(F3726,税费设置!$A$15:$B$27,2,FALSE),"含税不明"))</f>
        <v/>
      </c>
      <c r="J3726" s="6" t="str">
        <f t="shared" si="407"/>
        <v/>
      </c>
      <c r="K3726" s="6" t="str">
        <f>IF(AND(税费设置!$B$5="是",G3726="个人支出",J3726="应税"),"是","否")</f>
        <v>否</v>
      </c>
      <c r="L3726" s="8">
        <f t="shared" si="408"/>
        <v>0</v>
      </c>
      <c r="M3726" s="8">
        <f t="shared" si="409"/>
        <v>0</v>
      </c>
      <c r="N3726" s="8">
        <f t="shared" si="410"/>
        <v>0</v>
      </c>
      <c r="O3726" s="8">
        <f t="shared" si="411"/>
        <v>0</v>
      </c>
      <c r="P3726" s="8">
        <f>IF(K3726&lt;&gt;"是",0,IF(税费设置!$B$6="是",E3726/(1+税费设置!$B$10),E3726))</f>
        <v>0</v>
      </c>
      <c r="Q3726" s="8">
        <f>IF(K3726&lt;&gt;"是",0,P3726*税费设置!$B$8)</f>
        <v>0</v>
      </c>
      <c r="R3726" s="8">
        <f>IF(K3726&lt;&gt;"是",0,P3726*税费设置!$B$9)</f>
        <v>0</v>
      </c>
      <c r="S3726" s="8">
        <f t="shared" si="412"/>
        <v>0</v>
      </c>
    </row>
    <row r="3727" spans="1:19" ht="13.9">
      <c r="A3727" s="6" t="str">
        <f>IF(总支出!A3727="","",总支出!A3727)</f>
        <v/>
      </c>
      <c r="B3727" s="7" t="str">
        <f>IF(总支出!B3727="","",总支出!B3727)</f>
        <v/>
      </c>
      <c r="C3727" s="6" t="str">
        <f t="shared" si="406"/>
        <v/>
      </c>
      <c r="D3727" s="6" t="str">
        <f>IF(总支出!C3727="","",总支出!C3727)</f>
        <v/>
      </c>
      <c r="E3727" s="8" t="str">
        <f>IF(总支出!D3727="","",总支出!D3727)</f>
        <v/>
      </c>
      <c r="F3727" s="6" t="str">
        <f>IF(总支出!E3727="","",总支出!E3727)</f>
        <v/>
      </c>
      <c r="G3727" s="6" t="str">
        <f>IF(总支出!H3727="","",总支出!H3727)</f>
        <v/>
      </c>
      <c r="H3727" s="6" t="str">
        <f>IF(总支出!I3727="","自动",总支出!I3727)</f>
        <v>自动</v>
      </c>
      <c r="I3727" s="6" t="str">
        <f>IF(F3727="","",IFERROR(VLOOKUP(F3727,税费设置!$A$15:$B$27,2,FALSE),"含税不明"))</f>
        <v/>
      </c>
      <c r="J3727" s="6" t="str">
        <f t="shared" si="407"/>
        <v/>
      </c>
      <c r="K3727" s="6" t="str">
        <f>IF(AND(税费设置!$B$5="是",G3727="个人支出",J3727="应税"),"是","否")</f>
        <v>否</v>
      </c>
      <c r="L3727" s="8">
        <f t="shared" si="408"/>
        <v>0</v>
      </c>
      <c r="M3727" s="8">
        <f t="shared" si="409"/>
        <v>0</v>
      </c>
      <c r="N3727" s="8">
        <f t="shared" si="410"/>
        <v>0</v>
      </c>
      <c r="O3727" s="8">
        <f t="shared" si="411"/>
        <v>0</v>
      </c>
      <c r="P3727" s="8">
        <f>IF(K3727&lt;&gt;"是",0,IF(税费设置!$B$6="是",E3727/(1+税费设置!$B$10),E3727))</f>
        <v>0</v>
      </c>
      <c r="Q3727" s="8">
        <f>IF(K3727&lt;&gt;"是",0,P3727*税费设置!$B$8)</f>
        <v>0</v>
      </c>
      <c r="R3727" s="8">
        <f>IF(K3727&lt;&gt;"是",0,P3727*税费设置!$B$9)</f>
        <v>0</v>
      </c>
      <c r="S3727" s="8">
        <f t="shared" si="412"/>
        <v>0</v>
      </c>
    </row>
    <row r="3728" spans="1:19" ht="13.9">
      <c r="A3728" s="6" t="str">
        <f>IF(总支出!A3728="","",总支出!A3728)</f>
        <v/>
      </c>
      <c r="B3728" s="7" t="str">
        <f>IF(总支出!B3728="","",总支出!B3728)</f>
        <v/>
      </c>
      <c r="C3728" s="6" t="str">
        <f t="shared" si="406"/>
        <v/>
      </c>
      <c r="D3728" s="6" t="str">
        <f>IF(总支出!C3728="","",总支出!C3728)</f>
        <v/>
      </c>
      <c r="E3728" s="8" t="str">
        <f>IF(总支出!D3728="","",总支出!D3728)</f>
        <v/>
      </c>
      <c r="F3728" s="6" t="str">
        <f>IF(总支出!E3728="","",总支出!E3728)</f>
        <v/>
      </c>
      <c r="G3728" s="6" t="str">
        <f>IF(总支出!H3728="","",总支出!H3728)</f>
        <v/>
      </c>
      <c r="H3728" s="6" t="str">
        <f>IF(总支出!I3728="","自动",总支出!I3728)</f>
        <v>自动</v>
      </c>
      <c r="I3728" s="6" t="str">
        <f>IF(F3728="","",IFERROR(VLOOKUP(F3728,税费设置!$A$15:$B$27,2,FALSE),"含税不明"))</f>
        <v/>
      </c>
      <c r="J3728" s="6" t="str">
        <f t="shared" si="407"/>
        <v/>
      </c>
      <c r="K3728" s="6" t="str">
        <f>IF(AND(税费设置!$B$5="是",G3728="个人支出",J3728="应税"),"是","否")</f>
        <v>否</v>
      </c>
      <c r="L3728" s="8">
        <f t="shared" si="408"/>
        <v>0</v>
      </c>
      <c r="M3728" s="8">
        <f t="shared" si="409"/>
        <v>0</v>
      </c>
      <c r="N3728" s="8">
        <f t="shared" si="410"/>
        <v>0</v>
      </c>
      <c r="O3728" s="8">
        <f t="shared" si="411"/>
        <v>0</v>
      </c>
      <c r="P3728" s="8">
        <f>IF(K3728&lt;&gt;"是",0,IF(税费设置!$B$6="是",E3728/(1+税费设置!$B$10),E3728))</f>
        <v>0</v>
      </c>
      <c r="Q3728" s="8">
        <f>IF(K3728&lt;&gt;"是",0,P3728*税费设置!$B$8)</f>
        <v>0</v>
      </c>
      <c r="R3728" s="8">
        <f>IF(K3728&lt;&gt;"是",0,P3728*税费设置!$B$9)</f>
        <v>0</v>
      </c>
      <c r="S3728" s="8">
        <f t="shared" si="412"/>
        <v>0</v>
      </c>
    </row>
    <row r="3729" spans="1:19" ht="13.9">
      <c r="A3729" s="6" t="str">
        <f>IF(总支出!A3729="","",总支出!A3729)</f>
        <v/>
      </c>
      <c r="B3729" s="7" t="str">
        <f>IF(总支出!B3729="","",总支出!B3729)</f>
        <v/>
      </c>
      <c r="C3729" s="6" t="str">
        <f t="shared" si="406"/>
        <v/>
      </c>
      <c r="D3729" s="6" t="str">
        <f>IF(总支出!C3729="","",总支出!C3729)</f>
        <v/>
      </c>
      <c r="E3729" s="8" t="str">
        <f>IF(总支出!D3729="","",总支出!D3729)</f>
        <v/>
      </c>
      <c r="F3729" s="6" t="str">
        <f>IF(总支出!E3729="","",总支出!E3729)</f>
        <v/>
      </c>
      <c r="G3729" s="6" t="str">
        <f>IF(总支出!H3729="","",总支出!H3729)</f>
        <v/>
      </c>
      <c r="H3729" s="6" t="str">
        <f>IF(总支出!I3729="","自动",总支出!I3729)</f>
        <v>自动</v>
      </c>
      <c r="I3729" s="6" t="str">
        <f>IF(F3729="","",IFERROR(VLOOKUP(F3729,税费设置!$A$15:$B$27,2,FALSE),"含税不明"))</f>
        <v/>
      </c>
      <c r="J3729" s="6" t="str">
        <f t="shared" si="407"/>
        <v/>
      </c>
      <c r="K3729" s="6" t="str">
        <f>IF(AND(税费设置!$B$5="是",G3729="个人支出",J3729="应税"),"是","否")</f>
        <v>否</v>
      </c>
      <c r="L3729" s="8">
        <f t="shared" si="408"/>
        <v>0</v>
      </c>
      <c r="M3729" s="8">
        <f t="shared" si="409"/>
        <v>0</v>
      </c>
      <c r="N3729" s="8">
        <f t="shared" si="410"/>
        <v>0</v>
      </c>
      <c r="O3729" s="8">
        <f t="shared" si="411"/>
        <v>0</v>
      </c>
      <c r="P3729" s="8">
        <f>IF(K3729&lt;&gt;"是",0,IF(税费设置!$B$6="是",E3729/(1+税费设置!$B$10),E3729))</f>
        <v>0</v>
      </c>
      <c r="Q3729" s="8">
        <f>IF(K3729&lt;&gt;"是",0,P3729*税费设置!$B$8)</f>
        <v>0</v>
      </c>
      <c r="R3729" s="8">
        <f>IF(K3729&lt;&gt;"是",0,P3729*税费设置!$B$9)</f>
        <v>0</v>
      </c>
      <c r="S3729" s="8">
        <f t="shared" si="412"/>
        <v>0</v>
      </c>
    </row>
    <row r="3730" spans="1:19" ht="13.9">
      <c r="A3730" s="6" t="str">
        <f>IF(总支出!A3730="","",总支出!A3730)</f>
        <v/>
      </c>
      <c r="B3730" s="7" t="str">
        <f>IF(总支出!B3730="","",总支出!B3730)</f>
        <v/>
      </c>
      <c r="C3730" s="6" t="str">
        <f t="shared" si="406"/>
        <v/>
      </c>
      <c r="D3730" s="6" t="str">
        <f>IF(总支出!C3730="","",总支出!C3730)</f>
        <v/>
      </c>
      <c r="E3730" s="8" t="str">
        <f>IF(总支出!D3730="","",总支出!D3730)</f>
        <v/>
      </c>
      <c r="F3730" s="6" t="str">
        <f>IF(总支出!E3730="","",总支出!E3730)</f>
        <v/>
      </c>
      <c r="G3730" s="6" t="str">
        <f>IF(总支出!H3730="","",总支出!H3730)</f>
        <v/>
      </c>
      <c r="H3730" s="6" t="str">
        <f>IF(总支出!I3730="","自动",总支出!I3730)</f>
        <v>自动</v>
      </c>
      <c r="I3730" s="6" t="str">
        <f>IF(F3730="","",IFERROR(VLOOKUP(F3730,税费设置!$A$15:$B$27,2,FALSE),"含税不明"))</f>
        <v/>
      </c>
      <c r="J3730" s="6" t="str">
        <f t="shared" si="407"/>
        <v/>
      </c>
      <c r="K3730" s="6" t="str">
        <f>IF(AND(税费设置!$B$5="是",G3730="个人支出",J3730="应税"),"是","否")</f>
        <v>否</v>
      </c>
      <c r="L3730" s="8">
        <f t="shared" si="408"/>
        <v>0</v>
      </c>
      <c r="M3730" s="8">
        <f t="shared" si="409"/>
        <v>0</v>
      </c>
      <c r="N3730" s="8">
        <f t="shared" si="410"/>
        <v>0</v>
      </c>
      <c r="O3730" s="8">
        <f t="shared" si="411"/>
        <v>0</v>
      </c>
      <c r="P3730" s="8">
        <f>IF(K3730&lt;&gt;"是",0,IF(税费设置!$B$6="是",E3730/(1+税费设置!$B$10),E3730))</f>
        <v>0</v>
      </c>
      <c r="Q3730" s="8">
        <f>IF(K3730&lt;&gt;"是",0,P3730*税费设置!$B$8)</f>
        <v>0</v>
      </c>
      <c r="R3730" s="8">
        <f>IF(K3730&lt;&gt;"是",0,P3730*税费设置!$B$9)</f>
        <v>0</v>
      </c>
      <c r="S3730" s="8">
        <f t="shared" si="412"/>
        <v>0</v>
      </c>
    </row>
    <row r="3731" spans="1:19" ht="13.9">
      <c r="A3731" s="6" t="str">
        <f>IF(总支出!A3731="","",总支出!A3731)</f>
        <v/>
      </c>
      <c r="B3731" s="7" t="str">
        <f>IF(总支出!B3731="","",总支出!B3731)</f>
        <v/>
      </c>
      <c r="C3731" s="6" t="str">
        <f t="shared" si="406"/>
        <v/>
      </c>
      <c r="D3731" s="6" t="str">
        <f>IF(总支出!C3731="","",总支出!C3731)</f>
        <v/>
      </c>
      <c r="E3731" s="8" t="str">
        <f>IF(总支出!D3731="","",总支出!D3731)</f>
        <v/>
      </c>
      <c r="F3731" s="6" t="str">
        <f>IF(总支出!E3731="","",总支出!E3731)</f>
        <v/>
      </c>
      <c r="G3731" s="6" t="str">
        <f>IF(总支出!H3731="","",总支出!H3731)</f>
        <v/>
      </c>
      <c r="H3731" s="6" t="str">
        <f>IF(总支出!I3731="","自动",总支出!I3731)</f>
        <v>自动</v>
      </c>
      <c r="I3731" s="6" t="str">
        <f>IF(F3731="","",IFERROR(VLOOKUP(F3731,税费设置!$A$15:$B$27,2,FALSE),"含税不明"))</f>
        <v/>
      </c>
      <c r="J3731" s="6" t="str">
        <f t="shared" si="407"/>
        <v/>
      </c>
      <c r="K3731" s="6" t="str">
        <f>IF(AND(税费设置!$B$5="是",G3731="个人支出",J3731="应税"),"是","否")</f>
        <v>否</v>
      </c>
      <c r="L3731" s="8">
        <f t="shared" si="408"/>
        <v>0</v>
      </c>
      <c r="M3731" s="8">
        <f t="shared" si="409"/>
        <v>0</v>
      </c>
      <c r="N3731" s="8">
        <f t="shared" si="410"/>
        <v>0</v>
      </c>
      <c r="O3731" s="8">
        <f t="shared" si="411"/>
        <v>0</v>
      </c>
      <c r="P3731" s="8">
        <f>IF(K3731&lt;&gt;"是",0,IF(税费设置!$B$6="是",E3731/(1+税费设置!$B$10),E3731))</f>
        <v>0</v>
      </c>
      <c r="Q3731" s="8">
        <f>IF(K3731&lt;&gt;"是",0,P3731*税费设置!$B$8)</f>
        <v>0</v>
      </c>
      <c r="R3731" s="8">
        <f>IF(K3731&lt;&gt;"是",0,P3731*税费设置!$B$9)</f>
        <v>0</v>
      </c>
      <c r="S3731" s="8">
        <f t="shared" si="412"/>
        <v>0</v>
      </c>
    </row>
    <row r="3732" spans="1:19" ht="13.9">
      <c r="A3732" s="6" t="str">
        <f>IF(总支出!A3732="","",总支出!A3732)</f>
        <v/>
      </c>
      <c r="B3732" s="7" t="str">
        <f>IF(总支出!B3732="","",总支出!B3732)</f>
        <v/>
      </c>
      <c r="C3732" s="6" t="str">
        <f t="shared" si="406"/>
        <v/>
      </c>
      <c r="D3732" s="6" t="str">
        <f>IF(总支出!C3732="","",总支出!C3732)</f>
        <v/>
      </c>
      <c r="E3732" s="8" t="str">
        <f>IF(总支出!D3732="","",总支出!D3732)</f>
        <v/>
      </c>
      <c r="F3732" s="6" t="str">
        <f>IF(总支出!E3732="","",总支出!E3732)</f>
        <v/>
      </c>
      <c r="G3732" s="6" t="str">
        <f>IF(总支出!H3732="","",总支出!H3732)</f>
        <v/>
      </c>
      <c r="H3732" s="6" t="str">
        <f>IF(总支出!I3732="","自动",总支出!I3732)</f>
        <v>自动</v>
      </c>
      <c r="I3732" s="6" t="str">
        <f>IF(F3732="","",IFERROR(VLOOKUP(F3732,税费设置!$A$15:$B$27,2,FALSE),"含税不明"))</f>
        <v/>
      </c>
      <c r="J3732" s="6" t="str">
        <f t="shared" si="407"/>
        <v/>
      </c>
      <c r="K3732" s="6" t="str">
        <f>IF(AND(税费设置!$B$5="是",G3732="个人支出",J3732="应税"),"是","否")</f>
        <v>否</v>
      </c>
      <c r="L3732" s="8">
        <f t="shared" si="408"/>
        <v>0</v>
      </c>
      <c r="M3732" s="8">
        <f t="shared" si="409"/>
        <v>0</v>
      </c>
      <c r="N3732" s="8">
        <f t="shared" si="410"/>
        <v>0</v>
      </c>
      <c r="O3732" s="8">
        <f t="shared" si="411"/>
        <v>0</v>
      </c>
      <c r="P3732" s="8">
        <f>IF(K3732&lt;&gt;"是",0,IF(税费设置!$B$6="是",E3732/(1+税费设置!$B$10),E3732))</f>
        <v>0</v>
      </c>
      <c r="Q3732" s="8">
        <f>IF(K3732&lt;&gt;"是",0,P3732*税费设置!$B$8)</f>
        <v>0</v>
      </c>
      <c r="R3732" s="8">
        <f>IF(K3732&lt;&gt;"是",0,P3732*税费设置!$B$9)</f>
        <v>0</v>
      </c>
      <c r="S3732" s="8">
        <f t="shared" si="412"/>
        <v>0</v>
      </c>
    </row>
    <row r="3733" spans="1:19" ht="13.9">
      <c r="A3733" s="6" t="str">
        <f>IF(总支出!A3733="","",总支出!A3733)</f>
        <v/>
      </c>
      <c r="B3733" s="7" t="str">
        <f>IF(总支出!B3733="","",总支出!B3733)</f>
        <v/>
      </c>
      <c r="C3733" s="6" t="str">
        <f t="shared" si="406"/>
        <v/>
      </c>
      <c r="D3733" s="6" t="str">
        <f>IF(总支出!C3733="","",总支出!C3733)</f>
        <v/>
      </c>
      <c r="E3733" s="8" t="str">
        <f>IF(总支出!D3733="","",总支出!D3733)</f>
        <v/>
      </c>
      <c r="F3733" s="6" t="str">
        <f>IF(总支出!E3733="","",总支出!E3733)</f>
        <v/>
      </c>
      <c r="G3733" s="6" t="str">
        <f>IF(总支出!H3733="","",总支出!H3733)</f>
        <v/>
      </c>
      <c r="H3733" s="6" t="str">
        <f>IF(总支出!I3733="","自动",总支出!I3733)</f>
        <v>自动</v>
      </c>
      <c r="I3733" s="6" t="str">
        <f>IF(F3733="","",IFERROR(VLOOKUP(F3733,税费设置!$A$15:$B$27,2,FALSE),"含税不明"))</f>
        <v/>
      </c>
      <c r="J3733" s="6" t="str">
        <f t="shared" si="407"/>
        <v/>
      </c>
      <c r="K3733" s="6" t="str">
        <f>IF(AND(税费设置!$B$5="是",G3733="个人支出",J3733="应税"),"是","否")</f>
        <v>否</v>
      </c>
      <c r="L3733" s="8">
        <f t="shared" si="408"/>
        <v>0</v>
      </c>
      <c r="M3733" s="8">
        <f t="shared" si="409"/>
        <v>0</v>
      </c>
      <c r="N3733" s="8">
        <f t="shared" si="410"/>
        <v>0</v>
      </c>
      <c r="O3733" s="8">
        <f t="shared" si="411"/>
        <v>0</v>
      </c>
      <c r="P3733" s="8">
        <f>IF(K3733&lt;&gt;"是",0,IF(税费设置!$B$6="是",E3733/(1+税费设置!$B$10),E3733))</f>
        <v>0</v>
      </c>
      <c r="Q3733" s="8">
        <f>IF(K3733&lt;&gt;"是",0,P3733*税费设置!$B$8)</f>
        <v>0</v>
      </c>
      <c r="R3733" s="8">
        <f>IF(K3733&lt;&gt;"是",0,P3733*税费设置!$B$9)</f>
        <v>0</v>
      </c>
      <c r="S3733" s="8">
        <f t="shared" si="412"/>
        <v>0</v>
      </c>
    </row>
    <row r="3734" spans="1:19" ht="13.9">
      <c r="A3734" s="6" t="str">
        <f>IF(总支出!A3734="","",总支出!A3734)</f>
        <v/>
      </c>
      <c r="B3734" s="7" t="str">
        <f>IF(总支出!B3734="","",总支出!B3734)</f>
        <v/>
      </c>
      <c r="C3734" s="6" t="str">
        <f t="shared" si="406"/>
        <v/>
      </c>
      <c r="D3734" s="6" t="str">
        <f>IF(总支出!C3734="","",总支出!C3734)</f>
        <v/>
      </c>
      <c r="E3734" s="8" t="str">
        <f>IF(总支出!D3734="","",总支出!D3734)</f>
        <v/>
      </c>
      <c r="F3734" s="6" t="str">
        <f>IF(总支出!E3734="","",总支出!E3734)</f>
        <v/>
      </c>
      <c r="G3734" s="6" t="str">
        <f>IF(总支出!H3734="","",总支出!H3734)</f>
        <v/>
      </c>
      <c r="H3734" s="6" t="str">
        <f>IF(总支出!I3734="","自动",总支出!I3734)</f>
        <v>自动</v>
      </c>
      <c r="I3734" s="6" t="str">
        <f>IF(F3734="","",IFERROR(VLOOKUP(F3734,税费设置!$A$15:$B$27,2,FALSE),"含税不明"))</f>
        <v/>
      </c>
      <c r="J3734" s="6" t="str">
        <f t="shared" si="407"/>
        <v/>
      </c>
      <c r="K3734" s="6" t="str">
        <f>IF(AND(税费设置!$B$5="是",G3734="个人支出",J3734="应税"),"是","否")</f>
        <v>否</v>
      </c>
      <c r="L3734" s="8">
        <f t="shared" si="408"/>
        <v>0</v>
      </c>
      <c r="M3734" s="8">
        <f t="shared" si="409"/>
        <v>0</v>
      </c>
      <c r="N3734" s="8">
        <f t="shared" si="410"/>
        <v>0</v>
      </c>
      <c r="O3734" s="8">
        <f t="shared" si="411"/>
        <v>0</v>
      </c>
      <c r="P3734" s="8">
        <f>IF(K3734&lt;&gt;"是",0,IF(税费设置!$B$6="是",E3734/(1+税费设置!$B$10),E3734))</f>
        <v>0</v>
      </c>
      <c r="Q3734" s="8">
        <f>IF(K3734&lt;&gt;"是",0,P3734*税费设置!$B$8)</f>
        <v>0</v>
      </c>
      <c r="R3734" s="8">
        <f>IF(K3734&lt;&gt;"是",0,P3734*税费设置!$B$9)</f>
        <v>0</v>
      </c>
      <c r="S3734" s="8">
        <f t="shared" si="412"/>
        <v>0</v>
      </c>
    </row>
    <row r="3735" spans="1:19" ht="13.9">
      <c r="A3735" s="6" t="str">
        <f>IF(总支出!A3735="","",总支出!A3735)</f>
        <v/>
      </c>
      <c r="B3735" s="7" t="str">
        <f>IF(总支出!B3735="","",总支出!B3735)</f>
        <v/>
      </c>
      <c r="C3735" s="6" t="str">
        <f t="shared" si="406"/>
        <v/>
      </c>
      <c r="D3735" s="6" t="str">
        <f>IF(总支出!C3735="","",总支出!C3735)</f>
        <v/>
      </c>
      <c r="E3735" s="8" t="str">
        <f>IF(总支出!D3735="","",总支出!D3735)</f>
        <v/>
      </c>
      <c r="F3735" s="6" t="str">
        <f>IF(总支出!E3735="","",总支出!E3735)</f>
        <v/>
      </c>
      <c r="G3735" s="6" t="str">
        <f>IF(总支出!H3735="","",总支出!H3735)</f>
        <v/>
      </c>
      <c r="H3735" s="6" t="str">
        <f>IF(总支出!I3735="","自动",总支出!I3735)</f>
        <v>自动</v>
      </c>
      <c r="I3735" s="6" t="str">
        <f>IF(F3735="","",IFERROR(VLOOKUP(F3735,税费设置!$A$15:$B$27,2,FALSE),"含税不明"))</f>
        <v/>
      </c>
      <c r="J3735" s="6" t="str">
        <f t="shared" si="407"/>
        <v/>
      </c>
      <c r="K3735" s="6" t="str">
        <f>IF(AND(税费设置!$B$5="是",G3735="个人支出",J3735="应税"),"是","否")</f>
        <v>否</v>
      </c>
      <c r="L3735" s="8">
        <f t="shared" si="408"/>
        <v>0</v>
      </c>
      <c r="M3735" s="8">
        <f t="shared" si="409"/>
        <v>0</v>
      </c>
      <c r="N3735" s="8">
        <f t="shared" si="410"/>
        <v>0</v>
      </c>
      <c r="O3735" s="8">
        <f t="shared" si="411"/>
        <v>0</v>
      </c>
      <c r="P3735" s="8">
        <f>IF(K3735&lt;&gt;"是",0,IF(税费设置!$B$6="是",E3735/(1+税费设置!$B$10),E3735))</f>
        <v>0</v>
      </c>
      <c r="Q3735" s="8">
        <f>IF(K3735&lt;&gt;"是",0,P3735*税费设置!$B$8)</f>
        <v>0</v>
      </c>
      <c r="R3735" s="8">
        <f>IF(K3735&lt;&gt;"是",0,P3735*税费设置!$B$9)</f>
        <v>0</v>
      </c>
      <c r="S3735" s="8">
        <f t="shared" si="412"/>
        <v>0</v>
      </c>
    </row>
    <row r="3736" spans="1:19" ht="13.9">
      <c r="A3736" s="6" t="str">
        <f>IF(总支出!A3736="","",总支出!A3736)</f>
        <v/>
      </c>
      <c r="B3736" s="7" t="str">
        <f>IF(总支出!B3736="","",总支出!B3736)</f>
        <v/>
      </c>
      <c r="C3736" s="6" t="str">
        <f t="shared" si="406"/>
        <v/>
      </c>
      <c r="D3736" s="6" t="str">
        <f>IF(总支出!C3736="","",总支出!C3736)</f>
        <v/>
      </c>
      <c r="E3736" s="8" t="str">
        <f>IF(总支出!D3736="","",总支出!D3736)</f>
        <v/>
      </c>
      <c r="F3736" s="6" t="str">
        <f>IF(总支出!E3736="","",总支出!E3736)</f>
        <v/>
      </c>
      <c r="G3736" s="6" t="str">
        <f>IF(总支出!H3736="","",总支出!H3736)</f>
        <v/>
      </c>
      <c r="H3736" s="6" t="str">
        <f>IF(总支出!I3736="","自动",总支出!I3736)</f>
        <v>自动</v>
      </c>
      <c r="I3736" s="6" t="str">
        <f>IF(F3736="","",IFERROR(VLOOKUP(F3736,税费设置!$A$15:$B$27,2,FALSE),"含税不明"))</f>
        <v/>
      </c>
      <c r="J3736" s="6" t="str">
        <f t="shared" si="407"/>
        <v/>
      </c>
      <c r="K3736" s="6" t="str">
        <f>IF(AND(税费设置!$B$5="是",G3736="个人支出",J3736="应税"),"是","否")</f>
        <v>否</v>
      </c>
      <c r="L3736" s="8">
        <f t="shared" si="408"/>
        <v>0</v>
      </c>
      <c r="M3736" s="8">
        <f t="shared" si="409"/>
        <v>0</v>
      </c>
      <c r="N3736" s="8">
        <f t="shared" si="410"/>
        <v>0</v>
      </c>
      <c r="O3736" s="8">
        <f t="shared" si="411"/>
        <v>0</v>
      </c>
      <c r="P3736" s="8">
        <f>IF(K3736&lt;&gt;"是",0,IF(税费设置!$B$6="是",E3736/(1+税费设置!$B$10),E3736))</f>
        <v>0</v>
      </c>
      <c r="Q3736" s="8">
        <f>IF(K3736&lt;&gt;"是",0,P3736*税费设置!$B$8)</f>
        <v>0</v>
      </c>
      <c r="R3736" s="8">
        <f>IF(K3736&lt;&gt;"是",0,P3736*税费设置!$B$9)</f>
        <v>0</v>
      </c>
      <c r="S3736" s="8">
        <f t="shared" si="412"/>
        <v>0</v>
      </c>
    </row>
    <row r="3737" spans="1:19" ht="13.9">
      <c r="A3737" s="6" t="str">
        <f>IF(总支出!A3737="","",总支出!A3737)</f>
        <v/>
      </c>
      <c r="B3737" s="7" t="str">
        <f>IF(总支出!B3737="","",总支出!B3737)</f>
        <v/>
      </c>
      <c r="C3737" s="6" t="str">
        <f t="shared" si="406"/>
        <v/>
      </c>
      <c r="D3737" s="6" t="str">
        <f>IF(总支出!C3737="","",总支出!C3737)</f>
        <v/>
      </c>
      <c r="E3737" s="8" t="str">
        <f>IF(总支出!D3737="","",总支出!D3737)</f>
        <v/>
      </c>
      <c r="F3737" s="6" t="str">
        <f>IF(总支出!E3737="","",总支出!E3737)</f>
        <v/>
      </c>
      <c r="G3737" s="6" t="str">
        <f>IF(总支出!H3737="","",总支出!H3737)</f>
        <v/>
      </c>
      <c r="H3737" s="6" t="str">
        <f>IF(总支出!I3737="","自动",总支出!I3737)</f>
        <v>自动</v>
      </c>
      <c r="I3737" s="6" t="str">
        <f>IF(F3737="","",IFERROR(VLOOKUP(F3737,税费设置!$A$15:$B$27,2,FALSE),"含税不明"))</f>
        <v/>
      </c>
      <c r="J3737" s="6" t="str">
        <f t="shared" si="407"/>
        <v/>
      </c>
      <c r="K3737" s="6" t="str">
        <f>IF(AND(税费设置!$B$5="是",G3737="个人支出",J3737="应税"),"是","否")</f>
        <v>否</v>
      </c>
      <c r="L3737" s="8">
        <f t="shared" si="408"/>
        <v>0</v>
      </c>
      <c r="M3737" s="8">
        <f t="shared" si="409"/>
        <v>0</v>
      </c>
      <c r="N3737" s="8">
        <f t="shared" si="410"/>
        <v>0</v>
      </c>
      <c r="O3737" s="8">
        <f t="shared" si="411"/>
        <v>0</v>
      </c>
      <c r="P3737" s="8">
        <f>IF(K3737&lt;&gt;"是",0,IF(税费设置!$B$6="是",E3737/(1+税费设置!$B$10),E3737))</f>
        <v>0</v>
      </c>
      <c r="Q3737" s="8">
        <f>IF(K3737&lt;&gt;"是",0,P3737*税费设置!$B$8)</f>
        <v>0</v>
      </c>
      <c r="R3737" s="8">
        <f>IF(K3737&lt;&gt;"是",0,P3737*税费设置!$B$9)</f>
        <v>0</v>
      </c>
      <c r="S3737" s="8">
        <f t="shared" si="412"/>
        <v>0</v>
      </c>
    </row>
    <row r="3738" spans="1:19" ht="13.9">
      <c r="A3738" s="6" t="str">
        <f>IF(总支出!A3738="","",总支出!A3738)</f>
        <v/>
      </c>
      <c r="B3738" s="7" t="str">
        <f>IF(总支出!B3738="","",总支出!B3738)</f>
        <v/>
      </c>
      <c r="C3738" s="6" t="str">
        <f t="shared" si="406"/>
        <v/>
      </c>
      <c r="D3738" s="6" t="str">
        <f>IF(总支出!C3738="","",总支出!C3738)</f>
        <v/>
      </c>
      <c r="E3738" s="8" t="str">
        <f>IF(总支出!D3738="","",总支出!D3738)</f>
        <v/>
      </c>
      <c r="F3738" s="6" t="str">
        <f>IF(总支出!E3738="","",总支出!E3738)</f>
        <v/>
      </c>
      <c r="G3738" s="6" t="str">
        <f>IF(总支出!H3738="","",总支出!H3738)</f>
        <v/>
      </c>
      <c r="H3738" s="6" t="str">
        <f>IF(总支出!I3738="","自动",总支出!I3738)</f>
        <v>自动</v>
      </c>
      <c r="I3738" s="6" t="str">
        <f>IF(F3738="","",IFERROR(VLOOKUP(F3738,税费设置!$A$15:$B$27,2,FALSE),"含税不明"))</f>
        <v/>
      </c>
      <c r="J3738" s="6" t="str">
        <f t="shared" si="407"/>
        <v/>
      </c>
      <c r="K3738" s="6" t="str">
        <f>IF(AND(税费设置!$B$5="是",G3738="个人支出",J3738="应税"),"是","否")</f>
        <v>否</v>
      </c>
      <c r="L3738" s="8">
        <f t="shared" si="408"/>
        <v>0</v>
      </c>
      <c r="M3738" s="8">
        <f t="shared" si="409"/>
        <v>0</v>
      </c>
      <c r="N3738" s="8">
        <f t="shared" si="410"/>
        <v>0</v>
      </c>
      <c r="O3738" s="8">
        <f t="shared" si="411"/>
        <v>0</v>
      </c>
      <c r="P3738" s="8">
        <f>IF(K3738&lt;&gt;"是",0,IF(税费设置!$B$6="是",E3738/(1+税费设置!$B$10),E3738))</f>
        <v>0</v>
      </c>
      <c r="Q3738" s="8">
        <f>IF(K3738&lt;&gt;"是",0,P3738*税费设置!$B$8)</f>
        <v>0</v>
      </c>
      <c r="R3738" s="8">
        <f>IF(K3738&lt;&gt;"是",0,P3738*税费设置!$B$9)</f>
        <v>0</v>
      </c>
      <c r="S3738" s="8">
        <f t="shared" si="412"/>
        <v>0</v>
      </c>
    </row>
    <row r="3739" spans="1:19" ht="13.9">
      <c r="A3739" s="6" t="str">
        <f>IF(总支出!A3739="","",总支出!A3739)</f>
        <v/>
      </c>
      <c r="B3739" s="7" t="str">
        <f>IF(总支出!B3739="","",总支出!B3739)</f>
        <v/>
      </c>
      <c r="C3739" s="6" t="str">
        <f t="shared" si="406"/>
        <v/>
      </c>
      <c r="D3739" s="6" t="str">
        <f>IF(总支出!C3739="","",总支出!C3739)</f>
        <v/>
      </c>
      <c r="E3739" s="8" t="str">
        <f>IF(总支出!D3739="","",总支出!D3739)</f>
        <v/>
      </c>
      <c r="F3739" s="6" t="str">
        <f>IF(总支出!E3739="","",总支出!E3739)</f>
        <v/>
      </c>
      <c r="G3739" s="6" t="str">
        <f>IF(总支出!H3739="","",总支出!H3739)</f>
        <v/>
      </c>
      <c r="H3739" s="6" t="str">
        <f>IF(总支出!I3739="","自动",总支出!I3739)</f>
        <v>自动</v>
      </c>
      <c r="I3739" s="6" t="str">
        <f>IF(F3739="","",IFERROR(VLOOKUP(F3739,税费设置!$A$15:$B$27,2,FALSE),"含税不明"))</f>
        <v/>
      </c>
      <c r="J3739" s="6" t="str">
        <f t="shared" si="407"/>
        <v/>
      </c>
      <c r="K3739" s="6" t="str">
        <f>IF(AND(税费设置!$B$5="是",G3739="个人支出",J3739="应税"),"是","否")</f>
        <v>否</v>
      </c>
      <c r="L3739" s="8">
        <f t="shared" si="408"/>
        <v>0</v>
      </c>
      <c r="M3739" s="8">
        <f t="shared" si="409"/>
        <v>0</v>
      </c>
      <c r="N3739" s="8">
        <f t="shared" si="410"/>
        <v>0</v>
      </c>
      <c r="O3739" s="8">
        <f t="shared" si="411"/>
        <v>0</v>
      </c>
      <c r="P3739" s="8">
        <f>IF(K3739&lt;&gt;"是",0,IF(税费设置!$B$6="是",E3739/(1+税费设置!$B$10),E3739))</f>
        <v>0</v>
      </c>
      <c r="Q3739" s="8">
        <f>IF(K3739&lt;&gt;"是",0,P3739*税费设置!$B$8)</f>
        <v>0</v>
      </c>
      <c r="R3739" s="8">
        <f>IF(K3739&lt;&gt;"是",0,P3739*税费设置!$B$9)</f>
        <v>0</v>
      </c>
      <c r="S3739" s="8">
        <f t="shared" si="412"/>
        <v>0</v>
      </c>
    </row>
    <row r="3740" spans="1:19" ht="13.9">
      <c r="A3740" s="6" t="str">
        <f>IF(总支出!A3740="","",总支出!A3740)</f>
        <v/>
      </c>
      <c r="B3740" s="7" t="str">
        <f>IF(总支出!B3740="","",总支出!B3740)</f>
        <v/>
      </c>
      <c r="C3740" s="6" t="str">
        <f t="shared" si="406"/>
        <v/>
      </c>
      <c r="D3740" s="6" t="str">
        <f>IF(总支出!C3740="","",总支出!C3740)</f>
        <v/>
      </c>
      <c r="E3740" s="8" t="str">
        <f>IF(总支出!D3740="","",总支出!D3740)</f>
        <v/>
      </c>
      <c r="F3740" s="6" t="str">
        <f>IF(总支出!E3740="","",总支出!E3740)</f>
        <v/>
      </c>
      <c r="G3740" s="6" t="str">
        <f>IF(总支出!H3740="","",总支出!H3740)</f>
        <v/>
      </c>
      <c r="H3740" s="6" t="str">
        <f>IF(总支出!I3740="","自动",总支出!I3740)</f>
        <v>自动</v>
      </c>
      <c r="I3740" s="6" t="str">
        <f>IF(F3740="","",IFERROR(VLOOKUP(F3740,税费设置!$A$15:$B$27,2,FALSE),"含税不明"))</f>
        <v/>
      </c>
      <c r="J3740" s="6" t="str">
        <f t="shared" si="407"/>
        <v/>
      </c>
      <c r="K3740" s="6" t="str">
        <f>IF(AND(税费设置!$B$5="是",G3740="个人支出",J3740="应税"),"是","否")</f>
        <v>否</v>
      </c>
      <c r="L3740" s="8">
        <f t="shared" si="408"/>
        <v>0</v>
      </c>
      <c r="M3740" s="8">
        <f t="shared" si="409"/>
        <v>0</v>
      </c>
      <c r="N3740" s="8">
        <f t="shared" si="410"/>
        <v>0</v>
      </c>
      <c r="O3740" s="8">
        <f t="shared" si="411"/>
        <v>0</v>
      </c>
      <c r="P3740" s="8">
        <f>IF(K3740&lt;&gt;"是",0,IF(税费设置!$B$6="是",E3740/(1+税费设置!$B$10),E3740))</f>
        <v>0</v>
      </c>
      <c r="Q3740" s="8">
        <f>IF(K3740&lt;&gt;"是",0,P3740*税费设置!$B$8)</f>
        <v>0</v>
      </c>
      <c r="R3740" s="8">
        <f>IF(K3740&lt;&gt;"是",0,P3740*税费设置!$B$9)</f>
        <v>0</v>
      </c>
      <c r="S3740" s="8">
        <f t="shared" si="412"/>
        <v>0</v>
      </c>
    </row>
    <row r="3741" spans="1:19" ht="13.9">
      <c r="A3741" s="6" t="str">
        <f>IF(总支出!A3741="","",总支出!A3741)</f>
        <v/>
      </c>
      <c r="B3741" s="7" t="str">
        <f>IF(总支出!B3741="","",总支出!B3741)</f>
        <v/>
      </c>
      <c r="C3741" s="6" t="str">
        <f t="shared" si="406"/>
        <v/>
      </c>
      <c r="D3741" s="6" t="str">
        <f>IF(总支出!C3741="","",总支出!C3741)</f>
        <v/>
      </c>
      <c r="E3741" s="8" t="str">
        <f>IF(总支出!D3741="","",总支出!D3741)</f>
        <v/>
      </c>
      <c r="F3741" s="6" t="str">
        <f>IF(总支出!E3741="","",总支出!E3741)</f>
        <v/>
      </c>
      <c r="G3741" s="6" t="str">
        <f>IF(总支出!H3741="","",总支出!H3741)</f>
        <v/>
      </c>
      <c r="H3741" s="6" t="str">
        <f>IF(总支出!I3741="","自动",总支出!I3741)</f>
        <v>自动</v>
      </c>
      <c r="I3741" s="6" t="str">
        <f>IF(F3741="","",IFERROR(VLOOKUP(F3741,税费设置!$A$15:$B$27,2,FALSE),"含税不明"))</f>
        <v/>
      </c>
      <c r="J3741" s="6" t="str">
        <f t="shared" si="407"/>
        <v/>
      </c>
      <c r="K3741" s="6" t="str">
        <f>IF(AND(税费设置!$B$5="是",G3741="个人支出",J3741="应税"),"是","否")</f>
        <v>否</v>
      </c>
      <c r="L3741" s="8">
        <f t="shared" si="408"/>
        <v>0</v>
      </c>
      <c r="M3741" s="8">
        <f t="shared" si="409"/>
        <v>0</v>
      </c>
      <c r="N3741" s="8">
        <f t="shared" si="410"/>
        <v>0</v>
      </c>
      <c r="O3741" s="8">
        <f t="shared" si="411"/>
        <v>0</v>
      </c>
      <c r="P3741" s="8">
        <f>IF(K3741&lt;&gt;"是",0,IF(税费设置!$B$6="是",E3741/(1+税费设置!$B$10),E3741))</f>
        <v>0</v>
      </c>
      <c r="Q3741" s="8">
        <f>IF(K3741&lt;&gt;"是",0,P3741*税费设置!$B$8)</f>
        <v>0</v>
      </c>
      <c r="R3741" s="8">
        <f>IF(K3741&lt;&gt;"是",0,P3741*税费设置!$B$9)</f>
        <v>0</v>
      </c>
      <c r="S3741" s="8">
        <f t="shared" si="412"/>
        <v>0</v>
      </c>
    </row>
    <row r="3742" spans="1:19" ht="13.9">
      <c r="A3742" s="6" t="str">
        <f>IF(总支出!A3742="","",总支出!A3742)</f>
        <v/>
      </c>
      <c r="B3742" s="7" t="str">
        <f>IF(总支出!B3742="","",总支出!B3742)</f>
        <v/>
      </c>
      <c r="C3742" s="6" t="str">
        <f t="shared" si="406"/>
        <v/>
      </c>
      <c r="D3742" s="6" t="str">
        <f>IF(总支出!C3742="","",总支出!C3742)</f>
        <v/>
      </c>
      <c r="E3742" s="8" t="str">
        <f>IF(总支出!D3742="","",总支出!D3742)</f>
        <v/>
      </c>
      <c r="F3742" s="6" t="str">
        <f>IF(总支出!E3742="","",总支出!E3742)</f>
        <v/>
      </c>
      <c r="G3742" s="6" t="str">
        <f>IF(总支出!H3742="","",总支出!H3742)</f>
        <v/>
      </c>
      <c r="H3742" s="6" t="str">
        <f>IF(总支出!I3742="","自动",总支出!I3742)</f>
        <v>自动</v>
      </c>
      <c r="I3742" s="6" t="str">
        <f>IF(F3742="","",IFERROR(VLOOKUP(F3742,税费设置!$A$15:$B$27,2,FALSE),"含税不明"))</f>
        <v/>
      </c>
      <c r="J3742" s="6" t="str">
        <f t="shared" si="407"/>
        <v/>
      </c>
      <c r="K3742" s="6" t="str">
        <f>IF(AND(税费设置!$B$5="是",G3742="个人支出",J3742="应税"),"是","否")</f>
        <v>否</v>
      </c>
      <c r="L3742" s="8">
        <f t="shared" si="408"/>
        <v>0</v>
      </c>
      <c r="M3742" s="8">
        <f t="shared" si="409"/>
        <v>0</v>
      </c>
      <c r="N3742" s="8">
        <f t="shared" si="410"/>
        <v>0</v>
      </c>
      <c r="O3742" s="8">
        <f t="shared" si="411"/>
        <v>0</v>
      </c>
      <c r="P3742" s="8">
        <f>IF(K3742&lt;&gt;"是",0,IF(税费设置!$B$6="是",E3742/(1+税费设置!$B$10),E3742))</f>
        <v>0</v>
      </c>
      <c r="Q3742" s="8">
        <f>IF(K3742&lt;&gt;"是",0,P3742*税费设置!$B$8)</f>
        <v>0</v>
      </c>
      <c r="R3742" s="8">
        <f>IF(K3742&lt;&gt;"是",0,P3742*税费设置!$B$9)</f>
        <v>0</v>
      </c>
      <c r="S3742" s="8">
        <f t="shared" si="412"/>
        <v>0</v>
      </c>
    </row>
    <row r="3743" spans="1:19" ht="13.9">
      <c r="A3743" s="6" t="str">
        <f>IF(总支出!A3743="","",总支出!A3743)</f>
        <v/>
      </c>
      <c r="B3743" s="7" t="str">
        <f>IF(总支出!B3743="","",总支出!B3743)</f>
        <v/>
      </c>
      <c r="C3743" s="6" t="str">
        <f t="shared" si="406"/>
        <v/>
      </c>
      <c r="D3743" s="6" t="str">
        <f>IF(总支出!C3743="","",总支出!C3743)</f>
        <v/>
      </c>
      <c r="E3743" s="8" t="str">
        <f>IF(总支出!D3743="","",总支出!D3743)</f>
        <v/>
      </c>
      <c r="F3743" s="6" t="str">
        <f>IF(总支出!E3743="","",总支出!E3743)</f>
        <v/>
      </c>
      <c r="G3743" s="6" t="str">
        <f>IF(总支出!H3743="","",总支出!H3743)</f>
        <v/>
      </c>
      <c r="H3743" s="6" t="str">
        <f>IF(总支出!I3743="","自动",总支出!I3743)</f>
        <v>自动</v>
      </c>
      <c r="I3743" s="6" t="str">
        <f>IF(F3743="","",IFERROR(VLOOKUP(F3743,税费设置!$A$15:$B$27,2,FALSE),"含税不明"))</f>
        <v/>
      </c>
      <c r="J3743" s="6" t="str">
        <f t="shared" si="407"/>
        <v/>
      </c>
      <c r="K3743" s="6" t="str">
        <f>IF(AND(税费设置!$B$5="是",G3743="个人支出",J3743="应税"),"是","否")</f>
        <v>否</v>
      </c>
      <c r="L3743" s="8">
        <f t="shared" si="408"/>
        <v>0</v>
      </c>
      <c r="M3743" s="8">
        <f t="shared" si="409"/>
        <v>0</v>
      </c>
      <c r="N3743" s="8">
        <f t="shared" si="410"/>
        <v>0</v>
      </c>
      <c r="O3743" s="8">
        <f t="shared" si="411"/>
        <v>0</v>
      </c>
      <c r="P3743" s="8">
        <f>IF(K3743&lt;&gt;"是",0,IF(税费设置!$B$6="是",E3743/(1+税费设置!$B$10),E3743))</f>
        <v>0</v>
      </c>
      <c r="Q3743" s="8">
        <f>IF(K3743&lt;&gt;"是",0,P3743*税费设置!$B$8)</f>
        <v>0</v>
      </c>
      <c r="R3743" s="8">
        <f>IF(K3743&lt;&gt;"是",0,P3743*税费设置!$B$9)</f>
        <v>0</v>
      </c>
      <c r="S3743" s="8">
        <f t="shared" si="412"/>
        <v>0</v>
      </c>
    </row>
    <row r="3744" spans="1:19" ht="13.9">
      <c r="A3744" s="6" t="str">
        <f>IF(总支出!A3744="","",总支出!A3744)</f>
        <v/>
      </c>
      <c r="B3744" s="7" t="str">
        <f>IF(总支出!B3744="","",总支出!B3744)</f>
        <v/>
      </c>
      <c r="C3744" s="6" t="str">
        <f t="shared" si="406"/>
        <v/>
      </c>
      <c r="D3744" s="6" t="str">
        <f>IF(总支出!C3744="","",总支出!C3744)</f>
        <v/>
      </c>
      <c r="E3744" s="8" t="str">
        <f>IF(总支出!D3744="","",总支出!D3744)</f>
        <v/>
      </c>
      <c r="F3744" s="6" t="str">
        <f>IF(总支出!E3744="","",总支出!E3744)</f>
        <v/>
      </c>
      <c r="G3744" s="6" t="str">
        <f>IF(总支出!H3744="","",总支出!H3744)</f>
        <v/>
      </c>
      <c r="H3744" s="6" t="str">
        <f>IF(总支出!I3744="","自动",总支出!I3744)</f>
        <v>自动</v>
      </c>
      <c r="I3744" s="6" t="str">
        <f>IF(F3744="","",IFERROR(VLOOKUP(F3744,税费设置!$A$15:$B$27,2,FALSE),"含税不明"))</f>
        <v/>
      </c>
      <c r="J3744" s="6" t="str">
        <f t="shared" si="407"/>
        <v/>
      </c>
      <c r="K3744" s="6" t="str">
        <f>IF(AND(税费设置!$B$5="是",G3744="个人支出",J3744="应税"),"是","否")</f>
        <v>否</v>
      </c>
      <c r="L3744" s="8">
        <f t="shared" si="408"/>
        <v>0</v>
      </c>
      <c r="M3744" s="8">
        <f t="shared" si="409"/>
        <v>0</v>
      </c>
      <c r="N3744" s="8">
        <f t="shared" si="410"/>
        <v>0</v>
      </c>
      <c r="O3744" s="8">
        <f t="shared" si="411"/>
        <v>0</v>
      </c>
      <c r="P3744" s="8">
        <f>IF(K3744&lt;&gt;"是",0,IF(税费设置!$B$6="是",E3744/(1+税费设置!$B$10),E3744))</f>
        <v>0</v>
      </c>
      <c r="Q3744" s="8">
        <f>IF(K3744&lt;&gt;"是",0,P3744*税费设置!$B$8)</f>
        <v>0</v>
      </c>
      <c r="R3744" s="8">
        <f>IF(K3744&lt;&gt;"是",0,P3744*税费设置!$B$9)</f>
        <v>0</v>
      </c>
      <c r="S3744" s="8">
        <f t="shared" si="412"/>
        <v>0</v>
      </c>
    </row>
    <row r="3745" spans="1:19" ht="13.9">
      <c r="A3745" s="6" t="str">
        <f>IF(总支出!A3745="","",总支出!A3745)</f>
        <v/>
      </c>
      <c r="B3745" s="7" t="str">
        <f>IF(总支出!B3745="","",总支出!B3745)</f>
        <v/>
      </c>
      <c r="C3745" s="6" t="str">
        <f t="shared" si="406"/>
        <v/>
      </c>
      <c r="D3745" s="6" t="str">
        <f>IF(总支出!C3745="","",总支出!C3745)</f>
        <v/>
      </c>
      <c r="E3745" s="8" t="str">
        <f>IF(总支出!D3745="","",总支出!D3745)</f>
        <v/>
      </c>
      <c r="F3745" s="6" t="str">
        <f>IF(总支出!E3745="","",总支出!E3745)</f>
        <v/>
      </c>
      <c r="G3745" s="6" t="str">
        <f>IF(总支出!H3745="","",总支出!H3745)</f>
        <v/>
      </c>
      <c r="H3745" s="6" t="str">
        <f>IF(总支出!I3745="","自动",总支出!I3745)</f>
        <v>自动</v>
      </c>
      <c r="I3745" s="6" t="str">
        <f>IF(F3745="","",IFERROR(VLOOKUP(F3745,税费设置!$A$15:$B$27,2,FALSE),"含税不明"))</f>
        <v/>
      </c>
      <c r="J3745" s="6" t="str">
        <f t="shared" si="407"/>
        <v/>
      </c>
      <c r="K3745" s="6" t="str">
        <f>IF(AND(税费设置!$B$5="是",G3745="个人支出",J3745="应税"),"是","否")</f>
        <v>否</v>
      </c>
      <c r="L3745" s="8">
        <f t="shared" si="408"/>
        <v>0</v>
      </c>
      <c r="M3745" s="8">
        <f t="shared" si="409"/>
        <v>0</v>
      </c>
      <c r="N3745" s="8">
        <f t="shared" si="410"/>
        <v>0</v>
      </c>
      <c r="O3745" s="8">
        <f t="shared" si="411"/>
        <v>0</v>
      </c>
      <c r="P3745" s="8">
        <f>IF(K3745&lt;&gt;"是",0,IF(税费设置!$B$6="是",E3745/(1+税费设置!$B$10),E3745))</f>
        <v>0</v>
      </c>
      <c r="Q3745" s="8">
        <f>IF(K3745&lt;&gt;"是",0,P3745*税费设置!$B$8)</f>
        <v>0</v>
      </c>
      <c r="R3745" s="8">
        <f>IF(K3745&lt;&gt;"是",0,P3745*税费设置!$B$9)</f>
        <v>0</v>
      </c>
      <c r="S3745" s="8">
        <f t="shared" si="412"/>
        <v>0</v>
      </c>
    </row>
    <row r="3746" spans="1:19" ht="13.9">
      <c r="A3746" s="6" t="str">
        <f>IF(总支出!A3746="","",总支出!A3746)</f>
        <v/>
      </c>
      <c r="B3746" s="7" t="str">
        <f>IF(总支出!B3746="","",总支出!B3746)</f>
        <v/>
      </c>
      <c r="C3746" s="6" t="str">
        <f t="shared" si="406"/>
        <v/>
      </c>
      <c r="D3746" s="6" t="str">
        <f>IF(总支出!C3746="","",总支出!C3746)</f>
        <v/>
      </c>
      <c r="E3746" s="8" t="str">
        <f>IF(总支出!D3746="","",总支出!D3746)</f>
        <v/>
      </c>
      <c r="F3746" s="6" t="str">
        <f>IF(总支出!E3746="","",总支出!E3746)</f>
        <v/>
      </c>
      <c r="G3746" s="6" t="str">
        <f>IF(总支出!H3746="","",总支出!H3746)</f>
        <v/>
      </c>
      <c r="H3746" s="6" t="str">
        <f>IF(总支出!I3746="","自动",总支出!I3746)</f>
        <v>自动</v>
      </c>
      <c r="I3746" s="6" t="str">
        <f>IF(F3746="","",IFERROR(VLOOKUP(F3746,税费设置!$A$15:$B$27,2,FALSE),"含税不明"))</f>
        <v/>
      </c>
      <c r="J3746" s="6" t="str">
        <f t="shared" si="407"/>
        <v/>
      </c>
      <c r="K3746" s="6" t="str">
        <f>IF(AND(税费设置!$B$5="是",G3746="个人支出",J3746="应税"),"是","否")</f>
        <v>否</v>
      </c>
      <c r="L3746" s="8">
        <f t="shared" si="408"/>
        <v>0</v>
      </c>
      <c r="M3746" s="8">
        <f t="shared" si="409"/>
        <v>0</v>
      </c>
      <c r="N3746" s="8">
        <f t="shared" si="410"/>
        <v>0</v>
      </c>
      <c r="O3746" s="8">
        <f t="shared" si="411"/>
        <v>0</v>
      </c>
      <c r="P3746" s="8">
        <f>IF(K3746&lt;&gt;"是",0,IF(税费设置!$B$6="是",E3746/(1+税费设置!$B$10),E3746))</f>
        <v>0</v>
      </c>
      <c r="Q3746" s="8">
        <f>IF(K3746&lt;&gt;"是",0,P3746*税费设置!$B$8)</f>
        <v>0</v>
      </c>
      <c r="R3746" s="8">
        <f>IF(K3746&lt;&gt;"是",0,P3746*税费设置!$B$9)</f>
        <v>0</v>
      </c>
      <c r="S3746" s="8">
        <f t="shared" si="412"/>
        <v>0</v>
      </c>
    </row>
    <row r="3747" spans="1:19" ht="13.9">
      <c r="A3747" s="6" t="str">
        <f>IF(总支出!A3747="","",总支出!A3747)</f>
        <v/>
      </c>
      <c r="B3747" s="7" t="str">
        <f>IF(总支出!B3747="","",总支出!B3747)</f>
        <v/>
      </c>
      <c r="C3747" s="6" t="str">
        <f t="shared" si="406"/>
        <v/>
      </c>
      <c r="D3747" s="6" t="str">
        <f>IF(总支出!C3747="","",总支出!C3747)</f>
        <v/>
      </c>
      <c r="E3747" s="8" t="str">
        <f>IF(总支出!D3747="","",总支出!D3747)</f>
        <v/>
      </c>
      <c r="F3747" s="6" t="str">
        <f>IF(总支出!E3747="","",总支出!E3747)</f>
        <v/>
      </c>
      <c r="G3747" s="6" t="str">
        <f>IF(总支出!H3747="","",总支出!H3747)</f>
        <v/>
      </c>
      <c r="H3747" s="6" t="str">
        <f>IF(总支出!I3747="","自动",总支出!I3747)</f>
        <v>自动</v>
      </c>
      <c r="I3747" s="6" t="str">
        <f>IF(F3747="","",IFERROR(VLOOKUP(F3747,税费设置!$A$15:$B$27,2,FALSE),"含税不明"))</f>
        <v/>
      </c>
      <c r="J3747" s="6" t="str">
        <f t="shared" si="407"/>
        <v/>
      </c>
      <c r="K3747" s="6" t="str">
        <f>IF(AND(税费设置!$B$5="是",G3747="个人支出",J3747="应税"),"是","否")</f>
        <v>否</v>
      </c>
      <c r="L3747" s="8">
        <f t="shared" si="408"/>
        <v>0</v>
      </c>
      <c r="M3747" s="8">
        <f t="shared" si="409"/>
        <v>0</v>
      </c>
      <c r="N3747" s="8">
        <f t="shared" si="410"/>
        <v>0</v>
      </c>
      <c r="O3747" s="8">
        <f t="shared" si="411"/>
        <v>0</v>
      </c>
      <c r="P3747" s="8">
        <f>IF(K3747&lt;&gt;"是",0,IF(税费设置!$B$6="是",E3747/(1+税费设置!$B$10),E3747))</f>
        <v>0</v>
      </c>
      <c r="Q3747" s="8">
        <f>IF(K3747&lt;&gt;"是",0,P3747*税费设置!$B$8)</f>
        <v>0</v>
      </c>
      <c r="R3747" s="8">
        <f>IF(K3747&lt;&gt;"是",0,P3747*税费设置!$B$9)</f>
        <v>0</v>
      </c>
      <c r="S3747" s="8">
        <f t="shared" si="412"/>
        <v>0</v>
      </c>
    </row>
    <row r="3748" spans="1:19" ht="13.9">
      <c r="A3748" s="6" t="str">
        <f>IF(总支出!A3748="","",总支出!A3748)</f>
        <v/>
      </c>
      <c r="B3748" s="7" t="str">
        <f>IF(总支出!B3748="","",总支出!B3748)</f>
        <v/>
      </c>
      <c r="C3748" s="6" t="str">
        <f t="shared" si="406"/>
        <v/>
      </c>
      <c r="D3748" s="6" t="str">
        <f>IF(总支出!C3748="","",总支出!C3748)</f>
        <v/>
      </c>
      <c r="E3748" s="8" t="str">
        <f>IF(总支出!D3748="","",总支出!D3748)</f>
        <v/>
      </c>
      <c r="F3748" s="6" t="str">
        <f>IF(总支出!E3748="","",总支出!E3748)</f>
        <v/>
      </c>
      <c r="G3748" s="6" t="str">
        <f>IF(总支出!H3748="","",总支出!H3748)</f>
        <v/>
      </c>
      <c r="H3748" s="6" t="str">
        <f>IF(总支出!I3748="","自动",总支出!I3748)</f>
        <v>自动</v>
      </c>
      <c r="I3748" s="6" t="str">
        <f>IF(F3748="","",IFERROR(VLOOKUP(F3748,税费设置!$A$15:$B$27,2,FALSE),"含税不明"))</f>
        <v/>
      </c>
      <c r="J3748" s="6" t="str">
        <f t="shared" si="407"/>
        <v/>
      </c>
      <c r="K3748" s="6" t="str">
        <f>IF(AND(税费设置!$B$5="是",G3748="个人支出",J3748="应税"),"是","否")</f>
        <v>否</v>
      </c>
      <c r="L3748" s="8">
        <f t="shared" si="408"/>
        <v>0</v>
      </c>
      <c r="M3748" s="8">
        <f t="shared" si="409"/>
        <v>0</v>
      </c>
      <c r="N3748" s="8">
        <f t="shared" si="410"/>
        <v>0</v>
      </c>
      <c r="O3748" s="8">
        <f t="shared" si="411"/>
        <v>0</v>
      </c>
      <c r="P3748" s="8">
        <f>IF(K3748&lt;&gt;"是",0,IF(税费设置!$B$6="是",E3748/(1+税费设置!$B$10),E3748))</f>
        <v>0</v>
      </c>
      <c r="Q3748" s="8">
        <f>IF(K3748&lt;&gt;"是",0,P3748*税费设置!$B$8)</f>
        <v>0</v>
      </c>
      <c r="R3748" s="8">
        <f>IF(K3748&lt;&gt;"是",0,P3748*税费设置!$B$9)</f>
        <v>0</v>
      </c>
      <c r="S3748" s="8">
        <f t="shared" si="412"/>
        <v>0</v>
      </c>
    </row>
    <row r="3749" spans="1:19" ht="13.9">
      <c r="A3749" s="6" t="str">
        <f>IF(总支出!A3749="","",总支出!A3749)</f>
        <v/>
      </c>
      <c r="B3749" s="7" t="str">
        <f>IF(总支出!B3749="","",总支出!B3749)</f>
        <v/>
      </c>
      <c r="C3749" s="6" t="str">
        <f t="shared" si="406"/>
        <v/>
      </c>
      <c r="D3749" s="6" t="str">
        <f>IF(总支出!C3749="","",总支出!C3749)</f>
        <v/>
      </c>
      <c r="E3749" s="8" t="str">
        <f>IF(总支出!D3749="","",总支出!D3749)</f>
        <v/>
      </c>
      <c r="F3749" s="6" t="str">
        <f>IF(总支出!E3749="","",总支出!E3749)</f>
        <v/>
      </c>
      <c r="G3749" s="6" t="str">
        <f>IF(总支出!H3749="","",总支出!H3749)</f>
        <v/>
      </c>
      <c r="H3749" s="6" t="str">
        <f>IF(总支出!I3749="","自动",总支出!I3749)</f>
        <v>自动</v>
      </c>
      <c r="I3749" s="6" t="str">
        <f>IF(F3749="","",IFERROR(VLOOKUP(F3749,税费设置!$A$15:$B$27,2,FALSE),"含税不明"))</f>
        <v/>
      </c>
      <c r="J3749" s="6" t="str">
        <f t="shared" si="407"/>
        <v/>
      </c>
      <c r="K3749" s="6" t="str">
        <f>IF(AND(税费设置!$B$5="是",G3749="个人支出",J3749="应税"),"是","否")</f>
        <v>否</v>
      </c>
      <c r="L3749" s="8">
        <f t="shared" si="408"/>
        <v>0</v>
      </c>
      <c r="M3749" s="8">
        <f t="shared" si="409"/>
        <v>0</v>
      </c>
      <c r="N3749" s="8">
        <f t="shared" si="410"/>
        <v>0</v>
      </c>
      <c r="O3749" s="8">
        <f t="shared" si="411"/>
        <v>0</v>
      </c>
      <c r="P3749" s="8">
        <f>IF(K3749&lt;&gt;"是",0,IF(税费设置!$B$6="是",E3749/(1+税费设置!$B$10),E3749))</f>
        <v>0</v>
      </c>
      <c r="Q3749" s="8">
        <f>IF(K3749&lt;&gt;"是",0,P3749*税费设置!$B$8)</f>
        <v>0</v>
      </c>
      <c r="R3749" s="8">
        <f>IF(K3749&lt;&gt;"是",0,P3749*税费设置!$B$9)</f>
        <v>0</v>
      </c>
      <c r="S3749" s="8">
        <f t="shared" si="412"/>
        <v>0</v>
      </c>
    </row>
    <row r="3750" spans="1:19" ht="13.9">
      <c r="A3750" s="6" t="str">
        <f>IF(总支出!A3750="","",总支出!A3750)</f>
        <v/>
      </c>
      <c r="B3750" s="7" t="str">
        <f>IF(总支出!B3750="","",总支出!B3750)</f>
        <v/>
      </c>
      <c r="C3750" s="6" t="str">
        <f t="shared" si="406"/>
        <v/>
      </c>
      <c r="D3750" s="6" t="str">
        <f>IF(总支出!C3750="","",总支出!C3750)</f>
        <v/>
      </c>
      <c r="E3750" s="8" t="str">
        <f>IF(总支出!D3750="","",总支出!D3750)</f>
        <v/>
      </c>
      <c r="F3750" s="6" t="str">
        <f>IF(总支出!E3750="","",总支出!E3750)</f>
        <v/>
      </c>
      <c r="G3750" s="6" t="str">
        <f>IF(总支出!H3750="","",总支出!H3750)</f>
        <v/>
      </c>
      <c r="H3750" s="6" t="str">
        <f>IF(总支出!I3750="","自动",总支出!I3750)</f>
        <v>自动</v>
      </c>
      <c r="I3750" s="6" t="str">
        <f>IF(F3750="","",IFERROR(VLOOKUP(F3750,税费设置!$A$15:$B$27,2,FALSE),"含税不明"))</f>
        <v/>
      </c>
      <c r="J3750" s="6" t="str">
        <f t="shared" si="407"/>
        <v/>
      </c>
      <c r="K3750" s="6" t="str">
        <f>IF(AND(税费设置!$B$5="是",G3750="个人支出",J3750="应税"),"是","否")</f>
        <v>否</v>
      </c>
      <c r="L3750" s="8">
        <f t="shared" si="408"/>
        <v>0</v>
      </c>
      <c r="M3750" s="8">
        <f t="shared" si="409"/>
        <v>0</v>
      </c>
      <c r="N3750" s="8">
        <f t="shared" si="410"/>
        <v>0</v>
      </c>
      <c r="O3750" s="8">
        <f t="shared" si="411"/>
        <v>0</v>
      </c>
      <c r="P3750" s="8">
        <f>IF(K3750&lt;&gt;"是",0,IF(税费设置!$B$6="是",E3750/(1+税费设置!$B$10),E3750))</f>
        <v>0</v>
      </c>
      <c r="Q3750" s="8">
        <f>IF(K3750&lt;&gt;"是",0,P3750*税费设置!$B$8)</f>
        <v>0</v>
      </c>
      <c r="R3750" s="8">
        <f>IF(K3750&lt;&gt;"是",0,P3750*税费设置!$B$9)</f>
        <v>0</v>
      </c>
      <c r="S3750" s="8">
        <f t="shared" si="412"/>
        <v>0</v>
      </c>
    </row>
    <row r="3751" spans="1:19" ht="13.9">
      <c r="A3751" s="6" t="str">
        <f>IF(总支出!A3751="","",总支出!A3751)</f>
        <v/>
      </c>
      <c r="B3751" s="7" t="str">
        <f>IF(总支出!B3751="","",总支出!B3751)</f>
        <v/>
      </c>
      <c r="C3751" s="6" t="str">
        <f t="shared" si="406"/>
        <v/>
      </c>
      <c r="D3751" s="6" t="str">
        <f>IF(总支出!C3751="","",总支出!C3751)</f>
        <v/>
      </c>
      <c r="E3751" s="8" t="str">
        <f>IF(总支出!D3751="","",总支出!D3751)</f>
        <v/>
      </c>
      <c r="F3751" s="6" t="str">
        <f>IF(总支出!E3751="","",总支出!E3751)</f>
        <v/>
      </c>
      <c r="G3751" s="6" t="str">
        <f>IF(总支出!H3751="","",总支出!H3751)</f>
        <v/>
      </c>
      <c r="H3751" s="6" t="str">
        <f>IF(总支出!I3751="","自动",总支出!I3751)</f>
        <v>自动</v>
      </c>
      <c r="I3751" s="6" t="str">
        <f>IF(F3751="","",IFERROR(VLOOKUP(F3751,税费设置!$A$15:$B$27,2,FALSE),"含税不明"))</f>
        <v/>
      </c>
      <c r="J3751" s="6" t="str">
        <f t="shared" si="407"/>
        <v/>
      </c>
      <c r="K3751" s="6" t="str">
        <f>IF(AND(税费设置!$B$5="是",G3751="个人支出",J3751="应税"),"是","否")</f>
        <v>否</v>
      </c>
      <c r="L3751" s="8">
        <f t="shared" si="408"/>
        <v>0</v>
      </c>
      <c r="M3751" s="8">
        <f t="shared" si="409"/>
        <v>0</v>
      </c>
      <c r="N3751" s="8">
        <f t="shared" si="410"/>
        <v>0</v>
      </c>
      <c r="O3751" s="8">
        <f t="shared" si="411"/>
        <v>0</v>
      </c>
      <c r="P3751" s="8">
        <f>IF(K3751&lt;&gt;"是",0,IF(税费设置!$B$6="是",E3751/(1+税费设置!$B$10),E3751))</f>
        <v>0</v>
      </c>
      <c r="Q3751" s="8">
        <f>IF(K3751&lt;&gt;"是",0,P3751*税费设置!$B$8)</f>
        <v>0</v>
      </c>
      <c r="R3751" s="8">
        <f>IF(K3751&lt;&gt;"是",0,P3751*税费设置!$B$9)</f>
        <v>0</v>
      </c>
      <c r="S3751" s="8">
        <f t="shared" si="412"/>
        <v>0</v>
      </c>
    </row>
    <row r="3752" spans="1:19" ht="13.9">
      <c r="A3752" s="6" t="str">
        <f>IF(总支出!A3752="","",总支出!A3752)</f>
        <v/>
      </c>
      <c r="B3752" s="7" t="str">
        <f>IF(总支出!B3752="","",总支出!B3752)</f>
        <v/>
      </c>
      <c r="C3752" s="6" t="str">
        <f t="shared" si="406"/>
        <v/>
      </c>
      <c r="D3752" s="6" t="str">
        <f>IF(总支出!C3752="","",总支出!C3752)</f>
        <v/>
      </c>
      <c r="E3752" s="8" t="str">
        <f>IF(总支出!D3752="","",总支出!D3752)</f>
        <v/>
      </c>
      <c r="F3752" s="6" t="str">
        <f>IF(总支出!E3752="","",总支出!E3752)</f>
        <v/>
      </c>
      <c r="G3752" s="6" t="str">
        <f>IF(总支出!H3752="","",总支出!H3752)</f>
        <v/>
      </c>
      <c r="H3752" s="6" t="str">
        <f>IF(总支出!I3752="","自动",总支出!I3752)</f>
        <v>自动</v>
      </c>
      <c r="I3752" s="6" t="str">
        <f>IF(F3752="","",IFERROR(VLOOKUP(F3752,税费设置!$A$15:$B$27,2,FALSE),"含税不明"))</f>
        <v/>
      </c>
      <c r="J3752" s="6" t="str">
        <f t="shared" si="407"/>
        <v/>
      </c>
      <c r="K3752" s="6" t="str">
        <f>IF(AND(税费设置!$B$5="是",G3752="个人支出",J3752="应税"),"是","否")</f>
        <v>否</v>
      </c>
      <c r="L3752" s="8">
        <f t="shared" si="408"/>
        <v>0</v>
      </c>
      <c r="M3752" s="8">
        <f t="shared" si="409"/>
        <v>0</v>
      </c>
      <c r="N3752" s="8">
        <f t="shared" si="410"/>
        <v>0</v>
      </c>
      <c r="O3752" s="8">
        <f t="shared" si="411"/>
        <v>0</v>
      </c>
      <c r="P3752" s="8">
        <f>IF(K3752&lt;&gt;"是",0,IF(税费设置!$B$6="是",E3752/(1+税费设置!$B$10),E3752))</f>
        <v>0</v>
      </c>
      <c r="Q3752" s="8">
        <f>IF(K3752&lt;&gt;"是",0,P3752*税费设置!$B$8)</f>
        <v>0</v>
      </c>
      <c r="R3752" s="8">
        <f>IF(K3752&lt;&gt;"是",0,P3752*税费设置!$B$9)</f>
        <v>0</v>
      </c>
      <c r="S3752" s="8">
        <f t="shared" si="412"/>
        <v>0</v>
      </c>
    </row>
    <row r="3753" spans="1:19" ht="13.9">
      <c r="A3753" s="6" t="str">
        <f>IF(总支出!A3753="","",总支出!A3753)</f>
        <v/>
      </c>
      <c r="B3753" s="7" t="str">
        <f>IF(总支出!B3753="","",总支出!B3753)</f>
        <v/>
      </c>
      <c r="C3753" s="6" t="str">
        <f t="shared" si="406"/>
        <v/>
      </c>
      <c r="D3753" s="6" t="str">
        <f>IF(总支出!C3753="","",总支出!C3753)</f>
        <v/>
      </c>
      <c r="E3753" s="8" t="str">
        <f>IF(总支出!D3753="","",总支出!D3753)</f>
        <v/>
      </c>
      <c r="F3753" s="6" t="str">
        <f>IF(总支出!E3753="","",总支出!E3753)</f>
        <v/>
      </c>
      <c r="G3753" s="6" t="str">
        <f>IF(总支出!H3753="","",总支出!H3753)</f>
        <v/>
      </c>
      <c r="H3753" s="6" t="str">
        <f>IF(总支出!I3753="","自动",总支出!I3753)</f>
        <v>自动</v>
      </c>
      <c r="I3753" s="6" t="str">
        <f>IF(F3753="","",IFERROR(VLOOKUP(F3753,税费设置!$A$15:$B$27,2,FALSE),"含税不明"))</f>
        <v/>
      </c>
      <c r="J3753" s="6" t="str">
        <f t="shared" si="407"/>
        <v/>
      </c>
      <c r="K3753" s="6" t="str">
        <f>IF(AND(税费设置!$B$5="是",G3753="个人支出",J3753="应税"),"是","否")</f>
        <v>否</v>
      </c>
      <c r="L3753" s="8">
        <f t="shared" si="408"/>
        <v>0</v>
      </c>
      <c r="M3753" s="8">
        <f t="shared" si="409"/>
        <v>0</v>
      </c>
      <c r="N3753" s="8">
        <f t="shared" si="410"/>
        <v>0</v>
      </c>
      <c r="O3753" s="8">
        <f t="shared" si="411"/>
        <v>0</v>
      </c>
      <c r="P3753" s="8">
        <f>IF(K3753&lt;&gt;"是",0,IF(税费设置!$B$6="是",E3753/(1+税费设置!$B$10),E3753))</f>
        <v>0</v>
      </c>
      <c r="Q3753" s="8">
        <f>IF(K3753&lt;&gt;"是",0,P3753*税费设置!$B$8)</f>
        <v>0</v>
      </c>
      <c r="R3753" s="8">
        <f>IF(K3753&lt;&gt;"是",0,P3753*税费设置!$B$9)</f>
        <v>0</v>
      </c>
      <c r="S3753" s="8">
        <f t="shared" si="412"/>
        <v>0</v>
      </c>
    </row>
    <row r="3754" spans="1:19" ht="13.9">
      <c r="A3754" s="6" t="str">
        <f>IF(总支出!A3754="","",总支出!A3754)</f>
        <v/>
      </c>
      <c r="B3754" s="7" t="str">
        <f>IF(总支出!B3754="","",总支出!B3754)</f>
        <v/>
      </c>
      <c r="C3754" s="6" t="str">
        <f t="shared" si="406"/>
        <v/>
      </c>
      <c r="D3754" s="6" t="str">
        <f>IF(总支出!C3754="","",总支出!C3754)</f>
        <v/>
      </c>
      <c r="E3754" s="8" t="str">
        <f>IF(总支出!D3754="","",总支出!D3754)</f>
        <v/>
      </c>
      <c r="F3754" s="6" t="str">
        <f>IF(总支出!E3754="","",总支出!E3754)</f>
        <v/>
      </c>
      <c r="G3754" s="6" t="str">
        <f>IF(总支出!H3754="","",总支出!H3754)</f>
        <v/>
      </c>
      <c r="H3754" s="6" t="str">
        <f>IF(总支出!I3754="","自动",总支出!I3754)</f>
        <v>自动</v>
      </c>
      <c r="I3754" s="6" t="str">
        <f>IF(F3754="","",IFERROR(VLOOKUP(F3754,税费设置!$A$15:$B$27,2,FALSE),"含税不明"))</f>
        <v/>
      </c>
      <c r="J3754" s="6" t="str">
        <f t="shared" si="407"/>
        <v/>
      </c>
      <c r="K3754" s="6" t="str">
        <f>IF(AND(税费设置!$B$5="是",G3754="个人支出",J3754="应税"),"是","否")</f>
        <v>否</v>
      </c>
      <c r="L3754" s="8">
        <f t="shared" si="408"/>
        <v>0</v>
      </c>
      <c r="M3754" s="8">
        <f t="shared" si="409"/>
        <v>0</v>
      </c>
      <c r="N3754" s="8">
        <f t="shared" si="410"/>
        <v>0</v>
      </c>
      <c r="O3754" s="8">
        <f t="shared" si="411"/>
        <v>0</v>
      </c>
      <c r="P3754" s="8">
        <f>IF(K3754&lt;&gt;"是",0,IF(税费设置!$B$6="是",E3754/(1+税费设置!$B$10),E3754))</f>
        <v>0</v>
      </c>
      <c r="Q3754" s="8">
        <f>IF(K3754&lt;&gt;"是",0,P3754*税费设置!$B$8)</f>
        <v>0</v>
      </c>
      <c r="R3754" s="8">
        <f>IF(K3754&lt;&gt;"是",0,P3754*税费设置!$B$9)</f>
        <v>0</v>
      </c>
      <c r="S3754" s="8">
        <f t="shared" si="412"/>
        <v>0</v>
      </c>
    </row>
    <row r="3755" spans="1:19" ht="13.9">
      <c r="A3755" s="6" t="str">
        <f>IF(总支出!A3755="","",总支出!A3755)</f>
        <v/>
      </c>
      <c r="B3755" s="7" t="str">
        <f>IF(总支出!B3755="","",总支出!B3755)</f>
        <v/>
      </c>
      <c r="C3755" s="6" t="str">
        <f t="shared" si="406"/>
        <v/>
      </c>
      <c r="D3755" s="6" t="str">
        <f>IF(总支出!C3755="","",总支出!C3755)</f>
        <v/>
      </c>
      <c r="E3755" s="8" t="str">
        <f>IF(总支出!D3755="","",总支出!D3755)</f>
        <v/>
      </c>
      <c r="F3755" s="6" t="str">
        <f>IF(总支出!E3755="","",总支出!E3755)</f>
        <v/>
      </c>
      <c r="G3755" s="6" t="str">
        <f>IF(总支出!H3755="","",总支出!H3755)</f>
        <v/>
      </c>
      <c r="H3755" s="6" t="str">
        <f>IF(总支出!I3755="","自动",总支出!I3755)</f>
        <v>自动</v>
      </c>
      <c r="I3755" s="6" t="str">
        <f>IF(F3755="","",IFERROR(VLOOKUP(F3755,税费设置!$A$15:$B$27,2,FALSE),"含税不明"))</f>
        <v/>
      </c>
      <c r="J3755" s="6" t="str">
        <f t="shared" si="407"/>
        <v/>
      </c>
      <c r="K3755" s="6" t="str">
        <f>IF(AND(税费设置!$B$5="是",G3755="个人支出",J3755="应税"),"是","否")</f>
        <v>否</v>
      </c>
      <c r="L3755" s="8">
        <f t="shared" si="408"/>
        <v>0</v>
      </c>
      <c r="M3755" s="8">
        <f t="shared" si="409"/>
        <v>0</v>
      </c>
      <c r="N3755" s="8">
        <f t="shared" si="410"/>
        <v>0</v>
      </c>
      <c r="O3755" s="8">
        <f t="shared" si="411"/>
        <v>0</v>
      </c>
      <c r="P3755" s="8">
        <f>IF(K3755&lt;&gt;"是",0,IF(税费设置!$B$6="是",E3755/(1+税费设置!$B$10),E3755))</f>
        <v>0</v>
      </c>
      <c r="Q3755" s="8">
        <f>IF(K3755&lt;&gt;"是",0,P3755*税费设置!$B$8)</f>
        <v>0</v>
      </c>
      <c r="R3755" s="8">
        <f>IF(K3755&lt;&gt;"是",0,P3755*税费设置!$B$9)</f>
        <v>0</v>
      </c>
      <c r="S3755" s="8">
        <f t="shared" si="412"/>
        <v>0</v>
      </c>
    </row>
    <row r="3756" spans="1:19" ht="13.9">
      <c r="A3756" s="6" t="str">
        <f>IF(总支出!A3756="","",总支出!A3756)</f>
        <v/>
      </c>
      <c r="B3756" s="7" t="str">
        <f>IF(总支出!B3756="","",总支出!B3756)</f>
        <v/>
      </c>
      <c r="C3756" s="6" t="str">
        <f t="shared" si="406"/>
        <v/>
      </c>
      <c r="D3756" s="6" t="str">
        <f>IF(总支出!C3756="","",总支出!C3756)</f>
        <v/>
      </c>
      <c r="E3756" s="8" t="str">
        <f>IF(总支出!D3756="","",总支出!D3756)</f>
        <v/>
      </c>
      <c r="F3756" s="6" t="str">
        <f>IF(总支出!E3756="","",总支出!E3756)</f>
        <v/>
      </c>
      <c r="G3756" s="6" t="str">
        <f>IF(总支出!H3756="","",总支出!H3756)</f>
        <v/>
      </c>
      <c r="H3756" s="6" t="str">
        <f>IF(总支出!I3756="","自动",总支出!I3756)</f>
        <v>自动</v>
      </c>
      <c r="I3756" s="6" t="str">
        <f>IF(F3756="","",IFERROR(VLOOKUP(F3756,税费设置!$A$15:$B$27,2,FALSE),"含税不明"))</f>
        <v/>
      </c>
      <c r="J3756" s="6" t="str">
        <f t="shared" si="407"/>
        <v/>
      </c>
      <c r="K3756" s="6" t="str">
        <f>IF(AND(税费设置!$B$5="是",G3756="个人支出",J3756="应税"),"是","否")</f>
        <v>否</v>
      </c>
      <c r="L3756" s="8">
        <f t="shared" si="408"/>
        <v>0</v>
      </c>
      <c r="M3756" s="8">
        <f t="shared" si="409"/>
        <v>0</v>
      </c>
      <c r="N3756" s="8">
        <f t="shared" si="410"/>
        <v>0</v>
      </c>
      <c r="O3756" s="8">
        <f t="shared" si="411"/>
        <v>0</v>
      </c>
      <c r="P3756" s="8">
        <f>IF(K3756&lt;&gt;"是",0,IF(税费设置!$B$6="是",E3756/(1+税费设置!$B$10),E3756))</f>
        <v>0</v>
      </c>
      <c r="Q3756" s="8">
        <f>IF(K3756&lt;&gt;"是",0,P3756*税费设置!$B$8)</f>
        <v>0</v>
      </c>
      <c r="R3756" s="8">
        <f>IF(K3756&lt;&gt;"是",0,P3756*税费设置!$B$9)</f>
        <v>0</v>
      </c>
      <c r="S3756" s="8">
        <f t="shared" si="412"/>
        <v>0</v>
      </c>
    </row>
    <row r="3757" spans="1:19" ht="13.9">
      <c r="A3757" s="6" t="str">
        <f>IF(总支出!A3757="","",总支出!A3757)</f>
        <v/>
      </c>
      <c r="B3757" s="7" t="str">
        <f>IF(总支出!B3757="","",总支出!B3757)</f>
        <v/>
      </c>
      <c r="C3757" s="6" t="str">
        <f t="shared" si="406"/>
        <v/>
      </c>
      <c r="D3757" s="6" t="str">
        <f>IF(总支出!C3757="","",总支出!C3757)</f>
        <v/>
      </c>
      <c r="E3757" s="8" t="str">
        <f>IF(总支出!D3757="","",总支出!D3757)</f>
        <v/>
      </c>
      <c r="F3757" s="6" t="str">
        <f>IF(总支出!E3757="","",总支出!E3757)</f>
        <v/>
      </c>
      <c r="G3757" s="6" t="str">
        <f>IF(总支出!H3757="","",总支出!H3757)</f>
        <v/>
      </c>
      <c r="H3757" s="6" t="str">
        <f>IF(总支出!I3757="","自动",总支出!I3757)</f>
        <v>自动</v>
      </c>
      <c r="I3757" s="6" t="str">
        <f>IF(F3757="","",IFERROR(VLOOKUP(F3757,税费设置!$A$15:$B$27,2,FALSE),"含税不明"))</f>
        <v/>
      </c>
      <c r="J3757" s="6" t="str">
        <f t="shared" si="407"/>
        <v/>
      </c>
      <c r="K3757" s="6" t="str">
        <f>IF(AND(税费设置!$B$5="是",G3757="个人支出",J3757="应税"),"是","否")</f>
        <v>否</v>
      </c>
      <c r="L3757" s="8">
        <f t="shared" si="408"/>
        <v>0</v>
      </c>
      <c r="M3757" s="8">
        <f t="shared" si="409"/>
        <v>0</v>
      </c>
      <c r="N3757" s="8">
        <f t="shared" si="410"/>
        <v>0</v>
      </c>
      <c r="O3757" s="8">
        <f t="shared" si="411"/>
        <v>0</v>
      </c>
      <c r="P3757" s="8">
        <f>IF(K3757&lt;&gt;"是",0,IF(税费设置!$B$6="是",E3757/(1+税费设置!$B$10),E3757))</f>
        <v>0</v>
      </c>
      <c r="Q3757" s="8">
        <f>IF(K3757&lt;&gt;"是",0,P3757*税费设置!$B$8)</f>
        <v>0</v>
      </c>
      <c r="R3757" s="8">
        <f>IF(K3757&lt;&gt;"是",0,P3757*税费设置!$B$9)</f>
        <v>0</v>
      </c>
      <c r="S3757" s="8">
        <f t="shared" si="412"/>
        <v>0</v>
      </c>
    </row>
    <row r="3758" spans="1:19" ht="13.9">
      <c r="A3758" s="6" t="str">
        <f>IF(总支出!A3758="","",总支出!A3758)</f>
        <v/>
      </c>
      <c r="B3758" s="7" t="str">
        <f>IF(总支出!B3758="","",总支出!B3758)</f>
        <v/>
      </c>
      <c r="C3758" s="6" t="str">
        <f t="shared" si="406"/>
        <v/>
      </c>
      <c r="D3758" s="6" t="str">
        <f>IF(总支出!C3758="","",总支出!C3758)</f>
        <v/>
      </c>
      <c r="E3758" s="8" t="str">
        <f>IF(总支出!D3758="","",总支出!D3758)</f>
        <v/>
      </c>
      <c r="F3758" s="6" t="str">
        <f>IF(总支出!E3758="","",总支出!E3758)</f>
        <v/>
      </c>
      <c r="G3758" s="6" t="str">
        <f>IF(总支出!H3758="","",总支出!H3758)</f>
        <v/>
      </c>
      <c r="H3758" s="6" t="str">
        <f>IF(总支出!I3758="","自动",总支出!I3758)</f>
        <v>自动</v>
      </c>
      <c r="I3758" s="6" t="str">
        <f>IF(F3758="","",IFERROR(VLOOKUP(F3758,税费设置!$A$15:$B$27,2,FALSE),"含税不明"))</f>
        <v/>
      </c>
      <c r="J3758" s="6" t="str">
        <f t="shared" si="407"/>
        <v/>
      </c>
      <c r="K3758" s="6" t="str">
        <f>IF(AND(税费设置!$B$5="是",G3758="个人支出",J3758="应税"),"是","否")</f>
        <v>否</v>
      </c>
      <c r="L3758" s="8">
        <f t="shared" si="408"/>
        <v>0</v>
      </c>
      <c r="M3758" s="8">
        <f t="shared" si="409"/>
        <v>0</v>
      </c>
      <c r="N3758" s="8">
        <f t="shared" si="410"/>
        <v>0</v>
      </c>
      <c r="O3758" s="8">
        <f t="shared" si="411"/>
        <v>0</v>
      </c>
      <c r="P3758" s="8">
        <f>IF(K3758&lt;&gt;"是",0,IF(税费设置!$B$6="是",E3758/(1+税费设置!$B$10),E3758))</f>
        <v>0</v>
      </c>
      <c r="Q3758" s="8">
        <f>IF(K3758&lt;&gt;"是",0,P3758*税费设置!$B$8)</f>
        <v>0</v>
      </c>
      <c r="R3758" s="8">
        <f>IF(K3758&lt;&gt;"是",0,P3758*税费设置!$B$9)</f>
        <v>0</v>
      </c>
      <c r="S3758" s="8">
        <f t="shared" si="412"/>
        <v>0</v>
      </c>
    </row>
    <row r="3759" spans="1:19" ht="13.9">
      <c r="A3759" s="6" t="str">
        <f>IF(总支出!A3759="","",总支出!A3759)</f>
        <v/>
      </c>
      <c r="B3759" s="7" t="str">
        <f>IF(总支出!B3759="","",总支出!B3759)</f>
        <v/>
      </c>
      <c r="C3759" s="6" t="str">
        <f t="shared" si="406"/>
        <v/>
      </c>
      <c r="D3759" s="6" t="str">
        <f>IF(总支出!C3759="","",总支出!C3759)</f>
        <v/>
      </c>
      <c r="E3759" s="8" t="str">
        <f>IF(总支出!D3759="","",总支出!D3759)</f>
        <v/>
      </c>
      <c r="F3759" s="6" t="str">
        <f>IF(总支出!E3759="","",总支出!E3759)</f>
        <v/>
      </c>
      <c r="G3759" s="6" t="str">
        <f>IF(总支出!H3759="","",总支出!H3759)</f>
        <v/>
      </c>
      <c r="H3759" s="6" t="str">
        <f>IF(总支出!I3759="","自动",总支出!I3759)</f>
        <v>自动</v>
      </c>
      <c r="I3759" s="6" t="str">
        <f>IF(F3759="","",IFERROR(VLOOKUP(F3759,税费设置!$A$15:$B$27,2,FALSE),"含税不明"))</f>
        <v/>
      </c>
      <c r="J3759" s="6" t="str">
        <f t="shared" si="407"/>
        <v/>
      </c>
      <c r="K3759" s="6" t="str">
        <f>IF(AND(税费设置!$B$5="是",G3759="个人支出",J3759="应税"),"是","否")</f>
        <v>否</v>
      </c>
      <c r="L3759" s="8">
        <f t="shared" si="408"/>
        <v>0</v>
      </c>
      <c r="M3759" s="8">
        <f t="shared" si="409"/>
        <v>0</v>
      </c>
      <c r="N3759" s="8">
        <f t="shared" si="410"/>
        <v>0</v>
      </c>
      <c r="O3759" s="8">
        <f t="shared" si="411"/>
        <v>0</v>
      </c>
      <c r="P3759" s="8">
        <f>IF(K3759&lt;&gt;"是",0,IF(税费设置!$B$6="是",E3759/(1+税费设置!$B$10),E3759))</f>
        <v>0</v>
      </c>
      <c r="Q3759" s="8">
        <f>IF(K3759&lt;&gt;"是",0,P3759*税费设置!$B$8)</f>
        <v>0</v>
      </c>
      <c r="R3759" s="8">
        <f>IF(K3759&lt;&gt;"是",0,P3759*税费设置!$B$9)</f>
        <v>0</v>
      </c>
      <c r="S3759" s="8">
        <f t="shared" si="412"/>
        <v>0</v>
      </c>
    </row>
    <row r="3760" spans="1:19" ht="13.9">
      <c r="A3760" s="6" t="str">
        <f>IF(总支出!A3760="","",总支出!A3760)</f>
        <v/>
      </c>
      <c r="B3760" s="7" t="str">
        <f>IF(总支出!B3760="","",总支出!B3760)</f>
        <v/>
      </c>
      <c r="C3760" s="6" t="str">
        <f t="shared" si="406"/>
        <v/>
      </c>
      <c r="D3760" s="6" t="str">
        <f>IF(总支出!C3760="","",总支出!C3760)</f>
        <v/>
      </c>
      <c r="E3760" s="8" t="str">
        <f>IF(总支出!D3760="","",总支出!D3760)</f>
        <v/>
      </c>
      <c r="F3760" s="6" t="str">
        <f>IF(总支出!E3760="","",总支出!E3760)</f>
        <v/>
      </c>
      <c r="G3760" s="6" t="str">
        <f>IF(总支出!H3760="","",总支出!H3760)</f>
        <v/>
      </c>
      <c r="H3760" s="6" t="str">
        <f>IF(总支出!I3760="","自动",总支出!I3760)</f>
        <v>自动</v>
      </c>
      <c r="I3760" s="6" t="str">
        <f>IF(F3760="","",IFERROR(VLOOKUP(F3760,税费设置!$A$15:$B$27,2,FALSE),"含税不明"))</f>
        <v/>
      </c>
      <c r="J3760" s="6" t="str">
        <f t="shared" si="407"/>
        <v/>
      </c>
      <c r="K3760" s="6" t="str">
        <f>IF(AND(税费设置!$B$5="是",G3760="个人支出",J3760="应税"),"是","否")</f>
        <v>否</v>
      </c>
      <c r="L3760" s="8">
        <f t="shared" si="408"/>
        <v>0</v>
      </c>
      <c r="M3760" s="8">
        <f t="shared" si="409"/>
        <v>0</v>
      </c>
      <c r="N3760" s="8">
        <f t="shared" si="410"/>
        <v>0</v>
      </c>
      <c r="O3760" s="8">
        <f t="shared" si="411"/>
        <v>0</v>
      </c>
      <c r="P3760" s="8">
        <f>IF(K3760&lt;&gt;"是",0,IF(税费设置!$B$6="是",E3760/(1+税费设置!$B$10),E3760))</f>
        <v>0</v>
      </c>
      <c r="Q3760" s="8">
        <f>IF(K3760&lt;&gt;"是",0,P3760*税费设置!$B$8)</f>
        <v>0</v>
      </c>
      <c r="R3760" s="8">
        <f>IF(K3760&lt;&gt;"是",0,P3760*税费设置!$B$9)</f>
        <v>0</v>
      </c>
      <c r="S3760" s="8">
        <f t="shared" si="412"/>
        <v>0</v>
      </c>
    </row>
    <row r="3761" spans="1:19" ht="13.9">
      <c r="A3761" s="6" t="str">
        <f>IF(总支出!A3761="","",总支出!A3761)</f>
        <v/>
      </c>
      <c r="B3761" s="7" t="str">
        <f>IF(总支出!B3761="","",总支出!B3761)</f>
        <v/>
      </c>
      <c r="C3761" s="6" t="str">
        <f t="shared" si="406"/>
        <v/>
      </c>
      <c r="D3761" s="6" t="str">
        <f>IF(总支出!C3761="","",总支出!C3761)</f>
        <v/>
      </c>
      <c r="E3761" s="8" t="str">
        <f>IF(总支出!D3761="","",总支出!D3761)</f>
        <v/>
      </c>
      <c r="F3761" s="6" t="str">
        <f>IF(总支出!E3761="","",总支出!E3761)</f>
        <v/>
      </c>
      <c r="G3761" s="6" t="str">
        <f>IF(总支出!H3761="","",总支出!H3761)</f>
        <v/>
      </c>
      <c r="H3761" s="6" t="str">
        <f>IF(总支出!I3761="","自动",总支出!I3761)</f>
        <v>自动</v>
      </c>
      <c r="I3761" s="6" t="str">
        <f>IF(F3761="","",IFERROR(VLOOKUP(F3761,税费设置!$A$15:$B$27,2,FALSE),"含税不明"))</f>
        <v/>
      </c>
      <c r="J3761" s="6" t="str">
        <f t="shared" si="407"/>
        <v/>
      </c>
      <c r="K3761" s="6" t="str">
        <f>IF(AND(税费设置!$B$5="是",G3761="个人支出",J3761="应税"),"是","否")</f>
        <v>否</v>
      </c>
      <c r="L3761" s="8">
        <f t="shared" si="408"/>
        <v>0</v>
      </c>
      <c r="M3761" s="8">
        <f t="shared" si="409"/>
        <v>0</v>
      </c>
      <c r="N3761" s="8">
        <f t="shared" si="410"/>
        <v>0</v>
      </c>
      <c r="O3761" s="8">
        <f t="shared" si="411"/>
        <v>0</v>
      </c>
      <c r="P3761" s="8">
        <f>IF(K3761&lt;&gt;"是",0,IF(税费设置!$B$6="是",E3761/(1+税费设置!$B$10),E3761))</f>
        <v>0</v>
      </c>
      <c r="Q3761" s="8">
        <f>IF(K3761&lt;&gt;"是",0,P3761*税费设置!$B$8)</f>
        <v>0</v>
      </c>
      <c r="R3761" s="8">
        <f>IF(K3761&lt;&gt;"是",0,P3761*税费设置!$B$9)</f>
        <v>0</v>
      </c>
      <c r="S3761" s="8">
        <f t="shared" si="412"/>
        <v>0</v>
      </c>
    </row>
    <row r="3762" spans="1:19" ht="13.9">
      <c r="A3762" s="6" t="str">
        <f>IF(总支出!A3762="","",总支出!A3762)</f>
        <v/>
      </c>
      <c r="B3762" s="7" t="str">
        <f>IF(总支出!B3762="","",总支出!B3762)</f>
        <v/>
      </c>
      <c r="C3762" s="6" t="str">
        <f t="shared" si="406"/>
        <v/>
      </c>
      <c r="D3762" s="6" t="str">
        <f>IF(总支出!C3762="","",总支出!C3762)</f>
        <v/>
      </c>
      <c r="E3762" s="8" t="str">
        <f>IF(总支出!D3762="","",总支出!D3762)</f>
        <v/>
      </c>
      <c r="F3762" s="6" t="str">
        <f>IF(总支出!E3762="","",总支出!E3762)</f>
        <v/>
      </c>
      <c r="G3762" s="6" t="str">
        <f>IF(总支出!H3762="","",总支出!H3762)</f>
        <v/>
      </c>
      <c r="H3762" s="6" t="str">
        <f>IF(总支出!I3762="","自动",总支出!I3762)</f>
        <v>自动</v>
      </c>
      <c r="I3762" s="6" t="str">
        <f>IF(F3762="","",IFERROR(VLOOKUP(F3762,税费设置!$A$15:$B$27,2,FALSE),"含税不明"))</f>
        <v/>
      </c>
      <c r="J3762" s="6" t="str">
        <f t="shared" si="407"/>
        <v/>
      </c>
      <c r="K3762" s="6" t="str">
        <f>IF(AND(税费设置!$B$5="是",G3762="个人支出",J3762="应税"),"是","否")</f>
        <v>否</v>
      </c>
      <c r="L3762" s="8">
        <f t="shared" si="408"/>
        <v>0</v>
      </c>
      <c r="M3762" s="8">
        <f t="shared" si="409"/>
        <v>0</v>
      </c>
      <c r="N3762" s="8">
        <f t="shared" si="410"/>
        <v>0</v>
      </c>
      <c r="O3762" s="8">
        <f t="shared" si="411"/>
        <v>0</v>
      </c>
      <c r="P3762" s="8">
        <f>IF(K3762&lt;&gt;"是",0,IF(税费设置!$B$6="是",E3762/(1+税费设置!$B$10),E3762))</f>
        <v>0</v>
      </c>
      <c r="Q3762" s="8">
        <f>IF(K3762&lt;&gt;"是",0,P3762*税费设置!$B$8)</f>
        <v>0</v>
      </c>
      <c r="R3762" s="8">
        <f>IF(K3762&lt;&gt;"是",0,P3762*税费设置!$B$9)</f>
        <v>0</v>
      </c>
      <c r="S3762" s="8">
        <f t="shared" si="412"/>
        <v>0</v>
      </c>
    </row>
    <row r="3763" spans="1:19" ht="13.9">
      <c r="A3763" s="6" t="str">
        <f>IF(总支出!A3763="","",总支出!A3763)</f>
        <v/>
      </c>
      <c r="B3763" s="7" t="str">
        <f>IF(总支出!B3763="","",总支出!B3763)</f>
        <v/>
      </c>
      <c r="C3763" s="6" t="str">
        <f t="shared" si="406"/>
        <v/>
      </c>
      <c r="D3763" s="6" t="str">
        <f>IF(总支出!C3763="","",总支出!C3763)</f>
        <v/>
      </c>
      <c r="E3763" s="8" t="str">
        <f>IF(总支出!D3763="","",总支出!D3763)</f>
        <v/>
      </c>
      <c r="F3763" s="6" t="str">
        <f>IF(总支出!E3763="","",总支出!E3763)</f>
        <v/>
      </c>
      <c r="G3763" s="6" t="str">
        <f>IF(总支出!H3763="","",总支出!H3763)</f>
        <v/>
      </c>
      <c r="H3763" s="6" t="str">
        <f>IF(总支出!I3763="","自动",总支出!I3763)</f>
        <v>自动</v>
      </c>
      <c r="I3763" s="6" t="str">
        <f>IF(F3763="","",IFERROR(VLOOKUP(F3763,税费设置!$A$15:$B$27,2,FALSE),"含税不明"))</f>
        <v/>
      </c>
      <c r="J3763" s="6" t="str">
        <f t="shared" si="407"/>
        <v/>
      </c>
      <c r="K3763" s="6" t="str">
        <f>IF(AND(税费设置!$B$5="是",G3763="个人支出",J3763="应税"),"是","否")</f>
        <v>否</v>
      </c>
      <c r="L3763" s="8">
        <f t="shared" si="408"/>
        <v>0</v>
      </c>
      <c r="M3763" s="8">
        <f t="shared" si="409"/>
        <v>0</v>
      </c>
      <c r="N3763" s="8">
        <f t="shared" si="410"/>
        <v>0</v>
      </c>
      <c r="O3763" s="8">
        <f t="shared" si="411"/>
        <v>0</v>
      </c>
      <c r="P3763" s="8">
        <f>IF(K3763&lt;&gt;"是",0,IF(税费设置!$B$6="是",E3763/(1+税费设置!$B$10),E3763))</f>
        <v>0</v>
      </c>
      <c r="Q3763" s="8">
        <f>IF(K3763&lt;&gt;"是",0,P3763*税费设置!$B$8)</f>
        <v>0</v>
      </c>
      <c r="R3763" s="8">
        <f>IF(K3763&lt;&gt;"是",0,P3763*税费设置!$B$9)</f>
        <v>0</v>
      </c>
      <c r="S3763" s="8">
        <f t="shared" si="412"/>
        <v>0</v>
      </c>
    </row>
    <row r="3764" spans="1:19" ht="13.9">
      <c r="A3764" s="6" t="str">
        <f>IF(总支出!A3764="","",总支出!A3764)</f>
        <v/>
      </c>
      <c r="B3764" s="7" t="str">
        <f>IF(总支出!B3764="","",总支出!B3764)</f>
        <v/>
      </c>
      <c r="C3764" s="6" t="str">
        <f t="shared" si="406"/>
        <v/>
      </c>
      <c r="D3764" s="6" t="str">
        <f>IF(总支出!C3764="","",总支出!C3764)</f>
        <v/>
      </c>
      <c r="E3764" s="8" t="str">
        <f>IF(总支出!D3764="","",总支出!D3764)</f>
        <v/>
      </c>
      <c r="F3764" s="6" t="str">
        <f>IF(总支出!E3764="","",总支出!E3764)</f>
        <v/>
      </c>
      <c r="G3764" s="6" t="str">
        <f>IF(总支出!H3764="","",总支出!H3764)</f>
        <v/>
      </c>
      <c r="H3764" s="6" t="str">
        <f>IF(总支出!I3764="","自动",总支出!I3764)</f>
        <v>自动</v>
      </c>
      <c r="I3764" s="6" t="str">
        <f>IF(F3764="","",IFERROR(VLOOKUP(F3764,税费设置!$A$15:$B$27,2,FALSE),"含税不明"))</f>
        <v/>
      </c>
      <c r="J3764" s="6" t="str">
        <f t="shared" si="407"/>
        <v/>
      </c>
      <c r="K3764" s="6" t="str">
        <f>IF(AND(税费设置!$B$5="是",G3764="个人支出",J3764="应税"),"是","否")</f>
        <v>否</v>
      </c>
      <c r="L3764" s="8">
        <f t="shared" si="408"/>
        <v>0</v>
      </c>
      <c r="M3764" s="8">
        <f t="shared" si="409"/>
        <v>0</v>
      </c>
      <c r="N3764" s="8">
        <f t="shared" si="410"/>
        <v>0</v>
      </c>
      <c r="O3764" s="8">
        <f t="shared" si="411"/>
        <v>0</v>
      </c>
      <c r="P3764" s="8">
        <f>IF(K3764&lt;&gt;"是",0,IF(税费设置!$B$6="是",E3764/(1+税费设置!$B$10),E3764))</f>
        <v>0</v>
      </c>
      <c r="Q3764" s="8">
        <f>IF(K3764&lt;&gt;"是",0,P3764*税费设置!$B$8)</f>
        <v>0</v>
      </c>
      <c r="R3764" s="8">
        <f>IF(K3764&lt;&gt;"是",0,P3764*税费设置!$B$9)</f>
        <v>0</v>
      </c>
      <c r="S3764" s="8">
        <f t="shared" si="412"/>
        <v>0</v>
      </c>
    </row>
    <row r="3765" spans="1:19" ht="13.9">
      <c r="A3765" s="6" t="str">
        <f>IF(总支出!A3765="","",总支出!A3765)</f>
        <v/>
      </c>
      <c r="B3765" s="7" t="str">
        <f>IF(总支出!B3765="","",总支出!B3765)</f>
        <v/>
      </c>
      <c r="C3765" s="6" t="str">
        <f t="shared" si="406"/>
        <v/>
      </c>
      <c r="D3765" s="6" t="str">
        <f>IF(总支出!C3765="","",总支出!C3765)</f>
        <v/>
      </c>
      <c r="E3765" s="8" t="str">
        <f>IF(总支出!D3765="","",总支出!D3765)</f>
        <v/>
      </c>
      <c r="F3765" s="6" t="str">
        <f>IF(总支出!E3765="","",总支出!E3765)</f>
        <v/>
      </c>
      <c r="G3765" s="6" t="str">
        <f>IF(总支出!H3765="","",总支出!H3765)</f>
        <v/>
      </c>
      <c r="H3765" s="6" t="str">
        <f>IF(总支出!I3765="","自动",总支出!I3765)</f>
        <v>自动</v>
      </c>
      <c r="I3765" s="6" t="str">
        <f>IF(F3765="","",IFERROR(VLOOKUP(F3765,税费设置!$A$15:$B$27,2,FALSE),"含税不明"))</f>
        <v/>
      </c>
      <c r="J3765" s="6" t="str">
        <f t="shared" si="407"/>
        <v/>
      </c>
      <c r="K3765" s="6" t="str">
        <f>IF(AND(税费设置!$B$5="是",G3765="个人支出",J3765="应税"),"是","否")</f>
        <v>否</v>
      </c>
      <c r="L3765" s="8">
        <f t="shared" si="408"/>
        <v>0</v>
      </c>
      <c r="M3765" s="8">
        <f t="shared" si="409"/>
        <v>0</v>
      </c>
      <c r="N3765" s="8">
        <f t="shared" si="410"/>
        <v>0</v>
      </c>
      <c r="O3765" s="8">
        <f t="shared" si="411"/>
        <v>0</v>
      </c>
      <c r="P3765" s="8">
        <f>IF(K3765&lt;&gt;"是",0,IF(税费设置!$B$6="是",E3765/(1+税费设置!$B$10),E3765))</f>
        <v>0</v>
      </c>
      <c r="Q3765" s="8">
        <f>IF(K3765&lt;&gt;"是",0,P3765*税费设置!$B$8)</f>
        <v>0</v>
      </c>
      <c r="R3765" s="8">
        <f>IF(K3765&lt;&gt;"是",0,P3765*税费设置!$B$9)</f>
        <v>0</v>
      </c>
      <c r="S3765" s="8">
        <f t="shared" si="412"/>
        <v>0</v>
      </c>
    </row>
    <row r="3766" spans="1:19" ht="13.9">
      <c r="A3766" s="6" t="str">
        <f>IF(总支出!A3766="","",总支出!A3766)</f>
        <v/>
      </c>
      <c r="B3766" s="7" t="str">
        <f>IF(总支出!B3766="","",总支出!B3766)</f>
        <v/>
      </c>
      <c r="C3766" s="6" t="str">
        <f t="shared" si="406"/>
        <v/>
      </c>
      <c r="D3766" s="6" t="str">
        <f>IF(总支出!C3766="","",总支出!C3766)</f>
        <v/>
      </c>
      <c r="E3766" s="8" t="str">
        <f>IF(总支出!D3766="","",总支出!D3766)</f>
        <v/>
      </c>
      <c r="F3766" s="6" t="str">
        <f>IF(总支出!E3766="","",总支出!E3766)</f>
        <v/>
      </c>
      <c r="G3766" s="6" t="str">
        <f>IF(总支出!H3766="","",总支出!H3766)</f>
        <v/>
      </c>
      <c r="H3766" s="6" t="str">
        <f>IF(总支出!I3766="","自动",总支出!I3766)</f>
        <v>自动</v>
      </c>
      <c r="I3766" s="6" t="str">
        <f>IF(F3766="","",IFERROR(VLOOKUP(F3766,税费设置!$A$15:$B$27,2,FALSE),"含税不明"))</f>
        <v/>
      </c>
      <c r="J3766" s="6" t="str">
        <f t="shared" si="407"/>
        <v/>
      </c>
      <c r="K3766" s="6" t="str">
        <f>IF(AND(税费设置!$B$5="是",G3766="个人支出",J3766="应税"),"是","否")</f>
        <v>否</v>
      </c>
      <c r="L3766" s="8">
        <f t="shared" si="408"/>
        <v>0</v>
      </c>
      <c r="M3766" s="8">
        <f t="shared" si="409"/>
        <v>0</v>
      </c>
      <c r="N3766" s="8">
        <f t="shared" si="410"/>
        <v>0</v>
      </c>
      <c r="O3766" s="8">
        <f t="shared" si="411"/>
        <v>0</v>
      </c>
      <c r="P3766" s="8">
        <f>IF(K3766&lt;&gt;"是",0,IF(税费设置!$B$6="是",E3766/(1+税费设置!$B$10),E3766))</f>
        <v>0</v>
      </c>
      <c r="Q3766" s="8">
        <f>IF(K3766&lt;&gt;"是",0,P3766*税费设置!$B$8)</f>
        <v>0</v>
      </c>
      <c r="R3766" s="8">
        <f>IF(K3766&lt;&gt;"是",0,P3766*税费设置!$B$9)</f>
        <v>0</v>
      </c>
      <c r="S3766" s="8">
        <f t="shared" si="412"/>
        <v>0</v>
      </c>
    </row>
    <row r="3767" spans="1:19" ht="13.9">
      <c r="A3767" s="6" t="str">
        <f>IF(总支出!A3767="","",总支出!A3767)</f>
        <v/>
      </c>
      <c r="B3767" s="7" t="str">
        <f>IF(总支出!B3767="","",总支出!B3767)</f>
        <v/>
      </c>
      <c r="C3767" s="6" t="str">
        <f t="shared" si="406"/>
        <v/>
      </c>
      <c r="D3767" s="6" t="str">
        <f>IF(总支出!C3767="","",总支出!C3767)</f>
        <v/>
      </c>
      <c r="E3767" s="8" t="str">
        <f>IF(总支出!D3767="","",总支出!D3767)</f>
        <v/>
      </c>
      <c r="F3767" s="6" t="str">
        <f>IF(总支出!E3767="","",总支出!E3767)</f>
        <v/>
      </c>
      <c r="G3767" s="6" t="str">
        <f>IF(总支出!H3767="","",总支出!H3767)</f>
        <v/>
      </c>
      <c r="H3767" s="6" t="str">
        <f>IF(总支出!I3767="","自动",总支出!I3767)</f>
        <v>自动</v>
      </c>
      <c r="I3767" s="6" t="str">
        <f>IF(F3767="","",IFERROR(VLOOKUP(F3767,税费设置!$A$15:$B$27,2,FALSE),"含税不明"))</f>
        <v/>
      </c>
      <c r="J3767" s="6" t="str">
        <f t="shared" si="407"/>
        <v/>
      </c>
      <c r="K3767" s="6" t="str">
        <f>IF(AND(税费设置!$B$5="是",G3767="个人支出",J3767="应税"),"是","否")</f>
        <v>否</v>
      </c>
      <c r="L3767" s="8">
        <f t="shared" si="408"/>
        <v>0</v>
      </c>
      <c r="M3767" s="8">
        <f t="shared" si="409"/>
        <v>0</v>
      </c>
      <c r="N3767" s="8">
        <f t="shared" si="410"/>
        <v>0</v>
      </c>
      <c r="O3767" s="8">
        <f t="shared" si="411"/>
        <v>0</v>
      </c>
      <c r="P3767" s="8">
        <f>IF(K3767&lt;&gt;"是",0,IF(税费设置!$B$6="是",E3767/(1+税费设置!$B$10),E3767))</f>
        <v>0</v>
      </c>
      <c r="Q3767" s="8">
        <f>IF(K3767&lt;&gt;"是",0,P3767*税费设置!$B$8)</f>
        <v>0</v>
      </c>
      <c r="R3767" s="8">
        <f>IF(K3767&lt;&gt;"是",0,P3767*税费设置!$B$9)</f>
        <v>0</v>
      </c>
      <c r="S3767" s="8">
        <f t="shared" si="412"/>
        <v>0</v>
      </c>
    </row>
    <row r="3768" spans="1:19" ht="13.9">
      <c r="A3768" s="6" t="str">
        <f>IF(总支出!A3768="","",总支出!A3768)</f>
        <v/>
      </c>
      <c r="B3768" s="7" t="str">
        <f>IF(总支出!B3768="","",总支出!B3768)</f>
        <v/>
      </c>
      <c r="C3768" s="6" t="str">
        <f t="shared" si="406"/>
        <v/>
      </c>
      <c r="D3768" s="6" t="str">
        <f>IF(总支出!C3768="","",总支出!C3768)</f>
        <v/>
      </c>
      <c r="E3768" s="8" t="str">
        <f>IF(总支出!D3768="","",总支出!D3768)</f>
        <v/>
      </c>
      <c r="F3768" s="6" t="str">
        <f>IF(总支出!E3768="","",总支出!E3768)</f>
        <v/>
      </c>
      <c r="G3768" s="6" t="str">
        <f>IF(总支出!H3768="","",总支出!H3768)</f>
        <v/>
      </c>
      <c r="H3768" s="6" t="str">
        <f>IF(总支出!I3768="","自动",总支出!I3768)</f>
        <v>自动</v>
      </c>
      <c r="I3768" s="6" t="str">
        <f>IF(F3768="","",IFERROR(VLOOKUP(F3768,税费设置!$A$15:$B$27,2,FALSE),"含税不明"))</f>
        <v/>
      </c>
      <c r="J3768" s="6" t="str">
        <f t="shared" si="407"/>
        <v/>
      </c>
      <c r="K3768" s="6" t="str">
        <f>IF(AND(税费设置!$B$5="是",G3768="个人支出",J3768="应税"),"是","否")</f>
        <v>否</v>
      </c>
      <c r="L3768" s="8">
        <f t="shared" si="408"/>
        <v>0</v>
      </c>
      <c r="M3768" s="8">
        <f t="shared" si="409"/>
        <v>0</v>
      </c>
      <c r="N3768" s="8">
        <f t="shared" si="410"/>
        <v>0</v>
      </c>
      <c r="O3768" s="8">
        <f t="shared" si="411"/>
        <v>0</v>
      </c>
      <c r="P3768" s="8">
        <f>IF(K3768&lt;&gt;"是",0,IF(税费设置!$B$6="是",E3768/(1+税费设置!$B$10),E3768))</f>
        <v>0</v>
      </c>
      <c r="Q3768" s="8">
        <f>IF(K3768&lt;&gt;"是",0,P3768*税费设置!$B$8)</f>
        <v>0</v>
      </c>
      <c r="R3768" s="8">
        <f>IF(K3768&lt;&gt;"是",0,P3768*税费设置!$B$9)</f>
        <v>0</v>
      </c>
      <c r="S3768" s="8">
        <f t="shared" si="412"/>
        <v>0</v>
      </c>
    </row>
    <row r="3769" spans="1:19" ht="13.9">
      <c r="A3769" s="6" t="str">
        <f>IF(总支出!A3769="","",总支出!A3769)</f>
        <v/>
      </c>
      <c r="B3769" s="7" t="str">
        <f>IF(总支出!B3769="","",总支出!B3769)</f>
        <v/>
      </c>
      <c r="C3769" s="6" t="str">
        <f t="shared" si="406"/>
        <v/>
      </c>
      <c r="D3769" s="6" t="str">
        <f>IF(总支出!C3769="","",总支出!C3769)</f>
        <v/>
      </c>
      <c r="E3769" s="8" t="str">
        <f>IF(总支出!D3769="","",总支出!D3769)</f>
        <v/>
      </c>
      <c r="F3769" s="6" t="str">
        <f>IF(总支出!E3769="","",总支出!E3769)</f>
        <v/>
      </c>
      <c r="G3769" s="6" t="str">
        <f>IF(总支出!H3769="","",总支出!H3769)</f>
        <v/>
      </c>
      <c r="H3769" s="6" t="str">
        <f>IF(总支出!I3769="","自动",总支出!I3769)</f>
        <v>自动</v>
      </c>
      <c r="I3769" s="6" t="str">
        <f>IF(F3769="","",IFERROR(VLOOKUP(F3769,税费设置!$A$15:$B$27,2,FALSE),"含税不明"))</f>
        <v/>
      </c>
      <c r="J3769" s="6" t="str">
        <f t="shared" si="407"/>
        <v/>
      </c>
      <c r="K3769" s="6" t="str">
        <f>IF(AND(税费设置!$B$5="是",G3769="个人支出",J3769="应税"),"是","否")</f>
        <v>否</v>
      </c>
      <c r="L3769" s="8">
        <f t="shared" si="408"/>
        <v>0</v>
      </c>
      <c r="M3769" s="8">
        <f t="shared" si="409"/>
        <v>0</v>
      </c>
      <c r="N3769" s="8">
        <f t="shared" si="410"/>
        <v>0</v>
      </c>
      <c r="O3769" s="8">
        <f t="shared" si="411"/>
        <v>0</v>
      </c>
      <c r="P3769" s="8">
        <f>IF(K3769&lt;&gt;"是",0,IF(税费设置!$B$6="是",E3769/(1+税费设置!$B$10),E3769))</f>
        <v>0</v>
      </c>
      <c r="Q3769" s="8">
        <f>IF(K3769&lt;&gt;"是",0,P3769*税费设置!$B$8)</f>
        <v>0</v>
      </c>
      <c r="R3769" s="8">
        <f>IF(K3769&lt;&gt;"是",0,P3769*税费设置!$B$9)</f>
        <v>0</v>
      </c>
      <c r="S3769" s="8">
        <f t="shared" si="412"/>
        <v>0</v>
      </c>
    </row>
    <row r="3770" spans="1:19" ht="13.9">
      <c r="A3770" s="6" t="str">
        <f>IF(总支出!A3770="","",总支出!A3770)</f>
        <v/>
      </c>
      <c r="B3770" s="7" t="str">
        <f>IF(总支出!B3770="","",总支出!B3770)</f>
        <v/>
      </c>
      <c r="C3770" s="6" t="str">
        <f t="shared" si="406"/>
        <v/>
      </c>
      <c r="D3770" s="6" t="str">
        <f>IF(总支出!C3770="","",总支出!C3770)</f>
        <v/>
      </c>
      <c r="E3770" s="8" t="str">
        <f>IF(总支出!D3770="","",总支出!D3770)</f>
        <v/>
      </c>
      <c r="F3770" s="6" t="str">
        <f>IF(总支出!E3770="","",总支出!E3770)</f>
        <v/>
      </c>
      <c r="G3770" s="6" t="str">
        <f>IF(总支出!H3770="","",总支出!H3770)</f>
        <v/>
      </c>
      <c r="H3770" s="6" t="str">
        <f>IF(总支出!I3770="","自动",总支出!I3770)</f>
        <v>自动</v>
      </c>
      <c r="I3770" s="6" t="str">
        <f>IF(F3770="","",IFERROR(VLOOKUP(F3770,税费设置!$A$15:$B$27,2,FALSE),"含税不明"))</f>
        <v/>
      </c>
      <c r="J3770" s="6" t="str">
        <f t="shared" si="407"/>
        <v/>
      </c>
      <c r="K3770" s="6" t="str">
        <f>IF(AND(税费设置!$B$5="是",G3770="个人支出",J3770="应税"),"是","否")</f>
        <v>否</v>
      </c>
      <c r="L3770" s="8">
        <f t="shared" si="408"/>
        <v>0</v>
      </c>
      <c r="M3770" s="8">
        <f t="shared" si="409"/>
        <v>0</v>
      </c>
      <c r="N3770" s="8">
        <f t="shared" si="410"/>
        <v>0</v>
      </c>
      <c r="O3770" s="8">
        <f t="shared" si="411"/>
        <v>0</v>
      </c>
      <c r="P3770" s="8">
        <f>IF(K3770&lt;&gt;"是",0,IF(税费设置!$B$6="是",E3770/(1+税费设置!$B$10),E3770))</f>
        <v>0</v>
      </c>
      <c r="Q3770" s="8">
        <f>IF(K3770&lt;&gt;"是",0,P3770*税费设置!$B$8)</f>
        <v>0</v>
      </c>
      <c r="R3770" s="8">
        <f>IF(K3770&lt;&gt;"是",0,P3770*税费设置!$B$9)</f>
        <v>0</v>
      </c>
      <c r="S3770" s="8">
        <f t="shared" si="412"/>
        <v>0</v>
      </c>
    </row>
    <row r="3771" spans="1:19" ht="13.9">
      <c r="A3771" s="6" t="str">
        <f>IF(总支出!A3771="","",总支出!A3771)</f>
        <v/>
      </c>
      <c r="B3771" s="7" t="str">
        <f>IF(总支出!B3771="","",总支出!B3771)</f>
        <v/>
      </c>
      <c r="C3771" s="6" t="str">
        <f t="shared" si="406"/>
        <v/>
      </c>
      <c r="D3771" s="6" t="str">
        <f>IF(总支出!C3771="","",总支出!C3771)</f>
        <v/>
      </c>
      <c r="E3771" s="8" t="str">
        <f>IF(总支出!D3771="","",总支出!D3771)</f>
        <v/>
      </c>
      <c r="F3771" s="6" t="str">
        <f>IF(总支出!E3771="","",总支出!E3771)</f>
        <v/>
      </c>
      <c r="G3771" s="6" t="str">
        <f>IF(总支出!H3771="","",总支出!H3771)</f>
        <v/>
      </c>
      <c r="H3771" s="6" t="str">
        <f>IF(总支出!I3771="","自动",总支出!I3771)</f>
        <v>自动</v>
      </c>
      <c r="I3771" s="6" t="str">
        <f>IF(F3771="","",IFERROR(VLOOKUP(F3771,税费设置!$A$15:$B$27,2,FALSE),"含税不明"))</f>
        <v/>
      </c>
      <c r="J3771" s="6" t="str">
        <f t="shared" si="407"/>
        <v/>
      </c>
      <c r="K3771" s="6" t="str">
        <f>IF(AND(税费设置!$B$5="是",G3771="个人支出",J3771="应税"),"是","否")</f>
        <v>否</v>
      </c>
      <c r="L3771" s="8">
        <f t="shared" si="408"/>
        <v>0</v>
      </c>
      <c r="M3771" s="8">
        <f t="shared" si="409"/>
        <v>0</v>
      </c>
      <c r="N3771" s="8">
        <f t="shared" si="410"/>
        <v>0</v>
      </c>
      <c r="O3771" s="8">
        <f t="shared" si="411"/>
        <v>0</v>
      </c>
      <c r="P3771" s="8">
        <f>IF(K3771&lt;&gt;"是",0,IF(税费设置!$B$6="是",E3771/(1+税费设置!$B$10),E3771))</f>
        <v>0</v>
      </c>
      <c r="Q3771" s="8">
        <f>IF(K3771&lt;&gt;"是",0,P3771*税费设置!$B$8)</f>
        <v>0</v>
      </c>
      <c r="R3771" s="8">
        <f>IF(K3771&lt;&gt;"是",0,P3771*税费设置!$B$9)</f>
        <v>0</v>
      </c>
      <c r="S3771" s="8">
        <f t="shared" si="412"/>
        <v>0</v>
      </c>
    </row>
    <row r="3772" spans="1:19" ht="13.9">
      <c r="A3772" s="6" t="str">
        <f>IF(总支出!A3772="","",总支出!A3772)</f>
        <v/>
      </c>
      <c r="B3772" s="7" t="str">
        <f>IF(总支出!B3772="","",总支出!B3772)</f>
        <v/>
      </c>
      <c r="C3772" s="6" t="str">
        <f t="shared" si="406"/>
        <v/>
      </c>
      <c r="D3772" s="6" t="str">
        <f>IF(总支出!C3772="","",总支出!C3772)</f>
        <v/>
      </c>
      <c r="E3772" s="8" t="str">
        <f>IF(总支出!D3772="","",总支出!D3772)</f>
        <v/>
      </c>
      <c r="F3772" s="6" t="str">
        <f>IF(总支出!E3772="","",总支出!E3772)</f>
        <v/>
      </c>
      <c r="G3772" s="6" t="str">
        <f>IF(总支出!H3772="","",总支出!H3772)</f>
        <v/>
      </c>
      <c r="H3772" s="6" t="str">
        <f>IF(总支出!I3772="","自动",总支出!I3772)</f>
        <v>自动</v>
      </c>
      <c r="I3772" s="6" t="str">
        <f>IF(F3772="","",IFERROR(VLOOKUP(F3772,税费设置!$A$15:$B$27,2,FALSE),"含税不明"))</f>
        <v/>
      </c>
      <c r="J3772" s="6" t="str">
        <f t="shared" si="407"/>
        <v/>
      </c>
      <c r="K3772" s="6" t="str">
        <f>IF(AND(税费设置!$B$5="是",G3772="个人支出",J3772="应税"),"是","否")</f>
        <v>否</v>
      </c>
      <c r="L3772" s="8">
        <f t="shared" si="408"/>
        <v>0</v>
      </c>
      <c r="M3772" s="8">
        <f t="shared" si="409"/>
        <v>0</v>
      </c>
      <c r="N3772" s="8">
        <f t="shared" si="410"/>
        <v>0</v>
      </c>
      <c r="O3772" s="8">
        <f t="shared" si="411"/>
        <v>0</v>
      </c>
      <c r="P3772" s="8">
        <f>IF(K3772&lt;&gt;"是",0,IF(税费设置!$B$6="是",E3772/(1+税费设置!$B$10),E3772))</f>
        <v>0</v>
      </c>
      <c r="Q3772" s="8">
        <f>IF(K3772&lt;&gt;"是",0,P3772*税费设置!$B$8)</f>
        <v>0</v>
      </c>
      <c r="R3772" s="8">
        <f>IF(K3772&lt;&gt;"是",0,P3772*税费设置!$B$9)</f>
        <v>0</v>
      </c>
      <c r="S3772" s="8">
        <f t="shared" si="412"/>
        <v>0</v>
      </c>
    </row>
    <row r="3773" spans="1:19" ht="13.9">
      <c r="A3773" s="6" t="str">
        <f>IF(总支出!A3773="","",总支出!A3773)</f>
        <v/>
      </c>
      <c r="B3773" s="7" t="str">
        <f>IF(总支出!B3773="","",总支出!B3773)</f>
        <v/>
      </c>
      <c r="C3773" s="6" t="str">
        <f t="shared" si="406"/>
        <v/>
      </c>
      <c r="D3773" s="6" t="str">
        <f>IF(总支出!C3773="","",总支出!C3773)</f>
        <v/>
      </c>
      <c r="E3773" s="8" t="str">
        <f>IF(总支出!D3773="","",总支出!D3773)</f>
        <v/>
      </c>
      <c r="F3773" s="6" t="str">
        <f>IF(总支出!E3773="","",总支出!E3773)</f>
        <v/>
      </c>
      <c r="G3773" s="6" t="str">
        <f>IF(总支出!H3773="","",总支出!H3773)</f>
        <v/>
      </c>
      <c r="H3773" s="6" t="str">
        <f>IF(总支出!I3773="","自动",总支出!I3773)</f>
        <v>自动</v>
      </c>
      <c r="I3773" s="6" t="str">
        <f>IF(F3773="","",IFERROR(VLOOKUP(F3773,税费设置!$A$15:$B$27,2,FALSE),"含税不明"))</f>
        <v/>
      </c>
      <c r="J3773" s="6" t="str">
        <f t="shared" si="407"/>
        <v/>
      </c>
      <c r="K3773" s="6" t="str">
        <f>IF(AND(税费设置!$B$5="是",G3773="个人支出",J3773="应税"),"是","否")</f>
        <v>否</v>
      </c>
      <c r="L3773" s="8">
        <f t="shared" si="408"/>
        <v>0</v>
      </c>
      <c r="M3773" s="8">
        <f t="shared" si="409"/>
        <v>0</v>
      </c>
      <c r="N3773" s="8">
        <f t="shared" si="410"/>
        <v>0</v>
      </c>
      <c r="O3773" s="8">
        <f t="shared" si="411"/>
        <v>0</v>
      </c>
      <c r="P3773" s="8">
        <f>IF(K3773&lt;&gt;"是",0,IF(税费设置!$B$6="是",E3773/(1+税费设置!$B$10),E3773))</f>
        <v>0</v>
      </c>
      <c r="Q3773" s="8">
        <f>IF(K3773&lt;&gt;"是",0,P3773*税费设置!$B$8)</f>
        <v>0</v>
      </c>
      <c r="R3773" s="8">
        <f>IF(K3773&lt;&gt;"是",0,P3773*税费设置!$B$9)</f>
        <v>0</v>
      </c>
      <c r="S3773" s="8">
        <f t="shared" si="412"/>
        <v>0</v>
      </c>
    </row>
    <row r="3774" spans="1:19" ht="13.9">
      <c r="A3774" s="6" t="str">
        <f>IF(总支出!A3774="","",总支出!A3774)</f>
        <v/>
      </c>
      <c r="B3774" s="7" t="str">
        <f>IF(总支出!B3774="","",总支出!B3774)</f>
        <v/>
      </c>
      <c r="C3774" s="6" t="str">
        <f t="shared" si="406"/>
        <v/>
      </c>
      <c r="D3774" s="6" t="str">
        <f>IF(总支出!C3774="","",总支出!C3774)</f>
        <v/>
      </c>
      <c r="E3774" s="8" t="str">
        <f>IF(总支出!D3774="","",总支出!D3774)</f>
        <v/>
      </c>
      <c r="F3774" s="6" t="str">
        <f>IF(总支出!E3774="","",总支出!E3774)</f>
        <v/>
      </c>
      <c r="G3774" s="6" t="str">
        <f>IF(总支出!H3774="","",总支出!H3774)</f>
        <v/>
      </c>
      <c r="H3774" s="6" t="str">
        <f>IF(总支出!I3774="","自动",总支出!I3774)</f>
        <v>自动</v>
      </c>
      <c r="I3774" s="6" t="str">
        <f>IF(F3774="","",IFERROR(VLOOKUP(F3774,税费设置!$A$15:$B$27,2,FALSE),"含税不明"))</f>
        <v/>
      </c>
      <c r="J3774" s="6" t="str">
        <f t="shared" si="407"/>
        <v/>
      </c>
      <c r="K3774" s="6" t="str">
        <f>IF(AND(税费设置!$B$5="是",G3774="个人支出",J3774="应税"),"是","否")</f>
        <v>否</v>
      </c>
      <c r="L3774" s="8">
        <f t="shared" si="408"/>
        <v>0</v>
      </c>
      <c r="M3774" s="8">
        <f t="shared" si="409"/>
        <v>0</v>
      </c>
      <c r="N3774" s="8">
        <f t="shared" si="410"/>
        <v>0</v>
      </c>
      <c r="O3774" s="8">
        <f t="shared" si="411"/>
        <v>0</v>
      </c>
      <c r="P3774" s="8">
        <f>IF(K3774&lt;&gt;"是",0,IF(税费设置!$B$6="是",E3774/(1+税费设置!$B$10),E3774))</f>
        <v>0</v>
      </c>
      <c r="Q3774" s="8">
        <f>IF(K3774&lt;&gt;"是",0,P3774*税费设置!$B$8)</f>
        <v>0</v>
      </c>
      <c r="R3774" s="8">
        <f>IF(K3774&lt;&gt;"是",0,P3774*税费设置!$B$9)</f>
        <v>0</v>
      </c>
      <c r="S3774" s="8">
        <f t="shared" si="412"/>
        <v>0</v>
      </c>
    </row>
    <row r="3775" spans="1:19" ht="13.9">
      <c r="A3775" s="6" t="str">
        <f>IF(总支出!A3775="","",总支出!A3775)</f>
        <v/>
      </c>
      <c r="B3775" s="7" t="str">
        <f>IF(总支出!B3775="","",总支出!B3775)</f>
        <v/>
      </c>
      <c r="C3775" s="6" t="str">
        <f t="shared" si="406"/>
        <v/>
      </c>
      <c r="D3775" s="6" t="str">
        <f>IF(总支出!C3775="","",总支出!C3775)</f>
        <v/>
      </c>
      <c r="E3775" s="8" t="str">
        <f>IF(总支出!D3775="","",总支出!D3775)</f>
        <v/>
      </c>
      <c r="F3775" s="6" t="str">
        <f>IF(总支出!E3775="","",总支出!E3775)</f>
        <v/>
      </c>
      <c r="G3775" s="6" t="str">
        <f>IF(总支出!H3775="","",总支出!H3775)</f>
        <v/>
      </c>
      <c r="H3775" s="6" t="str">
        <f>IF(总支出!I3775="","自动",总支出!I3775)</f>
        <v>自动</v>
      </c>
      <c r="I3775" s="6" t="str">
        <f>IF(F3775="","",IFERROR(VLOOKUP(F3775,税费设置!$A$15:$B$27,2,FALSE),"含税不明"))</f>
        <v/>
      </c>
      <c r="J3775" s="6" t="str">
        <f t="shared" si="407"/>
        <v/>
      </c>
      <c r="K3775" s="6" t="str">
        <f>IF(AND(税费设置!$B$5="是",G3775="个人支出",J3775="应税"),"是","否")</f>
        <v>否</v>
      </c>
      <c r="L3775" s="8">
        <f t="shared" si="408"/>
        <v>0</v>
      </c>
      <c r="M3775" s="8">
        <f t="shared" si="409"/>
        <v>0</v>
      </c>
      <c r="N3775" s="8">
        <f t="shared" si="410"/>
        <v>0</v>
      </c>
      <c r="O3775" s="8">
        <f t="shared" si="411"/>
        <v>0</v>
      </c>
      <c r="P3775" s="8">
        <f>IF(K3775&lt;&gt;"是",0,IF(税费设置!$B$6="是",E3775/(1+税费设置!$B$10),E3775))</f>
        <v>0</v>
      </c>
      <c r="Q3775" s="8">
        <f>IF(K3775&lt;&gt;"是",0,P3775*税费设置!$B$8)</f>
        <v>0</v>
      </c>
      <c r="R3775" s="8">
        <f>IF(K3775&lt;&gt;"是",0,P3775*税费设置!$B$9)</f>
        <v>0</v>
      </c>
      <c r="S3775" s="8">
        <f t="shared" si="412"/>
        <v>0</v>
      </c>
    </row>
    <row r="3776" spans="1:19" ht="13.9">
      <c r="A3776" s="6" t="str">
        <f>IF(总支出!A3776="","",总支出!A3776)</f>
        <v/>
      </c>
      <c r="B3776" s="7" t="str">
        <f>IF(总支出!B3776="","",总支出!B3776)</f>
        <v/>
      </c>
      <c r="C3776" s="6" t="str">
        <f t="shared" si="406"/>
        <v/>
      </c>
      <c r="D3776" s="6" t="str">
        <f>IF(总支出!C3776="","",总支出!C3776)</f>
        <v/>
      </c>
      <c r="E3776" s="8" t="str">
        <f>IF(总支出!D3776="","",总支出!D3776)</f>
        <v/>
      </c>
      <c r="F3776" s="6" t="str">
        <f>IF(总支出!E3776="","",总支出!E3776)</f>
        <v/>
      </c>
      <c r="G3776" s="6" t="str">
        <f>IF(总支出!H3776="","",总支出!H3776)</f>
        <v/>
      </c>
      <c r="H3776" s="6" t="str">
        <f>IF(总支出!I3776="","自动",总支出!I3776)</f>
        <v>自动</v>
      </c>
      <c r="I3776" s="6" t="str">
        <f>IF(F3776="","",IFERROR(VLOOKUP(F3776,税费设置!$A$15:$B$27,2,FALSE),"含税不明"))</f>
        <v/>
      </c>
      <c r="J3776" s="6" t="str">
        <f t="shared" si="407"/>
        <v/>
      </c>
      <c r="K3776" s="6" t="str">
        <f>IF(AND(税费设置!$B$5="是",G3776="个人支出",J3776="应税"),"是","否")</f>
        <v>否</v>
      </c>
      <c r="L3776" s="8">
        <f t="shared" si="408"/>
        <v>0</v>
      </c>
      <c r="M3776" s="8">
        <f t="shared" si="409"/>
        <v>0</v>
      </c>
      <c r="N3776" s="8">
        <f t="shared" si="410"/>
        <v>0</v>
      </c>
      <c r="O3776" s="8">
        <f t="shared" si="411"/>
        <v>0</v>
      </c>
      <c r="P3776" s="8">
        <f>IF(K3776&lt;&gt;"是",0,IF(税费设置!$B$6="是",E3776/(1+税费设置!$B$10),E3776))</f>
        <v>0</v>
      </c>
      <c r="Q3776" s="8">
        <f>IF(K3776&lt;&gt;"是",0,P3776*税费设置!$B$8)</f>
        <v>0</v>
      </c>
      <c r="R3776" s="8">
        <f>IF(K3776&lt;&gt;"是",0,P3776*税费设置!$B$9)</f>
        <v>0</v>
      </c>
      <c r="S3776" s="8">
        <f t="shared" si="412"/>
        <v>0</v>
      </c>
    </row>
    <row r="3777" spans="1:19" ht="13.9">
      <c r="A3777" s="6" t="str">
        <f>IF(总支出!A3777="","",总支出!A3777)</f>
        <v/>
      </c>
      <c r="B3777" s="7" t="str">
        <f>IF(总支出!B3777="","",总支出!B3777)</f>
        <v/>
      </c>
      <c r="C3777" s="6" t="str">
        <f t="shared" si="406"/>
        <v/>
      </c>
      <c r="D3777" s="6" t="str">
        <f>IF(总支出!C3777="","",总支出!C3777)</f>
        <v/>
      </c>
      <c r="E3777" s="8" t="str">
        <f>IF(总支出!D3777="","",总支出!D3777)</f>
        <v/>
      </c>
      <c r="F3777" s="6" t="str">
        <f>IF(总支出!E3777="","",总支出!E3777)</f>
        <v/>
      </c>
      <c r="G3777" s="6" t="str">
        <f>IF(总支出!H3777="","",总支出!H3777)</f>
        <v/>
      </c>
      <c r="H3777" s="6" t="str">
        <f>IF(总支出!I3777="","自动",总支出!I3777)</f>
        <v>自动</v>
      </c>
      <c r="I3777" s="6" t="str">
        <f>IF(F3777="","",IFERROR(VLOOKUP(F3777,税费设置!$A$15:$B$27,2,FALSE),"含税不明"))</f>
        <v/>
      </c>
      <c r="J3777" s="6" t="str">
        <f t="shared" si="407"/>
        <v/>
      </c>
      <c r="K3777" s="6" t="str">
        <f>IF(AND(税费设置!$B$5="是",G3777="个人支出",J3777="应税"),"是","否")</f>
        <v>否</v>
      </c>
      <c r="L3777" s="8">
        <f t="shared" si="408"/>
        <v>0</v>
      </c>
      <c r="M3777" s="8">
        <f t="shared" si="409"/>
        <v>0</v>
      </c>
      <c r="N3777" s="8">
        <f t="shared" si="410"/>
        <v>0</v>
      </c>
      <c r="O3777" s="8">
        <f t="shared" si="411"/>
        <v>0</v>
      </c>
      <c r="P3777" s="8">
        <f>IF(K3777&lt;&gt;"是",0,IF(税费设置!$B$6="是",E3777/(1+税费设置!$B$10),E3777))</f>
        <v>0</v>
      </c>
      <c r="Q3777" s="8">
        <f>IF(K3777&lt;&gt;"是",0,P3777*税费设置!$B$8)</f>
        <v>0</v>
      </c>
      <c r="R3777" s="8">
        <f>IF(K3777&lt;&gt;"是",0,P3777*税费设置!$B$9)</f>
        <v>0</v>
      </c>
      <c r="S3777" s="8">
        <f t="shared" si="412"/>
        <v>0</v>
      </c>
    </row>
    <row r="3778" spans="1:19" ht="13.9">
      <c r="A3778" s="6" t="str">
        <f>IF(总支出!A3778="","",总支出!A3778)</f>
        <v/>
      </c>
      <c r="B3778" s="7" t="str">
        <f>IF(总支出!B3778="","",总支出!B3778)</f>
        <v/>
      </c>
      <c r="C3778" s="6" t="str">
        <f t="shared" si="406"/>
        <v/>
      </c>
      <c r="D3778" s="6" t="str">
        <f>IF(总支出!C3778="","",总支出!C3778)</f>
        <v/>
      </c>
      <c r="E3778" s="8" t="str">
        <f>IF(总支出!D3778="","",总支出!D3778)</f>
        <v/>
      </c>
      <c r="F3778" s="6" t="str">
        <f>IF(总支出!E3778="","",总支出!E3778)</f>
        <v/>
      </c>
      <c r="G3778" s="6" t="str">
        <f>IF(总支出!H3778="","",总支出!H3778)</f>
        <v/>
      </c>
      <c r="H3778" s="6" t="str">
        <f>IF(总支出!I3778="","自动",总支出!I3778)</f>
        <v>自动</v>
      </c>
      <c r="I3778" s="6" t="str">
        <f>IF(F3778="","",IFERROR(VLOOKUP(F3778,税费设置!$A$15:$B$27,2,FALSE),"含税不明"))</f>
        <v/>
      </c>
      <c r="J3778" s="6" t="str">
        <f t="shared" si="407"/>
        <v/>
      </c>
      <c r="K3778" s="6" t="str">
        <f>IF(AND(税费设置!$B$5="是",G3778="个人支出",J3778="应税"),"是","否")</f>
        <v>否</v>
      </c>
      <c r="L3778" s="8">
        <f t="shared" si="408"/>
        <v>0</v>
      </c>
      <c r="M3778" s="8">
        <f t="shared" si="409"/>
        <v>0</v>
      </c>
      <c r="N3778" s="8">
        <f t="shared" si="410"/>
        <v>0</v>
      </c>
      <c r="O3778" s="8">
        <f t="shared" si="411"/>
        <v>0</v>
      </c>
      <c r="P3778" s="8">
        <f>IF(K3778&lt;&gt;"是",0,IF(税费设置!$B$6="是",E3778/(1+税费设置!$B$10),E3778))</f>
        <v>0</v>
      </c>
      <c r="Q3778" s="8">
        <f>IF(K3778&lt;&gt;"是",0,P3778*税费设置!$B$8)</f>
        <v>0</v>
      </c>
      <c r="R3778" s="8">
        <f>IF(K3778&lt;&gt;"是",0,P3778*税费设置!$B$9)</f>
        <v>0</v>
      </c>
      <c r="S3778" s="8">
        <f t="shared" si="412"/>
        <v>0</v>
      </c>
    </row>
    <row r="3779" spans="1:19" ht="13.9">
      <c r="A3779" s="6" t="str">
        <f>IF(总支出!A3779="","",总支出!A3779)</f>
        <v/>
      </c>
      <c r="B3779" s="7" t="str">
        <f>IF(总支出!B3779="","",总支出!B3779)</f>
        <v/>
      </c>
      <c r="C3779" s="6" t="str">
        <f t="shared" si="406"/>
        <v/>
      </c>
      <c r="D3779" s="6" t="str">
        <f>IF(总支出!C3779="","",总支出!C3779)</f>
        <v/>
      </c>
      <c r="E3779" s="8" t="str">
        <f>IF(总支出!D3779="","",总支出!D3779)</f>
        <v/>
      </c>
      <c r="F3779" s="6" t="str">
        <f>IF(总支出!E3779="","",总支出!E3779)</f>
        <v/>
      </c>
      <c r="G3779" s="6" t="str">
        <f>IF(总支出!H3779="","",总支出!H3779)</f>
        <v/>
      </c>
      <c r="H3779" s="6" t="str">
        <f>IF(总支出!I3779="","自动",总支出!I3779)</f>
        <v>自动</v>
      </c>
      <c r="I3779" s="6" t="str">
        <f>IF(F3779="","",IFERROR(VLOOKUP(F3779,税费设置!$A$15:$B$27,2,FALSE),"含税不明"))</f>
        <v/>
      </c>
      <c r="J3779" s="6" t="str">
        <f t="shared" si="407"/>
        <v/>
      </c>
      <c r="K3779" s="6" t="str">
        <f>IF(AND(税费设置!$B$5="是",G3779="个人支出",J3779="应税"),"是","否")</f>
        <v>否</v>
      </c>
      <c r="L3779" s="8">
        <f t="shared" si="408"/>
        <v>0</v>
      </c>
      <c r="M3779" s="8">
        <f t="shared" si="409"/>
        <v>0</v>
      </c>
      <c r="N3779" s="8">
        <f t="shared" si="410"/>
        <v>0</v>
      </c>
      <c r="O3779" s="8">
        <f t="shared" si="411"/>
        <v>0</v>
      </c>
      <c r="P3779" s="8">
        <f>IF(K3779&lt;&gt;"是",0,IF(税费设置!$B$6="是",E3779/(1+税费设置!$B$10),E3779))</f>
        <v>0</v>
      </c>
      <c r="Q3779" s="8">
        <f>IF(K3779&lt;&gt;"是",0,P3779*税费设置!$B$8)</f>
        <v>0</v>
      </c>
      <c r="R3779" s="8">
        <f>IF(K3779&lt;&gt;"是",0,P3779*税费设置!$B$9)</f>
        <v>0</v>
      </c>
      <c r="S3779" s="8">
        <f t="shared" si="412"/>
        <v>0</v>
      </c>
    </row>
    <row r="3780" spans="1:19" ht="13.9">
      <c r="A3780" s="6" t="str">
        <f>IF(总支出!A3780="","",总支出!A3780)</f>
        <v/>
      </c>
      <c r="B3780" s="7" t="str">
        <f>IF(总支出!B3780="","",总支出!B3780)</f>
        <v/>
      </c>
      <c r="C3780" s="6" t="str">
        <f t="shared" ref="C3780:C3843" si="413">IF(B3780="","",TEXT(B3780,"yyyy-mm"))</f>
        <v/>
      </c>
      <c r="D3780" s="6" t="str">
        <f>IF(总支出!C3780="","",总支出!C3780)</f>
        <v/>
      </c>
      <c r="E3780" s="8" t="str">
        <f>IF(总支出!D3780="","",总支出!D3780)</f>
        <v/>
      </c>
      <c r="F3780" s="6" t="str">
        <f>IF(总支出!E3780="","",总支出!E3780)</f>
        <v/>
      </c>
      <c r="G3780" s="6" t="str">
        <f>IF(总支出!H3780="","",总支出!H3780)</f>
        <v/>
      </c>
      <c r="H3780" s="6" t="str">
        <f>IF(总支出!I3780="","自动",总支出!I3780)</f>
        <v>自动</v>
      </c>
      <c r="I3780" s="6" t="str">
        <f>IF(F3780="","",IFERROR(VLOOKUP(F3780,税费设置!$A$15:$B$27,2,FALSE),"含税不明"))</f>
        <v/>
      </c>
      <c r="J3780" s="6" t="str">
        <f t="shared" ref="J3780:J3843" si="414">IF(D3780="","",IF(H3780="自动",I3780,H3780))</f>
        <v/>
      </c>
      <c r="K3780" s="6" t="str">
        <f>IF(AND(税费设置!$B$5="是",G3780="个人支出",J3780="应税"),"是","否")</f>
        <v>否</v>
      </c>
      <c r="L3780" s="8">
        <f t="shared" ref="L3780:L3843" si="415">IF(K3780="是",E3780,0)</f>
        <v>0</v>
      </c>
      <c r="M3780" s="8">
        <f t="shared" ref="M3780:M3843" si="416">IF(AND(G3780="个人支出",J3780="零税率"),E3780,0)</f>
        <v>0</v>
      </c>
      <c r="N3780" s="8">
        <f t="shared" ref="N3780:N3843" si="417">IF(AND(G3780="个人支出",J3780="免税"),E3780,0)</f>
        <v>0</v>
      </c>
      <c r="O3780" s="8">
        <f t="shared" ref="O3780:O3843" si="418">IF(AND(G3780="个人支出",OR(J3780="含税不明",J3780="不适用")),E3780,0)</f>
        <v>0</v>
      </c>
      <c r="P3780" s="8">
        <f>IF(K3780&lt;&gt;"是",0,IF(税费设置!$B$6="是",E3780/(1+税费设置!$B$10),E3780))</f>
        <v>0</v>
      </c>
      <c r="Q3780" s="8">
        <f>IF(K3780&lt;&gt;"是",0,P3780*税费设置!$B$8)</f>
        <v>0</v>
      </c>
      <c r="R3780" s="8">
        <f>IF(K3780&lt;&gt;"是",0,P3780*税费设置!$B$9)</f>
        <v>0</v>
      </c>
      <c r="S3780" s="8">
        <f t="shared" ref="S3780:S3843" si="419">Q3780+R3780</f>
        <v>0</v>
      </c>
    </row>
    <row r="3781" spans="1:19" ht="13.9">
      <c r="A3781" s="6" t="str">
        <f>IF(总支出!A3781="","",总支出!A3781)</f>
        <v/>
      </c>
      <c r="B3781" s="7" t="str">
        <f>IF(总支出!B3781="","",总支出!B3781)</f>
        <v/>
      </c>
      <c r="C3781" s="6" t="str">
        <f t="shared" si="413"/>
        <v/>
      </c>
      <c r="D3781" s="6" t="str">
        <f>IF(总支出!C3781="","",总支出!C3781)</f>
        <v/>
      </c>
      <c r="E3781" s="8" t="str">
        <f>IF(总支出!D3781="","",总支出!D3781)</f>
        <v/>
      </c>
      <c r="F3781" s="6" t="str">
        <f>IF(总支出!E3781="","",总支出!E3781)</f>
        <v/>
      </c>
      <c r="G3781" s="6" t="str">
        <f>IF(总支出!H3781="","",总支出!H3781)</f>
        <v/>
      </c>
      <c r="H3781" s="6" t="str">
        <f>IF(总支出!I3781="","自动",总支出!I3781)</f>
        <v>自动</v>
      </c>
      <c r="I3781" s="6" t="str">
        <f>IF(F3781="","",IFERROR(VLOOKUP(F3781,税费设置!$A$15:$B$27,2,FALSE),"含税不明"))</f>
        <v/>
      </c>
      <c r="J3781" s="6" t="str">
        <f t="shared" si="414"/>
        <v/>
      </c>
      <c r="K3781" s="6" t="str">
        <f>IF(AND(税费设置!$B$5="是",G3781="个人支出",J3781="应税"),"是","否")</f>
        <v>否</v>
      </c>
      <c r="L3781" s="8">
        <f t="shared" si="415"/>
        <v>0</v>
      </c>
      <c r="M3781" s="8">
        <f t="shared" si="416"/>
        <v>0</v>
      </c>
      <c r="N3781" s="8">
        <f t="shared" si="417"/>
        <v>0</v>
      </c>
      <c r="O3781" s="8">
        <f t="shared" si="418"/>
        <v>0</v>
      </c>
      <c r="P3781" s="8">
        <f>IF(K3781&lt;&gt;"是",0,IF(税费设置!$B$6="是",E3781/(1+税费设置!$B$10),E3781))</f>
        <v>0</v>
      </c>
      <c r="Q3781" s="8">
        <f>IF(K3781&lt;&gt;"是",0,P3781*税费设置!$B$8)</f>
        <v>0</v>
      </c>
      <c r="R3781" s="8">
        <f>IF(K3781&lt;&gt;"是",0,P3781*税费设置!$B$9)</f>
        <v>0</v>
      </c>
      <c r="S3781" s="8">
        <f t="shared" si="419"/>
        <v>0</v>
      </c>
    </row>
    <row r="3782" spans="1:19" ht="13.9">
      <c r="A3782" s="6" t="str">
        <f>IF(总支出!A3782="","",总支出!A3782)</f>
        <v/>
      </c>
      <c r="B3782" s="7" t="str">
        <f>IF(总支出!B3782="","",总支出!B3782)</f>
        <v/>
      </c>
      <c r="C3782" s="6" t="str">
        <f t="shared" si="413"/>
        <v/>
      </c>
      <c r="D3782" s="6" t="str">
        <f>IF(总支出!C3782="","",总支出!C3782)</f>
        <v/>
      </c>
      <c r="E3782" s="8" t="str">
        <f>IF(总支出!D3782="","",总支出!D3782)</f>
        <v/>
      </c>
      <c r="F3782" s="6" t="str">
        <f>IF(总支出!E3782="","",总支出!E3782)</f>
        <v/>
      </c>
      <c r="G3782" s="6" t="str">
        <f>IF(总支出!H3782="","",总支出!H3782)</f>
        <v/>
      </c>
      <c r="H3782" s="6" t="str">
        <f>IF(总支出!I3782="","自动",总支出!I3782)</f>
        <v>自动</v>
      </c>
      <c r="I3782" s="6" t="str">
        <f>IF(F3782="","",IFERROR(VLOOKUP(F3782,税费设置!$A$15:$B$27,2,FALSE),"含税不明"))</f>
        <v/>
      </c>
      <c r="J3782" s="6" t="str">
        <f t="shared" si="414"/>
        <v/>
      </c>
      <c r="K3782" s="6" t="str">
        <f>IF(AND(税费设置!$B$5="是",G3782="个人支出",J3782="应税"),"是","否")</f>
        <v>否</v>
      </c>
      <c r="L3782" s="8">
        <f t="shared" si="415"/>
        <v>0</v>
      </c>
      <c r="M3782" s="8">
        <f t="shared" si="416"/>
        <v>0</v>
      </c>
      <c r="N3782" s="8">
        <f t="shared" si="417"/>
        <v>0</v>
      </c>
      <c r="O3782" s="8">
        <f t="shared" si="418"/>
        <v>0</v>
      </c>
      <c r="P3782" s="8">
        <f>IF(K3782&lt;&gt;"是",0,IF(税费设置!$B$6="是",E3782/(1+税费设置!$B$10),E3782))</f>
        <v>0</v>
      </c>
      <c r="Q3782" s="8">
        <f>IF(K3782&lt;&gt;"是",0,P3782*税费设置!$B$8)</f>
        <v>0</v>
      </c>
      <c r="R3782" s="8">
        <f>IF(K3782&lt;&gt;"是",0,P3782*税费设置!$B$9)</f>
        <v>0</v>
      </c>
      <c r="S3782" s="8">
        <f t="shared" si="419"/>
        <v>0</v>
      </c>
    </row>
    <row r="3783" spans="1:19" ht="13.9">
      <c r="A3783" s="6" t="str">
        <f>IF(总支出!A3783="","",总支出!A3783)</f>
        <v/>
      </c>
      <c r="B3783" s="7" t="str">
        <f>IF(总支出!B3783="","",总支出!B3783)</f>
        <v/>
      </c>
      <c r="C3783" s="6" t="str">
        <f t="shared" si="413"/>
        <v/>
      </c>
      <c r="D3783" s="6" t="str">
        <f>IF(总支出!C3783="","",总支出!C3783)</f>
        <v/>
      </c>
      <c r="E3783" s="8" t="str">
        <f>IF(总支出!D3783="","",总支出!D3783)</f>
        <v/>
      </c>
      <c r="F3783" s="6" t="str">
        <f>IF(总支出!E3783="","",总支出!E3783)</f>
        <v/>
      </c>
      <c r="G3783" s="6" t="str">
        <f>IF(总支出!H3783="","",总支出!H3783)</f>
        <v/>
      </c>
      <c r="H3783" s="6" t="str">
        <f>IF(总支出!I3783="","自动",总支出!I3783)</f>
        <v>自动</v>
      </c>
      <c r="I3783" s="6" t="str">
        <f>IF(F3783="","",IFERROR(VLOOKUP(F3783,税费设置!$A$15:$B$27,2,FALSE),"含税不明"))</f>
        <v/>
      </c>
      <c r="J3783" s="6" t="str">
        <f t="shared" si="414"/>
        <v/>
      </c>
      <c r="K3783" s="6" t="str">
        <f>IF(AND(税费设置!$B$5="是",G3783="个人支出",J3783="应税"),"是","否")</f>
        <v>否</v>
      </c>
      <c r="L3783" s="8">
        <f t="shared" si="415"/>
        <v>0</v>
      </c>
      <c r="M3783" s="8">
        <f t="shared" si="416"/>
        <v>0</v>
      </c>
      <c r="N3783" s="8">
        <f t="shared" si="417"/>
        <v>0</v>
      </c>
      <c r="O3783" s="8">
        <f t="shared" si="418"/>
        <v>0</v>
      </c>
      <c r="P3783" s="8">
        <f>IF(K3783&lt;&gt;"是",0,IF(税费设置!$B$6="是",E3783/(1+税费设置!$B$10),E3783))</f>
        <v>0</v>
      </c>
      <c r="Q3783" s="8">
        <f>IF(K3783&lt;&gt;"是",0,P3783*税费设置!$B$8)</f>
        <v>0</v>
      </c>
      <c r="R3783" s="8">
        <f>IF(K3783&lt;&gt;"是",0,P3783*税费设置!$B$9)</f>
        <v>0</v>
      </c>
      <c r="S3783" s="8">
        <f t="shared" si="419"/>
        <v>0</v>
      </c>
    </row>
    <row r="3784" spans="1:19" ht="13.9">
      <c r="A3784" s="6" t="str">
        <f>IF(总支出!A3784="","",总支出!A3784)</f>
        <v/>
      </c>
      <c r="B3784" s="7" t="str">
        <f>IF(总支出!B3784="","",总支出!B3784)</f>
        <v/>
      </c>
      <c r="C3784" s="6" t="str">
        <f t="shared" si="413"/>
        <v/>
      </c>
      <c r="D3784" s="6" t="str">
        <f>IF(总支出!C3784="","",总支出!C3784)</f>
        <v/>
      </c>
      <c r="E3784" s="8" t="str">
        <f>IF(总支出!D3784="","",总支出!D3784)</f>
        <v/>
      </c>
      <c r="F3784" s="6" t="str">
        <f>IF(总支出!E3784="","",总支出!E3784)</f>
        <v/>
      </c>
      <c r="G3784" s="6" t="str">
        <f>IF(总支出!H3784="","",总支出!H3784)</f>
        <v/>
      </c>
      <c r="H3784" s="6" t="str">
        <f>IF(总支出!I3784="","自动",总支出!I3784)</f>
        <v>自动</v>
      </c>
      <c r="I3784" s="6" t="str">
        <f>IF(F3784="","",IFERROR(VLOOKUP(F3784,税费设置!$A$15:$B$27,2,FALSE),"含税不明"))</f>
        <v/>
      </c>
      <c r="J3784" s="6" t="str">
        <f t="shared" si="414"/>
        <v/>
      </c>
      <c r="K3784" s="6" t="str">
        <f>IF(AND(税费设置!$B$5="是",G3784="个人支出",J3784="应税"),"是","否")</f>
        <v>否</v>
      </c>
      <c r="L3784" s="8">
        <f t="shared" si="415"/>
        <v>0</v>
      </c>
      <c r="M3784" s="8">
        <f t="shared" si="416"/>
        <v>0</v>
      </c>
      <c r="N3784" s="8">
        <f t="shared" si="417"/>
        <v>0</v>
      </c>
      <c r="O3784" s="8">
        <f t="shared" si="418"/>
        <v>0</v>
      </c>
      <c r="P3784" s="8">
        <f>IF(K3784&lt;&gt;"是",0,IF(税费设置!$B$6="是",E3784/(1+税费设置!$B$10),E3784))</f>
        <v>0</v>
      </c>
      <c r="Q3784" s="8">
        <f>IF(K3784&lt;&gt;"是",0,P3784*税费设置!$B$8)</f>
        <v>0</v>
      </c>
      <c r="R3784" s="8">
        <f>IF(K3784&lt;&gt;"是",0,P3784*税费设置!$B$9)</f>
        <v>0</v>
      </c>
      <c r="S3784" s="8">
        <f t="shared" si="419"/>
        <v>0</v>
      </c>
    </row>
    <row r="3785" spans="1:19" ht="13.9">
      <c r="A3785" s="6" t="str">
        <f>IF(总支出!A3785="","",总支出!A3785)</f>
        <v/>
      </c>
      <c r="B3785" s="7" t="str">
        <f>IF(总支出!B3785="","",总支出!B3785)</f>
        <v/>
      </c>
      <c r="C3785" s="6" t="str">
        <f t="shared" si="413"/>
        <v/>
      </c>
      <c r="D3785" s="6" t="str">
        <f>IF(总支出!C3785="","",总支出!C3785)</f>
        <v/>
      </c>
      <c r="E3785" s="8" t="str">
        <f>IF(总支出!D3785="","",总支出!D3785)</f>
        <v/>
      </c>
      <c r="F3785" s="6" t="str">
        <f>IF(总支出!E3785="","",总支出!E3785)</f>
        <v/>
      </c>
      <c r="G3785" s="6" t="str">
        <f>IF(总支出!H3785="","",总支出!H3785)</f>
        <v/>
      </c>
      <c r="H3785" s="6" t="str">
        <f>IF(总支出!I3785="","自动",总支出!I3785)</f>
        <v>自动</v>
      </c>
      <c r="I3785" s="6" t="str">
        <f>IF(F3785="","",IFERROR(VLOOKUP(F3785,税费设置!$A$15:$B$27,2,FALSE),"含税不明"))</f>
        <v/>
      </c>
      <c r="J3785" s="6" t="str">
        <f t="shared" si="414"/>
        <v/>
      </c>
      <c r="K3785" s="6" t="str">
        <f>IF(AND(税费设置!$B$5="是",G3785="个人支出",J3785="应税"),"是","否")</f>
        <v>否</v>
      </c>
      <c r="L3785" s="8">
        <f t="shared" si="415"/>
        <v>0</v>
      </c>
      <c r="M3785" s="8">
        <f t="shared" si="416"/>
        <v>0</v>
      </c>
      <c r="N3785" s="8">
        <f t="shared" si="417"/>
        <v>0</v>
      </c>
      <c r="O3785" s="8">
        <f t="shared" si="418"/>
        <v>0</v>
      </c>
      <c r="P3785" s="8">
        <f>IF(K3785&lt;&gt;"是",0,IF(税费设置!$B$6="是",E3785/(1+税费设置!$B$10),E3785))</f>
        <v>0</v>
      </c>
      <c r="Q3785" s="8">
        <f>IF(K3785&lt;&gt;"是",0,P3785*税费设置!$B$8)</f>
        <v>0</v>
      </c>
      <c r="R3785" s="8">
        <f>IF(K3785&lt;&gt;"是",0,P3785*税费设置!$B$9)</f>
        <v>0</v>
      </c>
      <c r="S3785" s="8">
        <f t="shared" si="419"/>
        <v>0</v>
      </c>
    </row>
    <row r="3786" spans="1:19" ht="13.9">
      <c r="A3786" s="6" t="str">
        <f>IF(总支出!A3786="","",总支出!A3786)</f>
        <v/>
      </c>
      <c r="B3786" s="7" t="str">
        <f>IF(总支出!B3786="","",总支出!B3786)</f>
        <v/>
      </c>
      <c r="C3786" s="6" t="str">
        <f t="shared" si="413"/>
        <v/>
      </c>
      <c r="D3786" s="6" t="str">
        <f>IF(总支出!C3786="","",总支出!C3786)</f>
        <v/>
      </c>
      <c r="E3786" s="8" t="str">
        <f>IF(总支出!D3786="","",总支出!D3786)</f>
        <v/>
      </c>
      <c r="F3786" s="6" t="str">
        <f>IF(总支出!E3786="","",总支出!E3786)</f>
        <v/>
      </c>
      <c r="G3786" s="6" t="str">
        <f>IF(总支出!H3786="","",总支出!H3786)</f>
        <v/>
      </c>
      <c r="H3786" s="6" t="str">
        <f>IF(总支出!I3786="","自动",总支出!I3786)</f>
        <v>自动</v>
      </c>
      <c r="I3786" s="6" t="str">
        <f>IF(F3786="","",IFERROR(VLOOKUP(F3786,税费设置!$A$15:$B$27,2,FALSE),"含税不明"))</f>
        <v/>
      </c>
      <c r="J3786" s="6" t="str">
        <f t="shared" si="414"/>
        <v/>
      </c>
      <c r="K3786" s="6" t="str">
        <f>IF(AND(税费设置!$B$5="是",G3786="个人支出",J3786="应税"),"是","否")</f>
        <v>否</v>
      </c>
      <c r="L3786" s="8">
        <f t="shared" si="415"/>
        <v>0</v>
      </c>
      <c r="M3786" s="8">
        <f t="shared" si="416"/>
        <v>0</v>
      </c>
      <c r="N3786" s="8">
        <f t="shared" si="417"/>
        <v>0</v>
      </c>
      <c r="O3786" s="8">
        <f t="shared" si="418"/>
        <v>0</v>
      </c>
      <c r="P3786" s="8">
        <f>IF(K3786&lt;&gt;"是",0,IF(税费设置!$B$6="是",E3786/(1+税费设置!$B$10),E3786))</f>
        <v>0</v>
      </c>
      <c r="Q3786" s="8">
        <f>IF(K3786&lt;&gt;"是",0,P3786*税费设置!$B$8)</f>
        <v>0</v>
      </c>
      <c r="R3786" s="8">
        <f>IF(K3786&lt;&gt;"是",0,P3786*税费设置!$B$9)</f>
        <v>0</v>
      </c>
      <c r="S3786" s="8">
        <f t="shared" si="419"/>
        <v>0</v>
      </c>
    </row>
    <row r="3787" spans="1:19" ht="13.9">
      <c r="A3787" s="6" t="str">
        <f>IF(总支出!A3787="","",总支出!A3787)</f>
        <v/>
      </c>
      <c r="B3787" s="7" t="str">
        <f>IF(总支出!B3787="","",总支出!B3787)</f>
        <v/>
      </c>
      <c r="C3787" s="6" t="str">
        <f t="shared" si="413"/>
        <v/>
      </c>
      <c r="D3787" s="6" t="str">
        <f>IF(总支出!C3787="","",总支出!C3787)</f>
        <v/>
      </c>
      <c r="E3787" s="8" t="str">
        <f>IF(总支出!D3787="","",总支出!D3787)</f>
        <v/>
      </c>
      <c r="F3787" s="6" t="str">
        <f>IF(总支出!E3787="","",总支出!E3787)</f>
        <v/>
      </c>
      <c r="G3787" s="6" t="str">
        <f>IF(总支出!H3787="","",总支出!H3787)</f>
        <v/>
      </c>
      <c r="H3787" s="6" t="str">
        <f>IF(总支出!I3787="","自动",总支出!I3787)</f>
        <v>自动</v>
      </c>
      <c r="I3787" s="6" t="str">
        <f>IF(F3787="","",IFERROR(VLOOKUP(F3787,税费设置!$A$15:$B$27,2,FALSE),"含税不明"))</f>
        <v/>
      </c>
      <c r="J3787" s="6" t="str">
        <f t="shared" si="414"/>
        <v/>
      </c>
      <c r="K3787" s="6" t="str">
        <f>IF(AND(税费设置!$B$5="是",G3787="个人支出",J3787="应税"),"是","否")</f>
        <v>否</v>
      </c>
      <c r="L3787" s="8">
        <f t="shared" si="415"/>
        <v>0</v>
      </c>
      <c r="M3787" s="8">
        <f t="shared" si="416"/>
        <v>0</v>
      </c>
      <c r="N3787" s="8">
        <f t="shared" si="417"/>
        <v>0</v>
      </c>
      <c r="O3787" s="8">
        <f t="shared" si="418"/>
        <v>0</v>
      </c>
      <c r="P3787" s="8">
        <f>IF(K3787&lt;&gt;"是",0,IF(税费设置!$B$6="是",E3787/(1+税费设置!$B$10),E3787))</f>
        <v>0</v>
      </c>
      <c r="Q3787" s="8">
        <f>IF(K3787&lt;&gt;"是",0,P3787*税费设置!$B$8)</f>
        <v>0</v>
      </c>
      <c r="R3787" s="8">
        <f>IF(K3787&lt;&gt;"是",0,P3787*税费设置!$B$9)</f>
        <v>0</v>
      </c>
      <c r="S3787" s="8">
        <f t="shared" si="419"/>
        <v>0</v>
      </c>
    </row>
    <row r="3788" spans="1:19" ht="13.9">
      <c r="A3788" s="6" t="str">
        <f>IF(总支出!A3788="","",总支出!A3788)</f>
        <v/>
      </c>
      <c r="B3788" s="7" t="str">
        <f>IF(总支出!B3788="","",总支出!B3788)</f>
        <v/>
      </c>
      <c r="C3788" s="6" t="str">
        <f t="shared" si="413"/>
        <v/>
      </c>
      <c r="D3788" s="6" t="str">
        <f>IF(总支出!C3788="","",总支出!C3788)</f>
        <v/>
      </c>
      <c r="E3788" s="8" t="str">
        <f>IF(总支出!D3788="","",总支出!D3788)</f>
        <v/>
      </c>
      <c r="F3788" s="6" t="str">
        <f>IF(总支出!E3788="","",总支出!E3788)</f>
        <v/>
      </c>
      <c r="G3788" s="6" t="str">
        <f>IF(总支出!H3788="","",总支出!H3788)</f>
        <v/>
      </c>
      <c r="H3788" s="6" t="str">
        <f>IF(总支出!I3788="","自动",总支出!I3788)</f>
        <v>自动</v>
      </c>
      <c r="I3788" s="6" t="str">
        <f>IF(F3788="","",IFERROR(VLOOKUP(F3788,税费设置!$A$15:$B$27,2,FALSE),"含税不明"))</f>
        <v/>
      </c>
      <c r="J3788" s="6" t="str">
        <f t="shared" si="414"/>
        <v/>
      </c>
      <c r="K3788" s="6" t="str">
        <f>IF(AND(税费设置!$B$5="是",G3788="个人支出",J3788="应税"),"是","否")</f>
        <v>否</v>
      </c>
      <c r="L3788" s="8">
        <f t="shared" si="415"/>
        <v>0</v>
      </c>
      <c r="M3788" s="8">
        <f t="shared" si="416"/>
        <v>0</v>
      </c>
      <c r="N3788" s="8">
        <f t="shared" si="417"/>
        <v>0</v>
      </c>
      <c r="O3788" s="8">
        <f t="shared" si="418"/>
        <v>0</v>
      </c>
      <c r="P3788" s="8">
        <f>IF(K3788&lt;&gt;"是",0,IF(税费设置!$B$6="是",E3788/(1+税费设置!$B$10),E3788))</f>
        <v>0</v>
      </c>
      <c r="Q3788" s="8">
        <f>IF(K3788&lt;&gt;"是",0,P3788*税费设置!$B$8)</f>
        <v>0</v>
      </c>
      <c r="R3788" s="8">
        <f>IF(K3788&lt;&gt;"是",0,P3788*税费设置!$B$9)</f>
        <v>0</v>
      </c>
      <c r="S3788" s="8">
        <f t="shared" si="419"/>
        <v>0</v>
      </c>
    </row>
    <row r="3789" spans="1:19" ht="13.9">
      <c r="A3789" s="6" t="str">
        <f>IF(总支出!A3789="","",总支出!A3789)</f>
        <v/>
      </c>
      <c r="B3789" s="7" t="str">
        <f>IF(总支出!B3789="","",总支出!B3789)</f>
        <v/>
      </c>
      <c r="C3789" s="6" t="str">
        <f t="shared" si="413"/>
        <v/>
      </c>
      <c r="D3789" s="6" t="str">
        <f>IF(总支出!C3789="","",总支出!C3789)</f>
        <v/>
      </c>
      <c r="E3789" s="8" t="str">
        <f>IF(总支出!D3789="","",总支出!D3789)</f>
        <v/>
      </c>
      <c r="F3789" s="6" t="str">
        <f>IF(总支出!E3789="","",总支出!E3789)</f>
        <v/>
      </c>
      <c r="G3789" s="6" t="str">
        <f>IF(总支出!H3789="","",总支出!H3789)</f>
        <v/>
      </c>
      <c r="H3789" s="6" t="str">
        <f>IF(总支出!I3789="","自动",总支出!I3789)</f>
        <v>自动</v>
      </c>
      <c r="I3789" s="6" t="str">
        <f>IF(F3789="","",IFERROR(VLOOKUP(F3789,税费设置!$A$15:$B$27,2,FALSE),"含税不明"))</f>
        <v/>
      </c>
      <c r="J3789" s="6" t="str">
        <f t="shared" si="414"/>
        <v/>
      </c>
      <c r="K3789" s="6" t="str">
        <f>IF(AND(税费设置!$B$5="是",G3789="个人支出",J3789="应税"),"是","否")</f>
        <v>否</v>
      </c>
      <c r="L3789" s="8">
        <f t="shared" si="415"/>
        <v>0</v>
      </c>
      <c r="M3789" s="8">
        <f t="shared" si="416"/>
        <v>0</v>
      </c>
      <c r="N3789" s="8">
        <f t="shared" si="417"/>
        <v>0</v>
      </c>
      <c r="O3789" s="8">
        <f t="shared" si="418"/>
        <v>0</v>
      </c>
      <c r="P3789" s="8">
        <f>IF(K3789&lt;&gt;"是",0,IF(税费设置!$B$6="是",E3789/(1+税费设置!$B$10),E3789))</f>
        <v>0</v>
      </c>
      <c r="Q3789" s="8">
        <f>IF(K3789&lt;&gt;"是",0,P3789*税费设置!$B$8)</f>
        <v>0</v>
      </c>
      <c r="R3789" s="8">
        <f>IF(K3789&lt;&gt;"是",0,P3789*税费设置!$B$9)</f>
        <v>0</v>
      </c>
      <c r="S3789" s="8">
        <f t="shared" si="419"/>
        <v>0</v>
      </c>
    </row>
    <row r="3790" spans="1:19" ht="13.9">
      <c r="A3790" s="6" t="str">
        <f>IF(总支出!A3790="","",总支出!A3790)</f>
        <v/>
      </c>
      <c r="B3790" s="7" t="str">
        <f>IF(总支出!B3790="","",总支出!B3790)</f>
        <v/>
      </c>
      <c r="C3790" s="6" t="str">
        <f t="shared" si="413"/>
        <v/>
      </c>
      <c r="D3790" s="6" t="str">
        <f>IF(总支出!C3790="","",总支出!C3790)</f>
        <v/>
      </c>
      <c r="E3790" s="8" t="str">
        <f>IF(总支出!D3790="","",总支出!D3790)</f>
        <v/>
      </c>
      <c r="F3790" s="6" t="str">
        <f>IF(总支出!E3790="","",总支出!E3790)</f>
        <v/>
      </c>
      <c r="G3790" s="6" t="str">
        <f>IF(总支出!H3790="","",总支出!H3790)</f>
        <v/>
      </c>
      <c r="H3790" s="6" t="str">
        <f>IF(总支出!I3790="","自动",总支出!I3790)</f>
        <v>自动</v>
      </c>
      <c r="I3790" s="6" t="str">
        <f>IF(F3790="","",IFERROR(VLOOKUP(F3790,税费设置!$A$15:$B$27,2,FALSE),"含税不明"))</f>
        <v/>
      </c>
      <c r="J3790" s="6" t="str">
        <f t="shared" si="414"/>
        <v/>
      </c>
      <c r="K3790" s="6" t="str">
        <f>IF(AND(税费设置!$B$5="是",G3790="个人支出",J3790="应税"),"是","否")</f>
        <v>否</v>
      </c>
      <c r="L3790" s="8">
        <f t="shared" si="415"/>
        <v>0</v>
      </c>
      <c r="M3790" s="8">
        <f t="shared" si="416"/>
        <v>0</v>
      </c>
      <c r="N3790" s="8">
        <f t="shared" si="417"/>
        <v>0</v>
      </c>
      <c r="O3790" s="8">
        <f t="shared" si="418"/>
        <v>0</v>
      </c>
      <c r="P3790" s="8">
        <f>IF(K3790&lt;&gt;"是",0,IF(税费设置!$B$6="是",E3790/(1+税费设置!$B$10),E3790))</f>
        <v>0</v>
      </c>
      <c r="Q3790" s="8">
        <f>IF(K3790&lt;&gt;"是",0,P3790*税费设置!$B$8)</f>
        <v>0</v>
      </c>
      <c r="R3790" s="8">
        <f>IF(K3790&lt;&gt;"是",0,P3790*税费设置!$B$9)</f>
        <v>0</v>
      </c>
      <c r="S3790" s="8">
        <f t="shared" si="419"/>
        <v>0</v>
      </c>
    </row>
    <row r="3791" spans="1:19" ht="13.9">
      <c r="A3791" s="6" t="str">
        <f>IF(总支出!A3791="","",总支出!A3791)</f>
        <v/>
      </c>
      <c r="B3791" s="7" t="str">
        <f>IF(总支出!B3791="","",总支出!B3791)</f>
        <v/>
      </c>
      <c r="C3791" s="6" t="str">
        <f t="shared" si="413"/>
        <v/>
      </c>
      <c r="D3791" s="6" t="str">
        <f>IF(总支出!C3791="","",总支出!C3791)</f>
        <v/>
      </c>
      <c r="E3791" s="8" t="str">
        <f>IF(总支出!D3791="","",总支出!D3791)</f>
        <v/>
      </c>
      <c r="F3791" s="6" t="str">
        <f>IF(总支出!E3791="","",总支出!E3791)</f>
        <v/>
      </c>
      <c r="G3791" s="6" t="str">
        <f>IF(总支出!H3791="","",总支出!H3791)</f>
        <v/>
      </c>
      <c r="H3791" s="6" t="str">
        <f>IF(总支出!I3791="","自动",总支出!I3791)</f>
        <v>自动</v>
      </c>
      <c r="I3791" s="6" t="str">
        <f>IF(F3791="","",IFERROR(VLOOKUP(F3791,税费设置!$A$15:$B$27,2,FALSE),"含税不明"))</f>
        <v/>
      </c>
      <c r="J3791" s="6" t="str">
        <f t="shared" si="414"/>
        <v/>
      </c>
      <c r="K3791" s="6" t="str">
        <f>IF(AND(税费设置!$B$5="是",G3791="个人支出",J3791="应税"),"是","否")</f>
        <v>否</v>
      </c>
      <c r="L3791" s="8">
        <f t="shared" si="415"/>
        <v>0</v>
      </c>
      <c r="M3791" s="8">
        <f t="shared" si="416"/>
        <v>0</v>
      </c>
      <c r="N3791" s="8">
        <f t="shared" si="417"/>
        <v>0</v>
      </c>
      <c r="O3791" s="8">
        <f t="shared" si="418"/>
        <v>0</v>
      </c>
      <c r="P3791" s="8">
        <f>IF(K3791&lt;&gt;"是",0,IF(税费设置!$B$6="是",E3791/(1+税费设置!$B$10),E3791))</f>
        <v>0</v>
      </c>
      <c r="Q3791" s="8">
        <f>IF(K3791&lt;&gt;"是",0,P3791*税费设置!$B$8)</f>
        <v>0</v>
      </c>
      <c r="R3791" s="8">
        <f>IF(K3791&lt;&gt;"是",0,P3791*税费设置!$B$9)</f>
        <v>0</v>
      </c>
      <c r="S3791" s="8">
        <f t="shared" si="419"/>
        <v>0</v>
      </c>
    </row>
    <row r="3792" spans="1:19" ht="13.9">
      <c r="A3792" s="6" t="str">
        <f>IF(总支出!A3792="","",总支出!A3792)</f>
        <v/>
      </c>
      <c r="B3792" s="7" t="str">
        <f>IF(总支出!B3792="","",总支出!B3792)</f>
        <v/>
      </c>
      <c r="C3792" s="6" t="str">
        <f t="shared" si="413"/>
        <v/>
      </c>
      <c r="D3792" s="6" t="str">
        <f>IF(总支出!C3792="","",总支出!C3792)</f>
        <v/>
      </c>
      <c r="E3792" s="8" t="str">
        <f>IF(总支出!D3792="","",总支出!D3792)</f>
        <v/>
      </c>
      <c r="F3792" s="6" t="str">
        <f>IF(总支出!E3792="","",总支出!E3792)</f>
        <v/>
      </c>
      <c r="G3792" s="6" t="str">
        <f>IF(总支出!H3792="","",总支出!H3792)</f>
        <v/>
      </c>
      <c r="H3792" s="6" t="str">
        <f>IF(总支出!I3792="","自动",总支出!I3792)</f>
        <v>自动</v>
      </c>
      <c r="I3792" s="6" t="str">
        <f>IF(F3792="","",IFERROR(VLOOKUP(F3792,税费设置!$A$15:$B$27,2,FALSE),"含税不明"))</f>
        <v/>
      </c>
      <c r="J3792" s="6" t="str">
        <f t="shared" si="414"/>
        <v/>
      </c>
      <c r="K3792" s="6" t="str">
        <f>IF(AND(税费设置!$B$5="是",G3792="个人支出",J3792="应税"),"是","否")</f>
        <v>否</v>
      </c>
      <c r="L3792" s="8">
        <f t="shared" si="415"/>
        <v>0</v>
      </c>
      <c r="M3792" s="8">
        <f t="shared" si="416"/>
        <v>0</v>
      </c>
      <c r="N3792" s="8">
        <f t="shared" si="417"/>
        <v>0</v>
      </c>
      <c r="O3792" s="8">
        <f t="shared" si="418"/>
        <v>0</v>
      </c>
      <c r="P3792" s="8">
        <f>IF(K3792&lt;&gt;"是",0,IF(税费设置!$B$6="是",E3792/(1+税费设置!$B$10),E3792))</f>
        <v>0</v>
      </c>
      <c r="Q3792" s="8">
        <f>IF(K3792&lt;&gt;"是",0,P3792*税费设置!$B$8)</f>
        <v>0</v>
      </c>
      <c r="R3792" s="8">
        <f>IF(K3792&lt;&gt;"是",0,P3792*税费设置!$B$9)</f>
        <v>0</v>
      </c>
      <c r="S3792" s="8">
        <f t="shared" si="419"/>
        <v>0</v>
      </c>
    </row>
    <row r="3793" spans="1:19" ht="13.9">
      <c r="A3793" s="6" t="str">
        <f>IF(总支出!A3793="","",总支出!A3793)</f>
        <v/>
      </c>
      <c r="B3793" s="7" t="str">
        <f>IF(总支出!B3793="","",总支出!B3793)</f>
        <v/>
      </c>
      <c r="C3793" s="6" t="str">
        <f t="shared" si="413"/>
        <v/>
      </c>
      <c r="D3793" s="6" t="str">
        <f>IF(总支出!C3793="","",总支出!C3793)</f>
        <v/>
      </c>
      <c r="E3793" s="8" t="str">
        <f>IF(总支出!D3793="","",总支出!D3793)</f>
        <v/>
      </c>
      <c r="F3793" s="6" t="str">
        <f>IF(总支出!E3793="","",总支出!E3793)</f>
        <v/>
      </c>
      <c r="G3793" s="6" t="str">
        <f>IF(总支出!H3793="","",总支出!H3793)</f>
        <v/>
      </c>
      <c r="H3793" s="6" t="str">
        <f>IF(总支出!I3793="","自动",总支出!I3793)</f>
        <v>自动</v>
      </c>
      <c r="I3793" s="6" t="str">
        <f>IF(F3793="","",IFERROR(VLOOKUP(F3793,税费设置!$A$15:$B$27,2,FALSE),"含税不明"))</f>
        <v/>
      </c>
      <c r="J3793" s="6" t="str">
        <f t="shared" si="414"/>
        <v/>
      </c>
      <c r="K3793" s="6" t="str">
        <f>IF(AND(税费设置!$B$5="是",G3793="个人支出",J3793="应税"),"是","否")</f>
        <v>否</v>
      </c>
      <c r="L3793" s="8">
        <f t="shared" si="415"/>
        <v>0</v>
      </c>
      <c r="M3793" s="8">
        <f t="shared" si="416"/>
        <v>0</v>
      </c>
      <c r="N3793" s="8">
        <f t="shared" si="417"/>
        <v>0</v>
      </c>
      <c r="O3793" s="8">
        <f t="shared" si="418"/>
        <v>0</v>
      </c>
      <c r="P3793" s="8">
        <f>IF(K3793&lt;&gt;"是",0,IF(税费设置!$B$6="是",E3793/(1+税费设置!$B$10),E3793))</f>
        <v>0</v>
      </c>
      <c r="Q3793" s="8">
        <f>IF(K3793&lt;&gt;"是",0,P3793*税费设置!$B$8)</f>
        <v>0</v>
      </c>
      <c r="R3793" s="8">
        <f>IF(K3793&lt;&gt;"是",0,P3793*税费设置!$B$9)</f>
        <v>0</v>
      </c>
      <c r="S3793" s="8">
        <f t="shared" si="419"/>
        <v>0</v>
      </c>
    </row>
    <row r="3794" spans="1:19" ht="13.9">
      <c r="A3794" s="6" t="str">
        <f>IF(总支出!A3794="","",总支出!A3794)</f>
        <v/>
      </c>
      <c r="B3794" s="7" t="str">
        <f>IF(总支出!B3794="","",总支出!B3794)</f>
        <v/>
      </c>
      <c r="C3794" s="6" t="str">
        <f t="shared" si="413"/>
        <v/>
      </c>
      <c r="D3794" s="6" t="str">
        <f>IF(总支出!C3794="","",总支出!C3794)</f>
        <v/>
      </c>
      <c r="E3794" s="8" t="str">
        <f>IF(总支出!D3794="","",总支出!D3794)</f>
        <v/>
      </c>
      <c r="F3794" s="6" t="str">
        <f>IF(总支出!E3794="","",总支出!E3794)</f>
        <v/>
      </c>
      <c r="G3794" s="6" t="str">
        <f>IF(总支出!H3794="","",总支出!H3794)</f>
        <v/>
      </c>
      <c r="H3794" s="6" t="str">
        <f>IF(总支出!I3794="","自动",总支出!I3794)</f>
        <v>自动</v>
      </c>
      <c r="I3794" s="6" t="str">
        <f>IF(F3794="","",IFERROR(VLOOKUP(F3794,税费设置!$A$15:$B$27,2,FALSE),"含税不明"))</f>
        <v/>
      </c>
      <c r="J3794" s="6" t="str">
        <f t="shared" si="414"/>
        <v/>
      </c>
      <c r="K3794" s="6" t="str">
        <f>IF(AND(税费设置!$B$5="是",G3794="个人支出",J3794="应税"),"是","否")</f>
        <v>否</v>
      </c>
      <c r="L3794" s="8">
        <f t="shared" si="415"/>
        <v>0</v>
      </c>
      <c r="M3794" s="8">
        <f t="shared" si="416"/>
        <v>0</v>
      </c>
      <c r="N3794" s="8">
        <f t="shared" si="417"/>
        <v>0</v>
      </c>
      <c r="O3794" s="8">
        <f t="shared" si="418"/>
        <v>0</v>
      </c>
      <c r="P3794" s="8">
        <f>IF(K3794&lt;&gt;"是",0,IF(税费设置!$B$6="是",E3794/(1+税费设置!$B$10),E3794))</f>
        <v>0</v>
      </c>
      <c r="Q3794" s="8">
        <f>IF(K3794&lt;&gt;"是",0,P3794*税费设置!$B$8)</f>
        <v>0</v>
      </c>
      <c r="R3794" s="8">
        <f>IF(K3794&lt;&gt;"是",0,P3794*税费设置!$B$9)</f>
        <v>0</v>
      </c>
      <c r="S3794" s="8">
        <f t="shared" si="419"/>
        <v>0</v>
      </c>
    </row>
    <row r="3795" spans="1:19" ht="13.9">
      <c r="A3795" s="6" t="str">
        <f>IF(总支出!A3795="","",总支出!A3795)</f>
        <v/>
      </c>
      <c r="B3795" s="7" t="str">
        <f>IF(总支出!B3795="","",总支出!B3795)</f>
        <v/>
      </c>
      <c r="C3795" s="6" t="str">
        <f t="shared" si="413"/>
        <v/>
      </c>
      <c r="D3795" s="6" t="str">
        <f>IF(总支出!C3795="","",总支出!C3795)</f>
        <v/>
      </c>
      <c r="E3795" s="8" t="str">
        <f>IF(总支出!D3795="","",总支出!D3795)</f>
        <v/>
      </c>
      <c r="F3795" s="6" t="str">
        <f>IF(总支出!E3795="","",总支出!E3795)</f>
        <v/>
      </c>
      <c r="G3795" s="6" t="str">
        <f>IF(总支出!H3795="","",总支出!H3795)</f>
        <v/>
      </c>
      <c r="H3795" s="6" t="str">
        <f>IF(总支出!I3795="","自动",总支出!I3795)</f>
        <v>自动</v>
      </c>
      <c r="I3795" s="6" t="str">
        <f>IF(F3795="","",IFERROR(VLOOKUP(F3795,税费设置!$A$15:$B$27,2,FALSE),"含税不明"))</f>
        <v/>
      </c>
      <c r="J3795" s="6" t="str">
        <f t="shared" si="414"/>
        <v/>
      </c>
      <c r="K3795" s="6" t="str">
        <f>IF(AND(税费设置!$B$5="是",G3795="个人支出",J3795="应税"),"是","否")</f>
        <v>否</v>
      </c>
      <c r="L3795" s="8">
        <f t="shared" si="415"/>
        <v>0</v>
      </c>
      <c r="M3795" s="8">
        <f t="shared" si="416"/>
        <v>0</v>
      </c>
      <c r="N3795" s="8">
        <f t="shared" si="417"/>
        <v>0</v>
      </c>
      <c r="O3795" s="8">
        <f t="shared" si="418"/>
        <v>0</v>
      </c>
      <c r="P3795" s="8">
        <f>IF(K3795&lt;&gt;"是",0,IF(税费设置!$B$6="是",E3795/(1+税费设置!$B$10),E3795))</f>
        <v>0</v>
      </c>
      <c r="Q3795" s="8">
        <f>IF(K3795&lt;&gt;"是",0,P3795*税费设置!$B$8)</f>
        <v>0</v>
      </c>
      <c r="R3795" s="8">
        <f>IF(K3795&lt;&gt;"是",0,P3795*税费设置!$B$9)</f>
        <v>0</v>
      </c>
      <c r="S3795" s="8">
        <f t="shared" si="419"/>
        <v>0</v>
      </c>
    </row>
    <row r="3796" spans="1:19" ht="13.9">
      <c r="A3796" s="6" t="str">
        <f>IF(总支出!A3796="","",总支出!A3796)</f>
        <v/>
      </c>
      <c r="B3796" s="7" t="str">
        <f>IF(总支出!B3796="","",总支出!B3796)</f>
        <v/>
      </c>
      <c r="C3796" s="6" t="str">
        <f t="shared" si="413"/>
        <v/>
      </c>
      <c r="D3796" s="6" t="str">
        <f>IF(总支出!C3796="","",总支出!C3796)</f>
        <v/>
      </c>
      <c r="E3796" s="8" t="str">
        <f>IF(总支出!D3796="","",总支出!D3796)</f>
        <v/>
      </c>
      <c r="F3796" s="6" t="str">
        <f>IF(总支出!E3796="","",总支出!E3796)</f>
        <v/>
      </c>
      <c r="G3796" s="6" t="str">
        <f>IF(总支出!H3796="","",总支出!H3796)</f>
        <v/>
      </c>
      <c r="H3796" s="6" t="str">
        <f>IF(总支出!I3796="","自动",总支出!I3796)</f>
        <v>自动</v>
      </c>
      <c r="I3796" s="6" t="str">
        <f>IF(F3796="","",IFERROR(VLOOKUP(F3796,税费设置!$A$15:$B$27,2,FALSE),"含税不明"))</f>
        <v/>
      </c>
      <c r="J3796" s="6" t="str">
        <f t="shared" si="414"/>
        <v/>
      </c>
      <c r="K3796" s="6" t="str">
        <f>IF(AND(税费设置!$B$5="是",G3796="个人支出",J3796="应税"),"是","否")</f>
        <v>否</v>
      </c>
      <c r="L3796" s="8">
        <f t="shared" si="415"/>
        <v>0</v>
      </c>
      <c r="M3796" s="8">
        <f t="shared" si="416"/>
        <v>0</v>
      </c>
      <c r="N3796" s="8">
        <f t="shared" si="417"/>
        <v>0</v>
      </c>
      <c r="O3796" s="8">
        <f t="shared" si="418"/>
        <v>0</v>
      </c>
      <c r="P3796" s="8">
        <f>IF(K3796&lt;&gt;"是",0,IF(税费设置!$B$6="是",E3796/(1+税费设置!$B$10),E3796))</f>
        <v>0</v>
      </c>
      <c r="Q3796" s="8">
        <f>IF(K3796&lt;&gt;"是",0,P3796*税费设置!$B$8)</f>
        <v>0</v>
      </c>
      <c r="R3796" s="8">
        <f>IF(K3796&lt;&gt;"是",0,P3796*税费设置!$B$9)</f>
        <v>0</v>
      </c>
      <c r="S3796" s="8">
        <f t="shared" si="419"/>
        <v>0</v>
      </c>
    </row>
    <row r="3797" spans="1:19" ht="13.9">
      <c r="A3797" s="6" t="str">
        <f>IF(总支出!A3797="","",总支出!A3797)</f>
        <v/>
      </c>
      <c r="B3797" s="7" t="str">
        <f>IF(总支出!B3797="","",总支出!B3797)</f>
        <v/>
      </c>
      <c r="C3797" s="6" t="str">
        <f t="shared" si="413"/>
        <v/>
      </c>
      <c r="D3797" s="6" t="str">
        <f>IF(总支出!C3797="","",总支出!C3797)</f>
        <v/>
      </c>
      <c r="E3797" s="8" t="str">
        <f>IF(总支出!D3797="","",总支出!D3797)</f>
        <v/>
      </c>
      <c r="F3797" s="6" t="str">
        <f>IF(总支出!E3797="","",总支出!E3797)</f>
        <v/>
      </c>
      <c r="G3797" s="6" t="str">
        <f>IF(总支出!H3797="","",总支出!H3797)</f>
        <v/>
      </c>
      <c r="H3797" s="6" t="str">
        <f>IF(总支出!I3797="","自动",总支出!I3797)</f>
        <v>自动</v>
      </c>
      <c r="I3797" s="6" t="str">
        <f>IF(F3797="","",IFERROR(VLOOKUP(F3797,税费设置!$A$15:$B$27,2,FALSE),"含税不明"))</f>
        <v/>
      </c>
      <c r="J3797" s="6" t="str">
        <f t="shared" si="414"/>
        <v/>
      </c>
      <c r="K3797" s="6" t="str">
        <f>IF(AND(税费设置!$B$5="是",G3797="个人支出",J3797="应税"),"是","否")</f>
        <v>否</v>
      </c>
      <c r="L3797" s="8">
        <f t="shared" si="415"/>
        <v>0</v>
      </c>
      <c r="M3797" s="8">
        <f t="shared" si="416"/>
        <v>0</v>
      </c>
      <c r="N3797" s="8">
        <f t="shared" si="417"/>
        <v>0</v>
      </c>
      <c r="O3797" s="8">
        <f t="shared" si="418"/>
        <v>0</v>
      </c>
      <c r="P3797" s="8">
        <f>IF(K3797&lt;&gt;"是",0,IF(税费设置!$B$6="是",E3797/(1+税费设置!$B$10),E3797))</f>
        <v>0</v>
      </c>
      <c r="Q3797" s="8">
        <f>IF(K3797&lt;&gt;"是",0,P3797*税费设置!$B$8)</f>
        <v>0</v>
      </c>
      <c r="R3797" s="8">
        <f>IF(K3797&lt;&gt;"是",0,P3797*税费设置!$B$9)</f>
        <v>0</v>
      </c>
      <c r="S3797" s="8">
        <f t="shared" si="419"/>
        <v>0</v>
      </c>
    </row>
    <row r="3798" spans="1:19" ht="13.9">
      <c r="A3798" s="6" t="str">
        <f>IF(总支出!A3798="","",总支出!A3798)</f>
        <v/>
      </c>
      <c r="B3798" s="7" t="str">
        <f>IF(总支出!B3798="","",总支出!B3798)</f>
        <v/>
      </c>
      <c r="C3798" s="6" t="str">
        <f t="shared" si="413"/>
        <v/>
      </c>
      <c r="D3798" s="6" t="str">
        <f>IF(总支出!C3798="","",总支出!C3798)</f>
        <v/>
      </c>
      <c r="E3798" s="8" t="str">
        <f>IF(总支出!D3798="","",总支出!D3798)</f>
        <v/>
      </c>
      <c r="F3798" s="6" t="str">
        <f>IF(总支出!E3798="","",总支出!E3798)</f>
        <v/>
      </c>
      <c r="G3798" s="6" t="str">
        <f>IF(总支出!H3798="","",总支出!H3798)</f>
        <v/>
      </c>
      <c r="H3798" s="6" t="str">
        <f>IF(总支出!I3798="","自动",总支出!I3798)</f>
        <v>自动</v>
      </c>
      <c r="I3798" s="6" t="str">
        <f>IF(F3798="","",IFERROR(VLOOKUP(F3798,税费设置!$A$15:$B$27,2,FALSE),"含税不明"))</f>
        <v/>
      </c>
      <c r="J3798" s="6" t="str">
        <f t="shared" si="414"/>
        <v/>
      </c>
      <c r="K3798" s="6" t="str">
        <f>IF(AND(税费设置!$B$5="是",G3798="个人支出",J3798="应税"),"是","否")</f>
        <v>否</v>
      </c>
      <c r="L3798" s="8">
        <f t="shared" si="415"/>
        <v>0</v>
      </c>
      <c r="M3798" s="8">
        <f t="shared" si="416"/>
        <v>0</v>
      </c>
      <c r="N3798" s="8">
        <f t="shared" si="417"/>
        <v>0</v>
      </c>
      <c r="O3798" s="8">
        <f t="shared" si="418"/>
        <v>0</v>
      </c>
      <c r="P3798" s="8">
        <f>IF(K3798&lt;&gt;"是",0,IF(税费设置!$B$6="是",E3798/(1+税费设置!$B$10),E3798))</f>
        <v>0</v>
      </c>
      <c r="Q3798" s="8">
        <f>IF(K3798&lt;&gt;"是",0,P3798*税费设置!$B$8)</f>
        <v>0</v>
      </c>
      <c r="R3798" s="8">
        <f>IF(K3798&lt;&gt;"是",0,P3798*税费设置!$B$9)</f>
        <v>0</v>
      </c>
      <c r="S3798" s="8">
        <f t="shared" si="419"/>
        <v>0</v>
      </c>
    </row>
    <row r="3799" spans="1:19" ht="13.9">
      <c r="A3799" s="6" t="str">
        <f>IF(总支出!A3799="","",总支出!A3799)</f>
        <v/>
      </c>
      <c r="B3799" s="7" t="str">
        <f>IF(总支出!B3799="","",总支出!B3799)</f>
        <v/>
      </c>
      <c r="C3799" s="6" t="str">
        <f t="shared" si="413"/>
        <v/>
      </c>
      <c r="D3799" s="6" t="str">
        <f>IF(总支出!C3799="","",总支出!C3799)</f>
        <v/>
      </c>
      <c r="E3799" s="8" t="str">
        <f>IF(总支出!D3799="","",总支出!D3799)</f>
        <v/>
      </c>
      <c r="F3799" s="6" t="str">
        <f>IF(总支出!E3799="","",总支出!E3799)</f>
        <v/>
      </c>
      <c r="G3799" s="6" t="str">
        <f>IF(总支出!H3799="","",总支出!H3799)</f>
        <v/>
      </c>
      <c r="H3799" s="6" t="str">
        <f>IF(总支出!I3799="","自动",总支出!I3799)</f>
        <v>自动</v>
      </c>
      <c r="I3799" s="6" t="str">
        <f>IF(F3799="","",IFERROR(VLOOKUP(F3799,税费设置!$A$15:$B$27,2,FALSE),"含税不明"))</f>
        <v/>
      </c>
      <c r="J3799" s="6" t="str">
        <f t="shared" si="414"/>
        <v/>
      </c>
      <c r="K3799" s="6" t="str">
        <f>IF(AND(税费设置!$B$5="是",G3799="个人支出",J3799="应税"),"是","否")</f>
        <v>否</v>
      </c>
      <c r="L3799" s="8">
        <f t="shared" si="415"/>
        <v>0</v>
      </c>
      <c r="M3799" s="8">
        <f t="shared" si="416"/>
        <v>0</v>
      </c>
      <c r="N3799" s="8">
        <f t="shared" si="417"/>
        <v>0</v>
      </c>
      <c r="O3799" s="8">
        <f t="shared" si="418"/>
        <v>0</v>
      </c>
      <c r="P3799" s="8">
        <f>IF(K3799&lt;&gt;"是",0,IF(税费设置!$B$6="是",E3799/(1+税费设置!$B$10),E3799))</f>
        <v>0</v>
      </c>
      <c r="Q3799" s="8">
        <f>IF(K3799&lt;&gt;"是",0,P3799*税费设置!$B$8)</f>
        <v>0</v>
      </c>
      <c r="R3799" s="8">
        <f>IF(K3799&lt;&gt;"是",0,P3799*税费设置!$B$9)</f>
        <v>0</v>
      </c>
      <c r="S3799" s="8">
        <f t="shared" si="419"/>
        <v>0</v>
      </c>
    </row>
    <row r="3800" spans="1:19" ht="13.9">
      <c r="A3800" s="6" t="str">
        <f>IF(总支出!A3800="","",总支出!A3800)</f>
        <v/>
      </c>
      <c r="B3800" s="7" t="str">
        <f>IF(总支出!B3800="","",总支出!B3800)</f>
        <v/>
      </c>
      <c r="C3800" s="6" t="str">
        <f t="shared" si="413"/>
        <v/>
      </c>
      <c r="D3800" s="6" t="str">
        <f>IF(总支出!C3800="","",总支出!C3800)</f>
        <v/>
      </c>
      <c r="E3800" s="8" t="str">
        <f>IF(总支出!D3800="","",总支出!D3800)</f>
        <v/>
      </c>
      <c r="F3800" s="6" t="str">
        <f>IF(总支出!E3800="","",总支出!E3800)</f>
        <v/>
      </c>
      <c r="G3800" s="6" t="str">
        <f>IF(总支出!H3800="","",总支出!H3800)</f>
        <v/>
      </c>
      <c r="H3800" s="6" t="str">
        <f>IF(总支出!I3800="","自动",总支出!I3800)</f>
        <v>自动</v>
      </c>
      <c r="I3800" s="6" t="str">
        <f>IF(F3800="","",IFERROR(VLOOKUP(F3800,税费设置!$A$15:$B$27,2,FALSE),"含税不明"))</f>
        <v/>
      </c>
      <c r="J3800" s="6" t="str">
        <f t="shared" si="414"/>
        <v/>
      </c>
      <c r="K3800" s="6" t="str">
        <f>IF(AND(税费设置!$B$5="是",G3800="个人支出",J3800="应税"),"是","否")</f>
        <v>否</v>
      </c>
      <c r="L3800" s="8">
        <f t="shared" si="415"/>
        <v>0</v>
      </c>
      <c r="M3800" s="8">
        <f t="shared" si="416"/>
        <v>0</v>
      </c>
      <c r="N3800" s="8">
        <f t="shared" si="417"/>
        <v>0</v>
      </c>
      <c r="O3800" s="8">
        <f t="shared" si="418"/>
        <v>0</v>
      </c>
      <c r="P3800" s="8">
        <f>IF(K3800&lt;&gt;"是",0,IF(税费设置!$B$6="是",E3800/(1+税费设置!$B$10),E3800))</f>
        <v>0</v>
      </c>
      <c r="Q3800" s="8">
        <f>IF(K3800&lt;&gt;"是",0,P3800*税费设置!$B$8)</f>
        <v>0</v>
      </c>
      <c r="R3800" s="8">
        <f>IF(K3800&lt;&gt;"是",0,P3800*税费设置!$B$9)</f>
        <v>0</v>
      </c>
      <c r="S3800" s="8">
        <f t="shared" si="419"/>
        <v>0</v>
      </c>
    </row>
    <row r="3801" spans="1:19" ht="13.9">
      <c r="A3801" s="6" t="str">
        <f>IF(总支出!A3801="","",总支出!A3801)</f>
        <v/>
      </c>
      <c r="B3801" s="7" t="str">
        <f>IF(总支出!B3801="","",总支出!B3801)</f>
        <v/>
      </c>
      <c r="C3801" s="6" t="str">
        <f t="shared" si="413"/>
        <v/>
      </c>
      <c r="D3801" s="6" t="str">
        <f>IF(总支出!C3801="","",总支出!C3801)</f>
        <v/>
      </c>
      <c r="E3801" s="8" t="str">
        <f>IF(总支出!D3801="","",总支出!D3801)</f>
        <v/>
      </c>
      <c r="F3801" s="6" t="str">
        <f>IF(总支出!E3801="","",总支出!E3801)</f>
        <v/>
      </c>
      <c r="G3801" s="6" t="str">
        <f>IF(总支出!H3801="","",总支出!H3801)</f>
        <v/>
      </c>
      <c r="H3801" s="6" t="str">
        <f>IF(总支出!I3801="","自动",总支出!I3801)</f>
        <v>自动</v>
      </c>
      <c r="I3801" s="6" t="str">
        <f>IF(F3801="","",IFERROR(VLOOKUP(F3801,税费设置!$A$15:$B$27,2,FALSE),"含税不明"))</f>
        <v/>
      </c>
      <c r="J3801" s="6" t="str">
        <f t="shared" si="414"/>
        <v/>
      </c>
      <c r="K3801" s="6" t="str">
        <f>IF(AND(税费设置!$B$5="是",G3801="个人支出",J3801="应税"),"是","否")</f>
        <v>否</v>
      </c>
      <c r="L3801" s="8">
        <f t="shared" si="415"/>
        <v>0</v>
      </c>
      <c r="M3801" s="8">
        <f t="shared" si="416"/>
        <v>0</v>
      </c>
      <c r="N3801" s="8">
        <f t="shared" si="417"/>
        <v>0</v>
      </c>
      <c r="O3801" s="8">
        <f t="shared" si="418"/>
        <v>0</v>
      </c>
      <c r="P3801" s="8">
        <f>IF(K3801&lt;&gt;"是",0,IF(税费设置!$B$6="是",E3801/(1+税费设置!$B$10),E3801))</f>
        <v>0</v>
      </c>
      <c r="Q3801" s="8">
        <f>IF(K3801&lt;&gt;"是",0,P3801*税费设置!$B$8)</f>
        <v>0</v>
      </c>
      <c r="R3801" s="8">
        <f>IF(K3801&lt;&gt;"是",0,P3801*税费设置!$B$9)</f>
        <v>0</v>
      </c>
      <c r="S3801" s="8">
        <f t="shared" si="419"/>
        <v>0</v>
      </c>
    </row>
    <row r="3802" spans="1:19" ht="13.9">
      <c r="A3802" s="6" t="str">
        <f>IF(总支出!A3802="","",总支出!A3802)</f>
        <v/>
      </c>
      <c r="B3802" s="7" t="str">
        <f>IF(总支出!B3802="","",总支出!B3802)</f>
        <v/>
      </c>
      <c r="C3802" s="6" t="str">
        <f t="shared" si="413"/>
        <v/>
      </c>
      <c r="D3802" s="6" t="str">
        <f>IF(总支出!C3802="","",总支出!C3802)</f>
        <v/>
      </c>
      <c r="E3802" s="8" t="str">
        <f>IF(总支出!D3802="","",总支出!D3802)</f>
        <v/>
      </c>
      <c r="F3802" s="6" t="str">
        <f>IF(总支出!E3802="","",总支出!E3802)</f>
        <v/>
      </c>
      <c r="G3802" s="6" t="str">
        <f>IF(总支出!H3802="","",总支出!H3802)</f>
        <v/>
      </c>
      <c r="H3802" s="6" t="str">
        <f>IF(总支出!I3802="","自动",总支出!I3802)</f>
        <v>自动</v>
      </c>
      <c r="I3802" s="6" t="str">
        <f>IF(F3802="","",IFERROR(VLOOKUP(F3802,税费设置!$A$15:$B$27,2,FALSE),"含税不明"))</f>
        <v/>
      </c>
      <c r="J3802" s="6" t="str">
        <f t="shared" si="414"/>
        <v/>
      </c>
      <c r="K3802" s="6" t="str">
        <f>IF(AND(税费设置!$B$5="是",G3802="个人支出",J3802="应税"),"是","否")</f>
        <v>否</v>
      </c>
      <c r="L3802" s="8">
        <f t="shared" si="415"/>
        <v>0</v>
      </c>
      <c r="M3802" s="8">
        <f t="shared" si="416"/>
        <v>0</v>
      </c>
      <c r="N3802" s="8">
        <f t="shared" si="417"/>
        <v>0</v>
      </c>
      <c r="O3802" s="8">
        <f t="shared" si="418"/>
        <v>0</v>
      </c>
      <c r="P3802" s="8">
        <f>IF(K3802&lt;&gt;"是",0,IF(税费设置!$B$6="是",E3802/(1+税费设置!$B$10),E3802))</f>
        <v>0</v>
      </c>
      <c r="Q3802" s="8">
        <f>IF(K3802&lt;&gt;"是",0,P3802*税费设置!$B$8)</f>
        <v>0</v>
      </c>
      <c r="R3802" s="8">
        <f>IF(K3802&lt;&gt;"是",0,P3802*税费设置!$B$9)</f>
        <v>0</v>
      </c>
      <c r="S3802" s="8">
        <f t="shared" si="419"/>
        <v>0</v>
      </c>
    </row>
    <row r="3803" spans="1:19" ht="13.9">
      <c r="A3803" s="6" t="str">
        <f>IF(总支出!A3803="","",总支出!A3803)</f>
        <v/>
      </c>
      <c r="B3803" s="7" t="str">
        <f>IF(总支出!B3803="","",总支出!B3803)</f>
        <v/>
      </c>
      <c r="C3803" s="6" t="str">
        <f t="shared" si="413"/>
        <v/>
      </c>
      <c r="D3803" s="6" t="str">
        <f>IF(总支出!C3803="","",总支出!C3803)</f>
        <v/>
      </c>
      <c r="E3803" s="8" t="str">
        <f>IF(总支出!D3803="","",总支出!D3803)</f>
        <v/>
      </c>
      <c r="F3803" s="6" t="str">
        <f>IF(总支出!E3803="","",总支出!E3803)</f>
        <v/>
      </c>
      <c r="G3803" s="6" t="str">
        <f>IF(总支出!H3803="","",总支出!H3803)</f>
        <v/>
      </c>
      <c r="H3803" s="6" t="str">
        <f>IF(总支出!I3803="","自动",总支出!I3803)</f>
        <v>自动</v>
      </c>
      <c r="I3803" s="6" t="str">
        <f>IF(F3803="","",IFERROR(VLOOKUP(F3803,税费设置!$A$15:$B$27,2,FALSE),"含税不明"))</f>
        <v/>
      </c>
      <c r="J3803" s="6" t="str">
        <f t="shared" si="414"/>
        <v/>
      </c>
      <c r="K3803" s="6" t="str">
        <f>IF(AND(税费设置!$B$5="是",G3803="个人支出",J3803="应税"),"是","否")</f>
        <v>否</v>
      </c>
      <c r="L3803" s="8">
        <f t="shared" si="415"/>
        <v>0</v>
      </c>
      <c r="M3803" s="8">
        <f t="shared" si="416"/>
        <v>0</v>
      </c>
      <c r="N3803" s="8">
        <f t="shared" si="417"/>
        <v>0</v>
      </c>
      <c r="O3803" s="8">
        <f t="shared" si="418"/>
        <v>0</v>
      </c>
      <c r="P3803" s="8">
        <f>IF(K3803&lt;&gt;"是",0,IF(税费设置!$B$6="是",E3803/(1+税费设置!$B$10),E3803))</f>
        <v>0</v>
      </c>
      <c r="Q3803" s="8">
        <f>IF(K3803&lt;&gt;"是",0,P3803*税费设置!$B$8)</f>
        <v>0</v>
      </c>
      <c r="R3803" s="8">
        <f>IF(K3803&lt;&gt;"是",0,P3803*税费设置!$B$9)</f>
        <v>0</v>
      </c>
      <c r="S3803" s="8">
        <f t="shared" si="419"/>
        <v>0</v>
      </c>
    </row>
    <row r="3804" spans="1:19" ht="13.9">
      <c r="A3804" s="6" t="str">
        <f>IF(总支出!A3804="","",总支出!A3804)</f>
        <v/>
      </c>
      <c r="B3804" s="7" t="str">
        <f>IF(总支出!B3804="","",总支出!B3804)</f>
        <v/>
      </c>
      <c r="C3804" s="6" t="str">
        <f t="shared" si="413"/>
        <v/>
      </c>
      <c r="D3804" s="6" t="str">
        <f>IF(总支出!C3804="","",总支出!C3804)</f>
        <v/>
      </c>
      <c r="E3804" s="8" t="str">
        <f>IF(总支出!D3804="","",总支出!D3804)</f>
        <v/>
      </c>
      <c r="F3804" s="6" t="str">
        <f>IF(总支出!E3804="","",总支出!E3804)</f>
        <v/>
      </c>
      <c r="G3804" s="6" t="str">
        <f>IF(总支出!H3804="","",总支出!H3804)</f>
        <v/>
      </c>
      <c r="H3804" s="6" t="str">
        <f>IF(总支出!I3804="","自动",总支出!I3804)</f>
        <v>自动</v>
      </c>
      <c r="I3804" s="6" t="str">
        <f>IF(F3804="","",IFERROR(VLOOKUP(F3804,税费设置!$A$15:$B$27,2,FALSE),"含税不明"))</f>
        <v/>
      </c>
      <c r="J3804" s="6" t="str">
        <f t="shared" si="414"/>
        <v/>
      </c>
      <c r="K3804" s="6" t="str">
        <f>IF(AND(税费设置!$B$5="是",G3804="个人支出",J3804="应税"),"是","否")</f>
        <v>否</v>
      </c>
      <c r="L3804" s="8">
        <f t="shared" si="415"/>
        <v>0</v>
      </c>
      <c r="M3804" s="8">
        <f t="shared" si="416"/>
        <v>0</v>
      </c>
      <c r="N3804" s="8">
        <f t="shared" si="417"/>
        <v>0</v>
      </c>
      <c r="O3804" s="8">
        <f t="shared" si="418"/>
        <v>0</v>
      </c>
      <c r="P3804" s="8">
        <f>IF(K3804&lt;&gt;"是",0,IF(税费设置!$B$6="是",E3804/(1+税费设置!$B$10),E3804))</f>
        <v>0</v>
      </c>
      <c r="Q3804" s="8">
        <f>IF(K3804&lt;&gt;"是",0,P3804*税费设置!$B$8)</f>
        <v>0</v>
      </c>
      <c r="R3804" s="8">
        <f>IF(K3804&lt;&gt;"是",0,P3804*税费设置!$B$9)</f>
        <v>0</v>
      </c>
      <c r="S3804" s="8">
        <f t="shared" si="419"/>
        <v>0</v>
      </c>
    </row>
    <row r="3805" spans="1:19" ht="13.9">
      <c r="A3805" s="6" t="str">
        <f>IF(总支出!A3805="","",总支出!A3805)</f>
        <v/>
      </c>
      <c r="B3805" s="7" t="str">
        <f>IF(总支出!B3805="","",总支出!B3805)</f>
        <v/>
      </c>
      <c r="C3805" s="6" t="str">
        <f t="shared" si="413"/>
        <v/>
      </c>
      <c r="D3805" s="6" t="str">
        <f>IF(总支出!C3805="","",总支出!C3805)</f>
        <v/>
      </c>
      <c r="E3805" s="8" t="str">
        <f>IF(总支出!D3805="","",总支出!D3805)</f>
        <v/>
      </c>
      <c r="F3805" s="6" t="str">
        <f>IF(总支出!E3805="","",总支出!E3805)</f>
        <v/>
      </c>
      <c r="G3805" s="6" t="str">
        <f>IF(总支出!H3805="","",总支出!H3805)</f>
        <v/>
      </c>
      <c r="H3805" s="6" t="str">
        <f>IF(总支出!I3805="","自动",总支出!I3805)</f>
        <v>自动</v>
      </c>
      <c r="I3805" s="6" t="str">
        <f>IF(F3805="","",IFERROR(VLOOKUP(F3805,税费设置!$A$15:$B$27,2,FALSE),"含税不明"))</f>
        <v/>
      </c>
      <c r="J3805" s="6" t="str">
        <f t="shared" si="414"/>
        <v/>
      </c>
      <c r="K3805" s="6" t="str">
        <f>IF(AND(税费设置!$B$5="是",G3805="个人支出",J3805="应税"),"是","否")</f>
        <v>否</v>
      </c>
      <c r="L3805" s="8">
        <f t="shared" si="415"/>
        <v>0</v>
      </c>
      <c r="M3805" s="8">
        <f t="shared" si="416"/>
        <v>0</v>
      </c>
      <c r="N3805" s="8">
        <f t="shared" si="417"/>
        <v>0</v>
      </c>
      <c r="O3805" s="8">
        <f t="shared" si="418"/>
        <v>0</v>
      </c>
      <c r="P3805" s="8">
        <f>IF(K3805&lt;&gt;"是",0,IF(税费设置!$B$6="是",E3805/(1+税费设置!$B$10),E3805))</f>
        <v>0</v>
      </c>
      <c r="Q3805" s="8">
        <f>IF(K3805&lt;&gt;"是",0,P3805*税费设置!$B$8)</f>
        <v>0</v>
      </c>
      <c r="R3805" s="8">
        <f>IF(K3805&lt;&gt;"是",0,P3805*税费设置!$B$9)</f>
        <v>0</v>
      </c>
      <c r="S3805" s="8">
        <f t="shared" si="419"/>
        <v>0</v>
      </c>
    </row>
    <row r="3806" spans="1:19" ht="13.9">
      <c r="A3806" s="6" t="str">
        <f>IF(总支出!A3806="","",总支出!A3806)</f>
        <v/>
      </c>
      <c r="B3806" s="7" t="str">
        <f>IF(总支出!B3806="","",总支出!B3806)</f>
        <v/>
      </c>
      <c r="C3806" s="6" t="str">
        <f t="shared" si="413"/>
        <v/>
      </c>
      <c r="D3806" s="6" t="str">
        <f>IF(总支出!C3806="","",总支出!C3806)</f>
        <v/>
      </c>
      <c r="E3806" s="8" t="str">
        <f>IF(总支出!D3806="","",总支出!D3806)</f>
        <v/>
      </c>
      <c r="F3806" s="6" t="str">
        <f>IF(总支出!E3806="","",总支出!E3806)</f>
        <v/>
      </c>
      <c r="G3806" s="6" t="str">
        <f>IF(总支出!H3806="","",总支出!H3806)</f>
        <v/>
      </c>
      <c r="H3806" s="6" t="str">
        <f>IF(总支出!I3806="","自动",总支出!I3806)</f>
        <v>自动</v>
      </c>
      <c r="I3806" s="6" t="str">
        <f>IF(F3806="","",IFERROR(VLOOKUP(F3806,税费设置!$A$15:$B$27,2,FALSE),"含税不明"))</f>
        <v/>
      </c>
      <c r="J3806" s="6" t="str">
        <f t="shared" si="414"/>
        <v/>
      </c>
      <c r="K3806" s="6" t="str">
        <f>IF(AND(税费设置!$B$5="是",G3806="个人支出",J3806="应税"),"是","否")</f>
        <v>否</v>
      </c>
      <c r="L3806" s="8">
        <f t="shared" si="415"/>
        <v>0</v>
      </c>
      <c r="M3806" s="8">
        <f t="shared" si="416"/>
        <v>0</v>
      </c>
      <c r="N3806" s="8">
        <f t="shared" si="417"/>
        <v>0</v>
      </c>
      <c r="O3806" s="8">
        <f t="shared" si="418"/>
        <v>0</v>
      </c>
      <c r="P3806" s="8">
        <f>IF(K3806&lt;&gt;"是",0,IF(税费设置!$B$6="是",E3806/(1+税费设置!$B$10),E3806))</f>
        <v>0</v>
      </c>
      <c r="Q3806" s="8">
        <f>IF(K3806&lt;&gt;"是",0,P3806*税费设置!$B$8)</f>
        <v>0</v>
      </c>
      <c r="R3806" s="8">
        <f>IF(K3806&lt;&gt;"是",0,P3806*税费设置!$B$9)</f>
        <v>0</v>
      </c>
      <c r="S3806" s="8">
        <f t="shared" si="419"/>
        <v>0</v>
      </c>
    </row>
    <row r="3807" spans="1:19" ht="13.9">
      <c r="A3807" s="6" t="str">
        <f>IF(总支出!A3807="","",总支出!A3807)</f>
        <v/>
      </c>
      <c r="B3807" s="7" t="str">
        <f>IF(总支出!B3807="","",总支出!B3807)</f>
        <v/>
      </c>
      <c r="C3807" s="6" t="str">
        <f t="shared" si="413"/>
        <v/>
      </c>
      <c r="D3807" s="6" t="str">
        <f>IF(总支出!C3807="","",总支出!C3807)</f>
        <v/>
      </c>
      <c r="E3807" s="8" t="str">
        <f>IF(总支出!D3807="","",总支出!D3807)</f>
        <v/>
      </c>
      <c r="F3807" s="6" t="str">
        <f>IF(总支出!E3807="","",总支出!E3807)</f>
        <v/>
      </c>
      <c r="G3807" s="6" t="str">
        <f>IF(总支出!H3807="","",总支出!H3807)</f>
        <v/>
      </c>
      <c r="H3807" s="6" t="str">
        <f>IF(总支出!I3807="","自动",总支出!I3807)</f>
        <v>自动</v>
      </c>
      <c r="I3807" s="6" t="str">
        <f>IF(F3807="","",IFERROR(VLOOKUP(F3807,税费设置!$A$15:$B$27,2,FALSE),"含税不明"))</f>
        <v/>
      </c>
      <c r="J3807" s="6" t="str">
        <f t="shared" si="414"/>
        <v/>
      </c>
      <c r="K3807" s="6" t="str">
        <f>IF(AND(税费设置!$B$5="是",G3807="个人支出",J3807="应税"),"是","否")</f>
        <v>否</v>
      </c>
      <c r="L3807" s="8">
        <f t="shared" si="415"/>
        <v>0</v>
      </c>
      <c r="M3807" s="8">
        <f t="shared" si="416"/>
        <v>0</v>
      </c>
      <c r="N3807" s="8">
        <f t="shared" si="417"/>
        <v>0</v>
      </c>
      <c r="O3807" s="8">
        <f t="shared" si="418"/>
        <v>0</v>
      </c>
      <c r="P3807" s="8">
        <f>IF(K3807&lt;&gt;"是",0,IF(税费设置!$B$6="是",E3807/(1+税费设置!$B$10),E3807))</f>
        <v>0</v>
      </c>
      <c r="Q3807" s="8">
        <f>IF(K3807&lt;&gt;"是",0,P3807*税费设置!$B$8)</f>
        <v>0</v>
      </c>
      <c r="R3807" s="8">
        <f>IF(K3807&lt;&gt;"是",0,P3807*税费设置!$B$9)</f>
        <v>0</v>
      </c>
      <c r="S3807" s="8">
        <f t="shared" si="419"/>
        <v>0</v>
      </c>
    </row>
    <row r="3808" spans="1:19" ht="13.9">
      <c r="A3808" s="6" t="str">
        <f>IF(总支出!A3808="","",总支出!A3808)</f>
        <v/>
      </c>
      <c r="B3808" s="7" t="str">
        <f>IF(总支出!B3808="","",总支出!B3808)</f>
        <v/>
      </c>
      <c r="C3808" s="6" t="str">
        <f t="shared" si="413"/>
        <v/>
      </c>
      <c r="D3808" s="6" t="str">
        <f>IF(总支出!C3808="","",总支出!C3808)</f>
        <v/>
      </c>
      <c r="E3808" s="8" t="str">
        <f>IF(总支出!D3808="","",总支出!D3808)</f>
        <v/>
      </c>
      <c r="F3808" s="6" t="str">
        <f>IF(总支出!E3808="","",总支出!E3808)</f>
        <v/>
      </c>
      <c r="G3808" s="6" t="str">
        <f>IF(总支出!H3808="","",总支出!H3808)</f>
        <v/>
      </c>
      <c r="H3808" s="6" t="str">
        <f>IF(总支出!I3808="","自动",总支出!I3808)</f>
        <v>自动</v>
      </c>
      <c r="I3808" s="6" t="str">
        <f>IF(F3808="","",IFERROR(VLOOKUP(F3808,税费设置!$A$15:$B$27,2,FALSE),"含税不明"))</f>
        <v/>
      </c>
      <c r="J3808" s="6" t="str">
        <f t="shared" si="414"/>
        <v/>
      </c>
      <c r="K3808" s="6" t="str">
        <f>IF(AND(税费设置!$B$5="是",G3808="个人支出",J3808="应税"),"是","否")</f>
        <v>否</v>
      </c>
      <c r="L3808" s="8">
        <f t="shared" si="415"/>
        <v>0</v>
      </c>
      <c r="M3808" s="8">
        <f t="shared" si="416"/>
        <v>0</v>
      </c>
      <c r="N3808" s="8">
        <f t="shared" si="417"/>
        <v>0</v>
      </c>
      <c r="O3808" s="8">
        <f t="shared" si="418"/>
        <v>0</v>
      </c>
      <c r="P3808" s="8">
        <f>IF(K3808&lt;&gt;"是",0,IF(税费设置!$B$6="是",E3808/(1+税费设置!$B$10),E3808))</f>
        <v>0</v>
      </c>
      <c r="Q3808" s="8">
        <f>IF(K3808&lt;&gt;"是",0,P3808*税费设置!$B$8)</f>
        <v>0</v>
      </c>
      <c r="R3808" s="8">
        <f>IF(K3808&lt;&gt;"是",0,P3808*税费设置!$B$9)</f>
        <v>0</v>
      </c>
      <c r="S3808" s="8">
        <f t="shared" si="419"/>
        <v>0</v>
      </c>
    </row>
    <row r="3809" spans="1:19" ht="13.9">
      <c r="A3809" s="6" t="str">
        <f>IF(总支出!A3809="","",总支出!A3809)</f>
        <v/>
      </c>
      <c r="B3809" s="7" t="str">
        <f>IF(总支出!B3809="","",总支出!B3809)</f>
        <v/>
      </c>
      <c r="C3809" s="6" t="str">
        <f t="shared" si="413"/>
        <v/>
      </c>
      <c r="D3809" s="6" t="str">
        <f>IF(总支出!C3809="","",总支出!C3809)</f>
        <v/>
      </c>
      <c r="E3809" s="8" t="str">
        <f>IF(总支出!D3809="","",总支出!D3809)</f>
        <v/>
      </c>
      <c r="F3809" s="6" t="str">
        <f>IF(总支出!E3809="","",总支出!E3809)</f>
        <v/>
      </c>
      <c r="G3809" s="6" t="str">
        <f>IF(总支出!H3809="","",总支出!H3809)</f>
        <v/>
      </c>
      <c r="H3809" s="6" t="str">
        <f>IF(总支出!I3809="","自动",总支出!I3809)</f>
        <v>自动</v>
      </c>
      <c r="I3809" s="6" t="str">
        <f>IF(F3809="","",IFERROR(VLOOKUP(F3809,税费设置!$A$15:$B$27,2,FALSE),"含税不明"))</f>
        <v/>
      </c>
      <c r="J3809" s="6" t="str">
        <f t="shared" si="414"/>
        <v/>
      </c>
      <c r="K3809" s="6" t="str">
        <f>IF(AND(税费设置!$B$5="是",G3809="个人支出",J3809="应税"),"是","否")</f>
        <v>否</v>
      </c>
      <c r="L3809" s="8">
        <f t="shared" si="415"/>
        <v>0</v>
      </c>
      <c r="M3809" s="8">
        <f t="shared" si="416"/>
        <v>0</v>
      </c>
      <c r="N3809" s="8">
        <f t="shared" si="417"/>
        <v>0</v>
      </c>
      <c r="O3809" s="8">
        <f t="shared" si="418"/>
        <v>0</v>
      </c>
      <c r="P3809" s="8">
        <f>IF(K3809&lt;&gt;"是",0,IF(税费设置!$B$6="是",E3809/(1+税费设置!$B$10),E3809))</f>
        <v>0</v>
      </c>
      <c r="Q3809" s="8">
        <f>IF(K3809&lt;&gt;"是",0,P3809*税费设置!$B$8)</f>
        <v>0</v>
      </c>
      <c r="R3809" s="8">
        <f>IF(K3809&lt;&gt;"是",0,P3809*税费设置!$B$9)</f>
        <v>0</v>
      </c>
      <c r="S3809" s="8">
        <f t="shared" si="419"/>
        <v>0</v>
      </c>
    </row>
    <row r="3810" spans="1:19" ht="13.9">
      <c r="A3810" s="6" t="str">
        <f>IF(总支出!A3810="","",总支出!A3810)</f>
        <v/>
      </c>
      <c r="B3810" s="7" t="str">
        <f>IF(总支出!B3810="","",总支出!B3810)</f>
        <v/>
      </c>
      <c r="C3810" s="6" t="str">
        <f t="shared" si="413"/>
        <v/>
      </c>
      <c r="D3810" s="6" t="str">
        <f>IF(总支出!C3810="","",总支出!C3810)</f>
        <v/>
      </c>
      <c r="E3810" s="8" t="str">
        <f>IF(总支出!D3810="","",总支出!D3810)</f>
        <v/>
      </c>
      <c r="F3810" s="6" t="str">
        <f>IF(总支出!E3810="","",总支出!E3810)</f>
        <v/>
      </c>
      <c r="G3810" s="6" t="str">
        <f>IF(总支出!H3810="","",总支出!H3810)</f>
        <v/>
      </c>
      <c r="H3810" s="6" t="str">
        <f>IF(总支出!I3810="","自动",总支出!I3810)</f>
        <v>自动</v>
      </c>
      <c r="I3810" s="6" t="str">
        <f>IF(F3810="","",IFERROR(VLOOKUP(F3810,税费设置!$A$15:$B$27,2,FALSE),"含税不明"))</f>
        <v/>
      </c>
      <c r="J3810" s="6" t="str">
        <f t="shared" si="414"/>
        <v/>
      </c>
      <c r="K3810" s="6" t="str">
        <f>IF(AND(税费设置!$B$5="是",G3810="个人支出",J3810="应税"),"是","否")</f>
        <v>否</v>
      </c>
      <c r="L3810" s="8">
        <f t="shared" si="415"/>
        <v>0</v>
      </c>
      <c r="M3810" s="8">
        <f t="shared" si="416"/>
        <v>0</v>
      </c>
      <c r="N3810" s="8">
        <f t="shared" si="417"/>
        <v>0</v>
      </c>
      <c r="O3810" s="8">
        <f t="shared" si="418"/>
        <v>0</v>
      </c>
      <c r="P3810" s="8">
        <f>IF(K3810&lt;&gt;"是",0,IF(税费设置!$B$6="是",E3810/(1+税费设置!$B$10),E3810))</f>
        <v>0</v>
      </c>
      <c r="Q3810" s="8">
        <f>IF(K3810&lt;&gt;"是",0,P3810*税费设置!$B$8)</f>
        <v>0</v>
      </c>
      <c r="R3810" s="8">
        <f>IF(K3810&lt;&gt;"是",0,P3810*税费设置!$B$9)</f>
        <v>0</v>
      </c>
      <c r="S3810" s="8">
        <f t="shared" si="419"/>
        <v>0</v>
      </c>
    </row>
    <row r="3811" spans="1:19" ht="13.9">
      <c r="A3811" s="6" t="str">
        <f>IF(总支出!A3811="","",总支出!A3811)</f>
        <v/>
      </c>
      <c r="B3811" s="7" t="str">
        <f>IF(总支出!B3811="","",总支出!B3811)</f>
        <v/>
      </c>
      <c r="C3811" s="6" t="str">
        <f t="shared" si="413"/>
        <v/>
      </c>
      <c r="D3811" s="6" t="str">
        <f>IF(总支出!C3811="","",总支出!C3811)</f>
        <v/>
      </c>
      <c r="E3811" s="8" t="str">
        <f>IF(总支出!D3811="","",总支出!D3811)</f>
        <v/>
      </c>
      <c r="F3811" s="6" t="str">
        <f>IF(总支出!E3811="","",总支出!E3811)</f>
        <v/>
      </c>
      <c r="G3811" s="6" t="str">
        <f>IF(总支出!H3811="","",总支出!H3811)</f>
        <v/>
      </c>
      <c r="H3811" s="6" t="str">
        <f>IF(总支出!I3811="","自动",总支出!I3811)</f>
        <v>自动</v>
      </c>
      <c r="I3811" s="6" t="str">
        <f>IF(F3811="","",IFERROR(VLOOKUP(F3811,税费设置!$A$15:$B$27,2,FALSE),"含税不明"))</f>
        <v/>
      </c>
      <c r="J3811" s="6" t="str">
        <f t="shared" si="414"/>
        <v/>
      </c>
      <c r="K3811" s="6" t="str">
        <f>IF(AND(税费设置!$B$5="是",G3811="个人支出",J3811="应税"),"是","否")</f>
        <v>否</v>
      </c>
      <c r="L3811" s="8">
        <f t="shared" si="415"/>
        <v>0</v>
      </c>
      <c r="M3811" s="8">
        <f t="shared" si="416"/>
        <v>0</v>
      </c>
      <c r="N3811" s="8">
        <f t="shared" si="417"/>
        <v>0</v>
      </c>
      <c r="O3811" s="8">
        <f t="shared" si="418"/>
        <v>0</v>
      </c>
      <c r="P3811" s="8">
        <f>IF(K3811&lt;&gt;"是",0,IF(税费设置!$B$6="是",E3811/(1+税费设置!$B$10),E3811))</f>
        <v>0</v>
      </c>
      <c r="Q3811" s="8">
        <f>IF(K3811&lt;&gt;"是",0,P3811*税费设置!$B$8)</f>
        <v>0</v>
      </c>
      <c r="R3811" s="8">
        <f>IF(K3811&lt;&gt;"是",0,P3811*税费设置!$B$9)</f>
        <v>0</v>
      </c>
      <c r="S3811" s="8">
        <f t="shared" si="419"/>
        <v>0</v>
      </c>
    </row>
    <row r="3812" spans="1:19" ht="13.9">
      <c r="A3812" s="6" t="str">
        <f>IF(总支出!A3812="","",总支出!A3812)</f>
        <v/>
      </c>
      <c r="B3812" s="7" t="str">
        <f>IF(总支出!B3812="","",总支出!B3812)</f>
        <v/>
      </c>
      <c r="C3812" s="6" t="str">
        <f t="shared" si="413"/>
        <v/>
      </c>
      <c r="D3812" s="6" t="str">
        <f>IF(总支出!C3812="","",总支出!C3812)</f>
        <v/>
      </c>
      <c r="E3812" s="8" t="str">
        <f>IF(总支出!D3812="","",总支出!D3812)</f>
        <v/>
      </c>
      <c r="F3812" s="6" t="str">
        <f>IF(总支出!E3812="","",总支出!E3812)</f>
        <v/>
      </c>
      <c r="G3812" s="6" t="str">
        <f>IF(总支出!H3812="","",总支出!H3812)</f>
        <v/>
      </c>
      <c r="H3812" s="6" t="str">
        <f>IF(总支出!I3812="","自动",总支出!I3812)</f>
        <v>自动</v>
      </c>
      <c r="I3812" s="6" t="str">
        <f>IF(F3812="","",IFERROR(VLOOKUP(F3812,税费设置!$A$15:$B$27,2,FALSE),"含税不明"))</f>
        <v/>
      </c>
      <c r="J3812" s="6" t="str">
        <f t="shared" si="414"/>
        <v/>
      </c>
      <c r="K3812" s="6" t="str">
        <f>IF(AND(税费设置!$B$5="是",G3812="个人支出",J3812="应税"),"是","否")</f>
        <v>否</v>
      </c>
      <c r="L3812" s="8">
        <f t="shared" si="415"/>
        <v>0</v>
      </c>
      <c r="M3812" s="8">
        <f t="shared" si="416"/>
        <v>0</v>
      </c>
      <c r="N3812" s="8">
        <f t="shared" si="417"/>
        <v>0</v>
      </c>
      <c r="O3812" s="8">
        <f t="shared" si="418"/>
        <v>0</v>
      </c>
      <c r="P3812" s="8">
        <f>IF(K3812&lt;&gt;"是",0,IF(税费设置!$B$6="是",E3812/(1+税费设置!$B$10),E3812))</f>
        <v>0</v>
      </c>
      <c r="Q3812" s="8">
        <f>IF(K3812&lt;&gt;"是",0,P3812*税费设置!$B$8)</f>
        <v>0</v>
      </c>
      <c r="R3812" s="8">
        <f>IF(K3812&lt;&gt;"是",0,P3812*税费设置!$B$9)</f>
        <v>0</v>
      </c>
      <c r="S3812" s="8">
        <f t="shared" si="419"/>
        <v>0</v>
      </c>
    </row>
    <row r="3813" spans="1:19" ht="13.9">
      <c r="A3813" s="6" t="str">
        <f>IF(总支出!A3813="","",总支出!A3813)</f>
        <v/>
      </c>
      <c r="B3813" s="7" t="str">
        <f>IF(总支出!B3813="","",总支出!B3813)</f>
        <v/>
      </c>
      <c r="C3813" s="6" t="str">
        <f t="shared" si="413"/>
        <v/>
      </c>
      <c r="D3813" s="6" t="str">
        <f>IF(总支出!C3813="","",总支出!C3813)</f>
        <v/>
      </c>
      <c r="E3813" s="8" t="str">
        <f>IF(总支出!D3813="","",总支出!D3813)</f>
        <v/>
      </c>
      <c r="F3813" s="6" t="str">
        <f>IF(总支出!E3813="","",总支出!E3813)</f>
        <v/>
      </c>
      <c r="G3813" s="6" t="str">
        <f>IF(总支出!H3813="","",总支出!H3813)</f>
        <v/>
      </c>
      <c r="H3813" s="6" t="str">
        <f>IF(总支出!I3813="","自动",总支出!I3813)</f>
        <v>自动</v>
      </c>
      <c r="I3813" s="6" t="str">
        <f>IF(F3813="","",IFERROR(VLOOKUP(F3813,税费设置!$A$15:$B$27,2,FALSE),"含税不明"))</f>
        <v/>
      </c>
      <c r="J3813" s="6" t="str">
        <f t="shared" si="414"/>
        <v/>
      </c>
      <c r="K3813" s="6" t="str">
        <f>IF(AND(税费设置!$B$5="是",G3813="个人支出",J3813="应税"),"是","否")</f>
        <v>否</v>
      </c>
      <c r="L3813" s="8">
        <f t="shared" si="415"/>
        <v>0</v>
      </c>
      <c r="M3813" s="8">
        <f t="shared" si="416"/>
        <v>0</v>
      </c>
      <c r="N3813" s="8">
        <f t="shared" si="417"/>
        <v>0</v>
      </c>
      <c r="O3813" s="8">
        <f t="shared" si="418"/>
        <v>0</v>
      </c>
      <c r="P3813" s="8">
        <f>IF(K3813&lt;&gt;"是",0,IF(税费设置!$B$6="是",E3813/(1+税费设置!$B$10),E3813))</f>
        <v>0</v>
      </c>
      <c r="Q3813" s="8">
        <f>IF(K3813&lt;&gt;"是",0,P3813*税费设置!$B$8)</f>
        <v>0</v>
      </c>
      <c r="R3813" s="8">
        <f>IF(K3813&lt;&gt;"是",0,P3813*税费设置!$B$9)</f>
        <v>0</v>
      </c>
      <c r="S3813" s="8">
        <f t="shared" si="419"/>
        <v>0</v>
      </c>
    </row>
    <row r="3814" spans="1:19" ht="13.9">
      <c r="A3814" s="6" t="str">
        <f>IF(总支出!A3814="","",总支出!A3814)</f>
        <v/>
      </c>
      <c r="B3814" s="7" t="str">
        <f>IF(总支出!B3814="","",总支出!B3814)</f>
        <v/>
      </c>
      <c r="C3814" s="6" t="str">
        <f t="shared" si="413"/>
        <v/>
      </c>
      <c r="D3814" s="6" t="str">
        <f>IF(总支出!C3814="","",总支出!C3814)</f>
        <v/>
      </c>
      <c r="E3814" s="8" t="str">
        <f>IF(总支出!D3814="","",总支出!D3814)</f>
        <v/>
      </c>
      <c r="F3814" s="6" t="str">
        <f>IF(总支出!E3814="","",总支出!E3814)</f>
        <v/>
      </c>
      <c r="G3814" s="6" t="str">
        <f>IF(总支出!H3814="","",总支出!H3814)</f>
        <v/>
      </c>
      <c r="H3814" s="6" t="str">
        <f>IF(总支出!I3814="","自动",总支出!I3814)</f>
        <v>自动</v>
      </c>
      <c r="I3814" s="6" t="str">
        <f>IF(F3814="","",IFERROR(VLOOKUP(F3814,税费设置!$A$15:$B$27,2,FALSE),"含税不明"))</f>
        <v/>
      </c>
      <c r="J3814" s="6" t="str">
        <f t="shared" si="414"/>
        <v/>
      </c>
      <c r="K3814" s="6" t="str">
        <f>IF(AND(税费设置!$B$5="是",G3814="个人支出",J3814="应税"),"是","否")</f>
        <v>否</v>
      </c>
      <c r="L3814" s="8">
        <f t="shared" si="415"/>
        <v>0</v>
      </c>
      <c r="M3814" s="8">
        <f t="shared" si="416"/>
        <v>0</v>
      </c>
      <c r="N3814" s="8">
        <f t="shared" si="417"/>
        <v>0</v>
      </c>
      <c r="O3814" s="8">
        <f t="shared" si="418"/>
        <v>0</v>
      </c>
      <c r="P3814" s="8">
        <f>IF(K3814&lt;&gt;"是",0,IF(税费设置!$B$6="是",E3814/(1+税费设置!$B$10),E3814))</f>
        <v>0</v>
      </c>
      <c r="Q3814" s="8">
        <f>IF(K3814&lt;&gt;"是",0,P3814*税费设置!$B$8)</f>
        <v>0</v>
      </c>
      <c r="R3814" s="8">
        <f>IF(K3814&lt;&gt;"是",0,P3814*税费设置!$B$9)</f>
        <v>0</v>
      </c>
      <c r="S3814" s="8">
        <f t="shared" si="419"/>
        <v>0</v>
      </c>
    </row>
    <row r="3815" spans="1:19" ht="13.9">
      <c r="A3815" s="6" t="str">
        <f>IF(总支出!A3815="","",总支出!A3815)</f>
        <v/>
      </c>
      <c r="B3815" s="7" t="str">
        <f>IF(总支出!B3815="","",总支出!B3815)</f>
        <v/>
      </c>
      <c r="C3815" s="6" t="str">
        <f t="shared" si="413"/>
        <v/>
      </c>
      <c r="D3815" s="6" t="str">
        <f>IF(总支出!C3815="","",总支出!C3815)</f>
        <v/>
      </c>
      <c r="E3815" s="8" t="str">
        <f>IF(总支出!D3815="","",总支出!D3815)</f>
        <v/>
      </c>
      <c r="F3815" s="6" t="str">
        <f>IF(总支出!E3815="","",总支出!E3815)</f>
        <v/>
      </c>
      <c r="G3815" s="6" t="str">
        <f>IF(总支出!H3815="","",总支出!H3815)</f>
        <v/>
      </c>
      <c r="H3815" s="6" t="str">
        <f>IF(总支出!I3815="","自动",总支出!I3815)</f>
        <v>自动</v>
      </c>
      <c r="I3815" s="6" t="str">
        <f>IF(F3815="","",IFERROR(VLOOKUP(F3815,税费设置!$A$15:$B$27,2,FALSE),"含税不明"))</f>
        <v/>
      </c>
      <c r="J3815" s="6" t="str">
        <f t="shared" si="414"/>
        <v/>
      </c>
      <c r="K3815" s="6" t="str">
        <f>IF(AND(税费设置!$B$5="是",G3815="个人支出",J3815="应税"),"是","否")</f>
        <v>否</v>
      </c>
      <c r="L3815" s="8">
        <f t="shared" si="415"/>
        <v>0</v>
      </c>
      <c r="M3815" s="8">
        <f t="shared" si="416"/>
        <v>0</v>
      </c>
      <c r="N3815" s="8">
        <f t="shared" si="417"/>
        <v>0</v>
      </c>
      <c r="O3815" s="8">
        <f t="shared" si="418"/>
        <v>0</v>
      </c>
      <c r="P3815" s="8">
        <f>IF(K3815&lt;&gt;"是",0,IF(税费设置!$B$6="是",E3815/(1+税费设置!$B$10),E3815))</f>
        <v>0</v>
      </c>
      <c r="Q3815" s="8">
        <f>IF(K3815&lt;&gt;"是",0,P3815*税费设置!$B$8)</f>
        <v>0</v>
      </c>
      <c r="R3815" s="8">
        <f>IF(K3815&lt;&gt;"是",0,P3815*税费设置!$B$9)</f>
        <v>0</v>
      </c>
      <c r="S3815" s="8">
        <f t="shared" si="419"/>
        <v>0</v>
      </c>
    </row>
    <row r="3816" spans="1:19" ht="13.9">
      <c r="A3816" s="6" t="str">
        <f>IF(总支出!A3816="","",总支出!A3816)</f>
        <v/>
      </c>
      <c r="B3816" s="7" t="str">
        <f>IF(总支出!B3816="","",总支出!B3816)</f>
        <v/>
      </c>
      <c r="C3816" s="6" t="str">
        <f t="shared" si="413"/>
        <v/>
      </c>
      <c r="D3816" s="6" t="str">
        <f>IF(总支出!C3816="","",总支出!C3816)</f>
        <v/>
      </c>
      <c r="E3816" s="8" t="str">
        <f>IF(总支出!D3816="","",总支出!D3816)</f>
        <v/>
      </c>
      <c r="F3816" s="6" t="str">
        <f>IF(总支出!E3816="","",总支出!E3816)</f>
        <v/>
      </c>
      <c r="G3816" s="6" t="str">
        <f>IF(总支出!H3816="","",总支出!H3816)</f>
        <v/>
      </c>
      <c r="H3816" s="6" t="str">
        <f>IF(总支出!I3816="","自动",总支出!I3816)</f>
        <v>自动</v>
      </c>
      <c r="I3816" s="6" t="str">
        <f>IF(F3816="","",IFERROR(VLOOKUP(F3816,税费设置!$A$15:$B$27,2,FALSE),"含税不明"))</f>
        <v/>
      </c>
      <c r="J3816" s="6" t="str">
        <f t="shared" si="414"/>
        <v/>
      </c>
      <c r="K3816" s="6" t="str">
        <f>IF(AND(税费设置!$B$5="是",G3816="个人支出",J3816="应税"),"是","否")</f>
        <v>否</v>
      </c>
      <c r="L3816" s="8">
        <f t="shared" si="415"/>
        <v>0</v>
      </c>
      <c r="M3816" s="8">
        <f t="shared" si="416"/>
        <v>0</v>
      </c>
      <c r="N3816" s="8">
        <f t="shared" si="417"/>
        <v>0</v>
      </c>
      <c r="O3816" s="8">
        <f t="shared" si="418"/>
        <v>0</v>
      </c>
      <c r="P3816" s="8">
        <f>IF(K3816&lt;&gt;"是",0,IF(税费设置!$B$6="是",E3816/(1+税费设置!$B$10),E3816))</f>
        <v>0</v>
      </c>
      <c r="Q3816" s="8">
        <f>IF(K3816&lt;&gt;"是",0,P3816*税费设置!$B$8)</f>
        <v>0</v>
      </c>
      <c r="R3816" s="8">
        <f>IF(K3816&lt;&gt;"是",0,P3816*税费设置!$B$9)</f>
        <v>0</v>
      </c>
      <c r="S3816" s="8">
        <f t="shared" si="419"/>
        <v>0</v>
      </c>
    </row>
    <row r="3817" spans="1:19" ht="13.9">
      <c r="A3817" s="6" t="str">
        <f>IF(总支出!A3817="","",总支出!A3817)</f>
        <v/>
      </c>
      <c r="B3817" s="7" t="str">
        <f>IF(总支出!B3817="","",总支出!B3817)</f>
        <v/>
      </c>
      <c r="C3817" s="6" t="str">
        <f t="shared" si="413"/>
        <v/>
      </c>
      <c r="D3817" s="6" t="str">
        <f>IF(总支出!C3817="","",总支出!C3817)</f>
        <v/>
      </c>
      <c r="E3817" s="8" t="str">
        <f>IF(总支出!D3817="","",总支出!D3817)</f>
        <v/>
      </c>
      <c r="F3817" s="6" t="str">
        <f>IF(总支出!E3817="","",总支出!E3817)</f>
        <v/>
      </c>
      <c r="G3817" s="6" t="str">
        <f>IF(总支出!H3817="","",总支出!H3817)</f>
        <v/>
      </c>
      <c r="H3817" s="6" t="str">
        <f>IF(总支出!I3817="","自动",总支出!I3817)</f>
        <v>自动</v>
      </c>
      <c r="I3817" s="6" t="str">
        <f>IF(F3817="","",IFERROR(VLOOKUP(F3817,税费设置!$A$15:$B$27,2,FALSE),"含税不明"))</f>
        <v/>
      </c>
      <c r="J3817" s="6" t="str">
        <f t="shared" si="414"/>
        <v/>
      </c>
      <c r="K3817" s="6" t="str">
        <f>IF(AND(税费设置!$B$5="是",G3817="个人支出",J3817="应税"),"是","否")</f>
        <v>否</v>
      </c>
      <c r="L3817" s="8">
        <f t="shared" si="415"/>
        <v>0</v>
      </c>
      <c r="M3817" s="8">
        <f t="shared" si="416"/>
        <v>0</v>
      </c>
      <c r="N3817" s="8">
        <f t="shared" si="417"/>
        <v>0</v>
      </c>
      <c r="O3817" s="8">
        <f t="shared" si="418"/>
        <v>0</v>
      </c>
      <c r="P3817" s="8">
        <f>IF(K3817&lt;&gt;"是",0,IF(税费设置!$B$6="是",E3817/(1+税费设置!$B$10),E3817))</f>
        <v>0</v>
      </c>
      <c r="Q3817" s="8">
        <f>IF(K3817&lt;&gt;"是",0,P3817*税费设置!$B$8)</f>
        <v>0</v>
      </c>
      <c r="R3817" s="8">
        <f>IF(K3817&lt;&gt;"是",0,P3817*税费设置!$B$9)</f>
        <v>0</v>
      </c>
      <c r="S3817" s="8">
        <f t="shared" si="419"/>
        <v>0</v>
      </c>
    </row>
    <row r="3818" spans="1:19" ht="13.9">
      <c r="A3818" s="6" t="str">
        <f>IF(总支出!A3818="","",总支出!A3818)</f>
        <v/>
      </c>
      <c r="B3818" s="7" t="str">
        <f>IF(总支出!B3818="","",总支出!B3818)</f>
        <v/>
      </c>
      <c r="C3818" s="6" t="str">
        <f t="shared" si="413"/>
        <v/>
      </c>
      <c r="D3818" s="6" t="str">
        <f>IF(总支出!C3818="","",总支出!C3818)</f>
        <v/>
      </c>
      <c r="E3818" s="8" t="str">
        <f>IF(总支出!D3818="","",总支出!D3818)</f>
        <v/>
      </c>
      <c r="F3818" s="6" t="str">
        <f>IF(总支出!E3818="","",总支出!E3818)</f>
        <v/>
      </c>
      <c r="G3818" s="6" t="str">
        <f>IF(总支出!H3818="","",总支出!H3818)</f>
        <v/>
      </c>
      <c r="H3818" s="6" t="str">
        <f>IF(总支出!I3818="","自动",总支出!I3818)</f>
        <v>自动</v>
      </c>
      <c r="I3818" s="6" t="str">
        <f>IF(F3818="","",IFERROR(VLOOKUP(F3818,税费设置!$A$15:$B$27,2,FALSE),"含税不明"))</f>
        <v/>
      </c>
      <c r="J3818" s="6" t="str">
        <f t="shared" si="414"/>
        <v/>
      </c>
      <c r="K3818" s="6" t="str">
        <f>IF(AND(税费设置!$B$5="是",G3818="个人支出",J3818="应税"),"是","否")</f>
        <v>否</v>
      </c>
      <c r="L3818" s="8">
        <f t="shared" si="415"/>
        <v>0</v>
      </c>
      <c r="M3818" s="8">
        <f t="shared" si="416"/>
        <v>0</v>
      </c>
      <c r="N3818" s="8">
        <f t="shared" si="417"/>
        <v>0</v>
      </c>
      <c r="O3818" s="8">
        <f t="shared" si="418"/>
        <v>0</v>
      </c>
      <c r="P3818" s="8">
        <f>IF(K3818&lt;&gt;"是",0,IF(税费设置!$B$6="是",E3818/(1+税费设置!$B$10),E3818))</f>
        <v>0</v>
      </c>
      <c r="Q3818" s="8">
        <f>IF(K3818&lt;&gt;"是",0,P3818*税费设置!$B$8)</f>
        <v>0</v>
      </c>
      <c r="R3818" s="8">
        <f>IF(K3818&lt;&gt;"是",0,P3818*税费设置!$B$9)</f>
        <v>0</v>
      </c>
      <c r="S3818" s="8">
        <f t="shared" si="419"/>
        <v>0</v>
      </c>
    </row>
    <row r="3819" spans="1:19" ht="13.9">
      <c r="A3819" s="6" t="str">
        <f>IF(总支出!A3819="","",总支出!A3819)</f>
        <v/>
      </c>
      <c r="B3819" s="7" t="str">
        <f>IF(总支出!B3819="","",总支出!B3819)</f>
        <v/>
      </c>
      <c r="C3819" s="6" t="str">
        <f t="shared" si="413"/>
        <v/>
      </c>
      <c r="D3819" s="6" t="str">
        <f>IF(总支出!C3819="","",总支出!C3819)</f>
        <v/>
      </c>
      <c r="E3819" s="8" t="str">
        <f>IF(总支出!D3819="","",总支出!D3819)</f>
        <v/>
      </c>
      <c r="F3819" s="6" t="str">
        <f>IF(总支出!E3819="","",总支出!E3819)</f>
        <v/>
      </c>
      <c r="G3819" s="6" t="str">
        <f>IF(总支出!H3819="","",总支出!H3819)</f>
        <v/>
      </c>
      <c r="H3819" s="6" t="str">
        <f>IF(总支出!I3819="","自动",总支出!I3819)</f>
        <v>自动</v>
      </c>
      <c r="I3819" s="6" t="str">
        <f>IF(F3819="","",IFERROR(VLOOKUP(F3819,税费设置!$A$15:$B$27,2,FALSE),"含税不明"))</f>
        <v/>
      </c>
      <c r="J3819" s="6" t="str">
        <f t="shared" si="414"/>
        <v/>
      </c>
      <c r="K3819" s="6" t="str">
        <f>IF(AND(税费设置!$B$5="是",G3819="个人支出",J3819="应税"),"是","否")</f>
        <v>否</v>
      </c>
      <c r="L3819" s="8">
        <f t="shared" si="415"/>
        <v>0</v>
      </c>
      <c r="M3819" s="8">
        <f t="shared" si="416"/>
        <v>0</v>
      </c>
      <c r="N3819" s="8">
        <f t="shared" si="417"/>
        <v>0</v>
      </c>
      <c r="O3819" s="8">
        <f t="shared" si="418"/>
        <v>0</v>
      </c>
      <c r="P3819" s="8">
        <f>IF(K3819&lt;&gt;"是",0,IF(税费设置!$B$6="是",E3819/(1+税费设置!$B$10),E3819))</f>
        <v>0</v>
      </c>
      <c r="Q3819" s="8">
        <f>IF(K3819&lt;&gt;"是",0,P3819*税费设置!$B$8)</f>
        <v>0</v>
      </c>
      <c r="R3819" s="8">
        <f>IF(K3819&lt;&gt;"是",0,P3819*税费设置!$B$9)</f>
        <v>0</v>
      </c>
      <c r="S3819" s="8">
        <f t="shared" si="419"/>
        <v>0</v>
      </c>
    </row>
    <row r="3820" spans="1:19" ht="13.9">
      <c r="A3820" s="6" t="str">
        <f>IF(总支出!A3820="","",总支出!A3820)</f>
        <v/>
      </c>
      <c r="B3820" s="7" t="str">
        <f>IF(总支出!B3820="","",总支出!B3820)</f>
        <v/>
      </c>
      <c r="C3820" s="6" t="str">
        <f t="shared" si="413"/>
        <v/>
      </c>
      <c r="D3820" s="6" t="str">
        <f>IF(总支出!C3820="","",总支出!C3820)</f>
        <v/>
      </c>
      <c r="E3820" s="8" t="str">
        <f>IF(总支出!D3820="","",总支出!D3820)</f>
        <v/>
      </c>
      <c r="F3820" s="6" t="str">
        <f>IF(总支出!E3820="","",总支出!E3820)</f>
        <v/>
      </c>
      <c r="G3820" s="6" t="str">
        <f>IF(总支出!H3820="","",总支出!H3820)</f>
        <v/>
      </c>
      <c r="H3820" s="6" t="str">
        <f>IF(总支出!I3820="","自动",总支出!I3820)</f>
        <v>自动</v>
      </c>
      <c r="I3820" s="6" t="str">
        <f>IF(F3820="","",IFERROR(VLOOKUP(F3820,税费设置!$A$15:$B$27,2,FALSE),"含税不明"))</f>
        <v/>
      </c>
      <c r="J3820" s="6" t="str">
        <f t="shared" si="414"/>
        <v/>
      </c>
      <c r="K3820" s="6" t="str">
        <f>IF(AND(税费设置!$B$5="是",G3820="个人支出",J3820="应税"),"是","否")</f>
        <v>否</v>
      </c>
      <c r="L3820" s="8">
        <f t="shared" si="415"/>
        <v>0</v>
      </c>
      <c r="M3820" s="8">
        <f t="shared" si="416"/>
        <v>0</v>
      </c>
      <c r="N3820" s="8">
        <f t="shared" si="417"/>
        <v>0</v>
      </c>
      <c r="O3820" s="8">
        <f t="shared" si="418"/>
        <v>0</v>
      </c>
      <c r="P3820" s="8">
        <f>IF(K3820&lt;&gt;"是",0,IF(税费设置!$B$6="是",E3820/(1+税费设置!$B$10),E3820))</f>
        <v>0</v>
      </c>
      <c r="Q3820" s="8">
        <f>IF(K3820&lt;&gt;"是",0,P3820*税费设置!$B$8)</f>
        <v>0</v>
      </c>
      <c r="R3820" s="8">
        <f>IF(K3820&lt;&gt;"是",0,P3820*税费设置!$B$9)</f>
        <v>0</v>
      </c>
      <c r="S3820" s="8">
        <f t="shared" si="419"/>
        <v>0</v>
      </c>
    </row>
    <row r="3821" spans="1:19" ht="13.9">
      <c r="A3821" s="6" t="str">
        <f>IF(总支出!A3821="","",总支出!A3821)</f>
        <v/>
      </c>
      <c r="B3821" s="7" t="str">
        <f>IF(总支出!B3821="","",总支出!B3821)</f>
        <v/>
      </c>
      <c r="C3821" s="6" t="str">
        <f t="shared" si="413"/>
        <v/>
      </c>
      <c r="D3821" s="6" t="str">
        <f>IF(总支出!C3821="","",总支出!C3821)</f>
        <v/>
      </c>
      <c r="E3821" s="8" t="str">
        <f>IF(总支出!D3821="","",总支出!D3821)</f>
        <v/>
      </c>
      <c r="F3821" s="6" t="str">
        <f>IF(总支出!E3821="","",总支出!E3821)</f>
        <v/>
      </c>
      <c r="G3821" s="6" t="str">
        <f>IF(总支出!H3821="","",总支出!H3821)</f>
        <v/>
      </c>
      <c r="H3821" s="6" t="str">
        <f>IF(总支出!I3821="","自动",总支出!I3821)</f>
        <v>自动</v>
      </c>
      <c r="I3821" s="6" t="str">
        <f>IF(F3821="","",IFERROR(VLOOKUP(F3821,税费设置!$A$15:$B$27,2,FALSE),"含税不明"))</f>
        <v/>
      </c>
      <c r="J3821" s="6" t="str">
        <f t="shared" si="414"/>
        <v/>
      </c>
      <c r="K3821" s="6" t="str">
        <f>IF(AND(税费设置!$B$5="是",G3821="个人支出",J3821="应税"),"是","否")</f>
        <v>否</v>
      </c>
      <c r="L3821" s="8">
        <f t="shared" si="415"/>
        <v>0</v>
      </c>
      <c r="M3821" s="8">
        <f t="shared" si="416"/>
        <v>0</v>
      </c>
      <c r="N3821" s="8">
        <f t="shared" si="417"/>
        <v>0</v>
      </c>
      <c r="O3821" s="8">
        <f t="shared" si="418"/>
        <v>0</v>
      </c>
      <c r="P3821" s="8">
        <f>IF(K3821&lt;&gt;"是",0,IF(税费设置!$B$6="是",E3821/(1+税费设置!$B$10),E3821))</f>
        <v>0</v>
      </c>
      <c r="Q3821" s="8">
        <f>IF(K3821&lt;&gt;"是",0,P3821*税费设置!$B$8)</f>
        <v>0</v>
      </c>
      <c r="R3821" s="8">
        <f>IF(K3821&lt;&gt;"是",0,P3821*税费设置!$B$9)</f>
        <v>0</v>
      </c>
      <c r="S3821" s="8">
        <f t="shared" si="419"/>
        <v>0</v>
      </c>
    </row>
    <row r="3822" spans="1:19" ht="13.9">
      <c r="A3822" s="6" t="str">
        <f>IF(总支出!A3822="","",总支出!A3822)</f>
        <v/>
      </c>
      <c r="B3822" s="7" t="str">
        <f>IF(总支出!B3822="","",总支出!B3822)</f>
        <v/>
      </c>
      <c r="C3822" s="6" t="str">
        <f t="shared" si="413"/>
        <v/>
      </c>
      <c r="D3822" s="6" t="str">
        <f>IF(总支出!C3822="","",总支出!C3822)</f>
        <v/>
      </c>
      <c r="E3822" s="8" t="str">
        <f>IF(总支出!D3822="","",总支出!D3822)</f>
        <v/>
      </c>
      <c r="F3822" s="6" t="str">
        <f>IF(总支出!E3822="","",总支出!E3822)</f>
        <v/>
      </c>
      <c r="G3822" s="6" t="str">
        <f>IF(总支出!H3822="","",总支出!H3822)</f>
        <v/>
      </c>
      <c r="H3822" s="6" t="str">
        <f>IF(总支出!I3822="","自动",总支出!I3822)</f>
        <v>自动</v>
      </c>
      <c r="I3822" s="6" t="str">
        <f>IF(F3822="","",IFERROR(VLOOKUP(F3822,税费设置!$A$15:$B$27,2,FALSE),"含税不明"))</f>
        <v/>
      </c>
      <c r="J3822" s="6" t="str">
        <f t="shared" si="414"/>
        <v/>
      </c>
      <c r="K3822" s="6" t="str">
        <f>IF(AND(税费设置!$B$5="是",G3822="个人支出",J3822="应税"),"是","否")</f>
        <v>否</v>
      </c>
      <c r="L3822" s="8">
        <f t="shared" si="415"/>
        <v>0</v>
      </c>
      <c r="M3822" s="8">
        <f t="shared" si="416"/>
        <v>0</v>
      </c>
      <c r="N3822" s="8">
        <f t="shared" si="417"/>
        <v>0</v>
      </c>
      <c r="O3822" s="8">
        <f t="shared" si="418"/>
        <v>0</v>
      </c>
      <c r="P3822" s="8">
        <f>IF(K3822&lt;&gt;"是",0,IF(税费设置!$B$6="是",E3822/(1+税费设置!$B$10),E3822))</f>
        <v>0</v>
      </c>
      <c r="Q3822" s="8">
        <f>IF(K3822&lt;&gt;"是",0,P3822*税费设置!$B$8)</f>
        <v>0</v>
      </c>
      <c r="R3822" s="8">
        <f>IF(K3822&lt;&gt;"是",0,P3822*税费设置!$B$9)</f>
        <v>0</v>
      </c>
      <c r="S3822" s="8">
        <f t="shared" si="419"/>
        <v>0</v>
      </c>
    </row>
    <row r="3823" spans="1:19" ht="13.9">
      <c r="A3823" s="6" t="str">
        <f>IF(总支出!A3823="","",总支出!A3823)</f>
        <v/>
      </c>
      <c r="B3823" s="7" t="str">
        <f>IF(总支出!B3823="","",总支出!B3823)</f>
        <v/>
      </c>
      <c r="C3823" s="6" t="str">
        <f t="shared" si="413"/>
        <v/>
      </c>
      <c r="D3823" s="6" t="str">
        <f>IF(总支出!C3823="","",总支出!C3823)</f>
        <v/>
      </c>
      <c r="E3823" s="8" t="str">
        <f>IF(总支出!D3823="","",总支出!D3823)</f>
        <v/>
      </c>
      <c r="F3823" s="6" t="str">
        <f>IF(总支出!E3823="","",总支出!E3823)</f>
        <v/>
      </c>
      <c r="G3823" s="6" t="str">
        <f>IF(总支出!H3823="","",总支出!H3823)</f>
        <v/>
      </c>
      <c r="H3823" s="6" t="str">
        <f>IF(总支出!I3823="","自动",总支出!I3823)</f>
        <v>自动</v>
      </c>
      <c r="I3823" s="6" t="str">
        <f>IF(F3823="","",IFERROR(VLOOKUP(F3823,税费设置!$A$15:$B$27,2,FALSE),"含税不明"))</f>
        <v/>
      </c>
      <c r="J3823" s="6" t="str">
        <f t="shared" si="414"/>
        <v/>
      </c>
      <c r="K3823" s="6" t="str">
        <f>IF(AND(税费设置!$B$5="是",G3823="个人支出",J3823="应税"),"是","否")</f>
        <v>否</v>
      </c>
      <c r="L3823" s="8">
        <f t="shared" si="415"/>
        <v>0</v>
      </c>
      <c r="M3823" s="8">
        <f t="shared" si="416"/>
        <v>0</v>
      </c>
      <c r="N3823" s="8">
        <f t="shared" si="417"/>
        <v>0</v>
      </c>
      <c r="O3823" s="8">
        <f t="shared" si="418"/>
        <v>0</v>
      </c>
      <c r="P3823" s="8">
        <f>IF(K3823&lt;&gt;"是",0,IF(税费设置!$B$6="是",E3823/(1+税费设置!$B$10),E3823))</f>
        <v>0</v>
      </c>
      <c r="Q3823" s="8">
        <f>IF(K3823&lt;&gt;"是",0,P3823*税费设置!$B$8)</f>
        <v>0</v>
      </c>
      <c r="R3823" s="8">
        <f>IF(K3823&lt;&gt;"是",0,P3823*税费设置!$B$9)</f>
        <v>0</v>
      </c>
      <c r="S3823" s="8">
        <f t="shared" si="419"/>
        <v>0</v>
      </c>
    </row>
    <row r="3824" spans="1:19" ht="13.9">
      <c r="A3824" s="6" t="str">
        <f>IF(总支出!A3824="","",总支出!A3824)</f>
        <v/>
      </c>
      <c r="B3824" s="7" t="str">
        <f>IF(总支出!B3824="","",总支出!B3824)</f>
        <v/>
      </c>
      <c r="C3824" s="6" t="str">
        <f t="shared" si="413"/>
        <v/>
      </c>
      <c r="D3824" s="6" t="str">
        <f>IF(总支出!C3824="","",总支出!C3824)</f>
        <v/>
      </c>
      <c r="E3824" s="8" t="str">
        <f>IF(总支出!D3824="","",总支出!D3824)</f>
        <v/>
      </c>
      <c r="F3824" s="6" t="str">
        <f>IF(总支出!E3824="","",总支出!E3824)</f>
        <v/>
      </c>
      <c r="G3824" s="6" t="str">
        <f>IF(总支出!H3824="","",总支出!H3824)</f>
        <v/>
      </c>
      <c r="H3824" s="6" t="str">
        <f>IF(总支出!I3824="","自动",总支出!I3824)</f>
        <v>自动</v>
      </c>
      <c r="I3824" s="6" t="str">
        <f>IF(F3824="","",IFERROR(VLOOKUP(F3824,税费设置!$A$15:$B$27,2,FALSE),"含税不明"))</f>
        <v/>
      </c>
      <c r="J3824" s="6" t="str">
        <f t="shared" si="414"/>
        <v/>
      </c>
      <c r="K3824" s="6" t="str">
        <f>IF(AND(税费设置!$B$5="是",G3824="个人支出",J3824="应税"),"是","否")</f>
        <v>否</v>
      </c>
      <c r="L3824" s="8">
        <f t="shared" si="415"/>
        <v>0</v>
      </c>
      <c r="M3824" s="8">
        <f t="shared" si="416"/>
        <v>0</v>
      </c>
      <c r="N3824" s="8">
        <f t="shared" si="417"/>
        <v>0</v>
      </c>
      <c r="O3824" s="8">
        <f t="shared" si="418"/>
        <v>0</v>
      </c>
      <c r="P3824" s="8">
        <f>IF(K3824&lt;&gt;"是",0,IF(税费设置!$B$6="是",E3824/(1+税费设置!$B$10),E3824))</f>
        <v>0</v>
      </c>
      <c r="Q3824" s="8">
        <f>IF(K3824&lt;&gt;"是",0,P3824*税费设置!$B$8)</f>
        <v>0</v>
      </c>
      <c r="R3824" s="8">
        <f>IF(K3824&lt;&gt;"是",0,P3824*税费设置!$B$9)</f>
        <v>0</v>
      </c>
      <c r="S3824" s="8">
        <f t="shared" si="419"/>
        <v>0</v>
      </c>
    </row>
    <row r="3825" spans="1:19" ht="13.9">
      <c r="A3825" s="6" t="str">
        <f>IF(总支出!A3825="","",总支出!A3825)</f>
        <v/>
      </c>
      <c r="B3825" s="7" t="str">
        <f>IF(总支出!B3825="","",总支出!B3825)</f>
        <v/>
      </c>
      <c r="C3825" s="6" t="str">
        <f t="shared" si="413"/>
        <v/>
      </c>
      <c r="D3825" s="6" t="str">
        <f>IF(总支出!C3825="","",总支出!C3825)</f>
        <v/>
      </c>
      <c r="E3825" s="8" t="str">
        <f>IF(总支出!D3825="","",总支出!D3825)</f>
        <v/>
      </c>
      <c r="F3825" s="6" t="str">
        <f>IF(总支出!E3825="","",总支出!E3825)</f>
        <v/>
      </c>
      <c r="G3825" s="6" t="str">
        <f>IF(总支出!H3825="","",总支出!H3825)</f>
        <v/>
      </c>
      <c r="H3825" s="6" t="str">
        <f>IF(总支出!I3825="","自动",总支出!I3825)</f>
        <v>自动</v>
      </c>
      <c r="I3825" s="6" t="str">
        <f>IF(F3825="","",IFERROR(VLOOKUP(F3825,税费设置!$A$15:$B$27,2,FALSE),"含税不明"))</f>
        <v/>
      </c>
      <c r="J3825" s="6" t="str">
        <f t="shared" si="414"/>
        <v/>
      </c>
      <c r="K3825" s="6" t="str">
        <f>IF(AND(税费设置!$B$5="是",G3825="个人支出",J3825="应税"),"是","否")</f>
        <v>否</v>
      </c>
      <c r="L3825" s="8">
        <f t="shared" si="415"/>
        <v>0</v>
      </c>
      <c r="M3825" s="8">
        <f t="shared" si="416"/>
        <v>0</v>
      </c>
      <c r="N3825" s="8">
        <f t="shared" si="417"/>
        <v>0</v>
      </c>
      <c r="O3825" s="8">
        <f t="shared" si="418"/>
        <v>0</v>
      </c>
      <c r="P3825" s="8">
        <f>IF(K3825&lt;&gt;"是",0,IF(税费设置!$B$6="是",E3825/(1+税费设置!$B$10),E3825))</f>
        <v>0</v>
      </c>
      <c r="Q3825" s="8">
        <f>IF(K3825&lt;&gt;"是",0,P3825*税费设置!$B$8)</f>
        <v>0</v>
      </c>
      <c r="R3825" s="8">
        <f>IF(K3825&lt;&gt;"是",0,P3825*税费设置!$B$9)</f>
        <v>0</v>
      </c>
      <c r="S3825" s="8">
        <f t="shared" si="419"/>
        <v>0</v>
      </c>
    </row>
    <row r="3826" spans="1:19" ht="13.9">
      <c r="A3826" s="6" t="str">
        <f>IF(总支出!A3826="","",总支出!A3826)</f>
        <v/>
      </c>
      <c r="B3826" s="7" t="str">
        <f>IF(总支出!B3826="","",总支出!B3826)</f>
        <v/>
      </c>
      <c r="C3826" s="6" t="str">
        <f t="shared" si="413"/>
        <v/>
      </c>
      <c r="D3826" s="6" t="str">
        <f>IF(总支出!C3826="","",总支出!C3826)</f>
        <v/>
      </c>
      <c r="E3826" s="8" t="str">
        <f>IF(总支出!D3826="","",总支出!D3826)</f>
        <v/>
      </c>
      <c r="F3826" s="6" t="str">
        <f>IF(总支出!E3826="","",总支出!E3826)</f>
        <v/>
      </c>
      <c r="G3826" s="6" t="str">
        <f>IF(总支出!H3826="","",总支出!H3826)</f>
        <v/>
      </c>
      <c r="H3826" s="6" t="str">
        <f>IF(总支出!I3826="","自动",总支出!I3826)</f>
        <v>自动</v>
      </c>
      <c r="I3826" s="6" t="str">
        <f>IF(F3826="","",IFERROR(VLOOKUP(F3826,税费设置!$A$15:$B$27,2,FALSE),"含税不明"))</f>
        <v/>
      </c>
      <c r="J3826" s="6" t="str">
        <f t="shared" si="414"/>
        <v/>
      </c>
      <c r="K3826" s="6" t="str">
        <f>IF(AND(税费设置!$B$5="是",G3826="个人支出",J3826="应税"),"是","否")</f>
        <v>否</v>
      </c>
      <c r="L3826" s="8">
        <f t="shared" si="415"/>
        <v>0</v>
      </c>
      <c r="M3826" s="8">
        <f t="shared" si="416"/>
        <v>0</v>
      </c>
      <c r="N3826" s="8">
        <f t="shared" si="417"/>
        <v>0</v>
      </c>
      <c r="O3826" s="8">
        <f t="shared" si="418"/>
        <v>0</v>
      </c>
      <c r="P3826" s="8">
        <f>IF(K3826&lt;&gt;"是",0,IF(税费设置!$B$6="是",E3826/(1+税费设置!$B$10),E3826))</f>
        <v>0</v>
      </c>
      <c r="Q3826" s="8">
        <f>IF(K3826&lt;&gt;"是",0,P3826*税费设置!$B$8)</f>
        <v>0</v>
      </c>
      <c r="R3826" s="8">
        <f>IF(K3826&lt;&gt;"是",0,P3826*税费设置!$B$9)</f>
        <v>0</v>
      </c>
      <c r="S3826" s="8">
        <f t="shared" si="419"/>
        <v>0</v>
      </c>
    </row>
    <row r="3827" spans="1:19" ht="13.9">
      <c r="A3827" s="6" t="str">
        <f>IF(总支出!A3827="","",总支出!A3827)</f>
        <v/>
      </c>
      <c r="B3827" s="7" t="str">
        <f>IF(总支出!B3827="","",总支出!B3827)</f>
        <v/>
      </c>
      <c r="C3827" s="6" t="str">
        <f t="shared" si="413"/>
        <v/>
      </c>
      <c r="D3827" s="6" t="str">
        <f>IF(总支出!C3827="","",总支出!C3827)</f>
        <v/>
      </c>
      <c r="E3827" s="8" t="str">
        <f>IF(总支出!D3827="","",总支出!D3827)</f>
        <v/>
      </c>
      <c r="F3827" s="6" t="str">
        <f>IF(总支出!E3827="","",总支出!E3827)</f>
        <v/>
      </c>
      <c r="G3827" s="6" t="str">
        <f>IF(总支出!H3827="","",总支出!H3827)</f>
        <v/>
      </c>
      <c r="H3827" s="6" t="str">
        <f>IF(总支出!I3827="","自动",总支出!I3827)</f>
        <v>自动</v>
      </c>
      <c r="I3827" s="6" t="str">
        <f>IF(F3827="","",IFERROR(VLOOKUP(F3827,税费设置!$A$15:$B$27,2,FALSE),"含税不明"))</f>
        <v/>
      </c>
      <c r="J3827" s="6" t="str">
        <f t="shared" si="414"/>
        <v/>
      </c>
      <c r="K3827" s="6" t="str">
        <f>IF(AND(税费设置!$B$5="是",G3827="个人支出",J3827="应税"),"是","否")</f>
        <v>否</v>
      </c>
      <c r="L3827" s="8">
        <f t="shared" si="415"/>
        <v>0</v>
      </c>
      <c r="M3827" s="8">
        <f t="shared" si="416"/>
        <v>0</v>
      </c>
      <c r="N3827" s="8">
        <f t="shared" si="417"/>
        <v>0</v>
      </c>
      <c r="O3827" s="8">
        <f t="shared" si="418"/>
        <v>0</v>
      </c>
      <c r="P3827" s="8">
        <f>IF(K3827&lt;&gt;"是",0,IF(税费设置!$B$6="是",E3827/(1+税费设置!$B$10),E3827))</f>
        <v>0</v>
      </c>
      <c r="Q3827" s="8">
        <f>IF(K3827&lt;&gt;"是",0,P3827*税费设置!$B$8)</f>
        <v>0</v>
      </c>
      <c r="R3827" s="8">
        <f>IF(K3827&lt;&gt;"是",0,P3827*税费设置!$B$9)</f>
        <v>0</v>
      </c>
      <c r="S3827" s="8">
        <f t="shared" si="419"/>
        <v>0</v>
      </c>
    </row>
    <row r="3828" spans="1:19" ht="13.9">
      <c r="A3828" s="6" t="str">
        <f>IF(总支出!A3828="","",总支出!A3828)</f>
        <v/>
      </c>
      <c r="B3828" s="7" t="str">
        <f>IF(总支出!B3828="","",总支出!B3828)</f>
        <v/>
      </c>
      <c r="C3828" s="6" t="str">
        <f t="shared" si="413"/>
        <v/>
      </c>
      <c r="D3828" s="6" t="str">
        <f>IF(总支出!C3828="","",总支出!C3828)</f>
        <v/>
      </c>
      <c r="E3828" s="8" t="str">
        <f>IF(总支出!D3828="","",总支出!D3828)</f>
        <v/>
      </c>
      <c r="F3828" s="6" t="str">
        <f>IF(总支出!E3828="","",总支出!E3828)</f>
        <v/>
      </c>
      <c r="G3828" s="6" t="str">
        <f>IF(总支出!H3828="","",总支出!H3828)</f>
        <v/>
      </c>
      <c r="H3828" s="6" t="str">
        <f>IF(总支出!I3828="","自动",总支出!I3828)</f>
        <v>自动</v>
      </c>
      <c r="I3828" s="6" t="str">
        <f>IF(F3828="","",IFERROR(VLOOKUP(F3828,税费设置!$A$15:$B$27,2,FALSE),"含税不明"))</f>
        <v/>
      </c>
      <c r="J3828" s="6" t="str">
        <f t="shared" si="414"/>
        <v/>
      </c>
      <c r="K3828" s="6" t="str">
        <f>IF(AND(税费设置!$B$5="是",G3828="个人支出",J3828="应税"),"是","否")</f>
        <v>否</v>
      </c>
      <c r="L3828" s="8">
        <f t="shared" si="415"/>
        <v>0</v>
      </c>
      <c r="M3828" s="8">
        <f t="shared" si="416"/>
        <v>0</v>
      </c>
      <c r="N3828" s="8">
        <f t="shared" si="417"/>
        <v>0</v>
      </c>
      <c r="O3828" s="8">
        <f t="shared" si="418"/>
        <v>0</v>
      </c>
      <c r="P3828" s="8">
        <f>IF(K3828&lt;&gt;"是",0,IF(税费设置!$B$6="是",E3828/(1+税费设置!$B$10),E3828))</f>
        <v>0</v>
      </c>
      <c r="Q3828" s="8">
        <f>IF(K3828&lt;&gt;"是",0,P3828*税费设置!$B$8)</f>
        <v>0</v>
      </c>
      <c r="R3828" s="8">
        <f>IF(K3828&lt;&gt;"是",0,P3828*税费设置!$B$9)</f>
        <v>0</v>
      </c>
      <c r="S3828" s="8">
        <f t="shared" si="419"/>
        <v>0</v>
      </c>
    </row>
    <row r="3829" spans="1:19" ht="13.9">
      <c r="A3829" s="6" t="str">
        <f>IF(总支出!A3829="","",总支出!A3829)</f>
        <v/>
      </c>
      <c r="B3829" s="7" t="str">
        <f>IF(总支出!B3829="","",总支出!B3829)</f>
        <v/>
      </c>
      <c r="C3829" s="6" t="str">
        <f t="shared" si="413"/>
        <v/>
      </c>
      <c r="D3829" s="6" t="str">
        <f>IF(总支出!C3829="","",总支出!C3829)</f>
        <v/>
      </c>
      <c r="E3829" s="8" t="str">
        <f>IF(总支出!D3829="","",总支出!D3829)</f>
        <v/>
      </c>
      <c r="F3829" s="6" t="str">
        <f>IF(总支出!E3829="","",总支出!E3829)</f>
        <v/>
      </c>
      <c r="G3829" s="6" t="str">
        <f>IF(总支出!H3829="","",总支出!H3829)</f>
        <v/>
      </c>
      <c r="H3829" s="6" t="str">
        <f>IF(总支出!I3829="","自动",总支出!I3829)</f>
        <v>自动</v>
      </c>
      <c r="I3829" s="6" t="str">
        <f>IF(F3829="","",IFERROR(VLOOKUP(F3829,税费设置!$A$15:$B$27,2,FALSE),"含税不明"))</f>
        <v/>
      </c>
      <c r="J3829" s="6" t="str">
        <f t="shared" si="414"/>
        <v/>
      </c>
      <c r="K3829" s="6" t="str">
        <f>IF(AND(税费设置!$B$5="是",G3829="个人支出",J3829="应税"),"是","否")</f>
        <v>否</v>
      </c>
      <c r="L3829" s="8">
        <f t="shared" si="415"/>
        <v>0</v>
      </c>
      <c r="M3829" s="8">
        <f t="shared" si="416"/>
        <v>0</v>
      </c>
      <c r="N3829" s="8">
        <f t="shared" si="417"/>
        <v>0</v>
      </c>
      <c r="O3829" s="8">
        <f t="shared" si="418"/>
        <v>0</v>
      </c>
      <c r="P3829" s="8">
        <f>IF(K3829&lt;&gt;"是",0,IF(税费设置!$B$6="是",E3829/(1+税费设置!$B$10),E3829))</f>
        <v>0</v>
      </c>
      <c r="Q3829" s="8">
        <f>IF(K3829&lt;&gt;"是",0,P3829*税费设置!$B$8)</f>
        <v>0</v>
      </c>
      <c r="R3829" s="8">
        <f>IF(K3829&lt;&gt;"是",0,P3829*税费设置!$B$9)</f>
        <v>0</v>
      </c>
      <c r="S3829" s="8">
        <f t="shared" si="419"/>
        <v>0</v>
      </c>
    </row>
    <row r="3830" spans="1:19" ht="13.9">
      <c r="A3830" s="6" t="str">
        <f>IF(总支出!A3830="","",总支出!A3830)</f>
        <v/>
      </c>
      <c r="B3830" s="7" t="str">
        <f>IF(总支出!B3830="","",总支出!B3830)</f>
        <v/>
      </c>
      <c r="C3830" s="6" t="str">
        <f t="shared" si="413"/>
        <v/>
      </c>
      <c r="D3830" s="6" t="str">
        <f>IF(总支出!C3830="","",总支出!C3830)</f>
        <v/>
      </c>
      <c r="E3830" s="8" t="str">
        <f>IF(总支出!D3830="","",总支出!D3830)</f>
        <v/>
      </c>
      <c r="F3830" s="6" t="str">
        <f>IF(总支出!E3830="","",总支出!E3830)</f>
        <v/>
      </c>
      <c r="G3830" s="6" t="str">
        <f>IF(总支出!H3830="","",总支出!H3830)</f>
        <v/>
      </c>
      <c r="H3830" s="6" t="str">
        <f>IF(总支出!I3830="","自动",总支出!I3830)</f>
        <v>自动</v>
      </c>
      <c r="I3830" s="6" t="str">
        <f>IF(F3830="","",IFERROR(VLOOKUP(F3830,税费设置!$A$15:$B$27,2,FALSE),"含税不明"))</f>
        <v/>
      </c>
      <c r="J3830" s="6" t="str">
        <f t="shared" si="414"/>
        <v/>
      </c>
      <c r="K3830" s="6" t="str">
        <f>IF(AND(税费设置!$B$5="是",G3830="个人支出",J3830="应税"),"是","否")</f>
        <v>否</v>
      </c>
      <c r="L3830" s="8">
        <f t="shared" si="415"/>
        <v>0</v>
      </c>
      <c r="M3830" s="8">
        <f t="shared" si="416"/>
        <v>0</v>
      </c>
      <c r="N3830" s="8">
        <f t="shared" si="417"/>
        <v>0</v>
      </c>
      <c r="O3830" s="8">
        <f t="shared" si="418"/>
        <v>0</v>
      </c>
      <c r="P3830" s="8">
        <f>IF(K3830&lt;&gt;"是",0,IF(税费设置!$B$6="是",E3830/(1+税费设置!$B$10),E3830))</f>
        <v>0</v>
      </c>
      <c r="Q3830" s="8">
        <f>IF(K3830&lt;&gt;"是",0,P3830*税费设置!$B$8)</f>
        <v>0</v>
      </c>
      <c r="R3830" s="8">
        <f>IF(K3830&lt;&gt;"是",0,P3830*税费设置!$B$9)</f>
        <v>0</v>
      </c>
      <c r="S3830" s="8">
        <f t="shared" si="419"/>
        <v>0</v>
      </c>
    </row>
    <row r="3831" spans="1:19" ht="13.9">
      <c r="A3831" s="6" t="str">
        <f>IF(总支出!A3831="","",总支出!A3831)</f>
        <v/>
      </c>
      <c r="B3831" s="7" t="str">
        <f>IF(总支出!B3831="","",总支出!B3831)</f>
        <v/>
      </c>
      <c r="C3831" s="6" t="str">
        <f t="shared" si="413"/>
        <v/>
      </c>
      <c r="D3831" s="6" t="str">
        <f>IF(总支出!C3831="","",总支出!C3831)</f>
        <v/>
      </c>
      <c r="E3831" s="8" t="str">
        <f>IF(总支出!D3831="","",总支出!D3831)</f>
        <v/>
      </c>
      <c r="F3831" s="6" t="str">
        <f>IF(总支出!E3831="","",总支出!E3831)</f>
        <v/>
      </c>
      <c r="G3831" s="6" t="str">
        <f>IF(总支出!H3831="","",总支出!H3831)</f>
        <v/>
      </c>
      <c r="H3831" s="6" t="str">
        <f>IF(总支出!I3831="","自动",总支出!I3831)</f>
        <v>自动</v>
      </c>
      <c r="I3831" s="6" t="str">
        <f>IF(F3831="","",IFERROR(VLOOKUP(F3831,税费设置!$A$15:$B$27,2,FALSE),"含税不明"))</f>
        <v/>
      </c>
      <c r="J3831" s="6" t="str">
        <f t="shared" si="414"/>
        <v/>
      </c>
      <c r="K3831" s="6" t="str">
        <f>IF(AND(税费设置!$B$5="是",G3831="个人支出",J3831="应税"),"是","否")</f>
        <v>否</v>
      </c>
      <c r="L3831" s="8">
        <f t="shared" si="415"/>
        <v>0</v>
      </c>
      <c r="M3831" s="8">
        <f t="shared" si="416"/>
        <v>0</v>
      </c>
      <c r="N3831" s="8">
        <f t="shared" si="417"/>
        <v>0</v>
      </c>
      <c r="O3831" s="8">
        <f t="shared" si="418"/>
        <v>0</v>
      </c>
      <c r="P3831" s="8">
        <f>IF(K3831&lt;&gt;"是",0,IF(税费设置!$B$6="是",E3831/(1+税费设置!$B$10),E3831))</f>
        <v>0</v>
      </c>
      <c r="Q3831" s="8">
        <f>IF(K3831&lt;&gt;"是",0,P3831*税费设置!$B$8)</f>
        <v>0</v>
      </c>
      <c r="R3831" s="8">
        <f>IF(K3831&lt;&gt;"是",0,P3831*税费设置!$B$9)</f>
        <v>0</v>
      </c>
      <c r="S3831" s="8">
        <f t="shared" si="419"/>
        <v>0</v>
      </c>
    </row>
    <row r="3832" spans="1:19" ht="13.9">
      <c r="A3832" s="6" t="str">
        <f>IF(总支出!A3832="","",总支出!A3832)</f>
        <v/>
      </c>
      <c r="B3832" s="7" t="str">
        <f>IF(总支出!B3832="","",总支出!B3832)</f>
        <v/>
      </c>
      <c r="C3832" s="6" t="str">
        <f t="shared" si="413"/>
        <v/>
      </c>
      <c r="D3832" s="6" t="str">
        <f>IF(总支出!C3832="","",总支出!C3832)</f>
        <v/>
      </c>
      <c r="E3832" s="8" t="str">
        <f>IF(总支出!D3832="","",总支出!D3832)</f>
        <v/>
      </c>
      <c r="F3832" s="6" t="str">
        <f>IF(总支出!E3832="","",总支出!E3832)</f>
        <v/>
      </c>
      <c r="G3832" s="6" t="str">
        <f>IF(总支出!H3832="","",总支出!H3832)</f>
        <v/>
      </c>
      <c r="H3832" s="6" t="str">
        <f>IF(总支出!I3832="","自动",总支出!I3832)</f>
        <v>自动</v>
      </c>
      <c r="I3832" s="6" t="str">
        <f>IF(F3832="","",IFERROR(VLOOKUP(F3832,税费设置!$A$15:$B$27,2,FALSE),"含税不明"))</f>
        <v/>
      </c>
      <c r="J3832" s="6" t="str">
        <f t="shared" si="414"/>
        <v/>
      </c>
      <c r="K3832" s="6" t="str">
        <f>IF(AND(税费设置!$B$5="是",G3832="个人支出",J3832="应税"),"是","否")</f>
        <v>否</v>
      </c>
      <c r="L3832" s="8">
        <f t="shared" si="415"/>
        <v>0</v>
      </c>
      <c r="M3832" s="8">
        <f t="shared" si="416"/>
        <v>0</v>
      </c>
      <c r="N3832" s="8">
        <f t="shared" si="417"/>
        <v>0</v>
      </c>
      <c r="O3832" s="8">
        <f t="shared" si="418"/>
        <v>0</v>
      </c>
      <c r="P3832" s="8">
        <f>IF(K3832&lt;&gt;"是",0,IF(税费设置!$B$6="是",E3832/(1+税费设置!$B$10),E3832))</f>
        <v>0</v>
      </c>
      <c r="Q3832" s="8">
        <f>IF(K3832&lt;&gt;"是",0,P3832*税费设置!$B$8)</f>
        <v>0</v>
      </c>
      <c r="R3832" s="8">
        <f>IF(K3832&lt;&gt;"是",0,P3832*税费设置!$B$9)</f>
        <v>0</v>
      </c>
      <c r="S3832" s="8">
        <f t="shared" si="419"/>
        <v>0</v>
      </c>
    </row>
    <row r="3833" spans="1:19" ht="13.9">
      <c r="A3833" s="6" t="str">
        <f>IF(总支出!A3833="","",总支出!A3833)</f>
        <v/>
      </c>
      <c r="B3833" s="7" t="str">
        <f>IF(总支出!B3833="","",总支出!B3833)</f>
        <v/>
      </c>
      <c r="C3833" s="6" t="str">
        <f t="shared" si="413"/>
        <v/>
      </c>
      <c r="D3833" s="6" t="str">
        <f>IF(总支出!C3833="","",总支出!C3833)</f>
        <v/>
      </c>
      <c r="E3833" s="8" t="str">
        <f>IF(总支出!D3833="","",总支出!D3833)</f>
        <v/>
      </c>
      <c r="F3833" s="6" t="str">
        <f>IF(总支出!E3833="","",总支出!E3833)</f>
        <v/>
      </c>
      <c r="G3833" s="6" t="str">
        <f>IF(总支出!H3833="","",总支出!H3833)</f>
        <v/>
      </c>
      <c r="H3833" s="6" t="str">
        <f>IF(总支出!I3833="","自动",总支出!I3833)</f>
        <v>自动</v>
      </c>
      <c r="I3833" s="6" t="str">
        <f>IF(F3833="","",IFERROR(VLOOKUP(F3833,税费设置!$A$15:$B$27,2,FALSE),"含税不明"))</f>
        <v/>
      </c>
      <c r="J3833" s="6" t="str">
        <f t="shared" si="414"/>
        <v/>
      </c>
      <c r="K3833" s="6" t="str">
        <f>IF(AND(税费设置!$B$5="是",G3833="个人支出",J3833="应税"),"是","否")</f>
        <v>否</v>
      </c>
      <c r="L3833" s="8">
        <f t="shared" si="415"/>
        <v>0</v>
      </c>
      <c r="M3833" s="8">
        <f t="shared" si="416"/>
        <v>0</v>
      </c>
      <c r="N3833" s="8">
        <f t="shared" si="417"/>
        <v>0</v>
      </c>
      <c r="O3833" s="8">
        <f t="shared" si="418"/>
        <v>0</v>
      </c>
      <c r="P3833" s="8">
        <f>IF(K3833&lt;&gt;"是",0,IF(税费设置!$B$6="是",E3833/(1+税费设置!$B$10),E3833))</f>
        <v>0</v>
      </c>
      <c r="Q3833" s="8">
        <f>IF(K3833&lt;&gt;"是",0,P3833*税费设置!$B$8)</f>
        <v>0</v>
      </c>
      <c r="R3833" s="8">
        <f>IF(K3833&lt;&gt;"是",0,P3833*税费设置!$B$9)</f>
        <v>0</v>
      </c>
      <c r="S3833" s="8">
        <f t="shared" si="419"/>
        <v>0</v>
      </c>
    </row>
    <row r="3834" spans="1:19" ht="13.9">
      <c r="A3834" s="6" t="str">
        <f>IF(总支出!A3834="","",总支出!A3834)</f>
        <v/>
      </c>
      <c r="B3834" s="7" t="str">
        <f>IF(总支出!B3834="","",总支出!B3834)</f>
        <v/>
      </c>
      <c r="C3834" s="6" t="str">
        <f t="shared" si="413"/>
        <v/>
      </c>
      <c r="D3834" s="6" t="str">
        <f>IF(总支出!C3834="","",总支出!C3834)</f>
        <v/>
      </c>
      <c r="E3834" s="8" t="str">
        <f>IF(总支出!D3834="","",总支出!D3834)</f>
        <v/>
      </c>
      <c r="F3834" s="6" t="str">
        <f>IF(总支出!E3834="","",总支出!E3834)</f>
        <v/>
      </c>
      <c r="G3834" s="6" t="str">
        <f>IF(总支出!H3834="","",总支出!H3834)</f>
        <v/>
      </c>
      <c r="H3834" s="6" t="str">
        <f>IF(总支出!I3834="","自动",总支出!I3834)</f>
        <v>自动</v>
      </c>
      <c r="I3834" s="6" t="str">
        <f>IF(F3834="","",IFERROR(VLOOKUP(F3834,税费设置!$A$15:$B$27,2,FALSE),"含税不明"))</f>
        <v/>
      </c>
      <c r="J3834" s="6" t="str">
        <f t="shared" si="414"/>
        <v/>
      </c>
      <c r="K3834" s="6" t="str">
        <f>IF(AND(税费设置!$B$5="是",G3834="个人支出",J3834="应税"),"是","否")</f>
        <v>否</v>
      </c>
      <c r="L3834" s="8">
        <f t="shared" si="415"/>
        <v>0</v>
      </c>
      <c r="M3834" s="8">
        <f t="shared" si="416"/>
        <v>0</v>
      </c>
      <c r="N3834" s="8">
        <f t="shared" si="417"/>
        <v>0</v>
      </c>
      <c r="O3834" s="8">
        <f t="shared" si="418"/>
        <v>0</v>
      </c>
      <c r="P3834" s="8">
        <f>IF(K3834&lt;&gt;"是",0,IF(税费设置!$B$6="是",E3834/(1+税费设置!$B$10),E3834))</f>
        <v>0</v>
      </c>
      <c r="Q3834" s="8">
        <f>IF(K3834&lt;&gt;"是",0,P3834*税费设置!$B$8)</f>
        <v>0</v>
      </c>
      <c r="R3834" s="8">
        <f>IF(K3834&lt;&gt;"是",0,P3834*税费设置!$B$9)</f>
        <v>0</v>
      </c>
      <c r="S3834" s="8">
        <f t="shared" si="419"/>
        <v>0</v>
      </c>
    </row>
    <row r="3835" spans="1:19" ht="13.9">
      <c r="A3835" s="6" t="str">
        <f>IF(总支出!A3835="","",总支出!A3835)</f>
        <v/>
      </c>
      <c r="B3835" s="7" t="str">
        <f>IF(总支出!B3835="","",总支出!B3835)</f>
        <v/>
      </c>
      <c r="C3835" s="6" t="str">
        <f t="shared" si="413"/>
        <v/>
      </c>
      <c r="D3835" s="6" t="str">
        <f>IF(总支出!C3835="","",总支出!C3835)</f>
        <v/>
      </c>
      <c r="E3835" s="8" t="str">
        <f>IF(总支出!D3835="","",总支出!D3835)</f>
        <v/>
      </c>
      <c r="F3835" s="6" t="str">
        <f>IF(总支出!E3835="","",总支出!E3835)</f>
        <v/>
      </c>
      <c r="G3835" s="6" t="str">
        <f>IF(总支出!H3835="","",总支出!H3835)</f>
        <v/>
      </c>
      <c r="H3835" s="6" t="str">
        <f>IF(总支出!I3835="","自动",总支出!I3835)</f>
        <v>自动</v>
      </c>
      <c r="I3835" s="6" t="str">
        <f>IF(F3835="","",IFERROR(VLOOKUP(F3835,税费设置!$A$15:$B$27,2,FALSE),"含税不明"))</f>
        <v/>
      </c>
      <c r="J3835" s="6" t="str">
        <f t="shared" si="414"/>
        <v/>
      </c>
      <c r="K3835" s="6" t="str">
        <f>IF(AND(税费设置!$B$5="是",G3835="个人支出",J3835="应税"),"是","否")</f>
        <v>否</v>
      </c>
      <c r="L3835" s="8">
        <f t="shared" si="415"/>
        <v>0</v>
      </c>
      <c r="M3835" s="8">
        <f t="shared" si="416"/>
        <v>0</v>
      </c>
      <c r="N3835" s="8">
        <f t="shared" si="417"/>
        <v>0</v>
      </c>
      <c r="O3835" s="8">
        <f t="shared" si="418"/>
        <v>0</v>
      </c>
      <c r="P3835" s="8">
        <f>IF(K3835&lt;&gt;"是",0,IF(税费设置!$B$6="是",E3835/(1+税费设置!$B$10),E3835))</f>
        <v>0</v>
      </c>
      <c r="Q3835" s="8">
        <f>IF(K3835&lt;&gt;"是",0,P3835*税费设置!$B$8)</f>
        <v>0</v>
      </c>
      <c r="R3835" s="8">
        <f>IF(K3835&lt;&gt;"是",0,P3835*税费设置!$B$9)</f>
        <v>0</v>
      </c>
      <c r="S3835" s="8">
        <f t="shared" si="419"/>
        <v>0</v>
      </c>
    </row>
    <row r="3836" spans="1:19" ht="13.9">
      <c r="A3836" s="6" t="str">
        <f>IF(总支出!A3836="","",总支出!A3836)</f>
        <v/>
      </c>
      <c r="B3836" s="7" t="str">
        <f>IF(总支出!B3836="","",总支出!B3836)</f>
        <v/>
      </c>
      <c r="C3836" s="6" t="str">
        <f t="shared" si="413"/>
        <v/>
      </c>
      <c r="D3836" s="6" t="str">
        <f>IF(总支出!C3836="","",总支出!C3836)</f>
        <v/>
      </c>
      <c r="E3836" s="8" t="str">
        <f>IF(总支出!D3836="","",总支出!D3836)</f>
        <v/>
      </c>
      <c r="F3836" s="6" t="str">
        <f>IF(总支出!E3836="","",总支出!E3836)</f>
        <v/>
      </c>
      <c r="G3836" s="6" t="str">
        <f>IF(总支出!H3836="","",总支出!H3836)</f>
        <v/>
      </c>
      <c r="H3836" s="6" t="str">
        <f>IF(总支出!I3836="","自动",总支出!I3836)</f>
        <v>自动</v>
      </c>
      <c r="I3836" s="6" t="str">
        <f>IF(F3836="","",IFERROR(VLOOKUP(F3836,税费设置!$A$15:$B$27,2,FALSE),"含税不明"))</f>
        <v/>
      </c>
      <c r="J3836" s="6" t="str">
        <f t="shared" si="414"/>
        <v/>
      </c>
      <c r="K3836" s="6" t="str">
        <f>IF(AND(税费设置!$B$5="是",G3836="个人支出",J3836="应税"),"是","否")</f>
        <v>否</v>
      </c>
      <c r="L3836" s="8">
        <f t="shared" si="415"/>
        <v>0</v>
      </c>
      <c r="M3836" s="8">
        <f t="shared" si="416"/>
        <v>0</v>
      </c>
      <c r="N3836" s="8">
        <f t="shared" si="417"/>
        <v>0</v>
      </c>
      <c r="O3836" s="8">
        <f t="shared" si="418"/>
        <v>0</v>
      </c>
      <c r="P3836" s="8">
        <f>IF(K3836&lt;&gt;"是",0,IF(税费设置!$B$6="是",E3836/(1+税费设置!$B$10),E3836))</f>
        <v>0</v>
      </c>
      <c r="Q3836" s="8">
        <f>IF(K3836&lt;&gt;"是",0,P3836*税费设置!$B$8)</f>
        <v>0</v>
      </c>
      <c r="R3836" s="8">
        <f>IF(K3836&lt;&gt;"是",0,P3836*税费设置!$B$9)</f>
        <v>0</v>
      </c>
      <c r="S3836" s="8">
        <f t="shared" si="419"/>
        <v>0</v>
      </c>
    </row>
    <row r="3837" spans="1:19" ht="13.9">
      <c r="A3837" s="6" t="str">
        <f>IF(总支出!A3837="","",总支出!A3837)</f>
        <v/>
      </c>
      <c r="B3837" s="7" t="str">
        <f>IF(总支出!B3837="","",总支出!B3837)</f>
        <v/>
      </c>
      <c r="C3837" s="6" t="str">
        <f t="shared" si="413"/>
        <v/>
      </c>
      <c r="D3837" s="6" t="str">
        <f>IF(总支出!C3837="","",总支出!C3837)</f>
        <v/>
      </c>
      <c r="E3837" s="8" t="str">
        <f>IF(总支出!D3837="","",总支出!D3837)</f>
        <v/>
      </c>
      <c r="F3837" s="6" t="str">
        <f>IF(总支出!E3837="","",总支出!E3837)</f>
        <v/>
      </c>
      <c r="G3837" s="6" t="str">
        <f>IF(总支出!H3837="","",总支出!H3837)</f>
        <v/>
      </c>
      <c r="H3837" s="6" t="str">
        <f>IF(总支出!I3837="","自动",总支出!I3837)</f>
        <v>自动</v>
      </c>
      <c r="I3837" s="6" t="str">
        <f>IF(F3837="","",IFERROR(VLOOKUP(F3837,税费设置!$A$15:$B$27,2,FALSE),"含税不明"))</f>
        <v/>
      </c>
      <c r="J3837" s="6" t="str">
        <f t="shared" si="414"/>
        <v/>
      </c>
      <c r="K3837" s="6" t="str">
        <f>IF(AND(税费设置!$B$5="是",G3837="个人支出",J3837="应税"),"是","否")</f>
        <v>否</v>
      </c>
      <c r="L3837" s="8">
        <f t="shared" si="415"/>
        <v>0</v>
      </c>
      <c r="M3837" s="8">
        <f t="shared" si="416"/>
        <v>0</v>
      </c>
      <c r="N3837" s="8">
        <f t="shared" si="417"/>
        <v>0</v>
      </c>
      <c r="O3837" s="8">
        <f t="shared" si="418"/>
        <v>0</v>
      </c>
      <c r="P3837" s="8">
        <f>IF(K3837&lt;&gt;"是",0,IF(税费设置!$B$6="是",E3837/(1+税费设置!$B$10),E3837))</f>
        <v>0</v>
      </c>
      <c r="Q3837" s="8">
        <f>IF(K3837&lt;&gt;"是",0,P3837*税费设置!$B$8)</f>
        <v>0</v>
      </c>
      <c r="R3837" s="8">
        <f>IF(K3837&lt;&gt;"是",0,P3837*税费设置!$B$9)</f>
        <v>0</v>
      </c>
      <c r="S3837" s="8">
        <f t="shared" si="419"/>
        <v>0</v>
      </c>
    </row>
    <row r="3838" spans="1:19" ht="13.9">
      <c r="A3838" s="6" t="str">
        <f>IF(总支出!A3838="","",总支出!A3838)</f>
        <v/>
      </c>
      <c r="B3838" s="7" t="str">
        <f>IF(总支出!B3838="","",总支出!B3838)</f>
        <v/>
      </c>
      <c r="C3838" s="6" t="str">
        <f t="shared" si="413"/>
        <v/>
      </c>
      <c r="D3838" s="6" t="str">
        <f>IF(总支出!C3838="","",总支出!C3838)</f>
        <v/>
      </c>
      <c r="E3838" s="8" t="str">
        <f>IF(总支出!D3838="","",总支出!D3838)</f>
        <v/>
      </c>
      <c r="F3838" s="6" t="str">
        <f>IF(总支出!E3838="","",总支出!E3838)</f>
        <v/>
      </c>
      <c r="G3838" s="6" t="str">
        <f>IF(总支出!H3838="","",总支出!H3838)</f>
        <v/>
      </c>
      <c r="H3838" s="6" t="str">
        <f>IF(总支出!I3838="","自动",总支出!I3838)</f>
        <v>自动</v>
      </c>
      <c r="I3838" s="6" t="str">
        <f>IF(F3838="","",IFERROR(VLOOKUP(F3838,税费设置!$A$15:$B$27,2,FALSE),"含税不明"))</f>
        <v/>
      </c>
      <c r="J3838" s="6" t="str">
        <f t="shared" si="414"/>
        <v/>
      </c>
      <c r="K3838" s="6" t="str">
        <f>IF(AND(税费设置!$B$5="是",G3838="个人支出",J3838="应税"),"是","否")</f>
        <v>否</v>
      </c>
      <c r="L3838" s="8">
        <f t="shared" si="415"/>
        <v>0</v>
      </c>
      <c r="M3838" s="8">
        <f t="shared" si="416"/>
        <v>0</v>
      </c>
      <c r="N3838" s="8">
        <f t="shared" si="417"/>
        <v>0</v>
      </c>
      <c r="O3838" s="8">
        <f t="shared" si="418"/>
        <v>0</v>
      </c>
      <c r="P3838" s="8">
        <f>IF(K3838&lt;&gt;"是",0,IF(税费设置!$B$6="是",E3838/(1+税费设置!$B$10),E3838))</f>
        <v>0</v>
      </c>
      <c r="Q3838" s="8">
        <f>IF(K3838&lt;&gt;"是",0,P3838*税费设置!$B$8)</f>
        <v>0</v>
      </c>
      <c r="R3838" s="8">
        <f>IF(K3838&lt;&gt;"是",0,P3838*税费设置!$B$9)</f>
        <v>0</v>
      </c>
      <c r="S3838" s="8">
        <f t="shared" si="419"/>
        <v>0</v>
      </c>
    </row>
    <row r="3839" spans="1:19" ht="13.9">
      <c r="A3839" s="6" t="str">
        <f>IF(总支出!A3839="","",总支出!A3839)</f>
        <v/>
      </c>
      <c r="B3839" s="7" t="str">
        <f>IF(总支出!B3839="","",总支出!B3839)</f>
        <v/>
      </c>
      <c r="C3839" s="6" t="str">
        <f t="shared" si="413"/>
        <v/>
      </c>
      <c r="D3839" s="6" t="str">
        <f>IF(总支出!C3839="","",总支出!C3839)</f>
        <v/>
      </c>
      <c r="E3839" s="8" t="str">
        <f>IF(总支出!D3839="","",总支出!D3839)</f>
        <v/>
      </c>
      <c r="F3839" s="6" t="str">
        <f>IF(总支出!E3839="","",总支出!E3839)</f>
        <v/>
      </c>
      <c r="G3839" s="6" t="str">
        <f>IF(总支出!H3839="","",总支出!H3839)</f>
        <v/>
      </c>
      <c r="H3839" s="6" t="str">
        <f>IF(总支出!I3839="","自动",总支出!I3839)</f>
        <v>自动</v>
      </c>
      <c r="I3839" s="6" t="str">
        <f>IF(F3839="","",IFERROR(VLOOKUP(F3839,税费设置!$A$15:$B$27,2,FALSE),"含税不明"))</f>
        <v/>
      </c>
      <c r="J3839" s="6" t="str">
        <f t="shared" si="414"/>
        <v/>
      </c>
      <c r="K3839" s="6" t="str">
        <f>IF(AND(税费设置!$B$5="是",G3839="个人支出",J3839="应税"),"是","否")</f>
        <v>否</v>
      </c>
      <c r="L3839" s="8">
        <f t="shared" si="415"/>
        <v>0</v>
      </c>
      <c r="M3839" s="8">
        <f t="shared" si="416"/>
        <v>0</v>
      </c>
      <c r="N3839" s="8">
        <f t="shared" si="417"/>
        <v>0</v>
      </c>
      <c r="O3839" s="8">
        <f t="shared" si="418"/>
        <v>0</v>
      </c>
      <c r="P3839" s="8">
        <f>IF(K3839&lt;&gt;"是",0,IF(税费设置!$B$6="是",E3839/(1+税费设置!$B$10),E3839))</f>
        <v>0</v>
      </c>
      <c r="Q3839" s="8">
        <f>IF(K3839&lt;&gt;"是",0,P3839*税费设置!$B$8)</f>
        <v>0</v>
      </c>
      <c r="R3839" s="8">
        <f>IF(K3839&lt;&gt;"是",0,P3839*税费设置!$B$9)</f>
        <v>0</v>
      </c>
      <c r="S3839" s="8">
        <f t="shared" si="419"/>
        <v>0</v>
      </c>
    </row>
    <row r="3840" spans="1:19" ht="13.9">
      <c r="A3840" s="6" t="str">
        <f>IF(总支出!A3840="","",总支出!A3840)</f>
        <v/>
      </c>
      <c r="B3840" s="7" t="str">
        <f>IF(总支出!B3840="","",总支出!B3840)</f>
        <v/>
      </c>
      <c r="C3840" s="6" t="str">
        <f t="shared" si="413"/>
        <v/>
      </c>
      <c r="D3840" s="6" t="str">
        <f>IF(总支出!C3840="","",总支出!C3840)</f>
        <v/>
      </c>
      <c r="E3840" s="8" t="str">
        <f>IF(总支出!D3840="","",总支出!D3840)</f>
        <v/>
      </c>
      <c r="F3840" s="6" t="str">
        <f>IF(总支出!E3840="","",总支出!E3840)</f>
        <v/>
      </c>
      <c r="G3840" s="6" t="str">
        <f>IF(总支出!H3840="","",总支出!H3840)</f>
        <v/>
      </c>
      <c r="H3840" s="6" t="str">
        <f>IF(总支出!I3840="","自动",总支出!I3840)</f>
        <v>自动</v>
      </c>
      <c r="I3840" s="6" t="str">
        <f>IF(F3840="","",IFERROR(VLOOKUP(F3840,税费设置!$A$15:$B$27,2,FALSE),"含税不明"))</f>
        <v/>
      </c>
      <c r="J3840" s="6" t="str">
        <f t="shared" si="414"/>
        <v/>
      </c>
      <c r="K3840" s="6" t="str">
        <f>IF(AND(税费设置!$B$5="是",G3840="个人支出",J3840="应税"),"是","否")</f>
        <v>否</v>
      </c>
      <c r="L3840" s="8">
        <f t="shared" si="415"/>
        <v>0</v>
      </c>
      <c r="M3840" s="8">
        <f t="shared" si="416"/>
        <v>0</v>
      </c>
      <c r="N3840" s="8">
        <f t="shared" si="417"/>
        <v>0</v>
      </c>
      <c r="O3840" s="8">
        <f t="shared" si="418"/>
        <v>0</v>
      </c>
      <c r="P3840" s="8">
        <f>IF(K3840&lt;&gt;"是",0,IF(税费设置!$B$6="是",E3840/(1+税费设置!$B$10),E3840))</f>
        <v>0</v>
      </c>
      <c r="Q3840" s="8">
        <f>IF(K3840&lt;&gt;"是",0,P3840*税费设置!$B$8)</f>
        <v>0</v>
      </c>
      <c r="R3840" s="8">
        <f>IF(K3840&lt;&gt;"是",0,P3840*税费设置!$B$9)</f>
        <v>0</v>
      </c>
      <c r="S3840" s="8">
        <f t="shared" si="419"/>
        <v>0</v>
      </c>
    </row>
    <row r="3841" spans="1:19" ht="13.9">
      <c r="A3841" s="6" t="str">
        <f>IF(总支出!A3841="","",总支出!A3841)</f>
        <v/>
      </c>
      <c r="B3841" s="7" t="str">
        <f>IF(总支出!B3841="","",总支出!B3841)</f>
        <v/>
      </c>
      <c r="C3841" s="6" t="str">
        <f t="shared" si="413"/>
        <v/>
      </c>
      <c r="D3841" s="6" t="str">
        <f>IF(总支出!C3841="","",总支出!C3841)</f>
        <v/>
      </c>
      <c r="E3841" s="8" t="str">
        <f>IF(总支出!D3841="","",总支出!D3841)</f>
        <v/>
      </c>
      <c r="F3841" s="6" t="str">
        <f>IF(总支出!E3841="","",总支出!E3841)</f>
        <v/>
      </c>
      <c r="G3841" s="6" t="str">
        <f>IF(总支出!H3841="","",总支出!H3841)</f>
        <v/>
      </c>
      <c r="H3841" s="6" t="str">
        <f>IF(总支出!I3841="","自动",总支出!I3841)</f>
        <v>自动</v>
      </c>
      <c r="I3841" s="6" t="str">
        <f>IF(F3841="","",IFERROR(VLOOKUP(F3841,税费设置!$A$15:$B$27,2,FALSE),"含税不明"))</f>
        <v/>
      </c>
      <c r="J3841" s="6" t="str">
        <f t="shared" si="414"/>
        <v/>
      </c>
      <c r="K3841" s="6" t="str">
        <f>IF(AND(税费设置!$B$5="是",G3841="个人支出",J3841="应税"),"是","否")</f>
        <v>否</v>
      </c>
      <c r="L3841" s="8">
        <f t="shared" si="415"/>
        <v>0</v>
      </c>
      <c r="M3841" s="8">
        <f t="shared" si="416"/>
        <v>0</v>
      </c>
      <c r="N3841" s="8">
        <f t="shared" si="417"/>
        <v>0</v>
      </c>
      <c r="O3841" s="8">
        <f t="shared" si="418"/>
        <v>0</v>
      </c>
      <c r="P3841" s="8">
        <f>IF(K3841&lt;&gt;"是",0,IF(税费设置!$B$6="是",E3841/(1+税费设置!$B$10),E3841))</f>
        <v>0</v>
      </c>
      <c r="Q3841" s="8">
        <f>IF(K3841&lt;&gt;"是",0,P3841*税费设置!$B$8)</f>
        <v>0</v>
      </c>
      <c r="R3841" s="8">
        <f>IF(K3841&lt;&gt;"是",0,P3841*税费设置!$B$9)</f>
        <v>0</v>
      </c>
      <c r="S3841" s="8">
        <f t="shared" si="419"/>
        <v>0</v>
      </c>
    </row>
    <row r="3842" spans="1:19" ht="13.9">
      <c r="A3842" s="6" t="str">
        <f>IF(总支出!A3842="","",总支出!A3842)</f>
        <v/>
      </c>
      <c r="B3842" s="7" t="str">
        <f>IF(总支出!B3842="","",总支出!B3842)</f>
        <v/>
      </c>
      <c r="C3842" s="6" t="str">
        <f t="shared" si="413"/>
        <v/>
      </c>
      <c r="D3842" s="6" t="str">
        <f>IF(总支出!C3842="","",总支出!C3842)</f>
        <v/>
      </c>
      <c r="E3842" s="8" t="str">
        <f>IF(总支出!D3842="","",总支出!D3842)</f>
        <v/>
      </c>
      <c r="F3842" s="6" t="str">
        <f>IF(总支出!E3842="","",总支出!E3842)</f>
        <v/>
      </c>
      <c r="G3842" s="6" t="str">
        <f>IF(总支出!H3842="","",总支出!H3842)</f>
        <v/>
      </c>
      <c r="H3842" s="6" t="str">
        <f>IF(总支出!I3842="","自动",总支出!I3842)</f>
        <v>自动</v>
      </c>
      <c r="I3842" s="6" t="str">
        <f>IF(F3842="","",IFERROR(VLOOKUP(F3842,税费设置!$A$15:$B$27,2,FALSE),"含税不明"))</f>
        <v/>
      </c>
      <c r="J3842" s="6" t="str">
        <f t="shared" si="414"/>
        <v/>
      </c>
      <c r="K3842" s="6" t="str">
        <f>IF(AND(税费设置!$B$5="是",G3842="个人支出",J3842="应税"),"是","否")</f>
        <v>否</v>
      </c>
      <c r="L3842" s="8">
        <f t="shared" si="415"/>
        <v>0</v>
      </c>
      <c r="M3842" s="8">
        <f t="shared" si="416"/>
        <v>0</v>
      </c>
      <c r="N3842" s="8">
        <f t="shared" si="417"/>
        <v>0</v>
      </c>
      <c r="O3842" s="8">
        <f t="shared" si="418"/>
        <v>0</v>
      </c>
      <c r="P3842" s="8">
        <f>IF(K3842&lt;&gt;"是",0,IF(税费设置!$B$6="是",E3842/(1+税费设置!$B$10),E3842))</f>
        <v>0</v>
      </c>
      <c r="Q3842" s="8">
        <f>IF(K3842&lt;&gt;"是",0,P3842*税费设置!$B$8)</f>
        <v>0</v>
      </c>
      <c r="R3842" s="8">
        <f>IF(K3842&lt;&gt;"是",0,P3842*税费设置!$B$9)</f>
        <v>0</v>
      </c>
      <c r="S3842" s="8">
        <f t="shared" si="419"/>
        <v>0</v>
      </c>
    </row>
    <row r="3843" spans="1:19" ht="13.9">
      <c r="A3843" s="6" t="str">
        <f>IF(总支出!A3843="","",总支出!A3843)</f>
        <v/>
      </c>
      <c r="B3843" s="7" t="str">
        <f>IF(总支出!B3843="","",总支出!B3843)</f>
        <v/>
      </c>
      <c r="C3843" s="6" t="str">
        <f t="shared" si="413"/>
        <v/>
      </c>
      <c r="D3843" s="6" t="str">
        <f>IF(总支出!C3843="","",总支出!C3843)</f>
        <v/>
      </c>
      <c r="E3843" s="8" t="str">
        <f>IF(总支出!D3843="","",总支出!D3843)</f>
        <v/>
      </c>
      <c r="F3843" s="6" t="str">
        <f>IF(总支出!E3843="","",总支出!E3843)</f>
        <v/>
      </c>
      <c r="G3843" s="6" t="str">
        <f>IF(总支出!H3843="","",总支出!H3843)</f>
        <v/>
      </c>
      <c r="H3843" s="6" t="str">
        <f>IF(总支出!I3843="","自动",总支出!I3843)</f>
        <v>自动</v>
      </c>
      <c r="I3843" s="6" t="str">
        <f>IF(F3843="","",IFERROR(VLOOKUP(F3843,税费设置!$A$15:$B$27,2,FALSE),"含税不明"))</f>
        <v/>
      </c>
      <c r="J3843" s="6" t="str">
        <f t="shared" si="414"/>
        <v/>
      </c>
      <c r="K3843" s="6" t="str">
        <f>IF(AND(税费设置!$B$5="是",G3843="个人支出",J3843="应税"),"是","否")</f>
        <v>否</v>
      </c>
      <c r="L3843" s="8">
        <f t="shared" si="415"/>
        <v>0</v>
      </c>
      <c r="M3843" s="8">
        <f t="shared" si="416"/>
        <v>0</v>
      </c>
      <c r="N3843" s="8">
        <f t="shared" si="417"/>
        <v>0</v>
      </c>
      <c r="O3843" s="8">
        <f t="shared" si="418"/>
        <v>0</v>
      </c>
      <c r="P3843" s="8">
        <f>IF(K3843&lt;&gt;"是",0,IF(税费设置!$B$6="是",E3843/(1+税费设置!$B$10),E3843))</f>
        <v>0</v>
      </c>
      <c r="Q3843" s="8">
        <f>IF(K3843&lt;&gt;"是",0,P3843*税费设置!$B$8)</f>
        <v>0</v>
      </c>
      <c r="R3843" s="8">
        <f>IF(K3843&lt;&gt;"是",0,P3843*税费设置!$B$9)</f>
        <v>0</v>
      </c>
      <c r="S3843" s="8">
        <f t="shared" si="419"/>
        <v>0</v>
      </c>
    </row>
    <row r="3844" spans="1:19" ht="13.9">
      <c r="A3844" s="6" t="str">
        <f>IF(总支出!A3844="","",总支出!A3844)</f>
        <v/>
      </c>
      <c r="B3844" s="7" t="str">
        <f>IF(总支出!B3844="","",总支出!B3844)</f>
        <v/>
      </c>
      <c r="C3844" s="6" t="str">
        <f t="shared" ref="C3844:C3907" si="420">IF(B3844="","",TEXT(B3844,"yyyy-mm"))</f>
        <v/>
      </c>
      <c r="D3844" s="6" t="str">
        <f>IF(总支出!C3844="","",总支出!C3844)</f>
        <v/>
      </c>
      <c r="E3844" s="8" t="str">
        <f>IF(总支出!D3844="","",总支出!D3844)</f>
        <v/>
      </c>
      <c r="F3844" s="6" t="str">
        <f>IF(总支出!E3844="","",总支出!E3844)</f>
        <v/>
      </c>
      <c r="G3844" s="6" t="str">
        <f>IF(总支出!H3844="","",总支出!H3844)</f>
        <v/>
      </c>
      <c r="H3844" s="6" t="str">
        <f>IF(总支出!I3844="","自动",总支出!I3844)</f>
        <v>自动</v>
      </c>
      <c r="I3844" s="6" t="str">
        <f>IF(F3844="","",IFERROR(VLOOKUP(F3844,税费设置!$A$15:$B$27,2,FALSE),"含税不明"))</f>
        <v/>
      </c>
      <c r="J3844" s="6" t="str">
        <f t="shared" ref="J3844:J3907" si="421">IF(D3844="","",IF(H3844="自动",I3844,H3844))</f>
        <v/>
      </c>
      <c r="K3844" s="6" t="str">
        <f>IF(AND(税费设置!$B$5="是",G3844="个人支出",J3844="应税"),"是","否")</f>
        <v>否</v>
      </c>
      <c r="L3844" s="8">
        <f t="shared" ref="L3844:L3907" si="422">IF(K3844="是",E3844,0)</f>
        <v>0</v>
      </c>
      <c r="M3844" s="8">
        <f t="shared" ref="M3844:M3907" si="423">IF(AND(G3844="个人支出",J3844="零税率"),E3844,0)</f>
        <v>0</v>
      </c>
      <c r="N3844" s="8">
        <f t="shared" ref="N3844:N3907" si="424">IF(AND(G3844="个人支出",J3844="免税"),E3844,0)</f>
        <v>0</v>
      </c>
      <c r="O3844" s="8">
        <f t="shared" ref="O3844:O3907" si="425">IF(AND(G3844="个人支出",OR(J3844="含税不明",J3844="不适用")),E3844,0)</f>
        <v>0</v>
      </c>
      <c r="P3844" s="8">
        <f>IF(K3844&lt;&gt;"是",0,IF(税费设置!$B$6="是",E3844/(1+税费设置!$B$10),E3844))</f>
        <v>0</v>
      </c>
      <c r="Q3844" s="8">
        <f>IF(K3844&lt;&gt;"是",0,P3844*税费设置!$B$8)</f>
        <v>0</v>
      </c>
      <c r="R3844" s="8">
        <f>IF(K3844&lt;&gt;"是",0,P3844*税费设置!$B$9)</f>
        <v>0</v>
      </c>
      <c r="S3844" s="8">
        <f t="shared" ref="S3844:S3907" si="426">Q3844+R3844</f>
        <v>0</v>
      </c>
    </row>
    <row r="3845" spans="1:19" ht="13.9">
      <c r="A3845" s="6" t="str">
        <f>IF(总支出!A3845="","",总支出!A3845)</f>
        <v/>
      </c>
      <c r="B3845" s="7" t="str">
        <f>IF(总支出!B3845="","",总支出!B3845)</f>
        <v/>
      </c>
      <c r="C3845" s="6" t="str">
        <f t="shared" si="420"/>
        <v/>
      </c>
      <c r="D3845" s="6" t="str">
        <f>IF(总支出!C3845="","",总支出!C3845)</f>
        <v/>
      </c>
      <c r="E3845" s="8" t="str">
        <f>IF(总支出!D3845="","",总支出!D3845)</f>
        <v/>
      </c>
      <c r="F3845" s="6" t="str">
        <f>IF(总支出!E3845="","",总支出!E3845)</f>
        <v/>
      </c>
      <c r="G3845" s="6" t="str">
        <f>IF(总支出!H3845="","",总支出!H3845)</f>
        <v/>
      </c>
      <c r="H3845" s="6" t="str">
        <f>IF(总支出!I3845="","自动",总支出!I3845)</f>
        <v>自动</v>
      </c>
      <c r="I3845" s="6" t="str">
        <f>IF(F3845="","",IFERROR(VLOOKUP(F3845,税费设置!$A$15:$B$27,2,FALSE),"含税不明"))</f>
        <v/>
      </c>
      <c r="J3845" s="6" t="str">
        <f t="shared" si="421"/>
        <v/>
      </c>
      <c r="K3845" s="6" t="str">
        <f>IF(AND(税费设置!$B$5="是",G3845="个人支出",J3845="应税"),"是","否")</f>
        <v>否</v>
      </c>
      <c r="L3845" s="8">
        <f t="shared" si="422"/>
        <v>0</v>
      </c>
      <c r="M3845" s="8">
        <f t="shared" si="423"/>
        <v>0</v>
      </c>
      <c r="N3845" s="8">
        <f t="shared" si="424"/>
        <v>0</v>
      </c>
      <c r="O3845" s="8">
        <f t="shared" si="425"/>
        <v>0</v>
      </c>
      <c r="P3845" s="8">
        <f>IF(K3845&lt;&gt;"是",0,IF(税费设置!$B$6="是",E3845/(1+税费设置!$B$10),E3845))</f>
        <v>0</v>
      </c>
      <c r="Q3845" s="8">
        <f>IF(K3845&lt;&gt;"是",0,P3845*税费设置!$B$8)</f>
        <v>0</v>
      </c>
      <c r="R3845" s="8">
        <f>IF(K3845&lt;&gt;"是",0,P3845*税费设置!$B$9)</f>
        <v>0</v>
      </c>
      <c r="S3845" s="8">
        <f t="shared" si="426"/>
        <v>0</v>
      </c>
    </row>
    <row r="3846" spans="1:19" ht="13.9">
      <c r="A3846" s="6" t="str">
        <f>IF(总支出!A3846="","",总支出!A3846)</f>
        <v/>
      </c>
      <c r="B3846" s="7" t="str">
        <f>IF(总支出!B3846="","",总支出!B3846)</f>
        <v/>
      </c>
      <c r="C3846" s="6" t="str">
        <f t="shared" si="420"/>
        <v/>
      </c>
      <c r="D3846" s="6" t="str">
        <f>IF(总支出!C3846="","",总支出!C3846)</f>
        <v/>
      </c>
      <c r="E3846" s="8" t="str">
        <f>IF(总支出!D3846="","",总支出!D3846)</f>
        <v/>
      </c>
      <c r="F3846" s="6" t="str">
        <f>IF(总支出!E3846="","",总支出!E3846)</f>
        <v/>
      </c>
      <c r="G3846" s="6" t="str">
        <f>IF(总支出!H3846="","",总支出!H3846)</f>
        <v/>
      </c>
      <c r="H3846" s="6" t="str">
        <f>IF(总支出!I3846="","自动",总支出!I3846)</f>
        <v>自动</v>
      </c>
      <c r="I3846" s="6" t="str">
        <f>IF(F3846="","",IFERROR(VLOOKUP(F3846,税费设置!$A$15:$B$27,2,FALSE),"含税不明"))</f>
        <v/>
      </c>
      <c r="J3846" s="6" t="str">
        <f t="shared" si="421"/>
        <v/>
      </c>
      <c r="K3846" s="6" t="str">
        <f>IF(AND(税费设置!$B$5="是",G3846="个人支出",J3846="应税"),"是","否")</f>
        <v>否</v>
      </c>
      <c r="L3846" s="8">
        <f t="shared" si="422"/>
        <v>0</v>
      </c>
      <c r="M3846" s="8">
        <f t="shared" si="423"/>
        <v>0</v>
      </c>
      <c r="N3846" s="8">
        <f t="shared" si="424"/>
        <v>0</v>
      </c>
      <c r="O3846" s="8">
        <f t="shared" si="425"/>
        <v>0</v>
      </c>
      <c r="P3846" s="8">
        <f>IF(K3846&lt;&gt;"是",0,IF(税费设置!$B$6="是",E3846/(1+税费设置!$B$10),E3846))</f>
        <v>0</v>
      </c>
      <c r="Q3846" s="8">
        <f>IF(K3846&lt;&gt;"是",0,P3846*税费设置!$B$8)</f>
        <v>0</v>
      </c>
      <c r="R3846" s="8">
        <f>IF(K3846&lt;&gt;"是",0,P3846*税费设置!$B$9)</f>
        <v>0</v>
      </c>
      <c r="S3846" s="8">
        <f t="shared" si="426"/>
        <v>0</v>
      </c>
    </row>
    <row r="3847" spans="1:19" ht="13.9">
      <c r="A3847" s="6" t="str">
        <f>IF(总支出!A3847="","",总支出!A3847)</f>
        <v/>
      </c>
      <c r="B3847" s="7" t="str">
        <f>IF(总支出!B3847="","",总支出!B3847)</f>
        <v/>
      </c>
      <c r="C3847" s="6" t="str">
        <f t="shared" si="420"/>
        <v/>
      </c>
      <c r="D3847" s="6" t="str">
        <f>IF(总支出!C3847="","",总支出!C3847)</f>
        <v/>
      </c>
      <c r="E3847" s="8" t="str">
        <f>IF(总支出!D3847="","",总支出!D3847)</f>
        <v/>
      </c>
      <c r="F3847" s="6" t="str">
        <f>IF(总支出!E3847="","",总支出!E3847)</f>
        <v/>
      </c>
      <c r="G3847" s="6" t="str">
        <f>IF(总支出!H3847="","",总支出!H3847)</f>
        <v/>
      </c>
      <c r="H3847" s="6" t="str">
        <f>IF(总支出!I3847="","自动",总支出!I3847)</f>
        <v>自动</v>
      </c>
      <c r="I3847" s="6" t="str">
        <f>IF(F3847="","",IFERROR(VLOOKUP(F3847,税费设置!$A$15:$B$27,2,FALSE),"含税不明"))</f>
        <v/>
      </c>
      <c r="J3847" s="6" t="str">
        <f t="shared" si="421"/>
        <v/>
      </c>
      <c r="K3847" s="6" t="str">
        <f>IF(AND(税费设置!$B$5="是",G3847="个人支出",J3847="应税"),"是","否")</f>
        <v>否</v>
      </c>
      <c r="L3847" s="8">
        <f t="shared" si="422"/>
        <v>0</v>
      </c>
      <c r="M3847" s="8">
        <f t="shared" si="423"/>
        <v>0</v>
      </c>
      <c r="N3847" s="8">
        <f t="shared" si="424"/>
        <v>0</v>
      </c>
      <c r="O3847" s="8">
        <f t="shared" si="425"/>
        <v>0</v>
      </c>
      <c r="P3847" s="8">
        <f>IF(K3847&lt;&gt;"是",0,IF(税费设置!$B$6="是",E3847/(1+税费设置!$B$10),E3847))</f>
        <v>0</v>
      </c>
      <c r="Q3847" s="8">
        <f>IF(K3847&lt;&gt;"是",0,P3847*税费设置!$B$8)</f>
        <v>0</v>
      </c>
      <c r="R3847" s="8">
        <f>IF(K3847&lt;&gt;"是",0,P3847*税费设置!$B$9)</f>
        <v>0</v>
      </c>
      <c r="S3847" s="8">
        <f t="shared" si="426"/>
        <v>0</v>
      </c>
    </row>
    <row r="3848" spans="1:19" ht="13.9">
      <c r="A3848" s="6" t="str">
        <f>IF(总支出!A3848="","",总支出!A3848)</f>
        <v/>
      </c>
      <c r="B3848" s="7" t="str">
        <f>IF(总支出!B3848="","",总支出!B3848)</f>
        <v/>
      </c>
      <c r="C3848" s="6" t="str">
        <f t="shared" si="420"/>
        <v/>
      </c>
      <c r="D3848" s="6" t="str">
        <f>IF(总支出!C3848="","",总支出!C3848)</f>
        <v/>
      </c>
      <c r="E3848" s="8" t="str">
        <f>IF(总支出!D3848="","",总支出!D3848)</f>
        <v/>
      </c>
      <c r="F3848" s="6" t="str">
        <f>IF(总支出!E3848="","",总支出!E3848)</f>
        <v/>
      </c>
      <c r="G3848" s="6" t="str">
        <f>IF(总支出!H3848="","",总支出!H3848)</f>
        <v/>
      </c>
      <c r="H3848" s="6" t="str">
        <f>IF(总支出!I3848="","自动",总支出!I3848)</f>
        <v>自动</v>
      </c>
      <c r="I3848" s="6" t="str">
        <f>IF(F3848="","",IFERROR(VLOOKUP(F3848,税费设置!$A$15:$B$27,2,FALSE),"含税不明"))</f>
        <v/>
      </c>
      <c r="J3848" s="6" t="str">
        <f t="shared" si="421"/>
        <v/>
      </c>
      <c r="K3848" s="6" t="str">
        <f>IF(AND(税费设置!$B$5="是",G3848="个人支出",J3848="应税"),"是","否")</f>
        <v>否</v>
      </c>
      <c r="L3848" s="8">
        <f t="shared" si="422"/>
        <v>0</v>
      </c>
      <c r="M3848" s="8">
        <f t="shared" si="423"/>
        <v>0</v>
      </c>
      <c r="N3848" s="8">
        <f t="shared" si="424"/>
        <v>0</v>
      </c>
      <c r="O3848" s="8">
        <f t="shared" si="425"/>
        <v>0</v>
      </c>
      <c r="P3848" s="8">
        <f>IF(K3848&lt;&gt;"是",0,IF(税费设置!$B$6="是",E3848/(1+税费设置!$B$10),E3848))</f>
        <v>0</v>
      </c>
      <c r="Q3848" s="8">
        <f>IF(K3848&lt;&gt;"是",0,P3848*税费设置!$B$8)</f>
        <v>0</v>
      </c>
      <c r="R3848" s="8">
        <f>IF(K3848&lt;&gt;"是",0,P3848*税费设置!$B$9)</f>
        <v>0</v>
      </c>
      <c r="S3848" s="8">
        <f t="shared" si="426"/>
        <v>0</v>
      </c>
    </row>
    <row r="3849" spans="1:19" ht="13.9">
      <c r="A3849" s="6" t="str">
        <f>IF(总支出!A3849="","",总支出!A3849)</f>
        <v/>
      </c>
      <c r="B3849" s="7" t="str">
        <f>IF(总支出!B3849="","",总支出!B3849)</f>
        <v/>
      </c>
      <c r="C3849" s="6" t="str">
        <f t="shared" si="420"/>
        <v/>
      </c>
      <c r="D3849" s="6" t="str">
        <f>IF(总支出!C3849="","",总支出!C3849)</f>
        <v/>
      </c>
      <c r="E3849" s="8" t="str">
        <f>IF(总支出!D3849="","",总支出!D3849)</f>
        <v/>
      </c>
      <c r="F3849" s="6" t="str">
        <f>IF(总支出!E3849="","",总支出!E3849)</f>
        <v/>
      </c>
      <c r="G3849" s="6" t="str">
        <f>IF(总支出!H3849="","",总支出!H3849)</f>
        <v/>
      </c>
      <c r="H3849" s="6" t="str">
        <f>IF(总支出!I3849="","自动",总支出!I3849)</f>
        <v>自动</v>
      </c>
      <c r="I3849" s="6" t="str">
        <f>IF(F3849="","",IFERROR(VLOOKUP(F3849,税费设置!$A$15:$B$27,2,FALSE),"含税不明"))</f>
        <v/>
      </c>
      <c r="J3849" s="6" t="str">
        <f t="shared" si="421"/>
        <v/>
      </c>
      <c r="K3849" s="6" t="str">
        <f>IF(AND(税费设置!$B$5="是",G3849="个人支出",J3849="应税"),"是","否")</f>
        <v>否</v>
      </c>
      <c r="L3849" s="8">
        <f t="shared" si="422"/>
        <v>0</v>
      </c>
      <c r="M3849" s="8">
        <f t="shared" si="423"/>
        <v>0</v>
      </c>
      <c r="N3849" s="8">
        <f t="shared" si="424"/>
        <v>0</v>
      </c>
      <c r="O3849" s="8">
        <f t="shared" si="425"/>
        <v>0</v>
      </c>
      <c r="P3849" s="8">
        <f>IF(K3849&lt;&gt;"是",0,IF(税费设置!$B$6="是",E3849/(1+税费设置!$B$10),E3849))</f>
        <v>0</v>
      </c>
      <c r="Q3849" s="8">
        <f>IF(K3849&lt;&gt;"是",0,P3849*税费设置!$B$8)</f>
        <v>0</v>
      </c>
      <c r="R3849" s="8">
        <f>IF(K3849&lt;&gt;"是",0,P3849*税费设置!$B$9)</f>
        <v>0</v>
      </c>
      <c r="S3849" s="8">
        <f t="shared" si="426"/>
        <v>0</v>
      </c>
    </row>
    <row r="3850" spans="1:19" ht="13.9">
      <c r="A3850" s="6" t="str">
        <f>IF(总支出!A3850="","",总支出!A3850)</f>
        <v/>
      </c>
      <c r="B3850" s="7" t="str">
        <f>IF(总支出!B3850="","",总支出!B3850)</f>
        <v/>
      </c>
      <c r="C3850" s="6" t="str">
        <f t="shared" si="420"/>
        <v/>
      </c>
      <c r="D3850" s="6" t="str">
        <f>IF(总支出!C3850="","",总支出!C3850)</f>
        <v/>
      </c>
      <c r="E3850" s="8" t="str">
        <f>IF(总支出!D3850="","",总支出!D3850)</f>
        <v/>
      </c>
      <c r="F3850" s="6" t="str">
        <f>IF(总支出!E3850="","",总支出!E3850)</f>
        <v/>
      </c>
      <c r="G3850" s="6" t="str">
        <f>IF(总支出!H3850="","",总支出!H3850)</f>
        <v/>
      </c>
      <c r="H3850" s="6" t="str">
        <f>IF(总支出!I3850="","自动",总支出!I3850)</f>
        <v>自动</v>
      </c>
      <c r="I3850" s="6" t="str">
        <f>IF(F3850="","",IFERROR(VLOOKUP(F3850,税费设置!$A$15:$B$27,2,FALSE),"含税不明"))</f>
        <v/>
      </c>
      <c r="J3850" s="6" t="str">
        <f t="shared" si="421"/>
        <v/>
      </c>
      <c r="K3850" s="6" t="str">
        <f>IF(AND(税费设置!$B$5="是",G3850="个人支出",J3850="应税"),"是","否")</f>
        <v>否</v>
      </c>
      <c r="L3850" s="8">
        <f t="shared" si="422"/>
        <v>0</v>
      </c>
      <c r="M3850" s="8">
        <f t="shared" si="423"/>
        <v>0</v>
      </c>
      <c r="N3850" s="8">
        <f t="shared" si="424"/>
        <v>0</v>
      </c>
      <c r="O3850" s="8">
        <f t="shared" si="425"/>
        <v>0</v>
      </c>
      <c r="P3850" s="8">
        <f>IF(K3850&lt;&gt;"是",0,IF(税费设置!$B$6="是",E3850/(1+税费设置!$B$10),E3850))</f>
        <v>0</v>
      </c>
      <c r="Q3850" s="8">
        <f>IF(K3850&lt;&gt;"是",0,P3850*税费设置!$B$8)</f>
        <v>0</v>
      </c>
      <c r="R3850" s="8">
        <f>IF(K3850&lt;&gt;"是",0,P3850*税费设置!$B$9)</f>
        <v>0</v>
      </c>
      <c r="S3850" s="8">
        <f t="shared" si="426"/>
        <v>0</v>
      </c>
    </row>
    <row r="3851" spans="1:19" ht="13.9">
      <c r="A3851" s="6" t="str">
        <f>IF(总支出!A3851="","",总支出!A3851)</f>
        <v/>
      </c>
      <c r="B3851" s="7" t="str">
        <f>IF(总支出!B3851="","",总支出!B3851)</f>
        <v/>
      </c>
      <c r="C3851" s="6" t="str">
        <f t="shared" si="420"/>
        <v/>
      </c>
      <c r="D3851" s="6" t="str">
        <f>IF(总支出!C3851="","",总支出!C3851)</f>
        <v/>
      </c>
      <c r="E3851" s="8" t="str">
        <f>IF(总支出!D3851="","",总支出!D3851)</f>
        <v/>
      </c>
      <c r="F3851" s="6" t="str">
        <f>IF(总支出!E3851="","",总支出!E3851)</f>
        <v/>
      </c>
      <c r="G3851" s="6" t="str">
        <f>IF(总支出!H3851="","",总支出!H3851)</f>
        <v/>
      </c>
      <c r="H3851" s="6" t="str">
        <f>IF(总支出!I3851="","自动",总支出!I3851)</f>
        <v>自动</v>
      </c>
      <c r="I3851" s="6" t="str">
        <f>IF(F3851="","",IFERROR(VLOOKUP(F3851,税费设置!$A$15:$B$27,2,FALSE),"含税不明"))</f>
        <v/>
      </c>
      <c r="J3851" s="6" t="str">
        <f t="shared" si="421"/>
        <v/>
      </c>
      <c r="K3851" s="6" t="str">
        <f>IF(AND(税费设置!$B$5="是",G3851="个人支出",J3851="应税"),"是","否")</f>
        <v>否</v>
      </c>
      <c r="L3851" s="8">
        <f t="shared" si="422"/>
        <v>0</v>
      </c>
      <c r="M3851" s="8">
        <f t="shared" si="423"/>
        <v>0</v>
      </c>
      <c r="N3851" s="8">
        <f t="shared" si="424"/>
        <v>0</v>
      </c>
      <c r="O3851" s="8">
        <f t="shared" si="425"/>
        <v>0</v>
      </c>
      <c r="P3851" s="8">
        <f>IF(K3851&lt;&gt;"是",0,IF(税费设置!$B$6="是",E3851/(1+税费设置!$B$10),E3851))</f>
        <v>0</v>
      </c>
      <c r="Q3851" s="8">
        <f>IF(K3851&lt;&gt;"是",0,P3851*税费设置!$B$8)</f>
        <v>0</v>
      </c>
      <c r="R3851" s="8">
        <f>IF(K3851&lt;&gt;"是",0,P3851*税费设置!$B$9)</f>
        <v>0</v>
      </c>
      <c r="S3851" s="8">
        <f t="shared" si="426"/>
        <v>0</v>
      </c>
    </row>
    <row r="3852" spans="1:19" ht="13.9">
      <c r="A3852" s="6" t="str">
        <f>IF(总支出!A3852="","",总支出!A3852)</f>
        <v/>
      </c>
      <c r="B3852" s="7" t="str">
        <f>IF(总支出!B3852="","",总支出!B3852)</f>
        <v/>
      </c>
      <c r="C3852" s="6" t="str">
        <f t="shared" si="420"/>
        <v/>
      </c>
      <c r="D3852" s="6" t="str">
        <f>IF(总支出!C3852="","",总支出!C3852)</f>
        <v/>
      </c>
      <c r="E3852" s="8" t="str">
        <f>IF(总支出!D3852="","",总支出!D3852)</f>
        <v/>
      </c>
      <c r="F3852" s="6" t="str">
        <f>IF(总支出!E3852="","",总支出!E3852)</f>
        <v/>
      </c>
      <c r="G3852" s="6" t="str">
        <f>IF(总支出!H3852="","",总支出!H3852)</f>
        <v/>
      </c>
      <c r="H3852" s="6" t="str">
        <f>IF(总支出!I3852="","自动",总支出!I3852)</f>
        <v>自动</v>
      </c>
      <c r="I3852" s="6" t="str">
        <f>IF(F3852="","",IFERROR(VLOOKUP(F3852,税费设置!$A$15:$B$27,2,FALSE),"含税不明"))</f>
        <v/>
      </c>
      <c r="J3852" s="6" t="str">
        <f t="shared" si="421"/>
        <v/>
      </c>
      <c r="K3852" s="6" t="str">
        <f>IF(AND(税费设置!$B$5="是",G3852="个人支出",J3852="应税"),"是","否")</f>
        <v>否</v>
      </c>
      <c r="L3852" s="8">
        <f t="shared" si="422"/>
        <v>0</v>
      </c>
      <c r="M3852" s="8">
        <f t="shared" si="423"/>
        <v>0</v>
      </c>
      <c r="N3852" s="8">
        <f t="shared" si="424"/>
        <v>0</v>
      </c>
      <c r="O3852" s="8">
        <f t="shared" si="425"/>
        <v>0</v>
      </c>
      <c r="P3852" s="8">
        <f>IF(K3852&lt;&gt;"是",0,IF(税费设置!$B$6="是",E3852/(1+税费设置!$B$10),E3852))</f>
        <v>0</v>
      </c>
      <c r="Q3852" s="8">
        <f>IF(K3852&lt;&gt;"是",0,P3852*税费设置!$B$8)</f>
        <v>0</v>
      </c>
      <c r="R3852" s="8">
        <f>IF(K3852&lt;&gt;"是",0,P3852*税费设置!$B$9)</f>
        <v>0</v>
      </c>
      <c r="S3852" s="8">
        <f t="shared" si="426"/>
        <v>0</v>
      </c>
    </row>
    <row r="3853" spans="1:19" ht="13.9">
      <c r="A3853" s="6" t="str">
        <f>IF(总支出!A3853="","",总支出!A3853)</f>
        <v/>
      </c>
      <c r="B3853" s="7" t="str">
        <f>IF(总支出!B3853="","",总支出!B3853)</f>
        <v/>
      </c>
      <c r="C3853" s="6" t="str">
        <f t="shared" si="420"/>
        <v/>
      </c>
      <c r="D3853" s="6" t="str">
        <f>IF(总支出!C3853="","",总支出!C3853)</f>
        <v/>
      </c>
      <c r="E3853" s="8" t="str">
        <f>IF(总支出!D3853="","",总支出!D3853)</f>
        <v/>
      </c>
      <c r="F3853" s="6" t="str">
        <f>IF(总支出!E3853="","",总支出!E3853)</f>
        <v/>
      </c>
      <c r="G3853" s="6" t="str">
        <f>IF(总支出!H3853="","",总支出!H3853)</f>
        <v/>
      </c>
      <c r="H3853" s="6" t="str">
        <f>IF(总支出!I3853="","自动",总支出!I3853)</f>
        <v>自动</v>
      </c>
      <c r="I3853" s="6" t="str">
        <f>IF(F3853="","",IFERROR(VLOOKUP(F3853,税费设置!$A$15:$B$27,2,FALSE),"含税不明"))</f>
        <v/>
      </c>
      <c r="J3853" s="6" t="str">
        <f t="shared" si="421"/>
        <v/>
      </c>
      <c r="K3853" s="6" t="str">
        <f>IF(AND(税费设置!$B$5="是",G3853="个人支出",J3853="应税"),"是","否")</f>
        <v>否</v>
      </c>
      <c r="L3853" s="8">
        <f t="shared" si="422"/>
        <v>0</v>
      </c>
      <c r="M3853" s="8">
        <f t="shared" si="423"/>
        <v>0</v>
      </c>
      <c r="N3853" s="8">
        <f t="shared" si="424"/>
        <v>0</v>
      </c>
      <c r="O3853" s="8">
        <f t="shared" si="425"/>
        <v>0</v>
      </c>
      <c r="P3853" s="8">
        <f>IF(K3853&lt;&gt;"是",0,IF(税费设置!$B$6="是",E3853/(1+税费设置!$B$10),E3853))</f>
        <v>0</v>
      </c>
      <c r="Q3853" s="8">
        <f>IF(K3853&lt;&gt;"是",0,P3853*税费设置!$B$8)</f>
        <v>0</v>
      </c>
      <c r="R3853" s="8">
        <f>IF(K3853&lt;&gt;"是",0,P3853*税费设置!$B$9)</f>
        <v>0</v>
      </c>
      <c r="S3853" s="8">
        <f t="shared" si="426"/>
        <v>0</v>
      </c>
    </row>
    <row r="3854" spans="1:19" ht="13.9">
      <c r="A3854" s="6" t="str">
        <f>IF(总支出!A3854="","",总支出!A3854)</f>
        <v/>
      </c>
      <c r="B3854" s="7" t="str">
        <f>IF(总支出!B3854="","",总支出!B3854)</f>
        <v/>
      </c>
      <c r="C3854" s="6" t="str">
        <f t="shared" si="420"/>
        <v/>
      </c>
      <c r="D3854" s="6" t="str">
        <f>IF(总支出!C3854="","",总支出!C3854)</f>
        <v/>
      </c>
      <c r="E3854" s="8" t="str">
        <f>IF(总支出!D3854="","",总支出!D3854)</f>
        <v/>
      </c>
      <c r="F3854" s="6" t="str">
        <f>IF(总支出!E3854="","",总支出!E3854)</f>
        <v/>
      </c>
      <c r="G3854" s="6" t="str">
        <f>IF(总支出!H3854="","",总支出!H3854)</f>
        <v/>
      </c>
      <c r="H3854" s="6" t="str">
        <f>IF(总支出!I3854="","自动",总支出!I3854)</f>
        <v>自动</v>
      </c>
      <c r="I3854" s="6" t="str">
        <f>IF(F3854="","",IFERROR(VLOOKUP(F3854,税费设置!$A$15:$B$27,2,FALSE),"含税不明"))</f>
        <v/>
      </c>
      <c r="J3854" s="6" t="str">
        <f t="shared" si="421"/>
        <v/>
      </c>
      <c r="K3854" s="6" t="str">
        <f>IF(AND(税费设置!$B$5="是",G3854="个人支出",J3854="应税"),"是","否")</f>
        <v>否</v>
      </c>
      <c r="L3854" s="8">
        <f t="shared" si="422"/>
        <v>0</v>
      </c>
      <c r="M3854" s="8">
        <f t="shared" si="423"/>
        <v>0</v>
      </c>
      <c r="N3854" s="8">
        <f t="shared" si="424"/>
        <v>0</v>
      </c>
      <c r="O3854" s="8">
        <f t="shared" si="425"/>
        <v>0</v>
      </c>
      <c r="P3854" s="8">
        <f>IF(K3854&lt;&gt;"是",0,IF(税费设置!$B$6="是",E3854/(1+税费设置!$B$10),E3854))</f>
        <v>0</v>
      </c>
      <c r="Q3854" s="8">
        <f>IF(K3854&lt;&gt;"是",0,P3854*税费设置!$B$8)</f>
        <v>0</v>
      </c>
      <c r="R3854" s="8">
        <f>IF(K3854&lt;&gt;"是",0,P3854*税费设置!$B$9)</f>
        <v>0</v>
      </c>
      <c r="S3854" s="8">
        <f t="shared" si="426"/>
        <v>0</v>
      </c>
    </row>
    <row r="3855" spans="1:19" ht="13.9">
      <c r="A3855" s="6" t="str">
        <f>IF(总支出!A3855="","",总支出!A3855)</f>
        <v/>
      </c>
      <c r="B3855" s="7" t="str">
        <f>IF(总支出!B3855="","",总支出!B3855)</f>
        <v/>
      </c>
      <c r="C3855" s="6" t="str">
        <f t="shared" si="420"/>
        <v/>
      </c>
      <c r="D3855" s="6" t="str">
        <f>IF(总支出!C3855="","",总支出!C3855)</f>
        <v/>
      </c>
      <c r="E3855" s="8" t="str">
        <f>IF(总支出!D3855="","",总支出!D3855)</f>
        <v/>
      </c>
      <c r="F3855" s="6" t="str">
        <f>IF(总支出!E3855="","",总支出!E3855)</f>
        <v/>
      </c>
      <c r="G3855" s="6" t="str">
        <f>IF(总支出!H3855="","",总支出!H3855)</f>
        <v/>
      </c>
      <c r="H3855" s="6" t="str">
        <f>IF(总支出!I3855="","自动",总支出!I3855)</f>
        <v>自动</v>
      </c>
      <c r="I3855" s="6" t="str">
        <f>IF(F3855="","",IFERROR(VLOOKUP(F3855,税费设置!$A$15:$B$27,2,FALSE),"含税不明"))</f>
        <v/>
      </c>
      <c r="J3855" s="6" t="str">
        <f t="shared" si="421"/>
        <v/>
      </c>
      <c r="K3855" s="6" t="str">
        <f>IF(AND(税费设置!$B$5="是",G3855="个人支出",J3855="应税"),"是","否")</f>
        <v>否</v>
      </c>
      <c r="L3855" s="8">
        <f t="shared" si="422"/>
        <v>0</v>
      </c>
      <c r="M3855" s="8">
        <f t="shared" si="423"/>
        <v>0</v>
      </c>
      <c r="N3855" s="8">
        <f t="shared" si="424"/>
        <v>0</v>
      </c>
      <c r="O3855" s="8">
        <f t="shared" si="425"/>
        <v>0</v>
      </c>
      <c r="P3855" s="8">
        <f>IF(K3855&lt;&gt;"是",0,IF(税费设置!$B$6="是",E3855/(1+税费设置!$B$10),E3855))</f>
        <v>0</v>
      </c>
      <c r="Q3855" s="8">
        <f>IF(K3855&lt;&gt;"是",0,P3855*税费设置!$B$8)</f>
        <v>0</v>
      </c>
      <c r="R3855" s="8">
        <f>IF(K3855&lt;&gt;"是",0,P3855*税费设置!$B$9)</f>
        <v>0</v>
      </c>
      <c r="S3855" s="8">
        <f t="shared" si="426"/>
        <v>0</v>
      </c>
    </row>
    <row r="3856" spans="1:19" ht="13.9">
      <c r="A3856" s="6" t="str">
        <f>IF(总支出!A3856="","",总支出!A3856)</f>
        <v/>
      </c>
      <c r="B3856" s="7" t="str">
        <f>IF(总支出!B3856="","",总支出!B3856)</f>
        <v/>
      </c>
      <c r="C3856" s="6" t="str">
        <f t="shared" si="420"/>
        <v/>
      </c>
      <c r="D3856" s="6" t="str">
        <f>IF(总支出!C3856="","",总支出!C3856)</f>
        <v/>
      </c>
      <c r="E3856" s="8" t="str">
        <f>IF(总支出!D3856="","",总支出!D3856)</f>
        <v/>
      </c>
      <c r="F3856" s="6" t="str">
        <f>IF(总支出!E3856="","",总支出!E3856)</f>
        <v/>
      </c>
      <c r="G3856" s="6" t="str">
        <f>IF(总支出!H3856="","",总支出!H3856)</f>
        <v/>
      </c>
      <c r="H3856" s="6" t="str">
        <f>IF(总支出!I3856="","自动",总支出!I3856)</f>
        <v>自动</v>
      </c>
      <c r="I3856" s="6" t="str">
        <f>IF(F3856="","",IFERROR(VLOOKUP(F3856,税费设置!$A$15:$B$27,2,FALSE),"含税不明"))</f>
        <v/>
      </c>
      <c r="J3856" s="6" t="str">
        <f t="shared" si="421"/>
        <v/>
      </c>
      <c r="K3856" s="6" t="str">
        <f>IF(AND(税费设置!$B$5="是",G3856="个人支出",J3856="应税"),"是","否")</f>
        <v>否</v>
      </c>
      <c r="L3856" s="8">
        <f t="shared" si="422"/>
        <v>0</v>
      </c>
      <c r="M3856" s="8">
        <f t="shared" si="423"/>
        <v>0</v>
      </c>
      <c r="N3856" s="8">
        <f t="shared" si="424"/>
        <v>0</v>
      </c>
      <c r="O3856" s="8">
        <f t="shared" si="425"/>
        <v>0</v>
      </c>
      <c r="P3856" s="8">
        <f>IF(K3856&lt;&gt;"是",0,IF(税费设置!$B$6="是",E3856/(1+税费设置!$B$10),E3856))</f>
        <v>0</v>
      </c>
      <c r="Q3856" s="8">
        <f>IF(K3856&lt;&gt;"是",0,P3856*税费设置!$B$8)</f>
        <v>0</v>
      </c>
      <c r="R3856" s="8">
        <f>IF(K3856&lt;&gt;"是",0,P3856*税费设置!$B$9)</f>
        <v>0</v>
      </c>
      <c r="S3856" s="8">
        <f t="shared" si="426"/>
        <v>0</v>
      </c>
    </row>
    <row r="3857" spans="1:19" ht="13.9">
      <c r="A3857" s="6" t="str">
        <f>IF(总支出!A3857="","",总支出!A3857)</f>
        <v/>
      </c>
      <c r="B3857" s="7" t="str">
        <f>IF(总支出!B3857="","",总支出!B3857)</f>
        <v/>
      </c>
      <c r="C3857" s="6" t="str">
        <f t="shared" si="420"/>
        <v/>
      </c>
      <c r="D3857" s="6" t="str">
        <f>IF(总支出!C3857="","",总支出!C3857)</f>
        <v/>
      </c>
      <c r="E3857" s="8" t="str">
        <f>IF(总支出!D3857="","",总支出!D3857)</f>
        <v/>
      </c>
      <c r="F3857" s="6" t="str">
        <f>IF(总支出!E3857="","",总支出!E3857)</f>
        <v/>
      </c>
      <c r="G3857" s="6" t="str">
        <f>IF(总支出!H3857="","",总支出!H3857)</f>
        <v/>
      </c>
      <c r="H3857" s="6" t="str">
        <f>IF(总支出!I3857="","自动",总支出!I3857)</f>
        <v>自动</v>
      </c>
      <c r="I3857" s="6" t="str">
        <f>IF(F3857="","",IFERROR(VLOOKUP(F3857,税费设置!$A$15:$B$27,2,FALSE),"含税不明"))</f>
        <v/>
      </c>
      <c r="J3857" s="6" t="str">
        <f t="shared" si="421"/>
        <v/>
      </c>
      <c r="K3857" s="6" t="str">
        <f>IF(AND(税费设置!$B$5="是",G3857="个人支出",J3857="应税"),"是","否")</f>
        <v>否</v>
      </c>
      <c r="L3857" s="8">
        <f t="shared" si="422"/>
        <v>0</v>
      </c>
      <c r="M3857" s="8">
        <f t="shared" si="423"/>
        <v>0</v>
      </c>
      <c r="N3857" s="8">
        <f t="shared" si="424"/>
        <v>0</v>
      </c>
      <c r="O3857" s="8">
        <f t="shared" si="425"/>
        <v>0</v>
      </c>
      <c r="P3857" s="8">
        <f>IF(K3857&lt;&gt;"是",0,IF(税费设置!$B$6="是",E3857/(1+税费设置!$B$10),E3857))</f>
        <v>0</v>
      </c>
      <c r="Q3857" s="8">
        <f>IF(K3857&lt;&gt;"是",0,P3857*税费设置!$B$8)</f>
        <v>0</v>
      </c>
      <c r="R3857" s="8">
        <f>IF(K3857&lt;&gt;"是",0,P3857*税费设置!$B$9)</f>
        <v>0</v>
      </c>
      <c r="S3857" s="8">
        <f t="shared" si="426"/>
        <v>0</v>
      </c>
    </row>
    <row r="3858" spans="1:19" ht="13.9">
      <c r="A3858" s="6" t="str">
        <f>IF(总支出!A3858="","",总支出!A3858)</f>
        <v/>
      </c>
      <c r="B3858" s="7" t="str">
        <f>IF(总支出!B3858="","",总支出!B3858)</f>
        <v/>
      </c>
      <c r="C3858" s="6" t="str">
        <f t="shared" si="420"/>
        <v/>
      </c>
      <c r="D3858" s="6" t="str">
        <f>IF(总支出!C3858="","",总支出!C3858)</f>
        <v/>
      </c>
      <c r="E3858" s="8" t="str">
        <f>IF(总支出!D3858="","",总支出!D3858)</f>
        <v/>
      </c>
      <c r="F3858" s="6" t="str">
        <f>IF(总支出!E3858="","",总支出!E3858)</f>
        <v/>
      </c>
      <c r="G3858" s="6" t="str">
        <f>IF(总支出!H3858="","",总支出!H3858)</f>
        <v/>
      </c>
      <c r="H3858" s="6" t="str">
        <f>IF(总支出!I3858="","自动",总支出!I3858)</f>
        <v>自动</v>
      </c>
      <c r="I3858" s="6" t="str">
        <f>IF(F3858="","",IFERROR(VLOOKUP(F3858,税费设置!$A$15:$B$27,2,FALSE),"含税不明"))</f>
        <v/>
      </c>
      <c r="J3858" s="6" t="str">
        <f t="shared" si="421"/>
        <v/>
      </c>
      <c r="K3858" s="6" t="str">
        <f>IF(AND(税费设置!$B$5="是",G3858="个人支出",J3858="应税"),"是","否")</f>
        <v>否</v>
      </c>
      <c r="L3858" s="8">
        <f t="shared" si="422"/>
        <v>0</v>
      </c>
      <c r="M3858" s="8">
        <f t="shared" si="423"/>
        <v>0</v>
      </c>
      <c r="N3858" s="8">
        <f t="shared" si="424"/>
        <v>0</v>
      </c>
      <c r="O3858" s="8">
        <f t="shared" si="425"/>
        <v>0</v>
      </c>
      <c r="P3858" s="8">
        <f>IF(K3858&lt;&gt;"是",0,IF(税费设置!$B$6="是",E3858/(1+税费设置!$B$10),E3858))</f>
        <v>0</v>
      </c>
      <c r="Q3858" s="8">
        <f>IF(K3858&lt;&gt;"是",0,P3858*税费设置!$B$8)</f>
        <v>0</v>
      </c>
      <c r="R3858" s="8">
        <f>IF(K3858&lt;&gt;"是",0,P3858*税费设置!$B$9)</f>
        <v>0</v>
      </c>
      <c r="S3858" s="8">
        <f t="shared" si="426"/>
        <v>0</v>
      </c>
    </row>
    <row r="3859" spans="1:19" ht="13.9">
      <c r="A3859" s="6" t="str">
        <f>IF(总支出!A3859="","",总支出!A3859)</f>
        <v/>
      </c>
      <c r="B3859" s="7" t="str">
        <f>IF(总支出!B3859="","",总支出!B3859)</f>
        <v/>
      </c>
      <c r="C3859" s="6" t="str">
        <f t="shared" si="420"/>
        <v/>
      </c>
      <c r="D3859" s="6" t="str">
        <f>IF(总支出!C3859="","",总支出!C3859)</f>
        <v/>
      </c>
      <c r="E3859" s="8" t="str">
        <f>IF(总支出!D3859="","",总支出!D3859)</f>
        <v/>
      </c>
      <c r="F3859" s="6" t="str">
        <f>IF(总支出!E3859="","",总支出!E3859)</f>
        <v/>
      </c>
      <c r="G3859" s="6" t="str">
        <f>IF(总支出!H3859="","",总支出!H3859)</f>
        <v/>
      </c>
      <c r="H3859" s="6" t="str">
        <f>IF(总支出!I3859="","自动",总支出!I3859)</f>
        <v>自动</v>
      </c>
      <c r="I3859" s="6" t="str">
        <f>IF(F3859="","",IFERROR(VLOOKUP(F3859,税费设置!$A$15:$B$27,2,FALSE),"含税不明"))</f>
        <v/>
      </c>
      <c r="J3859" s="6" t="str">
        <f t="shared" si="421"/>
        <v/>
      </c>
      <c r="K3859" s="6" t="str">
        <f>IF(AND(税费设置!$B$5="是",G3859="个人支出",J3859="应税"),"是","否")</f>
        <v>否</v>
      </c>
      <c r="L3859" s="8">
        <f t="shared" si="422"/>
        <v>0</v>
      </c>
      <c r="M3859" s="8">
        <f t="shared" si="423"/>
        <v>0</v>
      </c>
      <c r="N3859" s="8">
        <f t="shared" si="424"/>
        <v>0</v>
      </c>
      <c r="O3859" s="8">
        <f t="shared" si="425"/>
        <v>0</v>
      </c>
      <c r="P3859" s="8">
        <f>IF(K3859&lt;&gt;"是",0,IF(税费设置!$B$6="是",E3859/(1+税费设置!$B$10),E3859))</f>
        <v>0</v>
      </c>
      <c r="Q3859" s="8">
        <f>IF(K3859&lt;&gt;"是",0,P3859*税费设置!$B$8)</f>
        <v>0</v>
      </c>
      <c r="R3859" s="8">
        <f>IF(K3859&lt;&gt;"是",0,P3859*税费设置!$B$9)</f>
        <v>0</v>
      </c>
      <c r="S3859" s="8">
        <f t="shared" si="426"/>
        <v>0</v>
      </c>
    </row>
    <row r="3860" spans="1:19" ht="13.9">
      <c r="A3860" s="6" t="str">
        <f>IF(总支出!A3860="","",总支出!A3860)</f>
        <v/>
      </c>
      <c r="B3860" s="7" t="str">
        <f>IF(总支出!B3860="","",总支出!B3860)</f>
        <v/>
      </c>
      <c r="C3860" s="6" t="str">
        <f t="shared" si="420"/>
        <v/>
      </c>
      <c r="D3860" s="6" t="str">
        <f>IF(总支出!C3860="","",总支出!C3860)</f>
        <v/>
      </c>
      <c r="E3860" s="8" t="str">
        <f>IF(总支出!D3860="","",总支出!D3860)</f>
        <v/>
      </c>
      <c r="F3860" s="6" t="str">
        <f>IF(总支出!E3860="","",总支出!E3860)</f>
        <v/>
      </c>
      <c r="G3860" s="6" t="str">
        <f>IF(总支出!H3860="","",总支出!H3860)</f>
        <v/>
      </c>
      <c r="H3860" s="6" t="str">
        <f>IF(总支出!I3860="","自动",总支出!I3860)</f>
        <v>自动</v>
      </c>
      <c r="I3860" s="6" t="str">
        <f>IF(F3860="","",IFERROR(VLOOKUP(F3860,税费设置!$A$15:$B$27,2,FALSE),"含税不明"))</f>
        <v/>
      </c>
      <c r="J3860" s="6" t="str">
        <f t="shared" si="421"/>
        <v/>
      </c>
      <c r="K3860" s="6" t="str">
        <f>IF(AND(税费设置!$B$5="是",G3860="个人支出",J3860="应税"),"是","否")</f>
        <v>否</v>
      </c>
      <c r="L3860" s="8">
        <f t="shared" si="422"/>
        <v>0</v>
      </c>
      <c r="M3860" s="8">
        <f t="shared" si="423"/>
        <v>0</v>
      </c>
      <c r="N3860" s="8">
        <f t="shared" si="424"/>
        <v>0</v>
      </c>
      <c r="O3860" s="8">
        <f t="shared" si="425"/>
        <v>0</v>
      </c>
      <c r="P3860" s="8">
        <f>IF(K3860&lt;&gt;"是",0,IF(税费设置!$B$6="是",E3860/(1+税费设置!$B$10),E3860))</f>
        <v>0</v>
      </c>
      <c r="Q3860" s="8">
        <f>IF(K3860&lt;&gt;"是",0,P3860*税费设置!$B$8)</f>
        <v>0</v>
      </c>
      <c r="R3860" s="8">
        <f>IF(K3860&lt;&gt;"是",0,P3860*税费设置!$B$9)</f>
        <v>0</v>
      </c>
      <c r="S3860" s="8">
        <f t="shared" si="426"/>
        <v>0</v>
      </c>
    </row>
    <row r="3861" spans="1:19" ht="13.9">
      <c r="A3861" s="6" t="str">
        <f>IF(总支出!A3861="","",总支出!A3861)</f>
        <v/>
      </c>
      <c r="B3861" s="7" t="str">
        <f>IF(总支出!B3861="","",总支出!B3861)</f>
        <v/>
      </c>
      <c r="C3861" s="6" t="str">
        <f t="shared" si="420"/>
        <v/>
      </c>
      <c r="D3861" s="6" t="str">
        <f>IF(总支出!C3861="","",总支出!C3861)</f>
        <v/>
      </c>
      <c r="E3861" s="8" t="str">
        <f>IF(总支出!D3861="","",总支出!D3861)</f>
        <v/>
      </c>
      <c r="F3861" s="6" t="str">
        <f>IF(总支出!E3861="","",总支出!E3861)</f>
        <v/>
      </c>
      <c r="G3861" s="6" t="str">
        <f>IF(总支出!H3861="","",总支出!H3861)</f>
        <v/>
      </c>
      <c r="H3861" s="6" t="str">
        <f>IF(总支出!I3861="","自动",总支出!I3861)</f>
        <v>自动</v>
      </c>
      <c r="I3861" s="6" t="str">
        <f>IF(F3861="","",IFERROR(VLOOKUP(F3861,税费设置!$A$15:$B$27,2,FALSE),"含税不明"))</f>
        <v/>
      </c>
      <c r="J3861" s="6" t="str">
        <f t="shared" si="421"/>
        <v/>
      </c>
      <c r="K3861" s="6" t="str">
        <f>IF(AND(税费设置!$B$5="是",G3861="个人支出",J3861="应税"),"是","否")</f>
        <v>否</v>
      </c>
      <c r="L3861" s="8">
        <f t="shared" si="422"/>
        <v>0</v>
      </c>
      <c r="M3861" s="8">
        <f t="shared" si="423"/>
        <v>0</v>
      </c>
      <c r="N3861" s="8">
        <f t="shared" si="424"/>
        <v>0</v>
      </c>
      <c r="O3861" s="8">
        <f t="shared" si="425"/>
        <v>0</v>
      </c>
      <c r="P3861" s="8">
        <f>IF(K3861&lt;&gt;"是",0,IF(税费设置!$B$6="是",E3861/(1+税费设置!$B$10),E3861))</f>
        <v>0</v>
      </c>
      <c r="Q3861" s="8">
        <f>IF(K3861&lt;&gt;"是",0,P3861*税费设置!$B$8)</f>
        <v>0</v>
      </c>
      <c r="R3861" s="8">
        <f>IF(K3861&lt;&gt;"是",0,P3861*税费设置!$B$9)</f>
        <v>0</v>
      </c>
      <c r="S3861" s="8">
        <f t="shared" si="426"/>
        <v>0</v>
      </c>
    </row>
    <row r="3862" spans="1:19" ht="13.9">
      <c r="A3862" s="6" t="str">
        <f>IF(总支出!A3862="","",总支出!A3862)</f>
        <v/>
      </c>
      <c r="B3862" s="7" t="str">
        <f>IF(总支出!B3862="","",总支出!B3862)</f>
        <v/>
      </c>
      <c r="C3862" s="6" t="str">
        <f t="shared" si="420"/>
        <v/>
      </c>
      <c r="D3862" s="6" t="str">
        <f>IF(总支出!C3862="","",总支出!C3862)</f>
        <v/>
      </c>
      <c r="E3862" s="8" t="str">
        <f>IF(总支出!D3862="","",总支出!D3862)</f>
        <v/>
      </c>
      <c r="F3862" s="6" t="str">
        <f>IF(总支出!E3862="","",总支出!E3862)</f>
        <v/>
      </c>
      <c r="G3862" s="6" t="str">
        <f>IF(总支出!H3862="","",总支出!H3862)</f>
        <v/>
      </c>
      <c r="H3862" s="6" t="str">
        <f>IF(总支出!I3862="","自动",总支出!I3862)</f>
        <v>自动</v>
      </c>
      <c r="I3862" s="6" t="str">
        <f>IF(F3862="","",IFERROR(VLOOKUP(F3862,税费设置!$A$15:$B$27,2,FALSE),"含税不明"))</f>
        <v/>
      </c>
      <c r="J3862" s="6" t="str">
        <f t="shared" si="421"/>
        <v/>
      </c>
      <c r="K3862" s="6" t="str">
        <f>IF(AND(税费设置!$B$5="是",G3862="个人支出",J3862="应税"),"是","否")</f>
        <v>否</v>
      </c>
      <c r="L3862" s="8">
        <f t="shared" si="422"/>
        <v>0</v>
      </c>
      <c r="M3862" s="8">
        <f t="shared" si="423"/>
        <v>0</v>
      </c>
      <c r="N3862" s="8">
        <f t="shared" si="424"/>
        <v>0</v>
      </c>
      <c r="O3862" s="8">
        <f t="shared" si="425"/>
        <v>0</v>
      </c>
      <c r="P3862" s="8">
        <f>IF(K3862&lt;&gt;"是",0,IF(税费设置!$B$6="是",E3862/(1+税费设置!$B$10),E3862))</f>
        <v>0</v>
      </c>
      <c r="Q3862" s="8">
        <f>IF(K3862&lt;&gt;"是",0,P3862*税费设置!$B$8)</f>
        <v>0</v>
      </c>
      <c r="R3862" s="8">
        <f>IF(K3862&lt;&gt;"是",0,P3862*税费设置!$B$9)</f>
        <v>0</v>
      </c>
      <c r="S3862" s="8">
        <f t="shared" si="426"/>
        <v>0</v>
      </c>
    </row>
    <row r="3863" spans="1:19" ht="13.9">
      <c r="A3863" s="6" t="str">
        <f>IF(总支出!A3863="","",总支出!A3863)</f>
        <v/>
      </c>
      <c r="B3863" s="7" t="str">
        <f>IF(总支出!B3863="","",总支出!B3863)</f>
        <v/>
      </c>
      <c r="C3863" s="6" t="str">
        <f t="shared" si="420"/>
        <v/>
      </c>
      <c r="D3863" s="6" t="str">
        <f>IF(总支出!C3863="","",总支出!C3863)</f>
        <v/>
      </c>
      <c r="E3863" s="8" t="str">
        <f>IF(总支出!D3863="","",总支出!D3863)</f>
        <v/>
      </c>
      <c r="F3863" s="6" t="str">
        <f>IF(总支出!E3863="","",总支出!E3863)</f>
        <v/>
      </c>
      <c r="G3863" s="6" t="str">
        <f>IF(总支出!H3863="","",总支出!H3863)</f>
        <v/>
      </c>
      <c r="H3863" s="6" t="str">
        <f>IF(总支出!I3863="","自动",总支出!I3863)</f>
        <v>自动</v>
      </c>
      <c r="I3863" s="6" t="str">
        <f>IF(F3863="","",IFERROR(VLOOKUP(F3863,税费设置!$A$15:$B$27,2,FALSE),"含税不明"))</f>
        <v/>
      </c>
      <c r="J3863" s="6" t="str">
        <f t="shared" si="421"/>
        <v/>
      </c>
      <c r="K3863" s="6" t="str">
        <f>IF(AND(税费设置!$B$5="是",G3863="个人支出",J3863="应税"),"是","否")</f>
        <v>否</v>
      </c>
      <c r="L3863" s="8">
        <f t="shared" si="422"/>
        <v>0</v>
      </c>
      <c r="M3863" s="8">
        <f t="shared" si="423"/>
        <v>0</v>
      </c>
      <c r="N3863" s="8">
        <f t="shared" si="424"/>
        <v>0</v>
      </c>
      <c r="O3863" s="8">
        <f t="shared" si="425"/>
        <v>0</v>
      </c>
      <c r="P3863" s="8">
        <f>IF(K3863&lt;&gt;"是",0,IF(税费设置!$B$6="是",E3863/(1+税费设置!$B$10),E3863))</f>
        <v>0</v>
      </c>
      <c r="Q3863" s="8">
        <f>IF(K3863&lt;&gt;"是",0,P3863*税费设置!$B$8)</f>
        <v>0</v>
      </c>
      <c r="R3863" s="8">
        <f>IF(K3863&lt;&gt;"是",0,P3863*税费设置!$B$9)</f>
        <v>0</v>
      </c>
      <c r="S3863" s="8">
        <f t="shared" si="426"/>
        <v>0</v>
      </c>
    </row>
    <row r="3864" spans="1:19" ht="13.9">
      <c r="A3864" s="6" t="str">
        <f>IF(总支出!A3864="","",总支出!A3864)</f>
        <v/>
      </c>
      <c r="B3864" s="7" t="str">
        <f>IF(总支出!B3864="","",总支出!B3864)</f>
        <v/>
      </c>
      <c r="C3864" s="6" t="str">
        <f t="shared" si="420"/>
        <v/>
      </c>
      <c r="D3864" s="6" t="str">
        <f>IF(总支出!C3864="","",总支出!C3864)</f>
        <v/>
      </c>
      <c r="E3864" s="8" t="str">
        <f>IF(总支出!D3864="","",总支出!D3864)</f>
        <v/>
      </c>
      <c r="F3864" s="6" t="str">
        <f>IF(总支出!E3864="","",总支出!E3864)</f>
        <v/>
      </c>
      <c r="G3864" s="6" t="str">
        <f>IF(总支出!H3864="","",总支出!H3864)</f>
        <v/>
      </c>
      <c r="H3864" s="6" t="str">
        <f>IF(总支出!I3864="","自动",总支出!I3864)</f>
        <v>自动</v>
      </c>
      <c r="I3864" s="6" t="str">
        <f>IF(F3864="","",IFERROR(VLOOKUP(F3864,税费设置!$A$15:$B$27,2,FALSE),"含税不明"))</f>
        <v/>
      </c>
      <c r="J3864" s="6" t="str">
        <f t="shared" si="421"/>
        <v/>
      </c>
      <c r="K3864" s="6" t="str">
        <f>IF(AND(税费设置!$B$5="是",G3864="个人支出",J3864="应税"),"是","否")</f>
        <v>否</v>
      </c>
      <c r="L3864" s="8">
        <f t="shared" si="422"/>
        <v>0</v>
      </c>
      <c r="M3864" s="8">
        <f t="shared" si="423"/>
        <v>0</v>
      </c>
      <c r="N3864" s="8">
        <f t="shared" si="424"/>
        <v>0</v>
      </c>
      <c r="O3864" s="8">
        <f t="shared" si="425"/>
        <v>0</v>
      </c>
      <c r="P3864" s="8">
        <f>IF(K3864&lt;&gt;"是",0,IF(税费设置!$B$6="是",E3864/(1+税费设置!$B$10),E3864))</f>
        <v>0</v>
      </c>
      <c r="Q3864" s="8">
        <f>IF(K3864&lt;&gt;"是",0,P3864*税费设置!$B$8)</f>
        <v>0</v>
      </c>
      <c r="R3864" s="8">
        <f>IF(K3864&lt;&gt;"是",0,P3864*税费设置!$B$9)</f>
        <v>0</v>
      </c>
      <c r="S3864" s="8">
        <f t="shared" si="426"/>
        <v>0</v>
      </c>
    </row>
    <row r="3865" spans="1:19" ht="13.9">
      <c r="A3865" s="6" t="str">
        <f>IF(总支出!A3865="","",总支出!A3865)</f>
        <v/>
      </c>
      <c r="B3865" s="7" t="str">
        <f>IF(总支出!B3865="","",总支出!B3865)</f>
        <v/>
      </c>
      <c r="C3865" s="6" t="str">
        <f t="shared" si="420"/>
        <v/>
      </c>
      <c r="D3865" s="6" t="str">
        <f>IF(总支出!C3865="","",总支出!C3865)</f>
        <v/>
      </c>
      <c r="E3865" s="8" t="str">
        <f>IF(总支出!D3865="","",总支出!D3865)</f>
        <v/>
      </c>
      <c r="F3865" s="6" t="str">
        <f>IF(总支出!E3865="","",总支出!E3865)</f>
        <v/>
      </c>
      <c r="G3865" s="6" t="str">
        <f>IF(总支出!H3865="","",总支出!H3865)</f>
        <v/>
      </c>
      <c r="H3865" s="6" t="str">
        <f>IF(总支出!I3865="","自动",总支出!I3865)</f>
        <v>自动</v>
      </c>
      <c r="I3865" s="6" t="str">
        <f>IF(F3865="","",IFERROR(VLOOKUP(F3865,税费设置!$A$15:$B$27,2,FALSE),"含税不明"))</f>
        <v/>
      </c>
      <c r="J3865" s="6" t="str">
        <f t="shared" si="421"/>
        <v/>
      </c>
      <c r="K3865" s="6" t="str">
        <f>IF(AND(税费设置!$B$5="是",G3865="个人支出",J3865="应税"),"是","否")</f>
        <v>否</v>
      </c>
      <c r="L3865" s="8">
        <f t="shared" si="422"/>
        <v>0</v>
      </c>
      <c r="M3865" s="8">
        <f t="shared" si="423"/>
        <v>0</v>
      </c>
      <c r="N3865" s="8">
        <f t="shared" si="424"/>
        <v>0</v>
      </c>
      <c r="O3865" s="8">
        <f t="shared" si="425"/>
        <v>0</v>
      </c>
      <c r="P3865" s="8">
        <f>IF(K3865&lt;&gt;"是",0,IF(税费设置!$B$6="是",E3865/(1+税费设置!$B$10),E3865))</f>
        <v>0</v>
      </c>
      <c r="Q3865" s="8">
        <f>IF(K3865&lt;&gt;"是",0,P3865*税费设置!$B$8)</f>
        <v>0</v>
      </c>
      <c r="R3865" s="8">
        <f>IF(K3865&lt;&gt;"是",0,P3865*税费设置!$B$9)</f>
        <v>0</v>
      </c>
      <c r="S3865" s="8">
        <f t="shared" si="426"/>
        <v>0</v>
      </c>
    </row>
    <row r="3866" spans="1:19" ht="13.9">
      <c r="A3866" s="6" t="str">
        <f>IF(总支出!A3866="","",总支出!A3866)</f>
        <v/>
      </c>
      <c r="B3866" s="7" t="str">
        <f>IF(总支出!B3866="","",总支出!B3866)</f>
        <v/>
      </c>
      <c r="C3866" s="6" t="str">
        <f t="shared" si="420"/>
        <v/>
      </c>
      <c r="D3866" s="6" t="str">
        <f>IF(总支出!C3866="","",总支出!C3866)</f>
        <v/>
      </c>
      <c r="E3866" s="8" t="str">
        <f>IF(总支出!D3866="","",总支出!D3866)</f>
        <v/>
      </c>
      <c r="F3866" s="6" t="str">
        <f>IF(总支出!E3866="","",总支出!E3866)</f>
        <v/>
      </c>
      <c r="G3866" s="6" t="str">
        <f>IF(总支出!H3866="","",总支出!H3866)</f>
        <v/>
      </c>
      <c r="H3866" s="6" t="str">
        <f>IF(总支出!I3866="","自动",总支出!I3866)</f>
        <v>自动</v>
      </c>
      <c r="I3866" s="6" t="str">
        <f>IF(F3866="","",IFERROR(VLOOKUP(F3866,税费设置!$A$15:$B$27,2,FALSE),"含税不明"))</f>
        <v/>
      </c>
      <c r="J3866" s="6" t="str">
        <f t="shared" si="421"/>
        <v/>
      </c>
      <c r="K3866" s="6" t="str">
        <f>IF(AND(税费设置!$B$5="是",G3866="个人支出",J3866="应税"),"是","否")</f>
        <v>否</v>
      </c>
      <c r="L3866" s="8">
        <f t="shared" si="422"/>
        <v>0</v>
      </c>
      <c r="M3866" s="8">
        <f t="shared" si="423"/>
        <v>0</v>
      </c>
      <c r="N3866" s="8">
        <f t="shared" si="424"/>
        <v>0</v>
      </c>
      <c r="O3866" s="8">
        <f t="shared" si="425"/>
        <v>0</v>
      </c>
      <c r="P3866" s="8">
        <f>IF(K3866&lt;&gt;"是",0,IF(税费设置!$B$6="是",E3866/(1+税费设置!$B$10),E3866))</f>
        <v>0</v>
      </c>
      <c r="Q3866" s="8">
        <f>IF(K3866&lt;&gt;"是",0,P3866*税费设置!$B$8)</f>
        <v>0</v>
      </c>
      <c r="R3866" s="8">
        <f>IF(K3866&lt;&gt;"是",0,P3866*税费设置!$B$9)</f>
        <v>0</v>
      </c>
      <c r="S3866" s="8">
        <f t="shared" si="426"/>
        <v>0</v>
      </c>
    </row>
    <row r="3867" spans="1:19" ht="13.9">
      <c r="A3867" s="6" t="str">
        <f>IF(总支出!A3867="","",总支出!A3867)</f>
        <v/>
      </c>
      <c r="B3867" s="7" t="str">
        <f>IF(总支出!B3867="","",总支出!B3867)</f>
        <v/>
      </c>
      <c r="C3867" s="6" t="str">
        <f t="shared" si="420"/>
        <v/>
      </c>
      <c r="D3867" s="6" t="str">
        <f>IF(总支出!C3867="","",总支出!C3867)</f>
        <v/>
      </c>
      <c r="E3867" s="8" t="str">
        <f>IF(总支出!D3867="","",总支出!D3867)</f>
        <v/>
      </c>
      <c r="F3867" s="6" t="str">
        <f>IF(总支出!E3867="","",总支出!E3867)</f>
        <v/>
      </c>
      <c r="G3867" s="6" t="str">
        <f>IF(总支出!H3867="","",总支出!H3867)</f>
        <v/>
      </c>
      <c r="H3867" s="6" t="str">
        <f>IF(总支出!I3867="","自动",总支出!I3867)</f>
        <v>自动</v>
      </c>
      <c r="I3867" s="6" t="str">
        <f>IF(F3867="","",IFERROR(VLOOKUP(F3867,税费设置!$A$15:$B$27,2,FALSE),"含税不明"))</f>
        <v/>
      </c>
      <c r="J3867" s="6" t="str">
        <f t="shared" si="421"/>
        <v/>
      </c>
      <c r="K3867" s="6" t="str">
        <f>IF(AND(税费设置!$B$5="是",G3867="个人支出",J3867="应税"),"是","否")</f>
        <v>否</v>
      </c>
      <c r="L3867" s="8">
        <f t="shared" si="422"/>
        <v>0</v>
      </c>
      <c r="M3867" s="8">
        <f t="shared" si="423"/>
        <v>0</v>
      </c>
      <c r="N3867" s="8">
        <f t="shared" si="424"/>
        <v>0</v>
      </c>
      <c r="O3867" s="8">
        <f t="shared" si="425"/>
        <v>0</v>
      </c>
      <c r="P3867" s="8">
        <f>IF(K3867&lt;&gt;"是",0,IF(税费设置!$B$6="是",E3867/(1+税费设置!$B$10),E3867))</f>
        <v>0</v>
      </c>
      <c r="Q3867" s="8">
        <f>IF(K3867&lt;&gt;"是",0,P3867*税费设置!$B$8)</f>
        <v>0</v>
      </c>
      <c r="R3867" s="8">
        <f>IF(K3867&lt;&gt;"是",0,P3867*税费设置!$B$9)</f>
        <v>0</v>
      </c>
      <c r="S3867" s="8">
        <f t="shared" si="426"/>
        <v>0</v>
      </c>
    </row>
    <row r="3868" spans="1:19" ht="13.9">
      <c r="A3868" s="6" t="str">
        <f>IF(总支出!A3868="","",总支出!A3868)</f>
        <v/>
      </c>
      <c r="B3868" s="7" t="str">
        <f>IF(总支出!B3868="","",总支出!B3868)</f>
        <v/>
      </c>
      <c r="C3868" s="6" t="str">
        <f t="shared" si="420"/>
        <v/>
      </c>
      <c r="D3868" s="6" t="str">
        <f>IF(总支出!C3868="","",总支出!C3868)</f>
        <v/>
      </c>
      <c r="E3868" s="8" t="str">
        <f>IF(总支出!D3868="","",总支出!D3868)</f>
        <v/>
      </c>
      <c r="F3868" s="6" t="str">
        <f>IF(总支出!E3868="","",总支出!E3868)</f>
        <v/>
      </c>
      <c r="G3868" s="6" t="str">
        <f>IF(总支出!H3868="","",总支出!H3868)</f>
        <v/>
      </c>
      <c r="H3868" s="6" t="str">
        <f>IF(总支出!I3868="","自动",总支出!I3868)</f>
        <v>自动</v>
      </c>
      <c r="I3868" s="6" t="str">
        <f>IF(F3868="","",IFERROR(VLOOKUP(F3868,税费设置!$A$15:$B$27,2,FALSE),"含税不明"))</f>
        <v/>
      </c>
      <c r="J3868" s="6" t="str">
        <f t="shared" si="421"/>
        <v/>
      </c>
      <c r="K3868" s="6" t="str">
        <f>IF(AND(税费设置!$B$5="是",G3868="个人支出",J3868="应税"),"是","否")</f>
        <v>否</v>
      </c>
      <c r="L3868" s="8">
        <f t="shared" si="422"/>
        <v>0</v>
      </c>
      <c r="M3868" s="8">
        <f t="shared" si="423"/>
        <v>0</v>
      </c>
      <c r="N3868" s="8">
        <f t="shared" si="424"/>
        <v>0</v>
      </c>
      <c r="O3868" s="8">
        <f t="shared" si="425"/>
        <v>0</v>
      </c>
      <c r="P3868" s="8">
        <f>IF(K3868&lt;&gt;"是",0,IF(税费设置!$B$6="是",E3868/(1+税费设置!$B$10),E3868))</f>
        <v>0</v>
      </c>
      <c r="Q3868" s="8">
        <f>IF(K3868&lt;&gt;"是",0,P3868*税费设置!$B$8)</f>
        <v>0</v>
      </c>
      <c r="R3868" s="8">
        <f>IF(K3868&lt;&gt;"是",0,P3868*税费设置!$B$9)</f>
        <v>0</v>
      </c>
      <c r="S3868" s="8">
        <f t="shared" si="426"/>
        <v>0</v>
      </c>
    </row>
    <row r="3869" spans="1:19" ht="13.9">
      <c r="A3869" s="6" t="str">
        <f>IF(总支出!A3869="","",总支出!A3869)</f>
        <v/>
      </c>
      <c r="B3869" s="7" t="str">
        <f>IF(总支出!B3869="","",总支出!B3869)</f>
        <v/>
      </c>
      <c r="C3869" s="6" t="str">
        <f t="shared" si="420"/>
        <v/>
      </c>
      <c r="D3869" s="6" t="str">
        <f>IF(总支出!C3869="","",总支出!C3869)</f>
        <v/>
      </c>
      <c r="E3869" s="8" t="str">
        <f>IF(总支出!D3869="","",总支出!D3869)</f>
        <v/>
      </c>
      <c r="F3869" s="6" t="str">
        <f>IF(总支出!E3869="","",总支出!E3869)</f>
        <v/>
      </c>
      <c r="G3869" s="6" t="str">
        <f>IF(总支出!H3869="","",总支出!H3869)</f>
        <v/>
      </c>
      <c r="H3869" s="6" t="str">
        <f>IF(总支出!I3869="","自动",总支出!I3869)</f>
        <v>自动</v>
      </c>
      <c r="I3869" s="6" t="str">
        <f>IF(F3869="","",IFERROR(VLOOKUP(F3869,税费设置!$A$15:$B$27,2,FALSE),"含税不明"))</f>
        <v/>
      </c>
      <c r="J3869" s="6" t="str">
        <f t="shared" si="421"/>
        <v/>
      </c>
      <c r="K3869" s="6" t="str">
        <f>IF(AND(税费设置!$B$5="是",G3869="个人支出",J3869="应税"),"是","否")</f>
        <v>否</v>
      </c>
      <c r="L3869" s="8">
        <f t="shared" si="422"/>
        <v>0</v>
      </c>
      <c r="M3869" s="8">
        <f t="shared" si="423"/>
        <v>0</v>
      </c>
      <c r="N3869" s="8">
        <f t="shared" si="424"/>
        <v>0</v>
      </c>
      <c r="O3869" s="8">
        <f t="shared" si="425"/>
        <v>0</v>
      </c>
      <c r="P3869" s="8">
        <f>IF(K3869&lt;&gt;"是",0,IF(税费设置!$B$6="是",E3869/(1+税费设置!$B$10),E3869))</f>
        <v>0</v>
      </c>
      <c r="Q3869" s="8">
        <f>IF(K3869&lt;&gt;"是",0,P3869*税费设置!$B$8)</f>
        <v>0</v>
      </c>
      <c r="R3869" s="8">
        <f>IF(K3869&lt;&gt;"是",0,P3869*税费设置!$B$9)</f>
        <v>0</v>
      </c>
      <c r="S3869" s="8">
        <f t="shared" si="426"/>
        <v>0</v>
      </c>
    </row>
    <row r="3870" spans="1:19" ht="13.9">
      <c r="A3870" s="6" t="str">
        <f>IF(总支出!A3870="","",总支出!A3870)</f>
        <v/>
      </c>
      <c r="B3870" s="7" t="str">
        <f>IF(总支出!B3870="","",总支出!B3870)</f>
        <v/>
      </c>
      <c r="C3870" s="6" t="str">
        <f t="shared" si="420"/>
        <v/>
      </c>
      <c r="D3870" s="6" t="str">
        <f>IF(总支出!C3870="","",总支出!C3870)</f>
        <v/>
      </c>
      <c r="E3870" s="8" t="str">
        <f>IF(总支出!D3870="","",总支出!D3870)</f>
        <v/>
      </c>
      <c r="F3870" s="6" t="str">
        <f>IF(总支出!E3870="","",总支出!E3870)</f>
        <v/>
      </c>
      <c r="G3870" s="6" t="str">
        <f>IF(总支出!H3870="","",总支出!H3870)</f>
        <v/>
      </c>
      <c r="H3870" s="6" t="str">
        <f>IF(总支出!I3870="","自动",总支出!I3870)</f>
        <v>自动</v>
      </c>
      <c r="I3870" s="6" t="str">
        <f>IF(F3870="","",IFERROR(VLOOKUP(F3870,税费设置!$A$15:$B$27,2,FALSE),"含税不明"))</f>
        <v/>
      </c>
      <c r="J3870" s="6" t="str">
        <f t="shared" si="421"/>
        <v/>
      </c>
      <c r="K3870" s="6" t="str">
        <f>IF(AND(税费设置!$B$5="是",G3870="个人支出",J3870="应税"),"是","否")</f>
        <v>否</v>
      </c>
      <c r="L3870" s="8">
        <f t="shared" si="422"/>
        <v>0</v>
      </c>
      <c r="M3870" s="8">
        <f t="shared" si="423"/>
        <v>0</v>
      </c>
      <c r="N3870" s="8">
        <f t="shared" si="424"/>
        <v>0</v>
      </c>
      <c r="O3870" s="8">
        <f t="shared" si="425"/>
        <v>0</v>
      </c>
      <c r="P3870" s="8">
        <f>IF(K3870&lt;&gt;"是",0,IF(税费设置!$B$6="是",E3870/(1+税费设置!$B$10),E3870))</f>
        <v>0</v>
      </c>
      <c r="Q3870" s="8">
        <f>IF(K3870&lt;&gt;"是",0,P3870*税费设置!$B$8)</f>
        <v>0</v>
      </c>
      <c r="R3870" s="8">
        <f>IF(K3870&lt;&gt;"是",0,P3870*税费设置!$B$9)</f>
        <v>0</v>
      </c>
      <c r="S3870" s="8">
        <f t="shared" si="426"/>
        <v>0</v>
      </c>
    </row>
    <row r="3871" spans="1:19" ht="13.9">
      <c r="A3871" s="6" t="str">
        <f>IF(总支出!A3871="","",总支出!A3871)</f>
        <v/>
      </c>
      <c r="B3871" s="7" t="str">
        <f>IF(总支出!B3871="","",总支出!B3871)</f>
        <v/>
      </c>
      <c r="C3871" s="6" t="str">
        <f t="shared" si="420"/>
        <v/>
      </c>
      <c r="D3871" s="6" t="str">
        <f>IF(总支出!C3871="","",总支出!C3871)</f>
        <v/>
      </c>
      <c r="E3871" s="8" t="str">
        <f>IF(总支出!D3871="","",总支出!D3871)</f>
        <v/>
      </c>
      <c r="F3871" s="6" t="str">
        <f>IF(总支出!E3871="","",总支出!E3871)</f>
        <v/>
      </c>
      <c r="G3871" s="6" t="str">
        <f>IF(总支出!H3871="","",总支出!H3871)</f>
        <v/>
      </c>
      <c r="H3871" s="6" t="str">
        <f>IF(总支出!I3871="","自动",总支出!I3871)</f>
        <v>自动</v>
      </c>
      <c r="I3871" s="6" t="str">
        <f>IF(F3871="","",IFERROR(VLOOKUP(F3871,税费设置!$A$15:$B$27,2,FALSE),"含税不明"))</f>
        <v/>
      </c>
      <c r="J3871" s="6" t="str">
        <f t="shared" si="421"/>
        <v/>
      </c>
      <c r="K3871" s="6" t="str">
        <f>IF(AND(税费设置!$B$5="是",G3871="个人支出",J3871="应税"),"是","否")</f>
        <v>否</v>
      </c>
      <c r="L3871" s="8">
        <f t="shared" si="422"/>
        <v>0</v>
      </c>
      <c r="M3871" s="8">
        <f t="shared" si="423"/>
        <v>0</v>
      </c>
      <c r="N3871" s="8">
        <f t="shared" si="424"/>
        <v>0</v>
      </c>
      <c r="O3871" s="8">
        <f t="shared" si="425"/>
        <v>0</v>
      </c>
      <c r="P3871" s="8">
        <f>IF(K3871&lt;&gt;"是",0,IF(税费设置!$B$6="是",E3871/(1+税费设置!$B$10),E3871))</f>
        <v>0</v>
      </c>
      <c r="Q3871" s="8">
        <f>IF(K3871&lt;&gt;"是",0,P3871*税费设置!$B$8)</f>
        <v>0</v>
      </c>
      <c r="R3871" s="8">
        <f>IF(K3871&lt;&gt;"是",0,P3871*税费设置!$B$9)</f>
        <v>0</v>
      </c>
      <c r="S3871" s="8">
        <f t="shared" si="426"/>
        <v>0</v>
      </c>
    </row>
    <row r="3872" spans="1:19" ht="13.9">
      <c r="A3872" s="6" t="str">
        <f>IF(总支出!A3872="","",总支出!A3872)</f>
        <v/>
      </c>
      <c r="B3872" s="7" t="str">
        <f>IF(总支出!B3872="","",总支出!B3872)</f>
        <v/>
      </c>
      <c r="C3872" s="6" t="str">
        <f t="shared" si="420"/>
        <v/>
      </c>
      <c r="D3872" s="6" t="str">
        <f>IF(总支出!C3872="","",总支出!C3872)</f>
        <v/>
      </c>
      <c r="E3872" s="8" t="str">
        <f>IF(总支出!D3872="","",总支出!D3872)</f>
        <v/>
      </c>
      <c r="F3872" s="6" t="str">
        <f>IF(总支出!E3872="","",总支出!E3872)</f>
        <v/>
      </c>
      <c r="G3872" s="6" t="str">
        <f>IF(总支出!H3872="","",总支出!H3872)</f>
        <v/>
      </c>
      <c r="H3872" s="6" t="str">
        <f>IF(总支出!I3872="","自动",总支出!I3872)</f>
        <v>自动</v>
      </c>
      <c r="I3872" s="6" t="str">
        <f>IF(F3872="","",IFERROR(VLOOKUP(F3872,税费设置!$A$15:$B$27,2,FALSE),"含税不明"))</f>
        <v/>
      </c>
      <c r="J3872" s="6" t="str">
        <f t="shared" si="421"/>
        <v/>
      </c>
      <c r="K3872" s="6" t="str">
        <f>IF(AND(税费设置!$B$5="是",G3872="个人支出",J3872="应税"),"是","否")</f>
        <v>否</v>
      </c>
      <c r="L3872" s="8">
        <f t="shared" si="422"/>
        <v>0</v>
      </c>
      <c r="M3872" s="8">
        <f t="shared" si="423"/>
        <v>0</v>
      </c>
      <c r="N3872" s="8">
        <f t="shared" si="424"/>
        <v>0</v>
      </c>
      <c r="O3872" s="8">
        <f t="shared" si="425"/>
        <v>0</v>
      </c>
      <c r="P3872" s="8">
        <f>IF(K3872&lt;&gt;"是",0,IF(税费设置!$B$6="是",E3872/(1+税费设置!$B$10),E3872))</f>
        <v>0</v>
      </c>
      <c r="Q3872" s="8">
        <f>IF(K3872&lt;&gt;"是",0,P3872*税费设置!$B$8)</f>
        <v>0</v>
      </c>
      <c r="R3872" s="8">
        <f>IF(K3872&lt;&gt;"是",0,P3872*税费设置!$B$9)</f>
        <v>0</v>
      </c>
      <c r="S3872" s="8">
        <f t="shared" si="426"/>
        <v>0</v>
      </c>
    </row>
    <row r="3873" spans="1:19" ht="13.9">
      <c r="A3873" s="6" t="str">
        <f>IF(总支出!A3873="","",总支出!A3873)</f>
        <v/>
      </c>
      <c r="B3873" s="7" t="str">
        <f>IF(总支出!B3873="","",总支出!B3873)</f>
        <v/>
      </c>
      <c r="C3873" s="6" t="str">
        <f t="shared" si="420"/>
        <v/>
      </c>
      <c r="D3873" s="6" t="str">
        <f>IF(总支出!C3873="","",总支出!C3873)</f>
        <v/>
      </c>
      <c r="E3873" s="8" t="str">
        <f>IF(总支出!D3873="","",总支出!D3873)</f>
        <v/>
      </c>
      <c r="F3873" s="6" t="str">
        <f>IF(总支出!E3873="","",总支出!E3873)</f>
        <v/>
      </c>
      <c r="G3873" s="6" t="str">
        <f>IF(总支出!H3873="","",总支出!H3873)</f>
        <v/>
      </c>
      <c r="H3873" s="6" t="str">
        <f>IF(总支出!I3873="","自动",总支出!I3873)</f>
        <v>自动</v>
      </c>
      <c r="I3873" s="6" t="str">
        <f>IF(F3873="","",IFERROR(VLOOKUP(F3873,税费设置!$A$15:$B$27,2,FALSE),"含税不明"))</f>
        <v/>
      </c>
      <c r="J3873" s="6" t="str">
        <f t="shared" si="421"/>
        <v/>
      </c>
      <c r="K3873" s="6" t="str">
        <f>IF(AND(税费设置!$B$5="是",G3873="个人支出",J3873="应税"),"是","否")</f>
        <v>否</v>
      </c>
      <c r="L3873" s="8">
        <f t="shared" si="422"/>
        <v>0</v>
      </c>
      <c r="M3873" s="8">
        <f t="shared" si="423"/>
        <v>0</v>
      </c>
      <c r="N3873" s="8">
        <f t="shared" si="424"/>
        <v>0</v>
      </c>
      <c r="O3873" s="8">
        <f t="shared" si="425"/>
        <v>0</v>
      </c>
      <c r="P3873" s="8">
        <f>IF(K3873&lt;&gt;"是",0,IF(税费设置!$B$6="是",E3873/(1+税费设置!$B$10),E3873))</f>
        <v>0</v>
      </c>
      <c r="Q3873" s="8">
        <f>IF(K3873&lt;&gt;"是",0,P3873*税费设置!$B$8)</f>
        <v>0</v>
      </c>
      <c r="R3873" s="8">
        <f>IF(K3873&lt;&gt;"是",0,P3873*税费设置!$B$9)</f>
        <v>0</v>
      </c>
      <c r="S3873" s="8">
        <f t="shared" si="426"/>
        <v>0</v>
      </c>
    </row>
    <row r="3874" spans="1:19" ht="13.9">
      <c r="A3874" s="6" t="str">
        <f>IF(总支出!A3874="","",总支出!A3874)</f>
        <v/>
      </c>
      <c r="B3874" s="7" t="str">
        <f>IF(总支出!B3874="","",总支出!B3874)</f>
        <v/>
      </c>
      <c r="C3874" s="6" t="str">
        <f t="shared" si="420"/>
        <v/>
      </c>
      <c r="D3874" s="6" t="str">
        <f>IF(总支出!C3874="","",总支出!C3874)</f>
        <v/>
      </c>
      <c r="E3874" s="8" t="str">
        <f>IF(总支出!D3874="","",总支出!D3874)</f>
        <v/>
      </c>
      <c r="F3874" s="6" t="str">
        <f>IF(总支出!E3874="","",总支出!E3874)</f>
        <v/>
      </c>
      <c r="G3874" s="6" t="str">
        <f>IF(总支出!H3874="","",总支出!H3874)</f>
        <v/>
      </c>
      <c r="H3874" s="6" t="str">
        <f>IF(总支出!I3874="","自动",总支出!I3874)</f>
        <v>自动</v>
      </c>
      <c r="I3874" s="6" t="str">
        <f>IF(F3874="","",IFERROR(VLOOKUP(F3874,税费设置!$A$15:$B$27,2,FALSE),"含税不明"))</f>
        <v/>
      </c>
      <c r="J3874" s="6" t="str">
        <f t="shared" si="421"/>
        <v/>
      </c>
      <c r="K3874" s="6" t="str">
        <f>IF(AND(税费设置!$B$5="是",G3874="个人支出",J3874="应税"),"是","否")</f>
        <v>否</v>
      </c>
      <c r="L3874" s="8">
        <f t="shared" si="422"/>
        <v>0</v>
      </c>
      <c r="M3874" s="8">
        <f t="shared" si="423"/>
        <v>0</v>
      </c>
      <c r="N3874" s="8">
        <f t="shared" si="424"/>
        <v>0</v>
      </c>
      <c r="O3874" s="8">
        <f t="shared" si="425"/>
        <v>0</v>
      </c>
      <c r="P3874" s="8">
        <f>IF(K3874&lt;&gt;"是",0,IF(税费设置!$B$6="是",E3874/(1+税费设置!$B$10),E3874))</f>
        <v>0</v>
      </c>
      <c r="Q3874" s="8">
        <f>IF(K3874&lt;&gt;"是",0,P3874*税费设置!$B$8)</f>
        <v>0</v>
      </c>
      <c r="R3874" s="8">
        <f>IF(K3874&lt;&gt;"是",0,P3874*税费设置!$B$9)</f>
        <v>0</v>
      </c>
      <c r="S3874" s="8">
        <f t="shared" si="426"/>
        <v>0</v>
      </c>
    </row>
    <row r="3875" spans="1:19" ht="13.9">
      <c r="A3875" s="6" t="str">
        <f>IF(总支出!A3875="","",总支出!A3875)</f>
        <v/>
      </c>
      <c r="B3875" s="7" t="str">
        <f>IF(总支出!B3875="","",总支出!B3875)</f>
        <v/>
      </c>
      <c r="C3875" s="6" t="str">
        <f t="shared" si="420"/>
        <v/>
      </c>
      <c r="D3875" s="6" t="str">
        <f>IF(总支出!C3875="","",总支出!C3875)</f>
        <v/>
      </c>
      <c r="E3875" s="8" t="str">
        <f>IF(总支出!D3875="","",总支出!D3875)</f>
        <v/>
      </c>
      <c r="F3875" s="6" t="str">
        <f>IF(总支出!E3875="","",总支出!E3875)</f>
        <v/>
      </c>
      <c r="G3875" s="6" t="str">
        <f>IF(总支出!H3875="","",总支出!H3875)</f>
        <v/>
      </c>
      <c r="H3875" s="6" t="str">
        <f>IF(总支出!I3875="","自动",总支出!I3875)</f>
        <v>自动</v>
      </c>
      <c r="I3875" s="6" t="str">
        <f>IF(F3875="","",IFERROR(VLOOKUP(F3875,税费设置!$A$15:$B$27,2,FALSE),"含税不明"))</f>
        <v/>
      </c>
      <c r="J3875" s="6" t="str">
        <f t="shared" si="421"/>
        <v/>
      </c>
      <c r="K3875" s="6" t="str">
        <f>IF(AND(税费设置!$B$5="是",G3875="个人支出",J3875="应税"),"是","否")</f>
        <v>否</v>
      </c>
      <c r="L3875" s="8">
        <f t="shared" si="422"/>
        <v>0</v>
      </c>
      <c r="M3875" s="8">
        <f t="shared" si="423"/>
        <v>0</v>
      </c>
      <c r="N3875" s="8">
        <f t="shared" si="424"/>
        <v>0</v>
      </c>
      <c r="O3875" s="8">
        <f t="shared" si="425"/>
        <v>0</v>
      </c>
      <c r="P3875" s="8">
        <f>IF(K3875&lt;&gt;"是",0,IF(税费设置!$B$6="是",E3875/(1+税费设置!$B$10),E3875))</f>
        <v>0</v>
      </c>
      <c r="Q3875" s="8">
        <f>IF(K3875&lt;&gt;"是",0,P3875*税费设置!$B$8)</f>
        <v>0</v>
      </c>
      <c r="R3875" s="8">
        <f>IF(K3875&lt;&gt;"是",0,P3875*税费设置!$B$9)</f>
        <v>0</v>
      </c>
      <c r="S3875" s="8">
        <f t="shared" si="426"/>
        <v>0</v>
      </c>
    </row>
    <row r="3876" spans="1:19" ht="13.9">
      <c r="A3876" s="6" t="str">
        <f>IF(总支出!A3876="","",总支出!A3876)</f>
        <v/>
      </c>
      <c r="B3876" s="7" t="str">
        <f>IF(总支出!B3876="","",总支出!B3876)</f>
        <v/>
      </c>
      <c r="C3876" s="6" t="str">
        <f t="shared" si="420"/>
        <v/>
      </c>
      <c r="D3876" s="6" t="str">
        <f>IF(总支出!C3876="","",总支出!C3876)</f>
        <v/>
      </c>
      <c r="E3876" s="8" t="str">
        <f>IF(总支出!D3876="","",总支出!D3876)</f>
        <v/>
      </c>
      <c r="F3876" s="6" t="str">
        <f>IF(总支出!E3876="","",总支出!E3876)</f>
        <v/>
      </c>
      <c r="G3876" s="6" t="str">
        <f>IF(总支出!H3876="","",总支出!H3876)</f>
        <v/>
      </c>
      <c r="H3876" s="6" t="str">
        <f>IF(总支出!I3876="","自动",总支出!I3876)</f>
        <v>自动</v>
      </c>
      <c r="I3876" s="6" t="str">
        <f>IF(F3876="","",IFERROR(VLOOKUP(F3876,税费设置!$A$15:$B$27,2,FALSE),"含税不明"))</f>
        <v/>
      </c>
      <c r="J3876" s="6" t="str">
        <f t="shared" si="421"/>
        <v/>
      </c>
      <c r="K3876" s="6" t="str">
        <f>IF(AND(税费设置!$B$5="是",G3876="个人支出",J3876="应税"),"是","否")</f>
        <v>否</v>
      </c>
      <c r="L3876" s="8">
        <f t="shared" si="422"/>
        <v>0</v>
      </c>
      <c r="M3876" s="8">
        <f t="shared" si="423"/>
        <v>0</v>
      </c>
      <c r="N3876" s="8">
        <f t="shared" si="424"/>
        <v>0</v>
      </c>
      <c r="O3876" s="8">
        <f t="shared" si="425"/>
        <v>0</v>
      </c>
      <c r="P3876" s="8">
        <f>IF(K3876&lt;&gt;"是",0,IF(税费设置!$B$6="是",E3876/(1+税费设置!$B$10),E3876))</f>
        <v>0</v>
      </c>
      <c r="Q3876" s="8">
        <f>IF(K3876&lt;&gt;"是",0,P3876*税费设置!$B$8)</f>
        <v>0</v>
      </c>
      <c r="R3876" s="8">
        <f>IF(K3876&lt;&gt;"是",0,P3876*税费设置!$B$9)</f>
        <v>0</v>
      </c>
      <c r="S3876" s="8">
        <f t="shared" si="426"/>
        <v>0</v>
      </c>
    </row>
    <row r="3877" spans="1:19" ht="13.9">
      <c r="A3877" s="6" t="str">
        <f>IF(总支出!A3877="","",总支出!A3877)</f>
        <v/>
      </c>
      <c r="B3877" s="7" t="str">
        <f>IF(总支出!B3877="","",总支出!B3877)</f>
        <v/>
      </c>
      <c r="C3877" s="6" t="str">
        <f t="shared" si="420"/>
        <v/>
      </c>
      <c r="D3877" s="6" t="str">
        <f>IF(总支出!C3877="","",总支出!C3877)</f>
        <v/>
      </c>
      <c r="E3877" s="8" t="str">
        <f>IF(总支出!D3877="","",总支出!D3877)</f>
        <v/>
      </c>
      <c r="F3877" s="6" t="str">
        <f>IF(总支出!E3877="","",总支出!E3877)</f>
        <v/>
      </c>
      <c r="G3877" s="6" t="str">
        <f>IF(总支出!H3877="","",总支出!H3877)</f>
        <v/>
      </c>
      <c r="H3877" s="6" t="str">
        <f>IF(总支出!I3877="","自动",总支出!I3877)</f>
        <v>自动</v>
      </c>
      <c r="I3877" s="6" t="str">
        <f>IF(F3877="","",IFERROR(VLOOKUP(F3877,税费设置!$A$15:$B$27,2,FALSE),"含税不明"))</f>
        <v/>
      </c>
      <c r="J3877" s="6" t="str">
        <f t="shared" si="421"/>
        <v/>
      </c>
      <c r="K3877" s="6" t="str">
        <f>IF(AND(税费设置!$B$5="是",G3877="个人支出",J3877="应税"),"是","否")</f>
        <v>否</v>
      </c>
      <c r="L3877" s="8">
        <f t="shared" si="422"/>
        <v>0</v>
      </c>
      <c r="M3877" s="8">
        <f t="shared" si="423"/>
        <v>0</v>
      </c>
      <c r="N3877" s="8">
        <f t="shared" si="424"/>
        <v>0</v>
      </c>
      <c r="O3877" s="8">
        <f t="shared" si="425"/>
        <v>0</v>
      </c>
      <c r="P3877" s="8">
        <f>IF(K3877&lt;&gt;"是",0,IF(税费设置!$B$6="是",E3877/(1+税费设置!$B$10),E3877))</f>
        <v>0</v>
      </c>
      <c r="Q3877" s="8">
        <f>IF(K3877&lt;&gt;"是",0,P3877*税费设置!$B$8)</f>
        <v>0</v>
      </c>
      <c r="R3877" s="8">
        <f>IF(K3877&lt;&gt;"是",0,P3877*税费设置!$B$9)</f>
        <v>0</v>
      </c>
      <c r="S3877" s="8">
        <f t="shared" si="426"/>
        <v>0</v>
      </c>
    </row>
    <row r="3878" spans="1:19" ht="13.9">
      <c r="A3878" s="6" t="str">
        <f>IF(总支出!A3878="","",总支出!A3878)</f>
        <v/>
      </c>
      <c r="B3878" s="7" t="str">
        <f>IF(总支出!B3878="","",总支出!B3878)</f>
        <v/>
      </c>
      <c r="C3878" s="6" t="str">
        <f t="shared" si="420"/>
        <v/>
      </c>
      <c r="D3878" s="6" t="str">
        <f>IF(总支出!C3878="","",总支出!C3878)</f>
        <v/>
      </c>
      <c r="E3878" s="8" t="str">
        <f>IF(总支出!D3878="","",总支出!D3878)</f>
        <v/>
      </c>
      <c r="F3878" s="6" t="str">
        <f>IF(总支出!E3878="","",总支出!E3878)</f>
        <v/>
      </c>
      <c r="G3878" s="6" t="str">
        <f>IF(总支出!H3878="","",总支出!H3878)</f>
        <v/>
      </c>
      <c r="H3878" s="6" t="str">
        <f>IF(总支出!I3878="","自动",总支出!I3878)</f>
        <v>自动</v>
      </c>
      <c r="I3878" s="6" t="str">
        <f>IF(F3878="","",IFERROR(VLOOKUP(F3878,税费设置!$A$15:$B$27,2,FALSE),"含税不明"))</f>
        <v/>
      </c>
      <c r="J3878" s="6" t="str">
        <f t="shared" si="421"/>
        <v/>
      </c>
      <c r="K3878" s="6" t="str">
        <f>IF(AND(税费设置!$B$5="是",G3878="个人支出",J3878="应税"),"是","否")</f>
        <v>否</v>
      </c>
      <c r="L3878" s="8">
        <f t="shared" si="422"/>
        <v>0</v>
      </c>
      <c r="M3878" s="8">
        <f t="shared" si="423"/>
        <v>0</v>
      </c>
      <c r="N3878" s="8">
        <f t="shared" si="424"/>
        <v>0</v>
      </c>
      <c r="O3878" s="8">
        <f t="shared" si="425"/>
        <v>0</v>
      </c>
      <c r="P3878" s="8">
        <f>IF(K3878&lt;&gt;"是",0,IF(税费设置!$B$6="是",E3878/(1+税费设置!$B$10),E3878))</f>
        <v>0</v>
      </c>
      <c r="Q3878" s="8">
        <f>IF(K3878&lt;&gt;"是",0,P3878*税费设置!$B$8)</f>
        <v>0</v>
      </c>
      <c r="R3878" s="8">
        <f>IF(K3878&lt;&gt;"是",0,P3878*税费设置!$B$9)</f>
        <v>0</v>
      </c>
      <c r="S3878" s="8">
        <f t="shared" si="426"/>
        <v>0</v>
      </c>
    </row>
    <row r="3879" spans="1:19" ht="13.9">
      <c r="A3879" s="6" t="str">
        <f>IF(总支出!A3879="","",总支出!A3879)</f>
        <v/>
      </c>
      <c r="B3879" s="7" t="str">
        <f>IF(总支出!B3879="","",总支出!B3879)</f>
        <v/>
      </c>
      <c r="C3879" s="6" t="str">
        <f t="shared" si="420"/>
        <v/>
      </c>
      <c r="D3879" s="6" t="str">
        <f>IF(总支出!C3879="","",总支出!C3879)</f>
        <v/>
      </c>
      <c r="E3879" s="8" t="str">
        <f>IF(总支出!D3879="","",总支出!D3879)</f>
        <v/>
      </c>
      <c r="F3879" s="6" t="str">
        <f>IF(总支出!E3879="","",总支出!E3879)</f>
        <v/>
      </c>
      <c r="G3879" s="6" t="str">
        <f>IF(总支出!H3879="","",总支出!H3879)</f>
        <v/>
      </c>
      <c r="H3879" s="6" t="str">
        <f>IF(总支出!I3879="","自动",总支出!I3879)</f>
        <v>自动</v>
      </c>
      <c r="I3879" s="6" t="str">
        <f>IF(F3879="","",IFERROR(VLOOKUP(F3879,税费设置!$A$15:$B$27,2,FALSE),"含税不明"))</f>
        <v/>
      </c>
      <c r="J3879" s="6" t="str">
        <f t="shared" si="421"/>
        <v/>
      </c>
      <c r="K3879" s="6" t="str">
        <f>IF(AND(税费设置!$B$5="是",G3879="个人支出",J3879="应税"),"是","否")</f>
        <v>否</v>
      </c>
      <c r="L3879" s="8">
        <f t="shared" si="422"/>
        <v>0</v>
      </c>
      <c r="M3879" s="8">
        <f t="shared" si="423"/>
        <v>0</v>
      </c>
      <c r="N3879" s="8">
        <f t="shared" si="424"/>
        <v>0</v>
      </c>
      <c r="O3879" s="8">
        <f t="shared" si="425"/>
        <v>0</v>
      </c>
      <c r="P3879" s="8">
        <f>IF(K3879&lt;&gt;"是",0,IF(税费设置!$B$6="是",E3879/(1+税费设置!$B$10),E3879))</f>
        <v>0</v>
      </c>
      <c r="Q3879" s="8">
        <f>IF(K3879&lt;&gt;"是",0,P3879*税费设置!$B$8)</f>
        <v>0</v>
      </c>
      <c r="R3879" s="8">
        <f>IF(K3879&lt;&gt;"是",0,P3879*税费设置!$B$9)</f>
        <v>0</v>
      </c>
      <c r="S3879" s="8">
        <f t="shared" si="426"/>
        <v>0</v>
      </c>
    </row>
    <row r="3880" spans="1:19" ht="13.9">
      <c r="A3880" s="6" t="str">
        <f>IF(总支出!A3880="","",总支出!A3880)</f>
        <v/>
      </c>
      <c r="B3880" s="7" t="str">
        <f>IF(总支出!B3880="","",总支出!B3880)</f>
        <v/>
      </c>
      <c r="C3880" s="6" t="str">
        <f t="shared" si="420"/>
        <v/>
      </c>
      <c r="D3880" s="6" t="str">
        <f>IF(总支出!C3880="","",总支出!C3880)</f>
        <v/>
      </c>
      <c r="E3880" s="8" t="str">
        <f>IF(总支出!D3880="","",总支出!D3880)</f>
        <v/>
      </c>
      <c r="F3880" s="6" t="str">
        <f>IF(总支出!E3880="","",总支出!E3880)</f>
        <v/>
      </c>
      <c r="G3880" s="6" t="str">
        <f>IF(总支出!H3880="","",总支出!H3880)</f>
        <v/>
      </c>
      <c r="H3880" s="6" t="str">
        <f>IF(总支出!I3880="","自动",总支出!I3880)</f>
        <v>自动</v>
      </c>
      <c r="I3880" s="6" t="str">
        <f>IF(F3880="","",IFERROR(VLOOKUP(F3880,税费设置!$A$15:$B$27,2,FALSE),"含税不明"))</f>
        <v/>
      </c>
      <c r="J3880" s="6" t="str">
        <f t="shared" si="421"/>
        <v/>
      </c>
      <c r="K3880" s="6" t="str">
        <f>IF(AND(税费设置!$B$5="是",G3880="个人支出",J3880="应税"),"是","否")</f>
        <v>否</v>
      </c>
      <c r="L3880" s="8">
        <f t="shared" si="422"/>
        <v>0</v>
      </c>
      <c r="M3880" s="8">
        <f t="shared" si="423"/>
        <v>0</v>
      </c>
      <c r="N3880" s="8">
        <f t="shared" si="424"/>
        <v>0</v>
      </c>
      <c r="O3880" s="8">
        <f t="shared" si="425"/>
        <v>0</v>
      </c>
      <c r="P3880" s="8">
        <f>IF(K3880&lt;&gt;"是",0,IF(税费设置!$B$6="是",E3880/(1+税费设置!$B$10),E3880))</f>
        <v>0</v>
      </c>
      <c r="Q3880" s="8">
        <f>IF(K3880&lt;&gt;"是",0,P3880*税费设置!$B$8)</f>
        <v>0</v>
      </c>
      <c r="R3880" s="8">
        <f>IF(K3880&lt;&gt;"是",0,P3880*税费设置!$B$9)</f>
        <v>0</v>
      </c>
      <c r="S3880" s="8">
        <f t="shared" si="426"/>
        <v>0</v>
      </c>
    </row>
    <row r="3881" spans="1:19" ht="13.9">
      <c r="A3881" s="6" t="str">
        <f>IF(总支出!A3881="","",总支出!A3881)</f>
        <v/>
      </c>
      <c r="B3881" s="7" t="str">
        <f>IF(总支出!B3881="","",总支出!B3881)</f>
        <v/>
      </c>
      <c r="C3881" s="6" t="str">
        <f t="shared" si="420"/>
        <v/>
      </c>
      <c r="D3881" s="6" t="str">
        <f>IF(总支出!C3881="","",总支出!C3881)</f>
        <v/>
      </c>
      <c r="E3881" s="8" t="str">
        <f>IF(总支出!D3881="","",总支出!D3881)</f>
        <v/>
      </c>
      <c r="F3881" s="6" t="str">
        <f>IF(总支出!E3881="","",总支出!E3881)</f>
        <v/>
      </c>
      <c r="G3881" s="6" t="str">
        <f>IF(总支出!H3881="","",总支出!H3881)</f>
        <v/>
      </c>
      <c r="H3881" s="6" t="str">
        <f>IF(总支出!I3881="","自动",总支出!I3881)</f>
        <v>自动</v>
      </c>
      <c r="I3881" s="6" t="str">
        <f>IF(F3881="","",IFERROR(VLOOKUP(F3881,税费设置!$A$15:$B$27,2,FALSE),"含税不明"))</f>
        <v/>
      </c>
      <c r="J3881" s="6" t="str">
        <f t="shared" si="421"/>
        <v/>
      </c>
      <c r="K3881" s="6" t="str">
        <f>IF(AND(税费设置!$B$5="是",G3881="个人支出",J3881="应税"),"是","否")</f>
        <v>否</v>
      </c>
      <c r="L3881" s="8">
        <f t="shared" si="422"/>
        <v>0</v>
      </c>
      <c r="M3881" s="8">
        <f t="shared" si="423"/>
        <v>0</v>
      </c>
      <c r="N3881" s="8">
        <f t="shared" si="424"/>
        <v>0</v>
      </c>
      <c r="O3881" s="8">
        <f t="shared" si="425"/>
        <v>0</v>
      </c>
      <c r="P3881" s="8">
        <f>IF(K3881&lt;&gt;"是",0,IF(税费设置!$B$6="是",E3881/(1+税费设置!$B$10),E3881))</f>
        <v>0</v>
      </c>
      <c r="Q3881" s="8">
        <f>IF(K3881&lt;&gt;"是",0,P3881*税费设置!$B$8)</f>
        <v>0</v>
      </c>
      <c r="R3881" s="8">
        <f>IF(K3881&lt;&gt;"是",0,P3881*税费设置!$B$9)</f>
        <v>0</v>
      </c>
      <c r="S3881" s="8">
        <f t="shared" si="426"/>
        <v>0</v>
      </c>
    </row>
    <row r="3882" spans="1:19" ht="13.9">
      <c r="A3882" s="6" t="str">
        <f>IF(总支出!A3882="","",总支出!A3882)</f>
        <v/>
      </c>
      <c r="B3882" s="7" t="str">
        <f>IF(总支出!B3882="","",总支出!B3882)</f>
        <v/>
      </c>
      <c r="C3882" s="6" t="str">
        <f t="shared" si="420"/>
        <v/>
      </c>
      <c r="D3882" s="6" t="str">
        <f>IF(总支出!C3882="","",总支出!C3882)</f>
        <v/>
      </c>
      <c r="E3882" s="8" t="str">
        <f>IF(总支出!D3882="","",总支出!D3882)</f>
        <v/>
      </c>
      <c r="F3882" s="6" t="str">
        <f>IF(总支出!E3882="","",总支出!E3882)</f>
        <v/>
      </c>
      <c r="G3882" s="6" t="str">
        <f>IF(总支出!H3882="","",总支出!H3882)</f>
        <v/>
      </c>
      <c r="H3882" s="6" t="str">
        <f>IF(总支出!I3882="","自动",总支出!I3882)</f>
        <v>自动</v>
      </c>
      <c r="I3882" s="6" t="str">
        <f>IF(F3882="","",IFERROR(VLOOKUP(F3882,税费设置!$A$15:$B$27,2,FALSE),"含税不明"))</f>
        <v/>
      </c>
      <c r="J3882" s="6" t="str">
        <f t="shared" si="421"/>
        <v/>
      </c>
      <c r="K3882" s="6" t="str">
        <f>IF(AND(税费设置!$B$5="是",G3882="个人支出",J3882="应税"),"是","否")</f>
        <v>否</v>
      </c>
      <c r="L3882" s="8">
        <f t="shared" si="422"/>
        <v>0</v>
      </c>
      <c r="M3882" s="8">
        <f t="shared" si="423"/>
        <v>0</v>
      </c>
      <c r="N3882" s="8">
        <f t="shared" si="424"/>
        <v>0</v>
      </c>
      <c r="O3882" s="8">
        <f t="shared" si="425"/>
        <v>0</v>
      </c>
      <c r="P3882" s="8">
        <f>IF(K3882&lt;&gt;"是",0,IF(税费设置!$B$6="是",E3882/(1+税费设置!$B$10),E3882))</f>
        <v>0</v>
      </c>
      <c r="Q3882" s="8">
        <f>IF(K3882&lt;&gt;"是",0,P3882*税费设置!$B$8)</f>
        <v>0</v>
      </c>
      <c r="R3882" s="8">
        <f>IF(K3882&lt;&gt;"是",0,P3882*税费设置!$B$9)</f>
        <v>0</v>
      </c>
      <c r="S3882" s="8">
        <f t="shared" si="426"/>
        <v>0</v>
      </c>
    </row>
    <row r="3883" spans="1:19" ht="13.9">
      <c r="A3883" s="6" t="str">
        <f>IF(总支出!A3883="","",总支出!A3883)</f>
        <v/>
      </c>
      <c r="B3883" s="7" t="str">
        <f>IF(总支出!B3883="","",总支出!B3883)</f>
        <v/>
      </c>
      <c r="C3883" s="6" t="str">
        <f t="shared" si="420"/>
        <v/>
      </c>
      <c r="D3883" s="6" t="str">
        <f>IF(总支出!C3883="","",总支出!C3883)</f>
        <v/>
      </c>
      <c r="E3883" s="8" t="str">
        <f>IF(总支出!D3883="","",总支出!D3883)</f>
        <v/>
      </c>
      <c r="F3883" s="6" t="str">
        <f>IF(总支出!E3883="","",总支出!E3883)</f>
        <v/>
      </c>
      <c r="G3883" s="6" t="str">
        <f>IF(总支出!H3883="","",总支出!H3883)</f>
        <v/>
      </c>
      <c r="H3883" s="6" t="str">
        <f>IF(总支出!I3883="","自动",总支出!I3883)</f>
        <v>自动</v>
      </c>
      <c r="I3883" s="6" t="str">
        <f>IF(F3883="","",IFERROR(VLOOKUP(F3883,税费设置!$A$15:$B$27,2,FALSE),"含税不明"))</f>
        <v/>
      </c>
      <c r="J3883" s="6" t="str">
        <f t="shared" si="421"/>
        <v/>
      </c>
      <c r="K3883" s="6" t="str">
        <f>IF(AND(税费设置!$B$5="是",G3883="个人支出",J3883="应税"),"是","否")</f>
        <v>否</v>
      </c>
      <c r="L3883" s="8">
        <f t="shared" si="422"/>
        <v>0</v>
      </c>
      <c r="M3883" s="8">
        <f t="shared" si="423"/>
        <v>0</v>
      </c>
      <c r="N3883" s="8">
        <f t="shared" si="424"/>
        <v>0</v>
      </c>
      <c r="O3883" s="8">
        <f t="shared" si="425"/>
        <v>0</v>
      </c>
      <c r="P3883" s="8">
        <f>IF(K3883&lt;&gt;"是",0,IF(税费设置!$B$6="是",E3883/(1+税费设置!$B$10),E3883))</f>
        <v>0</v>
      </c>
      <c r="Q3883" s="8">
        <f>IF(K3883&lt;&gt;"是",0,P3883*税费设置!$B$8)</f>
        <v>0</v>
      </c>
      <c r="R3883" s="8">
        <f>IF(K3883&lt;&gt;"是",0,P3883*税费设置!$B$9)</f>
        <v>0</v>
      </c>
      <c r="S3883" s="8">
        <f t="shared" si="426"/>
        <v>0</v>
      </c>
    </row>
    <row r="3884" spans="1:19" ht="13.9">
      <c r="A3884" s="6" t="str">
        <f>IF(总支出!A3884="","",总支出!A3884)</f>
        <v/>
      </c>
      <c r="B3884" s="7" t="str">
        <f>IF(总支出!B3884="","",总支出!B3884)</f>
        <v/>
      </c>
      <c r="C3884" s="6" t="str">
        <f t="shared" si="420"/>
        <v/>
      </c>
      <c r="D3884" s="6" t="str">
        <f>IF(总支出!C3884="","",总支出!C3884)</f>
        <v/>
      </c>
      <c r="E3884" s="8" t="str">
        <f>IF(总支出!D3884="","",总支出!D3884)</f>
        <v/>
      </c>
      <c r="F3884" s="6" t="str">
        <f>IF(总支出!E3884="","",总支出!E3884)</f>
        <v/>
      </c>
      <c r="G3884" s="6" t="str">
        <f>IF(总支出!H3884="","",总支出!H3884)</f>
        <v/>
      </c>
      <c r="H3884" s="6" t="str">
        <f>IF(总支出!I3884="","自动",总支出!I3884)</f>
        <v>自动</v>
      </c>
      <c r="I3884" s="6" t="str">
        <f>IF(F3884="","",IFERROR(VLOOKUP(F3884,税费设置!$A$15:$B$27,2,FALSE),"含税不明"))</f>
        <v/>
      </c>
      <c r="J3884" s="6" t="str">
        <f t="shared" si="421"/>
        <v/>
      </c>
      <c r="K3884" s="6" t="str">
        <f>IF(AND(税费设置!$B$5="是",G3884="个人支出",J3884="应税"),"是","否")</f>
        <v>否</v>
      </c>
      <c r="L3884" s="8">
        <f t="shared" si="422"/>
        <v>0</v>
      </c>
      <c r="M3884" s="8">
        <f t="shared" si="423"/>
        <v>0</v>
      </c>
      <c r="N3884" s="8">
        <f t="shared" si="424"/>
        <v>0</v>
      </c>
      <c r="O3884" s="8">
        <f t="shared" si="425"/>
        <v>0</v>
      </c>
      <c r="P3884" s="8">
        <f>IF(K3884&lt;&gt;"是",0,IF(税费设置!$B$6="是",E3884/(1+税费设置!$B$10),E3884))</f>
        <v>0</v>
      </c>
      <c r="Q3884" s="8">
        <f>IF(K3884&lt;&gt;"是",0,P3884*税费设置!$B$8)</f>
        <v>0</v>
      </c>
      <c r="R3884" s="8">
        <f>IF(K3884&lt;&gt;"是",0,P3884*税费设置!$B$9)</f>
        <v>0</v>
      </c>
      <c r="S3884" s="8">
        <f t="shared" si="426"/>
        <v>0</v>
      </c>
    </row>
    <row r="3885" spans="1:19" ht="13.9">
      <c r="A3885" s="6" t="str">
        <f>IF(总支出!A3885="","",总支出!A3885)</f>
        <v/>
      </c>
      <c r="B3885" s="7" t="str">
        <f>IF(总支出!B3885="","",总支出!B3885)</f>
        <v/>
      </c>
      <c r="C3885" s="6" t="str">
        <f t="shared" si="420"/>
        <v/>
      </c>
      <c r="D3885" s="6" t="str">
        <f>IF(总支出!C3885="","",总支出!C3885)</f>
        <v/>
      </c>
      <c r="E3885" s="8" t="str">
        <f>IF(总支出!D3885="","",总支出!D3885)</f>
        <v/>
      </c>
      <c r="F3885" s="6" t="str">
        <f>IF(总支出!E3885="","",总支出!E3885)</f>
        <v/>
      </c>
      <c r="G3885" s="6" t="str">
        <f>IF(总支出!H3885="","",总支出!H3885)</f>
        <v/>
      </c>
      <c r="H3885" s="6" t="str">
        <f>IF(总支出!I3885="","自动",总支出!I3885)</f>
        <v>自动</v>
      </c>
      <c r="I3885" s="6" t="str">
        <f>IF(F3885="","",IFERROR(VLOOKUP(F3885,税费设置!$A$15:$B$27,2,FALSE),"含税不明"))</f>
        <v/>
      </c>
      <c r="J3885" s="6" t="str">
        <f t="shared" si="421"/>
        <v/>
      </c>
      <c r="K3885" s="6" t="str">
        <f>IF(AND(税费设置!$B$5="是",G3885="个人支出",J3885="应税"),"是","否")</f>
        <v>否</v>
      </c>
      <c r="L3885" s="8">
        <f t="shared" si="422"/>
        <v>0</v>
      </c>
      <c r="M3885" s="8">
        <f t="shared" si="423"/>
        <v>0</v>
      </c>
      <c r="N3885" s="8">
        <f t="shared" si="424"/>
        <v>0</v>
      </c>
      <c r="O3885" s="8">
        <f t="shared" si="425"/>
        <v>0</v>
      </c>
      <c r="P3885" s="8">
        <f>IF(K3885&lt;&gt;"是",0,IF(税费设置!$B$6="是",E3885/(1+税费设置!$B$10),E3885))</f>
        <v>0</v>
      </c>
      <c r="Q3885" s="8">
        <f>IF(K3885&lt;&gt;"是",0,P3885*税费设置!$B$8)</f>
        <v>0</v>
      </c>
      <c r="R3885" s="8">
        <f>IF(K3885&lt;&gt;"是",0,P3885*税费设置!$B$9)</f>
        <v>0</v>
      </c>
      <c r="S3885" s="8">
        <f t="shared" si="426"/>
        <v>0</v>
      </c>
    </row>
    <row r="3886" spans="1:19" ht="13.9">
      <c r="A3886" s="6" t="str">
        <f>IF(总支出!A3886="","",总支出!A3886)</f>
        <v/>
      </c>
      <c r="B3886" s="7" t="str">
        <f>IF(总支出!B3886="","",总支出!B3886)</f>
        <v/>
      </c>
      <c r="C3886" s="6" t="str">
        <f t="shared" si="420"/>
        <v/>
      </c>
      <c r="D3886" s="6" t="str">
        <f>IF(总支出!C3886="","",总支出!C3886)</f>
        <v/>
      </c>
      <c r="E3886" s="8" t="str">
        <f>IF(总支出!D3886="","",总支出!D3886)</f>
        <v/>
      </c>
      <c r="F3886" s="6" t="str">
        <f>IF(总支出!E3886="","",总支出!E3886)</f>
        <v/>
      </c>
      <c r="G3886" s="6" t="str">
        <f>IF(总支出!H3886="","",总支出!H3886)</f>
        <v/>
      </c>
      <c r="H3886" s="6" t="str">
        <f>IF(总支出!I3886="","自动",总支出!I3886)</f>
        <v>自动</v>
      </c>
      <c r="I3886" s="6" t="str">
        <f>IF(F3886="","",IFERROR(VLOOKUP(F3886,税费设置!$A$15:$B$27,2,FALSE),"含税不明"))</f>
        <v/>
      </c>
      <c r="J3886" s="6" t="str">
        <f t="shared" si="421"/>
        <v/>
      </c>
      <c r="K3886" s="6" t="str">
        <f>IF(AND(税费设置!$B$5="是",G3886="个人支出",J3886="应税"),"是","否")</f>
        <v>否</v>
      </c>
      <c r="L3886" s="8">
        <f t="shared" si="422"/>
        <v>0</v>
      </c>
      <c r="M3886" s="8">
        <f t="shared" si="423"/>
        <v>0</v>
      </c>
      <c r="N3886" s="8">
        <f t="shared" si="424"/>
        <v>0</v>
      </c>
      <c r="O3886" s="8">
        <f t="shared" si="425"/>
        <v>0</v>
      </c>
      <c r="P3886" s="8">
        <f>IF(K3886&lt;&gt;"是",0,IF(税费设置!$B$6="是",E3886/(1+税费设置!$B$10),E3886))</f>
        <v>0</v>
      </c>
      <c r="Q3886" s="8">
        <f>IF(K3886&lt;&gt;"是",0,P3886*税费设置!$B$8)</f>
        <v>0</v>
      </c>
      <c r="R3886" s="8">
        <f>IF(K3886&lt;&gt;"是",0,P3886*税费设置!$B$9)</f>
        <v>0</v>
      </c>
      <c r="S3886" s="8">
        <f t="shared" si="426"/>
        <v>0</v>
      </c>
    </row>
    <row r="3887" spans="1:19" ht="13.9">
      <c r="A3887" s="6" t="str">
        <f>IF(总支出!A3887="","",总支出!A3887)</f>
        <v/>
      </c>
      <c r="B3887" s="7" t="str">
        <f>IF(总支出!B3887="","",总支出!B3887)</f>
        <v/>
      </c>
      <c r="C3887" s="6" t="str">
        <f t="shared" si="420"/>
        <v/>
      </c>
      <c r="D3887" s="6" t="str">
        <f>IF(总支出!C3887="","",总支出!C3887)</f>
        <v/>
      </c>
      <c r="E3887" s="8" t="str">
        <f>IF(总支出!D3887="","",总支出!D3887)</f>
        <v/>
      </c>
      <c r="F3887" s="6" t="str">
        <f>IF(总支出!E3887="","",总支出!E3887)</f>
        <v/>
      </c>
      <c r="G3887" s="6" t="str">
        <f>IF(总支出!H3887="","",总支出!H3887)</f>
        <v/>
      </c>
      <c r="H3887" s="6" t="str">
        <f>IF(总支出!I3887="","自动",总支出!I3887)</f>
        <v>自动</v>
      </c>
      <c r="I3887" s="6" t="str">
        <f>IF(F3887="","",IFERROR(VLOOKUP(F3887,税费设置!$A$15:$B$27,2,FALSE),"含税不明"))</f>
        <v/>
      </c>
      <c r="J3887" s="6" t="str">
        <f t="shared" si="421"/>
        <v/>
      </c>
      <c r="K3887" s="6" t="str">
        <f>IF(AND(税费设置!$B$5="是",G3887="个人支出",J3887="应税"),"是","否")</f>
        <v>否</v>
      </c>
      <c r="L3887" s="8">
        <f t="shared" si="422"/>
        <v>0</v>
      </c>
      <c r="M3887" s="8">
        <f t="shared" si="423"/>
        <v>0</v>
      </c>
      <c r="N3887" s="8">
        <f t="shared" si="424"/>
        <v>0</v>
      </c>
      <c r="O3887" s="8">
        <f t="shared" si="425"/>
        <v>0</v>
      </c>
      <c r="P3887" s="8">
        <f>IF(K3887&lt;&gt;"是",0,IF(税费设置!$B$6="是",E3887/(1+税费设置!$B$10),E3887))</f>
        <v>0</v>
      </c>
      <c r="Q3887" s="8">
        <f>IF(K3887&lt;&gt;"是",0,P3887*税费设置!$B$8)</f>
        <v>0</v>
      </c>
      <c r="R3887" s="8">
        <f>IF(K3887&lt;&gt;"是",0,P3887*税费设置!$B$9)</f>
        <v>0</v>
      </c>
      <c r="S3887" s="8">
        <f t="shared" si="426"/>
        <v>0</v>
      </c>
    </row>
    <row r="3888" spans="1:19" ht="13.9">
      <c r="A3888" s="6" t="str">
        <f>IF(总支出!A3888="","",总支出!A3888)</f>
        <v/>
      </c>
      <c r="B3888" s="7" t="str">
        <f>IF(总支出!B3888="","",总支出!B3888)</f>
        <v/>
      </c>
      <c r="C3888" s="6" t="str">
        <f t="shared" si="420"/>
        <v/>
      </c>
      <c r="D3888" s="6" t="str">
        <f>IF(总支出!C3888="","",总支出!C3888)</f>
        <v/>
      </c>
      <c r="E3888" s="8" t="str">
        <f>IF(总支出!D3888="","",总支出!D3888)</f>
        <v/>
      </c>
      <c r="F3888" s="6" t="str">
        <f>IF(总支出!E3888="","",总支出!E3888)</f>
        <v/>
      </c>
      <c r="G3888" s="6" t="str">
        <f>IF(总支出!H3888="","",总支出!H3888)</f>
        <v/>
      </c>
      <c r="H3888" s="6" t="str">
        <f>IF(总支出!I3888="","自动",总支出!I3888)</f>
        <v>自动</v>
      </c>
      <c r="I3888" s="6" t="str">
        <f>IF(F3888="","",IFERROR(VLOOKUP(F3888,税费设置!$A$15:$B$27,2,FALSE),"含税不明"))</f>
        <v/>
      </c>
      <c r="J3888" s="6" t="str">
        <f t="shared" si="421"/>
        <v/>
      </c>
      <c r="K3888" s="6" t="str">
        <f>IF(AND(税费设置!$B$5="是",G3888="个人支出",J3888="应税"),"是","否")</f>
        <v>否</v>
      </c>
      <c r="L3888" s="8">
        <f t="shared" si="422"/>
        <v>0</v>
      </c>
      <c r="M3888" s="8">
        <f t="shared" si="423"/>
        <v>0</v>
      </c>
      <c r="N3888" s="8">
        <f t="shared" si="424"/>
        <v>0</v>
      </c>
      <c r="O3888" s="8">
        <f t="shared" si="425"/>
        <v>0</v>
      </c>
      <c r="P3888" s="8">
        <f>IF(K3888&lt;&gt;"是",0,IF(税费设置!$B$6="是",E3888/(1+税费设置!$B$10),E3888))</f>
        <v>0</v>
      </c>
      <c r="Q3888" s="8">
        <f>IF(K3888&lt;&gt;"是",0,P3888*税费设置!$B$8)</f>
        <v>0</v>
      </c>
      <c r="R3888" s="8">
        <f>IF(K3888&lt;&gt;"是",0,P3888*税费设置!$B$9)</f>
        <v>0</v>
      </c>
      <c r="S3888" s="8">
        <f t="shared" si="426"/>
        <v>0</v>
      </c>
    </row>
    <row r="3889" spans="1:19" ht="13.9">
      <c r="A3889" s="6" t="str">
        <f>IF(总支出!A3889="","",总支出!A3889)</f>
        <v/>
      </c>
      <c r="B3889" s="7" t="str">
        <f>IF(总支出!B3889="","",总支出!B3889)</f>
        <v/>
      </c>
      <c r="C3889" s="6" t="str">
        <f t="shared" si="420"/>
        <v/>
      </c>
      <c r="D3889" s="6" t="str">
        <f>IF(总支出!C3889="","",总支出!C3889)</f>
        <v/>
      </c>
      <c r="E3889" s="8" t="str">
        <f>IF(总支出!D3889="","",总支出!D3889)</f>
        <v/>
      </c>
      <c r="F3889" s="6" t="str">
        <f>IF(总支出!E3889="","",总支出!E3889)</f>
        <v/>
      </c>
      <c r="G3889" s="6" t="str">
        <f>IF(总支出!H3889="","",总支出!H3889)</f>
        <v/>
      </c>
      <c r="H3889" s="6" t="str">
        <f>IF(总支出!I3889="","自动",总支出!I3889)</f>
        <v>自动</v>
      </c>
      <c r="I3889" s="6" t="str">
        <f>IF(F3889="","",IFERROR(VLOOKUP(F3889,税费设置!$A$15:$B$27,2,FALSE),"含税不明"))</f>
        <v/>
      </c>
      <c r="J3889" s="6" t="str">
        <f t="shared" si="421"/>
        <v/>
      </c>
      <c r="K3889" s="6" t="str">
        <f>IF(AND(税费设置!$B$5="是",G3889="个人支出",J3889="应税"),"是","否")</f>
        <v>否</v>
      </c>
      <c r="L3889" s="8">
        <f t="shared" si="422"/>
        <v>0</v>
      </c>
      <c r="M3889" s="8">
        <f t="shared" si="423"/>
        <v>0</v>
      </c>
      <c r="N3889" s="8">
        <f t="shared" si="424"/>
        <v>0</v>
      </c>
      <c r="O3889" s="8">
        <f t="shared" si="425"/>
        <v>0</v>
      </c>
      <c r="P3889" s="8">
        <f>IF(K3889&lt;&gt;"是",0,IF(税费设置!$B$6="是",E3889/(1+税费设置!$B$10),E3889))</f>
        <v>0</v>
      </c>
      <c r="Q3889" s="8">
        <f>IF(K3889&lt;&gt;"是",0,P3889*税费设置!$B$8)</f>
        <v>0</v>
      </c>
      <c r="R3889" s="8">
        <f>IF(K3889&lt;&gt;"是",0,P3889*税费设置!$B$9)</f>
        <v>0</v>
      </c>
      <c r="S3889" s="8">
        <f t="shared" si="426"/>
        <v>0</v>
      </c>
    </row>
    <row r="3890" spans="1:19" ht="13.9">
      <c r="A3890" s="6" t="str">
        <f>IF(总支出!A3890="","",总支出!A3890)</f>
        <v/>
      </c>
      <c r="B3890" s="7" t="str">
        <f>IF(总支出!B3890="","",总支出!B3890)</f>
        <v/>
      </c>
      <c r="C3890" s="6" t="str">
        <f t="shared" si="420"/>
        <v/>
      </c>
      <c r="D3890" s="6" t="str">
        <f>IF(总支出!C3890="","",总支出!C3890)</f>
        <v/>
      </c>
      <c r="E3890" s="8" t="str">
        <f>IF(总支出!D3890="","",总支出!D3890)</f>
        <v/>
      </c>
      <c r="F3890" s="6" t="str">
        <f>IF(总支出!E3890="","",总支出!E3890)</f>
        <v/>
      </c>
      <c r="G3890" s="6" t="str">
        <f>IF(总支出!H3890="","",总支出!H3890)</f>
        <v/>
      </c>
      <c r="H3890" s="6" t="str">
        <f>IF(总支出!I3890="","自动",总支出!I3890)</f>
        <v>自动</v>
      </c>
      <c r="I3890" s="6" t="str">
        <f>IF(F3890="","",IFERROR(VLOOKUP(F3890,税费设置!$A$15:$B$27,2,FALSE),"含税不明"))</f>
        <v/>
      </c>
      <c r="J3890" s="6" t="str">
        <f t="shared" si="421"/>
        <v/>
      </c>
      <c r="K3890" s="6" t="str">
        <f>IF(AND(税费设置!$B$5="是",G3890="个人支出",J3890="应税"),"是","否")</f>
        <v>否</v>
      </c>
      <c r="L3890" s="8">
        <f t="shared" si="422"/>
        <v>0</v>
      </c>
      <c r="M3890" s="8">
        <f t="shared" si="423"/>
        <v>0</v>
      </c>
      <c r="N3890" s="8">
        <f t="shared" si="424"/>
        <v>0</v>
      </c>
      <c r="O3890" s="8">
        <f t="shared" si="425"/>
        <v>0</v>
      </c>
      <c r="P3890" s="8">
        <f>IF(K3890&lt;&gt;"是",0,IF(税费设置!$B$6="是",E3890/(1+税费设置!$B$10),E3890))</f>
        <v>0</v>
      </c>
      <c r="Q3890" s="8">
        <f>IF(K3890&lt;&gt;"是",0,P3890*税费设置!$B$8)</f>
        <v>0</v>
      </c>
      <c r="R3890" s="8">
        <f>IF(K3890&lt;&gt;"是",0,P3890*税费设置!$B$9)</f>
        <v>0</v>
      </c>
      <c r="S3890" s="8">
        <f t="shared" si="426"/>
        <v>0</v>
      </c>
    </row>
    <row r="3891" spans="1:19" ht="13.9">
      <c r="A3891" s="6" t="str">
        <f>IF(总支出!A3891="","",总支出!A3891)</f>
        <v/>
      </c>
      <c r="B3891" s="7" t="str">
        <f>IF(总支出!B3891="","",总支出!B3891)</f>
        <v/>
      </c>
      <c r="C3891" s="6" t="str">
        <f t="shared" si="420"/>
        <v/>
      </c>
      <c r="D3891" s="6" t="str">
        <f>IF(总支出!C3891="","",总支出!C3891)</f>
        <v/>
      </c>
      <c r="E3891" s="8" t="str">
        <f>IF(总支出!D3891="","",总支出!D3891)</f>
        <v/>
      </c>
      <c r="F3891" s="6" t="str">
        <f>IF(总支出!E3891="","",总支出!E3891)</f>
        <v/>
      </c>
      <c r="G3891" s="6" t="str">
        <f>IF(总支出!H3891="","",总支出!H3891)</f>
        <v/>
      </c>
      <c r="H3891" s="6" t="str">
        <f>IF(总支出!I3891="","自动",总支出!I3891)</f>
        <v>自动</v>
      </c>
      <c r="I3891" s="6" t="str">
        <f>IF(F3891="","",IFERROR(VLOOKUP(F3891,税费设置!$A$15:$B$27,2,FALSE),"含税不明"))</f>
        <v/>
      </c>
      <c r="J3891" s="6" t="str">
        <f t="shared" si="421"/>
        <v/>
      </c>
      <c r="K3891" s="6" t="str">
        <f>IF(AND(税费设置!$B$5="是",G3891="个人支出",J3891="应税"),"是","否")</f>
        <v>否</v>
      </c>
      <c r="L3891" s="8">
        <f t="shared" si="422"/>
        <v>0</v>
      </c>
      <c r="M3891" s="8">
        <f t="shared" si="423"/>
        <v>0</v>
      </c>
      <c r="N3891" s="8">
        <f t="shared" si="424"/>
        <v>0</v>
      </c>
      <c r="O3891" s="8">
        <f t="shared" si="425"/>
        <v>0</v>
      </c>
      <c r="P3891" s="8">
        <f>IF(K3891&lt;&gt;"是",0,IF(税费设置!$B$6="是",E3891/(1+税费设置!$B$10),E3891))</f>
        <v>0</v>
      </c>
      <c r="Q3891" s="8">
        <f>IF(K3891&lt;&gt;"是",0,P3891*税费设置!$B$8)</f>
        <v>0</v>
      </c>
      <c r="R3891" s="8">
        <f>IF(K3891&lt;&gt;"是",0,P3891*税费设置!$B$9)</f>
        <v>0</v>
      </c>
      <c r="S3891" s="8">
        <f t="shared" si="426"/>
        <v>0</v>
      </c>
    </row>
    <row r="3892" spans="1:19" ht="13.9">
      <c r="A3892" s="6" t="str">
        <f>IF(总支出!A3892="","",总支出!A3892)</f>
        <v/>
      </c>
      <c r="B3892" s="7" t="str">
        <f>IF(总支出!B3892="","",总支出!B3892)</f>
        <v/>
      </c>
      <c r="C3892" s="6" t="str">
        <f t="shared" si="420"/>
        <v/>
      </c>
      <c r="D3892" s="6" t="str">
        <f>IF(总支出!C3892="","",总支出!C3892)</f>
        <v/>
      </c>
      <c r="E3892" s="8" t="str">
        <f>IF(总支出!D3892="","",总支出!D3892)</f>
        <v/>
      </c>
      <c r="F3892" s="6" t="str">
        <f>IF(总支出!E3892="","",总支出!E3892)</f>
        <v/>
      </c>
      <c r="G3892" s="6" t="str">
        <f>IF(总支出!H3892="","",总支出!H3892)</f>
        <v/>
      </c>
      <c r="H3892" s="6" t="str">
        <f>IF(总支出!I3892="","自动",总支出!I3892)</f>
        <v>自动</v>
      </c>
      <c r="I3892" s="6" t="str">
        <f>IF(F3892="","",IFERROR(VLOOKUP(F3892,税费设置!$A$15:$B$27,2,FALSE),"含税不明"))</f>
        <v/>
      </c>
      <c r="J3892" s="6" t="str">
        <f t="shared" si="421"/>
        <v/>
      </c>
      <c r="K3892" s="6" t="str">
        <f>IF(AND(税费设置!$B$5="是",G3892="个人支出",J3892="应税"),"是","否")</f>
        <v>否</v>
      </c>
      <c r="L3892" s="8">
        <f t="shared" si="422"/>
        <v>0</v>
      </c>
      <c r="M3892" s="8">
        <f t="shared" si="423"/>
        <v>0</v>
      </c>
      <c r="N3892" s="8">
        <f t="shared" si="424"/>
        <v>0</v>
      </c>
      <c r="O3892" s="8">
        <f t="shared" si="425"/>
        <v>0</v>
      </c>
      <c r="P3892" s="8">
        <f>IF(K3892&lt;&gt;"是",0,IF(税费设置!$B$6="是",E3892/(1+税费设置!$B$10),E3892))</f>
        <v>0</v>
      </c>
      <c r="Q3892" s="8">
        <f>IF(K3892&lt;&gt;"是",0,P3892*税费设置!$B$8)</f>
        <v>0</v>
      </c>
      <c r="R3892" s="8">
        <f>IF(K3892&lt;&gt;"是",0,P3892*税费设置!$B$9)</f>
        <v>0</v>
      </c>
      <c r="S3892" s="8">
        <f t="shared" si="426"/>
        <v>0</v>
      </c>
    </row>
    <row r="3893" spans="1:19" ht="13.9">
      <c r="A3893" s="6" t="str">
        <f>IF(总支出!A3893="","",总支出!A3893)</f>
        <v/>
      </c>
      <c r="B3893" s="7" t="str">
        <f>IF(总支出!B3893="","",总支出!B3893)</f>
        <v/>
      </c>
      <c r="C3893" s="6" t="str">
        <f t="shared" si="420"/>
        <v/>
      </c>
      <c r="D3893" s="6" t="str">
        <f>IF(总支出!C3893="","",总支出!C3893)</f>
        <v/>
      </c>
      <c r="E3893" s="8" t="str">
        <f>IF(总支出!D3893="","",总支出!D3893)</f>
        <v/>
      </c>
      <c r="F3893" s="6" t="str">
        <f>IF(总支出!E3893="","",总支出!E3893)</f>
        <v/>
      </c>
      <c r="G3893" s="6" t="str">
        <f>IF(总支出!H3893="","",总支出!H3893)</f>
        <v/>
      </c>
      <c r="H3893" s="6" t="str">
        <f>IF(总支出!I3893="","自动",总支出!I3893)</f>
        <v>自动</v>
      </c>
      <c r="I3893" s="6" t="str">
        <f>IF(F3893="","",IFERROR(VLOOKUP(F3893,税费设置!$A$15:$B$27,2,FALSE),"含税不明"))</f>
        <v/>
      </c>
      <c r="J3893" s="6" t="str">
        <f t="shared" si="421"/>
        <v/>
      </c>
      <c r="K3893" s="6" t="str">
        <f>IF(AND(税费设置!$B$5="是",G3893="个人支出",J3893="应税"),"是","否")</f>
        <v>否</v>
      </c>
      <c r="L3893" s="8">
        <f t="shared" si="422"/>
        <v>0</v>
      </c>
      <c r="M3893" s="8">
        <f t="shared" si="423"/>
        <v>0</v>
      </c>
      <c r="N3893" s="8">
        <f t="shared" si="424"/>
        <v>0</v>
      </c>
      <c r="O3893" s="8">
        <f t="shared" si="425"/>
        <v>0</v>
      </c>
      <c r="P3893" s="8">
        <f>IF(K3893&lt;&gt;"是",0,IF(税费设置!$B$6="是",E3893/(1+税费设置!$B$10),E3893))</f>
        <v>0</v>
      </c>
      <c r="Q3893" s="8">
        <f>IF(K3893&lt;&gt;"是",0,P3893*税费设置!$B$8)</f>
        <v>0</v>
      </c>
      <c r="R3893" s="8">
        <f>IF(K3893&lt;&gt;"是",0,P3893*税费设置!$B$9)</f>
        <v>0</v>
      </c>
      <c r="S3893" s="8">
        <f t="shared" si="426"/>
        <v>0</v>
      </c>
    </row>
    <row r="3894" spans="1:19" ht="13.9">
      <c r="A3894" s="6" t="str">
        <f>IF(总支出!A3894="","",总支出!A3894)</f>
        <v/>
      </c>
      <c r="B3894" s="7" t="str">
        <f>IF(总支出!B3894="","",总支出!B3894)</f>
        <v/>
      </c>
      <c r="C3894" s="6" t="str">
        <f t="shared" si="420"/>
        <v/>
      </c>
      <c r="D3894" s="6" t="str">
        <f>IF(总支出!C3894="","",总支出!C3894)</f>
        <v/>
      </c>
      <c r="E3894" s="8" t="str">
        <f>IF(总支出!D3894="","",总支出!D3894)</f>
        <v/>
      </c>
      <c r="F3894" s="6" t="str">
        <f>IF(总支出!E3894="","",总支出!E3894)</f>
        <v/>
      </c>
      <c r="G3894" s="6" t="str">
        <f>IF(总支出!H3894="","",总支出!H3894)</f>
        <v/>
      </c>
      <c r="H3894" s="6" t="str">
        <f>IF(总支出!I3894="","自动",总支出!I3894)</f>
        <v>自动</v>
      </c>
      <c r="I3894" s="6" t="str">
        <f>IF(F3894="","",IFERROR(VLOOKUP(F3894,税费设置!$A$15:$B$27,2,FALSE),"含税不明"))</f>
        <v/>
      </c>
      <c r="J3894" s="6" t="str">
        <f t="shared" si="421"/>
        <v/>
      </c>
      <c r="K3894" s="6" t="str">
        <f>IF(AND(税费设置!$B$5="是",G3894="个人支出",J3894="应税"),"是","否")</f>
        <v>否</v>
      </c>
      <c r="L3894" s="8">
        <f t="shared" si="422"/>
        <v>0</v>
      </c>
      <c r="M3894" s="8">
        <f t="shared" si="423"/>
        <v>0</v>
      </c>
      <c r="N3894" s="8">
        <f t="shared" si="424"/>
        <v>0</v>
      </c>
      <c r="O3894" s="8">
        <f t="shared" si="425"/>
        <v>0</v>
      </c>
      <c r="P3894" s="8">
        <f>IF(K3894&lt;&gt;"是",0,IF(税费设置!$B$6="是",E3894/(1+税费设置!$B$10),E3894))</f>
        <v>0</v>
      </c>
      <c r="Q3894" s="8">
        <f>IF(K3894&lt;&gt;"是",0,P3894*税费设置!$B$8)</f>
        <v>0</v>
      </c>
      <c r="R3894" s="8">
        <f>IF(K3894&lt;&gt;"是",0,P3894*税费设置!$B$9)</f>
        <v>0</v>
      </c>
      <c r="S3894" s="8">
        <f t="shared" si="426"/>
        <v>0</v>
      </c>
    </row>
    <row r="3895" spans="1:19" ht="13.9">
      <c r="A3895" s="6" t="str">
        <f>IF(总支出!A3895="","",总支出!A3895)</f>
        <v/>
      </c>
      <c r="B3895" s="7" t="str">
        <f>IF(总支出!B3895="","",总支出!B3895)</f>
        <v/>
      </c>
      <c r="C3895" s="6" t="str">
        <f t="shared" si="420"/>
        <v/>
      </c>
      <c r="D3895" s="6" t="str">
        <f>IF(总支出!C3895="","",总支出!C3895)</f>
        <v/>
      </c>
      <c r="E3895" s="8" t="str">
        <f>IF(总支出!D3895="","",总支出!D3895)</f>
        <v/>
      </c>
      <c r="F3895" s="6" t="str">
        <f>IF(总支出!E3895="","",总支出!E3895)</f>
        <v/>
      </c>
      <c r="G3895" s="6" t="str">
        <f>IF(总支出!H3895="","",总支出!H3895)</f>
        <v/>
      </c>
      <c r="H3895" s="6" t="str">
        <f>IF(总支出!I3895="","自动",总支出!I3895)</f>
        <v>自动</v>
      </c>
      <c r="I3895" s="6" t="str">
        <f>IF(F3895="","",IFERROR(VLOOKUP(F3895,税费设置!$A$15:$B$27,2,FALSE),"含税不明"))</f>
        <v/>
      </c>
      <c r="J3895" s="6" t="str">
        <f t="shared" si="421"/>
        <v/>
      </c>
      <c r="K3895" s="6" t="str">
        <f>IF(AND(税费设置!$B$5="是",G3895="个人支出",J3895="应税"),"是","否")</f>
        <v>否</v>
      </c>
      <c r="L3895" s="8">
        <f t="shared" si="422"/>
        <v>0</v>
      </c>
      <c r="M3895" s="8">
        <f t="shared" si="423"/>
        <v>0</v>
      </c>
      <c r="N3895" s="8">
        <f t="shared" si="424"/>
        <v>0</v>
      </c>
      <c r="O3895" s="8">
        <f t="shared" si="425"/>
        <v>0</v>
      </c>
      <c r="P3895" s="8">
        <f>IF(K3895&lt;&gt;"是",0,IF(税费设置!$B$6="是",E3895/(1+税费设置!$B$10),E3895))</f>
        <v>0</v>
      </c>
      <c r="Q3895" s="8">
        <f>IF(K3895&lt;&gt;"是",0,P3895*税费设置!$B$8)</f>
        <v>0</v>
      </c>
      <c r="R3895" s="8">
        <f>IF(K3895&lt;&gt;"是",0,P3895*税费设置!$B$9)</f>
        <v>0</v>
      </c>
      <c r="S3895" s="8">
        <f t="shared" si="426"/>
        <v>0</v>
      </c>
    </row>
    <row r="3896" spans="1:19" ht="13.9">
      <c r="A3896" s="6" t="str">
        <f>IF(总支出!A3896="","",总支出!A3896)</f>
        <v/>
      </c>
      <c r="B3896" s="7" t="str">
        <f>IF(总支出!B3896="","",总支出!B3896)</f>
        <v/>
      </c>
      <c r="C3896" s="6" t="str">
        <f t="shared" si="420"/>
        <v/>
      </c>
      <c r="D3896" s="6" t="str">
        <f>IF(总支出!C3896="","",总支出!C3896)</f>
        <v/>
      </c>
      <c r="E3896" s="8" t="str">
        <f>IF(总支出!D3896="","",总支出!D3896)</f>
        <v/>
      </c>
      <c r="F3896" s="6" t="str">
        <f>IF(总支出!E3896="","",总支出!E3896)</f>
        <v/>
      </c>
      <c r="G3896" s="6" t="str">
        <f>IF(总支出!H3896="","",总支出!H3896)</f>
        <v/>
      </c>
      <c r="H3896" s="6" t="str">
        <f>IF(总支出!I3896="","自动",总支出!I3896)</f>
        <v>自动</v>
      </c>
      <c r="I3896" s="6" t="str">
        <f>IF(F3896="","",IFERROR(VLOOKUP(F3896,税费设置!$A$15:$B$27,2,FALSE),"含税不明"))</f>
        <v/>
      </c>
      <c r="J3896" s="6" t="str">
        <f t="shared" si="421"/>
        <v/>
      </c>
      <c r="K3896" s="6" t="str">
        <f>IF(AND(税费设置!$B$5="是",G3896="个人支出",J3896="应税"),"是","否")</f>
        <v>否</v>
      </c>
      <c r="L3896" s="8">
        <f t="shared" si="422"/>
        <v>0</v>
      </c>
      <c r="M3896" s="8">
        <f t="shared" si="423"/>
        <v>0</v>
      </c>
      <c r="N3896" s="8">
        <f t="shared" si="424"/>
        <v>0</v>
      </c>
      <c r="O3896" s="8">
        <f t="shared" si="425"/>
        <v>0</v>
      </c>
      <c r="P3896" s="8">
        <f>IF(K3896&lt;&gt;"是",0,IF(税费设置!$B$6="是",E3896/(1+税费设置!$B$10),E3896))</f>
        <v>0</v>
      </c>
      <c r="Q3896" s="8">
        <f>IF(K3896&lt;&gt;"是",0,P3896*税费设置!$B$8)</f>
        <v>0</v>
      </c>
      <c r="R3896" s="8">
        <f>IF(K3896&lt;&gt;"是",0,P3896*税费设置!$B$9)</f>
        <v>0</v>
      </c>
      <c r="S3896" s="8">
        <f t="shared" si="426"/>
        <v>0</v>
      </c>
    </row>
    <row r="3897" spans="1:19" ht="13.9">
      <c r="A3897" s="6" t="str">
        <f>IF(总支出!A3897="","",总支出!A3897)</f>
        <v/>
      </c>
      <c r="B3897" s="7" t="str">
        <f>IF(总支出!B3897="","",总支出!B3897)</f>
        <v/>
      </c>
      <c r="C3897" s="6" t="str">
        <f t="shared" si="420"/>
        <v/>
      </c>
      <c r="D3897" s="6" t="str">
        <f>IF(总支出!C3897="","",总支出!C3897)</f>
        <v/>
      </c>
      <c r="E3897" s="8" t="str">
        <f>IF(总支出!D3897="","",总支出!D3897)</f>
        <v/>
      </c>
      <c r="F3897" s="6" t="str">
        <f>IF(总支出!E3897="","",总支出!E3897)</f>
        <v/>
      </c>
      <c r="G3897" s="6" t="str">
        <f>IF(总支出!H3897="","",总支出!H3897)</f>
        <v/>
      </c>
      <c r="H3897" s="6" t="str">
        <f>IF(总支出!I3897="","自动",总支出!I3897)</f>
        <v>自动</v>
      </c>
      <c r="I3897" s="6" t="str">
        <f>IF(F3897="","",IFERROR(VLOOKUP(F3897,税费设置!$A$15:$B$27,2,FALSE),"含税不明"))</f>
        <v/>
      </c>
      <c r="J3897" s="6" t="str">
        <f t="shared" si="421"/>
        <v/>
      </c>
      <c r="K3897" s="6" t="str">
        <f>IF(AND(税费设置!$B$5="是",G3897="个人支出",J3897="应税"),"是","否")</f>
        <v>否</v>
      </c>
      <c r="L3897" s="8">
        <f t="shared" si="422"/>
        <v>0</v>
      </c>
      <c r="M3897" s="8">
        <f t="shared" si="423"/>
        <v>0</v>
      </c>
      <c r="N3897" s="8">
        <f t="shared" si="424"/>
        <v>0</v>
      </c>
      <c r="O3897" s="8">
        <f t="shared" si="425"/>
        <v>0</v>
      </c>
      <c r="P3897" s="8">
        <f>IF(K3897&lt;&gt;"是",0,IF(税费设置!$B$6="是",E3897/(1+税费设置!$B$10),E3897))</f>
        <v>0</v>
      </c>
      <c r="Q3897" s="8">
        <f>IF(K3897&lt;&gt;"是",0,P3897*税费设置!$B$8)</f>
        <v>0</v>
      </c>
      <c r="R3897" s="8">
        <f>IF(K3897&lt;&gt;"是",0,P3897*税费设置!$B$9)</f>
        <v>0</v>
      </c>
      <c r="S3897" s="8">
        <f t="shared" si="426"/>
        <v>0</v>
      </c>
    </row>
    <row r="3898" spans="1:19" ht="13.9">
      <c r="A3898" s="6" t="str">
        <f>IF(总支出!A3898="","",总支出!A3898)</f>
        <v/>
      </c>
      <c r="B3898" s="7" t="str">
        <f>IF(总支出!B3898="","",总支出!B3898)</f>
        <v/>
      </c>
      <c r="C3898" s="6" t="str">
        <f t="shared" si="420"/>
        <v/>
      </c>
      <c r="D3898" s="6" t="str">
        <f>IF(总支出!C3898="","",总支出!C3898)</f>
        <v/>
      </c>
      <c r="E3898" s="8" t="str">
        <f>IF(总支出!D3898="","",总支出!D3898)</f>
        <v/>
      </c>
      <c r="F3898" s="6" t="str">
        <f>IF(总支出!E3898="","",总支出!E3898)</f>
        <v/>
      </c>
      <c r="G3898" s="6" t="str">
        <f>IF(总支出!H3898="","",总支出!H3898)</f>
        <v/>
      </c>
      <c r="H3898" s="6" t="str">
        <f>IF(总支出!I3898="","自动",总支出!I3898)</f>
        <v>自动</v>
      </c>
      <c r="I3898" s="6" t="str">
        <f>IF(F3898="","",IFERROR(VLOOKUP(F3898,税费设置!$A$15:$B$27,2,FALSE),"含税不明"))</f>
        <v/>
      </c>
      <c r="J3898" s="6" t="str">
        <f t="shared" si="421"/>
        <v/>
      </c>
      <c r="K3898" s="6" t="str">
        <f>IF(AND(税费设置!$B$5="是",G3898="个人支出",J3898="应税"),"是","否")</f>
        <v>否</v>
      </c>
      <c r="L3898" s="8">
        <f t="shared" si="422"/>
        <v>0</v>
      </c>
      <c r="M3898" s="8">
        <f t="shared" si="423"/>
        <v>0</v>
      </c>
      <c r="N3898" s="8">
        <f t="shared" si="424"/>
        <v>0</v>
      </c>
      <c r="O3898" s="8">
        <f t="shared" si="425"/>
        <v>0</v>
      </c>
      <c r="P3898" s="8">
        <f>IF(K3898&lt;&gt;"是",0,IF(税费设置!$B$6="是",E3898/(1+税费设置!$B$10),E3898))</f>
        <v>0</v>
      </c>
      <c r="Q3898" s="8">
        <f>IF(K3898&lt;&gt;"是",0,P3898*税费设置!$B$8)</f>
        <v>0</v>
      </c>
      <c r="R3898" s="8">
        <f>IF(K3898&lt;&gt;"是",0,P3898*税费设置!$B$9)</f>
        <v>0</v>
      </c>
      <c r="S3898" s="8">
        <f t="shared" si="426"/>
        <v>0</v>
      </c>
    </row>
    <row r="3899" spans="1:19" ht="13.9">
      <c r="A3899" s="6" t="str">
        <f>IF(总支出!A3899="","",总支出!A3899)</f>
        <v/>
      </c>
      <c r="B3899" s="7" t="str">
        <f>IF(总支出!B3899="","",总支出!B3899)</f>
        <v/>
      </c>
      <c r="C3899" s="6" t="str">
        <f t="shared" si="420"/>
        <v/>
      </c>
      <c r="D3899" s="6" t="str">
        <f>IF(总支出!C3899="","",总支出!C3899)</f>
        <v/>
      </c>
      <c r="E3899" s="8" t="str">
        <f>IF(总支出!D3899="","",总支出!D3899)</f>
        <v/>
      </c>
      <c r="F3899" s="6" t="str">
        <f>IF(总支出!E3899="","",总支出!E3899)</f>
        <v/>
      </c>
      <c r="G3899" s="6" t="str">
        <f>IF(总支出!H3899="","",总支出!H3899)</f>
        <v/>
      </c>
      <c r="H3899" s="6" t="str">
        <f>IF(总支出!I3899="","自动",总支出!I3899)</f>
        <v>自动</v>
      </c>
      <c r="I3899" s="6" t="str">
        <f>IF(F3899="","",IFERROR(VLOOKUP(F3899,税费设置!$A$15:$B$27,2,FALSE),"含税不明"))</f>
        <v/>
      </c>
      <c r="J3899" s="6" t="str">
        <f t="shared" si="421"/>
        <v/>
      </c>
      <c r="K3899" s="6" t="str">
        <f>IF(AND(税费设置!$B$5="是",G3899="个人支出",J3899="应税"),"是","否")</f>
        <v>否</v>
      </c>
      <c r="L3899" s="8">
        <f t="shared" si="422"/>
        <v>0</v>
      </c>
      <c r="M3899" s="8">
        <f t="shared" si="423"/>
        <v>0</v>
      </c>
      <c r="N3899" s="8">
        <f t="shared" si="424"/>
        <v>0</v>
      </c>
      <c r="O3899" s="8">
        <f t="shared" si="425"/>
        <v>0</v>
      </c>
      <c r="P3899" s="8">
        <f>IF(K3899&lt;&gt;"是",0,IF(税费设置!$B$6="是",E3899/(1+税费设置!$B$10),E3899))</f>
        <v>0</v>
      </c>
      <c r="Q3899" s="8">
        <f>IF(K3899&lt;&gt;"是",0,P3899*税费设置!$B$8)</f>
        <v>0</v>
      </c>
      <c r="R3899" s="8">
        <f>IF(K3899&lt;&gt;"是",0,P3899*税费设置!$B$9)</f>
        <v>0</v>
      </c>
      <c r="S3899" s="8">
        <f t="shared" si="426"/>
        <v>0</v>
      </c>
    </row>
    <row r="3900" spans="1:19" ht="13.9">
      <c r="A3900" s="6" t="str">
        <f>IF(总支出!A3900="","",总支出!A3900)</f>
        <v/>
      </c>
      <c r="B3900" s="7" t="str">
        <f>IF(总支出!B3900="","",总支出!B3900)</f>
        <v/>
      </c>
      <c r="C3900" s="6" t="str">
        <f t="shared" si="420"/>
        <v/>
      </c>
      <c r="D3900" s="6" t="str">
        <f>IF(总支出!C3900="","",总支出!C3900)</f>
        <v/>
      </c>
      <c r="E3900" s="8" t="str">
        <f>IF(总支出!D3900="","",总支出!D3900)</f>
        <v/>
      </c>
      <c r="F3900" s="6" t="str">
        <f>IF(总支出!E3900="","",总支出!E3900)</f>
        <v/>
      </c>
      <c r="G3900" s="6" t="str">
        <f>IF(总支出!H3900="","",总支出!H3900)</f>
        <v/>
      </c>
      <c r="H3900" s="6" t="str">
        <f>IF(总支出!I3900="","自动",总支出!I3900)</f>
        <v>自动</v>
      </c>
      <c r="I3900" s="6" t="str">
        <f>IF(F3900="","",IFERROR(VLOOKUP(F3900,税费设置!$A$15:$B$27,2,FALSE),"含税不明"))</f>
        <v/>
      </c>
      <c r="J3900" s="6" t="str">
        <f t="shared" si="421"/>
        <v/>
      </c>
      <c r="K3900" s="6" t="str">
        <f>IF(AND(税费设置!$B$5="是",G3900="个人支出",J3900="应税"),"是","否")</f>
        <v>否</v>
      </c>
      <c r="L3900" s="8">
        <f t="shared" si="422"/>
        <v>0</v>
      </c>
      <c r="M3900" s="8">
        <f t="shared" si="423"/>
        <v>0</v>
      </c>
      <c r="N3900" s="8">
        <f t="shared" si="424"/>
        <v>0</v>
      </c>
      <c r="O3900" s="8">
        <f t="shared" si="425"/>
        <v>0</v>
      </c>
      <c r="P3900" s="8">
        <f>IF(K3900&lt;&gt;"是",0,IF(税费设置!$B$6="是",E3900/(1+税费设置!$B$10),E3900))</f>
        <v>0</v>
      </c>
      <c r="Q3900" s="8">
        <f>IF(K3900&lt;&gt;"是",0,P3900*税费设置!$B$8)</f>
        <v>0</v>
      </c>
      <c r="R3900" s="8">
        <f>IF(K3900&lt;&gt;"是",0,P3900*税费设置!$B$9)</f>
        <v>0</v>
      </c>
      <c r="S3900" s="8">
        <f t="shared" si="426"/>
        <v>0</v>
      </c>
    </row>
    <row r="3901" spans="1:19" ht="13.9">
      <c r="A3901" s="6" t="str">
        <f>IF(总支出!A3901="","",总支出!A3901)</f>
        <v/>
      </c>
      <c r="B3901" s="7" t="str">
        <f>IF(总支出!B3901="","",总支出!B3901)</f>
        <v/>
      </c>
      <c r="C3901" s="6" t="str">
        <f t="shared" si="420"/>
        <v/>
      </c>
      <c r="D3901" s="6" t="str">
        <f>IF(总支出!C3901="","",总支出!C3901)</f>
        <v/>
      </c>
      <c r="E3901" s="8" t="str">
        <f>IF(总支出!D3901="","",总支出!D3901)</f>
        <v/>
      </c>
      <c r="F3901" s="6" t="str">
        <f>IF(总支出!E3901="","",总支出!E3901)</f>
        <v/>
      </c>
      <c r="G3901" s="6" t="str">
        <f>IF(总支出!H3901="","",总支出!H3901)</f>
        <v/>
      </c>
      <c r="H3901" s="6" t="str">
        <f>IF(总支出!I3901="","自动",总支出!I3901)</f>
        <v>自动</v>
      </c>
      <c r="I3901" s="6" t="str">
        <f>IF(F3901="","",IFERROR(VLOOKUP(F3901,税费设置!$A$15:$B$27,2,FALSE),"含税不明"))</f>
        <v/>
      </c>
      <c r="J3901" s="6" t="str">
        <f t="shared" si="421"/>
        <v/>
      </c>
      <c r="K3901" s="6" t="str">
        <f>IF(AND(税费设置!$B$5="是",G3901="个人支出",J3901="应税"),"是","否")</f>
        <v>否</v>
      </c>
      <c r="L3901" s="8">
        <f t="shared" si="422"/>
        <v>0</v>
      </c>
      <c r="M3901" s="8">
        <f t="shared" si="423"/>
        <v>0</v>
      </c>
      <c r="N3901" s="8">
        <f t="shared" si="424"/>
        <v>0</v>
      </c>
      <c r="O3901" s="8">
        <f t="shared" si="425"/>
        <v>0</v>
      </c>
      <c r="P3901" s="8">
        <f>IF(K3901&lt;&gt;"是",0,IF(税费设置!$B$6="是",E3901/(1+税费设置!$B$10),E3901))</f>
        <v>0</v>
      </c>
      <c r="Q3901" s="8">
        <f>IF(K3901&lt;&gt;"是",0,P3901*税费设置!$B$8)</f>
        <v>0</v>
      </c>
      <c r="R3901" s="8">
        <f>IF(K3901&lt;&gt;"是",0,P3901*税费设置!$B$9)</f>
        <v>0</v>
      </c>
      <c r="S3901" s="8">
        <f t="shared" si="426"/>
        <v>0</v>
      </c>
    </row>
    <row r="3902" spans="1:19" ht="13.9">
      <c r="A3902" s="6" t="str">
        <f>IF(总支出!A3902="","",总支出!A3902)</f>
        <v/>
      </c>
      <c r="B3902" s="7" t="str">
        <f>IF(总支出!B3902="","",总支出!B3902)</f>
        <v/>
      </c>
      <c r="C3902" s="6" t="str">
        <f t="shared" si="420"/>
        <v/>
      </c>
      <c r="D3902" s="6" t="str">
        <f>IF(总支出!C3902="","",总支出!C3902)</f>
        <v/>
      </c>
      <c r="E3902" s="8" t="str">
        <f>IF(总支出!D3902="","",总支出!D3902)</f>
        <v/>
      </c>
      <c r="F3902" s="6" t="str">
        <f>IF(总支出!E3902="","",总支出!E3902)</f>
        <v/>
      </c>
      <c r="G3902" s="6" t="str">
        <f>IF(总支出!H3902="","",总支出!H3902)</f>
        <v/>
      </c>
      <c r="H3902" s="6" t="str">
        <f>IF(总支出!I3902="","自动",总支出!I3902)</f>
        <v>自动</v>
      </c>
      <c r="I3902" s="6" t="str">
        <f>IF(F3902="","",IFERROR(VLOOKUP(F3902,税费设置!$A$15:$B$27,2,FALSE),"含税不明"))</f>
        <v/>
      </c>
      <c r="J3902" s="6" t="str">
        <f t="shared" si="421"/>
        <v/>
      </c>
      <c r="K3902" s="6" t="str">
        <f>IF(AND(税费设置!$B$5="是",G3902="个人支出",J3902="应税"),"是","否")</f>
        <v>否</v>
      </c>
      <c r="L3902" s="8">
        <f t="shared" si="422"/>
        <v>0</v>
      </c>
      <c r="M3902" s="8">
        <f t="shared" si="423"/>
        <v>0</v>
      </c>
      <c r="N3902" s="8">
        <f t="shared" si="424"/>
        <v>0</v>
      </c>
      <c r="O3902" s="8">
        <f t="shared" si="425"/>
        <v>0</v>
      </c>
      <c r="P3902" s="8">
        <f>IF(K3902&lt;&gt;"是",0,IF(税费设置!$B$6="是",E3902/(1+税费设置!$B$10),E3902))</f>
        <v>0</v>
      </c>
      <c r="Q3902" s="8">
        <f>IF(K3902&lt;&gt;"是",0,P3902*税费设置!$B$8)</f>
        <v>0</v>
      </c>
      <c r="R3902" s="8">
        <f>IF(K3902&lt;&gt;"是",0,P3902*税费设置!$B$9)</f>
        <v>0</v>
      </c>
      <c r="S3902" s="8">
        <f t="shared" si="426"/>
        <v>0</v>
      </c>
    </row>
    <row r="3903" spans="1:19" ht="13.9">
      <c r="A3903" s="6" t="str">
        <f>IF(总支出!A3903="","",总支出!A3903)</f>
        <v/>
      </c>
      <c r="B3903" s="7" t="str">
        <f>IF(总支出!B3903="","",总支出!B3903)</f>
        <v/>
      </c>
      <c r="C3903" s="6" t="str">
        <f t="shared" si="420"/>
        <v/>
      </c>
      <c r="D3903" s="6" t="str">
        <f>IF(总支出!C3903="","",总支出!C3903)</f>
        <v/>
      </c>
      <c r="E3903" s="8" t="str">
        <f>IF(总支出!D3903="","",总支出!D3903)</f>
        <v/>
      </c>
      <c r="F3903" s="6" t="str">
        <f>IF(总支出!E3903="","",总支出!E3903)</f>
        <v/>
      </c>
      <c r="G3903" s="6" t="str">
        <f>IF(总支出!H3903="","",总支出!H3903)</f>
        <v/>
      </c>
      <c r="H3903" s="6" t="str">
        <f>IF(总支出!I3903="","自动",总支出!I3903)</f>
        <v>自动</v>
      </c>
      <c r="I3903" s="6" t="str">
        <f>IF(F3903="","",IFERROR(VLOOKUP(F3903,税费设置!$A$15:$B$27,2,FALSE),"含税不明"))</f>
        <v/>
      </c>
      <c r="J3903" s="6" t="str">
        <f t="shared" si="421"/>
        <v/>
      </c>
      <c r="K3903" s="6" t="str">
        <f>IF(AND(税费设置!$B$5="是",G3903="个人支出",J3903="应税"),"是","否")</f>
        <v>否</v>
      </c>
      <c r="L3903" s="8">
        <f t="shared" si="422"/>
        <v>0</v>
      </c>
      <c r="M3903" s="8">
        <f t="shared" si="423"/>
        <v>0</v>
      </c>
      <c r="N3903" s="8">
        <f t="shared" si="424"/>
        <v>0</v>
      </c>
      <c r="O3903" s="8">
        <f t="shared" si="425"/>
        <v>0</v>
      </c>
      <c r="P3903" s="8">
        <f>IF(K3903&lt;&gt;"是",0,IF(税费设置!$B$6="是",E3903/(1+税费设置!$B$10),E3903))</f>
        <v>0</v>
      </c>
      <c r="Q3903" s="8">
        <f>IF(K3903&lt;&gt;"是",0,P3903*税费设置!$B$8)</f>
        <v>0</v>
      </c>
      <c r="R3903" s="8">
        <f>IF(K3903&lt;&gt;"是",0,P3903*税费设置!$B$9)</f>
        <v>0</v>
      </c>
      <c r="S3903" s="8">
        <f t="shared" si="426"/>
        <v>0</v>
      </c>
    </row>
    <row r="3904" spans="1:19" ht="13.9">
      <c r="A3904" s="6" t="str">
        <f>IF(总支出!A3904="","",总支出!A3904)</f>
        <v/>
      </c>
      <c r="B3904" s="7" t="str">
        <f>IF(总支出!B3904="","",总支出!B3904)</f>
        <v/>
      </c>
      <c r="C3904" s="6" t="str">
        <f t="shared" si="420"/>
        <v/>
      </c>
      <c r="D3904" s="6" t="str">
        <f>IF(总支出!C3904="","",总支出!C3904)</f>
        <v/>
      </c>
      <c r="E3904" s="8" t="str">
        <f>IF(总支出!D3904="","",总支出!D3904)</f>
        <v/>
      </c>
      <c r="F3904" s="6" t="str">
        <f>IF(总支出!E3904="","",总支出!E3904)</f>
        <v/>
      </c>
      <c r="G3904" s="6" t="str">
        <f>IF(总支出!H3904="","",总支出!H3904)</f>
        <v/>
      </c>
      <c r="H3904" s="6" t="str">
        <f>IF(总支出!I3904="","自动",总支出!I3904)</f>
        <v>自动</v>
      </c>
      <c r="I3904" s="6" t="str">
        <f>IF(F3904="","",IFERROR(VLOOKUP(F3904,税费设置!$A$15:$B$27,2,FALSE),"含税不明"))</f>
        <v/>
      </c>
      <c r="J3904" s="6" t="str">
        <f t="shared" si="421"/>
        <v/>
      </c>
      <c r="K3904" s="6" t="str">
        <f>IF(AND(税费设置!$B$5="是",G3904="个人支出",J3904="应税"),"是","否")</f>
        <v>否</v>
      </c>
      <c r="L3904" s="8">
        <f t="shared" si="422"/>
        <v>0</v>
      </c>
      <c r="M3904" s="8">
        <f t="shared" si="423"/>
        <v>0</v>
      </c>
      <c r="N3904" s="8">
        <f t="shared" si="424"/>
        <v>0</v>
      </c>
      <c r="O3904" s="8">
        <f t="shared" si="425"/>
        <v>0</v>
      </c>
      <c r="P3904" s="8">
        <f>IF(K3904&lt;&gt;"是",0,IF(税费设置!$B$6="是",E3904/(1+税费设置!$B$10),E3904))</f>
        <v>0</v>
      </c>
      <c r="Q3904" s="8">
        <f>IF(K3904&lt;&gt;"是",0,P3904*税费设置!$B$8)</f>
        <v>0</v>
      </c>
      <c r="R3904" s="8">
        <f>IF(K3904&lt;&gt;"是",0,P3904*税费设置!$B$9)</f>
        <v>0</v>
      </c>
      <c r="S3904" s="8">
        <f t="shared" si="426"/>
        <v>0</v>
      </c>
    </row>
    <row r="3905" spans="1:19" ht="13.9">
      <c r="A3905" s="6" t="str">
        <f>IF(总支出!A3905="","",总支出!A3905)</f>
        <v/>
      </c>
      <c r="B3905" s="7" t="str">
        <f>IF(总支出!B3905="","",总支出!B3905)</f>
        <v/>
      </c>
      <c r="C3905" s="6" t="str">
        <f t="shared" si="420"/>
        <v/>
      </c>
      <c r="D3905" s="6" t="str">
        <f>IF(总支出!C3905="","",总支出!C3905)</f>
        <v/>
      </c>
      <c r="E3905" s="8" t="str">
        <f>IF(总支出!D3905="","",总支出!D3905)</f>
        <v/>
      </c>
      <c r="F3905" s="6" t="str">
        <f>IF(总支出!E3905="","",总支出!E3905)</f>
        <v/>
      </c>
      <c r="G3905" s="6" t="str">
        <f>IF(总支出!H3905="","",总支出!H3905)</f>
        <v/>
      </c>
      <c r="H3905" s="6" t="str">
        <f>IF(总支出!I3905="","自动",总支出!I3905)</f>
        <v>自动</v>
      </c>
      <c r="I3905" s="6" t="str">
        <f>IF(F3905="","",IFERROR(VLOOKUP(F3905,税费设置!$A$15:$B$27,2,FALSE),"含税不明"))</f>
        <v/>
      </c>
      <c r="J3905" s="6" t="str">
        <f t="shared" si="421"/>
        <v/>
      </c>
      <c r="K3905" s="6" t="str">
        <f>IF(AND(税费设置!$B$5="是",G3905="个人支出",J3905="应税"),"是","否")</f>
        <v>否</v>
      </c>
      <c r="L3905" s="8">
        <f t="shared" si="422"/>
        <v>0</v>
      </c>
      <c r="M3905" s="8">
        <f t="shared" si="423"/>
        <v>0</v>
      </c>
      <c r="N3905" s="8">
        <f t="shared" si="424"/>
        <v>0</v>
      </c>
      <c r="O3905" s="8">
        <f t="shared" si="425"/>
        <v>0</v>
      </c>
      <c r="P3905" s="8">
        <f>IF(K3905&lt;&gt;"是",0,IF(税费设置!$B$6="是",E3905/(1+税费设置!$B$10),E3905))</f>
        <v>0</v>
      </c>
      <c r="Q3905" s="8">
        <f>IF(K3905&lt;&gt;"是",0,P3905*税费设置!$B$8)</f>
        <v>0</v>
      </c>
      <c r="R3905" s="8">
        <f>IF(K3905&lt;&gt;"是",0,P3905*税费设置!$B$9)</f>
        <v>0</v>
      </c>
      <c r="S3905" s="8">
        <f t="shared" si="426"/>
        <v>0</v>
      </c>
    </row>
    <row r="3906" spans="1:19" ht="13.9">
      <c r="A3906" s="6" t="str">
        <f>IF(总支出!A3906="","",总支出!A3906)</f>
        <v/>
      </c>
      <c r="B3906" s="7" t="str">
        <f>IF(总支出!B3906="","",总支出!B3906)</f>
        <v/>
      </c>
      <c r="C3906" s="6" t="str">
        <f t="shared" si="420"/>
        <v/>
      </c>
      <c r="D3906" s="6" t="str">
        <f>IF(总支出!C3906="","",总支出!C3906)</f>
        <v/>
      </c>
      <c r="E3906" s="8" t="str">
        <f>IF(总支出!D3906="","",总支出!D3906)</f>
        <v/>
      </c>
      <c r="F3906" s="6" t="str">
        <f>IF(总支出!E3906="","",总支出!E3906)</f>
        <v/>
      </c>
      <c r="G3906" s="6" t="str">
        <f>IF(总支出!H3906="","",总支出!H3906)</f>
        <v/>
      </c>
      <c r="H3906" s="6" t="str">
        <f>IF(总支出!I3906="","自动",总支出!I3906)</f>
        <v>自动</v>
      </c>
      <c r="I3906" s="6" t="str">
        <f>IF(F3906="","",IFERROR(VLOOKUP(F3906,税费设置!$A$15:$B$27,2,FALSE),"含税不明"))</f>
        <v/>
      </c>
      <c r="J3906" s="6" t="str">
        <f t="shared" si="421"/>
        <v/>
      </c>
      <c r="K3906" s="6" t="str">
        <f>IF(AND(税费设置!$B$5="是",G3906="个人支出",J3906="应税"),"是","否")</f>
        <v>否</v>
      </c>
      <c r="L3906" s="8">
        <f t="shared" si="422"/>
        <v>0</v>
      </c>
      <c r="M3906" s="8">
        <f t="shared" si="423"/>
        <v>0</v>
      </c>
      <c r="N3906" s="8">
        <f t="shared" si="424"/>
        <v>0</v>
      </c>
      <c r="O3906" s="8">
        <f t="shared" si="425"/>
        <v>0</v>
      </c>
      <c r="P3906" s="8">
        <f>IF(K3906&lt;&gt;"是",0,IF(税费设置!$B$6="是",E3906/(1+税费设置!$B$10),E3906))</f>
        <v>0</v>
      </c>
      <c r="Q3906" s="8">
        <f>IF(K3906&lt;&gt;"是",0,P3906*税费设置!$B$8)</f>
        <v>0</v>
      </c>
      <c r="R3906" s="8">
        <f>IF(K3906&lt;&gt;"是",0,P3906*税费设置!$B$9)</f>
        <v>0</v>
      </c>
      <c r="S3906" s="8">
        <f t="shared" si="426"/>
        <v>0</v>
      </c>
    </row>
    <row r="3907" spans="1:19" ht="13.9">
      <c r="A3907" s="6" t="str">
        <f>IF(总支出!A3907="","",总支出!A3907)</f>
        <v/>
      </c>
      <c r="B3907" s="7" t="str">
        <f>IF(总支出!B3907="","",总支出!B3907)</f>
        <v/>
      </c>
      <c r="C3907" s="6" t="str">
        <f t="shared" si="420"/>
        <v/>
      </c>
      <c r="D3907" s="6" t="str">
        <f>IF(总支出!C3907="","",总支出!C3907)</f>
        <v/>
      </c>
      <c r="E3907" s="8" t="str">
        <f>IF(总支出!D3907="","",总支出!D3907)</f>
        <v/>
      </c>
      <c r="F3907" s="6" t="str">
        <f>IF(总支出!E3907="","",总支出!E3907)</f>
        <v/>
      </c>
      <c r="G3907" s="6" t="str">
        <f>IF(总支出!H3907="","",总支出!H3907)</f>
        <v/>
      </c>
      <c r="H3907" s="6" t="str">
        <f>IF(总支出!I3907="","自动",总支出!I3907)</f>
        <v>自动</v>
      </c>
      <c r="I3907" s="6" t="str">
        <f>IF(F3907="","",IFERROR(VLOOKUP(F3907,税费设置!$A$15:$B$27,2,FALSE),"含税不明"))</f>
        <v/>
      </c>
      <c r="J3907" s="6" t="str">
        <f t="shared" si="421"/>
        <v/>
      </c>
      <c r="K3907" s="6" t="str">
        <f>IF(AND(税费设置!$B$5="是",G3907="个人支出",J3907="应税"),"是","否")</f>
        <v>否</v>
      </c>
      <c r="L3907" s="8">
        <f t="shared" si="422"/>
        <v>0</v>
      </c>
      <c r="M3907" s="8">
        <f t="shared" si="423"/>
        <v>0</v>
      </c>
      <c r="N3907" s="8">
        <f t="shared" si="424"/>
        <v>0</v>
      </c>
      <c r="O3907" s="8">
        <f t="shared" si="425"/>
        <v>0</v>
      </c>
      <c r="P3907" s="8">
        <f>IF(K3907&lt;&gt;"是",0,IF(税费设置!$B$6="是",E3907/(1+税费设置!$B$10),E3907))</f>
        <v>0</v>
      </c>
      <c r="Q3907" s="8">
        <f>IF(K3907&lt;&gt;"是",0,P3907*税费设置!$B$8)</f>
        <v>0</v>
      </c>
      <c r="R3907" s="8">
        <f>IF(K3907&lt;&gt;"是",0,P3907*税费设置!$B$9)</f>
        <v>0</v>
      </c>
      <c r="S3907" s="8">
        <f t="shared" si="426"/>
        <v>0</v>
      </c>
    </row>
    <row r="3908" spans="1:19" ht="13.9">
      <c r="A3908" s="6" t="str">
        <f>IF(总支出!A3908="","",总支出!A3908)</f>
        <v/>
      </c>
      <c r="B3908" s="7" t="str">
        <f>IF(总支出!B3908="","",总支出!B3908)</f>
        <v/>
      </c>
      <c r="C3908" s="6" t="str">
        <f t="shared" ref="C3908:C3971" si="427">IF(B3908="","",TEXT(B3908,"yyyy-mm"))</f>
        <v/>
      </c>
      <c r="D3908" s="6" t="str">
        <f>IF(总支出!C3908="","",总支出!C3908)</f>
        <v/>
      </c>
      <c r="E3908" s="8" t="str">
        <f>IF(总支出!D3908="","",总支出!D3908)</f>
        <v/>
      </c>
      <c r="F3908" s="6" t="str">
        <f>IF(总支出!E3908="","",总支出!E3908)</f>
        <v/>
      </c>
      <c r="G3908" s="6" t="str">
        <f>IF(总支出!H3908="","",总支出!H3908)</f>
        <v/>
      </c>
      <c r="H3908" s="6" t="str">
        <f>IF(总支出!I3908="","自动",总支出!I3908)</f>
        <v>自动</v>
      </c>
      <c r="I3908" s="6" t="str">
        <f>IF(F3908="","",IFERROR(VLOOKUP(F3908,税费设置!$A$15:$B$27,2,FALSE),"含税不明"))</f>
        <v/>
      </c>
      <c r="J3908" s="6" t="str">
        <f t="shared" ref="J3908:J3971" si="428">IF(D3908="","",IF(H3908="自动",I3908,H3908))</f>
        <v/>
      </c>
      <c r="K3908" s="6" t="str">
        <f>IF(AND(税费设置!$B$5="是",G3908="个人支出",J3908="应税"),"是","否")</f>
        <v>否</v>
      </c>
      <c r="L3908" s="8">
        <f t="shared" ref="L3908:L3971" si="429">IF(K3908="是",E3908,0)</f>
        <v>0</v>
      </c>
      <c r="M3908" s="8">
        <f t="shared" ref="M3908:M3971" si="430">IF(AND(G3908="个人支出",J3908="零税率"),E3908,0)</f>
        <v>0</v>
      </c>
      <c r="N3908" s="8">
        <f t="shared" ref="N3908:N3971" si="431">IF(AND(G3908="个人支出",J3908="免税"),E3908,0)</f>
        <v>0</v>
      </c>
      <c r="O3908" s="8">
        <f t="shared" ref="O3908:O3971" si="432">IF(AND(G3908="个人支出",OR(J3908="含税不明",J3908="不适用")),E3908,0)</f>
        <v>0</v>
      </c>
      <c r="P3908" s="8">
        <f>IF(K3908&lt;&gt;"是",0,IF(税费设置!$B$6="是",E3908/(1+税费设置!$B$10),E3908))</f>
        <v>0</v>
      </c>
      <c r="Q3908" s="8">
        <f>IF(K3908&lt;&gt;"是",0,P3908*税费设置!$B$8)</f>
        <v>0</v>
      </c>
      <c r="R3908" s="8">
        <f>IF(K3908&lt;&gt;"是",0,P3908*税费设置!$B$9)</f>
        <v>0</v>
      </c>
      <c r="S3908" s="8">
        <f t="shared" ref="S3908:S3971" si="433">Q3908+R3908</f>
        <v>0</v>
      </c>
    </row>
    <row r="3909" spans="1:19" ht="13.9">
      <c r="A3909" s="6" t="str">
        <f>IF(总支出!A3909="","",总支出!A3909)</f>
        <v/>
      </c>
      <c r="B3909" s="7" t="str">
        <f>IF(总支出!B3909="","",总支出!B3909)</f>
        <v/>
      </c>
      <c r="C3909" s="6" t="str">
        <f t="shared" si="427"/>
        <v/>
      </c>
      <c r="D3909" s="6" t="str">
        <f>IF(总支出!C3909="","",总支出!C3909)</f>
        <v/>
      </c>
      <c r="E3909" s="8" t="str">
        <f>IF(总支出!D3909="","",总支出!D3909)</f>
        <v/>
      </c>
      <c r="F3909" s="6" t="str">
        <f>IF(总支出!E3909="","",总支出!E3909)</f>
        <v/>
      </c>
      <c r="G3909" s="6" t="str">
        <f>IF(总支出!H3909="","",总支出!H3909)</f>
        <v/>
      </c>
      <c r="H3909" s="6" t="str">
        <f>IF(总支出!I3909="","自动",总支出!I3909)</f>
        <v>自动</v>
      </c>
      <c r="I3909" s="6" t="str">
        <f>IF(F3909="","",IFERROR(VLOOKUP(F3909,税费设置!$A$15:$B$27,2,FALSE),"含税不明"))</f>
        <v/>
      </c>
      <c r="J3909" s="6" t="str">
        <f t="shared" si="428"/>
        <v/>
      </c>
      <c r="K3909" s="6" t="str">
        <f>IF(AND(税费设置!$B$5="是",G3909="个人支出",J3909="应税"),"是","否")</f>
        <v>否</v>
      </c>
      <c r="L3909" s="8">
        <f t="shared" si="429"/>
        <v>0</v>
      </c>
      <c r="M3909" s="8">
        <f t="shared" si="430"/>
        <v>0</v>
      </c>
      <c r="N3909" s="8">
        <f t="shared" si="431"/>
        <v>0</v>
      </c>
      <c r="O3909" s="8">
        <f t="shared" si="432"/>
        <v>0</v>
      </c>
      <c r="P3909" s="8">
        <f>IF(K3909&lt;&gt;"是",0,IF(税费设置!$B$6="是",E3909/(1+税费设置!$B$10),E3909))</f>
        <v>0</v>
      </c>
      <c r="Q3909" s="8">
        <f>IF(K3909&lt;&gt;"是",0,P3909*税费设置!$B$8)</f>
        <v>0</v>
      </c>
      <c r="R3909" s="8">
        <f>IF(K3909&lt;&gt;"是",0,P3909*税费设置!$B$9)</f>
        <v>0</v>
      </c>
      <c r="S3909" s="8">
        <f t="shared" si="433"/>
        <v>0</v>
      </c>
    </row>
    <row r="3910" spans="1:19" ht="13.9">
      <c r="A3910" s="6" t="str">
        <f>IF(总支出!A3910="","",总支出!A3910)</f>
        <v/>
      </c>
      <c r="B3910" s="7" t="str">
        <f>IF(总支出!B3910="","",总支出!B3910)</f>
        <v/>
      </c>
      <c r="C3910" s="6" t="str">
        <f t="shared" si="427"/>
        <v/>
      </c>
      <c r="D3910" s="6" t="str">
        <f>IF(总支出!C3910="","",总支出!C3910)</f>
        <v/>
      </c>
      <c r="E3910" s="8" t="str">
        <f>IF(总支出!D3910="","",总支出!D3910)</f>
        <v/>
      </c>
      <c r="F3910" s="6" t="str">
        <f>IF(总支出!E3910="","",总支出!E3910)</f>
        <v/>
      </c>
      <c r="G3910" s="6" t="str">
        <f>IF(总支出!H3910="","",总支出!H3910)</f>
        <v/>
      </c>
      <c r="H3910" s="6" t="str">
        <f>IF(总支出!I3910="","自动",总支出!I3910)</f>
        <v>自动</v>
      </c>
      <c r="I3910" s="6" t="str">
        <f>IF(F3910="","",IFERROR(VLOOKUP(F3910,税费设置!$A$15:$B$27,2,FALSE),"含税不明"))</f>
        <v/>
      </c>
      <c r="J3910" s="6" t="str">
        <f t="shared" si="428"/>
        <v/>
      </c>
      <c r="K3910" s="6" t="str">
        <f>IF(AND(税费设置!$B$5="是",G3910="个人支出",J3910="应税"),"是","否")</f>
        <v>否</v>
      </c>
      <c r="L3910" s="8">
        <f t="shared" si="429"/>
        <v>0</v>
      </c>
      <c r="M3910" s="8">
        <f t="shared" si="430"/>
        <v>0</v>
      </c>
      <c r="N3910" s="8">
        <f t="shared" si="431"/>
        <v>0</v>
      </c>
      <c r="O3910" s="8">
        <f t="shared" si="432"/>
        <v>0</v>
      </c>
      <c r="P3910" s="8">
        <f>IF(K3910&lt;&gt;"是",0,IF(税费设置!$B$6="是",E3910/(1+税费设置!$B$10),E3910))</f>
        <v>0</v>
      </c>
      <c r="Q3910" s="8">
        <f>IF(K3910&lt;&gt;"是",0,P3910*税费设置!$B$8)</f>
        <v>0</v>
      </c>
      <c r="R3910" s="8">
        <f>IF(K3910&lt;&gt;"是",0,P3910*税费设置!$B$9)</f>
        <v>0</v>
      </c>
      <c r="S3910" s="8">
        <f t="shared" si="433"/>
        <v>0</v>
      </c>
    </row>
    <row r="3911" spans="1:19" ht="13.9">
      <c r="A3911" s="6" t="str">
        <f>IF(总支出!A3911="","",总支出!A3911)</f>
        <v/>
      </c>
      <c r="B3911" s="7" t="str">
        <f>IF(总支出!B3911="","",总支出!B3911)</f>
        <v/>
      </c>
      <c r="C3911" s="6" t="str">
        <f t="shared" si="427"/>
        <v/>
      </c>
      <c r="D3911" s="6" t="str">
        <f>IF(总支出!C3911="","",总支出!C3911)</f>
        <v/>
      </c>
      <c r="E3911" s="8" t="str">
        <f>IF(总支出!D3911="","",总支出!D3911)</f>
        <v/>
      </c>
      <c r="F3911" s="6" t="str">
        <f>IF(总支出!E3911="","",总支出!E3911)</f>
        <v/>
      </c>
      <c r="G3911" s="6" t="str">
        <f>IF(总支出!H3911="","",总支出!H3911)</f>
        <v/>
      </c>
      <c r="H3911" s="6" t="str">
        <f>IF(总支出!I3911="","自动",总支出!I3911)</f>
        <v>自动</v>
      </c>
      <c r="I3911" s="6" t="str">
        <f>IF(F3911="","",IFERROR(VLOOKUP(F3911,税费设置!$A$15:$B$27,2,FALSE),"含税不明"))</f>
        <v/>
      </c>
      <c r="J3911" s="6" t="str">
        <f t="shared" si="428"/>
        <v/>
      </c>
      <c r="K3911" s="6" t="str">
        <f>IF(AND(税费设置!$B$5="是",G3911="个人支出",J3911="应税"),"是","否")</f>
        <v>否</v>
      </c>
      <c r="L3911" s="8">
        <f t="shared" si="429"/>
        <v>0</v>
      </c>
      <c r="M3911" s="8">
        <f t="shared" si="430"/>
        <v>0</v>
      </c>
      <c r="N3911" s="8">
        <f t="shared" si="431"/>
        <v>0</v>
      </c>
      <c r="O3911" s="8">
        <f t="shared" si="432"/>
        <v>0</v>
      </c>
      <c r="P3911" s="8">
        <f>IF(K3911&lt;&gt;"是",0,IF(税费设置!$B$6="是",E3911/(1+税费设置!$B$10),E3911))</f>
        <v>0</v>
      </c>
      <c r="Q3911" s="8">
        <f>IF(K3911&lt;&gt;"是",0,P3911*税费设置!$B$8)</f>
        <v>0</v>
      </c>
      <c r="R3911" s="8">
        <f>IF(K3911&lt;&gt;"是",0,P3911*税费设置!$B$9)</f>
        <v>0</v>
      </c>
      <c r="S3911" s="8">
        <f t="shared" si="433"/>
        <v>0</v>
      </c>
    </row>
    <row r="3912" spans="1:19" ht="13.9">
      <c r="A3912" s="6" t="str">
        <f>IF(总支出!A3912="","",总支出!A3912)</f>
        <v/>
      </c>
      <c r="B3912" s="7" t="str">
        <f>IF(总支出!B3912="","",总支出!B3912)</f>
        <v/>
      </c>
      <c r="C3912" s="6" t="str">
        <f t="shared" si="427"/>
        <v/>
      </c>
      <c r="D3912" s="6" t="str">
        <f>IF(总支出!C3912="","",总支出!C3912)</f>
        <v/>
      </c>
      <c r="E3912" s="8" t="str">
        <f>IF(总支出!D3912="","",总支出!D3912)</f>
        <v/>
      </c>
      <c r="F3912" s="6" t="str">
        <f>IF(总支出!E3912="","",总支出!E3912)</f>
        <v/>
      </c>
      <c r="G3912" s="6" t="str">
        <f>IF(总支出!H3912="","",总支出!H3912)</f>
        <v/>
      </c>
      <c r="H3912" s="6" t="str">
        <f>IF(总支出!I3912="","自动",总支出!I3912)</f>
        <v>自动</v>
      </c>
      <c r="I3912" s="6" t="str">
        <f>IF(F3912="","",IFERROR(VLOOKUP(F3912,税费设置!$A$15:$B$27,2,FALSE),"含税不明"))</f>
        <v/>
      </c>
      <c r="J3912" s="6" t="str">
        <f t="shared" si="428"/>
        <v/>
      </c>
      <c r="K3912" s="6" t="str">
        <f>IF(AND(税费设置!$B$5="是",G3912="个人支出",J3912="应税"),"是","否")</f>
        <v>否</v>
      </c>
      <c r="L3912" s="8">
        <f t="shared" si="429"/>
        <v>0</v>
      </c>
      <c r="M3912" s="8">
        <f t="shared" si="430"/>
        <v>0</v>
      </c>
      <c r="N3912" s="8">
        <f t="shared" si="431"/>
        <v>0</v>
      </c>
      <c r="O3912" s="8">
        <f t="shared" si="432"/>
        <v>0</v>
      </c>
      <c r="P3912" s="8">
        <f>IF(K3912&lt;&gt;"是",0,IF(税费设置!$B$6="是",E3912/(1+税费设置!$B$10),E3912))</f>
        <v>0</v>
      </c>
      <c r="Q3912" s="8">
        <f>IF(K3912&lt;&gt;"是",0,P3912*税费设置!$B$8)</f>
        <v>0</v>
      </c>
      <c r="R3912" s="8">
        <f>IF(K3912&lt;&gt;"是",0,P3912*税费设置!$B$9)</f>
        <v>0</v>
      </c>
      <c r="S3912" s="8">
        <f t="shared" si="433"/>
        <v>0</v>
      </c>
    </row>
    <row r="3913" spans="1:19" ht="13.9">
      <c r="A3913" s="6" t="str">
        <f>IF(总支出!A3913="","",总支出!A3913)</f>
        <v/>
      </c>
      <c r="B3913" s="7" t="str">
        <f>IF(总支出!B3913="","",总支出!B3913)</f>
        <v/>
      </c>
      <c r="C3913" s="6" t="str">
        <f t="shared" si="427"/>
        <v/>
      </c>
      <c r="D3913" s="6" t="str">
        <f>IF(总支出!C3913="","",总支出!C3913)</f>
        <v/>
      </c>
      <c r="E3913" s="8" t="str">
        <f>IF(总支出!D3913="","",总支出!D3913)</f>
        <v/>
      </c>
      <c r="F3913" s="6" t="str">
        <f>IF(总支出!E3913="","",总支出!E3913)</f>
        <v/>
      </c>
      <c r="G3913" s="6" t="str">
        <f>IF(总支出!H3913="","",总支出!H3913)</f>
        <v/>
      </c>
      <c r="H3913" s="6" t="str">
        <f>IF(总支出!I3913="","自动",总支出!I3913)</f>
        <v>自动</v>
      </c>
      <c r="I3913" s="6" t="str">
        <f>IF(F3913="","",IFERROR(VLOOKUP(F3913,税费设置!$A$15:$B$27,2,FALSE),"含税不明"))</f>
        <v/>
      </c>
      <c r="J3913" s="6" t="str">
        <f t="shared" si="428"/>
        <v/>
      </c>
      <c r="K3913" s="6" t="str">
        <f>IF(AND(税费设置!$B$5="是",G3913="个人支出",J3913="应税"),"是","否")</f>
        <v>否</v>
      </c>
      <c r="L3913" s="8">
        <f t="shared" si="429"/>
        <v>0</v>
      </c>
      <c r="M3913" s="8">
        <f t="shared" si="430"/>
        <v>0</v>
      </c>
      <c r="N3913" s="8">
        <f t="shared" si="431"/>
        <v>0</v>
      </c>
      <c r="O3913" s="8">
        <f t="shared" si="432"/>
        <v>0</v>
      </c>
      <c r="P3913" s="8">
        <f>IF(K3913&lt;&gt;"是",0,IF(税费设置!$B$6="是",E3913/(1+税费设置!$B$10),E3913))</f>
        <v>0</v>
      </c>
      <c r="Q3913" s="8">
        <f>IF(K3913&lt;&gt;"是",0,P3913*税费设置!$B$8)</f>
        <v>0</v>
      </c>
      <c r="R3913" s="8">
        <f>IF(K3913&lt;&gt;"是",0,P3913*税费设置!$B$9)</f>
        <v>0</v>
      </c>
      <c r="S3913" s="8">
        <f t="shared" si="433"/>
        <v>0</v>
      </c>
    </row>
    <row r="3914" spans="1:19" ht="13.9">
      <c r="A3914" s="6" t="str">
        <f>IF(总支出!A3914="","",总支出!A3914)</f>
        <v/>
      </c>
      <c r="B3914" s="7" t="str">
        <f>IF(总支出!B3914="","",总支出!B3914)</f>
        <v/>
      </c>
      <c r="C3914" s="6" t="str">
        <f t="shared" si="427"/>
        <v/>
      </c>
      <c r="D3914" s="6" t="str">
        <f>IF(总支出!C3914="","",总支出!C3914)</f>
        <v/>
      </c>
      <c r="E3914" s="8" t="str">
        <f>IF(总支出!D3914="","",总支出!D3914)</f>
        <v/>
      </c>
      <c r="F3914" s="6" t="str">
        <f>IF(总支出!E3914="","",总支出!E3914)</f>
        <v/>
      </c>
      <c r="G3914" s="6" t="str">
        <f>IF(总支出!H3914="","",总支出!H3914)</f>
        <v/>
      </c>
      <c r="H3914" s="6" t="str">
        <f>IF(总支出!I3914="","自动",总支出!I3914)</f>
        <v>自动</v>
      </c>
      <c r="I3914" s="6" t="str">
        <f>IF(F3914="","",IFERROR(VLOOKUP(F3914,税费设置!$A$15:$B$27,2,FALSE),"含税不明"))</f>
        <v/>
      </c>
      <c r="J3914" s="6" t="str">
        <f t="shared" si="428"/>
        <v/>
      </c>
      <c r="K3914" s="6" t="str">
        <f>IF(AND(税费设置!$B$5="是",G3914="个人支出",J3914="应税"),"是","否")</f>
        <v>否</v>
      </c>
      <c r="L3914" s="8">
        <f t="shared" si="429"/>
        <v>0</v>
      </c>
      <c r="M3914" s="8">
        <f t="shared" si="430"/>
        <v>0</v>
      </c>
      <c r="N3914" s="8">
        <f t="shared" si="431"/>
        <v>0</v>
      </c>
      <c r="O3914" s="8">
        <f t="shared" si="432"/>
        <v>0</v>
      </c>
      <c r="P3914" s="8">
        <f>IF(K3914&lt;&gt;"是",0,IF(税费设置!$B$6="是",E3914/(1+税费设置!$B$10),E3914))</f>
        <v>0</v>
      </c>
      <c r="Q3914" s="8">
        <f>IF(K3914&lt;&gt;"是",0,P3914*税费设置!$B$8)</f>
        <v>0</v>
      </c>
      <c r="R3914" s="8">
        <f>IF(K3914&lt;&gt;"是",0,P3914*税费设置!$B$9)</f>
        <v>0</v>
      </c>
      <c r="S3914" s="8">
        <f t="shared" si="433"/>
        <v>0</v>
      </c>
    </row>
    <row r="3915" spans="1:19" ht="13.9">
      <c r="A3915" s="6" t="str">
        <f>IF(总支出!A3915="","",总支出!A3915)</f>
        <v/>
      </c>
      <c r="B3915" s="7" t="str">
        <f>IF(总支出!B3915="","",总支出!B3915)</f>
        <v/>
      </c>
      <c r="C3915" s="6" t="str">
        <f t="shared" si="427"/>
        <v/>
      </c>
      <c r="D3915" s="6" t="str">
        <f>IF(总支出!C3915="","",总支出!C3915)</f>
        <v/>
      </c>
      <c r="E3915" s="8" t="str">
        <f>IF(总支出!D3915="","",总支出!D3915)</f>
        <v/>
      </c>
      <c r="F3915" s="6" t="str">
        <f>IF(总支出!E3915="","",总支出!E3915)</f>
        <v/>
      </c>
      <c r="G3915" s="6" t="str">
        <f>IF(总支出!H3915="","",总支出!H3915)</f>
        <v/>
      </c>
      <c r="H3915" s="6" t="str">
        <f>IF(总支出!I3915="","自动",总支出!I3915)</f>
        <v>自动</v>
      </c>
      <c r="I3915" s="6" t="str">
        <f>IF(F3915="","",IFERROR(VLOOKUP(F3915,税费设置!$A$15:$B$27,2,FALSE),"含税不明"))</f>
        <v/>
      </c>
      <c r="J3915" s="6" t="str">
        <f t="shared" si="428"/>
        <v/>
      </c>
      <c r="K3915" s="6" t="str">
        <f>IF(AND(税费设置!$B$5="是",G3915="个人支出",J3915="应税"),"是","否")</f>
        <v>否</v>
      </c>
      <c r="L3915" s="8">
        <f t="shared" si="429"/>
        <v>0</v>
      </c>
      <c r="M3915" s="8">
        <f t="shared" si="430"/>
        <v>0</v>
      </c>
      <c r="N3915" s="8">
        <f t="shared" si="431"/>
        <v>0</v>
      </c>
      <c r="O3915" s="8">
        <f t="shared" si="432"/>
        <v>0</v>
      </c>
      <c r="P3915" s="8">
        <f>IF(K3915&lt;&gt;"是",0,IF(税费设置!$B$6="是",E3915/(1+税费设置!$B$10),E3915))</f>
        <v>0</v>
      </c>
      <c r="Q3915" s="8">
        <f>IF(K3915&lt;&gt;"是",0,P3915*税费设置!$B$8)</f>
        <v>0</v>
      </c>
      <c r="R3915" s="8">
        <f>IF(K3915&lt;&gt;"是",0,P3915*税费设置!$B$9)</f>
        <v>0</v>
      </c>
      <c r="S3915" s="8">
        <f t="shared" si="433"/>
        <v>0</v>
      </c>
    </row>
    <row r="3916" spans="1:19" ht="13.9">
      <c r="A3916" s="6" t="str">
        <f>IF(总支出!A3916="","",总支出!A3916)</f>
        <v/>
      </c>
      <c r="B3916" s="7" t="str">
        <f>IF(总支出!B3916="","",总支出!B3916)</f>
        <v/>
      </c>
      <c r="C3916" s="6" t="str">
        <f t="shared" si="427"/>
        <v/>
      </c>
      <c r="D3916" s="6" t="str">
        <f>IF(总支出!C3916="","",总支出!C3916)</f>
        <v/>
      </c>
      <c r="E3916" s="8" t="str">
        <f>IF(总支出!D3916="","",总支出!D3916)</f>
        <v/>
      </c>
      <c r="F3916" s="6" t="str">
        <f>IF(总支出!E3916="","",总支出!E3916)</f>
        <v/>
      </c>
      <c r="G3916" s="6" t="str">
        <f>IF(总支出!H3916="","",总支出!H3916)</f>
        <v/>
      </c>
      <c r="H3916" s="6" t="str">
        <f>IF(总支出!I3916="","自动",总支出!I3916)</f>
        <v>自动</v>
      </c>
      <c r="I3916" s="6" t="str">
        <f>IF(F3916="","",IFERROR(VLOOKUP(F3916,税费设置!$A$15:$B$27,2,FALSE),"含税不明"))</f>
        <v/>
      </c>
      <c r="J3916" s="6" t="str">
        <f t="shared" si="428"/>
        <v/>
      </c>
      <c r="K3916" s="6" t="str">
        <f>IF(AND(税费设置!$B$5="是",G3916="个人支出",J3916="应税"),"是","否")</f>
        <v>否</v>
      </c>
      <c r="L3916" s="8">
        <f t="shared" si="429"/>
        <v>0</v>
      </c>
      <c r="M3916" s="8">
        <f t="shared" si="430"/>
        <v>0</v>
      </c>
      <c r="N3916" s="8">
        <f t="shared" si="431"/>
        <v>0</v>
      </c>
      <c r="O3916" s="8">
        <f t="shared" si="432"/>
        <v>0</v>
      </c>
      <c r="P3916" s="8">
        <f>IF(K3916&lt;&gt;"是",0,IF(税费设置!$B$6="是",E3916/(1+税费设置!$B$10),E3916))</f>
        <v>0</v>
      </c>
      <c r="Q3916" s="8">
        <f>IF(K3916&lt;&gt;"是",0,P3916*税费设置!$B$8)</f>
        <v>0</v>
      </c>
      <c r="R3916" s="8">
        <f>IF(K3916&lt;&gt;"是",0,P3916*税费设置!$B$9)</f>
        <v>0</v>
      </c>
      <c r="S3916" s="8">
        <f t="shared" si="433"/>
        <v>0</v>
      </c>
    </row>
    <row r="3917" spans="1:19" ht="13.9">
      <c r="A3917" s="6" t="str">
        <f>IF(总支出!A3917="","",总支出!A3917)</f>
        <v/>
      </c>
      <c r="B3917" s="7" t="str">
        <f>IF(总支出!B3917="","",总支出!B3917)</f>
        <v/>
      </c>
      <c r="C3917" s="6" t="str">
        <f t="shared" si="427"/>
        <v/>
      </c>
      <c r="D3917" s="6" t="str">
        <f>IF(总支出!C3917="","",总支出!C3917)</f>
        <v/>
      </c>
      <c r="E3917" s="8" t="str">
        <f>IF(总支出!D3917="","",总支出!D3917)</f>
        <v/>
      </c>
      <c r="F3917" s="6" t="str">
        <f>IF(总支出!E3917="","",总支出!E3917)</f>
        <v/>
      </c>
      <c r="G3917" s="6" t="str">
        <f>IF(总支出!H3917="","",总支出!H3917)</f>
        <v/>
      </c>
      <c r="H3917" s="6" t="str">
        <f>IF(总支出!I3917="","自动",总支出!I3917)</f>
        <v>自动</v>
      </c>
      <c r="I3917" s="6" t="str">
        <f>IF(F3917="","",IFERROR(VLOOKUP(F3917,税费设置!$A$15:$B$27,2,FALSE),"含税不明"))</f>
        <v/>
      </c>
      <c r="J3917" s="6" t="str">
        <f t="shared" si="428"/>
        <v/>
      </c>
      <c r="K3917" s="6" t="str">
        <f>IF(AND(税费设置!$B$5="是",G3917="个人支出",J3917="应税"),"是","否")</f>
        <v>否</v>
      </c>
      <c r="L3917" s="8">
        <f t="shared" si="429"/>
        <v>0</v>
      </c>
      <c r="M3917" s="8">
        <f t="shared" si="430"/>
        <v>0</v>
      </c>
      <c r="N3917" s="8">
        <f t="shared" si="431"/>
        <v>0</v>
      </c>
      <c r="O3917" s="8">
        <f t="shared" si="432"/>
        <v>0</v>
      </c>
      <c r="P3917" s="8">
        <f>IF(K3917&lt;&gt;"是",0,IF(税费设置!$B$6="是",E3917/(1+税费设置!$B$10),E3917))</f>
        <v>0</v>
      </c>
      <c r="Q3917" s="8">
        <f>IF(K3917&lt;&gt;"是",0,P3917*税费设置!$B$8)</f>
        <v>0</v>
      </c>
      <c r="R3917" s="8">
        <f>IF(K3917&lt;&gt;"是",0,P3917*税费设置!$B$9)</f>
        <v>0</v>
      </c>
      <c r="S3917" s="8">
        <f t="shared" si="433"/>
        <v>0</v>
      </c>
    </row>
    <row r="3918" spans="1:19" ht="13.9">
      <c r="A3918" s="6" t="str">
        <f>IF(总支出!A3918="","",总支出!A3918)</f>
        <v/>
      </c>
      <c r="B3918" s="7" t="str">
        <f>IF(总支出!B3918="","",总支出!B3918)</f>
        <v/>
      </c>
      <c r="C3918" s="6" t="str">
        <f t="shared" si="427"/>
        <v/>
      </c>
      <c r="D3918" s="6" t="str">
        <f>IF(总支出!C3918="","",总支出!C3918)</f>
        <v/>
      </c>
      <c r="E3918" s="8" t="str">
        <f>IF(总支出!D3918="","",总支出!D3918)</f>
        <v/>
      </c>
      <c r="F3918" s="6" t="str">
        <f>IF(总支出!E3918="","",总支出!E3918)</f>
        <v/>
      </c>
      <c r="G3918" s="6" t="str">
        <f>IF(总支出!H3918="","",总支出!H3918)</f>
        <v/>
      </c>
      <c r="H3918" s="6" t="str">
        <f>IF(总支出!I3918="","自动",总支出!I3918)</f>
        <v>自动</v>
      </c>
      <c r="I3918" s="6" t="str">
        <f>IF(F3918="","",IFERROR(VLOOKUP(F3918,税费设置!$A$15:$B$27,2,FALSE),"含税不明"))</f>
        <v/>
      </c>
      <c r="J3918" s="6" t="str">
        <f t="shared" si="428"/>
        <v/>
      </c>
      <c r="K3918" s="6" t="str">
        <f>IF(AND(税费设置!$B$5="是",G3918="个人支出",J3918="应税"),"是","否")</f>
        <v>否</v>
      </c>
      <c r="L3918" s="8">
        <f t="shared" si="429"/>
        <v>0</v>
      </c>
      <c r="M3918" s="8">
        <f t="shared" si="430"/>
        <v>0</v>
      </c>
      <c r="N3918" s="8">
        <f t="shared" si="431"/>
        <v>0</v>
      </c>
      <c r="O3918" s="8">
        <f t="shared" si="432"/>
        <v>0</v>
      </c>
      <c r="P3918" s="8">
        <f>IF(K3918&lt;&gt;"是",0,IF(税费设置!$B$6="是",E3918/(1+税费设置!$B$10),E3918))</f>
        <v>0</v>
      </c>
      <c r="Q3918" s="8">
        <f>IF(K3918&lt;&gt;"是",0,P3918*税费设置!$B$8)</f>
        <v>0</v>
      </c>
      <c r="R3918" s="8">
        <f>IF(K3918&lt;&gt;"是",0,P3918*税费设置!$B$9)</f>
        <v>0</v>
      </c>
      <c r="S3918" s="8">
        <f t="shared" si="433"/>
        <v>0</v>
      </c>
    </row>
    <row r="3919" spans="1:19" ht="13.9">
      <c r="A3919" s="6" t="str">
        <f>IF(总支出!A3919="","",总支出!A3919)</f>
        <v/>
      </c>
      <c r="B3919" s="7" t="str">
        <f>IF(总支出!B3919="","",总支出!B3919)</f>
        <v/>
      </c>
      <c r="C3919" s="6" t="str">
        <f t="shared" si="427"/>
        <v/>
      </c>
      <c r="D3919" s="6" t="str">
        <f>IF(总支出!C3919="","",总支出!C3919)</f>
        <v/>
      </c>
      <c r="E3919" s="8" t="str">
        <f>IF(总支出!D3919="","",总支出!D3919)</f>
        <v/>
      </c>
      <c r="F3919" s="6" t="str">
        <f>IF(总支出!E3919="","",总支出!E3919)</f>
        <v/>
      </c>
      <c r="G3919" s="6" t="str">
        <f>IF(总支出!H3919="","",总支出!H3919)</f>
        <v/>
      </c>
      <c r="H3919" s="6" t="str">
        <f>IF(总支出!I3919="","自动",总支出!I3919)</f>
        <v>自动</v>
      </c>
      <c r="I3919" s="6" t="str">
        <f>IF(F3919="","",IFERROR(VLOOKUP(F3919,税费设置!$A$15:$B$27,2,FALSE),"含税不明"))</f>
        <v/>
      </c>
      <c r="J3919" s="6" t="str">
        <f t="shared" si="428"/>
        <v/>
      </c>
      <c r="K3919" s="6" t="str">
        <f>IF(AND(税费设置!$B$5="是",G3919="个人支出",J3919="应税"),"是","否")</f>
        <v>否</v>
      </c>
      <c r="L3919" s="8">
        <f t="shared" si="429"/>
        <v>0</v>
      </c>
      <c r="M3919" s="8">
        <f t="shared" si="430"/>
        <v>0</v>
      </c>
      <c r="N3919" s="8">
        <f t="shared" si="431"/>
        <v>0</v>
      </c>
      <c r="O3919" s="8">
        <f t="shared" si="432"/>
        <v>0</v>
      </c>
      <c r="P3919" s="8">
        <f>IF(K3919&lt;&gt;"是",0,IF(税费设置!$B$6="是",E3919/(1+税费设置!$B$10),E3919))</f>
        <v>0</v>
      </c>
      <c r="Q3919" s="8">
        <f>IF(K3919&lt;&gt;"是",0,P3919*税费设置!$B$8)</f>
        <v>0</v>
      </c>
      <c r="R3919" s="8">
        <f>IF(K3919&lt;&gt;"是",0,P3919*税费设置!$B$9)</f>
        <v>0</v>
      </c>
      <c r="S3919" s="8">
        <f t="shared" si="433"/>
        <v>0</v>
      </c>
    </row>
    <row r="3920" spans="1:19" ht="13.9">
      <c r="A3920" s="6" t="str">
        <f>IF(总支出!A3920="","",总支出!A3920)</f>
        <v/>
      </c>
      <c r="B3920" s="7" t="str">
        <f>IF(总支出!B3920="","",总支出!B3920)</f>
        <v/>
      </c>
      <c r="C3920" s="6" t="str">
        <f t="shared" si="427"/>
        <v/>
      </c>
      <c r="D3920" s="6" t="str">
        <f>IF(总支出!C3920="","",总支出!C3920)</f>
        <v/>
      </c>
      <c r="E3920" s="8" t="str">
        <f>IF(总支出!D3920="","",总支出!D3920)</f>
        <v/>
      </c>
      <c r="F3920" s="6" t="str">
        <f>IF(总支出!E3920="","",总支出!E3920)</f>
        <v/>
      </c>
      <c r="G3920" s="6" t="str">
        <f>IF(总支出!H3920="","",总支出!H3920)</f>
        <v/>
      </c>
      <c r="H3920" s="6" t="str">
        <f>IF(总支出!I3920="","自动",总支出!I3920)</f>
        <v>自动</v>
      </c>
      <c r="I3920" s="6" t="str">
        <f>IF(F3920="","",IFERROR(VLOOKUP(F3920,税费设置!$A$15:$B$27,2,FALSE),"含税不明"))</f>
        <v/>
      </c>
      <c r="J3920" s="6" t="str">
        <f t="shared" si="428"/>
        <v/>
      </c>
      <c r="K3920" s="6" t="str">
        <f>IF(AND(税费设置!$B$5="是",G3920="个人支出",J3920="应税"),"是","否")</f>
        <v>否</v>
      </c>
      <c r="L3920" s="8">
        <f t="shared" si="429"/>
        <v>0</v>
      </c>
      <c r="M3920" s="8">
        <f t="shared" si="430"/>
        <v>0</v>
      </c>
      <c r="N3920" s="8">
        <f t="shared" si="431"/>
        <v>0</v>
      </c>
      <c r="O3920" s="8">
        <f t="shared" si="432"/>
        <v>0</v>
      </c>
      <c r="P3920" s="8">
        <f>IF(K3920&lt;&gt;"是",0,IF(税费设置!$B$6="是",E3920/(1+税费设置!$B$10),E3920))</f>
        <v>0</v>
      </c>
      <c r="Q3920" s="8">
        <f>IF(K3920&lt;&gt;"是",0,P3920*税费设置!$B$8)</f>
        <v>0</v>
      </c>
      <c r="R3920" s="8">
        <f>IF(K3920&lt;&gt;"是",0,P3920*税费设置!$B$9)</f>
        <v>0</v>
      </c>
      <c r="S3920" s="8">
        <f t="shared" si="433"/>
        <v>0</v>
      </c>
    </row>
    <row r="3921" spans="1:19" ht="13.9">
      <c r="A3921" s="6" t="str">
        <f>IF(总支出!A3921="","",总支出!A3921)</f>
        <v/>
      </c>
      <c r="B3921" s="7" t="str">
        <f>IF(总支出!B3921="","",总支出!B3921)</f>
        <v/>
      </c>
      <c r="C3921" s="6" t="str">
        <f t="shared" si="427"/>
        <v/>
      </c>
      <c r="D3921" s="6" t="str">
        <f>IF(总支出!C3921="","",总支出!C3921)</f>
        <v/>
      </c>
      <c r="E3921" s="8" t="str">
        <f>IF(总支出!D3921="","",总支出!D3921)</f>
        <v/>
      </c>
      <c r="F3921" s="6" t="str">
        <f>IF(总支出!E3921="","",总支出!E3921)</f>
        <v/>
      </c>
      <c r="G3921" s="6" t="str">
        <f>IF(总支出!H3921="","",总支出!H3921)</f>
        <v/>
      </c>
      <c r="H3921" s="6" t="str">
        <f>IF(总支出!I3921="","自动",总支出!I3921)</f>
        <v>自动</v>
      </c>
      <c r="I3921" s="6" t="str">
        <f>IF(F3921="","",IFERROR(VLOOKUP(F3921,税费设置!$A$15:$B$27,2,FALSE),"含税不明"))</f>
        <v/>
      </c>
      <c r="J3921" s="6" t="str">
        <f t="shared" si="428"/>
        <v/>
      </c>
      <c r="K3921" s="6" t="str">
        <f>IF(AND(税费设置!$B$5="是",G3921="个人支出",J3921="应税"),"是","否")</f>
        <v>否</v>
      </c>
      <c r="L3921" s="8">
        <f t="shared" si="429"/>
        <v>0</v>
      </c>
      <c r="M3921" s="8">
        <f t="shared" si="430"/>
        <v>0</v>
      </c>
      <c r="N3921" s="8">
        <f t="shared" si="431"/>
        <v>0</v>
      </c>
      <c r="O3921" s="8">
        <f t="shared" si="432"/>
        <v>0</v>
      </c>
      <c r="P3921" s="8">
        <f>IF(K3921&lt;&gt;"是",0,IF(税费设置!$B$6="是",E3921/(1+税费设置!$B$10),E3921))</f>
        <v>0</v>
      </c>
      <c r="Q3921" s="8">
        <f>IF(K3921&lt;&gt;"是",0,P3921*税费设置!$B$8)</f>
        <v>0</v>
      </c>
      <c r="R3921" s="8">
        <f>IF(K3921&lt;&gt;"是",0,P3921*税费设置!$B$9)</f>
        <v>0</v>
      </c>
      <c r="S3921" s="8">
        <f t="shared" si="433"/>
        <v>0</v>
      </c>
    </row>
    <row r="3922" spans="1:19" ht="13.9">
      <c r="A3922" s="6" t="str">
        <f>IF(总支出!A3922="","",总支出!A3922)</f>
        <v/>
      </c>
      <c r="B3922" s="7" t="str">
        <f>IF(总支出!B3922="","",总支出!B3922)</f>
        <v/>
      </c>
      <c r="C3922" s="6" t="str">
        <f t="shared" si="427"/>
        <v/>
      </c>
      <c r="D3922" s="6" t="str">
        <f>IF(总支出!C3922="","",总支出!C3922)</f>
        <v/>
      </c>
      <c r="E3922" s="8" t="str">
        <f>IF(总支出!D3922="","",总支出!D3922)</f>
        <v/>
      </c>
      <c r="F3922" s="6" t="str">
        <f>IF(总支出!E3922="","",总支出!E3922)</f>
        <v/>
      </c>
      <c r="G3922" s="6" t="str">
        <f>IF(总支出!H3922="","",总支出!H3922)</f>
        <v/>
      </c>
      <c r="H3922" s="6" t="str">
        <f>IF(总支出!I3922="","自动",总支出!I3922)</f>
        <v>自动</v>
      </c>
      <c r="I3922" s="6" t="str">
        <f>IF(F3922="","",IFERROR(VLOOKUP(F3922,税费设置!$A$15:$B$27,2,FALSE),"含税不明"))</f>
        <v/>
      </c>
      <c r="J3922" s="6" t="str">
        <f t="shared" si="428"/>
        <v/>
      </c>
      <c r="K3922" s="6" t="str">
        <f>IF(AND(税费设置!$B$5="是",G3922="个人支出",J3922="应税"),"是","否")</f>
        <v>否</v>
      </c>
      <c r="L3922" s="8">
        <f t="shared" si="429"/>
        <v>0</v>
      </c>
      <c r="M3922" s="8">
        <f t="shared" si="430"/>
        <v>0</v>
      </c>
      <c r="N3922" s="8">
        <f t="shared" si="431"/>
        <v>0</v>
      </c>
      <c r="O3922" s="8">
        <f t="shared" si="432"/>
        <v>0</v>
      </c>
      <c r="P3922" s="8">
        <f>IF(K3922&lt;&gt;"是",0,IF(税费设置!$B$6="是",E3922/(1+税费设置!$B$10),E3922))</f>
        <v>0</v>
      </c>
      <c r="Q3922" s="8">
        <f>IF(K3922&lt;&gt;"是",0,P3922*税费设置!$B$8)</f>
        <v>0</v>
      </c>
      <c r="R3922" s="8">
        <f>IF(K3922&lt;&gt;"是",0,P3922*税费设置!$B$9)</f>
        <v>0</v>
      </c>
      <c r="S3922" s="8">
        <f t="shared" si="433"/>
        <v>0</v>
      </c>
    </row>
    <row r="3923" spans="1:19" ht="13.9">
      <c r="A3923" s="6" t="str">
        <f>IF(总支出!A3923="","",总支出!A3923)</f>
        <v/>
      </c>
      <c r="B3923" s="7" t="str">
        <f>IF(总支出!B3923="","",总支出!B3923)</f>
        <v/>
      </c>
      <c r="C3923" s="6" t="str">
        <f t="shared" si="427"/>
        <v/>
      </c>
      <c r="D3923" s="6" t="str">
        <f>IF(总支出!C3923="","",总支出!C3923)</f>
        <v/>
      </c>
      <c r="E3923" s="8" t="str">
        <f>IF(总支出!D3923="","",总支出!D3923)</f>
        <v/>
      </c>
      <c r="F3923" s="6" t="str">
        <f>IF(总支出!E3923="","",总支出!E3923)</f>
        <v/>
      </c>
      <c r="G3923" s="6" t="str">
        <f>IF(总支出!H3923="","",总支出!H3923)</f>
        <v/>
      </c>
      <c r="H3923" s="6" t="str">
        <f>IF(总支出!I3923="","自动",总支出!I3923)</f>
        <v>自动</v>
      </c>
      <c r="I3923" s="6" t="str">
        <f>IF(F3923="","",IFERROR(VLOOKUP(F3923,税费设置!$A$15:$B$27,2,FALSE),"含税不明"))</f>
        <v/>
      </c>
      <c r="J3923" s="6" t="str">
        <f t="shared" si="428"/>
        <v/>
      </c>
      <c r="K3923" s="6" t="str">
        <f>IF(AND(税费设置!$B$5="是",G3923="个人支出",J3923="应税"),"是","否")</f>
        <v>否</v>
      </c>
      <c r="L3923" s="8">
        <f t="shared" si="429"/>
        <v>0</v>
      </c>
      <c r="M3923" s="8">
        <f t="shared" si="430"/>
        <v>0</v>
      </c>
      <c r="N3923" s="8">
        <f t="shared" si="431"/>
        <v>0</v>
      </c>
      <c r="O3923" s="8">
        <f t="shared" si="432"/>
        <v>0</v>
      </c>
      <c r="P3923" s="8">
        <f>IF(K3923&lt;&gt;"是",0,IF(税费设置!$B$6="是",E3923/(1+税费设置!$B$10),E3923))</f>
        <v>0</v>
      </c>
      <c r="Q3923" s="8">
        <f>IF(K3923&lt;&gt;"是",0,P3923*税费设置!$B$8)</f>
        <v>0</v>
      </c>
      <c r="R3923" s="8">
        <f>IF(K3923&lt;&gt;"是",0,P3923*税费设置!$B$9)</f>
        <v>0</v>
      </c>
      <c r="S3923" s="8">
        <f t="shared" si="433"/>
        <v>0</v>
      </c>
    </row>
    <row r="3924" spans="1:19" ht="13.9">
      <c r="A3924" s="6" t="str">
        <f>IF(总支出!A3924="","",总支出!A3924)</f>
        <v/>
      </c>
      <c r="B3924" s="7" t="str">
        <f>IF(总支出!B3924="","",总支出!B3924)</f>
        <v/>
      </c>
      <c r="C3924" s="6" t="str">
        <f t="shared" si="427"/>
        <v/>
      </c>
      <c r="D3924" s="6" t="str">
        <f>IF(总支出!C3924="","",总支出!C3924)</f>
        <v/>
      </c>
      <c r="E3924" s="8" t="str">
        <f>IF(总支出!D3924="","",总支出!D3924)</f>
        <v/>
      </c>
      <c r="F3924" s="6" t="str">
        <f>IF(总支出!E3924="","",总支出!E3924)</f>
        <v/>
      </c>
      <c r="G3924" s="6" t="str">
        <f>IF(总支出!H3924="","",总支出!H3924)</f>
        <v/>
      </c>
      <c r="H3924" s="6" t="str">
        <f>IF(总支出!I3924="","自动",总支出!I3924)</f>
        <v>自动</v>
      </c>
      <c r="I3924" s="6" t="str">
        <f>IF(F3924="","",IFERROR(VLOOKUP(F3924,税费设置!$A$15:$B$27,2,FALSE),"含税不明"))</f>
        <v/>
      </c>
      <c r="J3924" s="6" t="str">
        <f t="shared" si="428"/>
        <v/>
      </c>
      <c r="K3924" s="6" t="str">
        <f>IF(AND(税费设置!$B$5="是",G3924="个人支出",J3924="应税"),"是","否")</f>
        <v>否</v>
      </c>
      <c r="L3924" s="8">
        <f t="shared" si="429"/>
        <v>0</v>
      </c>
      <c r="M3924" s="8">
        <f t="shared" si="430"/>
        <v>0</v>
      </c>
      <c r="N3924" s="8">
        <f t="shared" si="431"/>
        <v>0</v>
      </c>
      <c r="O3924" s="8">
        <f t="shared" si="432"/>
        <v>0</v>
      </c>
      <c r="P3924" s="8">
        <f>IF(K3924&lt;&gt;"是",0,IF(税费设置!$B$6="是",E3924/(1+税费设置!$B$10),E3924))</f>
        <v>0</v>
      </c>
      <c r="Q3924" s="8">
        <f>IF(K3924&lt;&gt;"是",0,P3924*税费设置!$B$8)</f>
        <v>0</v>
      </c>
      <c r="R3924" s="8">
        <f>IF(K3924&lt;&gt;"是",0,P3924*税费设置!$B$9)</f>
        <v>0</v>
      </c>
      <c r="S3924" s="8">
        <f t="shared" si="433"/>
        <v>0</v>
      </c>
    </row>
    <row r="3925" spans="1:19" ht="13.9">
      <c r="A3925" s="6" t="str">
        <f>IF(总支出!A3925="","",总支出!A3925)</f>
        <v/>
      </c>
      <c r="B3925" s="7" t="str">
        <f>IF(总支出!B3925="","",总支出!B3925)</f>
        <v/>
      </c>
      <c r="C3925" s="6" t="str">
        <f t="shared" si="427"/>
        <v/>
      </c>
      <c r="D3925" s="6" t="str">
        <f>IF(总支出!C3925="","",总支出!C3925)</f>
        <v/>
      </c>
      <c r="E3925" s="8" t="str">
        <f>IF(总支出!D3925="","",总支出!D3925)</f>
        <v/>
      </c>
      <c r="F3925" s="6" t="str">
        <f>IF(总支出!E3925="","",总支出!E3925)</f>
        <v/>
      </c>
      <c r="G3925" s="6" t="str">
        <f>IF(总支出!H3925="","",总支出!H3925)</f>
        <v/>
      </c>
      <c r="H3925" s="6" t="str">
        <f>IF(总支出!I3925="","自动",总支出!I3925)</f>
        <v>自动</v>
      </c>
      <c r="I3925" s="6" t="str">
        <f>IF(F3925="","",IFERROR(VLOOKUP(F3925,税费设置!$A$15:$B$27,2,FALSE),"含税不明"))</f>
        <v/>
      </c>
      <c r="J3925" s="6" t="str">
        <f t="shared" si="428"/>
        <v/>
      </c>
      <c r="K3925" s="6" t="str">
        <f>IF(AND(税费设置!$B$5="是",G3925="个人支出",J3925="应税"),"是","否")</f>
        <v>否</v>
      </c>
      <c r="L3925" s="8">
        <f t="shared" si="429"/>
        <v>0</v>
      </c>
      <c r="M3925" s="8">
        <f t="shared" si="430"/>
        <v>0</v>
      </c>
      <c r="N3925" s="8">
        <f t="shared" si="431"/>
        <v>0</v>
      </c>
      <c r="O3925" s="8">
        <f t="shared" si="432"/>
        <v>0</v>
      </c>
      <c r="P3925" s="8">
        <f>IF(K3925&lt;&gt;"是",0,IF(税费设置!$B$6="是",E3925/(1+税费设置!$B$10),E3925))</f>
        <v>0</v>
      </c>
      <c r="Q3925" s="8">
        <f>IF(K3925&lt;&gt;"是",0,P3925*税费设置!$B$8)</f>
        <v>0</v>
      </c>
      <c r="R3925" s="8">
        <f>IF(K3925&lt;&gt;"是",0,P3925*税费设置!$B$9)</f>
        <v>0</v>
      </c>
      <c r="S3925" s="8">
        <f t="shared" si="433"/>
        <v>0</v>
      </c>
    </row>
    <row r="3926" spans="1:19" ht="13.9">
      <c r="A3926" s="6" t="str">
        <f>IF(总支出!A3926="","",总支出!A3926)</f>
        <v/>
      </c>
      <c r="B3926" s="7" t="str">
        <f>IF(总支出!B3926="","",总支出!B3926)</f>
        <v/>
      </c>
      <c r="C3926" s="6" t="str">
        <f t="shared" si="427"/>
        <v/>
      </c>
      <c r="D3926" s="6" t="str">
        <f>IF(总支出!C3926="","",总支出!C3926)</f>
        <v/>
      </c>
      <c r="E3926" s="8" t="str">
        <f>IF(总支出!D3926="","",总支出!D3926)</f>
        <v/>
      </c>
      <c r="F3926" s="6" t="str">
        <f>IF(总支出!E3926="","",总支出!E3926)</f>
        <v/>
      </c>
      <c r="G3926" s="6" t="str">
        <f>IF(总支出!H3926="","",总支出!H3926)</f>
        <v/>
      </c>
      <c r="H3926" s="6" t="str">
        <f>IF(总支出!I3926="","自动",总支出!I3926)</f>
        <v>自动</v>
      </c>
      <c r="I3926" s="6" t="str">
        <f>IF(F3926="","",IFERROR(VLOOKUP(F3926,税费设置!$A$15:$B$27,2,FALSE),"含税不明"))</f>
        <v/>
      </c>
      <c r="J3926" s="6" t="str">
        <f t="shared" si="428"/>
        <v/>
      </c>
      <c r="K3926" s="6" t="str">
        <f>IF(AND(税费设置!$B$5="是",G3926="个人支出",J3926="应税"),"是","否")</f>
        <v>否</v>
      </c>
      <c r="L3926" s="8">
        <f t="shared" si="429"/>
        <v>0</v>
      </c>
      <c r="M3926" s="8">
        <f t="shared" si="430"/>
        <v>0</v>
      </c>
      <c r="N3926" s="8">
        <f t="shared" si="431"/>
        <v>0</v>
      </c>
      <c r="O3926" s="8">
        <f t="shared" si="432"/>
        <v>0</v>
      </c>
      <c r="P3926" s="8">
        <f>IF(K3926&lt;&gt;"是",0,IF(税费设置!$B$6="是",E3926/(1+税费设置!$B$10),E3926))</f>
        <v>0</v>
      </c>
      <c r="Q3926" s="8">
        <f>IF(K3926&lt;&gt;"是",0,P3926*税费设置!$B$8)</f>
        <v>0</v>
      </c>
      <c r="R3926" s="8">
        <f>IF(K3926&lt;&gt;"是",0,P3926*税费设置!$B$9)</f>
        <v>0</v>
      </c>
      <c r="S3926" s="8">
        <f t="shared" si="433"/>
        <v>0</v>
      </c>
    </row>
    <row r="3927" spans="1:19" ht="13.9">
      <c r="A3927" s="6" t="str">
        <f>IF(总支出!A3927="","",总支出!A3927)</f>
        <v/>
      </c>
      <c r="B3927" s="7" t="str">
        <f>IF(总支出!B3927="","",总支出!B3927)</f>
        <v/>
      </c>
      <c r="C3927" s="6" t="str">
        <f t="shared" si="427"/>
        <v/>
      </c>
      <c r="D3927" s="6" t="str">
        <f>IF(总支出!C3927="","",总支出!C3927)</f>
        <v/>
      </c>
      <c r="E3927" s="8" t="str">
        <f>IF(总支出!D3927="","",总支出!D3927)</f>
        <v/>
      </c>
      <c r="F3927" s="6" t="str">
        <f>IF(总支出!E3927="","",总支出!E3927)</f>
        <v/>
      </c>
      <c r="G3927" s="6" t="str">
        <f>IF(总支出!H3927="","",总支出!H3927)</f>
        <v/>
      </c>
      <c r="H3927" s="6" t="str">
        <f>IF(总支出!I3927="","自动",总支出!I3927)</f>
        <v>自动</v>
      </c>
      <c r="I3927" s="6" t="str">
        <f>IF(F3927="","",IFERROR(VLOOKUP(F3927,税费设置!$A$15:$B$27,2,FALSE),"含税不明"))</f>
        <v/>
      </c>
      <c r="J3927" s="6" t="str">
        <f t="shared" si="428"/>
        <v/>
      </c>
      <c r="K3927" s="6" t="str">
        <f>IF(AND(税费设置!$B$5="是",G3927="个人支出",J3927="应税"),"是","否")</f>
        <v>否</v>
      </c>
      <c r="L3927" s="8">
        <f t="shared" si="429"/>
        <v>0</v>
      </c>
      <c r="M3927" s="8">
        <f t="shared" si="430"/>
        <v>0</v>
      </c>
      <c r="N3927" s="8">
        <f t="shared" si="431"/>
        <v>0</v>
      </c>
      <c r="O3927" s="8">
        <f t="shared" si="432"/>
        <v>0</v>
      </c>
      <c r="P3927" s="8">
        <f>IF(K3927&lt;&gt;"是",0,IF(税费设置!$B$6="是",E3927/(1+税费设置!$B$10),E3927))</f>
        <v>0</v>
      </c>
      <c r="Q3927" s="8">
        <f>IF(K3927&lt;&gt;"是",0,P3927*税费设置!$B$8)</f>
        <v>0</v>
      </c>
      <c r="R3927" s="8">
        <f>IF(K3927&lt;&gt;"是",0,P3927*税费设置!$B$9)</f>
        <v>0</v>
      </c>
      <c r="S3927" s="8">
        <f t="shared" si="433"/>
        <v>0</v>
      </c>
    </row>
    <row r="3928" spans="1:19" ht="13.9">
      <c r="A3928" s="6" t="str">
        <f>IF(总支出!A3928="","",总支出!A3928)</f>
        <v/>
      </c>
      <c r="B3928" s="7" t="str">
        <f>IF(总支出!B3928="","",总支出!B3928)</f>
        <v/>
      </c>
      <c r="C3928" s="6" t="str">
        <f t="shared" si="427"/>
        <v/>
      </c>
      <c r="D3928" s="6" t="str">
        <f>IF(总支出!C3928="","",总支出!C3928)</f>
        <v/>
      </c>
      <c r="E3928" s="8" t="str">
        <f>IF(总支出!D3928="","",总支出!D3928)</f>
        <v/>
      </c>
      <c r="F3928" s="6" t="str">
        <f>IF(总支出!E3928="","",总支出!E3928)</f>
        <v/>
      </c>
      <c r="G3928" s="6" t="str">
        <f>IF(总支出!H3928="","",总支出!H3928)</f>
        <v/>
      </c>
      <c r="H3928" s="6" t="str">
        <f>IF(总支出!I3928="","自动",总支出!I3928)</f>
        <v>自动</v>
      </c>
      <c r="I3928" s="6" t="str">
        <f>IF(F3928="","",IFERROR(VLOOKUP(F3928,税费设置!$A$15:$B$27,2,FALSE),"含税不明"))</f>
        <v/>
      </c>
      <c r="J3928" s="6" t="str">
        <f t="shared" si="428"/>
        <v/>
      </c>
      <c r="K3928" s="6" t="str">
        <f>IF(AND(税费设置!$B$5="是",G3928="个人支出",J3928="应税"),"是","否")</f>
        <v>否</v>
      </c>
      <c r="L3928" s="8">
        <f t="shared" si="429"/>
        <v>0</v>
      </c>
      <c r="M3928" s="8">
        <f t="shared" si="430"/>
        <v>0</v>
      </c>
      <c r="N3928" s="8">
        <f t="shared" si="431"/>
        <v>0</v>
      </c>
      <c r="O3928" s="8">
        <f t="shared" si="432"/>
        <v>0</v>
      </c>
      <c r="P3928" s="8">
        <f>IF(K3928&lt;&gt;"是",0,IF(税费设置!$B$6="是",E3928/(1+税费设置!$B$10),E3928))</f>
        <v>0</v>
      </c>
      <c r="Q3928" s="8">
        <f>IF(K3928&lt;&gt;"是",0,P3928*税费设置!$B$8)</f>
        <v>0</v>
      </c>
      <c r="R3928" s="8">
        <f>IF(K3928&lt;&gt;"是",0,P3928*税费设置!$B$9)</f>
        <v>0</v>
      </c>
      <c r="S3928" s="8">
        <f t="shared" si="433"/>
        <v>0</v>
      </c>
    </row>
    <row r="3929" spans="1:19" ht="13.9">
      <c r="A3929" s="6" t="str">
        <f>IF(总支出!A3929="","",总支出!A3929)</f>
        <v/>
      </c>
      <c r="B3929" s="7" t="str">
        <f>IF(总支出!B3929="","",总支出!B3929)</f>
        <v/>
      </c>
      <c r="C3929" s="6" t="str">
        <f t="shared" si="427"/>
        <v/>
      </c>
      <c r="D3929" s="6" t="str">
        <f>IF(总支出!C3929="","",总支出!C3929)</f>
        <v/>
      </c>
      <c r="E3929" s="8" t="str">
        <f>IF(总支出!D3929="","",总支出!D3929)</f>
        <v/>
      </c>
      <c r="F3929" s="6" t="str">
        <f>IF(总支出!E3929="","",总支出!E3929)</f>
        <v/>
      </c>
      <c r="G3929" s="6" t="str">
        <f>IF(总支出!H3929="","",总支出!H3929)</f>
        <v/>
      </c>
      <c r="H3929" s="6" t="str">
        <f>IF(总支出!I3929="","自动",总支出!I3929)</f>
        <v>自动</v>
      </c>
      <c r="I3929" s="6" t="str">
        <f>IF(F3929="","",IFERROR(VLOOKUP(F3929,税费设置!$A$15:$B$27,2,FALSE),"含税不明"))</f>
        <v/>
      </c>
      <c r="J3929" s="6" t="str">
        <f t="shared" si="428"/>
        <v/>
      </c>
      <c r="K3929" s="6" t="str">
        <f>IF(AND(税费设置!$B$5="是",G3929="个人支出",J3929="应税"),"是","否")</f>
        <v>否</v>
      </c>
      <c r="L3929" s="8">
        <f t="shared" si="429"/>
        <v>0</v>
      </c>
      <c r="M3929" s="8">
        <f t="shared" si="430"/>
        <v>0</v>
      </c>
      <c r="N3929" s="8">
        <f t="shared" si="431"/>
        <v>0</v>
      </c>
      <c r="O3929" s="8">
        <f t="shared" si="432"/>
        <v>0</v>
      </c>
      <c r="P3929" s="8">
        <f>IF(K3929&lt;&gt;"是",0,IF(税费设置!$B$6="是",E3929/(1+税费设置!$B$10),E3929))</f>
        <v>0</v>
      </c>
      <c r="Q3929" s="8">
        <f>IF(K3929&lt;&gt;"是",0,P3929*税费设置!$B$8)</f>
        <v>0</v>
      </c>
      <c r="R3929" s="8">
        <f>IF(K3929&lt;&gt;"是",0,P3929*税费设置!$B$9)</f>
        <v>0</v>
      </c>
      <c r="S3929" s="8">
        <f t="shared" si="433"/>
        <v>0</v>
      </c>
    </row>
    <row r="3930" spans="1:19" ht="13.9">
      <c r="A3930" s="6" t="str">
        <f>IF(总支出!A3930="","",总支出!A3930)</f>
        <v/>
      </c>
      <c r="B3930" s="7" t="str">
        <f>IF(总支出!B3930="","",总支出!B3930)</f>
        <v/>
      </c>
      <c r="C3930" s="6" t="str">
        <f t="shared" si="427"/>
        <v/>
      </c>
      <c r="D3930" s="6" t="str">
        <f>IF(总支出!C3930="","",总支出!C3930)</f>
        <v/>
      </c>
      <c r="E3930" s="8" t="str">
        <f>IF(总支出!D3930="","",总支出!D3930)</f>
        <v/>
      </c>
      <c r="F3930" s="6" t="str">
        <f>IF(总支出!E3930="","",总支出!E3930)</f>
        <v/>
      </c>
      <c r="G3930" s="6" t="str">
        <f>IF(总支出!H3930="","",总支出!H3930)</f>
        <v/>
      </c>
      <c r="H3930" s="6" t="str">
        <f>IF(总支出!I3930="","自动",总支出!I3930)</f>
        <v>自动</v>
      </c>
      <c r="I3930" s="6" t="str">
        <f>IF(F3930="","",IFERROR(VLOOKUP(F3930,税费设置!$A$15:$B$27,2,FALSE),"含税不明"))</f>
        <v/>
      </c>
      <c r="J3930" s="6" t="str">
        <f t="shared" si="428"/>
        <v/>
      </c>
      <c r="K3930" s="6" t="str">
        <f>IF(AND(税费设置!$B$5="是",G3930="个人支出",J3930="应税"),"是","否")</f>
        <v>否</v>
      </c>
      <c r="L3930" s="8">
        <f t="shared" si="429"/>
        <v>0</v>
      </c>
      <c r="M3930" s="8">
        <f t="shared" si="430"/>
        <v>0</v>
      </c>
      <c r="N3930" s="8">
        <f t="shared" si="431"/>
        <v>0</v>
      </c>
      <c r="O3930" s="8">
        <f t="shared" si="432"/>
        <v>0</v>
      </c>
      <c r="P3930" s="8">
        <f>IF(K3930&lt;&gt;"是",0,IF(税费设置!$B$6="是",E3930/(1+税费设置!$B$10),E3930))</f>
        <v>0</v>
      </c>
      <c r="Q3930" s="8">
        <f>IF(K3930&lt;&gt;"是",0,P3930*税费设置!$B$8)</f>
        <v>0</v>
      </c>
      <c r="R3930" s="8">
        <f>IF(K3930&lt;&gt;"是",0,P3930*税费设置!$B$9)</f>
        <v>0</v>
      </c>
      <c r="S3930" s="8">
        <f t="shared" si="433"/>
        <v>0</v>
      </c>
    </row>
    <row r="3931" spans="1:19" ht="13.9">
      <c r="A3931" s="6" t="str">
        <f>IF(总支出!A3931="","",总支出!A3931)</f>
        <v/>
      </c>
      <c r="B3931" s="7" t="str">
        <f>IF(总支出!B3931="","",总支出!B3931)</f>
        <v/>
      </c>
      <c r="C3931" s="6" t="str">
        <f t="shared" si="427"/>
        <v/>
      </c>
      <c r="D3931" s="6" t="str">
        <f>IF(总支出!C3931="","",总支出!C3931)</f>
        <v/>
      </c>
      <c r="E3931" s="8" t="str">
        <f>IF(总支出!D3931="","",总支出!D3931)</f>
        <v/>
      </c>
      <c r="F3931" s="6" t="str">
        <f>IF(总支出!E3931="","",总支出!E3931)</f>
        <v/>
      </c>
      <c r="G3931" s="6" t="str">
        <f>IF(总支出!H3931="","",总支出!H3931)</f>
        <v/>
      </c>
      <c r="H3931" s="6" t="str">
        <f>IF(总支出!I3931="","自动",总支出!I3931)</f>
        <v>自动</v>
      </c>
      <c r="I3931" s="6" t="str">
        <f>IF(F3931="","",IFERROR(VLOOKUP(F3931,税费设置!$A$15:$B$27,2,FALSE),"含税不明"))</f>
        <v/>
      </c>
      <c r="J3931" s="6" t="str">
        <f t="shared" si="428"/>
        <v/>
      </c>
      <c r="K3931" s="6" t="str">
        <f>IF(AND(税费设置!$B$5="是",G3931="个人支出",J3931="应税"),"是","否")</f>
        <v>否</v>
      </c>
      <c r="L3931" s="8">
        <f t="shared" si="429"/>
        <v>0</v>
      </c>
      <c r="M3931" s="8">
        <f t="shared" si="430"/>
        <v>0</v>
      </c>
      <c r="N3931" s="8">
        <f t="shared" si="431"/>
        <v>0</v>
      </c>
      <c r="O3931" s="8">
        <f t="shared" si="432"/>
        <v>0</v>
      </c>
      <c r="P3931" s="8">
        <f>IF(K3931&lt;&gt;"是",0,IF(税费设置!$B$6="是",E3931/(1+税费设置!$B$10),E3931))</f>
        <v>0</v>
      </c>
      <c r="Q3931" s="8">
        <f>IF(K3931&lt;&gt;"是",0,P3931*税费设置!$B$8)</f>
        <v>0</v>
      </c>
      <c r="R3931" s="8">
        <f>IF(K3931&lt;&gt;"是",0,P3931*税费设置!$B$9)</f>
        <v>0</v>
      </c>
      <c r="S3931" s="8">
        <f t="shared" si="433"/>
        <v>0</v>
      </c>
    </row>
    <row r="3932" spans="1:19" ht="13.9">
      <c r="A3932" s="6" t="str">
        <f>IF(总支出!A3932="","",总支出!A3932)</f>
        <v/>
      </c>
      <c r="B3932" s="7" t="str">
        <f>IF(总支出!B3932="","",总支出!B3932)</f>
        <v/>
      </c>
      <c r="C3932" s="6" t="str">
        <f t="shared" si="427"/>
        <v/>
      </c>
      <c r="D3932" s="6" t="str">
        <f>IF(总支出!C3932="","",总支出!C3932)</f>
        <v/>
      </c>
      <c r="E3932" s="8" t="str">
        <f>IF(总支出!D3932="","",总支出!D3932)</f>
        <v/>
      </c>
      <c r="F3932" s="6" t="str">
        <f>IF(总支出!E3932="","",总支出!E3932)</f>
        <v/>
      </c>
      <c r="G3932" s="6" t="str">
        <f>IF(总支出!H3932="","",总支出!H3932)</f>
        <v/>
      </c>
      <c r="H3932" s="6" t="str">
        <f>IF(总支出!I3932="","自动",总支出!I3932)</f>
        <v>自动</v>
      </c>
      <c r="I3932" s="6" t="str">
        <f>IF(F3932="","",IFERROR(VLOOKUP(F3932,税费设置!$A$15:$B$27,2,FALSE),"含税不明"))</f>
        <v/>
      </c>
      <c r="J3932" s="6" t="str">
        <f t="shared" si="428"/>
        <v/>
      </c>
      <c r="K3932" s="6" t="str">
        <f>IF(AND(税费设置!$B$5="是",G3932="个人支出",J3932="应税"),"是","否")</f>
        <v>否</v>
      </c>
      <c r="L3932" s="8">
        <f t="shared" si="429"/>
        <v>0</v>
      </c>
      <c r="M3932" s="8">
        <f t="shared" si="430"/>
        <v>0</v>
      </c>
      <c r="N3932" s="8">
        <f t="shared" si="431"/>
        <v>0</v>
      </c>
      <c r="O3932" s="8">
        <f t="shared" si="432"/>
        <v>0</v>
      </c>
      <c r="P3932" s="8">
        <f>IF(K3932&lt;&gt;"是",0,IF(税费设置!$B$6="是",E3932/(1+税费设置!$B$10),E3932))</f>
        <v>0</v>
      </c>
      <c r="Q3932" s="8">
        <f>IF(K3932&lt;&gt;"是",0,P3932*税费设置!$B$8)</f>
        <v>0</v>
      </c>
      <c r="R3932" s="8">
        <f>IF(K3932&lt;&gt;"是",0,P3932*税费设置!$B$9)</f>
        <v>0</v>
      </c>
      <c r="S3932" s="8">
        <f t="shared" si="433"/>
        <v>0</v>
      </c>
    </row>
    <row r="3933" spans="1:19" ht="13.9">
      <c r="A3933" s="6" t="str">
        <f>IF(总支出!A3933="","",总支出!A3933)</f>
        <v/>
      </c>
      <c r="B3933" s="7" t="str">
        <f>IF(总支出!B3933="","",总支出!B3933)</f>
        <v/>
      </c>
      <c r="C3933" s="6" t="str">
        <f t="shared" si="427"/>
        <v/>
      </c>
      <c r="D3933" s="6" t="str">
        <f>IF(总支出!C3933="","",总支出!C3933)</f>
        <v/>
      </c>
      <c r="E3933" s="8" t="str">
        <f>IF(总支出!D3933="","",总支出!D3933)</f>
        <v/>
      </c>
      <c r="F3933" s="6" t="str">
        <f>IF(总支出!E3933="","",总支出!E3933)</f>
        <v/>
      </c>
      <c r="G3933" s="6" t="str">
        <f>IF(总支出!H3933="","",总支出!H3933)</f>
        <v/>
      </c>
      <c r="H3933" s="6" t="str">
        <f>IF(总支出!I3933="","自动",总支出!I3933)</f>
        <v>自动</v>
      </c>
      <c r="I3933" s="6" t="str">
        <f>IF(F3933="","",IFERROR(VLOOKUP(F3933,税费设置!$A$15:$B$27,2,FALSE),"含税不明"))</f>
        <v/>
      </c>
      <c r="J3933" s="6" t="str">
        <f t="shared" si="428"/>
        <v/>
      </c>
      <c r="K3933" s="6" t="str">
        <f>IF(AND(税费设置!$B$5="是",G3933="个人支出",J3933="应税"),"是","否")</f>
        <v>否</v>
      </c>
      <c r="L3933" s="8">
        <f t="shared" si="429"/>
        <v>0</v>
      </c>
      <c r="M3933" s="8">
        <f t="shared" si="430"/>
        <v>0</v>
      </c>
      <c r="N3933" s="8">
        <f t="shared" si="431"/>
        <v>0</v>
      </c>
      <c r="O3933" s="8">
        <f t="shared" si="432"/>
        <v>0</v>
      </c>
      <c r="P3933" s="8">
        <f>IF(K3933&lt;&gt;"是",0,IF(税费设置!$B$6="是",E3933/(1+税费设置!$B$10),E3933))</f>
        <v>0</v>
      </c>
      <c r="Q3933" s="8">
        <f>IF(K3933&lt;&gt;"是",0,P3933*税费设置!$B$8)</f>
        <v>0</v>
      </c>
      <c r="R3933" s="8">
        <f>IF(K3933&lt;&gt;"是",0,P3933*税费设置!$B$9)</f>
        <v>0</v>
      </c>
      <c r="S3933" s="8">
        <f t="shared" si="433"/>
        <v>0</v>
      </c>
    </row>
    <row r="3934" spans="1:19" ht="13.9">
      <c r="A3934" s="6" t="str">
        <f>IF(总支出!A3934="","",总支出!A3934)</f>
        <v/>
      </c>
      <c r="B3934" s="7" t="str">
        <f>IF(总支出!B3934="","",总支出!B3934)</f>
        <v/>
      </c>
      <c r="C3934" s="6" t="str">
        <f t="shared" si="427"/>
        <v/>
      </c>
      <c r="D3934" s="6" t="str">
        <f>IF(总支出!C3934="","",总支出!C3934)</f>
        <v/>
      </c>
      <c r="E3934" s="8" t="str">
        <f>IF(总支出!D3934="","",总支出!D3934)</f>
        <v/>
      </c>
      <c r="F3934" s="6" t="str">
        <f>IF(总支出!E3934="","",总支出!E3934)</f>
        <v/>
      </c>
      <c r="G3934" s="6" t="str">
        <f>IF(总支出!H3934="","",总支出!H3934)</f>
        <v/>
      </c>
      <c r="H3934" s="6" t="str">
        <f>IF(总支出!I3934="","自动",总支出!I3934)</f>
        <v>自动</v>
      </c>
      <c r="I3934" s="6" t="str">
        <f>IF(F3934="","",IFERROR(VLOOKUP(F3934,税费设置!$A$15:$B$27,2,FALSE),"含税不明"))</f>
        <v/>
      </c>
      <c r="J3934" s="6" t="str">
        <f t="shared" si="428"/>
        <v/>
      </c>
      <c r="K3934" s="6" t="str">
        <f>IF(AND(税费设置!$B$5="是",G3934="个人支出",J3934="应税"),"是","否")</f>
        <v>否</v>
      </c>
      <c r="L3934" s="8">
        <f t="shared" si="429"/>
        <v>0</v>
      </c>
      <c r="M3934" s="8">
        <f t="shared" si="430"/>
        <v>0</v>
      </c>
      <c r="N3934" s="8">
        <f t="shared" si="431"/>
        <v>0</v>
      </c>
      <c r="O3934" s="8">
        <f t="shared" si="432"/>
        <v>0</v>
      </c>
      <c r="P3934" s="8">
        <f>IF(K3934&lt;&gt;"是",0,IF(税费设置!$B$6="是",E3934/(1+税费设置!$B$10),E3934))</f>
        <v>0</v>
      </c>
      <c r="Q3934" s="8">
        <f>IF(K3934&lt;&gt;"是",0,P3934*税费设置!$B$8)</f>
        <v>0</v>
      </c>
      <c r="R3934" s="8">
        <f>IF(K3934&lt;&gt;"是",0,P3934*税费设置!$B$9)</f>
        <v>0</v>
      </c>
      <c r="S3934" s="8">
        <f t="shared" si="433"/>
        <v>0</v>
      </c>
    </row>
    <row r="3935" spans="1:19" ht="13.9">
      <c r="A3935" s="6" t="str">
        <f>IF(总支出!A3935="","",总支出!A3935)</f>
        <v/>
      </c>
      <c r="B3935" s="7" t="str">
        <f>IF(总支出!B3935="","",总支出!B3935)</f>
        <v/>
      </c>
      <c r="C3935" s="6" t="str">
        <f t="shared" si="427"/>
        <v/>
      </c>
      <c r="D3935" s="6" t="str">
        <f>IF(总支出!C3935="","",总支出!C3935)</f>
        <v/>
      </c>
      <c r="E3935" s="8" t="str">
        <f>IF(总支出!D3935="","",总支出!D3935)</f>
        <v/>
      </c>
      <c r="F3935" s="6" t="str">
        <f>IF(总支出!E3935="","",总支出!E3935)</f>
        <v/>
      </c>
      <c r="G3935" s="6" t="str">
        <f>IF(总支出!H3935="","",总支出!H3935)</f>
        <v/>
      </c>
      <c r="H3935" s="6" t="str">
        <f>IF(总支出!I3935="","自动",总支出!I3935)</f>
        <v>自动</v>
      </c>
      <c r="I3935" s="6" t="str">
        <f>IF(F3935="","",IFERROR(VLOOKUP(F3935,税费设置!$A$15:$B$27,2,FALSE),"含税不明"))</f>
        <v/>
      </c>
      <c r="J3935" s="6" t="str">
        <f t="shared" si="428"/>
        <v/>
      </c>
      <c r="K3935" s="6" t="str">
        <f>IF(AND(税费设置!$B$5="是",G3935="个人支出",J3935="应税"),"是","否")</f>
        <v>否</v>
      </c>
      <c r="L3935" s="8">
        <f t="shared" si="429"/>
        <v>0</v>
      </c>
      <c r="M3935" s="8">
        <f t="shared" si="430"/>
        <v>0</v>
      </c>
      <c r="N3935" s="8">
        <f t="shared" si="431"/>
        <v>0</v>
      </c>
      <c r="O3935" s="8">
        <f t="shared" si="432"/>
        <v>0</v>
      </c>
      <c r="P3935" s="8">
        <f>IF(K3935&lt;&gt;"是",0,IF(税费设置!$B$6="是",E3935/(1+税费设置!$B$10),E3935))</f>
        <v>0</v>
      </c>
      <c r="Q3935" s="8">
        <f>IF(K3935&lt;&gt;"是",0,P3935*税费设置!$B$8)</f>
        <v>0</v>
      </c>
      <c r="R3935" s="8">
        <f>IF(K3935&lt;&gt;"是",0,P3935*税费设置!$B$9)</f>
        <v>0</v>
      </c>
      <c r="S3935" s="8">
        <f t="shared" si="433"/>
        <v>0</v>
      </c>
    </row>
    <row r="3936" spans="1:19" ht="13.9">
      <c r="A3936" s="6" t="str">
        <f>IF(总支出!A3936="","",总支出!A3936)</f>
        <v/>
      </c>
      <c r="B3936" s="7" t="str">
        <f>IF(总支出!B3936="","",总支出!B3936)</f>
        <v/>
      </c>
      <c r="C3936" s="6" t="str">
        <f t="shared" si="427"/>
        <v/>
      </c>
      <c r="D3936" s="6" t="str">
        <f>IF(总支出!C3936="","",总支出!C3936)</f>
        <v/>
      </c>
      <c r="E3936" s="8" t="str">
        <f>IF(总支出!D3936="","",总支出!D3936)</f>
        <v/>
      </c>
      <c r="F3936" s="6" t="str">
        <f>IF(总支出!E3936="","",总支出!E3936)</f>
        <v/>
      </c>
      <c r="G3936" s="6" t="str">
        <f>IF(总支出!H3936="","",总支出!H3936)</f>
        <v/>
      </c>
      <c r="H3936" s="6" t="str">
        <f>IF(总支出!I3936="","自动",总支出!I3936)</f>
        <v>自动</v>
      </c>
      <c r="I3936" s="6" t="str">
        <f>IF(F3936="","",IFERROR(VLOOKUP(F3936,税费设置!$A$15:$B$27,2,FALSE),"含税不明"))</f>
        <v/>
      </c>
      <c r="J3936" s="6" t="str">
        <f t="shared" si="428"/>
        <v/>
      </c>
      <c r="K3936" s="6" t="str">
        <f>IF(AND(税费设置!$B$5="是",G3936="个人支出",J3936="应税"),"是","否")</f>
        <v>否</v>
      </c>
      <c r="L3936" s="8">
        <f t="shared" si="429"/>
        <v>0</v>
      </c>
      <c r="M3936" s="8">
        <f t="shared" si="430"/>
        <v>0</v>
      </c>
      <c r="N3936" s="8">
        <f t="shared" si="431"/>
        <v>0</v>
      </c>
      <c r="O3936" s="8">
        <f t="shared" si="432"/>
        <v>0</v>
      </c>
      <c r="P3936" s="8">
        <f>IF(K3936&lt;&gt;"是",0,IF(税费设置!$B$6="是",E3936/(1+税费设置!$B$10),E3936))</f>
        <v>0</v>
      </c>
      <c r="Q3936" s="8">
        <f>IF(K3936&lt;&gt;"是",0,P3936*税费设置!$B$8)</f>
        <v>0</v>
      </c>
      <c r="R3936" s="8">
        <f>IF(K3936&lt;&gt;"是",0,P3936*税费设置!$B$9)</f>
        <v>0</v>
      </c>
      <c r="S3936" s="8">
        <f t="shared" si="433"/>
        <v>0</v>
      </c>
    </row>
    <row r="3937" spans="1:19" ht="13.9">
      <c r="A3937" s="6" t="str">
        <f>IF(总支出!A3937="","",总支出!A3937)</f>
        <v/>
      </c>
      <c r="B3937" s="7" t="str">
        <f>IF(总支出!B3937="","",总支出!B3937)</f>
        <v/>
      </c>
      <c r="C3937" s="6" t="str">
        <f t="shared" si="427"/>
        <v/>
      </c>
      <c r="D3937" s="6" t="str">
        <f>IF(总支出!C3937="","",总支出!C3937)</f>
        <v/>
      </c>
      <c r="E3937" s="8" t="str">
        <f>IF(总支出!D3937="","",总支出!D3937)</f>
        <v/>
      </c>
      <c r="F3937" s="6" t="str">
        <f>IF(总支出!E3937="","",总支出!E3937)</f>
        <v/>
      </c>
      <c r="G3937" s="6" t="str">
        <f>IF(总支出!H3937="","",总支出!H3937)</f>
        <v/>
      </c>
      <c r="H3937" s="6" t="str">
        <f>IF(总支出!I3937="","自动",总支出!I3937)</f>
        <v>自动</v>
      </c>
      <c r="I3937" s="6" t="str">
        <f>IF(F3937="","",IFERROR(VLOOKUP(F3937,税费设置!$A$15:$B$27,2,FALSE),"含税不明"))</f>
        <v/>
      </c>
      <c r="J3937" s="6" t="str">
        <f t="shared" si="428"/>
        <v/>
      </c>
      <c r="K3937" s="6" t="str">
        <f>IF(AND(税费设置!$B$5="是",G3937="个人支出",J3937="应税"),"是","否")</f>
        <v>否</v>
      </c>
      <c r="L3937" s="8">
        <f t="shared" si="429"/>
        <v>0</v>
      </c>
      <c r="M3937" s="8">
        <f t="shared" si="430"/>
        <v>0</v>
      </c>
      <c r="N3937" s="8">
        <f t="shared" si="431"/>
        <v>0</v>
      </c>
      <c r="O3937" s="8">
        <f t="shared" si="432"/>
        <v>0</v>
      </c>
      <c r="P3937" s="8">
        <f>IF(K3937&lt;&gt;"是",0,IF(税费设置!$B$6="是",E3937/(1+税费设置!$B$10),E3937))</f>
        <v>0</v>
      </c>
      <c r="Q3937" s="8">
        <f>IF(K3937&lt;&gt;"是",0,P3937*税费设置!$B$8)</f>
        <v>0</v>
      </c>
      <c r="R3937" s="8">
        <f>IF(K3937&lt;&gt;"是",0,P3937*税费设置!$B$9)</f>
        <v>0</v>
      </c>
      <c r="S3937" s="8">
        <f t="shared" si="433"/>
        <v>0</v>
      </c>
    </row>
    <row r="3938" spans="1:19" ht="13.9">
      <c r="A3938" s="6" t="str">
        <f>IF(总支出!A3938="","",总支出!A3938)</f>
        <v/>
      </c>
      <c r="B3938" s="7" t="str">
        <f>IF(总支出!B3938="","",总支出!B3938)</f>
        <v/>
      </c>
      <c r="C3938" s="6" t="str">
        <f t="shared" si="427"/>
        <v/>
      </c>
      <c r="D3938" s="6" t="str">
        <f>IF(总支出!C3938="","",总支出!C3938)</f>
        <v/>
      </c>
      <c r="E3938" s="8" t="str">
        <f>IF(总支出!D3938="","",总支出!D3938)</f>
        <v/>
      </c>
      <c r="F3938" s="6" t="str">
        <f>IF(总支出!E3938="","",总支出!E3938)</f>
        <v/>
      </c>
      <c r="G3938" s="6" t="str">
        <f>IF(总支出!H3938="","",总支出!H3938)</f>
        <v/>
      </c>
      <c r="H3938" s="6" t="str">
        <f>IF(总支出!I3938="","自动",总支出!I3938)</f>
        <v>自动</v>
      </c>
      <c r="I3938" s="6" t="str">
        <f>IF(F3938="","",IFERROR(VLOOKUP(F3938,税费设置!$A$15:$B$27,2,FALSE),"含税不明"))</f>
        <v/>
      </c>
      <c r="J3938" s="6" t="str">
        <f t="shared" si="428"/>
        <v/>
      </c>
      <c r="K3938" s="6" t="str">
        <f>IF(AND(税费设置!$B$5="是",G3938="个人支出",J3938="应税"),"是","否")</f>
        <v>否</v>
      </c>
      <c r="L3938" s="8">
        <f t="shared" si="429"/>
        <v>0</v>
      </c>
      <c r="M3938" s="8">
        <f t="shared" si="430"/>
        <v>0</v>
      </c>
      <c r="N3938" s="8">
        <f t="shared" si="431"/>
        <v>0</v>
      </c>
      <c r="O3938" s="8">
        <f t="shared" si="432"/>
        <v>0</v>
      </c>
      <c r="P3938" s="8">
        <f>IF(K3938&lt;&gt;"是",0,IF(税费设置!$B$6="是",E3938/(1+税费设置!$B$10),E3938))</f>
        <v>0</v>
      </c>
      <c r="Q3938" s="8">
        <f>IF(K3938&lt;&gt;"是",0,P3938*税费设置!$B$8)</f>
        <v>0</v>
      </c>
      <c r="R3938" s="8">
        <f>IF(K3938&lt;&gt;"是",0,P3938*税费设置!$B$9)</f>
        <v>0</v>
      </c>
      <c r="S3938" s="8">
        <f t="shared" si="433"/>
        <v>0</v>
      </c>
    </row>
    <row r="3939" spans="1:19" ht="13.9">
      <c r="A3939" s="6" t="str">
        <f>IF(总支出!A3939="","",总支出!A3939)</f>
        <v/>
      </c>
      <c r="B3939" s="7" t="str">
        <f>IF(总支出!B3939="","",总支出!B3939)</f>
        <v/>
      </c>
      <c r="C3939" s="6" t="str">
        <f t="shared" si="427"/>
        <v/>
      </c>
      <c r="D3939" s="6" t="str">
        <f>IF(总支出!C3939="","",总支出!C3939)</f>
        <v/>
      </c>
      <c r="E3939" s="8" t="str">
        <f>IF(总支出!D3939="","",总支出!D3939)</f>
        <v/>
      </c>
      <c r="F3939" s="6" t="str">
        <f>IF(总支出!E3939="","",总支出!E3939)</f>
        <v/>
      </c>
      <c r="G3939" s="6" t="str">
        <f>IF(总支出!H3939="","",总支出!H3939)</f>
        <v/>
      </c>
      <c r="H3939" s="6" t="str">
        <f>IF(总支出!I3939="","自动",总支出!I3939)</f>
        <v>自动</v>
      </c>
      <c r="I3939" s="6" t="str">
        <f>IF(F3939="","",IFERROR(VLOOKUP(F3939,税费设置!$A$15:$B$27,2,FALSE),"含税不明"))</f>
        <v/>
      </c>
      <c r="J3939" s="6" t="str">
        <f t="shared" si="428"/>
        <v/>
      </c>
      <c r="K3939" s="6" t="str">
        <f>IF(AND(税费设置!$B$5="是",G3939="个人支出",J3939="应税"),"是","否")</f>
        <v>否</v>
      </c>
      <c r="L3939" s="8">
        <f t="shared" si="429"/>
        <v>0</v>
      </c>
      <c r="M3939" s="8">
        <f t="shared" si="430"/>
        <v>0</v>
      </c>
      <c r="N3939" s="8">
        <f t="shared" si="431"/>
        <v>0</v>
      </c>
      <c r="O3939" s="8">
        <f t="shared" si="432"/>
        <v>0</v>
      </c>
      <c r="P3939" s="8">
        <f>IF(K3939&lt;&gt;"是",0,IF(税费设置!$B$6="是",E3939/(1+税费设置!$B$10),E3939))</f>
        <v>0</v>
      </c>
      <c r="Q3939" s="8">
        <f>IF(K3939&lt;&gt;"是",0,P3939*税费设置!$B$8)</f>
        <v>0</v>
      </c>
      <c r="R3939" s="8">
        <f>IF(K3939&lt;&gt;"是",0,P3939*税费设置!$B$9)</f>
        <v>0</v>
      </c>
      <c r="S3939" s="8">
        <f t="shared" si="433"/>
        <v>0</v>
      </c>
    </row>
    <row r="3940" spans="1:19" ht="13.9">
      <c r="A3940" s="6" t="str">
        <f>IF(总支出!A3940="","",总支出!A3940)</f>
        <v/>
      </c>
      <c r="B3940" s="7" t="str">
        <f>IF(总支出!B3940="","",总支出!B3940)</f>
        <v/>
      </c>
      <c r="C3940" s="6" t="str">
        <f t="shared" si="427"/>
        <v/>
      </c>
      <c r="D3940" s="6" t="str">
        <f>IF(总支出!C3940="","",总支出!C3940)</f>
        <v/>
      </c>
      <c r="E3940" s="8" t="str">
        <f>IF(总支出!D3940="","",总支出!D3940)</f>
        <v/>
      </c>
      <c r="F3940" s="6" t="str">
        <f>IF(总支出!E3940="","",总支出!E3940)</f>
        <v/>
      </c>
      <c r="G3940" s="6" t="str">
        <f>IF(总支出!H3940="","",总支出!H3940)</f>
        <v/>
      </c>
      <c r="H3940" s="6" t="str">
        <f>IF(总支出!I3940="","自动",总支出!I3940)</f>
        <v>自动</v>
      </c>
      <c r="I3940" s="6" t="str">
        <f>IF(F3940="","",IFERROR(VLOOKUP(F3940,税费设置!$A$15:$B$27,2,FALSE),"含税不明"))</f>
        <v/>
      </c>
      <c r="J3940" s="6" t="str">
        <f t="shared" si="428"/>
        <v/>
      </c>
      <c r="K3940" s="6" t="str">
        <f>IF(AND(税费设置!$B$5="是",G3940="个人支出",J3940="应税"),"是","否")</f>
        <v>否</v>
      </c>
      <c r="L3940" s="8">
        <f t="shared" si="429"/>
        <v>0</v>
      </c>
      <c r="M3940" s="8">
        <f t="shared" si="430"/>
        <v>0</v>
      </c>
      <c r="N3940" s="8">
        <f t="shared" si="431"/>
        <v>0</v>
      </c>
      <c r="O3940" s="8">
        <f t="shared" si="432"/>
        <v>0</v>
      </c>
      <c r="P3940" s="8">
        <f>IF(K3940&lt;&gt;"是",0,IF(税费设置!$B$6="是",E3940/(1+税费设置!$B$10),E3940))</f>
        <v>0</v>
      </c>
      <c r="Q3940" s="8">
        <f>IF(K3940&lt;&gt;"是",0,P3940*税费设置!$B$8)</f>
        <v>0</v>
      </c>
      <c r="R3940" s="8">
        <f>IF(K3940&lt;&gt;"是",0,P3940*税费设置!$B$9)</f>
        <v>0</v>
      </c>
      <c r="S3940" s="8">
        <f t="shared" si="433"/>
        <v>0</v>
      </c>
    </row>
    <row r="3941" spans="1:19" ht="13.9">
      <c r="A3941" s="6" t="str">
        <f>IF(总支出!A3941="","",总支出!A3941)</f>
        <v/>
      </c>
      <c r="B3941" s="7" t="str">
        <f>IF(总支出!B3941="","",总支出!B3941)</f>
        <v/>
      </c>
      <c r="C3941" s="6" t="str">
        <f t="shared" si="427"/>
        <v/>
      </c>
      <c r="D3941" s="6" t="str">
        <f>IF(总支出!C3941="","",总支出!C3941)</f>
        <v/>
      </c>
      <c r="E3941" s="8" t="str">
        <f>IF(总支出!D3941="","",总支出!D3941)</f>
        <v/>
      </c>
      <c r="F3941" s="6" t="str">
        <f>IF(总支出!E3941="","",总支出!E3941)</f>
        <v/>
      </c>
      <c r="G3941" s="6" t="str">
        <f>IF(总支出!H3941="","",总支出!H3941)</f>
        <v/>
      </c>
      <c r="H3941" s="6" t="str">
        <f>IF(总支出!I3941="","自动",总支出!I3941)</f>
        <v>自动</v>
      </c>
      <c r="I3941" s="6" t="str">
        <f>IF(F3941="","",IFERROR(VLOOKUP(F3941,税费设置!$A$15:$B$27,2,FALSE),"含税不明"))</f>
        <v/>
      </c>
      <c r="J3941" s="6" t="str">
        <f t="shared" si="428"/>
        <v/>
      </c>
      <c r="K3941" s="6" t="str">
        <f>IF(AND(税费设置!$B$5="是",G3941="个人支出",J3941="应税"),"是","否")</f>
        <v>否</v>
      </c>
      <c r="L3941" s="8">
        <f t="shared" si="429"/>
        <v>0</v>
      </c>
      <c r="M3941" s="8">
        <f t="shared" si="430"/>
        <v>0</v>
      </c>
      <c r="N3941" s="8">
        <f t="shared" si="431"/>
        <v>0</v>
      </c>
      <c r="O3941" s="8">
        <f t="shared" si="432"/>
        <v>0</v>
      </c>
      <c r="P3941" s="8">
        <f>IF(K3941&lt;&gt;"是",0,IF(税费设置!$B$6="是",E3941/(1+税费设置!$B$10),E3941))</f>
        <v>0</v>
      </c>
      <c r="Q3941" s="8">
        <f>IF(K3941&lt;&gt;"是",0,P3941*税费设置!$B$8)</f>
        <v>0</v>
      </c>
      <c r="R3941" s="8">
        <f>IF(K3941&lt;&gt;"是",0,P3941*税费设置!$B$9)</f>
        <v>0</v>
      </c>
      <c r="S3941" s="8">
        <f t="shared" si="433"/>
        <v>0</v>
      </c>
    </row>
    <row r="3942" spans="1:19" ht="13.9">
      <c r="A3942" s="6" t="str">
        <f>IF(总支出!A3942="","",总支出!A3942)</f>
        <v/>
      </c>
      <c r="B3942" s="7" t="str">
        <f>IF(总支出!B3942="","",总支出!B3942)</f>
        <v/>
      </c>
      <c r="C3942" s="6" t="str">
        <f t="shared" si="427"/>
        <v/>
      </c>
      <c r="D3942" s="6" t="str">
        <f>IF(总支出!C3942="","",总支出!C3942)</f>
        <v/>
      </c>
      <c r="E3942" s="8" t="str">
        <f>IF(总支出!D3942="","",总支出!D3942)</f>
        <v/>
      </c>
      <c r="F3942" s="6" t="str">
        <f>IF(总支出!E3942="","",总支出!E3942)</f>
        <v/>
      </c>
      <c r="G3942" s="6" t="str">
        <f>IF(总支出!H3942="","",总支出!H3942)</f>
        <v/>
      </c>
      <c r="H3942" s="6" t="str">
        <f>IF(总支出!I3942="","自动",总支出!I3942)</f>
        <v>自动</v>
      </c>
      <c r="I3942" s="6" t="str">
        <f>IF(F3942="","",IFERROR(VLOOKUP(F3942,税费设置!$A$15:$B$27,2,FALSE),"含税不明"))</f>
        <v/>
      </c>
      <c r="J3942" s="6" t="str">
        <f t="shared" si="428"/>
        <v/>
      </c>
      <c r="K3942" s="6" t="str">
        <f>IF(AND(税费设置!$B$5="是",G3942="个人支出",J3942="应税"),"是","否")</f>
        <v>否</v>
      </c>
      <c r="L3942" s="8">
        <f t="shared" si="429"/>
        <v>0</v>
      </c>
      <c r="M3942" s="8">
        <f t="shared" si="430"/>
        <v>0</v>
      </c>
      <c r="N3942" s="8">
        <f t="shared" si="431"/>
        <v>0</v>
      </c>
      <c r="O3942" s="8">
        <f t="shared" si="432"/>
        <v>0</v>
      </c>
      <c r="P3942" s="8">
        <f>IF(K3942&lt;&gt;"是",0,IF(税费设置!$B$6="是",E3942/(1+税费设置!$B$10),E3942))</f>
        <v>0</v>
      </c>
      <c r="Q3942" s="8">
        <f>IF(K3942&lt;&gt;"是",0,P3942*税费设置!$B$8)</f>
        <v>0</v>
      </c>
      <c r="R3942" s="8">
        <f>IF(K3942&lt;&gt;"是",0,P3942*税费设置!$B$9)</f>
        <v>0</v>
      </c>
      <c r="S3942" s="8">
        <f t="shared" si="433"/>
        <v>0</v>
      </c>
    </row>
    <row r="3943" spans="1:19" ht="13.9">
      <c r="A3943" s="6" t="str">
        <f>IF(总支出!A3943="","",总支出!A3943)</f>
        <v/>
      </c>
      <c r="B3943" s="7" t="str">
        <f>IF(总支出!B3943="","",总支出!B3943)</f>
        <v/>
      </c>
      <c r="C3943" s="6" t="str">
        <f t="shared" si="427"/>
        <v/>
      </c>
      <c r="D3943" s="6" t="str">
        <f>IF(总支出!C3943="","",总支出!C3943)</f>
        <v/>
      </c>
      <c r="E3943" s="8" t="str">
        <f>IF(总支出!D3943="","",总支出!D3943)</f>
        <v/>
      </c>
      <c r="F3943" s="6" t="str">
        <f>IF(总支出!E3943="","",总支出!E3943)</f>
        <v/>
      </c>
      <c r="G3943" s="6" t="str">
        <f>IF(总支出!H3943="","",总支出!H3943)</f>
        <v/>
      </c>
      <c r="H3943" s="6" t="str">
        <f>IF(总支出!I3943="","自动",总支出!I3943)</f>
        <v>自动</v>
      </c>
      <c r="I3943" s="6" t="str">
        <f>IF(F3943="","",IFERROR(VLOOKUP(F3943,税费设置!$A$15:$B$27,2,FALSE),"含税不明"))</f>
        <v/>
      </c>
      <c r="J3943" s="6" t="str">
        <f t="shared" si="428"/>
        <v/>
      </c>
      <c r="K3943" s="6" t="str">
        <f>IF(AND(税费设置!$B$5="是",G3943="个人支出",J3943="应税"),"是","否")</f>
        <v>否</v>
      </c>
      <c r="L3943" s="8">
        <f t="shared" si="429"/>
        <v>0</v>
      </c>
      <c r="M3943" s="8">
        <f t="shared" si="430"/>
        <v>0</v>
      </c>
      <c r="N3943" s="8">
        <f t="shared" si="431"/>
        <v>0</v>
      </c>
      <c r="O3943" s="8">
        <f t="shared" si="432"/>
        <v>0</v>
      </c>
      <c r="P3943" s="8">
        <f>IF(K3943&lt;&gt;"是",0,IF(税费设置!$B$6="是",E3943/(1+税费设置!$B$10),E3943))</f>
        <v>0</v>
      </c>
      <c r="Q3943" s="8">
        <f>IF(K3943&lt;&gt;"是",0,P3943*税费设置!$B$8)</f>
        <v>0</v>
      </c>
      <c r="R3943" s="8">
        <f>IF(K3943&lt;&gt;"是",0,P3943*税费设置!$B$9)</f>
        <v>0</v>
      </c>
      <c r="S3943" s="8">
        <f t="shared" si="433"/>
        <v>0</v>
      </c>
    </row>
    <row r="3944" spans="1:19" ht="13.9">
      <c r="A3944" s="6" t="str">
        <f>IF(总支出!A3944="","",总支出!A3944)</f>
        <v/>
      </c>
      <c r="B3944" s="7" t="str">
        <f>IF(总支出!B3944="","",总支出!B3944)</f>
        <v/>
      </c>
      <c r="C3944" s="6" t="str">
        <f t="shared" si="427"/>
        <v/>
      </c>
      <c r="D3944" s="6" t="str">
        <f>IF(总支出!C3944="","",总支出!C3944)</f>
        <v/>
      </c>
      <c r="E3944" s="8" t="str">
        <f>IF(总支出!D3944="","",总支出!D3944)</f>
        <v/>
      </c>
      <c r="F3944" s="6" t="str">
        <f>IF(总支出!E3944="","",总支出!E3944)</f>
        <v/>
      </c>
      <c r="G3944" s="6" t="str">
        <f>IF(总支出!H3944="","",总支出!H3944)</f>
        <v/>
      </c>
      <c r="H3944" s="6" t="str">
        <f>IF(总支出!I3944="","自动",总支出!I3944)</f>
        <v>自动</v>
      </c>
      <c r="I3944" s="6" t="str">
        <f>IF(F3944="","",IFERROR(VLOOKUP(F3944,税费设置!$A$15:$B$27,2,FALSE),"含税不明"))</f>
        <v/>
      </c>
      <c r="J3944" s="6" t="str">
        <f t="shared" si="428"/>
        <v/>
      </c>
      <c r="K3944" s="6" t="str">
        <f>IF(AND(税费设置!$B$5="是",G3944="个人支出",J3944="应税"),"是","否")</f>
        <v>否</v>
      </c>
      <c r="L3944" s="8">
        <f t="shared" si="429"/>
        <v>0</v>
      </c>
      <c r="M3944" s="8">
        <f t="shared" si="430"/>
        <v>0</v>
      </c>
      <c r="N3944" s="8">
        <f t="shared" si="431"/>
        <v>0</v>
      </c>
      <c r="O3944" s="8">
        <f t="shared" si="432"/>
        <v>0</v>
      </c>
      <c r="P3944" s="8">
        <f>IF(K3944&lt;&gt;"是",0,IF(税费设置!$B$6="是",E3944/(1+税费设置!$B$10),E3944))</f>
        <v>0</v>
      </c>
      <c r="Q3944" s="8">
        <f>IF(K3944&lt;&gt;"是",0,P3944*税费设置!$B$8)</f>
        <v>0</v>
      </c>
      <c r="R3944" s="8">
        <f>IF(K3944&lt;&gt;"是",0,P3944*税费设置!$B$9)</f>
        <v>0</v>
      </c>
      <c r="S3944" s="8">
        <f t="shared" si="433"/>
        <v>0</v>
      </c>
    </row>
    <row r="3945" spans="1:19" ht="13.9">
      <c r="A3945" s="6" t="str">
        <f>IF(总支出!A3945="","",总支出!A3945)</f>
        <v/>
      </c>
      <c r="B3945" s="7" t="str">
        <f>IF(总支出!B3945="","",总支出!B3945)</f>
        <v/>
      </c>
      <c r="C3945" s="6" t="str">
        <f t="shared" si="427"/>
        <v/>
      </c>
      <c r="D3945" s="6" t="str">
        <f>IF(总支出!C3945="","",总支出!C3945)</f>
        <v/>
      </c>
      <c r="E3945" s="8" t="str">
        <f>IF(总支出!D3945="","",总支出!D3945)</f>
        <v/>
      </c>
      <c r="F3945" s="6" t="str">
        <f>IF(总支出!E3945="","",总支出!E3945)</f>
        <v/>
      </c>
      <c r="G3945" s="6" t="str">
        <f>IF(总支出!H3945="","",总支出!H3945)</f>
        <v/>
      </c>
      <c r="H3945" s="6" t="str">
        <f>IF(总支出!I3945="","自动",总支出!I3945)</f>
        <v>自动</v>
      </c>
      <c r="I3945" s="6" t="str">
        <f>IF(F3945="","",IFERROR(VLOOKUP(F3945,税费设置!$A$15:$B$27,2,FALSE),"含税不明"))</f>
        <v/>
      </c>
      <c r="J3945" s="6" t="str">
        <f t="shared" si="428"/>
        <v/>
      </c>
      <c r="K3945" s="6" t="str">
        <f>IF(AND(税费设置!$B$5="是",G3945="个人支出",J3945="应税"),"是","否")</f>
        <v>否</v>
      </c>
      <c r="L3945" s="8">
        <f t="shared" si="429"/>
        <v>0</v>
      </c>
      <c r="M3945" s="8">
        <f t="shared" si="430"/>
        <v>0</v>
      </c>
      <c r="N3945" s="8">
        <f t="shared" si="431"/>
        <v>0</v>
      </c>
      <c r="O3945" s="8">
        <f t="shared" si="432"/>
        <v>0</v>
      </c>
      <c r="P3945" s="8">
        <f>IF(K3945&lt;&gt;"是",0,IF(税费设置!$B$6="是",E3945/(1+税费设置!$B$10),E3945))</f>
        <v>0</v>
      </c>
      <c r="Q3945" s="8">
        <f>IF(K3945&lt;&gt;"是",0,P3945*税费设置!$B$8)</f>
        <v>0</v>
      </c>
      <c r="R3945" s="8">
        <f>IF(K3945&lt;&gt;"是",0,P3945*税费设置!$B$9)</f>
        <v>0</v>
      </c>
      <c r="S3945" s="8">
        <f t="shared" si="433"/>
        <v>0</v>
      </c>
    </row>
    <row r="3946" spans="1:19" ht="13.9">
      <c r="A3946" s="6" t="str">
        <f>IF(总支出!A3946="","",总支出!A3946)</f>
        <v/>
      </c>
      <c r="B3946" s="7" t="str">
        <f>IF(总支出!B3946="","",总支出!B3946)</f>
        <v/>
      </c>
      <c r="C3946" s="6" t="str">
        <f t="shared" si="427"/>
        <v/>
      </c>
      <c r="D3946" s="6" t="str">
        <f>IF(总支出!C3946="","",总支出!C3946)</f>
        <v/>
      </c>
      <c r="E3946" s="8" t="str">
        <f>IF(总支出!D3946="","",总支出!D3946)</f>
        <v/>
      </c>
      <c r="F3946" s="6" t="str">
        <f>IF(总支出!E3946="","",总支出!E3946)</f>
        <v/>
      </c>
      <c r="G3946" s="6" t="str">
        <f>IF(总支出!H3946="","",总支出!H3946)</f>
        <v/>
      </c>
      <c r="H3946" s="6" t="str">
        <f>IF(总支出!I3946="","自动",总支出!I3946)</f>
        <v>自动</v>
      </c>
      <c r="I3946" s="6" t="str">
        <f>IF(F3946="","",IFERROR(VLOOKUP(F3946,税费设置!$A$15:$B$27,2,FALSE),"含税不明"))</f>
        <v/>
      </c>
      <c r="J3946" s="6" t="str">
        <f t="shared" si="428"/>
        <v/>
      </c>
      <c r="K3946" s="6" t="str">
        <f>IF(AND(税费设置!$B$5="是",G3946="个人支出",J3946="应税"),"是","否")</f>
        <v>否</v>
      </c>
      <c r="L3946" s="8">
        <f t="shared" si="429"/>
        <v>0</v>
      </c>
      <c r="M3946" s="8">
        <f t="shared" si="430"/>
        <v>0</v>
      </c>
      <c r="N3946" s="8">
        <f t="shared" si="431"/>
        <v>0</v>
      </c>
      <c r="O3946" s="8">
        <f t="shared" si="432"/>
        <v>0</v>
      </c>
      <c r="P3946" s="8">
        <f>IF(K3946&lt;&gt;"是",0,IF(税费设置!$B$6="是",E3946/(1+税费设置!$B$10),E3946))</f>
        <v>0</v>
      </c>
      <c r="Q3946" s="8">
        <f>IF(K3946&lt;&gt;"是",0,P3946*税费设置!$B$8)</f>
        <v>0</v>
      </c>
      <c r="R3946" s="8">
        <f>IF(K3946&lt;&gt;"是",0,P3946*税费设置!$B$9)</f>
        <v>0</v>
      </c>
      <c r="S3946" s="8">
        <f t="shared" si="433"/>
        <v>0</v>
      </c>
    </row>
    <row r="3947" spans="1:19" ht="13.9">
      <c r="A3947" s="6" t="str">
        <f>IF(总支出!A3947="","",总支出!A3947)</f>
        <v/>
      </c>
      <c r="B3947" s="7" t="str">
        <f>IF(总支出!B3947="","",总支出!B3947)</f>
        <v/>
      </c>
      <c r="C3947" s="6" t="str">
        <f t="shared" si="427"/>
        <v/>
      </c>
      <c r="D3947" s="6" t="str">
        <f>IF(总支出!C3947="","",总支出!C3947)</f>
        <v/>
      </c>
      <c r="E3947" s="8" t="str">
        <f>IF(总支出!D3947="","",总支出!D3947)</f>
        <v/>
      </c>
      <c r="F3947" s="6" t="str">
        <f>IF(总支出!E3947="","",总支出!E3947)</f>
        <v/>
      </c>
      <c r="G3947" s="6" t="str">
        <f>IF(总支出!H3947="","",总支出!H3947)</f>
        <v/>
      </c>
      <c r="H3947" s="6" t="str">
        <f>IF(总支出!I3947="","自动",总支出!I3947)</f>
        <v>自动</v>
      </c>
      <c r="I3947" s="6" t="str">
        <f>IF(F3947="","",IFERROR(VLOOKUP(F3947,税费设置!$A$15:$B$27,2,FALSE),"含税不明"))</f>
        <v/>
      </c>
      <c r="J3947" s="6" t="str">
        <f t="shared" si="428"/>
        <v/>
      </c>
      <c r="K3947" s="6" t="str">
        <f>IF(AND(税费设置!$B$5="是",G3947="个人支出",J3947="应税"),"是","否")</f>
        <v>否</v>
      </c>
      <c r="L3947" s="8">
        <f t="shared" si="429"/>
        <v>0</v>
      </c>
      <c r="M3947" s="8">
        <f t="shared" si="430"/>
        <v>0</v>
      </c>
      <c r="N3947" s="8">
        <f t="shared" si="431"/>
        <v>0</v>
      </c>
      <c r="O3947" s="8">
        <f t="shared" si="432"/>
        <v>0</v>
      </c>
      <c r="P3947" s="8">
        <f>IF(K3947&lt;&gt;"是",0,IF(税费设置!$B$6="是",E3947/(1+税费设置!$B$10),E3947))</f>
        <v>0</v>
      </c>
      <c r="Q3947" s="8">
        <f>IF(K3947&lt;&gt;"是",0,P3947*税费设置!$B$8)</f>
        <v>0</v>
      </c>
      <c r="R3947" s="8">
        <f>IF(K3947&lt;&gt;"是",0,P3947*税费设置!$B$9)</f>
        <v>0</v>
      </c>
      <c r="S3947" s="8">
        <f t="shared" si="433"/>
        <v>0</v>
      </c>
    </row>
    <row r="3948" spans="1:19" ht="13.9">
      <c r="A3948" s="6" t="str">
        <f>IF(总支出!A3948="","",总支出!A3948)</f>
        <v/>
      </c>
      <c r="B3948" s="7" t="str">
        <f>IF(总支出!B3948="","",总支出!B3948)</f>
        <v/>
      </c>
      <c r="C3948" s="6" t="str">
        <f t="shared" si="427"/>
        <v/>
      </c>
      <c r="D3948" s="6" t="str">
        <f>IF(总支出!C3948="","",总支出!C3948)</f>
        <v/>
      </c>
      <c r="E3948" s="8" t="str">
        <f>IF(总支出!D3948="","",总支出!D3948)</f>
        <v/>
      </c>
      <c r="F3948" s="6" t="str">
        <f>IF(总支出!E3948="","",总支出!E3948)</f>
        <v/>
      </c>
      <c r="G3948" s="6" t="str">
        <f>IF(总支出!H3948="","",总支出!H3948)</f>
        <v/>
      </c>
      <c r="H3948" s="6" t="str">
        <f>IF(总支出!I3948="","自动",总支出!I3948)</f>
        <v>自动</v>
      </c>
      <c r="I3948" s="6" t="str">
        <f>IF(F3948="","",IFERROR(VLOOKUP(F3948,税费设置!$A$15:$B$27,2,FALSE),"含税不明"))</f>
        <v/>
      </c>
      <c r="J3948" s="6" t="str">
        <f t="shared" si="428"/>
        <v/>
      </c>
      <c r="K3948" s="6" t="str">
        <f>IF(AND(税费设置!$B$5="是",G3948="个人支出",J3948="应税"),"是","否")</f>
        <v>否</v>
      </c>
      <c r="L3948" s="8">
        <f t="shared" si="429"/>
        <v>0</v>
      </c>
      <c r="M3948" s="8">
        <f t="shared" si="430"/>
        <v>0</v>
      </c>
      <c r="N3948" s="8">
        <f t="shared" si="431"/>
        <v>0</v>
      </c>
      <c r="O3948" s="8">
        <f t="shared" si="432"/>
        <v>0</v>
      </c>
      <c r="P3948" s="8">
        <f>IF(K3948&lt;&gt;"是",0,IF(税费设置!$B$6="是",E3948/(1+税费设置!$B$10),E3948))</f>
        <v>0</v>
      </c>
      <c r="Q3948" s="8">
        <f>IF(K3948&lt;&gt;"是",0,P3948*税费设置!$B$8)</f>
        <v>0</v>
      </c>
      <c r="R3948" s="8">
        <f>IF(K3948&lt;&gt;"是",0,P3948*税费设置!$B$9)</f>
        <v>0</v>
      </c>
      <c r="S3948" s="8">
        <f t="shared" si="433"/>
        <v>0</v>
      </c>
    </row>
    <row r="3949" spans="1:19" ht="13.9">
      <c r="A3949" s="6" t="str">
        <f>IF(总支出!A3949="","",总支出!A3949)</f>
        <v/>
      </c>
      <c r="B3949" s="7" t="str">
        <f>IF(总支出!B3949="","",总支出!B3949)</f>
        <v/>
      </c>
      <c r="C3949" s="6" t="str">
        <f t="shared" si="427"/>
        <v/>
      </c>
      <c r="D3949" s="6" t="str">
        <f>IF(总支出!C3949="","",总支出!C3949)</f>
        <v/>
      </c>
      <c r="E3949" s="8" t="str">
        <f>IF(总支出!D3949="","",总支出!D3949)</f>
        <v/>
      </c>
      <c r="F3949" s="6" t="str">
        <f>IF(总支出!E3949="","",总支出!E3949)</f>
        <v/>
      </c>
      <c r="G3949" s="6" t="str">
        <f>IF(总支出!H3949="","",总支出!H3949)</f>
        <v/>
      </c>
      <c r="H3949" s="6" t="str">
        <f>IF(总支出!I3949="","自动",总支出!I3949)</f>
        <v>自动</v>
      </c>
      <c r="I3949" s="6" t="str">
        <f>IF(F3949="","",IFERROR(VLOOKUP(F3949,税费设置!$A$15:$B$27,2,FALSE),"含税不明"))</f>
        <v/>
      </c>
      <c r="J3949" s="6" t="str">
        <f t="shared" si="428"/>
        <v/>
      </c>
      <c r="K3949" s="6" t="str">
        <f>IF(AND(税费设置!$B$5="是",G3949="个人支出",J3949="应税"),"是","否")</f>
        <v>否</v>
      </c>
      <c r="L3949" s="8">
        <f t="shared" si="429"/>
        <v>0</v>
      </c>
      <c r="M3949" s="8">
        <f t="shared" si="430"/>
        <v>0</v>
      </c>
      <c r="N3949" s="8">
        <f t="shared" si="431"/>
        <v>0</v>
      </c>
      <c r="O3949" s="8">
        <f t="shared" si="432"/>
        <v>0</v>
      </c>
      <c r="P3949" s="8">
        <f>IF(K3949&lt;&gt;"是",0,IF(税费设置!$B$6="是",E3949/(1+税费设置!$B$10),E3949))</f>
        <v>0</v>
      </c>
      <c r="Q3949" s="8">
        <f>IF(K3949&lt;&gt;"是",0,P3949*税费设置!$B$8)</f>
        <v>0</v>
      </c>
      <c r="R3949" s="8">
        <f>IF(K3949&lt;&gt;"是",0,P3949*税费设置!$B$9)</f>
        <v>0</v>
      </c>
      <c r="S3949" s="8">
        <f t="shared" si="433"/>
        <v>0</v>
      </c>
    </row>
    <row r="3950" spans="1:19" ht="13.9">
      <c r="A3950" s="6" t="str">
        <f>IF(总支出!A3950="","",总支出!A3950)</f>
        <v/>
      </c>
      <c r="B3950" s="7" t="str">
        <f>IF(总支出!B3950="","",总支出!B3950)</f>
        <v/>
      </c>
      <c r="C3950" s="6" t="str">
        <f t="shared" si="427"/>
        <v/>
      </c>
      <c r="D3950" s="6" t="str">
        <f>IF(总支出!C3950="","",总支出!C3950)</f>
        <v/>
      </c>
      <c r="E3950" s="8" t="str">
        <f>IF(总支出!D3950="","",总支出!D3950)</f>
        <v/>
      </c>
      <c r="F3950" s="6" t="str">
        <f>IF(总支出!E3950="","",总支出!E3950)</f>
        <v/>
      </c>
      <c r="G3950" s="6" t="str">
        <f>IF(总支出!H3950="","",总支出!H3950)</f>
        <v/>
      </c>
      <c r="H3950" s="6" t="str">
        <f>IF(总支出!I3950="","自动",总支出!I3950)</f>
        <v>自动</v>
      </c>
      <c r="I3950" s="6" t="str">
        <f>IF(F3950="","",IFERROR(VLOOKUP(F3950,税费设置!$A$15:$B$27,2,FALSE),"含税不明"))</f>
        <v/>
      </c>
      <c r="J3950" s="6" t="str">
        <f t="shared" si="428"/>
        <v/>
      </c>
      <c r="K3950" s="6" t="str">
        <f>IF(AND(税费设置!$B$5="是",G3950="个人支出",J3950="应税"),"是","否")</f>
        <v>否</v>
      </c>
      <c r="L3950" s="8">
        <f t="shared" si="429"/>
        <v>0</v>
      </c>
      <c r="M3950" s="8">
        <f t="shared" si="430"/>
        <v>0</v>
      </c>
      <c r="N3950" s="8">
        <f t="shared" si="431"/>
        <v>0</v>
      </c>
      <c r="O3950" s="8">
        <f t="shared" si="432"/>
        <v>0</v>
      </c>
      <c r="P3950" s="8">
        <f>IF(K3950&lt;&gt;"是",0,IF(税费设置!$B$6="是",E3950/(1+税费设置!$B$10),E3950))</f>
        <v>0</v>
      </c>
      <c r="Q3950" s="8">
        <f>IF(K3950&lt;&gt;"是",0,P3950*税费设置!$B$8)</f>
        <v>0</v>
      </c>
      <c r="R3950" s="8">
        <f>IF(K3950&lt;&gt;"是",0,P3950*税费设置!$B$9)</f>
        <v>0</v>
      </c>
      <c r="S3950" s="8">
        <f t="shared" si="433"/>
        <v>0</v>
      </c>
    </row>
    <row r="3951" spans="1:19" ht="13.9">
      <c r="A3951" s="6" t="str">
        <f>IF(总支出!A3951="","",总支出!A3951)</f>
        <v/>
      </c>
      <c r="B3951" s="7" t="str">
        <f>IF(总支出!B3951="","",总支出!B3951)</f>
        <v/>
      </c>
      <c r="C3951" s="6" t="str">
        <f t="shared" si="427"/>
        <v/>
      </c>
      <c r="D3951" s="6" t="str">
        <f>IF(总支出!C3951="","",总支出!C3951)</f>
        <v/>
      </c>
      <c r="E3951" s="8" t="str">
        <f>IF(总支出!D3951="","",总支出!D3951)</f>
        <v/>
      </c>
      <c r="F3951" s="6" t="str">
        <f>IF(总支出!E3951="","",总支出!E3951)</f>
        <v/>
      </c>
      <c r="G3951" s="6" t="str">
        <f>IF(总支出!H3951="","",总支出!H3951)</f>
        <v/>
      </c>
      <c r="H3951" s="6" t="str">
        <f>IF(总支出!I3951="","自动",总支出!I3951)</f>
        <v>自动</v>
      </c>
      <c r="I3951" s="6" t="str">
        <f>IF(F3951="","",IFERROR(VLOOKUP(F3951,税费设置!$A$15:$B$27,2,FALSE),"含税不明"))</f>
        <v/>
      </c>
      <c r="J3951" s="6" t="str">
        <f t="shared" si="428"/>
        <v/>
      </c>
      <c r="K3951" s="6" t="str">
        <f>IF(AND(税费设置!$B$5="是",G3951="个人支出",J3951="应税"),"是","否")</f>
        <v>否</v>
      </c>
      <c r="L3951" s="8">
        <f t="shared" si="429"/>
        <v>0</v>
      </c>
      <c r="M3951" s="8">
        <f t="shared" si="430"/>
        <v>0</v>
      </c>
      <c r="N3951" s="8">
        <f t="shared" si="431"/>
        <v>0</v>
      </c>
      <c r="O3951" s="8">
        <f t="shared" si="432"/>
        <v>0</v>
      </c>
      <c r="P3951" s="8">
        <f>IF(K3951&lt;&gt;"是",0,IF(税费设置!$B$6="是",E3951/(1+税费设置!$B$10),E3951))</f>
        <v>0</v>
      </c>
      <c r="Q3951" s="8">
        <f>IF(K3951&lt;&gt;"是",0,P3951*税费设置!$B$8)</f>
        <v>0</v>
      </c>
      <c r="R3951" s="8">
        <f>IF(K3951&lt;&gt;"是",0,P3951*税费设置!$B$9)</f>
        <v>0</v>
      </c>
      <c r="S3951" s="8">
        <f t="shared" si="433"/>
        <v>0</v>
      </c>
    </row>
    <row r="3952" spans="1:19" ht="13.9">
      <c r="A3952" s="6" t="str">
        <f>IF(总支出!A3952="","",总支出!A3952)</f>
        <v/>
      </c>
      <c r="B3952" s="7" t="str">
        <f>IF(总支出!B3952="","",总支出!B3952)</f>
        <v/>
      </c>
      <c r="C3952" s="6" t="str">
        <f t="shared" si="427"/>
        <v/>
      </c>
      <c r="D3952" s="6" t="str">
        <f>IF(总支出!C3952="","",总支出!C3952)</f>
        <v/>
      </c>
      <c r="E3952" s="8" t="str">
        <f>IF(总支出!D3952="","",总支出!D3952)</f>
        <v/>
      </c>
      <c r="F3952" s="6" t="str">
        <f>IF(总支出!E3952="","",总支出!E3952)</f>
        <v/>
      </c>
      <c r="G3952" s="6" t="str">
        <f>IF(总支出!H3952="","",总支出!H3952)</f>
        <v/>
      </c>
      <c r="H3952" s="6" t="str">
        <f>IF(总支出!I3952="","自动",总支出!I3952)</f>
        <v>自动</v>
      </c>
      <c r="I3952" s="6" t="str">
        <f>IF(F3952="","",IFERROR(VLOOKUP(F3952,税费设置!$A$15:$B$27,2,FALSE),"含税不明"))</f>
        <v/>
      </c>
      <c r="J3952" s="6" t="str">
        <f t="shared" si="428"/>
        <v/>
      </c>
      <c r="K3952" s="6" t="str">
        <f>IF(AND(税费设置!$B$5="是",G3952="个人支出",J3952="应税"),"是","否")</f>
        <v>否</v>
      </c>
      <c r="L3952" s="8">
        <f t="shared" si="429"/>
        <v>0</v>
      </c>
      <c r="M3952" s="8">
        <f t="shared" si="430"/>
        <v>0</v>
      </c>
      <c r="N3952" s="8">
        <f t="shared" si="431"/>
        <v>0</v>
      </c>
      <c r="O3952" s="8">
        <f t="shared" si="432"/>
        <v>0</v>
      </c>
      <c r="P3952" s="8">
        <f>IF(K3952&lt;&gt;"是",0,IF(税费设置!$B$6="是",E3952/(1+税费设置!$B$10),E3952))</f>
        <v>0</v>
      </c>
      <c r="Q3952" s="8">
        <f>IF(K3952&lt;&gt;"是",0,P3952*税费设置!$B$8)</f>
        <v>0</v>
      </c>
      <c r="R3952" s="8">
        <f>IF(K3952&lt;&gt;"是",0,P3952*税费设置!$B$9)</f>
        <v>0</v>
      </c>
      <c r="S3952" s="8">
        <f t="shared" si="433"/>
        <v>0</v>
      </c>
    </row>
    <row r="3953" spans="1:19" ht="13.9">
      <c r="A3953" s="6" t="str">
        <f>IF(总支出!A3953="","",总支出!A3953)</f>
        <v/>
      </c>
      <c r="B3953" s="7" t="str">
        <f>IF(总支出!B3953="","",总支出!B3953)</f>
        <v/>
      </c>
      <c r="C3953" s="6" t="str">
        <f t="shared" si="427"/>
        <v/>
      </c>
      <c r="D3953" s="6" t="str">
        <f>IF(总支出!C3953="","",总支出!C3953)</f>
        <v/>
      </c>
      <c r="E3953" s="8" t="str">
        <f>IF(总支出!D3953="","",总支出!D3953)</f>
        <v/>
      </c>
      <c r="F3953" s="6" t="str">
        <f>IF(总支出!E3953="","",总支出!E3953)</f>
        <v/>
      </c>
      <c r="G3953" s="6" t="str">
        <f>IF(总支出!H3953="","",总支出!H3953)</f>
        <v/>
      </c>
      <c r="H3953" s="6" t="str">
        <f>IF(总支出!I3953="","自动",总支出!I3953)</f>
        <v>自动</v>
      </c>
      <c r="I3953" s="6" t="str">
        <f>IF(F3953="","",IFERROR(VLOOKUP(F3953,税费设置!$A$15:$B$27,2,FALSE),"含税不明"))</f>
        <v/>
      </c>
      <c r="J3953" s="6" t="str">
        <f t="shared" si="428"/>
        <v/>
      </c>
      <c r="K3953" s="6" t="str">
        <f>IF(AND(税费设置!$B$5="是",G3953="个人支出",J3953="应税"),"是","否")</f>
        <v>否</v>
      </c>
      <c r="L3953" s="8">
        <f t="shared" si="429"/>
        <v>0</v>
      </c>
      <c r="M3953" s="8">
        <f t="shared" si="430"/>
        <v>0</v>
      </c>
      <c r="N3953" s="8">
        <f t="shared" si="431"/>
        <v>0</v>
      </c>
      <c r="O3953" s="8">
        <f t="shared" si="432"/>
        <v>0</v>
      </c>
      <c r="P3953" s="8">
        <f>IF(K3953&lt;&gt;"是",0,IF(税费设置!$B$6="是",E3953/(1+税费设置!$B$10),E3953))</f>
        <v>0</v>
      </c>
      <c r="Q3953" s="8">
        <f>IF(K3953&lt;&gt;"是",0,P3953*税费设置!$B$8)</f>
        <v>0</v>
      </c>
      <c r="R3953" s="8">
        <f>IF(K3953&lt;&gt;"是",0,P3953*税费设置!$B$9)</f>
        <v>0</v>
      </c>
      <c r="S3953" s="8">
        <f t="shared" si="433"/>
        <v>0</v>
      </c>
    </row>
    <row r="3954" spans="1:19" ht="13.9">
      <c r="A3954" s="6" t="str">
        <f>IF(总支出!A3954="","",总支出!A3954)</f>
        <v/>
      </c>
      <c r="B3954" s="7" t="str">
        <f>IF(总支出!B3954="","",总支出!B3954)</f>
        <v/>
      </c>
      <c r="C3954" s="6" t="str">
        <f t="shared" si="427"/>
        <v/>
      </c>
      <c r="D3954" s="6" t="str">
        <f>IF(总支出!C3954="","",总支出!C3954)</f>
        <v/>
      </c>
      <c r="E3954" s="8" t="str">
        <f>IF(总支出!D3954="","",总支出!D3954)</f>
        <v/>
      </c>
      <c r="F3954" s="6" t="str">
        <f>IF(总支出!E3954="","",总支出!E3954)</f>
        <v/>
      </c>
      <c r="G3954" s="6" t="str">
        <f>IF(总支出!H3954="","",总支出!H3954)</f>
        <v/>
      </c>
      <c r="H3954" s="6" t="str">
        <f>IF(总支出!I3954="","自动",总支出!I3954)</f>
        <v>自动</v>
      </c>
      <c r="I3954" s="6" t="str">
        <f>IF(F3954="","",IFERROR(VLOOKUP(F3954,税费设置!$A$15:$B$27,2,FALSE),"含税不明"))</f>
        <v/>
      </c>
      <c r="J3954" s="6" t="str">
        <f t="shared" si="428"/>
        <v/>
      </c>
      <c r="K3954" s="6" t="str">
        <f>IF(AND(税费设置!$B$5="是",G3954="个人支出",J3954="应税"),"是","否")</f>
        <v>否</v>
      </c>
      <c r="L3954" s="8">
        <f t="shared" si="429"/>
        <v>0</v>
      </c>
      <c r="M3954" s="8">
        <f t="shared" si="430"/>
        <v>0</v>
      </c>
      <c r="N3954" s="8">
        <f t="shared" si="431"/>
        <v>0</v>
      </c>
      <c r="O3954" s="8">
        <f t="shared" si="432"/>
        <v>0</v>
      </c>
      <c r="P3954" s="8">
        <f>IF(K3954&lt;&gt;"是",0,IF(税费设置!$B$6="是",E3954/(1+税费设置!$B$10),E3954))</f>
        <v>0</v>
      </c>
      <c r="Q3954" s="8">
        <f>IF(K3954&lt;&gt;"是",0,P3954*税费设置!$B$8)</f>
        <v>0</v>
      </c>
      <c r="R3954" s="8">
        <f>IF(K3954&lt;&gt;"是",0,P3954*税费设置!$B$9)</f>
        <v>0</v>
      </c>
      <c r="S3954" s="8">
        <f t="shared" si="433"/>
        <v>0</v>
      </c>
    </row>
    <row r="3955" spans="1:19" ht="13.9">
      <c r="A3955" s="6" t="str">
        <f>IF(总支出!A3955="","",总支出!A3955)</f>
        <v/>
      </c>
      <c r="B3955" s="7" t="str">
        <f>IF(总支出!B3955="","",总支出!B3955)</f>
        <v/>
      </c>
      <c r="C3955" s="6" t="str">
        <f t="shared" si="427"/>
        <v/>
      </c>
      <c r="D3955" s="6" t="str">
        <f>IF(总支出!C3955="","",总支出!C3955)</f>
        <v/>
      </c>
      <c r="E3955" s="8" t="str">
        <f>IF(总支出!D3955="","",总支出!D3955)</f>
        <v/>
      </c>
      <c r="F3955" s="6" t="str">
        <f>IF(总支出!E3955="","",总支出!E3955)</f>
        <v/>
      </c>
      <c r="G3955" s="6" t="str">
        <f>IF(总支出!H3955="","",总支出!H3955)</f>
        <v/>
      </c>
      <c r="H3955" s="6" t="str">
        <f>IF(总支出!I3955="","自动",总支出!I3955)</f>
        <v>自动</v>
      </c>
      <c r="I3955" s="6" t="str">
        <f>IF(F3955="","",IFERROR(VLOOKUP(F3955,税费设置!$A$15:$B$27,2,FALSE),"含税不明"))</f>
        <v/>
      </c>
      <c r="J3955" s="6" t="str">
        <f t="shared" si="428"/>
        <v/>
      </c>
      <c r="K3955" s="6" t="str">
        <f>IF(AND(税费设置!$B$5="是",G3955="个人支出",J3955="应税"),"是","否")</f>
        <v>否</v>
      </c>
      <c r="L3955" s="8">
        <f t="shared" si="429"/>
        <v>0</v>
      </c>
      <c r="M3955" s="8">
        <f t="shared" si="430"/>
        <v>0</v>
      </c>
      <c r="N3955" s="8">
        <f t="shared" si="431"/>
        <v>0</v>
      </c>
      <c r="O3955" s="8">
        <f t="shared" si="432"/>
        <v>0</v>
      </c>
      <c r="P3955" s="8">
        <f>IF(K3955&lt;&gt;"是",0,IF(税费设置!$B$6="是",E3955/(1+税费设置!$B$10),E3955))</f>
        <v>0</v>
      </c>
      <c r="Q3955" s="8">
        <f>IF(K3955&lt;&gt;"是",0,P3955*税费设置!$B$8)</f>
        <v>0</v>
      </c>
      <c r="R3955" s="8">
        <f>IF(K3955&lt;&gt;"是",0,P3955*税费设置!$B$9)</f>
        <v>0</v>
      </c>
      <c r="S3955" s="8">
        <f t="shared" si="433"/>
        <v>0</v>
      </c>
    </row>
    <row r="3956" spans="1:19" ht="13.9">
      <c r="A3956" s="6" t="str">
        <f>IF(总支出!A3956="","",总支出!A3956)</f>
        <v/>
      </c>
      <c r="B3956" s="7" t="str">
        <f>IF(总支出!B3956="","",总支出!B3956)</f>
        <v/>
      </c>
      <c r="C3956" s="6" t="str">
        <f t="shared" si="427"/>
        <v/>
      </c>
      <c r="D3956" s="6" t="str">
        <f>IF(总支出!C3956="","",总支出!C3956)</f>
        <v/>
      </c>
      <c r="E3956" s="8" t="str">
        <f>IF(总支出!D3956="","",总支出!D3956)</f>
        <v/>
      </c>
      <c r="F3956" s="6" t="str">
        <f>IF(总支出!E3956="","",总支出!E3956)</f>
        <v/>
      </c>
      <c r="G3956" s="6" t="str">
        <f>IF(总支出!H3956="","",总支出!H3956)</f>
        <v/>
      </c>
      <c r="H3956" s="6" t="str">
        <f>IF(总支出!I3956="","自动",总支出!I3956)</f>
        <v>自动</v>
      </c>
      <c r="I3956" s="6" t="str">
        <f>IF(F3956="","",IFERROR(VLOOKUP(F3956,税费设置!$A$15:$B$27,2,FALSE),"含税不明"))</f>
        <v/>
      </c>
      <c r="J3956" s="6" t="str">
        <f t="shared" si="428"/>
        <v/>
      </c>
      <c r="K3956" s="6" t="str">
        <f>IF(AND(税费设置!$B$5="是",G3956="个人支出",J3956="应税"),"是","否")</f>
        <v>否</v>
      </c>
      <c r="L3956" s="8">
        <f t="shared" si="429"/>
        <v>0</v>
      </c>
      <c r="M3956" s="8">
        <f t="shared" si="430"/>
        <v>0</v>
      </c>
      <c r="N3956" s="8">
        <f t="shared" si="431"/>
        <v>0</v>
      </c>
      <c r="O3956" s="8">
        <f t="shared" si="432"/>
        <v>0</v>
      </c>
      <c r="P3956" s="8">
        <f>IF(K3956&lt;&gt;"是",0,IF(税费设置!$B$6="是",E3956/(1+税费设置!$B$10),E3956))</f>
        <v>0</v>
      </c>
      <c r="Q3956" s="8">
        <f>IF(K3956&lt;&gt;"是",0,P3956*税费设置!$B$8)</f>
        <v>0</v>
      </c>
      <c r="R3956" s="8">
        <f>IF(K3956&lt;&gt;"是",0,P3956*税费设置!$B$9)</f>
        <v>0</v>
      </c>
      <c r="S3956" s="8">
        <f t="shared" si="433"/>
        <v>0</v>
      </c>
    </row>
    <row r="3957" spans="1:19" ht="13.9">
      <c r="A3957" s="6" t="str">
        <f>IF(总支出!A3957="","",总支出!A3957)</f>
        <v/>
      </c>
      <c r="B3957" s="7" t="str">
        <f>IF(总支出!B3957="","",总支出!B3957)</f>
        <v/>
      </c>
      <c r="C3957" s="6" t="str">
        <f t="shared" si="427"/>
        <v/>
      </c>
      <c r="D3957" s="6" t="str">
        <f>IF(总支出!C3957="","",总支出!C3957)</f>
        <v/>
      </c>
      <c r="E3957" s="8" t="str">
        <f>IF(总支出!D3957="","",总支出!D3957)</f>
        <v/>
      </c>
      <c r="F3957" s="6" t="str">
        <f>IF(总支出!E3957="","",总支出!E3957)</f>
        <v/>
      </c>
      <c r="G3957" s="6" t="str">
        <f>IF(总支出!H3957="","",总支出!H3957)</f>
        <v/>
      </c>
      <c r="H3957" s="6" t="str">
        <f>IF(总支出!I3957="","自动",总支出!I3957)</f>
        <v>自动</v>
      </c>
      <c r="I3957" s="6" t="str">
        <f>IF(F3957="","",IFERROR(VLOOKUP(F3957,税费设置!$A$15:$B$27,2,FALSE),"含税不明"))</f>
        <v/>
      </c>
      <c r="J3957" s="6" t="str">
        <f t="shared" si="428"/>
        <v/>
      </c>
      <c r="K3957" s="6" t="str">
        <f>IF(AND(税费设置!$B$5="是",G3957="个人支出",J3957="应税"),"是","否")</f>
        <v>否</v>
      </c>
      <c r="L3957" s="8">
        <f t="shared" si="429"/>
        <v>0</v>
      </c>
      <c r="M3957" s="8">
        <f t="shared" si="430"/>
        <v>0</v>
      </c>
      <c r="N3957" s="8">
        <f t="shared" si="431"/>
        <v>0</v>
      </c>
      <c r="O3957" s="8">
        <f t="shared" si="432"/>
        <v>0</v>
      </c>
      <c r="P3957" s="8">
        <f>IF(K3957&lt;&gt;"是",0,IF(税费设置!$B$6="是",E3957/(1+税费设置!$B$10),E3957))</f>
        <v>0</v>
      </c>
      <c r="Q3957" s="8">
        <f>IF(K3957&lt;&gt;"是",0,P3957*税费设置!$B$8)</f>
        <v>0</v>
      </c>
      <c r="R3957" s="8">
        <f>IF(K3957&lt;&gt;"是",0,P3957*税费设置!$B$9)</f>
        <v>0</v>
      </c>
      <c r="S3957" s="8">
        <f t="shared" si="433"/>
        <v>0</v>
      </c>
    </row>
    <row r="3958" spans="1:19" ht="13.9">
      <c r="A3958" s="6" t="str">
        <f>IF(总支出!A3958="","",总支出!A3958)</f>
        <v/>
      </c>
      <c r="B3958" s="7" t="str">
        <f>IF(总支出!B3958="","",总支出!B3958)</f>
        <v/>
      </c>
      <c r="C3958" s="6" t="str">
        <f t="shared" si="427"/>
        <v/>
      </c>
      <c r="D3958" s="6" t="str">
        <f>IF(总支出!C3958="","",总支出!C3958)</f>
        <v/>
      </c>
      <c r="E3958" s="8" t="str">
        <f>IF(总支出!D3958="","",总支出!D3958)</f>
        <v/>
      </c>
      <c r="F3958" s="6" t="str">
        <f>IF(总支出!E3958="","",总支出!E3958)</f>
        <v/>
      </c>
      <c r="G3958" s="6" t="str">
        <f>IF(总支出!H3958="","",总支出!H3958)</f>
        <v/>
      </c>
      <c r="H3958" s="6" t="str">
        <f>IF(总支出!I3958="","自动",总支出!I3958)</f>
        <v>自动</v>
      </c>
      <c r="I3958" s="6" t="str">
        <f>IF(F3958="","",IFERROR(VLOOKUP(F3958,税费设置!$A$15:$B$27,2,FALSE),"含税不明"))</f>
        <v/>
      </c>
      <c r="J3958" s="6" t="str">
        <f t="shared" si="428"/>
        <v/>
      </c>
      <c r="K3958" s="6" t="str">
        <f>IF(AND(税费设置!$B$5="是",G3958="个人支出",J3958="应税"),"是","否")</f>
        <v>否</v>
      </c>
      <c r="L3958" s="8">
        <f t="shared" si="429"/>
        <v>0</v>
      </c>
      <c r="M3958" s="8">
        <f t="shared" si="430"/>
        <v>0</v>
      </c>
      <c r="N3958" s="8">
        <f t="shared" si="431"/>
        <v>0</v>
      </c>
      <c r="O3958" s="8">
        <f t="shared" si="432"/>
        <v>0</v>
      </c>
      <c r="P3958" s="8">
        <f>IF(K3958&lt;&gt;"是",0,IF(税费设置!$B$6="是",E3958/(1+税费设置!$B$10),E3958))</f>
        <v>0</v>
      </c>
      <c r="Q3958" s="8">
        <f>IF(K3958&lt;&gt;"是",0,P3958*税费设置!$B$8)</f>
        <v>0</v>
      </c>
      <c r="R3958" s="8">
        <f>IF(K3958&lt;&gt;"是",0,P3958*税费设置!$B$9)</f>
        <v>0</v>
      </c>
      <c r="S3958" s="8">
        <f t="shared" si="433"/>
        <v>0</v>
      </c>
    </row>
    <row r="3959" spans="1:19" ht="13.9">
      <c r="A3959" s="6" t="str">
        <f>IF(总支出!A3959="","",总支出!A3959)</f>
        <v/>
      </c>
      <c r="B3959" s="7" t="str">
        <f>IF(总支出!B3959="","",总支出!B3959)</f>
        <v/>
      </c>
      <c r="C3959" s="6" t="str">
        <f t="shared" si="427"/>
        <v/>
      </c>
      <c r="D3959" s="6" t="str">
        <f>IF(总支出!C3959="","",总支出!C3959)</f>
        <v/>
      </c>
      <c r="E3959" s="8" t="str">
        <f>IF(总支出!D3959="","",总支出!D3959)</f>
        <v/>
      </c>
      <c r="F3959" s="6" t="str">
        <f>IF(总支出!E3959="","",总支出!E3959)</f>
        <v/>
      </c>
      <c r="G3959" s="6" t="str">
        <f>IF(总支出!H3959="","",总支出!H3959)</f>
        <v/>
      </c>
      <c r="H3959" s="6" t="str">
        <f>IF(总支出!I3959="","自动",总支出!I3959)</f>
        <v>自动</v>
      </c>
      <c r="I3959" s="6" t="str">
        <f>IF(F3959="","",IFERROR(VLOOKUP(F3959,税费设置!$A$15:$B$27,2,FALSE),"含税不明"))</f>
        <v/>
      </c>
      <c r="J3959" s="6" t="str">
        <f t="shared" si="428"/>
        <v/>
      </c>
      <c r="K3959" s="6" t="str">
        <f>IF(AND(税费设置!$B$5="是",G3959="个人支出",J3959="应税"),"是","否")</f>
        <v>否</v>
      </c>
      <c r="L3959" s="8">
        <f t="shared" si="429"/>
        <v>0</v>
      </c>
      <c r="M3959" s="8">
        <f t="shared" si="430"/>
        <v>0</v>
      </c>
      <c r="N3959" s="8">
        <f t="shared" si="431"/>
        <v>0</v>
      </c>
      <c r="O3959" s="8">
        <f t="shared" si="432"/>
        <v>0</v>
      </c>
      <c r="P3959" s="8">
        <f>IF(K3959&lt;&gt;"是",0,IF(税费设置!$B$6="是",E3959/(1+税费设置!$B$10),E3959))</f>
        <v>0</v>
      </c>
      <c r="Q3959" s="8">
        <f>IF(K3959&lt;&gt;"是",0,P3959*税费设置!$B$8)</f>
        <v>0</v>
      </c>
      <c r="R3959" s="8">
        <f>IF(K3959&lt;&gt;"是",0,P3959*税费设置!$B$9)</f>
        <v>0</v>
      </c>
      <c r="S3959" s="8">
        <f t="shared" si="433"/>
        <v>0</v>
      </c>
    </row>
    <row r="3960" spans="1:19" ht="13.9">
      <c r="A3960" s="6" t="str">
        <f>IF(总支出!A3960="","",总支出!A3960)</f>
        <v/>
      </c>
      <c r="B3960" s="7" t="str">
        <f>IF(总支出!B3960="","",总支出!B3960)</f>
        <v/>
      </c>
      <c r="C3960" s="6" t="str">
        <f t="shared" si="427"/>
        <v/>
      </c>
      <c r="D3960" s="6" t="str">
        <f>IF(总支出!C3960="","",总支出!C3960)</f>
        <v/>
      </c>
      <c r="E3960" s="8" t="str">
        <f>IF(总支出!D3960="","",总支出!D3960)</f>
        <v/>
      </c>
      <c r="F3960" s="6" t="str">
        <f>IF(总支出!E3960="","",总支出!E3960)</f>
        <v/>
      </c>
      <c r="G3960" s="6" t="str">
        <f>IF(总支出!H3960="","",总支出!H3960)</f>
        <v/>
      </c>
      <c r="H3960" s="6" t="str">
        <f>IF(总支出!I3960="","自动",总支出!I3960)</f>
        <v>自动</v>
      </c>
      <c r="I3960" s="6" t="str">
        <f>IF(F3960="","",IFERROR(VLOOKUP(F3960,税费设置!$A$15:$B$27,2,FALSE),"含税不明"))</f>
        <v/>
      </c>
      <c r="J3960" s="6" t="str">
        <f t="shared" si="428"/>
        <v/>
      </c>
      <c r="K3960" s="6" t="str">
        <f>IF(AND(税费设置!$B$5="是",G3960="个人支出",J3960="应税"),"是","否")</f>
        <v>否</v>
      </c>
      <c r="L3960" s="8">
        <f t="shared" si="429"/>
        <v>0</v>
      </c>
      <c r="M3960" s="8">
        <f t="shared" si="430"/>
        <v>0</v>
      </c>
      <c r="N3960" s="8">
        <f t="shared" si="431"/>
        <v>0</v>
      </c>
      <c r="O3960" s="8">
        <f t="shared" si="432"/>
        <v>0</v>
      </c>
      <c r="P3960" s="8">
        <f>IF(K3960&lt;&gt;"是",0,IF(税费设置!$B$6="是",E3960/(1+税费设置!$B$10),E3960))</f>
        <v>0</v>
      </c>
      <c r="Q3960" s="8">
        <f>IF(K3960&lt;&gt;"是",0,P3960*税费设置!$B$8)</f>
        <v>0</v>
      </c>
      <c r="R3960" s="8">
        <f>IF(K3960&lt;&gt;"是",0,P3960*税费设置!$B$9)</f>
        <v>0</v>
      </c>
      <c r="S3960" s="8">
        <f t="shared" si="433"/>
        <v>0</v>
      </c>
    </row>
    <row r="3961" spans="1:19" ht="13.9">
      <c r="A3961" s="6" t="str">
        <f>IF(总支出!A3961="","",总支出!A3961)</f>
        <v/>
      </c>
      <c r="B3961" s="7" t="str">
        <f>IF(总支出!B3961="","",总支出!B3961)</f>
        <v/>
      </c>
      <c r="C3961" s="6" t="str">
        <f t="shared" si="427"/>
        <v/>
      </c>
      <c r="D3961" s="6" t="str">
        <f>IF(总支出!C3961="","",总支出!C3961)</f>
        <v/>
      </c>
      <c r="E3961" s="8" t="str">
        <f>IF(总支出!D3961="","",总支出!D3961)</f>
        <v/>
      </c>
      <c r="F3961" s="6" t="str">
        <f>IF(总支出!E3961="","",总支出!E3961)</f>
        <v/>
      </c>
      <c r="G3961" s="6" t="str">
        <f>IF(总支出!H3961="","",总支出!H3961)</f>
        <v/>
      </c>
      <c r="H3961" s="6" t="str">
        <f>IF(总支出!I3961="","自动",总支出!I3961)</f>
        <v>自动</v>
      </c>
      <c r="I3961" s="6" t="str">
        <f>IF(F3961="","",IFERROR(VLOOKUP(F3961,税费设置!$A$15:$B$27,2,FALSE),"含税不明"))</f>
        <v/>
      </c>
      <c r="J3961" s="6" t="str">
        <f t="shared" si="428"/>
        <v/>
      </c>
      <c r="K3961" s="6" t="str">
        <f>IF(AND(税费设置!$B$5="是",G3961="个人支出",J3961="应税"),"是","否")</f>
        <v>否</v>
      </c>
      <c r="L3961" s="8">
        <f t="shared" si="429"/>
        <v>0</v>
      </c>
      <c r="M3961" s="8">
        <f t="shared" si="430"/>
        <v>0</v>
      </c>
      <c r="N3961" s="8">
        <f t="shared" si="431"/>
        <v>0</v>
      </c>
      <c r="O3961" s="8">
        <f t="shared" si="432"/>
        <v>0</v>
      </c>
      <c r="P3961" s="8">
        <f>IF(K3961&lt;&gt;"是",0,IF(税费设置!$B$6="是",E3961/(1+税费设置!$B$10),E3961))</f>
        <v>0</v>
      </c>
      <c r="Q3961" s="8">
        <f>IF(K3961&lt;&gt;"是",0,P3961*税费设置!$B$8)</f>
        <v>0</v>
      </c>
      <c r="R3961" s="8">
        <f>IF(K3961&lt;&gt;"是",0,P3961*税费设置!$B$9)</f>
        <v>0</v>
      </c>
      <c r="S3961" s="8">
        <f t="shared" si="433"/>
        <v>0</v>
      </c>
    </row>
    <row r="3962" spans="1:19" ht="13.9">
      <c r="A3962" s="6" t="str">
        <f>IF(总支出!A3962="","",总支出!A3962)</f>
        <v/>
      </c>
      <c r="B3962" s="7" t="str">
        <f>IF(总支出!B3962="","",总支出!B3962)</f>
        <v/>
      </c>
      <c r="C3962" s="6" t="str">
        <f t="shared" si="427"/>
        <v/>
      </c>
      <c r="D3962" s="6" t="str">
        <f>IF(总支出!C3962="","",总支出!C3962)</f>
        <v/>
      </c>
      <c r="E3962" s="8" t="str">
        <f>IF(总支出!D3962="","",总支出!D3962)</f>
        <v/>
      </c>
      <c r="F3962" s="6" t="str">
        <f>IF(总支出!E3962="","",总支出!E3962)</f>
        <v/>
      </c>
      <c r="G3962" s="6" t="str">
        <f>IF(总支出!H3962="","",总支出!H3962)</f>
        <v/>
      </c>
      <c r="H3962" s="6" t="str">
        <f>IF(总支出!I3962="","自动",总支出!I3962)</f>
        <v>自动</v>
      </c>
      <c r="I3962" s="6" t="str">
        <f>IF(F3962="","",IFERROR(VLOOKUP(F3962,税费设置!$A$15:$B$27,2,FALSE),"含税不明"))</f>
        <v/>
      </c>
      <c r="J3962" s="6" t="str">
        <f t="shared" si="428"/>
        <v/>
      </c>
      <c r="K3962" s="6" t="str">
        <f>IF(AND(税费设置!$B$5="是",G3962="个人支出",J3962="应税"),"是","否")</f>
        <v>否</v>
      </c>
      <c r="L3962" s="8">
        <f t="shared" si="429"/>
        <v>0</v>
      </c>
      <c r="M3962" s="8">
        <f t="shared" si="430"/>
        <v>0</v>
      </c>
      <c r="N3962" s="8">
        <f t="shared" si="431"/>
        <v>0</v>
      </c>
      <c r="O3962" s="8">
        <f t="shared" si="432"/>
        <v>0</v>
      </c>
      <c r="P3962" s="8">
        <f>IF(K3962&lt;&gt;"是",0,IF(税费设置!$B$6="是",E3962/(1+税费设置!$B$10),E3962))</f>
        <v>0</v>
      </c>
      <c r="Q3962" s="8">
        <f>IF(K3962&lt;&gt;"是",0,P3962*税费设置!$B$8)</f>
        <v>0</v>
      </c>
      <c r="R3962" s="8">
        <f>IF(K3962&lt;&gt;"是",0,P3962*税费设置!$B$9)</f>
        <v>0</v>
      </c>
      <c r="S3962" s="8">
        <f t="shared" si="433"/>
        <v>0</v>
      </c>
    </row>
    <row r="3963" spans="1:19" ht="13.9">
      <c r="A3963" s="6" t="str">
        <f>IF(总支出!A3963="","",总支出!A3963)</f>
        <v/>
      </c>
      <c r="B3963" s="7" t="str">
        <f>IF(总支出!B3963="","",总支出!B3963)</f>
        <v/>
      </c>
      <c r="C3963" s="6" t="str">
        <f t="shared" si="427"/>
        <v/>
      </c>
      <c r="D3963" s="6" t="str">
        <f>IF(总支出!C3963="","",总支出!C3963)</f>
        <v/>
      </c>
      <c r="E3963" s="8" t="str">
        <f>IF(总支出!D3963="","",总支出!D3963)</f>
        <v/>
      </c>
      <c r="F3963" s="6" t="str">
        <f>IF(总支出!E3963="","",总支出!E3963)</f>
        <v/>
      </c>
      <c r="G3963" s="6" t="str">
        <f>IF(总支出!H3963="","",总支出!H3963)</f>
        <v/>
      </c>
      <c r="H3963" s="6" t="str">
        <f>IF(总支出!I3963="","自动",总支出!I3963)</f>
        <v>自动</v>
      </c>
      <c r="I3963" s="6" t="str">
        <f>IF(F3963="","",IFERROR(VLOOKUP(F3963,税费设置!$A$15:$B$27,2,FALSE),"含税不明"))</f>
        <v/>
      </c>
      <c r="J3963" s="6" t="str">
        <f t="shared" si="428"/>
        <v/>
      </c>
      <c r="K3963" s="6" t="str">
        <f>IF(AND(税费设置!$B$5="是",G3963="个人支出",J3963="应税"),"是","否")</f>
        <v>否</v>
      </c>
      <c r="L3963" s="8">
        <f t="shared" si="429"/>
        <v>0</v>
      </c>
      <c r="M3963" s="8">
        <f t="shared" si="430"/>
        <v>0</v>
      </c>
      <c r="N3963" s="8">
        <f t="shared" si="431"/>
        <v>0</v>
      </c>
      <c r="O3963" s="8">
        <f t="shared" si="432"/>
        <v>0</v>
      </c>
      <c r="P3963" s="8">
        <f>IF(K3963&lt;&gt;"是",0,IF(税费设置!$B$6="是",E3963/(1+税费设置!$B$10),E3963))</f>
        <v>0</v>
      </c>
      <c r="Q3963" s="8">
        <f>IF(K3963&lt;&gt;"是",0,P3963*税费设置!$B$8)</f>
        <v>0</v>
      </c>
      <c r="R3963" s="8">
        <f>IF(K3963&lt;&gt;"是",0,P3963*税费设置!$B$9)</f>
        <v>0</v>
      </c>
      <c r="S3963" s="8">
        <f t="shared" si="433"/>
        <v>0</v>
      </c>
    </row>
    <row r="3964" spans="1:19" ht="13.9">
      <c r="A3964" s="6" t="str">
        <f>IF(总支出!A3964="","",总支出!A3964)</f>
        <v/>
      </c>
      <c r="B3964" s="7" t="str">
        <f>IF(总支出!B3964="","",总支出!B3964)</f>
        <v/>
      </c>
      <c r="C3964" s="6" t="str">
        <f t="shared" si="427"/>
        <v/>
      </c>
      <c r="D3964" s="6" t="str">
        <f>IF(总支出!C3964="","",总支出!C3964)</f>
        <v/>
      </c>
      <c r="E3964" s="8" t="str">
        <f>IF(总支出!D3964="","",总支出!D3964)</f>
        <v/>
      </c>
      <c r="F3964" s="6" t="str">
        <f>IF(总支出!E3964="","",总支出!E3964)</f>
        <v/>
      </c>
      <c r="G3964" s="6" t="str">
        <f>IF(总支出!H3964="","",总支出!H3964)</f>
        <v/>
      </c>
      <c r="H3964" s="6" t="str">
        <f>IF(总支出!I3964="","自动",总支出!I3964)</f>
        <v>自动</v>
      </c>
      <c r="I3964" s="6" t="str">
        <f>IF(F3964="","",IFERROR(VLOOKUP(F3964,税费设置!$A$15:$B$27,2,FALSE),"含税不明"))</f>
        <v/>
      </c>
      <c r="J3964" s="6" t="str">
        <f t="shared" si="428"/>
        <v/>
      </c>
      <c r="K3964" s="6" t="str">
        <f>IF(AND(税费设置!$B$5="是",G3964="个人支出",J3964="应税"),"是","否")</f>
        <v>否</v>
      </c>
      <c r="L3964" s="8">
        <f t="shared" si="429"/>
        <v>0</v>
      </c>
      <c r="M3964" s="8">
        <f t="shared" si="430"/>
        <v>0</v>
      </c>
      <c r="N3964" s="8">
        <f t="shared" si="431"/>
        <v>0</v>
      </c>
      <c r="O3964" s="8">
        <f t="shared" si="432"/>
        <v>0</v>
      </c>
      <c r="P3964" s="8">
        <f>IF(K3964&lt;&gt;"是",0,IF(税费设置!$B$6="是",E3964/(1+税费设置!$B$10),E3964))</f>
        <v>0</v>
      </c>
      <c r="Q3964" s="8">
        <f>IF(K3964&lt;&gt;"是",0,P3964*税费设置!$B$8)</f>
        <v>0</v>
      </c>
      <c r="R3964" s="8">
        <f>IF(K3964&lt;&gt;"是",0,P3964*税费设置!$B$9)</f>
        <v>0</v>
      </c>
      <c r="S3964" s="8">
        <f t="shared" si="433"/>
        <v>0</v>
      </c>
    </row>
    <row r="3965" spans="1:19" ht="13.9">
      <c r="A3965" s="6" t="str">
        <f>IF(总支出!A3965="","",总支出!A3965)</f>
        <v/>
      </c>
      <c r="B3965" s="7" t="str">
        <f>IF(总支出!B3965="","",总支出!B3965)</f>
        <v/>
      </c>
      <c r="C3965" s="6" t="str">
        <f t="shared" si="427"/>
        <v/>
      </c>
      <c r="D3965" s="6" t="str">
        <f>IF(总支出!C3965="","",总支出!C3965)</f>
        <v/>
      </c>
      <c r="E3965" s="8" t="str">
        <f>IF(总支出!D3965="","",总支出!D3965)</f>
        <v/>
      </c>
      <c r="F3965" s="6" t="str">
        <f>IF(总支出!E3965="","",总支出!E3965)</f>
        <v/>
      </c>
      <c r="G3965" s="6" t="str">
        <f>IF(总支出!H3965="","",总支出!H3965)</f>
        <v/>
      </c>
      <c r="H3965" s="6" t="str">
        <f>IF(总支出!I3965="","自动",总支出!I3965)</f>
        <v>自动</v>
      </c>
      <c r="I3965" s="6" t="str">
        <f>IF(F3965="","",IFERROR(VLOOKUP(F3965,税费设置!$A$15:$B$27,2,FALSE),"含税不明"))</f>
        <v/>
      </c>
      <c r="J3965" s="6" t="str">
        <f t="shared" si="428"/>
        <v/>
      </c>
      <c r="K3965" s="6" t="str">
        <f>IF(AND(税费设置!$B$5="是",G3965="个人支出",J3965="应税"),"是","否")</f>
        <v>否</v>
      </c>
      <c r="L3965" s="8">
        <f t="shared" si="429"/>
        <v>0</v>
      </c>
      <c r="M3965" s="8">
        <f t="shared" si="430"/>
        <v>0</v>
      </c>
      <c r="N3965" s="8">
        <f t="shared" si="431"/>
        <v>0</v>
      </c>
      <c r="O3965" s="8">
        <f t="shared" si="432"/>
        <v>0</v>
      </c>
      <c r="P3965" s="8">
        <f>IF(K3965&lt;&gt;"是",0,IF(税费设置!$B$6="是",E3965/(1+税费设置!$B$10),E3965))</f>
        <v>0</v>
      </c>
      <c r="Q3965" s="8">
        <f>IF(K3965&lt;&gt;"是",0,P3965*税费设置!$B$8)</f>
        <v>0</v>
      </c>
      <c r="R3965" s="8">
        <f>IF(K3965&lt;&gt;"是",0,P3965*税费设置!$B$9)</f>
        <v>0</v>
      </c>
      <c r="S3965" s="8">
        <f t="shared" si="433"/>
        <v>0</v>
      </c>
    </row>
    <row r="3966" spans="1:19" ht="13.9">
      <c r="A3966" s="6" t="str">
        <f>IF(总支出!A3966="","",总支出!A3966)</f>
        <v/>
      </c>
      <c r="B3966" s="7" t="str">
        <f>IF(总支出!B3966="","",总支出!B3966)</f>
        <v/>
      </c>
      <c r="C3966" s="6" t="str">
        <f t="shared" si="427"/>
        <v/>
      </c>
      <c r="D3966" s="6" t="str">
        <f>IF(总支出!C3966="","",总支出!C3966)</f>
        <v/>
      </c>
      <c r="E3966" s="8" t="str">
        <f>IF(总支出!D3966="","",总支出!D3966)</f>
        <v/>
      </c>
      <c r="F3966" s="6" t="str">
        <f>IF(总支出!E3966="","",总支出!E3966)</f>
        <v/>
      </c>
      <c r="G3966" s="6" t="str">
        <f>IF(总支出!H3966="","",总支出!H3966)</f>
        <v/>
      </c>
      <c r="H3966" s="6" t="str">
        <f>IF(总支出!I3966="","自动",总支出!I3966)</f>
        <v>自动</v>
      </c>
      <c r="I3966" s="6" t="str">
        <f>IF(F3966="","",IFERROR(VLOOKUP(F3966,税费设置!$A$15:$B$27,2,FALSE),"含税不明"))</f>
        <v/>
      </c>
      <c r="J3966" s="6" t="str">
        <f t="shared" si="428"/>
        <v/>
      </c>
      <c r="K3966" s="6" t="str">
        <f>IF(AND(税费设置!$B$5="是",G3966="个人支出",J3966="应税"),"是","否")</f>
        <v>否</v>
      </c>
      <c r="L3966" s="8">
        <f t="shared" si="429"/>
        <v>0</v>
      </c>
      <c r="M3966" s="8">
        <f t="shared" si="430"/>
        <v>0</v>
      </c>
      <c r="N3966" s="8">
        <f t="shared" si="431"/>
        <v>0</v>
      </c>
      <c r="O3966" s="8">
        <f t="shared" si="432"/>
        <v>0</v>
      </c>
      <c r="P3966" s="8">
        <f>IF(K3966&lt;&gt;"是",0,IF(税费设置!$B$6="是",E3966/(1+税费设置!$B$10),E3966))</f>
        <v>0</v>
      </c>
      <c r="Q3966" s="8">
        <f>IF(K3966&lt;&gt;"是",0,P3966*税费设置!$B$8)</f>
        <v>0</v>
      </c>
      <c r="R3966" s="8">
        <f>IF(K3966&lt;&gt;"是",0,P3966*税费设置!$B$9)</f>
        <v>0</v>
      </c>
      <c r="S3966" s="8">
        <f t="shared" si="433"/>
        <v>0</v>
      </c>
    </row>
    <row r="3967" spans="1:19" ht="13.9">
      <c r="A3967" s="6" t="str">
        <f>IF(总支出!A3967="","",总支出!A3967)</f>
        <v/>
      </c>
      <c r="B3967" s="7" t="str">
        <f>IF(总支出!B3967="","",总支出!B3967)</f>
        <v/>
      </c>
      <c r="C3967" s="6" t="str">
        <f t="shared" si="427"/>
        <v/>
      </c>
      <c r="D3967" s="6" t="str">
        <f>IF(总支出!C3967="","",总支出!C3967)</f>
        <v/>
      </c>
      <c r="E3967" s="8" t="str">
        <f>IF(总支出!D3967="","",总支出!D3967)</f>
        <v/>
      </c>
      <c r="F3967" s="6" t="str">
        <f>IF(总支出!E3967="","",总支出!E3967)</f>
        <v/>
      </c>
      <c r="G3967" s="6" t="str">
        <f>IF(总支出!H3967="","",总支出!H3967)</f>
        <v/>
      </c>
      <c r="H3967" s="6" t="str">
        <f>IF(总支出!I3967="","自动",总支出!I3967)</f>
        <v>自动</v>
      </c>
      <c r="I3967" s="6" t="str">
        <f>IF(F3967="","",IFERROR(VLOOKUP(F3967,税费设置!$A$15:$B$27,2,FALSE),"含税不明"))</f>
        <v/>
      </c>
      <c r="J3967" s="6" t="str">
        <f t="shared" si="428"/>
        <v/>
      </c>
      <c r="K3967" s="6" t="str">
        <f>IF(AND(税费设置!$B$5="是",G3967="个人支出",J3967="应税"),"是","否")</f>
        <v>否</v>
      </c>
      <c r="L3967" s="8">
        <f t="shared" si="429"/>
        <v>0</v>
      </c>
      <c r="M3967" s="8">
        <f t="shared" si="430"/>
        <v>0</v>
      </c>
      <c r="N3967" s="8">
        <f t="shared" si="431"/>
        <v>0</v>
      </c>
      <c r="O3967" s="8">
        <f t="shared" si="432"/>
        <v>0</v>
      </c>
      <c r="P3967" s="8">
        <f>IF(K3967&lt;&gt;"是",0,IF(税费设置!$B$6="是",E3967/(1+税费设置!$B$10),E3967))</f>
        <v>0</v>
      </c>
      <c r="Q3967" s="8">
        <f>IF(K3967&lt;&gt;"是",0,P3967*税费设置!$B$8)</f>
        <v>0</v>
      </c>
      <c r="R3967" s="8">
        <f>IF(K3967&lt;&gt;"是",0,P3967*税费设置!$B$9)</f>
        <v>0</v>
      </c>
      <c r="S3967" s="8">
        <f t="shared" si="433"/>
        <v>0</v>
      </c>
    </row>
    <row r="3968" spans="1:19" ht="13.9">
      <c r="A3968" s="6" t="str">
        <f>IF(总支出!A3968="","",总支出!A3968)</f>
        <v/>
      </c>
      <c r="B3968" s="7" t="str">
        <f>IF(总支出!B3968="","",总支出!B3968)</f>
        <v/>
      </c>
      <c r="C3968" s="6" t="str">
        <f t="shared" si="427"/>
        <v/>
      </c>
      <c r="D3968" s="6" t="str">
        <f>IF(总支出!C3968="","",总支出!C3968)</f>
        <v/>
      </c>
      <c r="E3968" s="8" t="str">
        <f>IF(总支出!D3968="","",总支出!D3968)</f>
        <v/>
      </c>
      <c r="F3968" s="6" t="str">
        <f>IF(总支出!E3968="","",总支出!E3968)</f>
        <v/>
      </c>
      <c r="G3968" s="6" t="str">
        <f>IF(总支出!H3968="","",总支出!H3968)</f>
        <v/>
      </c>
      <c r="H3968" s="6" t="str">
        <f>IF(总支出!I3968="","自动",总支出!I3968)</f>
        <v>自动</v>
      </c>
      <c r="I3968" s="6" t="str">
        <f>IF(F3968="","",IFERROR(VLOOKUP(F3968,税费设置!$A$15:$B$27,2,FALSE),"含税不明"))</f>
        <v/>
      </c>
      <c r="J3968" s="6" t="str">
        <f t="shared" si="428"/>
        <v/>
      </c>
      <c r="K3968" s="6" t="str">
        <f>IF(AND(税费设置!$B$5="是",G3968="个人支出",J3968="应税"),"是","否")</f>
        <v>否</v>
      </c>
      <c r="L3968" s="8">
        <f t="shared" si="429"/>
        <v>0</v>
      </c>
      <c r="M3968" s="8">
        <f t="shared" si="430"/>
        <v>0</v>
      </c>
      <c r="N3968" s="8">
        <f t="shared" si="431"/>
        <v>0</v>
      </c>
      <c r="O3968" s="8">
        <f t="shared" si="432"/>
        <v>0</v>
      </c>
      <c r="P3968" s="8">
        <f>IF(K3968&lt;&gt;"是",0,IF(税费设置!$B$6="是",E3968/(1+税费设置!$B$10),E3968))</f>
        <v>0</v>
      </c>
      <c r="Q3968" s="8">
        <f>IF(K3968&lt;&gt;"是",0,P3968*税费设置!$B$8)</f>
        <v>0</v>
      </c>
      <c r="R3968" s="8">
        <f>IF(K3968&lt;&gt;"是",0,P3968*税费设置!$B$9)</f>
        <v>0</v>
      </c>
      <c r="S3968" s="8">
        <f t="shared" si="433"/>
        <v>0</v>
      </c>
    </row>
    <row r="3969" spans="1:19" ht="13.9">
      <c r="A3969" s="6" t="str">
        <f>IF(总支出!A3969="","",总支出!A3969)</f>
        <v/>
      </c>
      <c r="B3969" s="7" t="str">
        <f>IF(总支出!B3969="","",总支出!B3969)</f>
        <v/>
      </c>
      <c r="C3969" s="6" t="str">
        <f t="shared" si="427"/>
        <v/>
      </c>
      <c r="D3969" s="6" t="str">
        <f>IF(总支出!C3969="","",总支出!C3969)</f>
        <v/>
      </c>
      <c r="E3969" s="8" t="str">
        <f>IF(总支出!D3969="","",总支出!D3969)</f>
        <v/>
      </c>
      <c r="F3969" s="6" t="str">
        <f>IF(总支出!E3969="","",总支出!E3969)</f>
        <v/>
      </c>
      <c r="G3969" s="6" t="str">
        <f>IF(总支出!H3969="","",总支出!H3969)</f>
        <v/>
      </c>
      <c r="H3969" s="6" t="str">
        <f>IF(总支出!I3969="","自动",总支出!I3969)</f>
        <v>自动</v>
      </c>
      <c r="I3969" s="6" t="str">
        <f>IF(F3969="","",IFERROR(VLOOKUP(F3969,税费设置!$A$15:$B$27,2,FALSE),"含税不明"))</f>
        <v/>
      </c>
      <c r="J3969" s="6" t="str">
        <f t="shared" si="428"/>
        <v/>
      </c>
      <c r="K3969" s="6" t="str">
        <f>IF(AND(税费设置!$B$5="是",G3969="个人支出",J3969="应税"),"是","否")</f>
        <v>否</v>
      </c>
      <c r="L3969" s="8">
        <f t="shared" si="429"/>
        <v>0</v>
      </c>
      <c r="M3969" s="8">
        <f t="shared" si="430"/>
        <v>0</v>
      </c>
      <c r="N3969" s="8">
        <f t="shared" si="431"/>
        <v>0</v>
      </c>
      <c r="O3969" s="8">
        <f t="shared" si="432"/>
        <v>0</v>
      </c>
      <c r="P3969" s="8">
        <f>IF(K3969&lt;&gt;"是",0,IF(税费设置!$B$6="是",E3969/(1+税费设置!$B$10),E3969))</f>
        <v>0</v>
      </c>
      <c r="Q3969" s="8">
        <f>IF(K3969&lt;&gt;"是",0,P3969*税费设置!$B$8)</f>
        <v>0</v>
      </c>
      <c r="R3969" s="8">
        <f>IF(K3969&lt;&gt;"是",0,P3969*税费设置!$B$9)</f>
        <v>0</v>
      </c>
      <c r="S3969" s="8">
        <f t="shared" si="433"/>
        <v>0</v>
      </c>
    </row>
    <row r="3970" spans="1:19" ht="13.9">
      <c r="A3970" s="6" t="str">
        <f>IF(总支出!A3970="","",总支出!A3970)</f>
        <v/>
      </c>
      <c r="B3970" s="7" t="str">
        <f>IF(总支出!B3970="","",总支出!B3970)</f>
        <v/>
      </c>
      <c r="C3970" s="6" t="str">
        <f t="shared" si="427"/>
        <v/>
      </c>
      <c r="D3970" s="6" t="str">
        <f>IF(总支出!C3970="","",总支出!C3970)</f>
        <v/>
      </c>
      <c r="E3970" s="8" t="str">
        <f>IF(总支出!D3970="","",总支出!D3970)</f>
        <v/>
      </c>
      <c r="F3970" s="6" t="str">
        <f>IF(总支出!E3970="","",总支出!E3970)</f>
        <v/>
      </c>
      <c r="G3970" s="6" t="str">
        <f>IF(总支出!H3970="","",总支出!H3970)</f>
        <v/>
      </c>
      <c r="H3970" s="6" t="str">
        <f>IF(总支出!I3970="","自动",总支出!I3970)</f>
        <v>自动</v>
      </c>
      <c r="I3970" s="6" t="str">
        <f>IF(F3970="","",IFERROR(VLOOKUP(F3970,税费设置!$A$15:$B$27,2,FALSE),"含税不明"))</f>
        <v/>
      </c>
      <c r="J3970" s="6" t="str">
        <f t="shared" si="428"/>
        <v/>
      </c>
      <c r="K3970" s="6" t="str">
        <f>IF(AND(税费设置!$B$5="是",G3970="个人支出",J3970="应税"),"是","否")</f>
        <v>否</v>
      </c>
      <c r="L3970" s="8">
        <f t="shared" si="429"/>
        <v>0</v>
      </c>
      <c r="M3970" s="8">
        <f t="shared" si="430"/>
        <v>0</v>
      </c>
      <c r="N3970" s="8">
        <f t="shared" si="431"/>
        <v>0</v>
      </c>
      <c r="O3970" s="8">
        <f t="shared" si="432"/>
        <v>0</v>
      </c>
      <c r="P3970" s="8">
        <f>IF(K3970&lt;&gt;"是",0,IF(税费设置!$B$6="是",E3970/(1+税费设置!$B$10),E3970))</f>
        <v>0</v>
      </c>
      <c r="Q3970" s="8">
        <f>IF(K3970&lt;&gt;"是",0,P3970*税费设置!$B$8)</f>
        <v>0</v>
      </c>
      <c r="R3970" s="8">
        <f>IF(K3970&lt;&gt;"是",0,P3970*税费设置!$B$9)</f>
        <v>0</v>
      </c>
      <c r="S3970" s="8">
        <f t="shared" si="433"/>
        <v>0</v>
      </c>
    </row>
    <row r="3971" spans="1:19" ht="13.9">
      <c r="A3971" s="6" t="str">
        <f>IF(总支出!A3971="","",总支出!A3971)</f>
        <v/>
      </c>
      <c r="B3971" s="7" t="str">
        <f>IF(总支出!B3971="","",总支出!B3971)</f>
        <v/>
      </c>
      <c r="C3971" s="6" t="str">
        <f t="shared" si="427"/>
        <v/>
      </c>
      <c r="D3971" s="6" t="str">
        <f>IF(总支出!C3971="","",总支出!C3971)</f>
        <v/>
      </c>
      <c r="E3971" s="8" t="str">
        <f>IF(总支出!D3971="","",总支出!D3971)</f>
        <v/>
      </c>
      <c r="F3971" s="6" t="str">
        <f>IF(总支出!E3971="","",总支出!E3971)</f>
        <v/>
      </c>
      <c r="G3971" s="6" t="str">
        <f>IF(总支出!H3971="","",总支出!H3971)</f>
        <v/>
      </c>
      <c r="H3971" s="6" t="str">
        <f>IF(总支出!I3971="","自动",总支出!I3971)</f>
        <v>自动</v>
      </c>
      <c r="I3971" s="6" t="str">
        <f>IF(F3971="","",IFERROR(VLOOKUP(F3971,税费设置!$A$15:$B$27,2,FALSE),"含税不明"))</f>
        <v/>
      </c>
      <c r="J3971" s="6" t="str">
        <f t="shared" si="428"/>
        <v/>
      </c>
      <c r="K3971" s="6" t="str">
        <f>IF(AND(税费设置!$B$5="是",G3971="个人支出",J3971="应税"),"是","否")</f>
        <v>否</v>
      </c>
      <c r="L3971" s="8">
        <f t="shared" si="429"/>
        <v>0</v>
      </c>
      <c r="M3971" s="8">
        <f t="shared" si="430"/>
        <v>0</v>
      </c>
      <c r="N3971" s="8">
        <f t="shared" si="431"/>
        <v>0</v>
      </c>
      <c r="O3971" s="8">
        <f t="shared" si="432"/>
        <v>0</v>
      </c>
      <c r="P3971" s="8">
        <f>IF(K3971&lt;&gt;"是",0,IF(税费设置!$B$6="是",E3971/(1+税费设置!$B$10),E3971))</f>
        <v>0</v>
      </c>
      <c r="Q3971" s="8">
        <f>IF(K3971&lt;&gt;"是",0,P3971*税费设置!$B$8)</f>
        <v>0</v>
      </c>
      <c r="R3971" s="8">
        <f>IF(K3971&lt;&gt;"是",0,P3971*税费设置!$B$9)</f>
        <v>0</v>
      </c>
      <c r="S3971" s="8">
        <f t="shared" si="433"/>
        <v>0</v>
      </c>
    </row>
    <row r="3972" spans="1:19" ht="13.9">
      <c r="A3972" s="6" t="str">
        <f>IF(总支出!A3972="","",总支出!A3972)</f>
        <v/>
      </c>
      <c r="B3972" s="7" t="str">
        <f>IF(总支出!B3972="","",总支出!B3972)</f>
        <v/>
      </c>
      <c r="C3972" s="6" t="str">
        <f t="shared" ref="C3972:C4035" si="434">IF(B3972="","",TEXT(B3972,"yyyy-mm"))</f>
        <v/>
      </c>
      <c r="D3972" s="6" t="str">
        <f>IF(总支出!C3972="","",总支出!C3972)</f>
        <v/>
      </c>
      <c r="E3972" s="8" t="str">
        <f>IF(总支出!D3972="","",总支出!D3972)</f>
        <v/>
      </c>
      <c r="F3972" s="6" t="str">
        <f>IF(总支出!E3972="","",总支出!E3972)</f>
        <v/>
      </c>
      <c r="G3972" s="6" t="str">
        <f>IF(总支出!H3972="","",总支出!H3972)</f>
        <v/>
      </c>
      <c r="H3972" s="6" t="str">
        <f>IF(总支出!I3972="","自动",总支出!I3972)</f>
        <v>自动</v>
      </c>
      <c r="I3972" s="6" t="str">
        <f>IF(F3972="","",IFERROR(VLOOKUP(F3972,税费设置!$A$15:$B$27,2,FALSE),"含税不明"))</f>
        <v/>
      </c>
      <c r="J3972" s="6" t="str">
        <f t="shared" ref="J3972:J4035" si="435">IF(D3972="","",IF(H3972="自动",I3972,H3972))</f>
        <v/>
      </c>
      <c r="K3972" s="6" t="str">
        <f>IF(AND(税费设置!$B$5="是",G3972="个人支出",J3972="应税"),"是","否")</f>
        <v>否</v>
      </c>
      <c r="L3972" s="8">
        <f t="shared" ref="L3972:L4035" si="436">IF(K3972="是",E3972,0)</f>
        <v>0</v>
      </c>
      <c r="M3972" s="8">
        <f t="shared" ref="M3972:M4035" si="437">IF(AND(G3972="个人支出",J3972="零税率"),E3972,0)</f>
        <v>0</v>
      </c>
      <c r="N3972" s="8">
        <f t="shared" ref="N3972:N4035" si="438">IF(AND(G3972="个人支出",J3972="免税"),E3972,0)</f>
        <v>0</v>
      </c>
      <c r="O3972" s="8">
        <f t="shared" ref="O3972:O4035" si="439">IF(AND(G3972="个人支出",OR(J3972="含税不明",J3972="不适用")),E3972,0)</f>
        <v>0</v>
      </c>
      <c r="P3972" s="8">
        <f>IF(K3972&lt;&gt;"是",0,IF(税费设置!$B$6="是",E3972/(1+税费设置!$B$10),E3972))</f>
        <v>0</v>
      </c>
      <c r="Q3972" s="8">
        <f>IF(K3972&lt;&gt;"是",0,P3972*税费设置!$B$8)</f>
        <v>0</v>
      </c>
      <c r="R3972" s="8">
        <f>IF(K3972&lt;&gt;"是",0,P3972*税费设置!$B$9)</f>
        <v>0</v>
      </c>
      <c r="S3972" s="8">
        <f t="shared" ref="S3972:S4035" si="440">Q3972+R3972</f>
        <v>0</v>
      </c>
    </row>
    <row r="3973" spans="1:19" ht="13.9">
      <c r="A3973" s="6" t="str">
        <f>IF(总支出!A3973="","",总支出!A3973)</f>
        <v/>
      </c>
      <c r="B3973" s="7" t="str">
        <f>IF(总支出!B3973="","",总支出!B3973)</f>
        <v/>
      </c>
      <c r="C3973" s="6" t="str">
        <f t="shared" si="434"/>
        <v/>
      </c>
      <c r="D3973" s="6" t="str">
        <f>IF(总支出!C3973="","",总支出!C3973)</f>
        <v/>
      </c>
      <c r="E3973" s="8" t="str">
        <f>IF(总支出!D3973="","",总支出!D3973)</f>
        <v/>
      </c>
      <c r="F3973" s="6" t="str">
        <f>IF(总支出!E3973="","",总支出!E3973)</f>
        <v/>
      </c>
      <c r="G3973" s="6" t="str">
        <f>IF(总支出!H3973="","",总支出!H3973)</f>
        <v/>
      </c>
      <c r="H3973" s="6" t="str">
        <f>IF(总支出!I3973="","自动",总支出!I3973)</f>
        <v>自动</v>
      </c>
      <c r="I3973" s="6" t="str">
        <f>IF(F3973="","",IFERROR(VLOOKUP(F3973,税费设置!$A$15:$B$27,2,FALSE),"含税不明"))</f>
        <v/>
      </c>
      <c r="J3973" s="6" t="str">
        <f t="shared" si="435"/>
        <v/>
      </c>
      <c r="K3973" s="6" t="str">
        <f>IF(AND(税费设置!$B$5="是",G3973="个人支出",J3973="应税"),"是","否")</f>
        <v>否</v>
      </c>
      <c r="L3973" s="8">
        <f t="shared" si="436"/>
        <v>0</v>
      </c>
      <c r="M3973" s="8">
        <f t="shared" si="437"/>
        <v>0</v>
      </c>
      <c r="N3973" s="8">
        <f t="shared" si="438"/>
        <v>0</v>
      </c>
      <c r="O3973" s="8">
        <f t="shared" si="439"/>
        <v>0</v>
      </c>
      <c r="P3973" s="8">
        <f>IF(K3973&lt;&gt;"是",0,IF(税费设置!$B$6="是",E3973/(1+税费设置!$B$10),E3973))</f>
        <v>0</v>
      </c>
      <c r="Q3973" s="8">
        <f>IF(K3973&lt;&gt;"是",0,P3973*税费设置!$B$8)</f>
        <v>0</v>
      </c>
      <c r="R3973" s="8">
        <f>IF(K3973&lt;&gt;"是",0,P3973*税费设置!$B$9)</f>
        <v>0</v>
      </c>
      <c r="S3973" s="8">
        <f t="shared" si="440"/>
        <v>0</v>
      </c>
    </row>
    <row r="3974" spans="1:19" ht="13.9">
      <c r="A3974" s="6" t="str">
        <f>IF(总支出!A3974="","",总支出!A3974)</f>
        <v/>
      </c>
      <c r="B3974" s="7" t="str">
        <f>IF(总支出!B3974="","",总支出!B3974)</f>
        <v/>
      </c>
      <c r="C3974" s="6" t="str">
        <f t="shared" si="434"/>
        <v/>
      </c>
      <c r="D3974" s="6" t="str">
        <f>IF(总支出!C3974="","",总支出!C3974)</f>
        <v/>
      </c>
      <c r="E3974" s="8" t="str">
        <f>IF(总支出!D3974="","",总支出!D3974)</f>
        <v/>
      </c>
      <c r="F3974" s="6" t="str">
        <f>IF(总支出!E3974="","",总支出!E3974)</f>
        <v/>
      </c>
      <c r="G3974" s="6" t="str">
        <f>IF(总支出!H3974="","",总支出!H3974)</f>
        <v/>
      </c>
      <c r="H3974" s="6" t="str">
        <f>IF(总支出!I3974="","自动",总支出!I3974)</f>
        <v>自动</v>
      </c>
      <c r="I3974" s="6" t="str">
        <f>IF(F3974="","",IFERROR(VLOOKUP(F3974,税费设置!$A$15:$B$27,2,FALSE),"含税不明"))</f>
        <v/>
      </c>
      <c r="J3974" s="6" t="str">
        <f t="shared" si="435"/>
        <v/>
      </c>
      <c r="K3974" s="6" t="str">
        <f>IF(AND(税费设置!$B$5="是",G3974="个人支出",J3974="应税"),"是","否")</f>
        <v>否</v>
      </c>
      <c r="L3974" s="8">
        <f t="shared" si="436"/>
        <v>0</v>
      </c>
      <c r="M3974" s="8">
        <f t="shared" si="437"/>
        <v>0</v>
      </c>
      <c r="N3974" s="8">
        <f t="shared" si="438"/>
        <v>0</v>
      </c>
      <c r="O3974" s="8">
        <f t="shared" si="439"/>
        <v>0</v>
      </c>
      <c r="P3974" s="8">
        <f>IF(K3974&lt;&gt;"是",0,IF(税费设置!$B$6="是",E3974/(1+税费设置!$B$10),E3974))</f>
        <v>0</v>
      </c>
      <c r="Q3974" s="8">
        <f>IF(K3974&lt;&gt;"是",0,P3974*税费设置!$B$8)</f>
        <v>0</v>
      </c>
      <c r="R3974" s="8">
        <f>IF(K3974&lt;&gt;"是",0,P3974*税费设置!$B$9)</f>
        <v>0</v>
      </c>
      <c r="S3974" s="8">
        <f t="shared" si="440"/>
        <v>0</v>
      </c>
    </row>
    <row r="3975" spans="1:19" ht="13.9">
      <c r="A3975" s="6" t="str">
        <f>IF(总支出!A3975="","",总支出!A3975)</f>
        <v/>
      </c>
      <c r="B3975" s="7" t="str">
        <f>IF(总支出!B3975="","",总支出!B3975)</f>
        <v/>
      </c>
      <c r="C3975" s="6" t="str">
        <f t="shared" si="434"/>
        <v/>
      </c>
      <c r="D3975" s="6" t="str">
        <f>IF(总支出!C3975="","",总支出!C3975)</f>
        <v/>
      </c>
      <c r="E3975" s="8" t="str">
        <f>IF(总支出!D3975="","",总支出!D3975)</f>
        <v/>
      </c>
      <c r="F3975" s="6" t="str">
        <f>IF(总支出!E3975="","",总支出!E3975)</f>
        <v/>
      </c>
      <c r="G3975" s="6" t="str">
        <f>IF(总支出!H3975="","",总支出!H3975)</f>
        <v/>
      </c>
      <c r="H3975" s="6" t="str">
        <f>IF(总支出!I3975="","自动",总支出!I3975)</f>
        <v>自动</v>
      </c>
      <c r="I3975" s="6" t="str">
        <f>IF(F3975="","",IFERROR(VLOOKUP(F3975,税费设置!$A$15:$B$27,2,FALSE),"含税不明"))</f>
        <v/>
      </c>
      <c r="J3975" s="6" t="str">
        <f t="shared" si="435"/>
        <v/>
      </c>
      <c r="K3975" s="6" t="str">
        <f>IF(AND(税费设置!$B$5="是",G3975="个人支出",J3975="应税"),"是","否")</f>
        <v>否</v>
      </c>
      <c r="L3975" s="8">
        <f t="shared" si="436"/>
        <v>0</v>
      </c>
      <c r="M3975" s="8">
        <f t="shared" si="437"/>
        <v>0</v>
      </c>
      <c r="N3975" s="8">
        <f t="shared" si="438"/>
        <v>0</v>
      </c>
      <c r="O3975" s="8">
        <f t="shared" si="439"/>
        <v>0</v>
      </c>
      <c r="P3975" s="8">
        <f>IF(K3975&lt;&gt;"是",0,IF(税费设置!$B$6="是",E3975/(1+税费设置!$B$10),E3975))</f>
        <v>0</v>
      </c>
      <c r="Q3975" s="8">
        <f>IF(K3975&lt;&gt;"是",0,P3975*税费设置!$B$8)</f>
        <v>0</v>
      </c>
      <c r="R3975" s="8">
        <f>IF(K3975&lt;&gt;"是",0,P3975*税费设置!$B$9)</f>
        <v>0</v>
      </c>
      <c r="S3975" s="8">
        <f t="shared" si="440"/>
        <v>0</v>
      </c>
    </row>
    <row r="3976" spans="1:19" ht="13.9">
      <c r="A3976" s="6" t="str">
        <f>IF(总支出!A3976="","",总支出!A3976)</f>
        <v/>
      </c>
      <c r="B3976" s="7" t="str">
        <f>IF(总支出!B3976="","",总支出!B3976)</f>
        <v/>
      </c>
      <c r="C3976" s="6" t="str">
        <f t="shared" si="434"/>
        <v/>
      </c>
      <c r="D3976" s="6" t="str">
        <f>IF(总支出!C3976="","",总支出!C3976)</f>
        <v/>
      </c>
      <c r="E3976" s="8" t="str">
        <f>IF(总支出!D3976="","",总支出!D3976)</f>
        <v/>
      </c>
      <c r="F3976" s="6" t="str">
        <f>IF(总支出!E3976="","",总支出!E3976)</f>
        <v/>
      </c>
      <c r="G3976" s="6" t="str">
        <f>IF(总支出!H3976="","",总支出!H3976)</f>
        <v/>
      </c>
      <c r="H3976" s="6" t="str">
        <f>IF(总支出!I3976="","自动",总支出!I3976)</f>
        <v>自动</v>
      </c>
      <c r="I3976" s="6" t="str">
        <f>IF(F3976="","",IFERROR(VLOOKUP(F3976,税费设置!$A$15:$B$27,2,FALSE),"含税不明"))</f>
        <v/>
      </c>
      <c r="J3976" s="6" t="str">
        <f t="shared" si="435"/>
        <v/>
      </c>
      <c r="K3976" s="6" t="str">
        <f>IF(AND(税费设置!$B$5="是",G3976="个人支出",J3976="应税"),"是","否")</f>
        <v>否</v>
      </c>
      <c r="L3976" s="8">
        <f t="shared" si="436"/>
        <v>0</v>
      </c>
      <c r="M3976" s="8">
        <f t="shared" si="437"/>
        <v>0</v>
      </c>
      <c r="N3976" s="8">
        <f t="shared" si="438"/>
        <v>0</v>
      </c>
      <c r="O3976" s="8">
        <f t="shared" si="439"/>
        <v>0</v>
      </c>
      <c r="P3976" s="8">
        <f>IF(K3976&lt;&gt;"是",0,IF(税费设置!$B$6="是",E3976/(1+税费设置!$B$10),E3976))</f>
        <v>0</v>
      </c>
      <c r="Q3976" s="8">
        <f>IF(K3976&lt;&gt;"是",0,P3976*税费设置!$B$8)</f>
        <v>0</v>
      </c>
      <c r="R3976" s="8">
        <f>IF(K3976&lt;&gt;"是",0,P3976*税费设置!$B$9)</f>
        <v>0</v>
      </c>
      <c r="S3976" s="8">
        <f t="shared" si="440"/>
        <v>0</v>
      </c>
    </row>
    <row r="3977" spans="1:19" ht="13.9">
      <c r="A3977" s="6" t="str">
        <f>IF(总支出!A3977="","",总支出!A3977)</f>
        <v/>
      </c>
      <c r="B3977" s="7" t="str">
        <f>IF(总支出!B3977="","",总支出!B3977)</f>
        <v/>
      </c>
      <c r="C3977" s="6" t="str">
        <f t="shared" si="434"/>
        <v/>
      </c>
      <c r="D3977" s="6" t="str">
        <f>IF(总支出!C3977="","",总支出!C3977)</f>
        <v/>
      </c>
      <c r="E3977" s="8" t="str">
        <f>IF(总支出!D3977="","",总支出!D3977)</f>
        <v/>
      </c>
      <c r="F3977" s="6" t="str">
        <f>IF(总支出!E3977="","",总支出!E3977)</f>
        <v/>
      </c>
      <c r="G3977" s="6" t="str">
        <f>IF(总支出!H3977="","",总支出!H3977)</f>
        <v/>
      </c>
      <c r="H3977" s="6" t="str">
        <f>IF(总支出!I3977="","自动",总支出!I3977)</f>
        <v>自动</v>
      </c>
      <c r="I3977" s="6" t="str">
        <f>IF(F3977="","",IFERROR(VLOOKUP(F3977,税费设置!$A$15:$B$27,2,FALSE),"含税不明"))</f>
        <v/>
      </c>
      <c r="J3977" s="6" t="str">
        <f t="shared" si="435"/>
        <v/>
      </c>
      <c r="K3977" s="6" t="str">
        <f>IF(AND(税费设置!$B$5="是",G3977="个人支出",J3977="应税"),"是","否")</f>
        <v>否</v>
      </c>
      <c r="L3977" s="8">
        <f t="shared" si="436"/>
        <v>0</v>
      </c>
      <c r="M3977" s="8">
        <f t="shared" si="437"/>
        <v>0</v>
      </c>
      <c r="N3977" s="8">
        <f t="shared" si="438"/>
        <v>0</v>
      </c>
      <c r="O3977" s="8">
        <f t="shared" si="439"/>
        <v>0</v>
      </c>
      <c r="P3977" s="8">
        <f>IF(K3977&lt;&gt;"是",0,IF(税费设置!$B$6="是",E3977/(1+税费设置!$B$10),E3977))</f>
        <v>0</v>
      </c>
      <c r="Q3977" s="8">
        <f>IF(K3977&lt;&gt;"是",0,P3977*税费设置!$B$8)</f>
        <v>0</v>
      </c>
      <c r="R3977" s="8">
        <f>IF(K3977&lt;&gt;"是",0,P3977*税费设置!$B$9)</f>
        <v>0</v>
      </c>
      <c r="S3977" s="8">
        <f t="shared" si="440"/>
        <v>0</v>
      </c>
    </row>
    <row r="3978" spans="1:19" ht="13.9">
      <c r="A3978" s="6" t="str">
        <f>IF(总支出!A3978="","",总支出!A3978)</f>
        <v/>
      </c>
      <c r="B3978" s="7" t="str">
        <f>IF(总支出!B3978="","",总支出!B3978)</f>
        <v/>
      </c>
      <c r="C3978" s="6" t="str">
        <f t="shared" si="434"/>
        <v/>
      </c>
      <c r="D3978" s="6" t="str">
        <f>IF(总支出!C3978="","",总支出!C3978)</f>
        <v/>
      </c>
      <c r="E3978" s="8" t="str">
        <f>IF(总支出!D3978="","",总支出!D3978)</f>
        <v/>
      </c>
      <c r="F3978" s="6" t="str">
        <f>IF(总支出!E3978="","",总支出!E3978)</f>
        <v/>
      </c>
      <c r="G3978" s="6" t="str">
        <f>IF(总支出!H3978="","",总支出!H3978)</f>
        <v/>
      </c>
      <c r="H3978" s="6" t="str">
        <f>IF(总支出!I3978="","自动",总支出!I3978)</f>
        <v>自动</v>
      </c>
      <c r="I3978" s="6" t="str">
        <f>IF(F3978="","",IFERROR(VLOOKUP(F3978,税费设置!$A$15:$B$27,2,FALSE),"含税不明"))</f>
        <v/>
      </c>
      <c r="J3978" s="6" t="str">
        <f t="shared" si="435"/>
        <v/>
      </c>
      <c r="K3978" s="6" t="str">
        <f>IF(AND(税费设置!$B$5="是",G3978="个人支出",J3978="应税"),"是","否")</f>
        <v>否</v>
      </c>
      <c r="L3978" s="8">
        <f t="shared" si="436"/>
        <v>0</v>
      </c>
      <c r="M3978" s="8">
        <f t="shared" si="437"/>
        <v>0</v>
      </c>
      <c r="N3978" s="8">
        <f t="shared" si="438"/>
        <v>0</v>
      </c>
      <c r="O3978" s="8">
        <f t="shared" si="439"/>
        <v>0</v>
      </c>
      <c r="P3978" s="8">
        <f>IF(K3978&lt;&gt;"是",0,IF(税费设置!$B$6="是",E3978/(1+税费设置!$B$10),E3978))</f>
        <v>0</v>
      </c>
      <c r="Q3978" s="8">
        <f>IF(K3978&lt;&gt;"是",0,P3978*税费设置!$B$8)</f>
        <v>0</v>
      </c>
      <c r="R3978" s="8">
        <f>IF(K3978&lt;&gt;"是",0,P3978*税费设置!$B$9)</f>
        <v>0</v>
      </c>
      <c r="S3978" s="8">
        <f t="shared" si="440"/>
        <v>0</v>
      </c>
    </row>
    <row r="3979" spans="1:19" ht="13.9">
      <c r="A3979" s="6" t="str">
        <f>IF(总支出!A3979="","",总支出!A3979)</f>
        <v/>
      </c>
      <c r="B3979" s="7" t="str">
        <f>IF(总支出!B3979="","",总支出!B3979)</f>
        <v/>
      </c>
      <c r="C3979" s="6" t="str">
        <f t="shared" si="434"/>
        <v/>
      </c>
      <c r="D3979" s="6" t="str">
        <f>IF(总支出!C3979="","",总支出!C3979)</f>
        <v/>
      </c>
      <c r="E3979" s="8" t="str">
        <f>IF(总支出!D3979="","",总支出!D3979)</f>
        <v/>
      </c>
      <c r="F3979" s="6" t="str">
        <f>IF(总支出!E3979="","",总支出!E3979)</f>
        <v/>
      </c>
      <c r="G3979" s="6" t="str">
        <f>IF(总支出!H3979="","",总支出!H3979)</f>
        <v/>
      </c>
      <c r="H3979" s="6" t="str">
        <f>IF(总支出!I3979="","自动",总支出!I3979)</f>
        <v>自动</v>
      </c>
      <c r="I3979" s="6" t="str">
        <f>IF(F3979="","",IFERROR(VLOOKUP(F3979,税费设置!$A$15:$B$27,2,FALSE),"含税不明"))</f>
        <v/>
      </c>
      <c r="J3979" s="6" t="str">
        <f t="shared" si="435"/>
        <v/>
      </c>
      <c r="K3979" s="6" t="str">
        <f>IF(AND(税费设置!$B$5="是",G3979="个人支出",J3979="应税"),"是","否")</f>
        <v>否</v>
      </c>
      <c r="L3979" s="8">
        <f t="shared" si="436"/>
        <v>0</v>
      </c>
      <c r="M3979" s="8">
        <f t="shared" si="437"/>
        <v>0</v>
      </c>
      <c r="N3979" s="8">
        <f t="shared" si="438"/>
        <v>0</v>
      </c>
      <c r="O3979" s="8">
        <f t="shared" si="439"/>
        <v>0</v>
      </c>
      <c r="P3979" s="8">
        <f>IF(K3979&lt;&gt;"是",0,IF(税费设置!$B$6="是",E3979/(1+税费设置!$B$10),E3979))</f>
        <v>0</v>
      </c>
      <c r="Q3979" s="8">
        <f>IF(K3979&lt;&gt;"是",0,P3979*税费设置!$B$8)</f>
        <v>0</v>
      </c>
      <c r="R3979" s="8">
        <f>IF(K3979&lt;&gt;"是",0,P3979*税费设置!$B$9)</f>
        <v>0</v>
      </c>
      <c r="S3979" s="8">
        <f t="shared" si="440"/>
        <v>0</v>
      </c>
    </row>
    <row r="3980" spans="1:19" ht="13.9">
      <c r="A3980" s="6" t="str">
        <f>IF(总支出!A3980="","",总支出!A3980)</f>
        <v/>
      </c>
      <c r="B3980" s="7" t="str">
        <f>IF(总支出!B3980="","",总支出!B3980)</f>
        <v/>
      </c>
      <c r="C3980" s="6" t="str">
        <f t="shared" si="434"/>
        <v/>
      </c>
      <c r="D3980" s="6" t="str">
        <f>IF(总支出!C3980="","",总支出!C3980)</f>
        <v/>
      </c>
      <c r="E3980" s="8" t="str">
        <f>IF(总支出!D3980="","",总支出!D3980)</f>
        <v/>
      </c>
      <c r="F3980" s="6" t="str">
        <f>IF(总支出!E3980="","",总支出!E3980)</f>
        <v/>
      </c>
      <c r="G3980" s="6" t="str">
        <f>IF(总支出!H3980="","",总支出!H3980)</f>
        <v/>
      </c>
      <c r="H3980" s="6" t="str">
        <f>IF(总支出!I3980="","自动",总支出!I3980)</f>
        <v>自动</v>
      </c>
      <c r="I3980" s="6" t="str">
        <f>IF(F3980="","",IFERROR(VLOOKUP(F3980,税费设置!$A$15:$B$27,2,FALSE),"含税不明"))</f>
        <v/>
      </c>
      <c r="J3980" s="6" t="str">
        <f t="shared" si="435"/>
        <v/>
      </c>
      <c r="K3980" s="6" t="str">
        <f>IF(AND(税费设置!$B$5="是",G3980="个人支出",J3980="应税"),"是","否")</f>
        <v>否</v>
      </c>
      <c r="L3980" s="8">
        <f t="shared" si="436"/>
        <v>0</v>
      </c>
      <c r="M3980" s="8">
        <f t="shared" si="437"/>
        <v>0</v>
      </c>
      <c r="N3980" s="8">
        <f t="shared" si="438"/>
        <v>0</v>
      </c>
      <c r="O3980" s="8">
        <f t="shared" si="439"/>
        <v>0</v>
      </c>
      <c r="P3980" s="8">
        <f>IF(K3980&lt;&gt;"是",0,IF(税费设置!$B$6="是",E3980/(1+税费设置!$B$10),E3980))</f>
        <v>0</v>
      </c>
      <c r="Q3980" s="8">
        <f>IF(K3980&lt;&gt;"是",0,P3980*税费设置!$B$8)</f>
        <v>0</v>
      </c>
      <c r="R3980" s="8">
        <f>IF(K3980&lt;&gt;"是",0,P3980*税费设置!$B$9)</f>
        <v>0</v>
      </c>
      <c r="S3980" s="8">
        <f t="shared" si="440"/>
        <v>0</v>
      </c>
    </row>
    <row r="3981" spans="1:19" ht="13.9">
      <c r="A3981" s="6" t="str">
        <f>IF(总支出!A3981="","",总支出!A3981)</f>
        <v/>
      </c>
      <c r="B3981" s="7" t="str">
        <f>IF(总支出!B3981="","",总支出!B3981)</f>
        <v/>
      </c>
      <c r="C3981" s="6" t="str">
        <f t="shared" si="434"/>
        <v/>
      </c>
      <c r="D3981" s="6" t="str">
        <f>IF(总支出!C3981="","",总支出!C3981)</f>
        <v/>
      </c>
      <c r="E3981" s="8" t="str">
        <f>IF(总支出!D3981="","",总支出!D3981)</f>
        <v/>
      </c>
      <c r="F3981" s="6" t="str">
        <f>IF(总支出!E3981="","",总支出!E3981)</f>
        <v/>
      </c>
      <c r="G3981" s="6" t="str">
        <f>IF(总支出!H3981="","",总支出!H3981)</f>
        <v/>
      </c>
      <c r="H3981" s="6" t="str">
        <f>IF(总支出!I3981="","自动",总支出!I3981)</f>
        <v>自动</v>
      </c>
      <c r="I3981" s="6" t="str">
        <f>IF(F3981="","",IFERROR(VLOOKUP(F3981,税费设置!$A$15:$B$27,2,FALSE),"含税不明"))</f>
        <v/>
      </c>
      <c r="J3981" s="6" t="str">
        <f t="shared" si="435"/>
        <v/>
      </c>
      <c r="K3981" s="6" t="str">
        <f>IF(AND(税费设置!$B$5="是",G3981="个人支出",J3981="应税"),"是","否")</f>
        <v>否</v>
      </c>
      <c r="L3981" s="8">
        <f t="shared" si="436"/>
        <v>0</v>
      </c>
      <c r="M3981" s="8">
        <f t="shared" si="437"/>
        <v>0</v>
      </c>
      <c r="N3981" s="8">
        <f t="shared" si="438"/>
        <v>0</v>
      </c>
      <c r="O3981" s="8">
        <f t="shared" si="439"/>
        <v>0</v>
      </c>
      <c r="P3981" s="8">
        <f>IF(K3981&lt;&gt;"是",0,IF(税费设置!$B$6="是",E3981/(1+税费设置!$B$10),E3981))</f>
        <v>0</v>
      </c>
      <c r="Q3981" s="8">
        <f>IF(K3981&lt;&gt;"是",0,P3981*税费设置!$B$8)</f>
        <v>0</v>
      </c>
      <c r="R3981" s="8">
        <f>IF(K3981&lt;&gt;"是",0,P3981*税费设置!$B$9)</f>
        <v>0</v>
      </c>
      <c r="S3981" s="8">
        <f t="shared" si="440"/>
        <v>0</v>
      </c>
    </row>
    <row r="3982" spans="1:19" ht="13.9">
      <c r="A3982" s="6" t="str">
        <f>IF(总支出!A3982="","",总支出!A3982)</f>
        <v/>
      </c>
      <c r="B3982" s="7" t="str">
        <f>IF(总支出!B3982="","",总支出!B3982)</f>
        <v/>
      </c>
      <c r="C3982" s="6" t="str">
        <f t="shared" si="434"/>
        <v/>
      </c>
      <c r="D3982" s="6" t="str">
        <f>IF(总支出!C3982="","",总支出!C3982)</f>
        <v/>
      </c>
      <c r="E3982" s="8" t="str">
        <f>IF(总支出!D3982="","",总支出!D3982)</f>
        <v/>
      </c>
      <c r="F3982" s="6" t="str">
        <f>IF(总支出!E3982="","",总支出!E3982)</f>
        <v/>
      </c>
      <c r="G3982" s="6" t="str">
        <f>IF(总支出!H3982="","",总支出!H3982)</f>
        <v/>
      </c>
      <c r="H3982" s="6" t="str">
        <f>IF(总支出!I3982="","自动",总支出!I3982)</f>
        <v>自动</v>
      </c>
      <c r="I3982" s="6" t="str">
        <f>IF(F3982="","",IFERROR(VLOOKUP(F3982,税费设置!$A$15:$B$27,2,FALSE),"含税不明"))</f>
        <v/>
      </c>
      <c r="J3982" s="6" t="str">
        <f t="shared" si="435"/>
        <v/>
      </c>
      <c r="K3982" s="6" t="str">
        <f>IF(AND(税费设置!$B$5="是",G3982="个人支出",J3982="应税"),"是","否")</f>
        <v>否</v>
      </c>
      <c r="L3982" s="8">
        <f t="shared" si="436"/>
        <v>0</v>
      </c>
      <c r="M3982" s="8">
        <f t="shared" si="437"/>
        <v>0</v>
      </c>
      <c r="N3982" s="8">
        <f t="shared" si="438"/>
        <v>0</v>
      </c>
      <c r="O3982" s="8">
        <f t="shared" si="439"/>
        <v>0</v>
      </c>
      <c r="P3982" s="8">
        <f>IF(K3982&lt;&gt;"是",0,IF(税费设置!$B$6="是",E3982/(1+税费设置!$B$10),E3982))</f>
        <v>0</v>
      </c>
      <c r="Q3982" s="8">
        <f>IF(K3982&lt;&gt;"是",0,P3982*税费设置!$B$8)</f>
        <v>0</v>
      </c>
      <c r="R3982" s="8">
        <f>IF(K3982&lt;&gt;"是",0,P3982*税费设置!$B$9)</f>
        <v>0</v>
      </c>
      <c r="S3982" s="8">
        <f t="shared" si="440"/>
        <v>0</v>
      </c>
    </row>
    <row r="3983" spans="1:19" ht="13.9">
      <c r="A3983" s="6" t="str">
        <f>IF(总支出!A3983="","",总支出!A3983)</f>
        <v/>
      </c>
      <c r="B3983" s="7" t="str">
        <f>IF(总支出!B3983="","",总支出!B3983)</f>
        <v/>
      </c>
      <c r="C3983" s="6" t="str">
        <f t="shared" si="434"/>
        <v/>
      </c>
      <c r="D3983" s="6" t="str">
        <f>IF(总支出!C3983="","",总支出!C3983)</f>
        <v/>
      </c>
      <c r="E3983" s="8" t="str">
        <f>IF(总支出!D3983="","",总支出!D3983)</f>
        <v/>
      </c>
      <c r="F3983" s="6" t="str">
        <f>IF(总支出!E3983="","",总支出!E3983)</f>
        <v/>
      </c>
      <c r="G3983" s="6" t="str">
        <f>IF(总支出!H3983="","",总支出!H3983)</f>
        <v/>
      </c>
      <c r="H3983" s="6" t="str">
        <f>IF(总支出!I3983="","自动",总支出!I3983)</f>
        <v>自动</v>
      </c>
      <c r="I3983" s="6" t="str">
        <f>IF(F3983="","",IFERROR(VLOOKUP(F3983,税费设置!$A$15:$B$27,2,FALSE),"含税不明"))</f>
        <v/>
      </c>
      <c r="J3983" s="6" t="str">
        <f t="shared" si="435"/>
        <v/>
      </c>
      <c r="K3983" s="6" t="str">
        <f>IF(AND(税费设置!$B$5="是",G3983="个人支出",J3983="应税"),"是","否")</f>
        <v>否</v>
      </c>
      <c r="L3983" s="8">
        <f t="shared" si="436"/>
        <v>0</v>
      </c>
      <c r="M3983" s="8">
        <f t="shared" si="437"/>
        <v>0</v>
      </c>
      <c r="N3983" s="8">
        <f t="shared" si="438"/>
        <v>0</v>
      </c>
      <c r="O3983" s="8">
        <f t="shared" si="439"/>
        <v>0</v>
      </c>
      <c r="P3983" s="8">
        <f>IF(K3983&lt;&gt;"是",0,IF(税费设置!$B$6="是",E3983/(1+税费设置!$B$10),E3983))</f>
        <v>0</v>
      </c>
      <c r="Q3983" s="8">
        <f>IF(K3983&lt;&gt;"是",0,P3983*税费设置!$B$8)</f>
        <v>0</v>
      </c>
      <c r="R3983" s="8">
        <f>IF(K3983&lt;&gt;"是",0,P3983*税费设置!$B$9)</f>
        <v>0</v>
      </c>
      <c r="S3983" s="8">
        <f t="shared" si="440"/>
        <v>0</v>
      </c>
    </row>
    <row r="3984" spans="1:19" ht="13.9">
      <c r="A3984" s="6" t="str">
        <f>IF(总支出!A3984="","",总支出!A3984)</f>
        <v/>
      </c>
      <c r="B3984" s="7" t="str">
        <f>IF(总支出!B3984="","",总支出!B3984)</f>
        <v/>
      </c>
      <c r="C3984" s="6" t="str">
        <f t="shared" si="434"/>
        <v/>
      </c>
      <c r="D3984" s="6" t="str">
        <f>IF(总支出!C3984="","",总支出!C3984)</f>
        <v/>
      </c>
      <c r="E3984" s="8" t="str">
        <f>IF(总支出!D3984="","",总支出!D3984)</f>
        <v/>
      </c>
      <c r="F3984" s="6" t="str">
        <f>IF(总支出!E3984="","",总支出!E3984)</f>
        <v/>
      </c>
      <c r="G3984" s="6" t="str">
        <f>IF(总支出!H3984="","",总支出!H3984)</f>
        <v/>
      </c>
      <c r="H3984" s="6" t="str">
        <f>IF(总支出!I3984="","自动",总支出!I3984)</f>
        <v>自动</v>
      </c>
      <c r="I3984" s="6" t="str">
        <f>IF(F3984="","",IFERROR(VLOOKUP(F3984,税费设置!$A$15:$B$27,2,FALSE),"含税不明"))</f>
        <v/>
      </c>
      <c r="J3984" s="6" t="str">
        <f t="shared" si="435"/>
        <v/>
      </c>
      <c r="K3984" s="6" t="str">
        <f>IF(AND(税费设置!$B$5="是",G3984="个人支出",J3984="应税"),"是","否")</f>
        <v>否</v>
      </c>
      <c r="L3984" s="8">
        <f t="shared" si="436"/>
        <v>0</v>
      </c>
      <c r="M3984" s="8">
        <f t="shared" si="437"/>
        <v>0</v>
      </c>
      <c r="N3984" s="8">
        <f t="shared" si="438"/>
        <v>0</v>
      </c>
      <c r="O3984" s="8">
        <f t="shared" si="439"/>
        <v>0</v>
      </c>
      <c r="P3984" s="8">
        <f>IF(K3984&lt;&gt;"是",0,IF(税费设置!$B$6="是",E3984/(1+税费设置!$B$10),E3984))</f>
        <v>0</v>
      </c>
      <c r="Q3984" s="8">
        <f>IF(K3984&lt;&gt;"是",0,P3984*税费设置!$B$8)</f>
        <v>0</v>
      </c>
      <c r="R3984" s="8">
        <f>IF(K3984&lt;&gt;"是",0,P3984*税费设置!$B$9)</f>
        <v>0</v>
      </c>
      <c r="S3984" s="8">
        <f t="shared" si="440"/>
        <v>0</v>
      </c>
    </row>
    <row r="3985" spans="1:19" ht="13.9">
      <c r="A3985" s="6" t="str">
        <f>IF(总支出!A3985="","",总支出!A3985)</f>
        <v/>
      </c>
      <c r="B3985" s="7" t="str">
        <f>IF(总支出!B3985="","",总支出!B3985)</f>
        <v/>
      </c>
      <c r="C3985" s="6" t="str">
        <f t="shared" si="434"/>
        <v/>
      </c>
      <c r="D3985" s="6" t="str">
        <f>IF(总支出!C3985="","",总支出!C3985)</f>
        <v/>
      </c>
      <c r="E3985" s="8" t="str">
        <f>IF(总支出!D3985="","",总支出!D3985)</f>
        <v/>
      </c>
      <c r="F3985" s="6" t="str">
        <f>IF(总支出!E3985="","",总支出!E3985)</f>
        <v/>
      </c>
      <c r="G3985" s="6" t="str">
        <f>IF(总支出!H3985="","",总支出!H3985)</f>
        <v/>
      </c>
      <c r="H3985" s="6" t="str">
        <f>IF(总支出!I3985="","自动",总支出!I3985)</f>
        <v>自动</v>
      </c>
      <c r="I3985" s="6" t="str">
        <f>IF(F3985="","",IFERROR(VLOOKUP(F3985,税费设置!$A$15:$B$27,2,FALSE),"含税不明"))</f>
        <v/>
      </c>
      <c r="J3985" s="6" t="str">
        <f t="shared" si="435"/>
        <v/>
      </c>
      <c r="K3985" s="6" t="str">
        <f>IF(AND(税费设置!$B$5="是",G3985="个人支出",J3985="应税"),"是","否")</f>
        <v>否</v>
      </c>
      <c r="L3985" s="8">
        <f t="shared" si="436"/>
        <v>0</v>
      </c>
      <c r="M3985" s="8">
        <f t="shared" si="437"/>
        <v>0</v>
      </c>
      <c r="N3985" s="8">
        <f t="shared" si="438"/>
        <v>0</v>
      </c>
      <c r="O3985" s="8">
        <f t="shared" si="439"/>
        <v>0</v>
      </c>
      <c r="P3985" s="8">
        <f>IF(K3985&lt;&gt;"是",0,IF(税费设置!$B$6="是",E3985/(1+税费设置!$B$10),E3985))</f>
        <v>0</v>
      </c>
      <c r="Q3985" s="8">
        <f>IF(K3985&lt;&gt;"是",0,P3985*税费设置!$B$8)</f>
        <v>0</v>
      </c>
      <c r="R3985" s="8">
        <f>IF(K3985&lt;&gt;"是",0,P3985*税费设置!$B$9)</f>
        <v>0</v>
      </c>
      <c r="S3985" s="8">
        <f t="shared" si="440"/>
        <v>0</v>
      </c>
    </row>
    <row r="3986" spans="1:19" ht="13.9">
      <c r="A3986" s="6" t="str">
        <f>IF(总支出!A3986="","",总支出!A3986)</f>
        <v/>
      </c>
      <c r="B3986" s="7" t="str">
        <f>IF(总支出!B3986="","",总支出!B3986)</f>
        <v/>
      </c>
      <c r="C3986" s="6" t="str">
        <f t="shared" si="434"/>
        <v/>
      </c>
      <c r="D3986" s="6" t="str">
        <f>IF(总支出!C3986="","",总支出!C3986)</f>
        <v/>
      </c>
      <c r="E3986" s="8" t="str">
        <f>IF(总支出!D3986="","",总支出!D3986)</f>
        <v/>
      </c>
      <c r="F3986" s="6" t="str">
        <f>IF(总支出!E3986="","",总支出!E3986)</f>
        <v/>
      </c>
      <c r="G3986" s="6" t="str">
        <f>IF(总支出!H3986="","",总支出!H3986)</f>
        <v/>
      </c>
      <c r="H3986" s="6" t="str">
        <f>IF(总支出!I3986="","自动",总支出!I3986)</f>
        <v>自动</v>
      </c>
      <c r="I3986" s="6" t="str">
        <f>IF(F3986="","",IFERROR(VLOOKUP(F3986,税费设置!$A$15:$B$27,2,FALSE),"含税不明"))</f>
        <v/>
      </c>
      <c r="J3986" s="6" t="str">
        <f t="shared" si="435"/>
        <v/>
      </c>
      <c r="K3986" s="6" t="str">
        <f>IF(AND(税费设置!$B$5="是",G3986="个人支出",J3986="应税"),"是","否")</f>
        <v>否</v>
      </c>
      <c r="L3986" s="8">
        <f t="shared" si="436"/>
        <v>0</v>
      </c>
      <c r="M3986" s="8">
        <f t="shared" si="437"/>
        <v>0</v>
      </c>
      <c r="N3986" s="8">
        <f t="shared" si="438"/>
        <v>0</v>
      </c>
      <c r="O3986" s="8">
        <f t="shared" si="439"/>
        <v>0</v>
      </c>
      <c r="P3986" s="8">
        <f>IF(K3986&lt;&gt;"是",0,IF(税费设置!$B$6="是",E3986/(1+税费设置!$B$10),E3986))</f>
        <v>0</v>
      </c>
      <c r="Q3986" s="8">
        <f>IF(K3986&lt;&gt;"是",0,P3986*税费设置!$B$8)</f>
        <v>0</v>
      </c>
      <c r="R3986" s="8">
        <f>IF(K3986&lt;&gt;"是",0,P3986*税费设置!$B$9)</f>
        <v>0</v>
      </c>
      <c r="S3986" s="8">
        <f t="shared" si="440"/>
        <v>0</v>
      </c>
    </row>
    <row r="3987" spans="1:19" ht="13.9">
      <c r="A3987" s="6" t="str">
        <f>IF(总支出!A3987="","",总支出!A3987)</f>
        <v/>
      </c>
      <c r="B3987" s="7" t="str">
        <f>IF(总支出!B3987="","",总支出!B3987)</f>
        <v/>
      </c>
      <c r="C3987" s="6" t="str">
        <f t="shared" si="434"/>
        <v/>
      </c>
      <c r="D3987" s="6" t="str">
        <f>IF(总支出!C3987="","",总支出!C3987)</f>
        <v/>
      </c>
      <c r="E3987" s="8" t="str">
        <f>IF(总支出!D3987="","",总支出!D3987)</f>
        <v/>
      </c>
      <c r="F3987" s="6" t="str">
        <f>IF(总支出!E3987="","",总支出!E3987)</f>
        <v/>
      </c>
      <c r="G3987" s="6" t="str">
        <f>IF(总支出!H3987="","",总支出!H3987)</f>
        <v/>
      </c>
      <c r="H3987" s="6" t="str">
        <f>IF(总支出!I3987="","自动",总支出!I3987)</f>
        <v>自动</v>
      </c>
      <c r="I3987" s="6" t="str">
        <f>IF(F3987="","",IFERROR(VLOOKUP(F3987,税费设置!$A$15:$B$27,2,FALSE),"含税不明"))</f>
        <v/>
      </c>
      <c r="J3987" s="6" t="str">
        <f t="shared" si="435"/>
        <v/>
      </c>
      <c r="K3987" s="6" t="str">
        <f>IF(AND(税费设置!$B$5="是",G3987="个人支出",J3987="应税"),"是","否")</f>
        <v>否</v>
      </c>
      <c r="L3987" s="8">
        <f t="shared" si="436"/>
        <v>0</v>
      </c>
      <c r="M3987" s="8">
        <f t="shared" si="437"/>
        <v>0</v>
      </c>
      <c r="N3987" s="8">
        <f t="shared" si="438"/>
        <v>0</v>
      </c>
      <c r="O3987" s="8">
        <f t="shared" si="439"/>
        <v>0</v>
      </c>
      <c r="P3987" s="8">
        <f>IF(K3987&lt;&gt;"是",0,IF(税费设置!$B$6="是",E3987/(1+税费设置!$B$10),E3987))</f>
        <v>0</v>
      </c>
      <c r="Q3987" s="8">
        <f>IF(K3987&lt;&gt;"是",0,P3987*税费设置!$B$8)</f>
        <v>0</v>
      </c>
      <c r="R3987" s="8">
        <f>IF(K3987&lt;&gt;"是",0,P3987*税费设置!$B$9)</f>
        <v>0</v>
      </c>
      <c r="S3987" s="8">
        <f t="shared" si="440"/>
        <v>0</v>
      </c>
    </row>
    <row r="3988" spans="1:19" ht="13.9">
      <c r="A3988" s="6" t="str">
        <f>IF(总支出!A3988="","",总支出!A3988)</f>
        <v/>
      </c>
      <c r="B3988" s="7" t="str">
        <f>IF(总支出!B3988="","",总支出!B3988)</f>
        <v/>
      </c>
      <c r="C3988" s="6" t="str">
        <f t="shared" si="434"/>
        <v/>
      </c>
      <c r="D3988" s="6" t="str">
        <f>IF(总支出!C3988="","",总支出!C3988)</f>
        <v/>
      </c>
      <c r="E3988" s="8" t="str">
        <f>IF(总支出!D3988="","",总支出!D3988)</f>
        <v/>
      </c>
      <c r="F3988" s="6" t="str">
        <f>IF(总支出!E3988="","",总支出!E3988)</f>
        <v/>
      </c>
      <c r="G3988" s="6" t="str">
        <f>IF(总支出!H3988="","",总支出!H3988)</f>
        <v/>
      </c>
      <c r="H3988" s="6" t="str">
        <f>IF(总支出!I3988="","自动",总支出!I3988)</f>
        <v>自动</v>
      </c>
      <c r="I3988" s="6" t="str">
        <f>IF(F3988="","",IFERROR(VLOOKUP(F3988,税费设置!$A$15:$B$27,2,FALSE),"含税不明"))</f>
        <v/>
      </c>
      <c r="J3988" s="6" t="str">
        <f t="shared" si="435"/>
        <v/>
      </c>
      <c r="K3988" s="6" t="str">
        <f>IF(AND(税费设置!$B$5="是",G3988="个人支出",J3988="应税"),"是","否")</f>
        <v>否</v>
      </c>
      <c r="L3988" s="8">
        <f t="shared" si="436"/>
        <v>0</v>
      </c>
      <c r="M3988" s="8">
        <f t="shared" si="437"/>
        <v>0</v>
      </c>
      <c r="N3988" s="8">
        <f t="shared" si="438"/>
        <v>0</v>
      </c>
      <c r="O3988" s="8">
        <f t="shared" si="439"/>
        <v>0</v>
      </c>
      <c r="P3988" s="8">
        <f>IF(K3988&lt;&gt;"是",0,IF(税费设置!$B$6="是",E3988/(1+税费设置!$B$10),E3988))</f>
        <v>0</v>
      </c>
      <c r="Q3988" s="8">
        <f>IF(K3988&lt;&gt;"是",0,P3988*税费设置!$B$8)</f>
        <v>0</v>
      </c>
      <c r="R3988" s="8">
        <f>IF(K3988&lt;&gt;"是",0,P3988*税费设置!$B$9)</f>
        <v>0</v>
      </c>
      <c r="S3988" s="8">
        <f t="shared" si="440"/>
        <v>0</v>
      </c>
    </row>
    <row r="3989" spans="1:19" ht="13.9">
      <c r="A3989" s="6" t="str">
        <f>IF(总支出!A3989="","",总支出!A3989)</f>
        <v/>
      </c>
      <c r="B3989" s="7" t="str">
        <f>IF(总支出!B3989="","",总支出!B3989)</f>
        <v/>
      </c>
      <c r="C3989" s="6" t="str">
        <f t="shared" si="434"/>
        <v/>
      </c>
      <c r="D3989" s="6" t="str">
        <f>IF(总支出!C3989="","",总支出!C3989)</f>
        <v/>
      </c>
      <c r="E3989" s="8" t="str">
        <f>IF(总支出!D3989="","",总支出!D3989)</f>
        <v/>
      </c>
      <c r="F3989" s="6" t="str">
        <f>IF(总支出!E3989="","",总支出!E3989)</f>
        <v/>
      </c>
      <c r="G3989" s="6" t="str">
        <f>IF(总支出!H3989="","",总支出!H3989)</f>
        <v/>
      </c>
      <c r="H3989" s="6" t="str">
        <f>IF(总支出!I3989="","自动",总支出!I3989)</f>
        <v>自动</v>
      </c>
      <c r="I3989" s="6" t="str">
        <f>IF(F3989="","",IFERROR(VLOOKUP(F3989,税费设置!$A$15:$B$27,2,FALSE),"含税不明"))</f>
        <v/>
      </c>
      <c r="J3989" s="6" t="str">
        <f t="shared" si="435"/>
        <v/>
      </c>
      <c r="K3989" s="6" t="str">
        <f>IF(AND(税费设置!$B$5="是",G3989="个人支出",J3989="应税"),"是","否")</f>
        <v>否</v>
      </c>
      <c r="L3989" s="8">
        <f t="shared" si="436"/>
        <v>0</v>
      </c>
      <c r="M3989" s="8">
        <f t="shared" si="437"/>
        <v>0</v>
      </c>
      <c r="N3989" s="8">
        <f t="shared" si="438"/>
        <v>0</v>
      </c>
      <c r="O3989" s="8">
        <f t="shared" si="439"/>
        <v>0</v>
      </c>
      <c r="P3989" s="8">
        <f>IF(K3989&lt;&gt;"是",0,IF(税费设置!$B$6="是",E3989/(1+税费设置!$B$10),E3989))</f>
        <v>0</v>
      </c>
      <c r="Q3989" s="8">
        <f>IF(K3989&lt;&gt;"是",0,P3989*税费设置!$B$8)</f>
        <v>0</v>
      </c>
      <c r="R3989" s="8">
        <f>IF(K3989&lt;&gt;"是",0,P3989*税费设置!$B$9)</f>
        <v>0</v>
      </c>
      <c r="S3989" s="8">
        <f t="shared" si="440"/>
        <v>0</v>
      </c>
    </row>
    <row r="3990" spans="1:19" ht="13.9">
      <c r="A3990" s="6" t="str">
        <f>IF(总支出!A3990="","",总支出!A3990)</f>
        <v/>
      </c>
      <c r="B3990" s="7" t="str">
        <f>IF(总支出!B3990="","",总支出!B3990)</f>
        <v/>
      </c>
      <c r="C3990" s="6" t="str">
        <f t="shared" si="434"/>
        <v/>
      </c>
      <c r="D3990" s="6" t="str">
        <f>IF(总支出!C3990="","",总支出!C3990)</f>
        <v/>
      </c>
      <c r="E3990" s="8" t="str">
        <f>IF(总支出!D3990="","",总支出!D3990)</f>
        <v/>
      </c>
      <c r="F3990" s="6" t="str">
        <f>IF(总支出!E3990="","",总支出!E3990)</f>
        <v/>
      </c>
      <c r="G3990" s="6" t="str">
        <f>IF(总支出!H3990="","",总支出!H3990)</f>
        <v/>
      </c>
      <c r="H3990" s="6" t="str">
        <f>IF(总支出!I3990="","自动",总支出!I3990)</f>
        <v>自动</v>
      </c>
      <c r="I3990" s="6" t="str">
        <f>IF(F3990="","",IFERROR(VLOOKUP(F3990,税费设置!$A$15:$B$27,2,FALSE),"含税不明"))</f>
        <v/>
      </c>
      <c r="J3990" s="6" t="str">
        <f t="shared" si="435"/>
        <v/>
      </c>
      <c r="K3990" s="6" t="str">
        <f>IF(AND(税费设置!$B$5="是",G3990="个人支出",J3990="应税"),"是","否")</f>
        <v>否</v>
      </c>
      <c r="L3990" s="8">
        <f t="shared" si="436"/>
        <v>0</v>
      </c>
      <c r="M3990" s="8">
        <f t="shared" si="437"/>
        <v>0</v>
      </c>
      <c r="N3990" s="8">
        <f t="shared" si="438"/>
        <v>0</v>
      </c>
      <c r="O3990" s="8">
        <f t="shared" si="439"/>
        <v>0</v>
      </c>
      <c r="P3990" s="8">
        <f>IF(K3990&lt;&gt;"是",0,IF(税费设置!$B$6="是",E3990/(1+税费设置!$B$10),E3990))</f>
        <v>0</v>
      </c>
      <c r="Q3990" s="8">
        <f>IF(K3990&lt;&gt;"是",0,P3990*税费设置!$B$8)</f>
        <v>0</v>
      </c>
      <c r="R3990" s="8">
        <f>IF(K3990&lt;&gt;"是",0,P3990*税费设置!$B$9)</f>
        <v>0</v>
      </c>
      <c r="S3990" s="8">
        <f t="shared" si="440"/>
        <v>0</v>
      </c>
    </row>
    <row r="3991" spans="1:19" ht="13.9">
      <c r="A3991" s="6" t="str">
        <f>IF(总支出!A3991="","",总支出!A3991)</f>
        <v/>
      </c>
      <c r="B3991" s="7" t="str">
        <f>IF(总支出!B3991="","",总支出!B3991)</f>
        <v/>
      </c>
      <c r="C3991" s="6" t="str">
        <f t="shared" si="434"/>
        <v/>
      </c>
      <c r="D3991" s="6" t="str">
        <f>IF(总支出!C3991="","",总支出!C3991)</f>
        <v/>
      </c>
      <c r="E3991" s="8" t="str">
        <f>IF(总支出!D3991="","",总支出!D3991)</f>
        <v/>
      </c>
      <c r="F3991" s="6" t="str">
        <f>IF(总支出!E3991="","",总支出!E3991)</f>
        <v/>
      </c>
      <c r="G3991" s="6" t="str">
        <f>IF(总支出!H3991="","",总支出!H3991)</f>
        <v/>
      </c>
      <c r="H3991" s="6" t="str">
        <f>IF(总支出!I3991="","自动",总支出!I3991)</f>
        <v>自动</v>
      </c>
      <c r="I3991" s="6" t="str">
        <f>IF(F3991="","",IFERROR(VLOOKUP(F3991,税费设置!$A$15:$B$27,2,FALSE),"含税不明"))</f>
        <v/>
      </c>
      <c r="J3991" s="6" t="str">
        <f t="shared" si="435"/>
        <v/>
      </c>
      <c r="K3991" s="6" t="str">
        <f>IF(AND(税费设置!$B$5="是",G3991="个人支出",J3991="应税"),"是","否")</f>
        <v>否</v>
      </c>
      <c r="L3991" s="8">
        <f t="shared" si="436"/>
        <v>0</v>
      </c>
      <c r="M3991" s="8">
        <f t="shared" si="437"/>
        <v>0</v>
      </c>
      <c r="N3991" s="8">
        <f t="shared" si="438"/>
        <v>0</v>
      </c>
      <c r="O3991" s="8">
        <f t="shared" si="439"/>
        <v>0</v>
      </c>
      <c r="P3991" s="8">
        <f>IF(K3991&lt;&gt;"是",0,IF(税费设置!$B$6="是",E3991/(1+税费设置!$B$10),E3991))</f>
        <v>0</v>
      </c>
      <c r="Q3991" s="8">
        <f>IF(K3991&lt;&gt;"是",0,P3991*税费设置!$B$8)</f>
        <v>0</v>
      </c>
      <c r="R3991" s="8">
        <f>IF(K3991&lt;&gt;"是",0,P3991*税费设置!$B$9)</f>
        <v>0</v>
      </c>
      <c r="S3991" s="8">
        <f t="shared" si="440"/>
        <v>0</v>
      </c>
    </row>
    <row r="3992" spans="1:19" ht="13.9">
      <c r="A3992" s="6" t="str">
        <f>IF(总支出!A3992="","",总支出!A3992)</f>
        <v/>
      </c>
      <c r="B3992" s="7" t="str">
        <f>IF(总支出!B3992="","",总支出!B3992)</f>
        <v/>
      </c>
      <c r="C3992" s="6" t="str">
        <f t="shared" si="434"/>
        <v/>
      </c>
      <c r="D3992" s="6" t="str">
        <f>IF(总支出!C3992="","",总支出!C3992)</f>
        <v/>
      </c>
      <c r="E3992" s="8" t="str">
        <f>IF(总支出!D3992="","",总支出!D3992)</f>
        <v/>
      </c>
      <c r="F3992" s="6" t="str">
        <f>IF(总支出!E3992="","",总支出!E3992)</f>
        <v/>
      </c>
      <c r="G3992" s="6" t="str">
        <f>IF(总支出!H3992="","",总支出!H3992)</f>
        <v/>
      </c>
      <c r="H3992" s="6" t="str">
        <f>IF(总支出!I3992="","自动",总支出!I3992)</f>
        <v>自动</v>
      </c>
      <c r="I3992" s="6" t="str">
        <f>IF(F3992="","",IFERROR(VLOOKUP(F3992,税费设置!$A$15:$B$27,2,FALSE),"含税不明"))</f>
        <v/>
      </c>
      <c r="J3992" s="6" t="str">
        <f t="shared" si="435"/>
        <v/>
      </c>
      <c r="K3992" s="6" t="str">
        <f>IF(AND(税费设置!$B$5="是",G3992="个人支出",J3992="应税"),"是","否")</f>
        <v>否</v>
      </c>
      <c r="L3992" s="8">
        <f t="shared" si="436"/>
        <v>0</v>
      </c>
      <c r="M3992" s="8">
        <f t="shared" si="437"/>
        <v>0</v>
      </c>
      <c r="N3992" s="8">
        <f t="shared" si="438"/>
        <v>0</v>
      </c>
      <c r="O3992" s="8">
        <f t="shared" si="439"/>
        <v>0</v>
      </c>
      <c r="P3992" s="8">
        <f>IF(K3992&lt;&gt;"是",0,IF(税费设置!$B$6="是",E3992/(1+税费设置!$B$10),E3992))</f>
        <v>0</v>
      </c>
      <c r="Q3992" s="8">
        <f>IF(K3992&lt;&gt;"是",0,P3992*税费设置!$B$8)</f>
        <v>0</v>
      </c>
      <c r="R3992" s="8">
        <f>IF(K3992&lt;&gt;"是",0,P3992*税费设置!$B$9)</f>
        <v>0</v>
      </c>
      <c r="S3992" s="8">
        <f t="shared" si="440"/>
        <v>0</v>
      </c>
    </row>
    <row r="3993" spans="1:19" ht="13.9">
      <c r="A3993" s="6" t="str">
        <f>IF(总支出!A3993="","",总支出!A3993)</f>
        <v/>
      </c>
      <c r="B3993" s="7" t="str">
        <f>IF(总支出!B3993="","",总支出!B3993)</f>
        <v/>
      </c>
      <c r="C3993" s="6" t="str">
        <f t="shared" si="434"/>
        <v/>
      </c>
      <c r="D3993" s="6" t="str">
        <f>IF(总支出!C3993="","",总支出!C3993)</f>
        <v/>
      </c>
      <c r="E3993" s="8" t="str">
        <f>IF(总支出!D3993="","",总支出!D3993)</f>
        <v/>
      </c>
      <c r="F3993" s="6" t="str">
        <f>IF(总支出!E3993="","",总支出!E3993)</f>
        <v/>
      </c>
      <c r="G3993" s="6" t="str">
        <f>IF(总支出!H3993="","",总支出!H3993)</f>
        <v/>
      </c>
      <c r="H3993" s="6" t="str">
        <f>IF(总支出!I3993="","自动",总支出!I3993)</f>
        <v>自动</v>
      </c>
      <c r="I3993" s="6" t="str">
        <f>IF(F3993="","",IFERROR(VLOOKUP(F3993,税费设置!$A$15:$B$27,2,FALSE),"含税不明"))</f>
        <v/>
      </c>
      <c r="J3993" s="6" t="str">
        <f t="shared" si="435"/>
        <v/>
      </c>
      <c r="K3993" s="6" t="str">
        <f>IF(AND(税费设置!$B$5="是",G3993="个人支出",J3993="应税"),"是","否")</f>
        <v>否</v>
      </c>
      <c r="L3993" s="8">
        <f t="shared" si="436"/>
        <v>0</v>
      </c>
      <c r="M3993" s="8">
        <f t="shared" si="437"/>
        <v>0</v>
      </c>
      <c r="N3993" s="8">
        <f t="shared" si="438"/>
        <v>0</v>
      </c>
      <c r="O3993" s="8">
        <f t="shared" si="439"/>
        <v>0</v>
      </c>
      <c r="P3993" s="8">
        <f>IF(K3993&lt;&gt;"是",0,IF(税费设置!$B$6="是",E3993/(1+税费设置!$B$10),E3993))</f>
        <v>0</v>
      </c>
      <c r="Q3993" s="8">
        <f>IF(K3993&lt;&gt;"是",0,P3993*税费设置!$B$8)</f>
        <v>0</v>
      </c>
      <c r="R3993" s="8">
        <f>IF(K3993&lt;&gt;"是",0,P3993*税费设置!$B$9)</f>
        <v>0</v>
      </c>
      <c r="S3993" s="8">
        <f t="shared" si="440"/>
        <v>0</v>
      </c>
    </row>
    <row r="3994" spans="1:19" ht="13.9">
      <c r="A3994" s="6" t="str">
        <f>IF(总支出!A3994="","",总支出!A3994)</f>
        <v/>
      </c>
      <c r="B3994" s="7" t="str">
        <f>IF(总支出!B3994="","",总支出!B3994)</f>
        <v/>
      </c>
      <c r="C3994" s="6" t="str">
        <f t="shared" si="434"/>
        <v/>
      </c>
      <c r="D3994" s="6" t="str">
        <f>IF(总支出!C3994="","",总支出!C3994)</f>
        <v/>
      </c>
      <c r="E3994" s="8" t="str">
        <f>IF(总支出!D3994="","",总支出!D3994)</f>
        <v/>
      </c>
      <c r="F3994" s="6" t="str">
        <f>IF(总支出!E3994="","",总支出!E3994)</f>
        <v/>
      </c>
      <c r="G3994" s="6" t="str">
        <f>IF(总支出!H3994="","",总支出!H3994)</f>
        <v/>
      </c>
      <c r="H3994" s="6" t="str">
        <f>IF(总支出!I3994="","自动",总支出!I3994)</f>
        <v>自动</v>
      </c>
      <c r="I3994" s="6" t="str">
        <f>IF(F3994="","",IFERROR(VLOOKUP(F3994,税费设置!$A$15:$B$27,2,FALSE),"含税不明"))</f>
        <v/>
      </c>
      <c r="J3994" s="6" t="str">
        <f t="shared" si="435"/>
        <v/>
      </c>
      <c r="K3994" s="6" t="str">
        <f>IF(AND(税费设置!$B$5="是",G3994="个人支出",J3994="应税"),"是","否")</f>
        <v>否</v>
      </c>
      <c r="L3994" s="8">
        <f t="shared" si="436"/>
        <v>0</v>
      </c>
      <c r="M3994" s="8">
        <f t="shared" si="437"/>
        <v>0</v>
      </c>
      <c r="N3994" s="8">
        <f t="shared" si="438"/>
        <v>0</v>
      </c>
      <c r="O3994" s="8">
        <f t="shared" si="439"/>
        <v>0</v>
      </c>
      <c r="P3994" s="8">
        <f>IF(K3994&lt;&gt;"是",0,IF(税费设置!$B$6="是",E3994/(1+税费设置!$B$10),E3994))</f>
        <v>0</v>
      </c>
      <c r="Q3994" s="8">
        <f>IF(K3994&lt;&gt;"是",0,P3994*税费设置!$B$8)</f>
        <v>0</v>
      </c>
      <c r="R3994" s="8">
        <f>IF(K3994&lt;&gt;"是",0,P3994*税费设置!$B$9)</f>
        <v>0</v>
      </c>
      <c r="S3994" s="8">
        <f t="shared" si="440"/>
        <v>0</v>
      </c>
    </row>
    <row r="3995" spans="1:19" ht="13.9">
      <c r="A3995" s="6" t="str">
        <f>IF(总支出!A3995="","",总支出!A3995)</f>
        <v/>
      </c>
      <c r="B3995" s="7" t="str">
        <f>IF(总支出!B3995="","",总支出!B3995)</f>
        <v/>
      </c>
      <c r="C3995" s="6" t="str">
        <f t="shared" si="434"/>
        <v/>
      </c>
      <c r="D3995" s="6" t="str">
        <f>IF(总支出!C3995="","",总支出!C3995)</f>
        <v/>
      </c>
      <c r="E3995" s="8" t="str">
        <f>IF(总支出!D3995="","",总支出!D3995)</f>
        <v/>
      </c>
      <c r="F3995" s="6" t="str">
        <f>IF(总支出!E3995="","",总支出!E3995)</f>
        <v/>
      </c>
      <c r="G3995" s="6" t="str">
        <f>IF(总支出!H3995="","",总支出!H3995)</f>
        <v/>
      </c>
      <c r="H3995" s="6" t="str">
        <f>IF(总支出!I3995="","自动",总支出!I3995)</f>
        <v>自动</v>
      </c>
      <c r="I3995" s="6" t="str">
        <f>IF(F3995="","",IFERROR(VLOOKUP(F3995,税费设置!$A$15:$B$27,2,FALSE),"含税不明"))</f>
        <v/>
      </c>
      <c r="J3995" s="6" t="str">
        <f t="shared" si="435"/>
        <v/>
      </c>
      <c r="K3995" s="6" t="str">
        <f>IF(AND(税费设置!$B$5="是",G3995="个人支出",J3995="应税"),"是","否")</f>
        <v>否</v>
      </c>
      <c r="L3995" s="8">
        <f t="shared" si="436"/>
        <v>0</v>
      </c>
      <c r="M3995" s="8">
        <f t="shared" si="437"/>
        <v>0</v>
      </c>
      <c r="N3995" s="8">
        <f t="shared" si="438"/>
        <v>0</v>
      </c>
      <c r="O3995" s="8">
        <f t="shared" si="439"/>
        <v>0</v>
      </c>
      <c r="P3995" s="8">
        <f>IF(K3995&lt;&gt;"是",0,IF(税费设置!$B$6="是",E3995/(1+税费设置!$B$10),E3995))</f>
        <v>0</v>
      </c>
      <c r="Q3995" s="8">
        <f>IF(K3995&lt;&gt;"是",0,P3995*税费设置!$B$8)</f>
        <v>0</v>
      </c>
      <c r="R3995" s="8">
        <f>IF(K3995&lt;&gt;"是",0,P3995*税费设置!$B$9)</f>
        <v>0</v>
      </c>
      <c r="S3995" s="8">
        <f t="shared" si="440"/>
        <v>0</v>
      </c>
    </row>
    <row r="3996" spans="1:19" ht="13.9">
      <c r="A3996" s="6" t="str">
        <f>IF(总支出!A3996="","",总支出!A3996)</f>
        <v/>
      </c>
      <c r="B3996" s="7" t="str">
        <f>IF(总支出!B3996="","",总支出!B3996)</f>
        <v/>
      </c>
      <c r="C3996" s="6" t="str">
        <f t="shared" si="434"/>
        <v/>
      </c>
      <c r="D3996" s="6" t="str">
        <f>IF(总支出!C3996="","",总支出!C3996)</f>
        <v/>
      </c>
      <c r="E3996" s="8" t="str">
        <f>IF(总支出!D3996="","",总支出!D3996)</f>
        <v/>
      </c>
      <c r="F3996" s="6" t="str">
        <f>IF(总支出!E3996="","",总支出!E3996)</f>
        <v/>
      </c>
      <c r="G3996" s="6" t="str">
        <f>IF(总支出!H3996="","",总支出!H3996)</f>
        <v/>
      </c>
      <c r="H3996" s="6" t="str">
        <f>IF(总支出!I3996="","自动",总支出!I3996)</f>
        <v>自动</v>
      </c>
      <c r="I3996" s="6" t="str">
        <f>IF(F3996="","",IFERROR(VLOOKUP(F3996,税费设置!$A$15:$B$27,2,FALSE),"含税不明"))</f>
        <v/>
      </c>
      <c r="J3996" s="6" t="str">
        <f t="shared" si="435"/>
        <v/>
      </c>
      <c r="K3996" s="6" t="str">
        <f>IF(AND(税费设置!$B$5="是",G3996="个人支出",J3996="应税"),"是","否")</f>
        <v>否</v>
      </c>
      <c r="L3996" s="8">
        <f t="shared" si="436"/>
        <v>0</v>
      </c>
      <c r="M3996" s="8">
        <f t="shared" si="437"/>
        <v>0</v>
      </c>
      <c r="N3996" s="8">
        <f t="shared" si="438"/>
        <v>0</v>
      </c>
      <c r="O3996" s="8">
        <f t="shared" si="439"/>
        <v>0</v>
      </c>
      <c r="P3996" s="8">
        <f>IF(K3996&lt;&gt;"是",0,IF(税费设置!$B$6="是",E3996/(1+税费设置!$B$10),E3996))</f>
        <v>0</v>
      </c>
      <c r="Q3996" s="8">
        <f>IF(K3996&lt;&gt;"是",0,P3996*税费设置!$B$8)</f>
        <v>0</v>
      </c>
      <c r="R3996" s="8">
        <f>IF(K3996&lt;&gt;"是",0,P3996*税费设置!$B$9)</f>
        <v>0</v>
      </c>
      <c r="S3996" s="8">
        <f t="shared" si="440"/>
        <v>0</v>
      </c>
    </row>
    <row r="3997" spans="1:19" ht="13.9">
      <c r="A3997" s="6" t="str">
        <f>IF(总支出!A3997="","",总支出!A3997)</f>
        <v/>
      </c>
      <c r="B3997" s="7" t="str">
        <f>IF(总支出!B3997="","",总支出!B3997)</f>
        <v/>
      </c>
      <c r="C3997" s="6" t="str">
        <f t="shared" si="434"/>
        <v/>
      </c>
      <c r="D3997" s="6" t="str">
        <f>IF(总支出!C3997="","",总支出!C3997)</f>
        <v/>
      </c>
      <c r="E3997" s="8" t="str">
        <f>IF(总支出!D3997="","",总支出!D3997)</f>
        <v/>
      </c>
      <c r="F3997" s="6" t="str">
        <f>IF(总支出!E3997="","",总支出!E3997)</f>
        <v/>
      </c>
      <c r="G3997" s="6" t="str">
        <f>IF(总支出!H3997="","",总支出!H3997)</f>
        <v/>
      </c>
      <c r="H3997" s="6" t="str">
        <f>IF(总支出!I3997="","自动",总支出!I3997)</f>
        <v>自动</v>
      </c>
      <c r="I3997" s="6" t="str">
        <f>IF(F3997="","",IFERROR(VLOOKUP(F3997,税费设置!$A$15:$B$27,2,FALSE),"含税不明"))</f>
        <v/>
      </c>
      <c r="J3997" s="6" t="str">
        <f t="shared" si="435"/>
        <v/>
      </c>
      <c r="K3997" s="6" t="str">
        <f>IF(AND(税费设置!$B$5="是",G3997="个人支出",J3997="应税"),"是","否")</f>
        <v>否</v>
      </c>
      <c r="L3997" s="8">
        <f t="shared" si="436"/>
        <v>0</v>
      </c>
      <c r="M3997" s="8">
        <f t="shared" si="437"/>
        <v>0</v>
      </c>
      <c r="N3997" s="8">
        <f t="shared" si="438"/>
        <v>0</v>
      </c>
      <c r="O3997" s="8">
        <f t="shared" si="439"/>
        <v>0</v>
      </c>
      <c r="P3997" s="8">
        <f>IF(K3997&lt;&gt;"是",0,IF(税费设置!$B$6="是",E3997/(1+税费设置!$B$10),E3997))</f>
        <v>0</v>
      </c>
      <c r="Q3997" s="8">
        <f>IF(K3997&lt;&gt;"是",0,P3997*税费设置!$B$8)</f>
        <v>0</v>
      </c>
      <c r="R3997" s="8">
        <f>IF(K3997&lt;&gt;"是",0,P3997*税费设置!$B$9)</f>
        <v>0</v>
      </c>
      <c r="S3997" s="8">
        <f t="shared" si="440"/>
        <v>0</v>
      </c>
    </row>
    <row r="3998" spans="1:19" ht="13.9">
      <c r="A3998" s="6" t="str">
        <f>IF(总支出!A3998="","",总支出!A3998)</f>
        <v/>
      </c>
      <c r="B3998" s="7" t="str">
        <f>IF(总支出!B3998="","",总支出!B3998)</f>
        <v/>
      </c>
      <c r="C3998" s="6" t="str">
        <f t="shared" si="434"/>
        <v/>
      </c>
      <c r="D3998" s="6" t="str">
        <f>IF(总支出!C3998="","",总支出!C3998)</f>
        <v/>
      </c>
      <c r="E3998" s="8" t="str">
        <f>IF(总支出!D3998="","",总支出!D3998)</f>
        <v/>
      </c>
      <c r="F3998" s="6" t="str">
        <f>IF(总支出!E3998="","",总支出!E3998)</f>
        <v/>
      </c>
      <c r="G3998" s="6" t="str">
        <f>IF(总支出!H3998="","",总支出!H3998)</f>
        <v/>
      </c>
      <c r="H3998" s="6" t="str">
        <f>IF(总支出!I3998="","自动",总支出!I3998)</f>
        <v>自动</v>
      </c>
      <c r="I3998" s="6" t="str">
        <f>IF(F3998="","",IFERROR(VLOOKUP(F3998,税费设置!$A$15:$B$27,2,FALSE),"含税不明"))</f>
        <v/>
      </c>
      <c r="J3998" s="6" t="str">
        <f t="shared" si="435"/>
        <v/>
      </c>
      <c r="K3998" s="6" t="str">
        <f>IF(AND(税费设置!$B$5="是",G3998="个人支出",J3998="应税"),"是","否")</f>
        <v>否</v>
      </c>
      <c r="L3998" s="8">
        <f t="shared" si="436"/>
        <v>0</v>
      </c>
      <c r="M3998" s="8">
        <f t="shared" si="437"/>
        <v>0</v>
      </c>
      <c r="N3998" s="8">
        <f t="shared" si="438"/>
        <v>0</v>
      </c>
      <c r="O3998" s="8">
        <f t="shared" si="439"/>
        <v>0</v>
      </c>
      <c r="P3998" s="8">
        <f>IF(K3998&lt;&gt;"是",0,IF(税费设置!$B$6="是",E3998/(1+税费设置!$B$10),E3998))</f>
        <v>0</v>
      </c>
      <c r="Q3998" s="8">
        <f>IF(K3998&lt;&gt;"是",0,P3998*税费设置!$B$8)</f>
        <v>0</v>
      </c>
      <c r="R3998" s="8">
        <f>IF(K3998&lt;&gt;"是",0,P3998*税费设置!$B$9)</f>
        <v>0</v>
      </c>
      <c r="S3998" s="8">
        <f t="shared" si="440"/>
        <v>0</v>
      </c>
    </row>
    <row r="3999" spans="1:19" ht="13.9">
      <c r="A3999" s="6" t="str">
        <f>IF(总支出!A3999="","",总支出!A3999)</f>
        <v/>
      </c>
      <c r="B3999" s="7" t="str">
        <f>IF(总支出!B3999="","",总支出!B3999)</f>
        <v/>
      </c>
      <c r="C3999" s="6" t="str">
        <f t="shared" si="434"/>
        <v/>
      </c>
      <c r="D3999" s="6" t="str">
        <f>IF(总支出!C3999="","",总支出!C3999)</f>
        <v/>
      </c>
      <c r="E3999" s="8" t="str">
        <f>IF(总支出!D3999="","",总支出!D3999)</f>
        <v/>
      </c>
      <c r="F3999" s="6" t="str">
        <f>IF(总支出!E3999="","",总支出!E3999)</f>
        <v/>
      </c>
      <c r="G3999" s="6" t="str">
        <f>IF(总支出!H3999="","",总支出!H3999)</f>
        <v/>
      </c>
      <c r="H3999" s="6" t="str">
        <f>IF(总支出!I3999="","自动",总支出!I3999)</f>
        <v>自动</v>
      </c>
      <c r="I3999" s="6" t="str">
        <f>IF(F3999="","",IFERROR(VLOOKUP(F3999,税费设置!$A$15:$B$27,2,FALSE),"含税不明"))</f>
        <v/>
      </c>
      <c r="J3999" s="6" t="str">
        <f t="shared" si="435"/>
        <v/>
      </c>
      <c r="K3999" s="6" t="str">
        <f>IF(AND(税费设置!$B$5="是",G3999="个人支出",J3999="应税"),"是","否")</f>
        <v>否</v>
      </c>
      <c r="L3999" s="8">
        <f t="shared" si="436"/>
        <v>0</v>
      </c>
      <c r="M3999" s="8">
        <f t="shared" si="437"/>
        <v>0</v>
      </c>
      <c r="N3999" s="8">
        <f t="shared" si="438"/>
        <v>0</v>
      </c>
      <c r="O3999" s="8">
        <f t="shared" si="439"/>
        <v>0</v>
      </c>
      <c r="P3999" s="8">
        <f>IF(K3999&lt;&gt;"是",0,IF(税费设置!$B$6="是",E3999/(1+税费设置!$B$10),E3999))</f>
        <v>0</v>
      </c>
      <c r="Q3999" s="8">
        <f>IF(K3999&lt;&gt;"是",0,P3999*税费设置!$B$8)</f>
        <v>0</v>
      </c>
      <c r="R3999" s="8">
        <f>IF(K3999&lt;&gt;"是",0,P3999*税费设置!$B$9)</f>
        <v>0</v>
      </c>
      <c r="S3999" s="8">
        <f t="shared" si="440"/>
        <v>0</v>
      </c>
    </row>
    <row r="4000" spans="1:19" ht="13.9">
      <c r="A4000" s="6" t="str">
        <f>IF(总支出!A4000="","",总支出!A4000)</f>
        <v/>
      </c>
      <c r="B4000" s="7" t="str">
        <f>IF(总支出!B4000="","",总支出!B4000)</f>
        <v/>
      </c>
      <c r="C4000" s="6" t="str">
        <f t="shared" si="434"/>
        <v/>
      </c>
      <c r="D4000" s="6" t="str">
        <f>IF(总支出!C4000="","",总支出!C4000)</f>
        <v/>
      </c>
      <c r="E4000" s="8" t="str">
        <f>IF(总支出!D4000="","",总支出!D4000)</f>
        <v/>
      </c>
      <c r="F4000" s="6" t="str">
        <f>IF(总支出!E4000="","",总支出!E4000)</f>
        <v/>
      </c>
      <c r="G4000" s="6" t="str">
        <f>IF(总支出!H4000="","",总支出!H4000)</f>
        <v/>
      </c>
      <c r="H4000" s="6" t="str">
        <f>IF(总支出!I4000="","自动",总支出!I4000)</f>
        <v>自动</v>
      </c>
      <c r="I4000" s="6" t="str">
        <f>IF(F4000="","",IFERROR(VLOOKUP(F4000,税费设置!$A$15:$B$27,2,FALSE),"含税不明"))</f>
        <v/>
      </c>
      <c r="J4000" s="6" t="str">
        <f t="shared" si="435"/>
        <v/>
      </c>
      <c r="K4000" s="6" t="str">
        <f>IF(AND(税费设置!$B$5="是",G4000="个人支出",J4000="应税"),"是","否")</f>
        <v>否</v>
      </c>
      <c r="L4000" s="8">
        <f t="shared" si="436"/>
        <v>0</v>
      </c>
      <c r="M4000" s="8">
        <f t="shared" si="437"/>
        <v>0</v>
      </c>
      <c r="N4000" s="8">
        <f t="shared" si="438"/>
        <v>0</v>
      </c>
      <c r="O4000" s="8">
        <f t="shared" si="439"/>
        <v>0</v>
      </c>
      <c r="P4000" s="8">
        <f>IF(K4000&lt;&gt;"是",0,IF(税费设置!$B$6="是",E4000/(1+税费设置!$B$10),E4000))</f>
        <v>0</v>
      </c>
      <c r="Q4000" s="8">
        <f>IF(K4000&lt;&gt;"是",0,P4000*税费设置!$B$8)</f>
        <v>0</v>
      </c>
      <c r="R4000" s="8">
        <f>IF(K4000&lt;&gt;"是",0,P4000*税费设置!$B$9)</f>
        <v>0</v>
      </c>
      <c r="S4000" s="8">
        <f t="shared" si="440"/>
        <v>0</v>
      </c>
    </row>
    <row r="4001" spans="1:19" ht="13.9">
      <c r="A4001" s="6" t="str">
        <f>IF(总支出!A4001="","",总支出!A4001)</f>
        <v/>
      </c>
      <c r="B4001" s="7" t="str">
        <f>IF(总支出!B4001="","",总支出!B4001)</f>
        <v/>
      </c>
      <c r="C4001" s="6" t="str">
        <f t="shared" si="434"/>
        <v/>
      </c>
      <c r="D4001" s="6" t="str">
        <f>IF(总支出!C4001="","",总支出!C4001)</f>
        <v/>
      </c>
      <c r="E4001" s="8" t="str">
        <f>IF(总支出!D4001="","",总支出!D4001)</f>
        <v/>
      </c>
      <c r="F4001" s="6" t="str">
        <f>IF(总支出!E4001="","",总支出!E4001)</f>
        <v/>
      </c>
      <c r="G4001" s="6" t="str">
        <f>IF(总支出!H4001="","",总支出!H4001)</f>
        <v/>
      </c>
      <c r="H4001" s="6" t="str">
        <f>IF(总支出!I4001="","自动",总支出!I4001)</f>
        <v>自动</v>
      </c>
      <c r="I4001" s="6" t="str">
        <f>IF(F4001="","",IFERROR(VLOOKUP(F4001,税费设置!$A$15:$B$27,2,FALSE),"含税不明"))</f>
        <v/>
      </c>
      <c r="J4001" s="6" t="str">
        <f t="shared" si="435"/>
        <v/>
      </c>
      <c r="K4001" s="6" t="str">
        <f>IF(AND(税费设置!$B$5="是",G4001="个人支出",J4001="应税"),"是","否")</f>
        <v>否</v>
      </c>
      <c r="L4001" s="8">
        <f t="shared" si="436"/>
        <v>0</v>
      </c>
      <c r="M4001" s="8">
        <f t="shared" si="437"/>
        <v>0</v>
      </c>
      <c r="N4001" s="8">
        <f t="shared" si="438"/>
        <v>0</v>
      </c>
      <c r="O4001" s="8">
        <f t="shared" si="439"/>
        <v>0</v>
      </c>
      <c r="P4001" s="8">
        <f>IF(K4001&lt;&gt;"是",0,IF(税费设置!$B$6="是",E4001/(1+税费设置!$B$10),E4001))</f>
        <v>0</v>
      </c>
      <c r="Q4001" s="8">
        <f>IF(K4001&lt;&gt;"是",0,P4001*税费设置!$B$8)</f>
        <v>0</v>
      </c>
      <c r="R4001" s="8">
        <f>IF(K4001&lt;&gt;"是",0,P4001*税费设置!$B$9)</f>
        <v>0</v>
      </c>
      <c r="S4001" s="8">
        <f t="shared" si="440"/>
        <v>0</v>
      </c>
    </row>
    <row r="4002" spans="1:19" ht="13.9">
      <c r="A4002" s="6" t="str">
        <f>IF(总支出!A4002="","",总支出!A4002)</f>
        <v/>
      </c>
      <c r="B4002" s="7" t="str">
        <f>IF(总支出!B4002="","",总支出!B4002)</f>
        <v/>
      </c>
      <c r="C4002" s="6" t="str">
        <f t="shared" si="434"/>
        <v/>
      </c>
      <c r="D4002" s="6" t="str">
        <f>IF(总支出!C4002="","",总支出!C4002)</f>
        <v/>
      </c>
      <c r="E4002" s="8" t="str">
        <f>IF(总支出!D4002="","",总支出!D4002)</f>
        <v/>
      </c>
      <c r="F4002" s="6" t="str">
        <f>IF(总支出!E4002="","",总支出!E4002)</f>
        <v/>
      </c>
      <c r="G4002" s="6" t="str">
        <f>IF(总支出!H4002="","",总支出!H4002)</f>
        <v/>
      </c>
      <c r="H4002" s="6" t="str">
        <f>IF(总支出!I4002="","自动",总支出!I4002)</f>
        <v>自动</v>
      </c>
      <c r="I4002" s="6" t="str">
        <f>IF(F4002="","",IFERROR(VLOOKUP(F4002,税费设置!$A$15:$B$27,2,FALSE),"含税不明"))</f>
        <v/>
      </c>
      <c r="J4002" s="6" t="str">
        <f t="shared" si="435"/>
        <v/>
      </c>
      <c r="K4002" s="6" t="str">
        <f>IF(AND(税费设置!$B$5="是",G4002="个人支出",J4002="应税"),"是","否")</f>
        <v>否</v>
      </c>
      <c r="L4002" s="8">
        <f t="shared" si="436"/>
        <v>0</v>
      </c>
      <c r="M4002" s="8">
        <f t="shared" si="437"/>
        <v>0</v>
      </c>
      <c r="N4002" s="8">
        <f t="shared" si="438"/>
        <v>0</v>
      </c>
      <c r="O4002" s="8">
        <f t="shared" si="439"/>
        <v>0</v>
      </c>
      <c r="P4002" s="8">
        <f>IF(K4002&lt;&gt;"是",0,IF(税费设置!$B$6="是",E4002/(1+税费设置!$B$10),E4002))</f>
        <v>0</v>
      </c>
      <c r="Q4002" s="8">
        <f>IF(K4002&lt;&gt;"是",0,P4002*税费设置!$B$8)</f>
        <v>0</v>
      </c>
      <c r="R4002" s="8">
        <f>IF(K4002&lt;&gt;"是",0,P4002*税费设置!$B$9)</f>
        <v>0</v>
      </c>
      <c r="S4002" s="8">
        <f t="shared" si="440"/>
        <v>0</v>
      </c>
    </row>
    <row r="4003" spans="1:19" ht="13.9">
      <c r="A4003" s="6" t="str">
        <f>IF(总支出!A4003="","",总支出!A4003)</f>
        <v/>
      </c>
      <c r="B4003" s="7" t="str">
        <f>IF(总支出!B4003="","",总支出!B4003)</f>
        <v/>
      </c>
      <c r="C4003" s="6" t="str">
        <f t="shared" si="434"/>
        <v/>
      </c>
      <c r="D4003" s="6" t="str">
        <f>IF(总支出!C4003="","",总支出!C4003)</f>
        <v/>
      </c>
      <c r="E4003" s="8" t="str">
        <f>IF(总支出!D4003="","",总支出!D4003)</f>
        <v/>
      </c>
      <c r="F4003" s="6" t="str">
        <f>IF(总支出!E4003="","",总支出!E4003)</f>
        <v/>
      </c>
      <c r="G4003" s="6" t="str">
        <f>IF(总支出!H4003="","",总支出!H4003)</f>
        <v/>
      </c>
      <c r="H4003" s="6" t="str">
        <f>IF(总支出!I4003="","自动",总支出!I4003)</f>
        <v>自动</v>
      </c>
      <c r="I4003" s="6" t="str">
        <f>IF(F4003="","",IFERROR(VLOOKUP(F4003,税费设置!$A$15:$B$27,2,FALSE),"含税不明"))</f>
        <v/>
      </c>
      <c r="J4003" s="6" t="str">
        <f t="shared" si="435"/>
        <v/>
      </c>
      <c r="K4003" s="6" t="str">
        <f>IF(AND(税费设置!$B$5="是",G4003="个人支出",J4003="应税"),"是","否")</f>
        <v>否</v>
      </c>
      <c r="L4003" s="8">
        <f t="shared" si="436"/>
        <v>0</v>
      </c>
      <c r="M4003" s="8">
        <f t="shared" si="437"/>
        <v>0</v>
      </c>
      <c r="N4003" s="8">
        <f t="shared" si="438"/>
        <v>0</v>
      </c>
      <c r="O4003" s="8">
        <f t="shared" si="439"/>
        <v>0</v>
      </c>
      <c r="P4003" s="8">
        <f>IF(K4003&lt;&gt;"是",0,IF(税费设置!$B$6="是",E4003/(1+税费设置!$B$10),E4003))</f>
        <v>0</v>
      </c>
      <c r="Q4003" s="8">
        <f>IF(K4003&lt;&gt;"是",0,P4003*税费设置!$B$8)</f>
        <v>0</v>
      </c>
      <c r="R4003" s="8">
        <f>IF(K4003&lt;&gt;"是",0,P4003*税费设置!$B$9)</f>
        <v>0</v>
      </c>
      <c r="S4003" s="8">
        <f t="shared" si="440"/>
        <v>0</v>
      </c>
    </row>
    <row r="4004" spans="1:19" ht="13.9">
      <c r="A4004" s="6" t="str">
        <f>IF(总支出!A4004="","",总支出!A4004)</f>
        <v/>
      </c>
      <c r="B4004" s="7" t="str">
        <f>IF(总支出!B4004="","",总支出!B4004)</f>
        <v/>
      </c>
      <c r="C4004" s="6" t="str">
        <f t="shared" si="434"/>
        <v/>
      </c>
      <c r="D4004" s="6" t="str">
        <f>IF(总支出!C4004="","",总支出!C4004)</f>
        <v/>
      </c>
      <c r="E4004" s="8" t="str">
        <f>IF(总支出!D4004="","",总支出!D4004)</f>
        <v/>
      </c>
      <c r="F4004" s="6" t="str">
        <f>IF(总支出!E4004="","",总支出!E4004)</f>
        <v/>
      </c>
      <c r="G4004" s="6" t="str">
        <f>IF(总支出!H4004="","",总支出!H4004)</f>
        <v/>
      </c>
      <c r="H4004" s="6" t="str">
        <f>IF(总支出!I4004="","自动",总支出!I4004)</f>
        <v>自动</v>
      </c>
      <c r="I4004" s="6" t="str">
        <f>IF(F4004="","",IFERROR(VLOOKUP(F4004,税费设置!$A$15:$B$27,2,FALSE),"含税不明"))</f>
        <v/>
      </c>
      <c r="J4004" s="6" t="str">
        <f t="shared" si="435"/>
        <v/>
      </c>
      <c r="K4004" s="6" t="str">
        <f>IF(AND(税费设置!$B$5="是",G4004="个人支出",J4004="应税"),"是","否")</f>
        <v>否</v>
      </c>
      <c r="L4004" s="8">
        <f t="shared" si="436"/>
        <v>0</v>
      </c>
      <c r="M4004" s="8">
        <f t="shared" si="437"/>
        <v>0</v>
      </c>
      <c r="N4004" s="8">
        <f t="shared" si="438"/>
        <v>0</v>
      </c>
      <c r="O4004" s="8">
        <f t="shared" si="439"/>
        <v>0</v>
      </c>
      <c r="P4004" s="8">
        <f>IF(K4004&lt;&gt;"是",0,IF(税费设置!$B$6="是",E4004/(1+税费设置!$B$10),E4004))</f>
        <v>0</v>
      </c>
      <c r="Q4004" s="8">
        <f>IF(K4004&lt;&gt;"是",0,P4004*税费设置!$B$8)</f>
        <v>0</v>
      </c>
      <c r="R4004" s="8">
        <f>IF(K4004&lt;&gt;"是",0,P4004*税费设置!$B$9)</f>
        <v>0</v>
      </c>
      <c r="S4004" s="8">
        <f t="shared" si="440"/>
        <v>0</v>
      </c>
    </row>
    <row r="4005" spans="1:19" ht="13.9">
      <c r="A4005" s="6" t="str">
        <f>IF(总支出!A4005="","",总支出!A4005)</f>
        <v/>
      </c>
      <c r="B4005" s="7" t="str">
        <f>IF(总支出!B4005="","",总支出!B4005)</f>
        <v/>
      </c>
      <c r="C4005" s="6" t="str">
        <f t="shared" si="434"/>
        <v/>
      </c>
      <c r="D4005" s="6" t="str">
        <f>IF(总支出!C4005="","",总支出!C4005)</f>
        <v/>
      </c>
      <c r="E4005" s="8" t="str">
        <f>IF(总支出!D4005="","",总支出!D4005)</f>
        <v/>
      </c>
      <c r="F4005" s="6" t="str">
        <f>IF(总支出!E4005="","",总支出!E4005)</f>
        <v/>
      </c>
      <c r="G4005" s="6" t="str">
        <f>IF(总支出!H4005="","",总支出!H4005)</f>
        <v/>
      </c>
      <c r="H4005" s="6" t="str">
        <f>IF(总支出!I4005="","自动",总支出!I4005)</f>
        <v>自动</v>
      </c>
      <c r="I4005" s="6" t="str">
        <f>IF(F4005="","",IFERROR(VLOOKUP(F4005,税费设置!$A$15:$B$27,2,FALSE),"含税不明"))</f>
        <v/>
      </c>
      <c r="J4005" s="6" t="str">
        <f t="shared" si="435"/>
        <v/>
      </c>
      <c r="K4005" s="6" t="str">
        <f>IF(AND(税费设置!$B$5="是",G4005="个人支出",J4005="应税"),"是","否")</f>
        <v>否</v>
      </c>
      <c r="L4005" s="8">
        <f t="shared" si="436"/>
        <v>0</v>
      </c>
      <c r="M4005" s="8">
        <f t="shared" si="437"/>
        <v>0</v>
      </c>
      <c r="N4005" s="8">
        <f t="shared" si="438"/>
        <v>0</v>
      </c>
      <c r="O4005" s="8">
        <f t="shared" si="439"/>
        <v>0</v>
      </c>
      <c r="P4005" s="8">
        <f>IF(K4005&lt;&gt;"是",0,IF(税费设置!$B$6="是",E4005/(1+税费设置!$B$10),E4005))</f>
        <v>0</v>
      </c>
      <c r="Q4005" s="8">
        <f>IF(K4005&lt;&gt;"是",0,P4005*税费设置!$B$8)</f>
        <v>0</v>
      </c>
      <c r="R4005" s="8">
        <f>IF(K4005&lt;&gt;"是",0,P4005*税费设置!$B$9)</f>
        <v>0</v>
      </c>
      <c r="S4005" s="8">
        <f t="shared" si="440"/>
        <v>0</v>
      </c>
    </row>
    <row r="4006" spans="1:19" ht="13.9">
      <c r="A4006" s="6" t="str">
        <f>IF(总支出!A4006="","",总支出!A4006)</f>
        <v/>
      </c>
      <c r="B4006" s="7" t="str">
        <f>IF(总支出!B4006="","",总支出!B4006)</f>
        <v/>
      </c>
      <c r="C4006" s="6" t="str">
        <f t="shared" si="434"/>
        <v/>
      </c>
      <c r="D4006" s="6" t="str">
        <f>IF(总支出!C4006="","",总支出!C4006)</f>
        <v/>
      </c>
      <c r="E4006" s="8" t="str">
        <f>IF(总支出!D4006="","",总支出!D4006)</f>
        <v/>
      </c>
      <c r="F4006" s="6" t="str">
        <f>IF(总支出!E4006="","",总支出!E4006)</f>
        <v/>
      </c>
      <c r="G4006" s="6" t="str">
        <f>IF(总支出!H4006="","",总支出!H4006)</f>
        <v/>
      </c>
      <c r="H4006" s="6" t="str">
        <f>IF(总支出!I4006="","自动",总支出!I4006)</f>
        <v>自动</v>
      </c>
      <c r="I4006" s="6" t="str">
        <f>IF(F4006="","",IFERROR(VLOOKUP(F4006,税费设置!$A$15:$B$27,2,FALSE),"含税不明"))</f>
        <v/>
      </c>
      <c r="J4006" s="6" t="str">
        <f t="shared" si="435"/>
        <v/>
      </c>
      <c r="K4006" s="6" t="str">
        <f>IF(AND(税费设置!$B$5="是",G4006="个人支出",J4006="应税"),"是","否")</f>
        <v>否</v>
      </c>
      <c r="L4006" s="8">
        <f t="shared" si="436"/>
        <v>0</v>
      </c>
      <c r="M4006" s="8">
        <f t="shared" si="437"/>
        <v>0</v>
      </c>
      <c r="N4006" s="8">
        <f t="shared" si="438"/>
        <v>0</v>
      </c>
      <c r="O4006" s="8">
        <f t="shared" si="439"/>
        <v>0</v>
      </c>
      <c r="P4006" s="8">
        <f>IF(K4006&lt;&gt;"是",0,IF(税费设置!$B$6="是",E4006/(1+税费设置!$B$10),E4006))</f>
        <v>0</v>
      </c>
      <c r="Q4006" s="8">
        <f>IF(K4006&lt;&gt;"是",0,P4006*税费设置!$B$8)</f>
        <v>0</v>
      </c>
      <c r="R4006" s="8">
        <f>IF(K4006&lt;&gt;"是",0,P4006*税费设置!$B$9)</f>
        <v>0</v>
      </c>
      <c r="S4006" s="8">
        <f t="shared" si="440"/>
        <v>0</v>
      </c>
    </row>
    <row r="4007" spans="1:19" ht="13.9">
      <c r="A4007" s="6" t="str">
        <f>IF(总支出!A4007="","",总支出!A4007)</f>
        <v/>
      </c>
      <c r="B4007" s="7" t="str">
        <f>IF(总支出!B4007="","",总支出!B4007)</f>
        <v/>
      </c>
      <c r="C4007" s="6" t="str">
        <f t="shared" si="434"/>
        <v/>
      </c>
      <c r="D4007" s="6" t="str">
        <f>IF(总支出!C4007="","",总支出!C4007)</f>
        <v/>
      </c>
      <c r="E4007" s="8" t="str">
        <f>IF(总支出!D4007="","",总支出!D4007)</f>
        <v/>
      </c>
      <c r="F4007" s="6" t="str">
        <f>IF(总支出!E4007="","",总支出!E4007)</f>
        <v/>
      </c>
      <c r="G4007" s="6" t="str">
        <f>IF(总支出!H4007="","",总支出!H4007)</f>
        <v/>
      </c>
      <c r="H4007" s="6" t="str">
        <f>IF(总支出!I4007="","自动",总支出!I4007)</f>
        <v>自动</v>
      </c>
      <c r="I4007" s="6" t="str">
        <f>IF(F4007="","",IFERROR(VLOOKUP(F4007,税费设置!$A$15:$B$27,2,FALSE),"含税不明"))</f>
        <v/>
      </c>
      <c r="J4007" s="6" t="str">
        <f t="shared" si="435"/>
        <v/>
      </c>
      <c r="K4007" s="6" t="str">
        <f>IF(AND(税费设置!$B$5="是",G4007="个人支出",J4007="应税"),"是","否")</f>
        <v>否</v>
      </c>
      <c r="L4007" s="8">
        <f t="shared" si="436"/>
        <v>0</v>
      </c>
      <c r="M4007" s="8">
        <f t="shared" si="437"/>
        <v>0</v>
      </c>
      <c r="N4007" s="8">
        <f t="shared" si="438"/>
        <v>0</v>
      </c>
      <c r="O4007" s="8">
        <f t="shared" si="439"/>
        <v>0</v>
      </c>
      <c r="P4007" s="8">
        <f>IF(K4007&lt;&gt;"是",0,IF(税费设置!$B$6="是",E4007/(1+税费设置!$B$10),E4007))</f>
        <v>0</v>
      </c>
      <c r="Q4007" s="8">
        <f>IF(K4007&lt;&gt;"是",0,P4007*税费设置!$B$8)</f>
        <v>0</v>
      </c>
      <c r="R4007" s="8">
        <f>IF(K4007&lt;&gt;"是",0,P4007*税费设置!$B$9)</f>
        <v>0</v>
      </c>
      <c r="S4007" s="8">
        <f t="shared" si="440"/>
        <v>0</v>
      </c>
    </row>
    <row r="4008" spans="1:19" ht="13.9">
      <c r="A4008" s="6" t="str">
        <f>IF(总支出!A4008="","",总支出!A4008)</f>
        <v/>
      </c>
      <c r="B4008" s="7" t="str">
        <f>IF(总支出!B4008="","",总支出!B4008)</f>
        <v/>
      </c>
      <c r="C4008" s="6" t="str">
        <f t="shared" si="434"/>
        <v/>
      </c>
      <c r="D4008" s="6" t="str">
        <f>IF(总支出!C4008="","",总支出!C4008)</f>
        <v/>
      </c>
      <c r="E4008" s="8" t="str">
        <f>IF(总支出!D4008="","",总支出!D4008)</f>
        <v/>
      </c>
      <c r="F4008" s="6" t="str">
        <f>IF(总支出!E4008="","",总支出!E4008)</f>
        <v/>
      </c>
      <c r="G4008" s="6" t="str">
        <f>IF(总支出!H4008="","",总支出!H4008)</f>
        <v/>
      </c>
      <c r="H4008" s="6" t="str">
        <f>IF(总支出!I4008="","自动",总支出!I4008)</f>
        <v>自动</v>
      </c>
      <c r="I4008" s="6" t="str">
        <f>IF(F4008="","",IFERROR(VLOOKUP(F4008,税费设置!$A$15:$B$27,2,FALSE),"含税不明"))</f>
        <v/>
      </c>
      <c r="J4008" s="6" t="str">
        <f t="shared" si="435"/>
        <v/>
      </c>
      <c r="K4008" s="6" t="str">
        <f>IF(AND(税费设置!$B$5="是",G4008="个人支出",J4008="应税"),"是","否")</f>
        <v>否</v>
      </c>
      <c r="L4008" s="8">
        <f t="shared" si="436"/>
        <v>0</v>
      </c>
      <c r="M4008" s="8">
        <f t="shared" si="437"/>
        <v>0</v>
      </c>
      <c r="N4008" s="8">
        <f t="shared" si="438"/>
        <v>0</v>
      </c>
      <c r="O4008" s="8">
        <f t="shared" si="439"/>
        <v>0</v>
      </c>
      <c r="P4008" s="8">
        <f>IF(K4008&lt;&gt;"是",0,IF(税费设置!$B$6="是",E4008/(1+税费设置!$B$10),E4008))</f>
        <v>0</v>
      </c>
      <c r="Q4008" s="8">
        <f>IF(K4008&lt;&gt;"是",0,P4008*税费设置!$B$8)</f>
        <v>0</v>
      </c>
      <c r="R4008" s="8">
        <f>IF(K4008&lt;&gt;"是",0,P4008*税费设置!$B$9)</f>
        <v>0</v>
      </c>
      <c r="S4008" s="8">
        <f t="shared" si="440"/>
        <v>0</v>
      </c>
    </row>
    <row r="4009" spans="1:19" ht="13.9">
      <c r="A4009" s="6" t="str">
        <f>IF(总支出!A4009="","",总支出!A4009)</f>
        <v/>
      </c>
      <c r="B4009" s="7" t="str">
        <f>IF(总支出!B4009="","",总支出!B4009)</f>
        <v/>
      </c>
      <c r="C4009" s="6" t="str">
        <f t="shared" si="434"/>
        <v/>
      </c>
      <c r="D4009" s="6" t="str">
        <f>IF(总支出!C4009="","",总支出!C4009)</f>
        <v/>
      </c>
      <c r="E4009" s="8" t="str">
        <f>IF(总支出!D4009="","",总支出!D4009)</f>
        <v/>
      </c>
      <c r="F4009" s="6" t="str">
        <f>IF(总支出!E4009="","",总支出!E4009)</f>
        <v/>
      </c>
      <c r="G4009" s="6" t="str">
        <f>IF(总支出!H4009="","",总支出!H4009)</f>
        <v/>
      </c>
      <c r="H4009" s="6" t="str">
        <f>IF(总支出!I4009="","自动",总支出!I4009)</f>
        <v>自动</v>
      </c>
      <c r="I4009" s="6" t="str">
        <f>IF(F4009="","",IFERROR(VLOOKUP(F4009,税费设置!$A$15:$B$27,2,FALSE),"含税不明"))</f>
        <v/>
      </c>
      <c r="J4009" s="6" t="str">
        <f t="shared" si="435"/>
        <v/>
      </c>
      <c r="K4009" s="6" t="str">
        <f>IF(AND(税费设置!$B$5="是",G4009="个人支出",J4009="应税"),"是","否")</f>
        <v>否</v>
      </c>
      <c r="L4009" s="8">
        <f t="shared" si="436"/>
        <v>0</v>
      </c>
      <c r="M4009" s="8">
        <f t="shared" si="437"/>
        <v>0</v>
      </c>
      <c r="N4009" s="8">
        <f t="shared" si="438"/>
        <v>0</v>
      </c>
      <c r="O4009" s="8">
        <f t="shared" si="439"/>
        <v>0</v>
      </c>
      <c r="P4009" s="8">
        <f>IF(K4009&lt;&gt;"是",0,IF(税费设置!$B$6="是",E4009/(1+税费设置!$B$10),E4009))</f>
        <v>0</v>
      </c>
      <c r="Q4009" s="8">
        <f>IF(K4009&lt;&gt;"是",0,P4009*税费设置!$B$8)</f>
        <v>0</v>
      </c>
      <c r="R4009" s="8">
        <f>IF(K4009&lt;&gt;"是",0,P4009*税费设置!$B$9)</f>
        <v>0</v>
      </c>
      <c r="S4009" s="8">
        <f t="shared" si="440"/>
        <v>0</v>
      </c>
    </row>
    <row r="4010" spans="1:19" ht="13.9">
      <c r="A4010" s="6" t="str">
        <f>IF(总支出!A4010="","",总支出!A4010)</f>
        <v/>
      </c>
      <c r="B4010" s="7" t="str">
        <f>IF(总支出!B4010="","",总支出!B4010)</f>
        <v/>
      </c>
      <c r="C4010" s="6" t="str">
        <f t="shared" si="434"/>
        <v/>
      </c>
      <c r="D4010" s="6" t="str">
        <f>IF(总支出!C4010="","",总支出!C4010)</f>
        <v/>
      </c>
      <c r="E4010" s="8" t="str">
        <f>IF(总支出!D4010="","",总支出!D4010)</f>
        <v/>
      </c>
      <c r="F4010" s="6" t="str">
        <f>IF(总支出!E4010="","",总支出!E4010)</f>
        <v/>
      </c>
      <c r="G4010" s="6" t="str">
        <f>IF(总支出!H4010="","",总支出!H4010)</f>
        <v/>
      </c>
      <c r="H4010" s="6" t="str">
        <f>IF(总支出!I4010="","自动",总支出!I4010)</f>
        <v>自动</v>
      </c>
      <c r="I4010" s="6" t="str">
        <f>IF(F4010="","",IFERROR(VLOOKUP(F4010,税费设置!$A$15:$B$27,2,FALSE),"含税不明"))</f>
        <v/>
      </c>
      <c r="J4010" s="6" t="str">
        <f t="shared" si="435"/>
        <v/>
      </c>
      <c r="K4010" s="6" t="str">
        <f>IF(AND(税费设置!$B$5="是",G4010="个人支出",J4010="应税"),"是","否")</f>
        <v>否</v>
      </c>
      <c r="L4010" s="8">
        <f t="shared" si="436"/>
        <v>0</v>
      </c>
      <c r="M4010" s="8">
        <f t="shared" si="437"/>
        <v>0</v>
      </c>
      <c r="N4010" s="8">
        <f t="shared" si="438"/>
        <v>0</v>
      </c>
      <c r="O4010" s="8">
        <f t="shared" si="439"/>
        <v>0</v>
      </c>
      <c r="P4010" s="8">
        <f>IF(K4010&lt;&gt;"是",0,IF(税费设置!$B$6="是",E4010/(1+税费设置!$B$10),E4010))</f>
        <v>0</v>
      </c>
      <c r="Q4010" s="8">
        <f>IF(K4010&lt;&gt;"是",0,P4010*税费设置!$B$8)</f>
        <v>0</v>
      </c>
      <c r="R4010" s="8">
        <f>IF(K4010&lt;&gt;"是",0,P4010*税费设置!$B$9)</f>
        <v>0</v>
      </c>
      <c r="S4010" s="8">
        <f t="shared" si="440"/>
        <v>0</v>
      </c>
    </row>
    <row r="4011" spans="1:19" ht="13.9">
      <c r="A4011" s="6" t="str">
        <f>IF(总支出!A4011="","",总支出!A4011)</f>
        <v/>
      </c>
      <c r="B4011" s="7" t="str">
        <f>IF(总支出!B4011="","",总支出!B4011)</f>
        <v/>
      </c>
      <c r="C4011" s="6" t="str">
        <f t="shared" si="434"/>
        <v/>
      </c>
      <c r="D4011" s="6" t="str">
        <f>IF(总支出!C4011="","",总支出!C4011)</f>
        <v/>
      </c>
      <c r="E4011" s="8" t="str">
        <f>IF(总支出!D4011="","",总支出!D4011)</f>
        <v/>
      </c>
      <c r="F4011" s="6" t="str">
        <f>IF(总支出!E4011="","",总支出!E4011)</f>
        <v/>
      </c>
      <c r="G4011" s="6" t="str">
        <f>IF(总支出!H4011="","",总支出!H4011)</f>
        <v/>
      </c>
      <c r="H4011" s="6" t="str">
        <f>IF(总支出!I4011="","自动",总支出!I4011)</f>
        <v>自动</v>
      </c>
      <c r="I4011" s="6" t="str">
        <f>IF(F4011="","",IFERROR(VLOOKUP(F4011,税费设置!$A$15:$B$27,2,FALSE),"含税不明"))</f>
        <v/>
      </c>
      <c r="J4011" s="6" t="str">
        <f t="shared" si="435"/>
        <v/>
      </c>
      <c r="K4011" s="6" t="str">
        <f>IF(AND(税费设置!$B$5="是",G4011="个人支出",J4011="应税"),"是","否")</f>
        <v>否</v>
      </c>
      <c r="L4011" s="8">
        <f t="shared" si="436"/>
        <v>0</v>
      </c>
      <c r="M4011" s="8">
        <f t="shared" si="437"/>
        <v>0</v>
      </c>
      <c r="N4011" s="8">
        <f t="shared" si="438"/>
        <v>0</v>
      </c>
      <c r="O4011" s="8">
        <f t="shared" si="439"/>
        <v>0</v>
      </c>
      <c r="P4011" s="8">
        <f>IF(K4011&lt;&gt;"是",0,IF(税费设置!$B$6="是",E4011/(1+税费设置!$B$10),E4011))</f>
        <v>0</v>
      </c>
      <c r="Q4011" s="8">
        <f>IF(K4011&lt;&gt;"是",0,P4011*税费设置!$B$8)</f>
        <v>0</v>
      </c>
      <c r="R4011" s="8">
        <f>IF(K4011&lt;&gt;"是",0,P4011*税费设置!$B$9)</f>
        <v>0</v>
      </c>
      <c r="S4011" s="8">
        <f t="shared" si="440"/>
        <v>0</v>
      </c>
    </row>
    <row r="4012" spans="1:19" ht="13.9">
      <c r="A4012" s="6" t="str">
        <f>IF(总支出!A4012="","",总支出!A4012)</f>
        <v/>
      </c>
      <c r="B4012" s="7" t="str">
        <f>IF(总支出!B4012="","",总支出!B4012)</f>
        <v/>
      </c>
      <c r="C4012" s="6" t="str">
        <f t="shared" si="434"/>
        <v/>
      </c>
      <c r="D4012" s="6" t="str">
        <f>IF(总支出!C4012="","",总支出!C4012)</f>
        <v/>
      </c>
      <c r="E4012" s="8" t="str">
        <f>IF(总支出!D4012="","",总支出!D4012)</f>
        <v/>
      </c>
      <c r="F4012" s="6" t="str">
        <f>IF(总支出!E4012="","",总支出!E4012)</f>
        <v/>
      </c>
      <c r="G4012" s="6" t="str">
        <f>IF(总支出!H4012="","",总支出!H4012)</f>
        <v/>
      </c>
      <c r="H4012" s="6" t="str">
        <f>IF(总支出!I4012="","自动",总支出!I4012)</f>
        <v>自动</v>
      </c>
      <c r="I4012" s="6" t="str">
        <f>IF(F4012="","",IFERROR(VLOOKUP(F4012,税费设置!$A$15:$B$27,2,FALSE),"含税不明"))</f>
        <v/>
      </c>
      <c r="J4012" s="6" t="str">
        <f t="shared" si="435"/>
        <v/>
      </c>
      <c r="K4012" s="6" t="str">
        <f>IF(AND(税费设置!$B$5="是",G4012="个人支出",J4012="应税"),"是","否")</f>
        <v>否</v>
      </c>
      <c r="L4012" s="8">
        <f t="shared" si="436"/>
        <v>0</v>
      </c>
      <c r="M4012" s="8">
        <f t="shared" si="437"/>
        <v>0</v>
      </c>
      <c r="N4012" s="8">
        <f t="shared" si="438"/>
        <v>0</v>
      </c>
      <c r="O4012" s="8">
        <f t="shared" si="439"/>
        <v>0</v>
      </c>
      <c r="P4012" s="8">
        <f>IF(K4012&lt;&gt;"是",0,IF(税费设置!$B$6="是",E4012/(1+税费设置!$B$10),E4012))</f>
        <v>0</v>
      </c>
      <c r="Q4012" s="8">
        <f>IF(K4012&lt;&gt;"是",0,P4012*税费设置!$B$8)</f>
        <v>0</v>
      </c>
      <c r="R4012" s="8">
        <f>IF(K4012&lt;&gt;"是",0,P4012*税费设置!$B$9)</f>
        <v>0</v>
      </c>
      <c r="S4012" s="8">
        <f t="shared" si="440"/>
        <v>0</v>
      </c>
    </row>
    <row r="4013" spans="1:19" ht="13.9">
      <c r="A4013" s="6" t="str">
        <f>IF(总支出!A4013="","",总支出!A4013)</f>
        <v/>
      </c>
      <c r="B4013" s="7" t="str">
        <f>IF(总支出!B4013="","",总支出!B4013)</f>
        <v/>
      </c>
      <c r="C4013" s="6" t="str">
        <f t="shared" si="434"/>
        <v/>
      </c>
      <c r="D4013" s="6" t="str">
        <f>IF(总支出!C4013="","",总支出!C4013)</f>
        <v/>
      </c>
      <c r="E4013" s="8" t="str">
        <f>IF(总支出!D4013="","",总支出!D4013)</f>
        <v/>
      </c>
      <c r="F4013" s="6" t="str">
        <f>IF(总支出!E4013="","",总支出!E4013)</f>
        <v/>
      </c>
      <c r="G4013" s="6" t="str">
        <f>IF(总支出!H4013="","",总支出!H4013)</f>
        <v/>
      </c>
      <c r="H4013" s="6" t="str">
        <f>IF(总支出!I4013="","自动",总支出!I4013)</f>
        <v>自动</v>
      </c>
      <c r="I4013" s="6" t="str">
        <f>IF(F4013="","",IFERROR(VLOOKUP(F4013,税费设置!$A$15:$B$27,2,FALSE),"含税不明"))</f>
        <v/>
      </c>
      <c r="J4013" s="6" t="str">
        <f t="shared" si="435"/>
        <v/>
      </c>
      <c r="K4013" s="6" t="str">
        <f>IF(AND(税费设置!$B$5="是",G4013="个人支出",J4013="应税"),"是","否")</f>
        <v>否</v>
      </c>
      <c r="L4013" s="8">
        <f t="shared" si="436"/>
        <v>0</v>
      </c>
      <c r="M4013" s="8">
        <f t="shared" si="437"/>
        <v>0</v>
      </c>
      <c r="N4013" s="8">
        <f t="shared" si="438"/>
        <v>0</v>
      </c>
      <c r="O4013" s="8">
        <f t="shared" si="439"/>
        <v>0</v>
      </c>
      <c r="P4013" s="8">
        <f>IF(K4013&lt;&gt;"是",0,IF(税费设置!$B$6="是",E4013/(1+税费设置!$B$10),E4013))</f>
        <v>0</v>
      </c>
      <c r="Q4013" s="8">
        <f>IF(K4013&lt;&gt;"是",0,P4013*税费设置!$B$8)</f>
        <v>0</v>
      </c>
      <c r="R4013" s="8">
        <f>IF(K4013&lt;&gt;"是",0,P4013*税费设置!$B$9)</f>
        <v>0</v>
      </c>
      <c r="S4013" s="8">
        <f t="shared" si="440"/>
        <v>0</v>
      </c>
    </row>
    <row r="4014" spans="1:19" ht="13.9">
      <c r="A4014" s="6" t="str">
        <f>IF(总支出!A4014="","",总支出!A4014)</f>
        <v/>
      </c>
      <c r="B4014" s="7" t="str">
        <f>IF(总支出!B4014="","",总支出!B4014)</f>
        <v/>
      </c>
      <c r="C4014" s="6" t="str">
        <f t="shared" si="434"/>
        <v/>
      </c>
      <c r="D4014" s="6" t="str">
        <f>IF(总支出!C4014="","",总支出!C4014)</f>
        <v/>
      </c>
      <c r="E4014" s="8" t="str">
        <f>IF(总支出!D4014="","",总支出!D4014)</f>
        <v/>
      </c>
      <c r="F4014" s="6" t="str">
        <f>IF(总支出!E4014="","",总支出!E4014)</f>
        <v/>
      </c>
      <c r="G4014" s="6" t="str">
        <f>IF(总支出!H4014="","",总支出!H4014)</f>
        <v/>
      </c>
      <c r="H4014" s="6" t="str">
        <f>IF(总支出!I4014="","自动",总支出!I4014)</f>
        <v>自动</v>
      </c>
      <c r="I4014" s="6" t="str">
        <f>IF(F4014="","",IFERROR(VLOOKUP(F4014,税费设置!$A$15:$B$27,2,FALSE),"含税不明"))</f>
        <v/>
      </c>
      <c r="J4014" s="6" t="str">
        <f t="shared" si="435"/>
        <v/>
      </c>
      <c r="K4014" s="6" t="str">
        <f>IF(AND(税费设置!$B$5="是",G4014="个人支出",J4014="应税"),"是","否")</f>
        <v>否</v>
      </c>
      <c r="L4014" s="8">
        <f t="shared" si="436"/>
        <v>0</v>
      </c>
      <c r="M4014" s="8">
        <f t="shared" si="437"/>
        <v>0</v>
      </c>
      <c r="N4014" s="8">
        <f t="shared" si="438"/>
        <v>0</v>
      </c>
      <c r="O4014" s="8">
        <f t="shared" si="439"/>
        <v>0</v>
      </c>
      <c r="P4014" s="8">
        <f>IF(K4014&lt;&gt;"是",0,IF(税费设置!$B$6="是",E4014/(1+税费设置!$B$10),E4014))</f>
        <v>0</v>
      </c>
      <c r="Q4014" s="8">
        <f>IF(K4014&lt;&gt;"是",0,P4014*税费设置!$B$8)</f>
        <v>0</v>
      </c>
      <c r="R4014" s="8">
        <f>IF(K4014&lt;&gt;"是",0,P4014*税费设置!$B$9)</f>
        <v>0</v>
      </c>
      <c r="S4014" s="8">
        <f t="shared" si="440"/>
        <v>0</v>
      </c>
    </row>
    <row r="4015" spans="1:19" ht="13.9">
      <c r="A4015" s="6" t="str">
        <f>IF(总支出!A4015="","",总支出!A4015)</f>
        <v/>
      </c>
      <c r="B4015" s="7" t="str">
        <f>IF(总支出!B4015="","",总支出!B4015)</f>
        <v/>
      </c>
      <c r="C4015" s="6" t="str">
        <f t="shared" si="434"/>
        <v/>
      </c>
      <c r="D4015" s="6" t="str">
        <f>IF(总支出!C4015="","",总支出!C4015)</f>
        <v/>
      </c>
      <c r="E4015" s="8" t="str">
        <f>IF(总支出!D4015="","",总支出!D4015)</f>
        <v/>
      </c>
      <c r="F4015" s="6" t="str">
        <f>IF(总支出!E4015="","",总支出!E4015)</f>
        <v/>
      </c>
      <c r="G4015" s="6" t="str">
        <f>IF(总支出!H4015="","",总支出!H4015)</f>
        <v/>
      </c>
      <c r="H4015" s="6" t="str">
        <f>IF(总支出!I4015="","自动",总支出!I4015)</f>
        <v>自动</v>
      </c>
      <c r="I4015" s="6" t="str">
        <f>IF(F4015="","",IFERROR(VLOOKUP(F4015,税费设置!$A$15:$B$27,2,FALSE),"含税不明"))</f>
        <v/>
      </c>
      <c r="J4015" s="6" t="str">
        <f t="shared" si="435"/>
        <v/>
      </c>
      <c r="K4015" s="6" t="str">
        <f>IF(AND(税费设置!$B$5="是",G4015="个人支出",J4015="应税"),"是","否")</f>
        <v>否</v>
      </c>
      <c r="L4015" s="8">
        <f t="shared" si="436"/>
        <v>0</v>
      </c>
      <c r="M4015" s="8">
        <f t="shared" si="437"/>
        <v>0</v>
      </c>
      <c r="N4015" s="8">
        <f t="shared" si="438"/>
        <v>0</v>
      </c>
      <c r="O4015" s="8">
        <f t="shared" si="439"/>
        <v>0</v>
      </c>
      <c r="P4015" s="8">
        <f>IF(K4015&lt;&gt;"是",0,IF(税费设置!$B$6="是",E4015/(1+税费设置!$B$10),E4015))</f>
        <v>0</v>
      </c>
      <c r="Q4015" s="8">
        <f>IF(K4015&lt;&gt;"是",0,P4015*税费设置!$B$8)</f>
        <v>0</v>
      </c>
      <c r="R4015" s="8">
        <f>IF(K4015&lt;&gt;"是",0,P4015*税费设置!$B$9)</f>
        <v>0</v>
      </c>
      <c r="S4015" s="8">
        <f t="shared" si="440"/>
        <v>0</v>
      </c>
    </row>
    <row r="4016" spans="1:19" ht="13.9">
      <c r="A4016" s="6" t="str">
        <f>IF(总支出!A4016="","",总支出!A4016)</f>
        <v/>
      </c>
      <c r="B4016" s="7" t="str">
        <f>IF(总支出!B4016="","",总支出!B4016)</f>
        <v/>
      </c>
      <c r="C4016" s="6" t="str">
        <f t="shared" si="434"/>
        <v/>
      </c>
      <c r="D4016" s="6" t="str">
        <f>IF(总支出!C4016="","",总支出!C4016)</f>
        <v/>
      </c>
      <c r="E4016" s="8" t="str">
        <f>IF(总支出!D4016="","",总支出!D4016)</f>
        <v/>
      </c>
      <c r="F4016" s="6" t="str">
        <f>IF(总支出!E4016="","",总支出!E4016)</f>
        <v/>
      </c>
      <c r="G4016" s="6" t="str">
        <f>IF(总支出!H4016="","",总支出!H4016)</f>
        <v/>
      </c>
      <c r="H4016" s="6" t="str">
        <f>IF(总支出!I4016="","自动",总支出!I4016)</f>
        <v>自动</v>
      </c>
      <c r="I4016" s="6" t="str">
        <f>IF(F4016="","",IFERROR(VLOOKUP(F4016,税费设置!$A$15:$B$27,2,FALSE),"含税不明"))</f>
        <v/>
      </c>
      <c r="J4016" s="6" t="str">
        <f t="shared" si="435"/>
        <v/>
      </c>
      <c r="K4016" s="6" t="str">
        <f>IF(AND(税费设置!$B$5="是",G4016="个人支出",J4016="应税"),"是","否")</f>
        <v>否</v>
      </c>
      <c r="L4016" s="8">
        <f t="shared" si="436"/>
        <v>0</v>
      </c>
      <c r="M4016" s="8">
        <f t="shared" si="437"/>
        <v>0</v>
      </c>
      <c r="N4016" s="8">
        <f t="shared" si="438"/>
        <v>0</v>
      </c>
      <c r="O4016" s="8">
        <f t="shared" si="439"/>
        <v>0</v>
      </c>
      <c r="P4016" s="8">
        <f>IF(K4016&lt;&gt;"是",0,IF(税费设置!$B$6="是",E4016/(1+税费设置!$B$10),E4016))</f>
        <v>0</v>
      </c>
      <c r="Q4016" s="8">
        <f>IF(K4016&lt;&gt;"是",0,P4016*税费设置!$B$8)</f>
        <v>0</v>
      </c>
      <c r="R4016" s="8">
        <f>IF(K4016&lt;&gt;"是",0,P4016*税费设置!$B$9)</f>
        <v>0</v>
      </c>
      <c r="S4016" s="8">
        <f t="shared" si="440"/>
        <v>0</v>
      </c>
    </row>
    <row r="4017" spans="1:19" ht="13.9">
      <c r="A4017" s="6" t="str">
        <f>IF(总支出!A4017="","",总支出!A4017)</f>
        <v/>
      </c>
      <c r="B4017" s="7" t="str">
        <f>IF(总支出!B4017="","",总支出!B4017)</f>
        <v/>
      </c>
      <c r="C4017" s="6" t="str">
        <f t="shared" si="434"/>
        <v/>
      </c>
      <c r="D4017" s="6" t="str">
        <f>IF(总支出!C4017="","",总支出!C4017)</f>
        <v/>
      </c>
      <c r="E4017" s="8" t="str">
        <f>IF(总支出!D4017="","",总支出!D4017)</f>
        <v/>
      </c>
      <c r="F4017" s="6" t="str">
        <f>IF(总支出!E4017="","",总支出!E4017)</f>
        <v/>
      </c>
      <c r="G4017" s="6" t="str">
        <f>IF(总支出!H4017="","",总支出!H4017)</f>
        <v/>
      </c>
      <c r="H4017" s="6" t="str">
        <f>IF(总支出!I4017="","自动",总支出!I4017)</f>
        <v>自动</v>
      </c>
      <c r="I4017" s="6" t="str">
        <f>IF(F4017="","",IFERROR(VLOOKUP(F4017,税费设置!$A$15:$B$27,2,FALSE),"含税不明"))</f>
        <v/>
      </c>
      <c r="J4017" s="6" t="str">
        <f t="shared" si="435"/>
        <v/>
      </c>
      <c r="K4017" s="6" t="str">
        <f>IF(AND(税费设置!$B$5="是",G4017="个人支出",J4017="应税"),"是","否")</f>
        <v>否</v>
      </c>
      <c r="L4017" s="8">
        <f t="shared" si="436"/>
        <v>0</v>
      </c>
      <c r="M4017" s="8">
        <f t="shared" si="437"/>
        <v>0</v>
      </c>
      <c r="N4017" s="8">
        <f t="shared" si="438"/>
        <v>0</v>
      </c>
      <c r="O4017" s="8">
        <f t="shared" si="439"/>
        <v>0</v>
      </c>
      <c r="P4017" s="8">
        <f>IF(K4017&lt;&gt;"是",0,IF(税费设置!$B$6="是",E4017/(1+税费设置!$B$10),E4017))</f>
        <v>0</v>
      </c>
      <c r="Q4017" s="8">
        <f>IF(K4017&lt;&gt;"是",0,P4017*税费设置!$B$8)</f>
        <v>0</v>
      </c>
      <c r="R4017" s="8">
        <f>IF(K4017&lt;&gt;"是",0,P4017*税费设置!$B$9)</f>
        <v>0</v>
      </c>
      <c r="S4017" s="8">
        <f t="shared" si="440"/>
        <v>0</v>
      </c>
    </row>
    <row r="4018" spans="1:19" ht="13.9">
      <c r="A4018" s="6" t="str">
        <f>IF(总支出!A4018="","",总支出!A4018)</f>
        <v/>
      </c>
      <c r="B4018" s="7" t="str">
        <f>IF(总支出!B4018="","",总支出!B4018)</f>
        <v/>
      </c>
      <c r="C4018" s="6" t="str">
        <f t="shared" si="434"/>
        <v/>
      </c>
      <c r="D4018" s="6" t="str">
        <f>IF(总支出!C4018="","",总支出!C4018)</f>
        <v/>
      </c>
      <c r="E4018" s="8" t="str">
        <f>IF(总支出!D4018="","",总支出!D4018)</f>
        <v/>
      </c>
      <c r="F4018" s="6" t="str">
        <f>IF(总支出!E4018="","",总支出!E4018)</f>
        <v/>
      </c>
      <c r="G4018" s="6" t="str">
        <f>IF(总支出!H4018="","",总支出!H4018)</f>
        <v/>
      </c>
      <c r="H4018" s="6" t="str">
        <f>IF(总支出!I4018="","自动",总支出!I4018)</f>
        <v>自动</v>
      </c>
      <c r="I4018" s="6" t="str">
        <f>IF(F4018="","",IFERROR(VLOOKUP(F4018,税费设置!$A$15:$B$27,2,FALSE),"含税不明"))</f>
        <v/>
      </c>
      <c r="J4018" s="6" t="str">
        <f t="shared" si="435"/>
        <v/>
      </c>
      <c r="K4018" s="6" t="str">
        <f>IF(AND(税费设置!$B$5="是",G4018="个人支出",J4018="应税"),"是","否")</f>
        <v>否</v>
      </c>
      <c r="L4018" s="8">
        <f t="shared" si="436"/>
        <v>0</v>
      </c>
      <c r="M4018" s="8">
        <f t="shared" si="437"/>
        <v>0</v>
      </c>
      <c r="N4018" s="8">
        <f t="shared" si="438"/>
        <v>0</v>
      </c>
      <c r="O4018" s="8">
        <f t="shared" si="439"/>
        <v>0</v>
      </c>
      <c r="P4018" s="8">
        <f>IF(K4018&lt;&gt;"是",0,IF(税费设置!$B$6="是",E4018/(1+税费设置!$B$10),E4018))</f>
        <v>0</v>
      </c>
      <c r="Q4018" s="8">
        <f>IF(K4018&lt;&gt;"是",0,P4018*税费设置!$B$8)</f>
        <v>0</v>
      </c>
      <c r="R4018" s="8">
        <f>IF(K4018&lt;&gt;"是",0,P4018*税费设置!$B$9)</f>
        <v>0</v>
      </c>
      <c r="S4018" s="8">
        <f t="shared" si="440"/>
        <v>0</v>
      </c>
    </row>
    <row r="4019" spans="1:19" ht="13.9">
      <c r="A4019" s="6" t="str">
        <f>IF(总支出!A4019="","",总支出!A4019)</f>
        <v/>
      </c>
      <c r="B4019" s="7" t="str">
        <f>IF(总支出!B4019="","",总支出!B4019)</f>
        <v/>
      </c>
      <c r="C4019" s="6" t="str">
        <f t="shared" si="434"/>
        <v/>
      </c>
      <c r="D4019" s="6" t="str">
        <f>IF(总支出!C4019="","",总支出!C4019)</f>
        <v/>
      </c>
      <c r="E4019" s="8" t="str">
        <f>IF(总支出!D4019="","",总支出!D4019)</f>
        <v/>
      </c>
      <c r="F4019" s="6" t="str">
        <f>IF(总支出!E4019="","",总支出!E4019)</f>
        <v/>
      </c>
      <c r="G4019" s="6" t="str">
        <f>IF(总支出!H4019="","",总支出!H4019)</f>
        <v/>
      </c>
      <c r="H4019" s="6" t="str">
        <f>IF(总支出!I4019="","自动",总支出!I4019)</f>
        <v>自动</v>
      </c>
      <c r="I4019" s="6" t="str">
        <f>IF(F4019="","",IFERROR(VLOOKUP(F4019,税费设置!$A$15:$B$27,2,FALSE),"含税不明"))</f>
        <v/>
      </c>
      <c r="J4019" s="6" t="str">
        <f t="shared" si="435"/>
        <v/>
      </c>
      <c r="K4019" s="6" t="str">
        <f>IF(AND(税费设置!$B$5="是",G4019="个人支出",J4019="应税"),"是","否")</f>
        <v>否</v>
      </c>
      <c r="L4019" s="8">
        <f t="shared" si="436"/>
        <v>0</v>
      </c>
      <c r="M4019" s="8">
        <f t="shared" si="437"/>
        <v>0</v>
      </c>
      <c r="N4019" s="8">
        <f t="shared" si="438"/>
        <v>0</v>
      </c>
      <c r="O4019" s="8">
        <f t="shared" si="439"/>
        <v>0</v>
      </c>
      <c r="P4019" s="8">
        <f>IF(K4019&lt;&gt;"是",0,IF(税费设置!$B$6="是",E4019/(1+税费设置!$B$10),E4019))</f>
        <v>0</v>
      </c>
      <c r="Q4019" s="8">
        <f>IF(K4019&lt;&gt;"是",0,P4019*税费设置!$B$8)</f>
        <v>0</v>
      </c>
      <c r="R4019" s="8">
        <f>IF(K4019&lt;&gt;"是",0,P4019*税费设置!$B$9)</f>
        <v>0</v>
      </c>
      <c r="S4019" s="8">
        <f t="shared" si="440"/>
        <v>0</v>
      </c>
    </row>
    <row r="4020" spans="1:19" ht="13.9">
      <c r="A4020" s="6" t="str">
        <f>IF(总支出!A4020="","",总支出!A4020)</f>
        <v/>
      </c>
      <c r="B4020" s="7" t="str">
        <f>IF(总支出!B4020="","",总支出!B4020)</f>
        <v/>
      </c>
      <c r="C4020" s="6" t="str">
        <f t="shared" si="434"/>
        <v/>
      </c>
      <c r="D4020" s="6" t="str">
        <f>IF(总支出!C4020="","",总支出!C4020)</f>
        <v/>
      </c>
      <c r="E4020" s="8" t="str">
        <f>IF(总支出!D4020="","",总支出!D4020)</f>
        <v/>
      </c>
      <c r="F4020" s="6" t="str">
        <f>IF(总支出!E4020="","",总支出!E4020)</f>
        <v/>
      </c>
      <c r="G4020" s="6" t="str">
        <f>IF(总支出!H4020="","",总支出!H4020)</f>
        <v/>
      </c>
      <c r="H4020" s="6" t="str">
        <f>IF(总支出!I4020="","自动",总支出!I4020)</f>
        <v>自动</v>
      </c>
      <c r="I4020" s="6" t="str">
        <f>IF(F4020="","",IFERROR(VLOOKUP(F4020,税费设置!$A$15:$B$27,2,FALSE),"含税不明"))</f>
        <v/>
      </c>
      <c r="J4020" s="6" t="str">
        <f t="shared" si="435"/>
        <v/>
      </c>
      <c r="K4020" s="6" t="str">
        <f>IF(AND(税费设置!$B$5="是",G4020="个人支出",J4020="应税"),"是","否")</f>
        <v>否</v>
      </c>
      <c r="L4020" s="8">
        <f t="shared" si="436"/>
        <v>0</v>
      </c>
      <c r="M4020" s="8">
        <f t="shared" si="437"/>
        <v>0</v>
      </c>
      <c r="N4020" s="8">
        <f t="shared" si="438"/>
        <v>0</v>
      </c>
      <c r="O4020" s="8">
        <f t="shared" si="439"/>
        <v>0</v>
      </c>
      <c r="P4020" s="8">
        <f>IF(K4020&lt;&gt;"是",0,IF(税费设置!$B$6="是",E4020/(1+税费设置!$B$10),E4020))</f>
        <v>0</v>
      </c>
      <c r="Q4020" s="8">
        <f>IF(K4020&lt;&gt;"是",0,P4020*税费设置!$B$8)</f>
        <v>0</v>
      </c>
      <c r="R4020" s="8">
        <f>IF(K4020&lt;&gt;"是",0,P4020*税费设置!$B$9)</f>
        <v>0</v>
      </c>
      <c r="S4020" s="8">
        <f t="shared" si="440"/>
        <v>0</v>
      </c>
    </row>
    <row r="4021" spans="1:19" ht="13.9">
      <c r="A4021" s="6" t="str">
        <f>IF(总支出!A4021="","",总支出!A4021)</f>
        <v/>
      </c>
      <c r="B4021" s="7" t="str">
        <f>IF(总支出!B4021="","",总支出!B4021)</f>
        <v/>
      </c>
      <c r="C4021" s="6" t="str">
        <f t="shared" si="434"/>
        <v/>
      </c>
      <c r="D4021" s="6" t="str">
        <f>IF(总支出!C4021="","",总支出!C4021)</f>
        <v/>
      </c>
      <c r="E4021" s="8" t="str">
        <f>IF(总支出!D4021="","",总支出!D4021)</f>
        <v/>
      </c>
      <c r="F4021" s="6" t="str">
        <f>IF(总支出!E4021="","",总支出!E4021)</f>
        <v/>
      </c>
      <c r="G4021" s="6" t="str">
        <f>IF(总支出!H4021="","",总支出!H4021)</f>
        <v/>
      </c>
      <c r="H4021" s="6" t="str">
        <f>IF(总支出!I4021="","自动",总支出!I4021)</f>
        <v>自动</v>
      </c>
      <c r="I4021" s="6" t="str">
        <f>IF(F4021="","",IFERROR(VLOOKUP(F4021,税费设置!$A$15:$B$27,2,FALSE),"含税不明"))</f>
        <v/>
      </c>
      <c r="J4021" s="6" t="str">
        <f t="shared" si="435"/>
        <v/>
      </c>
      <c r="K4021" s="6" t="str">
        <f>IF(AND(税费设置!$B$5="是",G4021="个人支出",J4021="应税"),"是","否")</f>
        <v>否</v>
      </c>
      <c r="L4021" s="8">
        <f t="shared" si="436"/>
        <v>0</v>
      </c>
      <c r="M4021" s="8">
        <f t="shared" si="437"/>
        <v>0</v>
      </c>
      <c r="N4021" s="8">
        <f t="shared" si="438"/>
        <v>0</v>
      </c>
      <c r="O4021" s="8">
        <f t="shared" si="439"/>
        <v>0</v>
      </c>
      <c r="P4021" s="8">
        <f>IF(K4021&lt;&gt;"是",0,IF(税费设置!$B$6="是",E4021/(1+税费设置!$B$10),E4021))</f>
        <v>0</v>
      </c>
      <c r="Q4021" s="8">
        <f>IF(K4021&lt;&gt;"是",0,P4021*税费设置!$B$8)</f>
        <v>0</v>
      </c>
      <c r="R4021" s="8">
        <f>IF(K4021&lt;&gt;"是",0,P4021*税费设置!$B$9)</f>
        <v>0</v>
      </c>
      <c r="S4021" s="8">
        <f t="shared" si="440"/>
        <v>0</v>
      </c>
    </row>
    <row r="4022" spans="1:19" ht="13.9">
      <c r="A4022" s="6" t="str">
        <f>IF(总支出!A4022="","",总支出!A4022)</f>
        <v/>
      </c>
      <c r="B4022" s="7" t="str">
        <f>IF(总支出!B4022="","",总支出!B4022)</f>
        <v/>
      </c>
      <c r="C4022" s="6" t="str">
        <f t="shared" si="434"/>
        <v/>
      </c>
      <c r="D4022" s="6" t="str">
        <f>IF(总支出!C4022="","",总支出!C4022)</f>
        <v/>
      </c>
      <c r="E4022" s="8" t="str">
        <f>IF(总支出!D4022="","",总支出!D4022)</f>
        <v/>
      </c>
      <c r="F4022" s="6" t="str">
        <f>IF(总支出!E4022="","",总支出!E4022)</f>
        <v/>
      </c>
      <c r="G4022" s="6" t="str">
        <f>IF(总支出!H4022="","",总支出!H4022)</f>
        <v/>
      </c>
      <c r="H4022" s="6" t="str">
        <f>IF(总支出!I4022="","自动",总支出!I4022)</f>
        <v>自动</v>
      </c>
      <c r="I4022" s="6" t="str">
        <f>IF(F4022="","",IFERROR(VLOOKUP(F4022,税费设置!$A$15:$B$27,2,FALSE),"含税不明"))</f>
        <v/>
      </c>
      <c r="J4022" s="6" t="str">
        <f t="shared" si="435"/>
        <v/>
      </c>
      <c r="K4022" s="6" t="str">
        <f>IF(AND(税费设置!$B$5="是",G4022="个人支出",J4022="应税"),"是","否")</f>
        <v>否</v>
      </c>
      <c r="L4022" s="8">
        <f t="shared" si="436"/>
        <v>0</v>
      </c>
      <c r="M4022" s="8">
        <f t="shared" si="437"/>
        <v>0</v>
      </c>
      <c r="N4022" s="8">
        <f t="shared" si="438"/>
        <v>0</v>
      </c>
      <c r="O4022" s="8">
        <f t="shared" si="439"/>
        <v>0</v>
      </c>
      <c r="P4022" s="8">
        <f>IF(K4022&lt;&gt;"是",0,IF(税费设置!$B$6="是",E4022/(1+税费设置!$B$10),E4022))</f>
        <v>0</v>
      </c>
      <c r="Q4022" s="8">
        <f>IF(K4022&lt;&gt;"是",0,P4022*税费设置!$B$8)</f>
        <v>0</v>
      </c>
      <c r="R4022" s="8">
        <f>IF(K4022&lt;&gt;"是",0,P4022*税费设置!$B$9)</f>
        <v>0</v>
      </c>
      <c r="S4022" s="8">
        <f t="shared" si="440"/>
        <v>0</v>
      </c>
    </row>
    <row r="4023" spans="1:19" ht="13.9">
      <c r="A4023" s="6" t="str">
        <f>IF(总支出!A4023="","",总支出!A4023)</f>
        <v/>
      </c>
      <c r="B4023" s="7" t="str">
        <f>IF(总支出!B4023="","",总支出!B4023)</f>
        <v/>
      </c>
      <c r="C4023" s="6" t="str">
        <f t="shared" si="434"/>
        <v/>
      </c>
      <c r="D4023" s="6" t="str">
        <f>IF(总支出!C4023="","",总支出!C4023)</f>
        <v/>
      </c>
      <c r="E4023" s="8" t="str">
        <f>IF(总支出!D4023="","",总支出!D4023)</f>
        <v/>
      </c>
      <c r="F4023" s="6" t="str">
        <f>IF(总支出!E4023="","",总支出!E4023)</f>
        <v/>
      </c>
      <c r="G4023" s="6" t="str">
        <f>IF(总支出!H4023="","",总支出!H4023)</f>
        <v/>
      </c>
      <c r="H4023" s="6" t="str">
        <f>IF(总支出!I4023="","自动",总支出!I4023)</f>
        <v>自动</v>
      </c>
      <c r="I4023" s="6" t="str">
        <f>IF(F4023="","",IFERROR(VLOOKUP(F4023,税费设置!$A$15:$B$27,2,FALSE),"含税不明"))</f>
        <v/>
      </c>
      <c r="J4023" s="6" t="str">
        <f t="shared" si="435"/>
        <v/>
      </c>
      <c r="K4023" s="6" t="str">
        <f>IF(AND(税费设置!$B$5="是",G4023="个人支出",J4023="应税"),"是","否")</f>
        <v>否</v>
      </c>
      <c r="L4023" s="8">
        <f t="shared" si="436"/>
        <v>0</v>
      </c>
      <c r="M4023" s="8">
        <f t="shared" si="437"/>
        <v>0</v>
      </c>
      <c r="N4023" s="8">
        <f t="shared" si="438"/>
        <v>0</v>
      </c>
      <c r="O4023" s="8">
        <f t="shared" si="439"/>
        <v>0</v>
      </c>
      <c r="P4023" s="8">
        <f>IF(K4023&lt;&gt;"是",0,IF(税费设置!$B$6="是",E4023/(1+税费设置!$B$10),E4023))</f>
        <v>0</v>
      </c>
      <c r="Q4023" s="8">
        <f>IF(K4023&lt;&gt;"是",0,P4023*税费设置!$B$8)</f>
        <v>0</v>
      </c>
      <c r="R4023" s="8">
        <f>IF(K4023&lt;&gt;"是",0,P4023*税费设置!$B$9)</f>
        <v>0</v>
      </c>
      <c r="S4023" s="8">
        <f t="shared" si="440"/>
        <v>0</v>
      </c>
    </row>
    <row r="4024" spans="1:19" ht="13.9">
      <c r="A4024" s="6" t="str">
        <f>IF(总支出!A4024="","",总支出!A4024)</f>
        <v/>
      </c>
      <c r="B4024" s="7" t="str">
        <f>IF(总支出!B4024="","",总支出!B4024)</f>
        <v/>
      </c>
      <c r="C4024" s="6" t="str">
        <f t="shared" si="434"/>
        <v/>
      </c>
      <c r="D4024" s="6" t="str">
        <f>IF(总支出!C4024="","",总支出!C4024)</f>
        <v/>
      </c>
      <c r="E4024" s="8" t="str">
        <f>IF(总支出!D4024="","",总支出!D4024)</f>
        <v/>
      </c>
      <c r="F4024" s="6" t="str">
        <f>IF(总支出!E4024="","",总支出!E4024)</f>
        <v/>
      </c>
      <c r="G4024" s="6" t="str">
        <f>IF(总支出!H4024="","",总支出!H4024)</f>
        <v/>
      </c>
      <c r="H4024" s="6" t="str">
        <f>IF(总支出!I4024="","自动",总支出!I4024)</f>
        <v>自动</v>
      </c>
      <c r="I4024" s="6" t="str">
        <f>IF(F4024="","",IFERROR(VLOOKUP(F4024,税费设置!$A$15:$B$27,2,FALSE),"含税不明"))</f>
        <v/>
      </c>
      <c r="J4024" s="6" t="str">
        <f t="shared" si="435"/>
        <v/>
      </c>
      <c r="K4024" s="6" t="str">
        <f>IF(AND(税费设置!$B$5="是",G4024="个人支出",J4024="应税"),"是","否")</f>
        <v>否</v>
      </c>
      <c r="L4024" s="8">
        <f t="shared" si="436"/>
        <v>0</v>
      </c>
      <c r="M4024" s="8">
        <f t="shared" si="437"/>
        <v>0</v>
      </c>
      <c r="N4024" s="8">
        <f t="shared" si="438"/>
        <v>0</v>
      </c>
      <c r="O4024" s="8">
        <f t="shared" si="439"/>
        <v>0</v>
      </c>
      <c r="P4024" s="8">
        <f>IF(K4024&lt;&gt;"是",0,IF(税费设置!$B$6="是",E4024/(1+税费设置!$B$10),E4024))</f>
        <v>0</v>
      </c>
      <c r="Q4024" s="8">
        <f>IF(K4024&lt;&gt;"是",0,P4024*税费设置!$B$8)</f>
        <v>0</v>
      </c>
      <c r="R4024" s="8">
        <f>IF(K4024&lt;&gt;"是",0,P4024*税费设置!$B$9)</f>
        <v>0</v>
      </c>
      <c r="S4024" s="8">
        <f t="shared" si="440"/>
        <v>0</v>
      </c>
    </row>
    <row r="4025" spans="1:19" ht="13.9">
      <c r="A4025" s="6" t="str">
        <f>IF(总支出!A4025="","",总支出!A4025)</f>
        <v/>
      </c>
      <c r="B4025" s="7" t="str">
        <f>IF(总支出!B4025="","",总支出!B4025)</f>
        <v/>
      </c>
      <c r="C4025" s="6" t="str">
        <f t="shared" si="434"/>
        <v/>
      </c>
      <c r="D4025" s="6" t="str">
        <f>IF(总支出!C4025="","",总支出!C4025)</f>
        <v/>
      </c>
      <c r="E4025" s="8" t="str">
        <f>IF(总支出!D4025="","",总支出!D4025)</f>
        <v/>
      </c>
      <c r="F4025" s="6" t="str">
        <f>IF(总支出!E4025="","",总支出!E4025)</f>
        <v/>
      </c>
      <c r="G4025" s="6" t="str">
        <f>IF(总支出!H4025="","",总支出!H4025)</f>
        <v/>
      </c>
      <c r="H4025" s="6" t="str">
        <f>IF(总支出!I4025="","自动",总支出!I4025)</f>
        <v>自动</v>
      </c>
      <c r="I4025" s="6" t="str">
        <f>IF(F4025="","",IFERROR(VLOOKUP(F4025,税费设置!$A$15:$B$27,2,FALSE),"含税不明"))</f>
        <v/>
      </c>
      <c r="J4025" s="6" t="str">
        <f t="shared" si="435"/>
        <v/>
      </c>
      <c r="K4025" s="6" t="str">
        <f>IF(AND(税费设置!$B$5="是",G4025="个人支出",J4025="应税"),"是","否")</f>
        <v>否</v>
      </c>
      <c r="L4025" s="8">
        <f t="shared" si="436"/>
        <v>0</v>
      </c>
      <c r="M4025" s="8">
        <f t="shared" si="437"/>
        <v>0</v>
      </c>
      <c r="N4025" s="8">
        <f t="shared" si="438"/>
        <v>0</v>
      </c>
      <c r="O4025" s="8">
        <f t="shared" si="439"/>
        <v>0</v>
      </c>
      <c r="P4025" s="8">
        <f>IF(K4025&lt;&gt;"是",0,IF(税费设置!$B$6="是",E4025/(1+税费设置!$B$10),E4025))</f>
        <v>0</v>
      </c>
      <c r="Q4025" s="8">
        <f>IF(K4025&lt;&gt;"是",0,P4025*税费设置!$B$8)</f>
        <v>0</v>
      </c>
      <c r="R4025" s="8">
        <f>IF(K4025&lt;&gt;"是",0,P4025*税费设置!$B$9)</f>
        <v>0</v>
      </c>
      <c r="S4025" s="8">
        <f t="shared" si="440"/>
        <v>0</v>
      </c>
    </row>
    <row r="4026" spans="1:19" ht="13.9">
      <c r="A4026" s="6" t="str">
        <f>IF(总支出!A4026="","",总支出!A4026)</f>
        <v/>
      </c>
      <c r="B4026" s="7" t="str">
        <f>IF(总支出!B4026="","",总支出!B4026)</f>
        <v/>
      </c>
      <c r="C4026" s="6" t="str">
        <f t="shared" si="434"/>
        <v/>
      </c>
      <c r="D4026" s="6" t="str">
        <f>IF(总支出!C4026="","",总支出!C4026)</f>
        <v/>
      </c>
      <c r="E4026" s="8" t="str">
        <f>IF(总支出!D4026="","",总支出!D4026)</f>
        <v/>
      </c>
      <c r="F4026" s="6" t="str">
        <f>IF(总支出!E4026="","",总支出!E4026)</f>
        <v/>
      </c>
      <c r="G4026" s="6" t="str">
        <f>IF(总支出!H4026="","",总支出!H4026)</f>
        <v/>
      </c>
      <c r="H4026" s="6" t="str">
        <f>IF(总支出!I4026="","自动",总支出!I4026)</f>
        <v>自动</v>
      </c>
      <c r="I4026" s="6" t="str">
        <f>IF(F4026="","",IFERROR(VLOOKUP(F4026,税费设置!$A$15:$B$27,2,FALSE),"含税不明"))</f>
        <v/>
      </c>
      <c r="J4026" s="6" t="str">
        <f t="shared" si="435"/>
        <v/>
      </c>
      <c r="K4026" s="6" t="str">
        <f>IF(AND(税费设置!$B$5="是",G4026="个人支出",J4026="应税"),"是","否")</f>
        <v>否</v>
      </c>
      <c r="L4026" s="8">
        <f t="shared" si="436"/>
        <v>0</v>
      </c>
      <c r="M4026" s="8">
        <f t="shared" si="437"/>
        <v>0</v>
      </c>
      <c r="N4026" s="8">
        <f t="shared" si="438"/>
        <v>0</v>
      </c>
      <c r="O4026" s="8">
        <f t="shared" si="439"/>
        <v>0</v>
      </c>
      <c r="P4026" s="8">
        <f>IF(K4026&lt;&gt;"是",0,IF(税费设置!$B$6="是",E4026/(1+税费设置!$B$10),E4026))</f>
        <v>0</v>
      </c>
      <c r="Q4026" s="8">
        <f>IF(K4026&lt;&gt;"是",0,P4026*税费设置!$B$8)</f>
        <v>0</v>
      </c>
      <c r="R4026" s="8">
        <f>IF(K4026&lt;&gt;"是",0,P4026*税费设置!$B$9)</f>
        <v>0</v>
      </c>
      <c r="S4026" s="8">
        <f t="shared" si="440"/>
        <v>0</v>
      </c>
    </row>
    <row r="4027" spans="1:19" ht="13.9">
      <c r="A4027" s="6" t="str">
        <f>IF(总支出!A4027="","",总支出!A4027)</f>
        <v/>
      </c>
      <c r="B4027" s="7" t="str">
        <f>IF(总支出!B4027="","",总支出!B4027)</f>
        <v/>
      </c>
      <c r="C4027" s="6" t="str">
        <f t="shared" si="434"/>
        <v/>
      </c>
      <c r="D4027" s="6" t="str">
        <f>IF(总支出!C4027="","",总支出!C4027)</f>
        <v/>
      </c>
      <c r="E4027" s="8" t="str">
        <f>IF(总支出!D4027="","",总支出!D4027)</f>
        <v/>
      </c>
      <c r="F4027" s="6" t="str">
        <f>IF(总支出!E4027="","",总支出!E4027)</f>
        <v/>
      </c>
      <c r="G4027" s="6" t="str">
        <f>IF(总支出!H4027="","",总支出!H4027)</f>
        <v/>
      </c>
      <c r="H4027" s="6" t="str">
        <f>IF(总支出!I4027="","自动",总支出!I4027)</f>
        <v>自动</v>
      </c>
      <c r="I4027" s="6" t="str">
        <f>IF(F4027="","",IFERROR(VLOOKUP(F4027,税费设置!$A$15:$B$27,2,FALSE),"含税不明"))</f>
        <v/>
      </c>
      <c r="J4027" s="6" t="str">
        <f t="shared" si="435"/>
        <v/>
      </c>
      <c r="K4027" s="6" t="str">
        <f>IF(AND(税费设置!$B$5="是",G4027="个人支出",J4027="应税"),"是","否")</f>
        <v>否</v>
      </c>
      <c r="L4027" s="8">
        <f t="shared" si="436"/>
        <v>0</v>
      </c>
      <c r="M4027" s="8">
        <f t="shared" si="437"/>
        <v>0</v>
      </c>
      <c r="N4027" s="8">
        <f t="shared" si="438"/>
        <v>0</v>
      </c>
      <c r="O4027" s="8">
        <f t="shared" si="439"/>
        <v>0</v>
      </c>
      <c r="P4027" s="8">
        <f>IF(K4027&lt;&gt;"是",0,IF(税费设置!$B$6="是",E4027/(1+税费设置!$B$10),E4027))</f>
        <v>0</v>
      </c>
      <c r="Q4027" s="8">
        <f>IF(K4027&lt;&gt;"是",0,P4027*税费设置!$B$8)</f>
        <v>0</v>
      </c>
      <c r="R4027" s="8">
        <f>IF(K4027&lt;&gt;"是",0,P4027*税费设置!$B$9)</f>
        <v>0</v>
      </c>
      <c r="S4027" s="8">
        <f t="shared" si="440"/>
        <v>0</v>
      </c>
    </row>
    <row r="4028" spans="1:19" ht="13.9">
      <c r="A4028" s="6" t="str">
        <f>IF(总支出!A4028="","",总支出!A4028)</f>
        <v/>
      </c>
      <c r="B4028" s="7" t="str">
        <f>IF(总支出!B4028="","",总支出!B4028)</f>
        <v/>
      </c>
      <c r="C4028" s="6" t="str">
        <f t="shared" si="434"/>
        <v/>
      </c>
      <c r="D4028" s="6" t="str">
        <f>IF(总支出!C4028="","",总支出!C4028)</f>
        <v/>
      </c>
      <c r="E4028" s="8" t="str">
        <f>IF(总支出!D4028="","",总支出!D4028)</f>
        <v/>
      </c>
      <c r="F4028" s="6" t="str">
        <f>IF(总支出!E4028="","",总支出!E4028)</f>
        <v/>
      </c>
      <c r="G4028" s="6" t="str">
        <f>IF(总支出!H4028="","",总支出!H4028)</f>
        <v/>
      </c>
      <c r="H4028" s="6" t="str">
        <f>IF(总支出!I4028="","自动",总支出!I4028)</f>
        <v>自动</v>
      </c>
      <c r="I4028" s="6" t="str">
        <f>IF(F4028="","",IFERROR(VLOOKUP(F4028,税费设置!$A$15:$B$27,2,FALSE),"含税不明"))</f>
        <v/>
      </c>
      <c r="J4028" s="6" t="str">
        <f t="shared" si="435"/>
        <v/>
      </c>
      <c r="K4028" s="6" t="str">
        <f>IF(AND(税费设置!$B$5="是",G4028="个人支出",J4028="应税"),"是","否")</f>
        <v>否</v>
      </c>
      <c r="L4028" s="8">
        <f t="shared" si="436"/>
        <v>0</v>
      </c>
      <c r="M4028" s="8">
        <f t="shared" si="437"/>
        <v>0</v>
      </c>
      <c r="N4028" s="8">
        <f t="shared" si="438"/>
        <v>0</v>
      </c>
      <c r="O4028" s="8">
        <f t="shared" si="439"/>
        <v>0</v>
      </c>
      <c r="P4028" s="8">
        <f>IF(K4028&lt;&gt;"是",0,IF(税费设置!$B$6="是",E4028/(1+税费设置!$B$10),E4028))</f>
        <v>0</v>
      </c>
      <c r="Q4028" s="8">
        <f>IF(K4028&lt;&gt;"是",0,P4028*税费设置!$B$8)</f>
        <v>0</v>
      </c>
      <c r="R4028" s="8">
        <f>IF(K4028&lt;&gt;"是",0,P4028*税费设置!$B$9)</f>
        <v>0</v>
      </c>
      <c r="S4028" s="8">
        <f t="shared" si="440"/>
        <v>0</v>
      </c>
    </row>
    <row r="4029" spans="1:19" ht="13.9">
      <c r="A4029" s="6" t="str">
        <f>IF(总支出!A4029="","",总支出!A4029)</f>
        <v/>
      </c>
      <c r="B4029" s="7" t="str">
        <f>IF(总支出!B4029="","",总支出!B4029)</f>
        <v/>
      </c>
      <c r="C4029" s="6" t="str">
        <f t="shared" si="434"/>
        <v/>
      </c>
      <c r="D4029" s="6" t="str">
        <f>IF(总支出!C4029="","",总支出!C4029)</f>
        <v/>
      </c>
      <c r="E4029" s="8" t="str">
        <f>IF(总支出!D4029="","",总支出!D4029)</f>
        <v/>
      </c>
      <c r="F4029" s="6" t="str">
        <f>IF(总支出!E4029="","",总支出!E4029)</f>
        <v/>
      </c>
      <c r="G4029" s="6" t="str">
        <f>IF(总支出!H4029="","",总支出!H4029)</f>
        <v/>
      </c>
      <c r="H4029" s="6" t="str">
        <f>IF(总支出!I4029="","自动",总支出!I4029)</f>
        <v>自动</v>
      </c>
      <c r="I4029" s="6" t="str">
        <f>IF(F4029="","",IFERROR(VLOOKUP(F4029,税费设置!$A$15:$B$27,2,FALSE),"含税不明"))</f>
        <v/>
      </c>
      <c r="J4029" s="6" t="str">
        <f t="shared" si="435"/>
        <v/>
      </c>
      <c r="K4029" s="6" t="str">
        <f>IF(AND(税费设置!$B$5="是",G4029="个人支出",J4029="应税"),"是","否")</f>
        <v>否</v>
      </c>
      <c r="L4029" s="8">
        <f t="shared" si="436"/>
        <v>0</v>
      </c>
      <c r="M4029" s="8">
        <f t="shared" si="437"/>
        <v>0</v>
      </c>
      <c r="N4029" s="8">
        <f t="shared" si="438"/>
        <v>0</v>
      </c>
      <c r="O4029" s="8">
        <f t="shared" si="439"/>
        <v>0</v>
      </c>
      <c r="P4029" s="8">
        <f>IF(K4029&lt;&gt;"是",0,IF(税费设置!$B$6="是",E4029/(1+税费设置!$B$10),E4029))</f>
        <v>0</v>
      </c>
      <c r="Q4029" s="8">
        <f>IF(K4029&lt;&gt;"是",0,P4029*税费设置!$B$8)</f>
        <v>0</v>
      </c>
      <c r="R4029" s="8">
        <f>IF(K4029&lt;&gt;"是",0,P4029*税费设置!$B$9)</f>
        <v>0</v>
      </c>
      <c r="S4029" s="8">
        <f t="shared" si="440"/>
        <v>0</v>
      </c>
    </row>
    <row r="4030" spans="1:19" ht="13.9">
      <c r="A4030" s="6" t="str">
        <f>IF(总支出!A4030="","",总支出!A4030)</f>
        <v/>
      </c>
      <c r="B4030" s="7" t="str">
        <f>IF(总支出!B4030="","",总支出!B4030)</f>
        <v/>
      </c>
      <c r="C4030" s="6" t="str">
        <f t="shared" si="434"/>
        <v/>
      </c>
      <c r="D4030" s="6" t="str">
        <f>IF(总支出!C4030="","",总支出!C4030)</f>
        <v/>
      </c>
      <c r="E4030" s="8" t="str">
        <f>IF(总支出!D4030="","",总支出!D4030)</f>
        <v/>
      </c>
      <c r="F4030" s="6" t="str">
        <f>IF(总支出!E4030="","",总支出!E4030)</f>
        <v/>
      </c>
      <c r="G4030" s="6" t="str">
        <f>IF(总支出!H4030="","",总支出!H4030)</f>
        <v/>
      </c>
      <c r="H4030" s="6" t="str">
        <f>IF(总支出!I4030="","自动",总支出!I4030)</f>
        <v>自动</v>
      </c>
      <c r="I4030" s="6" t="str">
        <f>IF(F4030="","",IFERROR(VLOOKUP(F4030,税费设置!$A$15:$B$27,2,FALSE),"含税不明"))</f>
        <v/>
      </c>
      <c r="J4030" s="6" t="str">
        <f t="shared" si="435"/>
        <v/>
      </c>
      <c r="K4030" s="6" t="str">
        <f>IF(AND(税费设置!$B$5="是",G4030="个人支出",J4030="应税"),"是","否")</f>
        <v>否</v>
      </c>
      <c r="L4030" s="8">
        <f t="shared" si="436"/>
        <v>0</v>
      </c>
      <c r="M4030" s="8">
        <f t="shared" si="437"/>
        <v>0</v>
      </c>
      <c r="N4030" s="8">
        <f t="shared" si="438"/>
        <v>0</v>
      </c>
      <c r="O4030" s="8">
        <f t="shared" si="439"/>
        <v>0</v>
      </c>
      <c r="P4030" s="8">
        <f>IF(K4030&lt;&gt;"是",0,IF(税费设置!$B$6="是",E4030/(1+税费设置!$B$10),E4030))</f>
        <v>0</v>
      </c>
      <c r="Q4030" s="8">
        <f>IF(K4030&lt;&gt;"是",0,P4030*税费设置!$B$8)</f>
        <v>0</v>
      </c>
      <c r="R4030" s="8">
        <f>IF(K4030&lt;&gt;"是",0,P4030*税费设置!$B$9)</f>
        <v>0</v>
      </c>
      <c r="S4030" s="8">
        <f t="shared" si="440"/>
        <v>0</v>
      </c>
    </row>
    <row r="4031" spans="1:19" ht="13.9">
      <c r="A4031" s="6" t="str">
        <f>IF(总支出!A4031="","",总支出!A4031)</f>
        <v/>
      </c>
      <c r="B4031" s="7" t="str">
        <f>IF(总支出!B4031="","",总支出!B4031)</f>
        <v/>
      </c>
      <c r="C4031" s="6" t="str">
        <f t="shared" si="434"/>
        <v/>
      </c>
      <c r="D4031" s="6" t="str">
        <f>IF(总支出!C4031="","",总支出!C4031)</f>
        <v/>
      </c>
      <c r="E4031" s="8" t="str">
        <f>IF(总支出!D4031="","",总支出!D4031)</f>
        <v/>
      </c>
      <c r="F4031" s="6" t="str">
        <f>IF(总支出!E4031="","",总支出!E4031)</f>
        <v/>
      </c>
      <c r="G4031" s="6" t="str">
        <f>IF(总支出!H4031="","",总支出!H4031)</f>
        <v/>
      </c>
      <c r="H4031" s="6" t="str">
        <f>IF(总支出!I4031="","自动",总支出!I4031)</f>
        <v>自动</v>
      </c>
      <c r="I4031" s="6" t="str">
        <f>IF(F4031="","",IFERROR(VLOOKUP(F4031,税费设置!$A$15:$B$27,2,FALSE),"含税不明"))</f>
        <v/>
      </c>
      <c r="J4031" s="6" t="str">
        <f t="shared" si="435"/>
        <v/>
      </c>
      <c r="K4031" s="6" t="str">
        <f>IF(AND(税费设置!$B$5="是",G4031="个人支出",J4031="应税"),"是","否")</f>
        <v>否</v>
      </c>
      <c r="L4031" s="8">
        <f t="shared" si="436"/>
        <v>0</v>
      </c>
      <c r="M4031" s="8">
        <f t="shared" si="437"/>
        <v>0</v>
      </c>
      <c r="N4031" s="8">
        <f t="shared" si="438"/>
        <v>0</v>
      </c>
      <c r="O4031" s="8">
        <f t="shared" si="439"/>
        <v>0</v>
      </c>
      <c r="P4031" s="8">
        <f>IF(K4031&lt;&gt;"是",0,IF(税费设置!$B$6="是",E4031/(1+税费设置!$B$10),E4031))</f>
        <v>0</v>
      </c>
      <c r="Q4031" s="8">
        <f>IF(K4031&lt;&gt;"是",0,P4031*税费设置!$B$8)</f>
        <v>0</v>
      </c>
      <c r="R4031" s="8">
        <f>IF(K4031&lt;&gt;"是",0,P4031*税费设置!$B$9)</f>
        <v>0</v>
      </c>
      <c r="S4031" s="8">
        <f t="shared" si="440"/>
        <v>0</v>
      </c>
    </row>
    <row r="4032" spans="1:19" ht="13.9">
      <c r="A4032" s="6" t="str">
        <f>IF(总支出!A4032="","",总支出!A4032)</f>
        <v/>
      </c>
      <c r="B4032" s="7" t="str">
        <f>IF(总支出!B4032="","",总支出!B4032)</f>
        <v/>
      </c>
      <c r="C4032" s="6" t="str">
        <f t="shared" si="434"/>
        <v/>
      </c>
      <c r="D4032" s="6" t="str">
        <f>IF(总支出!C4032="","",总支出!C4032)</f>
        <v/>
      </c>
      <c r="E4032" s="8" t="str">
        <f>IF(总支出!D4032="","",总支出!D4032)</f>
        <v/>
      </c>
      <c r="F4032" s="6" t="str">
        <f>IF(总支出!E4032="","",总支出!E4032)</f>
        <v/>
      </c>
      <c r="G4032" s="6" t="str">
        <f>IF(总支出!H4032="","",总支出!H4032)</f>
        <v/>
      </c>
      <c r="H4032" s="6" t="str">
        <f>IF(总支出!I4032="","自动",总支出!I4032)</f>
        <v>自动</v>
      </c>
      <c r="I4032" s="6" t="str">
        <f>IF(F4032="","",IFERROR(VLOOKUP(F4032,税费设置!$A$15:$B$27,2,FALSE),"含税不明"))</f>
        <v/>
      </c>
      <c r="J4032" s="6" t="str">
        <f t="shared" si="435"/>
        <v/>
      </c>
      <c r="K4032" s="6" t="str">
        <f>IF(AND(税费设置!$B$5="是",G4032="个人支出",J4032="应税"),"是","否")</f>
        <v>否</v>
      </c>
      <c r="L4032" s="8">
        <f t="shared" si="436"/>
        <v>0</v>
      </c>
      <c r="M4032" s="8">
        <f t="shared" si="437"/>
        <v>0</v>
      </c>
      <c r="N4032" s="8">
        <f t="shared" si="438"/>
        <v>0</v>
      </c>
      <c r="O4032" s="8">
        <f t="shared" si="439"/>
        <v>0</v>
      </c>
      <c r="P4032" s="8">
        <f>IF(K4032&lt;&gt;"是",0,IF(税费设置!$B$6="是",E4032/(1+税费设置!$B$10),E4032))</f>
        <v>0</v>
      </c>
      <c r="Q4032" s="8">
        <f>IF(K4032&lt;&gt;"是",0,P4032*税费设置!$B$8)</f>
        <v>0</v>
      </c>
      <c r="R4032" s="8">
        <f>IF(K4032&lt;&gt;"是",0,P4032*税费设置!$B$9)</f>
        <v>0</v>
      </c>
      <c r="S4032" s="8">
        <f t="shared" si="440"/>
        <v>0</v>
      </c>
    </row>
    <row r="4033" spans="1:19" ht="13.9">
      <c r="A4033" s="6" t="str">
        <f>IF(总支出!A4033="","",总支出!A4033)</f>
        <v/>
      </c>
      <c r="B4033" s="7" t="str">
        <f>IF(总支出!B4033="","",总支出!B4033)</f>
        <v/>
      </c>
      <c r="C4033" s="6" t="str">
        <f t="shared" si="434"/>
        <v/>
      </c>
      <c r="D4033" s="6" t="str">
        <f>IF(总支出!C4033="","",总支出!C4033)</f>
        <v/>
      </c>
      <c r="E4033" s="8" t="str">
        <f>IF(总支出!D4033="","",总支出!D4033)</f>
        <v/>
      </c>
      <c r="F4033" s="6" t="str">
        <f>IF(总支出!E4033="","",总支出!E4033)</f>
        <v/>
      </c>
      <c r="G4033" s="6" t="str">
        <f>IF(总支出!H4033="","",总支出!H4033)</f>
        <v/>
      </c>
      <c r="H4033" s="6" t="str">
        <f>IF(总支出!I4033="","自动",总支出!I4033)</f>
        <v>自动</v>
      </c>
      <c r="I4033" s="6" t="str">
        <f>IF(F4033="","",IFERROR(VLOOKUP(F4033,税费设置!$A$15:$B$27,2,FALSE),"含税不明"))</f>
        <v/>
      </c>
      <c r="J4033" s="6" t="str">
        <f t="shared" si="435"/>
        <v/>
      </c>
      <c r="K4033" s="6" t="str">
        <f>IF(AND(税费设置!$B$5="是",G4033="个人支出",J4033="应税"),"是","否")</f>
        <v>否</v>
      </c>
      <c r="L4033" s="8">
        <f t="shared" si="436"/>
        <v>0</v>
      </c>
      <c r="M4033" s="8">
        <f t="shared" si="437"/>
        <v>0</v>
      </c>
      <c r="N4033" s="8">
        <f t="shared" si="438"/>
        <v>0</v>
      </c>
      <c r="O4033" s="8">
        <f t="shared" si="439"/>
        <v>0</v>
      </c>
      <c r="P4033" s="8">
        <f>IF(K4033&lt;&gt;"是",0,IF(税费设置!$B$6="是",E4033/(1+税费设置!$B$10),E4033))</f>
        <v>0</v>
      </c>
      <c r="Q4033" s="8">
        <f>IF(K4033&lt;&gt;"是",0,P4033*税费设置!$B$8)</f>
        <v>0</v>
      </c>
      <c r="R4033" s="8">
        <f>IF(K4033&lt;&gt;"是",0,P4033*税费设置!$B$9)</f>
        <v>0</v>
      </c>
      <c r="S4033" s="8">
        <f t="shared" si="440"/>
        <v>0</v>
      </c>
    </row>
    <row r="4034" spans="1:19" ht="13.9">
      <c r="A4034" s="6" t="str">
        <f>IF(总支出!A4034="","",总支出!A4034)</f>
        <v/>
      </c>
      <c r="B4034" s="7" t="str">
        <f>IF(总支出!B4034="","",总支出!B4034)</f>
        <v/>
      </c>
      <c r="C4034" s="6" t="str">
        <f t="shared" si="434"/>
        <v/>
      </c>
      <c r="D4034" s="6" t="str">
        <f>IF(总支出!C4034="","",总支出!C4034)</f>
        <v/>
      </c>
      <c r="E4034" s="8" t="str">
        <f>IF(总支出!D4034="","",总支出!D4034)</f>
        <v/>
      </c>
      <c r="F4034" s="6" t="str">
        <f>IF(总支出!E4034="","",总支出!E4034)</f>
        <v/>
      </c>
      <c r="G4034" s="6" t="str">
        <f>IF(总支出!H4034="","",总支出!H4034)</f>
        <v/>
      </c>
      <c r="H4034" s="6" t="str">
        <f>IF(总支出!I4034="","自动",总支出!I4034)</f>
        <v>自动</v>
      </c>
      <c r="I4034" s="6" t="str">
        <f>IF(F4034="","",IFERROR(VLOOKUP(F4034,税费设置!$A$15:$B$27,2,FALSE),"含税不明"))</f>
        <v/>
      </c>
      <c r="J4034" s="6" t="str">
        <f t="shared" si="435"/>
        <v/>
      </c>
      <c r="K4034" s="6" t="str">
        <f>IF(AND(税费设置!$B$5="是",G4034="个人支出",J4034="应税"),"是","否")</f>
        <v>否</v>
      </c>
      <c r="L4034" s="8">
        <f t="shared" si="436"/>
        <v>0</v>
      </c>
      <c r="M4034" s="8">
        <f t="shared" si="437"/>
        <v>0</v>
      </c>
      <c r="N4034" s="8">
        <f t="shared" si="438"/>
        <v>0</v>
      </c>
      <c r="O4034" s="8">
        <f t="shared" si="439"/>
        <v>0</v>
      </c>
      <c r="P4034" s="8">
        <f>IF(K4034&lt;&gt;"是",0,IF(税费设置!$B$6="是",E4034/(1+税费设置!$B$10),E4034))</f>
        <v>0</v>
      </c>
      <c r="Q4034" s="8">
        <f>IF(K4034&lt;&gt;"是",0,P4034*税费设置!$B$8)</f>
        <v>0</v>
      </c>
      <c r="R4034" s="8">
        <f>IF(K4034&lt;&gt;"是",0,P4034*税费设置!$B$9)</f>
        <v>0</v>
      </c>
      <c r="S4034" s="8">
        <f t="shared" si="440"/>
        <v>0</v>
      </c>
    </row>
    <row r="4035" spans="1:19" ht="13.9">
      <c r="A4035" s="6" t="str">
        <f>IF(总支出!A4035="","",总支出!A4035)</f>
        <v/>
      </c>
      <c r="B4035" s="7" t="str">
        <f>IF(总支出!B4035="","",总支出!B4035)</f>
        <v/>
      </c>
      <c r="C4035" s="6" t="str">
        <f t="shared" si="434"/>
        <v/>
      </c>
      <c r="D4035" s="6" t="str">
        <f>IF(总支出!C4035="","",总支出!C4035)</f>
        <v/>
      </c>
      <c r="E4035" s="8" t="str">
        <f>IF(总支出!D4035="","",总支出!D4035)</f>
        <v/>
      </c>
      <c r="F4035" s="6" t="str">
        <f>IF(总支出!E4035="","",总支出!E4035)</f>
        <v/>
      </c>
      <c r="G4035" s="6" t="str">
        <f>IF(总支出!H4035="","",总支出!H4035)</f>
        <v/>
      </c>
      <c r="H4035" s="6" t="str">
        <f>IF(总支出!I4035="","自动",总支出!I4035)</f>
        <v>自动</v>
      </c>
      <c r="I4035" s="6" t="str">
        <f>IF(F4035="","",IFERROR(VLOOKUP(F4035,税费设置!$A$15:$B$27,2,FALSE),"含税不明"))</f>
        <v/>
      </c>
      <c r="J4035" s="6" t="str">
        <f t="shared" si="435"/>
        <v/>
      </c>
      <c r="K4035" s="6" t="str">
        <f>IF(AND(税费设置!$B$5="是",G4035="个人支出",J4035="应税"),"是","否")</f>
        <v>否</v>
      </c>
      <c r="L4035" s="8">
        <f t="shared" si="436"/>
        <v>0</v>
      </c>
      <c r="M4035" s="8">
        <f t="shared" si="437"/>
        <v>0</v>
      </c>
      <c r="N4035" s="8">
        <f t="shared" si="438"/>
        <v>0</v>
      </c>
      <c r="O4035" s="8">
        <f t="shared" si="439"/>
        <v>0</v>
      </c>
      <c r="P4035" s="8">
        <f>IF(K4035&lt;&gt;"是",0,IF(税费设置!$B$6="是",E4035/(1+税费设置!$B$10),E4035))</f>
        <v>0</v>
      </c>
      <c r="Q4035" s="8">
        <f>IF(K4035&lt;&gt;"是",0,P4035*税费设置!$B$8)</f>
        <v>0</v>
      </c>
      <c r="R4035" s="8">
        <f>IF(K4035&lt;&gt;"是",0,P4035*税费设置!$B$9)</f>
        <v>0</v>
      </c>
      <c r="S4035" s="8">
        <f t="shared" si="440"/>
        <v>0</v>
      </c>
    </row>
    <row r="4036" spans="1:19" ht="13.9">
      <c r="A4036" s="6" t="str">
        <f>IF(总支出!A4036="","",总支出!A4036)</f>
        <v/>
      </c>
      <c r="B4036" s="7" t="str">
        <f>IF(总支出!B4036="","",总支出!B4036)</f>
        <v/>
      </c>
      <c r="C4036" s="6" t="str">
        <f t="shared" ref="C4036:C4099" si="441">IF(B4036="","",TEXT(B4036,"yyyy-mm"))</f>
        <v/>
      </c>
      <c r="D4036" s="6" t="str">
        <f>IF(总支出!C4036="","",总支出!C4036)</f>
        <v/>
      </c>
      <c r="E4036" s="8" t="str">
        <f>IF(总支出!D4036="","",总支出!D4036)</f>
        <v/>
      </c>
      <c r="F4036" s="6" t="str">
        <f>IF(总支出!E4036="","",总支出!E4036)</f>
        <v/>
      </c>
      <c r="G4036" s="6" t="str">
        <f>IF(总支出!H4036="","",总支出!H4036)</f>
        <v/>
      </c>
      <c r="H4036" s="6" t="str">
        <f>IF(总支出!I4036="","自动",总支出!I4036)</f>
        <v>自动</v>
      </c>
      <c r="I4036" s="6" t="str">
        <f>IF(F4036="","",IFERROR(VLOOKUP(F4036,税费设置!$A$15:$B$27,2,FALSE),"含税不明"))</f>
        <v/>
      </c>
      <c r="J4036" s="6" t="str">
        <f t="shared" ref="J4036:J4099" si="442">IF(D4036="","",IF(H4036="自动",I4036,H4036))</f>
        <v/>
      </c>
      <c r="K4036" s="6" t="str">
        <f>IF(AND(税费设置!$B$5="是",G4036="个人支出",J4036="应税"),"是","否")</f>
        <v>否</v>
      </c>
      <c r="L4036" s="8">
        <f t="shared" ref="L4036:L4099" si="443">IF(K4036="是",E4036,0)</f>
        <v>0</v>
      </c>
      <c r="M4036" s="8">
        <f t="shared" ref="M4036:M4099" si="444">IF(AND(G4036="个人支出",J4036="零税率"),E4036,0)</f>
        <v>0</v>
      </c>
      <c r="N4036" s="8">
        <f t="shared" ref="N4036:N4099" si="445">IF(AND(G4036="个人支出",J4036="免税"),E4036,0)</f>
        <v>0</v>
      </c>
      <c r="O4036" s="8">
        <f t="shared" ref="O4036:O4099" si="446">IF(AND(G4036="个人支出",OR(J4036="含税不明",J4036="不适用")),E4036,0)</f>
        <v>0</v>
      </c>
      <c r="P4036" s="8">
        <f>IF(K4036&lt;&gt;"是",0,IF(税费设置!$B$6="是",E4036/(1+税费设置!$B$10),E4036))</f>
        <v>0</v>
      </c>
      <c r="Q4036" s="8">
        <f>IF(K4036&lt;&gt;"是",0,P4036*税费设置!$B$8)</f>
        <v>0</v>
      </c>
      <c r="R4036" s="8">
        <f>IF(K4036&lt;&gt;"是",0,P4036*税费设置!$B$9)</f>
        <v>0</v>
      </c>
      <c r="S4036" s="8">
        <f t="shared" ref="S4036:S4099" si="447">Q4036+R4036</f>
        <v>0</v>
      </c>
    </row>
    <row r="4037" spans="1:19" ht="13.9">
      <c r="A4037" s="6" t="str">
        <f>IF(总支出!A4037="","",总支出!A4037)</f>
        <v/>
      </c>
      <c r="B4037" s="7" t="str">
        <f>IF(总支出!B4037="","",总支出!B4037)</f>
        <v/>
      </c>
      <c r="C4037" s="6" t="str">
        <f t="shared" si="441"/>
        <v/>
      </c>
      <c r="D4037" s="6" t="str">
        <f>IF(总支出!C4037="","",总支出!C4037)</f>
        <v/>
      </c>
      <c r="E4037" s="8" t="str">
        <f>IF(总支出!D4037="","",总支出!D4037)</f>
        <v/>
      </c>
      <c r="F4037" s="6" t="str">
        <f>IF(总支出!E4037="","",总支出!E4037)</f>
        <v/>
      </c>
      <c r="G4037" s="6" t="str">
        <f>IF(总支出!H4037="","",总支出!H4037)</f>
        <v/>
      </c>
      <c r="H4037" s="6" t="str">
        <f>IF(总支出!I4037="","自动",总支出!I4037)</f>
        <v>自动</v>
      </c>
      <c r="I4037" s="6" t="str">
        <f>IF(F4037="","",IFERROR(VLOOKUP(F4037,税费设置!$A$15:$B$27,2,FALSE),"含税不明"))</f>
        <v/>
      </c>
      <c r="J4037" s="6" t="str">
        <f t="shared" si="442"/>
        <v/>
      </c>
      <c r="K4037" s="6" t="str">
        <f>IF(AND(税费设置!$B$5="是",G4037="个人支出",J4037="应税"),"是","否")</f>
        <v>否</v>
      </c>
      <c r="L4037" s="8">
        <f t="shared" si="443"/>
        <v>0</v>
      </c>
      <c r="M4037" s="8">
        <f t="shared" si="444"/>
        <v>0</v>
      </c>
      <c r="N4037" s="8">
        <f t="shared" si="445"/>
        <v>0</v>
      </c>
      <c r="O4037" s="8">
        <f t="shared" si="446"/>
        <v>0</v>
      </c>
      <c r="P4037" s="8">
        <f>IF(K4037&lt;&gt;"是",0,IF(税费设置!$B$6="是",E4037/(1+税费设置!$B$10),E4037))</f>
        <v>0</v>
      </c>
      <c r="Q4037" s="8">
        <f>IF(K4037&lt;&gt;"是",0,P4037*税费设置!$B$8)</f>
        <v>0</v>
      </c>
      <c r="R4037" s="8">
        <f>IF(K4037&lt;&gt;"是",0,P4037*税费设置!$B$9)</f>
        <v>0</v>
      </c>
      <c r="S4037" s="8">
        <f t="shared" si="447"/>
        <v>0</v>
      </c>
    </row>
    <row r="4038" spans="1:19" ht="13.9">
      <c r="A4038" s="6" t="str">
        <f>IF(总支出!A4038="","",总支出!A4038)</f>
        <v/>
      </c>
      <c r="B4038" s="7" t="str">
        <f>IF(总支出!B4038="","",总支出!B4038)</f>
        <v/>
      </c>
      <c r="C4038" s="6" t="str">
        <f t="shared" si="441"/>
        <v/>
      </c>
      <c r="D4038" s="6" t="str">
        <f>IF(总支出!C4038="","",总支出!C4038)</f>
        <v/>
      </c>
      <c r="E4038" s="8" t="str">
        <f>IF(总支出!D4038="","",总支出!D4038)</f>
        <v/>
      </c>
      <c r="F4038" s="6" t="str">
        <f>IF(总支出!E4038="","",总支出!E4038)</f>
        <v/>
      </c>
      <c r="G4038" s="6" t="str">
        <f>IF(总支出!H4038="","",总支出!H4038)</f>
        <v/>
      </c>
      <c r="H4038" s="6" t="str">
        <f>IF(总支出!I4038="","自动",总支出!I4038)</f>
        <v>自动</v>
      </c>
      <c r="I4038" s="6" t="str">
        <f>IF(F4038="","",IFERROR(VLOOKUP(F4038,税费设置!$A$15:$B$27,2,FALSE),"含税不明"))</f>
        <v/>
      </c>
      <c r="J4038" s="6" t="str">
        <f t="shared" si="442"/>
        <v/>
      </c>
      <c r="K4038" s="6" t="str">
        <f>IF(AND(税费设置!$B$5="是",G4038="个人支出",J4038="应税"),"是","否")</f>
        <v>否</v>
      </c>
      <c r="L4038" s="8">
        <f t="shared" si="443"/>
        <v>0</v>
      </c>
      <c r="M4038" s="8">
        <f t="shared" si="444"/>
        <v>0</v>
      </c>
      <c r="N4038" s="8">
        <f t="shared" si="445"/>
        <v>0</v>
      </c>
      <c r="O4038" s="8">
        <f t="shared" si="446"/>
        <v>0</v>
      </c>
      <c r="P4038" s="8">
        <f>IF(K4038&lt;&gt;"是",0,IF(税费设置!$B$6="是",E4038/(1+税费设置!$B$10),E4038))</f>
        <v>0</v>
      </c>
      <c r="Q4038" s="8">
        <f>IF(K4038&lt;&gt;"是",0,P4038*税费设置!$B$8)</f>
        <v>0</v>
      </c>
      <c r="R4038" s="8">
        <f>IF(K4038&lt;&gt;"是",0,P4038*税费设置!$B$9)</f>
        <v>0</v>
      </c>
      <c r="S4038" s="8">
        <f t="shared" si="447"/>
        <v>0</v>
      </c>
    </row>
    <row r="4039" spans="1:19" ht="13.9">
      <c r="A4039" s="6" t="str">
        <f>IF(总支出!A4039="","",总支出!A4039)</f>
        <v/>
      </c>
      <c r="B4039" s="7" t="str">
        <f>IF(总支出!B4039="","",总支出!B4039)</f>
        <v/>
      </c>
      <c r="C4039" s="6" t="str">
        <f t="shared" si="441"/>
        <v/>
      </c>
      <c r="D4039" s="6" t="str">
        <f>IF(总支出!C4039="","",总支出!C4039)</f>
        <v/>
      </c>
      <c r="E4039" s="8" t="str">
        <f>IF(总支出!D4039="","",总支出!D4039)</f>
        <v/>
      </c>
      <c r="F4039" s="6" t="str">
        <f>IF(总支出!E4039="","",总支出!E4039)</f>
        <v/>
      </c>
      <c r="G4039" s="6" t="str">
        <f>IF(总支出!H4039="","",总支出!H4039)</f>
        <v/>
      </c>
      <c r="H4039" s="6" t="str">
        <f>IF(总支出!I4039="","自动",总支出!I4039)</f>
        <v>自动</v>
      </c>
      <c r="I4039" s="6" t="str">
        <f>IF(F4039="","",IFERROR(VLOOKUP(F4039,税费设置!$A$15:$B$27,2,FALSE),"含税不明"))</f>
        <v/>
      </c>
      <c r="J4039" s="6" t="str">
        <f t="shared" si="442"/>
        <v/>
      </c>
      <c r="K4039" s="6" t="str">
        <f>IF(AND(税费设置!$B$5="是",G4039="个人支出",J4039="应税"),"是","否")</f>
        <v>否</v>
      </c>
      <c r="L4039" s="8">
        <f t="shared" si="443"/>
        <v>0</v>
      </c>
      <c r="M4039" s="8">
        <f t="shared" si="444"/>
        <v>0</v>
      </c>
      <c r="N4039" s="8">
        <f t="shared" si="445"/>
        <v>0</v>
      </c>
      <c r="O4039" s="8">
        <f t="shared" si="446"/>
        <v>0</v>
      </c>
      <c r="P4039" s="8">
        <f>IF(K4039&lt;&gt;"是",0,IF(税费设置!$B$6="是",E4039/(1+税费设置!$B$10),E4039))</f>
        <v>0</v>
      </c>
      <c r="Q4039" s="8">
        <f>IF(K4039&lt;&gt;"是",0,P4039*税费设置!$B$8)</f>
        <v>0</v>
      </c>
      <c r="R4039" s="8">
        <f>IF(K4039&lt;&gt;"是",0,P4039*税费设置!$B$9)</f>
        <v>0</v>
      </c>
      <c r="S4039" s="8">
        <f t="shared" si="447"/>
        <v>0</v>
      </c>
    </row>
    <row r="4040" spans="1:19" ht="13.9">
      <c r="A4040" s="6" t="str">
        <f>IF(总支出!A4040="","",总支出!A4040)</f>
        <v/>
      </c>
      <c r="B4040" s="7" t="str">
        <f>IF(总支出!B4040="","",总支出!B4040)</f>
        <v/>
      </c>
      <c r="C4040" s="6" t="str">
        <f t="shared" si="441"/>
        <v/>
      </c>
      <c r="D4040" s="6" t="str">
        <f>IF(总支出!C4040="","",总支出!C4040)</f>
        <v/>
      </c>
      <c r="E4040" s="8" t="str">
        <f>IF(总支出!D4040="","",总支出!D4040)</f>
        <v/>
      </c>
      <c r="F4040" s="6" t="str">
        <f>IF(总支出!E4040="","",总支出!E4040)</f>
        <v/>
      </c>
      <c r="G4040" s="6" t="str">
        <f>IF(总支出!H4040="","",总支出!H4040)</f>
        <v/>
      </c>
      <c r="H4040" s="6" t="str">
        <f>IF(总支出!I4040="","自动",总支出!I4040)</f>
        <v>自动</v>
      </c>
      <c r="I4040" s="6" t="str">
        <f>IF(F4040="","",IFERROR(VLOOKUP(F4040,税费设置!$A$15:$B$27,2,FALSE),"含税不明"))</f>
        <v/>
      </c>
      <c r="J4040" s="6" t="str">
        <f t="shared" si="442"/>
        <v/>
      </c>
      <c r="K4040" s="6" t="str">
        <f>IF(AND(税费设置!$B$5="是",G4040="个人支出",J4040="应税"),"是","否")</f>
        <v>否</v>
      </c>
      <c r="L4040" s="8">
        <f t="shared" si="443"/>
        <v>0</v>
      </c>
      <c r="M4040" s="8">
        <f t="shared" si="444"/>
        <v>0</v>
      </c>
      <c r="N4040" s="8">
        <f t="shared" si="445"/>
        <v>0</v>
      </c>
      <c r="O4040" s="8">
        <f t="shared" si="446"/>
        <v>0</v>
      </c>
      <c r="P4040" s="8">
        <f>IF(K4040&lt;&gt;"是",0,IF(税费设置!$B$6="是",E4040/(1+税费设置!$B$10),E4040))</f>
        <v>0</v>
      </c>
      <c r="Q4040" s="8">
        <f>IF(K4040&lt;&gt;"是",0,P4040*税费设置!$B$8)</f>
        <v>0</v>
      </c>
      <c r="R4040" s="8">
        <f>IF(K4040&lt;&gt;"是",0,P4040*税费设置!$B$9)</f>
        <v>0</v>
      </c>
      <c r="S4040" s="8">
        <f t="shared" si="447"/>
        <v>0</v>
      </c>
    </row>
    <row r="4041" spans="1:19" ht="13.9">
      <c r="A4041" s="6" t="str">
        <f>IF(总支出!A4041="","",总支出!A4041)</f>
        <v/>
      </c>
      <c r="B4041" s="7" t="str">
        <f>IF(总支出!B4041="","",总支出!B4041)</f>
        <v/>
      </c>
      <c r="C4041" s="6" t="str">
        <f t="shared" si="441"/>
        <v/>
      </c>
      <c r="D4041" s="6" t="str">
        <f>IF(总支出!C4041="","",总支出!C4041)</f>
        <v/>
      </c>
      <c r="E4041" s="8" t="str">
        <f>IF(总支出!D4041="","",总支出!D4041)</f>
        <v/>
      </c>
      <c r="F4041" s="6" t="str">
        <f>IF(总支出!E4041="","",总支出!E4041)</f>
        <v/>
      </c>
      <c r="G4041" s="6" t="str">
        <f>IF(总支出!H4041="","",总支出!H4041)</f>
        <v/>
      </c>
      <c r="H4041" s="6" t="str">
        <f>IF(总支出!I4041="","自动",总支出!I4041)</f>
        <v>自动</v>
      </c>
      <c r="I4041" s="6" t="str">
        <f>IF(F4041="","",IFERROR(VLOOKUP(F4041,税费设置!$A$15:$B$27,2,FALSE),"含税不明"))</f>
        <v/>
      </c>
      <c r="J4041" s="6" t="str">
        <f t="shared" si="442"/>
        <v/>
      </c>
      <c r="K4041" s="6" t="str">
        <f>IF(AND(税费设置!$B$5="是",G4041="个人支出",J4041="应税"),"是","否")</f>
        <v>否</v>
      </c>
      <c r="L4041" s="8">
        <f t="shared" si="443"/>
        <v>0</v>
      </c>
      <c r="M4041" s="8">
        <f t="shared" si="444"/>
        <v>0</v>
      </c>
      <c r="N4041" s="8">
        <f t="shared" si="445"/>
        <v>0</v>
      </c>
      <c r="O4041" s="8">
        <f t="shared" si="446"/>
        <v>0</v>
      </c>
      <c r="P4041" s="8">
        <f>IF(K4041&lt;&gt;"是",0,IF(税费设置!$B$6="是",E4041/(1+税费设置!$B$10),E4041))</f>
        <v>0</v>
      </c>
      <c r="Q4041" s="8">
        <f>IF(K4041&lt;&gt;"是",0,P4041*税费设置!$B$8)</f>
        <v>0</v>
      </c>
      <c r="R4041" s="8">
        <f>IF(K4041&lt;&gt;"是",0,P4041*税费设置!$B$9)</f>
        <v>0</v>
      </c>
      <c r="S4041" s="8">
        <f t="shared" si="447"/>
        <v>0</v>
      </c>
    </row>
    <row r="4042" spans="1:19" ht="13.9">
      <c r="A4042" s="6" t="str">
        <f>IF(总支出!A4042="","",总支出!A4042)</f>
        <v/>
      </c>
      <c r="B4042" s="7" t="str">
        <f>IF(总支出!B4042="","",总支出!B4042)</f>
        <v/>
      </c>
      <c r="C4042" s="6" t="str">
        <f t="shared" si="441"/>
        <v/>
      </c>
      <c r="D4042" s="6" t="str">
        <f>IF(总支出!C4042="","",总支出!C4042)</f>
        <v/>
      </c>
      <c r="E4042" s="8" t="str">
        <f>IF(总支出!D4042="","",总支出!D4042)</f>
        <v/>
      </c>
      <c r="F4042" s="6" t="str">
        <f>IF(总支出!E4042="","",总支出!E4042)</f>
        <v/>
      </c>
      <c r="G4042" s="6" t="str">
        <f>IF(总支出!H4042="","",总支出!H4042)</f>
        <v/>
      </c>
      <c r="H4042" s="6" t="str">
        <f>IF(总支出!I4042="","自动",总支出!I4042)</f>
        <v>自动</v>
      </c>
      <c r="I4042" s="6" t="str">
        <f>IF(F4042="","",IFERROR(VLOOKUP(F4042,税费设置!$A$15:$B$27,2,FALSE),"含税不明"))</f>
        <v/>
      </c>
      <c r="J4042" s="6" t="str">
        <f t="shared" si="442"/>
        <v/>
      </c>
      <c r="K4042" s="6" t="str">
        <f>IF(AND(税费设置!$B$5="是",G4042="个人支出",J4042="应税"),"是","否")</f>
        <v>否</v>
      </c>
      <c r="L4042" s="8">
        <f t="shared" si="443"/>
        <v>0</v>
      </c>
      <c r="M4042" s="8">
        <f t="shared" si="444"/>
        <v>0</v>
      </c>
      <c r="N4042" s="8">
        <f t="shared" si="445"/>
        <v>0</v>
      </c>
      <c r="O4042" s="8">
        <f t="shared" si="446"/>
        <v>0</v>
      </c>
      <c r="P4042" s="8">
        <f>IF(K4042&lt;&gt;"是",0,IF(税费设置!$B$6="是",E4042/(1+税费设置!$B$10),E4042))</f>
        <v>0</v>
      </c>
      <c r="Q4042" s="8">
        <f>IF(K4042&lt;&gt;"是",0,P4042*税费设置!$B$8)</f>
        <v>0</v>
      </c>
      <c r="R4042" s="8">
        <f>IF(K4042&lt;&gt;"是",0,P4042*税费设置!$B$9)</f>
        <v>0</v>
      </c>
      <c r="S4042" s="8">
        <f t="shared" si="447"/>
        <v>0</v>
      </c>
    </row>
    <row r="4043" spans="1:19" ht="13.9">
      <c r="A4043" s="6" t="str">
        <f>IF(总支出!A4043="","",总支出!A4043)</f>
        <v/>
      </c>
      <c r="B4043" s="7" t="str">
        <f>IF(总支出!B4043="","",总支出!B4043)</f>
        <v/>
      </c>
      <c r="C4043" s="6" t="str">
        <f t="shared" si="441"/>
        <v/>
      </c>
      <c r="D4043" s="6" t="str">
        <f>IF(总支出!C4043="","",总支出!C4043)</f>
        <v/>
      </c>
      <c r="E4043" s="8" t="str">
        <f>IF(总支出!D4043="","",总支出!D4043)</f>
        <v/>
      </c>
      <c r="F4043" s="6" t="str">
        <f>IF(总支出!E4043="","",总支出!E4043)</f>
        <v/>
      </c>
      <c r="G4043" s="6" t="str">
        <f>IF(总支出!H4043="","",总支出!H4043)</f>
        <v/>
      </c>
      <c r="H4043" s="6" t="str">
        <f>IF(总支出!I4043="","自动",总支出!I4043)</f>
        <v>自动</v>
      </c>
      <c r="I4043" s="6" t="str">
        <f>IF(F4043="","",IFERROR(VLOOKUP(F4043,税费设置!$A$15:$B$27,2,FALSE),"含税不明"))</f>
        <v/>
      </c>
      <c r="J4043" s="6" t="str">
        <f t="shared" si="442"/>
        <v/>
      </c>
      <c r="K4043" s="6" t="str">
        <f>IF(AND(税费设置!$B$5="是",G4043="个人支出",J4043="应税"),"是","否")</f>
        <v>否</v>
      </c>
      <c r="L4043" s="8">
        <f t="shared" si="443"/>
        <v>0</v>
      </c>
      <c r="M4043" s="8">
        <f t="shared" si="444"/>
        <v>0</v>
      </c>
      <c r="N4043" s="8">
        <f t="shared" si="445"/>
        <v>0</v>
      </c>
      <c r="O4043" s="8">
        <f t="shared" si="446"/>
        <v>0</v>
      </c>
      <c r="P4043" s="8">
        <f>IF(K4043&lt;&gt;"是",0,IF(税费设置!$B$6="是",E4043/(1+税费设置!$B$10),E4043))</f>
        <v>0</v>
      </c>
      <c r="Q4043" s="8">
        <f>IF(K4043&lt;&gt;"是",0,P4043*税费设置!$B$8)</f>
        <v>0</v>
      </c>
      <c r="R4043" s="8">
        <f>IF(K4043&lt;&gt;"是",0,P4043*税费设置!$B$9)</f>
        <v>0</v>
      </c>
      <c r="S4043" s="8">
        <f t="shared" si="447"/>
        <v>0</v>
      </c>
    </row>
    <row r="4044" spans="1:19" ht="13.9">
      <c r="A4044" s="6" t="str">
        <f>IF(总支出!A4044="","",总支出!A4044)</f>
        <v/>
      </c>
      <c r="B4044" s="7" t="str">
        <f>IF(总支出!B4044="","",总支出!B4044)</f>
        <v/>
      </c>
      <c r="C4044" s="6" t="str">
        <f t="shared" si="441"/>
        <v/>
      </c>
      <c r="D4044" s="6" t="str">
        <f>IF(总支出!C4044="","",总支出!C4044)</f>
        <v/>
      </c>
      <c r="E4044" s="8" t="str">
        <f>IF(总支出!D4044="","",总支出!D4044)</f>
        <v/>
      </c>
      <c r="F4044" s="6" t="str">
        <f>IF(总支出!E4044="","",总支出!E4044)</f>
        <v/>
      </c>
      <c r="G4044" s="6" t="str">
        <f>IF(总支出!H4044="","",总支出!H4044)</f>
        <v/>
      </c>
      <c r="H4044" s="6" t="str">
        <f>IF(总支出!I4044="","自动",总支出!I4044)</f>
        <v>自动</v>
      </c>
      <c r="I4044" s="6" t="str">
        <f>IF(F4044="","",IFERROR(VLOOKUP(F4044,税费设置!$A$15:$B$27,2,FALSE),"含税不明"))</f>
        <v/>
      </c>
      <c r="J4044" s="6" t="str">
        <f t="shared" si="442"/>
        <v/>
      </c>
      <c r="K4044" s="6" t="str">
        <f>IF(AND(税费设置!$B$5="是",G4044="个人支出",J4044="应税"),"是","否")</f>
        <v>否</v>
      </c>
      <c r="L4044" s="8">
        <f t="shared" si="443"/>
        <v>0</v>
      </c>
      <c r="M4044" s="8">
        <f t="shared" si="444"/>
        <v>0</v>
      </c>
      <c r="N4044" s="8">
        <f t="shared" si="445"/>
        <v>0</v>
      </c>
      <c r="O4044" s="8">
        <f t="shared" si="446"/>
        <v>0</v>
      </c>
      <c r="P4044" s="8">
        <f>IF(K4044&lt;&gt;"是",0,IF(税费设置!$B$6="是",E4044/(1+税费设置!$B$10),E4044))</f>
        <v>0</v>
      </c>
      <c r="Q4044" s="8">
        <f>IF(K4044&lt;&gt;"是",0,P4044*税费设置!$B$8)</f>
        <v>0</v>
      </c>
      <c r="R4044" s="8">
        <f>IF(K4044&lt;&gt;"是",0,P4044*税费设置!$B$9)</f>
        <v>0</v>
      </c>
      <c r="S4044" s="8">
        <f t="shared" si="447"/>
        <v>0</v>
      </c>
    </row>
    <row r="4045" spans="1:19" ht="13.9">
      <c r="A4045" s="6" t="str">
        <f>IF(总支出!A4045="","",总支出!A4045)</f>
        <v/>
      </c>
      <c r="B4045" s="7" t="str">
        <f>IF(总支出!B4045="","",总支出!B4045)</f>
        <v/>
      </c>
      <c r="C4045" s="6" t="str">
        <f t="shared" si="441"/>
        <v/>
      </c>
      <c r="D4045" s="6" t="str">
        <f>IF(总支出!C4045="","",总支出!C4045)</f>
        <v/>
      </c>
      <c r="E4045" s="8" t="str">
        <f>IF(总支出!D4045="","",总支出!D4045)</f>
        <v/>
      </c>
      <c r="F4045" s="6" t="str">
        <f>IF(总支出!E4045="","",总支出!E4045)</f>
        <v/>
      </c>
      <c r="G4045" s="6" t="str">
        <f>IF(总支出!H4045="","",总支出!H4045)</f>
        <v/>
      </c>
      <c r="H4045" s="6" t="str">
        <f>IF(总支出!I4045="","自动",总支出!I4045)</f>
        <v>自动</v>
      </c>
      <c r="I4045" s="6" t="str">
        <f>IF(F4045="","",IFERROR(VLOOKUP(F4045,税费设置!$A$15:$B$27,2,FALSE),"含税不明"))</f>
        <v/>
      </c>
      <c r="J4045" s="6" t="str">
        <f t="shared" si="442"/>
        <v/>
      </c>
      <c r="K4045" s="6" t="str">
        <f>IF(AND(税费设置!$B$5="是",G4045="个人支出",J4045="应税"),"是","否")</f>
        <v>否</v>
      </c>
      <c r="L4045" s="8">
        <f t="shared" si="443"/>
        <v>0</v>
      </c>
      <c r="M4045" s="8">
        <f t="shared" si="444"/>
        <v>0</v>
      </c>
      <c r="N4045" s="8">
        <f t="shared" si="445"/>
        <v>0</v>
      </c>
      <c r="O4045" s="8">
        <f t="shared" si="446"/>
        <v>0</v>
      </c>
      <c r="P4045" s="8">
        <f>IF(K4045&lt;&gt;"是",0,IF(税费设置!$B$6="是",E4045/(1+税费设置!$B$10),E4045))</f>
        <v>0</v>
      </c>
      <c r="Q4045" s="8">
        <f>IF(K4045&lt;&gt;"是",0,P4045*税费设置!$B$8)</f>
        <v>0</v>
      </c>
      <c r="R4045" s="8">
        <f>IF(K4045&lt;&gt;"是",0,P4045*税费设置!$B$9)</f>
        <v>0</v>
      </c>
      <c r="S4045" s="8">
        <f t="shared" si="447"/>
        <v>0</v>
      </c>
    </row>
    <row r="4046" spans="1:19" ht="13.9">
      <c r="A4046" s="6" t="str">
        <f>IF(总支出!A4046="","",总支出!A4046)</f>
        <v/>
      </c>
      <c r="B4046" s="7" t="str">
        <f>IF(总支出!B4046="","",总支出!B4046)</f>
        <v/>
      </c>
      <c r="C4046" s="6" t="str">
        <f t="shared" si="441"/>
        <v/>
      </c>
      <c r="D4046" s="6" t="str">
        <f>IF(总支出!C4046="","",总支出!C4046)</f>
        <v/>
      </c>
      <c r="E4046" s="8" t="str">
        <f>IF(总支出!D4046="","",总支出!D4046)</f>
        <v/>
      </c>
      <c r="F4046" s="6" t="str">
        <f>IF(总支出!E4046="","",总支出!E4046)</f>
        <v/>
      </c>
      <c r="G4046" s="6" t="str">
        <f>IF(总支出!H4046="","",总支出!H4046)</f>
        <v/>
      </c>
      <c r="H4046" s="6" t="str">
        <f>IF(总支出!I4046="","自动",总支出!I4046)</f>
        <v>自动</v>
      </c>
      <c r="I4046" s="6" t="str">
        <f>IF(F4046="","",IFERROR(VLOOKUP(F4046,税费设置!$A$15:$B$27,2,FALSE),"含税不明"))</f>
        <v/>
      </c>
      <c r="J4046" s="6" t="str">
        <f t="shared" si="442"/>
        <v/>
      </c>
      <c r="K4046" s="6" t="str">
        <f>IF(AND(税费设置!$B$5="是",G4046="个人支出",J4046="应税"),"是","否")</f>
        <v>否</v>
      </c>
      <c r="L4046" s="8">
        <f t="shared" si="443"/>
        <v>0</v>
      </c>
      <c r="M4046" s="8">
        <f t="shared" si="444"/>
        <v>0</v>
      </c>
      <c r="N4046" s="8">
        <f t="shared" si="445"/>
        <v>0</v>
      </c>
      <c r="O4046" s="8">
        <f t="shared" si="446"/>
        <v>0</v>
      </c>
      <c r="P4046" s="8">
        <f>IF(K4046&lt;&gt;"是",0,IF(税费设置!$B$6="是",E4046/(1+税费设置!$B$10),E4046))</f>
        <v>0</v>
      </c>
      <c r="Q4046" s="8">
        <f>IF(K4046&lt;&gt;"是",0,P4046*税费设置!$B$8)</f>
        <v>0</v>
      </c>
      <c r="R4046" s="8">
        <f>IF(K4046&lt;&gt;"是",0,P4046*税费设置!$B$9)</f>
        <v>0</v>
      </c>
      <c r="S4046" s="8">
        <f t="shared" si="447"/>
        <v>0</v>
      </c>
    </row>
    <row r="4047" spans="1:19" ht="13.9">
      <c r="A4047" s="6" t="str">
        <f>IF(总支出!A4047="","",总支出!A4047)</f>
        <v/>
      </c>
      <c r="B4047" s="7" t="str">
        <f>IF(总支出!B4047="","",总支出!B4047)</f>
        <v/>
      </c>
      <c r="C4047" s="6" t="str">
        <f t="shared" si="441"/>
        <v/>
      </c>
      <c r="D4047" s="6" t="str">
        <f>IF(总支出!C4047="","",总支出!C4047)</f>
        <v/>
      </c>
      <c r="E4047" s="8" t="str">
        <f>IF(总支出!D4047="","",总支出!D4047)</f>
        <v/>
      </c>
      <c r="F4047" s="6" t="str">
        <f>IF(总支出!E4047="","",总支出!E4047)</f>
        <v/>
      </c>
      <c r="G4047" s="6" t="str">
        <f>IF(总支出!H4047="","",总支出!H4047)</f>
        <v/>
      </c>
      <c r="H4047" s="6" t="str">
        <f>IF(总支出!I4047="","自动",总支出!I4047)</f>
        <v>自动</v>
      </c>
      <c r="I4047" s="6" t="str">
        <f>IF(F4047="","",IFERROR(VLOOKUP(F4047,税费设置!$A$15:$B$27,2,FALSE),"含税不明"))</f>
        <v/>
      </c>
      <c r="J4047" s="6" t="str">
        <f t="shared" si="442"/>
        <v/>
      </c>
      <c r="K4047" s="6" t="str">
        <f>IF(AND(税费设置!$B$5="是",G4047="个人支出",J4047="应税"),"是","否")</f>
        <v>否</v>
      </c>
      <c r="L4047" s="8">
        <f t="shared" si="443"/>
        <v>0</v>
      </c>
      <c r="M4047" s="8">
        <f t="shared" si="444"/>
        <v>0</v>
      </c>
      <c r="N4047" s="8">
        <f t="shared" si="445"/>
        <v>0</v>
      </c>
      <c r="O4047" s="8">
        <f t="shared" si="446"/>
        <v>0</v>
      </c>
      <c r="P4047" s="8">
        <f>IF(K4047&lt;&gt;"是",0,IF(税费设置!$B$6="是",E4047/(1+税费设置!$B$10),E4047))</f>
        <v>0</v>
      </c>
      <c r="Q4047" s="8">
        <f>IF(K4047&lt;&gt;"是",0,P4047*税费设置!$B$8)</f>
        <v>0</v>
      </c>
      <c r="R4047" s="8">
        <f>IF(K4047&lt;&gt;"是",0,P4047*税费设置!$B$9)</f>
        <v>0</v>
      </c>
      <c r="S4047" s="8">
        <f t="shared" si="447"/>
        <v>0</v>
      </c>
    </row>
    <row r="4048" spans="1:19" ht="13.9">
      <c r="A4048" s="6" t="str">
        <f>IF(总支出!A4048="","",总支出!A4048)</f>
        <v/>
      </c>
      <c r="B4048" s="7" t="str">
        <f>IF(总支出!B4048="","",总支出!B4048)</f>
        <v/>
      </c>
      <c r="C4048" s="6" t="str">
        <f t="shared" si="441"/>
        <v/>
      </c>
      <c r="D4048" s="6" t="str">
        <f>IF(总支出!C4048="","",总支出!C4048)</f>
        <v/>
      </c>
      <c r="E4048" s="8" t="str">
        <f>IF(总支出!D4048="","",总支出!D4048)</f>
        <v/>
      </c>
      <c r="F4048" s="6" t="str">
        <f>IF(总支出!E4048="","",总支出!E4048)</f>
        <v/>
      </c>
      <c r="G4048" s="6" t="str">
        <f>IF(总支出!H4048="","",总支出!H4048)</f>
        <v/>
      </c>
      <c r="H4048" s="6" t="str">
        <f>IF(总支出!I4048="","自动",总支出!I4048)</f>
        <v>自动</v>
      </c>
      <c r="I4048" s="6" t="str">
        <f>IF(F4048="","",IFERROR(VLOOKUP(F4048,税费设置!$A$15:$B$27,2,FALSE),"含税不明"))</f>
        <v/>
      </c>
      <c r="J4048" s="6" t="str">
        <f t="shared" si="442"/>
        <v/>
      </c>
      <c r="K4048" s="6" t="str">
        <f>IF(AND(税费设置!$B$5="是",G4048="个人支出",J4048="应税"),"是","否")</f>
        <v>否</v>
      </c>
      <c r="L4048" s="8">
        <f t="shared" si="443"/>
        <v>0</v>
      </c>
      <c r="M4048" s="8">
        <f t="shared" si="444"/>
        <v>0</v>
      </c>
      <c r="N4048" s="8">
        <f t="shared" si="445"/>
        <v>0</v>
      </c>
      <c r="O4048" s="8">
        <f t="shared" si="446"/>
        <v>0</v>
      </c>
      <c r="P4048" s="8">
        <f>IF(K4048&lt;&gt;"是",0,IF(税费设置!$B$6="是",E4048/(1+税费设置!$B$10),E4048))</f>
        <v>0</v>
      </c>
      <c r="Q4048" s="8">
        <f>IF(K4048&lt;&gt;"是",0,P4048*税费设置!$B$8)</f>
        <v>0</v>
      </c>
      <c r="R4048" s="8">
        <f>IF(K4048&lt;&gt;"是",0,P4048*税费设置!$B$9)</f>
        <v>0</v>
      </c>
      <c r="S4048" s="8">
        <f t="shared" si="447"/>
        <v>0</v>
      </c>
    </row>
    <row r="4049" spans="1:19" ht="13.9">
      <c r="A4049" s="6" t="str">
        <f>IF(总支出!A4049="","",总支出!A4049)</f>
        <v/>
      </c>
      <c r="B4049" s="7" t="str">
        <f>IF(总支出!B4049="","",总支出!B4049)</f>
        <v/>
      </c>
      <c r="C4049" s="6" t="str">
        <f t="shared" si="441"/>
        <v/>
      </c>
      <c r="D4049" s="6" t="str">
        <f>IF(总支出!C4049="","",总支出!C4049)</f>
        <v/>
      </c>
      <c r="E4049" s="8" t="str">
        <f>IF(总支出!D4049="","",总支出!D4049)</f>
        <v/>
      </c>
      <c r="F4049" s="6" t="str">
        <f>IF(总支出!E4049="","",总支出!E4049)</f>
        <v/>
      </c>
      <c r="G4049" s="6" t="str">
        <f>IF(总支出!H4049="","",总支出!H4049)</f>
        <v/>
      </c>
      <c r="H4049" s="6" t="str">
        <f>IF(总支出!I4049="","自动",总支出!I4049)</f>
        <v>自动</v>
      </c>
      <c r="I4049" s="6" t="str">
        <f>IF(F4049="","",IFERROR(VLOOKUP(F4049,税费设置!$A$15:$B$27,2,FALSE),"含税不明"))</f>
        <v/>
      </c>
      <c r="J4049" s="6" t="str">
        <f t="shared" si="442"/>
        <v/>
      </c>
      <c r="K4049" s="6" t="str">
        <f>IF(AND(税费设置!$B$5="是",G4049="个人支出",J4049="应税"),"是","否")</f>
        <v>否</v>
      </c>
      <c r="L4049" s="8">
        <f t="shared" si="443"/>
        <v>0</v>
      </c>
      <c r="M4049" s="8">
        <f t="shared" si="444"/>
        <v>0</v>
      </c>
      <c r="N4049" s="8">
        <f t="shared" si="445"/>
        <v>0</v>
      </c>
      <c r="O4049" s="8">
        <f t="shared" si="446"/>
        <v>0</v>
      </c>
      <c r="P4049" s="8">
        <f>IF(K4049&lt;&gt;"是",0,IF(税费设置!$B$6="是",E4049/(1+税费设置!$B$10),E4049))</f>
        <v>0</v>
      </c>
      <c r="Q4049" s="8">
        <f>IF(K4049&lt;&gt;"是",0,P4049*税费设置!$B$8)</f>
        <v>0</v>
      </c>
      <c r="R4049" s="8">
        <f>IF(K4049&lt;&gt;"是",0,P4049*税费设置!$B$9)</f>
        <v>0</v>
      </c>
      <c r="S4049" s="8">
        <f t="shared" si="447"/>
        <v>0</v>
      </c>
    </row>
    <row r="4050" spans="1:19" ht="13.9">
      <c r="A4050" s="6" t="str">
        <f>IF(总支出!A4050="","",总支出!A4050)</f>
        <v/>
      </c>
      <c r="B4050" s="7" t="str">
        <f>IF(总支出!B4050="","",总支出!B4050)</f>
        <v/>
      </c>
      <c r="C4050" s="6" t="str">
        <f t="shared" si="441"/>
        <v/>
      </c>
      <c r="D4050" s="6" t="str">
        <f>IF(总支出!C4050="","",总支出!C4050)</f>
        <v/>
      </c>
      <c r="E4050" s="8" t="str">
        <f>IF(总支出!D4050="","",总支出!D4050)</f>
        <v/>
      </c>
      <c r="F4050" s="6" t="str">
        <f>IF(总支出!E4050="","",总支出!E4050)</f>
        <v/>
      </c>
      <c r="G4050" s="6" t="str">
        <f>IF(总支出!H4050="","",总支出!H4050)</f>
        <v/>
      </c>
      <c r="H4050" s="6" t="str">
        <f>IF(总支出!I4050="","自动",总支出!I4050)</f>
        <v>自动</v>
      </c>
      <c r="I4050" s="6" t="str">
        <f>IF(F4050="","",IFERROR(VLOOKUP(F4050,税费设置!$A$15:$B$27,2,FALSE),"含税不明"))</f>
        <v/>
      </c>
      <c r="J4050" s="6" t="str">
        <f t="shared" si="442"/>
        <v/>
      </c>
      <c r="K4050" s="6" t="str">
        <f>IF(AND(税费设置!$B$5="是",G4050="个人支出",J4050="应税"),"是","否")</f>
        <v>否</v>
      </c>
      <c r="L4050" s="8">
        <f t="shared" si="443"/>
        <v>0</v>
      </c>
      <c r="M4050" s="8">
        <f t="shared" si="444"/>
        <v>0</v>
      </c>
      <c r="N4050" s="8">
        <f t="shared" si="445"/>
        <v>0</v>
      </c>
      <c r="O4050" s="8">
        <f t="shared" si="446"/>
        <v>0</v>
      </c>
      <c r="P4050" s="8">
        <f>IF(K4050&lt;&gt;"是",0,IF(税费设置!$B$6="是",E4050/(1+税费设置!$B$10),E4050))</f>
        <v>0</v>
      </c>
      <c r="Q4050" s="8">
        <f>IF(K4050&lt;&gt;"是",0,P4050*税费设置!$B$8)</f>
        <v>0</v>
      </c>
      <c r="R4050" s="8">
        <f>IF(K4050&lt;&gt;"是",0,P4050*税费设置!$B$9)</f>
        <v>0</v>
      </c>
      <c r="S4050" s="8">
        <f t="shared" si="447"/>
        <v>0</v>
      </c>
    </row>
    <row r="4051" spans="1:19" ht="13.9">
      <c r="A4051" s="6" t="str">
        <f>IF(总支出!A4051="","",总支出!A4051)</f>
        <v/>
      </c>
      <c r="B4051" s="7" t="str">
        <f>IF(总支出!B4051="","",总支出!B4051)</f>
        <v/>
      </c>
      <c r="C4051" s="6" t="str">
        <f t="shared" si="441"/>
        <v/>
      </c>
      <c r="D4051" s="6" t="str">
        <f>IF(总支出!C4051="","",总支出!C4051)</f>
        <v/>
      </c>
      <c r="E4051" s="8" t="str">
        <f>IF(总支出!D4051="","",总支出!D4051)</f>
        <v/>
      </c>
      <c r="F4051" s="6" t="str">
        <f>IF(总支出!E4051="","",总支出!E4051)</f>
        <v/>
      </c>
      <c r="G4051" s="6" t="str">
        <f>IF(总支出!H4051="","",总支出!H4051)</f>
        <v/>
      </c>
      <c r="H4051" s="6" t="str">
        <f>IF(总支出!I4051="","自动",总支出!I4051)</f>
        <v>自动</v>
      </c>
      <c r="I4051" s="6" t="str">
        <f>IF(F4051="","",IFERROR(VLOOKUP(F4051,税费设置!$A$15:$B$27,2,FALSE),"含税不明"))</f>
        <v/>
      </c>
      <c r="J4051" s="6" t="str">
        <f t="shared" si="442"/>
        <v/>
      </c>
      <c r="K4051" s="6" t="str">
        <f>IF(AND(税费设置!$B$5="是",G4051="个人支出",J4051="应税"),"是","否")</f>
        <v>否</v>
      </c>
      <c r="L4051" s="8">
        <f t="shared" si="443"/>
        <v>0</v>
      </c>
      <c r="M4051" s="8">
        <f t="shared" si="444"/>
        <v>0</v>
      </c>
      <c r="N4051" s="8">
        <f t="shared" si="445"/>
        <v>0</v>
      </c>
      <c r="O4051" s="8">
        <f t="shared" si="446"/>
        <v>0</v>
      </c>
      <c r="P4051" s="8">
        <f>IF(K4051&lt;&gt;"是",0,IF(税费设置!$B$6="是",E4051/(1+税费设置!$B$10),E4051))</f>
        <v>0</v>
      </c>
      <c r="Q4051" s="8">
        <f>IF(K4051&lt;&gt;"是",0,P4051*税费设置!$B$8)</f>
        <v>0</v>
      </c>
      <c r="R4051" s="8">
        <f>IF(K4051&lt;&gt;"是",0,P4051*税费设置!$B$9)</f>
        <v>0</v>
      </c>
      <c r="S4051" s="8">
        <f t="shared" si="447"/>
        <v>0</v>
      </c>
    </row>
    <row r="4052" spans="1:19" ht="13.9">
      <c r="A4052" s="6" t="str">
        <f>IF(总支出!A4052="","",总支出!A4052)</f>
        <v/>
      </c>
      <c r="B4052" s="7" t="str">
        <f>IF(总支出!B4052="","",总支出!B4052)</f>
        <v/>
      </c>
      <c r="C4052" s="6" t="str">
        <f t="shared" si="441"/>
        <v/>
      </c>
      <c r="D4052" s="6" t="str">
        <f>IF(总支出!C4052="","",总支出!C4052)</f>
        <v/>
      </c>
      <c r="E4052" s="8" t="str">
        <f>IF(总支出!D4052="","",总支出!D4052)</f>
        <v/>
      </c>
      <c r="F4052" s="6" t="str">
        <f>IF(总支出!E4052="","",总支出!E4052)</f>
        <v/>
      </c>
      <c r="G4052" s="6" t="str">
        <f>IF(总支出!H4052="","",总支出!H4052)</f>
        <v/>
      </c>
      <c r="H4052" s="6" t="str">
        <f>IF(总支出!I4052="","自动",总支出!I4052)</f>
        <v>自动</v>
      </c>
      <c r="I4052" s="6" t="str">
        <f>IF(F4052="","",IFERROR(VLOOKUP(F4052,税费设置!$A$15:$B$27,2,FALSE),"含税不明"))</f>
        <v/>
      </c>
      <c r="J4052" s="6" t="str">
        <f t="shared" si="442"/>
        <v/>
      </c>
      <c r="K4052" s="6" t="str">
        <f>IF(AND(税费设置!$B$5="是",G4052="个人支出",J4052="应税"),"是","否")</f>
        <v>否</v>
      </c>
      <c r="L4052" s="8">
        <f t="shared" si="443"/>
        <v>0</v>
      </c>
      <c r="M4052" s="8">
        <f t="shared" si="444"/>
        <v>0</v>
      </c>
      <c r="N4052" s="8">
        <f t="shared" si="445"/>
        <v>0</v>
      </c>
      <c r="O4052" s="8">
        <f t="shared" si="446"/>
        <v>0</v>
      </c>
      <c r="P4052" s="8">
        <f>IF(K4052&lt;&gt;"是",0,IF(税费设置!$B$6="是",E4052/(1+税费设置!$B$10),E4052))</f>
        <v>0</v>
      </c>
      <c r="Q4052" s="8">
        <f>IF(K4052&lt;&gt;"是",0,P4052*税费设置!$B$8)</f>
        <v>0</v>
      </c>
      <c r="R4052" s="8">
        <f>IF(K4052&lt;&gt;"是",0,P4052*税费设置!$B$9)</f>
        <v>0</v>
      </c>
      <c r="S4052" s="8">
        <f t="shared" si="447"/>
        <v>0</v>
      </c>
    </row>
    <row r="4053" spans="1:19" ht="13.9">
      <c r="A4053" s="6" t="str">
        <f>IF(总支出!A4053="","",总支出!A4053)</f>
        <v/>
      </c>
      <c r="B4053" s="7" t="str">
        <f>IF(总支出!B4053="","",总支出!B4053)</f>
        <v/>
      </c>
      <c r="C4053" s="6" t="str">
        <f t="shared" si="441"/>
        <v/>
      </c>
      <c r="D4053" s="6" t="str">
        <f>IF(总支出!C4053="","",总支出!C4053)</f>
        <v/>
      </c>
      <c r="E4053" s="8" t="str">
        <f>IF(总支出!D4053="","",总支出!D4053)</f>
        <v/>
      </c>
      <c r="F4053" s="6" t="str">
        <f>IF(总支出!E4053="","",总支出!E4053)</f>
        <v/>
      </c>
      <c r="G4053" s="6" t="str">
        <f>IF(总支出!H4053="","",总支出!H4053)</f>
        <v/>
      </c>
      <c r="H4053" s="6" t="str">
        <f>IF(总支出!I4053="","自动",总支出!I4053)</f>
        <v>自动</v>
      </c>
      <c r="I4053" s="6" t="str">
        <f>IF(F4053="","",IFERROR(VLOOKUP(F4053,税费设置!$A$15:$B$27,2,FALSE),"含税不明"))</f>
        <v/>
      </c>
      <c r="J4053" s="6" t="str">
        <f t="shared" si="442"/>
        <v/>
      </c>
      <c r="K4053" s="6" t="str">
        <f>IF(AND(税费设置!$B$5="是",G4053="个人支出",J4053="应税"),"是","否")</f>
        <v>否</v>
      </c>
      <c r="L4053" s="8">
        <f t="shared" si="443"/>
        <v>0</v>
      </c>
      <c r="M4053" s="8">
        <f t="shared" si="444"/>
        <v>0</v>
      </c>
      <c r="N4053" s="8">
        <f t="shared" si="445"/>
        <v>0</v>
      </c>
      <c r="O4053" s="8">
        <f t="shared" si="446"/>
        <v>0</v>
      </c>
      <c r="P4053" s="8">
        <f>IF(K4053&lt;&gt;"是",0,IF(税费设置!$B$6="是",E4053/(1+税费设置!$B$10),E4053))</f>
        <v>0</v>
      </c>
      <c r="Q4053" s="8">
        <f>IF(K4053&lt;&gt;"是",0,P4053*税费设置!$B$8)</f>
        <v>0</v>
      </c>
      <c r="R4053" s="8">
        <f>IF(K4053&lt;&gt;"是",0,P4053*税费设置!$B$9)</f>
        <v>0</v>
      </c>
      <c r="S4053" s="8">
        <f t="shared" si="447"/>
        <v>0</v>
      </c>
    </row>
    <row r="4054" spans="1:19" ht="13.9">
      <c r="A4054" s="6" t="str">
        <f>IF(总支出!A4054="","",总支出!A4054)</f>
        <v/>
      </c>
      <c r="B4054" s="7" t="str">
        <f>IF(总支出!B4054="","",总支出!B4054)</f>
        <v/>
      </c>
      <c r="C4054" s="6" t="str">
        <f t="shared" si="441"/>
        <v/>
      </c>
      <c r="D4054" s="6" t="str">
        <f>IF(总支出!C4054="","",总支出!C4054)</f>
        <v/>
      </c>
      <c r="E4054" s="8" t="str">
        <f>IF(总支出!D4054="","",总支出!D4054)</f>
        <v/>
      </c>
      <c r="F4054" s="6" t="str">
        <f>IF(总支出!E4054="","",总支出!E4054)</f>
        <v/>
      </c>
      <c r="G4054" s="6" t="str">
        <f>IF(总支出!H4054="","",总支出!H4054)</f>
        <v/>
      </c>
      <c r="H4054" s="6" t="str">
        <f>IF(总支出!I4054="","自动",总支出!I4054)</f>
        <v>自动</v>
      </c>
      <c r="I4054" s="6" t="str">
        <f>IF(F4054="","",IFERROR(VLOOKUP(F4054,税费设置!$A$15:$B$27,2,FALSE),"含税不明"))</f>
        <v/>
      </c>
      <c r="J4054" s="6" t="str">
        <f t="shared" si="442"/>
        <v/>
      </c>
      <c r="K4054" s="6" t="str">
        <f>IF(AND(税费设置!$B$5="是",G4054="个人支出",J4054="应税"),"是","否")</f>
        <v>否</v>
      </c>
      <c r="L4054" s="8">
        <f t="shared" si="443"/>
        <v>0</v>
      </c>
      <c r="M4054" s="8">
        <f t="shared" si="444"/>
        <v>0</v>
      </c>
      <c r="N4054" s="8">
        <f t="shared" si="445"/>
        <v>0</v>
      </c>
      <c r="O4054" s="8">
        <f t="shared" si="446"/>
        <v>0</v>
      </c>
      <c r="P4054" s="8">
        <f>IF(K4054&lt;&gt;"是",0,IF(税费设置!$B$6="是",E4054/(1+税费设置!$B$10),E4054))</f>
        <v>0</v>
      </c>
      <c r="Q4054" s="8">
        <f>IF(K4054&lt;&gt;"是",0,P4054*税费设置!$B$8)</f>
        <v>0</v>
      </c>
      <c r="R4054" s="8">
        <f>IF(K4054&lt;&gt;"是",0,P4054*税费设置!$B$9)</f>
        <v>0</v>
      </c>
      <c r="S4054" s="8">
        <f t="shared" si="447"/>
        <v>0</v>
      </c>
    </row>
    <row r="4055" spans="1:19" ht="13.9">
      <c r="A4055" s="6" t="str">
        <f>IF(总支出!A4055="","",总支出!A4055)</f>
        <v/>
      </c>
      <c r="B4055" s="7" t="str">
        <f>IF(总支出!B4055="","",总支出!B4055)</f>
        <v/>
      </c>
      <c r="C4055" s="6" t="str">
        <f t="shared" si="441"/>
        <v/>
      </c>
      <c r="D4055" s="6" t="str">
        <f>IF(总支出!C4055="","",总支出!C4055)</f>
        <v/>
      </c>
      <c r="E4055" s="8" t="str">
        <f>IF(总支出!D4055="","",总支出!D4055)</f>
        <v/>
      </c>
      <c r="F4055" s="6" t="str">
        <f>IF(总支出!E4055="","",总支出!E4055)</f>
        <v/>
      </c>
      <c r="G4055" s="6" t="str">
        <f>IF(总支出!H4055="","",总支出!H4055)</f>
        <v/>
      </c>
      <c r="H4055" s="6" t="str">
        <f>IF(总支出!I4055="","自动",总支出!I4055)</f>
        <v>自动</v>
      </c>
      <c r="I4055" s="6" t="str">
        <f>IF(F4055="","",IFERROR(VLOOKUP(F4055,税费设置!$A$15:$B$27,2,FALSE),"含税不明"))</f>
        <v/>
      </c>
      <c r="J4055" s="6" t="str">
        <f t="shared" si="442"/>
        <v/>
      </c>
      <c r="K4055" s="6" t="str">
        <f>IF(AND(税费设置!$B$5="是",G4055="个人支出",J4055="应税"),"是","否")</f>
        <v>否</v>
      </c>
      <c r="L4055" s="8">
        <f t="shared" si="443"/>
        <v>0</v>
      </c>
      <c r="M4055" s="8">
        <f t="shared" si="444"/>
        <v>0</v>
      </c>
      <c r="N4055" s="8">
        <f t="shared" si="445"/>
        <v>0</v>
      </c>
      <c r="O4055" s="8">
        <f t="shared" si="446"/>
        <v>0</v>
      </c>
      <c r="P4055" s="8">
        <f>IF(K4055&lt;&gt;"是",0,IF(税费设置!$B$6="是",E4055/(1+税费设置!$B$10),E4055))</f>
        <v>0</v>
      </c>
      <c r="Q4055" s="8">
        <f>IF(K4055&lt;&gt;"是",0,P4055*税费设置!$B$8)</f>
        <v>0</v>
      </c>
      <c r="R4055" s="8">
        <f>IF(K4055&lt;&gt;"是",0,P4055*税费设置!$B$9)</f>
        <v>0</v>
      </c>
      <c r="S4055" s="8">
        <f t="shared" si="447"/>
        <v>0</v>
      </c>
    </row>
    <row r="4056" spans="1:19" ht="13.9">
      <c r="A4056" s="6" t="str">
        <f>IF(总支出!A4056="","",总支出!A4056)</f>
        <v/>
      </c>
      <c r="B4056" s="7" t="str">
        <f>IF(总支出!B4056="","",总支出!B4056)</f>
        <v/>
      </c>
      <c r="C4056" s="6" t="str">
        <f t="shared" si="441"/>
        <v/>
      </c>
      <c r="D4056" s="6" t="str">
        <f>IF(总支出!C4056="","",总支出!C4056)</f>
        <v/>
      </c>
      <c r="E4056" s="8" t="str">
        <f>IF(总支出!D4056="","",总支出!D4056)</f>
        <v/>
      </c>
      <c r="F4056" s="6" t="str">
        <f>IF(总支出!E4056="","",总支出!E4056)</f>
        <v/>
      </c>
      <c r="G4056" s="6" t="str">
        <f>IF(总支出!H4056="","",总支出!H4056)</f>
        <v/>
      </c>
      <c r="H4056" s="6" t="str">
        <f>IF(总支出!I4056="","自动",总支出!I4056)</f>
        <v>自动</v>
      </c>
      <c r="I4056" s="6" t="str">
        <f>IF(F4056="","",IFERROR(VLOOKUP(F4056,税费设置!$A$15:$B$27,2,FALSE),"含税不明"))</f>
        <v/>
      </c>
      <c r="J4056" s="6" t="str">
        <f t="shared" si="442"/>
        <v/>
      </c>
      <c r="K4056" s="6" t="str">
        <f>IF(AND(税费设置!$B$5="是",G4056="个人支出",J4056="应税"),"是","否")</f>
        <v>否</v>
      </c>
      <c r="L4056" s="8">
        <f t="shared" si="443"/>
        <v>0</v>
      </c>
      <c r="M4056" s="8">
        <f t="shared" si="444"/>
        <v>0</v>
      </c>
      <c r="N4056" s="8">
        <f t="shared" si="445"/>
        <v>0</v>
      </c>
      <c r="O4056" s="8">
        <f t="shared" si="446"/>
        <v>0</v>
      </c>
      <c r="P4056" s="8">
        <f>IF(K4056&lt;&gt;"是",0,IF(税费设置!$B$6="是",E4056/(1+税费设置!$B$10),E4056))</f>
        <v>0</v>
      </c>
      <c r="Q4056" s="8">
        <f>IF(K4056&lt;&gt;"是",0,P4056*税费设置!$B$8)</f>
        <v>0</v>
      </c>
      <c r="R4056" s="8">
        <f>IF(K4056&lt;&gt;"是",0,P4056*税费设置!$B$9)</f>
        <v>0</v>
      </c>
      <c r="S4056" s="8">
        <f t="shared" si="447"/>
        <v>0</v>
      </c>
    </row>
    <row r="4057" spans="1:19" ht="13.9">
      <c r="A4057" s="6" t="str">
        <f>IF(总支出!A4057="","",总支出!A4057)</f>
        <v/>
      </c>
      <c r="B4057" s="7" t="str">
        <f>IF(总支出!B4057="","",总支出!B4057)</f>
        <v/>
      </c>
      <c r="C4057" s="6" t="str">
        <f t="shared" si="441"/>
        <v/>
      </c>
      <c r="D4057" s="6" t="str">
        <f>IF(总支出!C4057="","",总支出!C4057)</f>
        <v/>
      </c>
      <c r="E4057" s="8" t="str">
        <f>IF(总支出!D4057="","",总支出!D4057)</f>
        <v/>
      </c>
      <c r="F4057" s="6" t="str">
        <f>IF(总支出!E4057="","",总支出!E4057)</f>
        <v/>
      </c>
      <c r="G4057" s="6" t="str">
        <f>IF(总支出!H4057="","",总支出!H4057)</f>
        <v/>
      </c>
      <c r="H4057" s="6" t="str">
        <f>IF(总支出!I4057="","自动",总支出!I4057)</f>
        <v>自动</v>
      </c>
      <c r="I4057" s="6" t="str">
        <f>IF(F4057="","",IFERROR(VLOOKUP(F4057,税费设置!$A$15:$B$27,2,FALSE),"含税不明"))</f>
        <v/>
      </c>
      <c r="J4057" s="6" t="str">
        <f t="shared" si="442"/>
        <v/>
      </c>
      <c r="K4057" s="6" t="str">
        <f>IF(AND(税费设置!$B$5="是",G4057="个人支出",J4057="应税"),"是","否")</f>
        <v>否</v>
      </c>
      <c r="L4057" s="8">
        <f t="shared" si="443"/>
        <v>0</v>
      </c>
      <c r="M4057" s="8">
        <f t="shared" si="444"/>
        <v>0</v>
      </c>
      <c r="N4057" s="8">
        <f t="shared" si="445"/>
        <v>0</v>
      </c>
      <c r="O4057" s="8">
        <f t="shared" si="446"/>
        <v>0</v>
      </c>
      <c r="P4057" s="8">
        <f>IF(K4057&lt;&gt;"是",0,IF(税费设置!$B$6="是",E4057/(1+税费设置!$B$10),E4057))</f>
        <v>0</v>
      </c>
      <c r="Q4057" s="8">
        <f>IF(K4057&lt;&gt;"是",0,P4057*税费设置!$B$8)</f>
        <v>0</v>
      </c>
      <c r="R4057" s="8">
        <f>IF(K4057&lt;&gt;"是",0,P4057*税费设置!$B$9)</f>
        <v>0</v>
      </c>
      <c r="S4057" s="8">
        <f t="shared" si="447"/>
        <v>0</v>
      </c>
    </row>
    <row r="4058" spans="1:19" ht="13.9">
      <c r="A4058" s="6" t="str">
        <f>IF(总支出!A4058="","",总支出!A4058)</f>
        <v/>
      </c>
      <c r="B4058" s="7" t="str">
        <f>IF(总支出!B4058="","",总支出!B4058)</f>
        <v/>
      </c>
      <c r="C4058" s="6" t="str">
        <f t="shared" si="441"/>
        <v/>
      </c>
      <c r="D4058" s="6" t="str">
        <f>IF(总支出!C4058="","",总支出!C4058)</f>
        <v/>
      </c>
      <c r="E4058" s="8" t="str">
        <f>IF(总支出!D4058="","",总支出!D4058)</f>
        <v/>
      </c>
      <c r="F4058" s="6" t="str">
        <f>IF(总支出!E4058="","",总支出!E4058)</f>
        <v/>
      </c>
      <c r="G4058" s="6" t="str">
        <f>IF(总支出!H4058="","",总支出!H4058)</f>
        <v/>
      </c>
      <c r="H4058" s="6" t="str">
        <f>IF(总支出!I4058="","自动",总支出!I4058)</f>
        <v>自动</v>
      </c>
      <c r="I4058" s="6" t="str">
        <f>IF(F4058="","",IFERROR(VLOOKUP(F4058,税费设置!$A$15:$B$27,2,FALSE),"含税不明"))</f>
        <v/>
      </c>
      <c r="J4058" s="6" t="str">
        <f t="shared" si="442"/>
        <v/>
      </c>
      <c r="K4058" s="6" t="str">
        <f>IF(AND(税费设置!$B$5="是",G4058="个人支出",J4058="应税"),"是","否")</f>
        <v>否</v>
      </c>
      <c r="L4058" s="8">
        <f t="shared" si="443"/>
        <v>0</v>
      </c>
      <c r="M4058" s="8">
        <f t="shared" si="444"/>
        <v>0</v>
      </c>
      <c r="N4058" s="8">
        <f t="shared" si="445"/>
        <v>0</v>
      </c>
      <c r="O4058" s="8">
        <f t="shared" si="446"/>
        <v>0</v>
      </c>
      <c r="P4058" s="8">
        <f>IF(K4058&lt;&gt;"是",0,IF(税费设置!$B$6="是",E4058/(1+税费设置!$B$10),E4058))</f>
        <v>0</v>
      </c>
      <c r="Q4058" s="8">
        <f>IF(K4058&lt;&gt;"是",0,P4058*税费设置!$B$8)</f>
        <v>0</v>
      </c>
      <c r="R4058" s="8">
        <f>IF(K4058&lt;&gt;"是",0,P4058*税费设置!$B$9)</f>
        <v>0</v>
      </c>
      <c r="S4058" s="8">
        <f t="shared" si="447"/>
        <v>0</v>
      </c>
    </row>
    <row r="4059" spans="1:19" ht="13.9">
      <c r="A4059" s="6" t="str">
        <f>IF(总支出!A4059="","",总支出!A4059)</f>
        <v/>
      </c>
      <c r="B4059" s="7" t="str">
        <f>IF(总支出!B4059="","",总支出!B4059)</f>
        <v/>
      </c>
      <c r="C4059" s="6" t="str">
        <f t="shared" si="441"/>
        <v/>
      </c>
      <c r="D4059" s="6" t="str">
        <f>IF(总支出!C4059="","",总支出!C4059)</f>
        <v/>
      </c>
      <c r="E4059" s="8" t="str">
        <f>IF(总支出!D4059="","",总支出!D4059)</f>
        <v/>
      </c>
      <c r="F4059" s="6" t="str">
        <f>IF(总支出!E4059="","",总支出!E4059)</f>
        <v/>
      </c>
      <c r="G4059" s="6" t="str">
        <f>IF(总支出!H4059="","",总支出!H4059)</f>
        <v/>
      </c>
      <c r="H4059" s="6" t="str">
        <f>IF(总支出!I4059="","自动",总支出!I4059)</f>
        <v>自动</v>
      </c>
      <c r="I4059" s="6" t="str">
        <f>IF(F4059="","",IFERROR(VLOOKUP(F4059,税费设置!$A$15:$B$27,2,FALSE),"含税不明"))</f>
        <v/>
      </c>
      <c r="J4059" s="6" t="str">
        <f t="shared" si="442"/>
        <v/>
      </c>
      <c r="K4059" s="6" t="str">
        <f>IF(AND(税费设置!$B$5="是",G4059="个人支出",J4059="应税"),"是","否")</f>
        <v>否</v>
      </c>
      <c r="L4059" s="8">
        <f t="shared" si="443"/>
        <v>0</v>
      </c>
      <c r="M4059" s="8">
        <f t="shared" si="444"/>
        <v>0</v>
      </c>
      <c r="N4059" s="8">
        <f t="shared" si="445"/>
        <v>0</v>
      </c>
      <c r="O4059" s="8">
        <f t="shared" si="446"/>
        <v>0</v>
      </c>
      <c r="P4059" s="8">
        <f>IF(K4059&lt;&gt;"是",0,IF(税费设置!$B$6="是",E4059/(1+税费设置!$B$10),E4059))</f>
        <v>0</v>
      </c>
      <c r="Q4059" s="8">
        <f>IF(K4059&lt;&gt;"是",0,P4059*税费设置!$B$8)</f>
        <v>0</v>
      </c>
      <c r="R4059" s="8">
        <f>IF(K4059&lt;&gt;"是",0,P4059*税费设置!$B$9)</f>
        <v>0</v>
      </c>
      <c r="S4059" s="8">
        <f t="shared" si="447"/>
        <v>0</v>
      </c>
    </row>
    <row r="4060" spans="1:19" ht="13.9">
      <c r="A4060" s="6" t="str">
        <f>IF(总支出!A4060="","",总支出!A4060)</f>
        <v/>
      </c>
      <c r="B4060" s="7" t="str">
        <f>IF(总支出!B4060="","",总支出!B4060)</f>
        <v/>
      </c>
      <c r="C4060" s="6" t="str">
        <f t="shared" si="441"/>
        <v/>
      </c>
      <c r="D4060" s="6" t="str">
        <f>IF(总支出!C4060="","",总支出!C4060)</f>
        <v/>
      </c>
      <c r="E4060" s="8" t="str">
        <f>IF(总支出!D4060="","",总支出!D4060)</f>
        <v/>
      </c>
      <c r="F4060" s="6" t="str">
        <f>IF(总支出!E4060="","",总支出!E4060)</f>
        <v/>
      </c>
      <c r="G4060" s="6" t="str">
        <f>IF(总支出!H4060="","",总支出!H4060)</f>
        <v/>
      </c>
      <c r="H4060" s="6" t="str">
        <f>IF(总支出!I4060="","自动",总支出!I4060)</f>
        <v>自动</v>
      </c>
      <c r="I4060" s="6" t="str">
        <f>IF(F4060="","",IFERROR(VLOOKUP(F4060,税费设置!$A$15:$B$27,2,FALSE),"含税不明"))</f>
        <v/>
      </c>
      <c r="J4060" s="6" t="str">
        <f t="shared" si="442"/>
        <v/>
      </c>
      <c r="K4060" s="6" t="str">
        <f>IF(AND(税费设置!$B$5="是",G4060="个人支出",J4060="应税"),"是","否")</f>
        <v>否</v>
      </c>
      <c r="L4060" s="8">
        <f t="shared" si="443"/>
        <v>0</v>
      </c>
      <c r="M4060" s="8">
        <f t="shared" si="444"/>
        <v>0</v>
      </c>
      <c r="N4060" s="8">
        <f t="shared" si="445"/>
        <v>0</v>
      </c>
      <c r="O4060" s="8">
        <f t="shared" si="446"/>
        <v>0</v>
      </c>
      <c r="P4060" s="8">
        <f>IF(K4060&lt;&gt;"是",0,IF(税费设置!$B$6="是",E4060/(1+税费设置!$B$10),E4060))</f>
        <v>0</v>
      </c>
      <c r="Q4060" s="8">
        <f>IF(K4060&lt;&gt;"是",0,P4060*税费设置!$B$8)</f>
        <v>0</v>
      </c>
      <c r="R4060" s="8">
        <f>IF(K4060&lt;&gt;"是",0,P4060*税费设置!$B$9)</f>
        <v>0</v>
      </c>
      <c r="S4060" s="8">
        <f t="shared" si="447"/>
        <v>0</v>
      </c>
    </row>
    <row r="4061" spans="1:19" ht="13.9">
      <c r="A4061" s="6" t="str">
        <f>IF(总支出!A4061="","",总支出!A4061)</f>
        <v/>
      </c>
      <c r="B4061" s="7" t="str">
        <f>IF(总支出!B4061="","",总支出!B4061)</f>
        <v/>
      </c>
      <c r="C4061" s="6" t="str">
        <f t="shared" si="441"/>
        <v/>
      </c>
      <c r="D4061" s="6" t="str">
        <f>IF(总支出!C4061="","",总支出!C4061)</f>
        <v/>
      </c>
      <c r="E4061" s="8" t="str">
        <f>IF(总支出!D4061="","",总支出!D4061)</f>
        <v/>
      </c>
      <c r="F4061" s="6" t="str">
        <f>IF(总支出!E4061="","",总支出!E4061)</f>
        <v/>
      </c>
      <c r="G4061" s="6" t="str">
        <f>IF(总支出!H4061="","",总支出!H4061)</f>
        <v/>
      </c>
      <c r="H4061" s="6" t="str">
        <f>IF(总支出!I4061="","自动",总支出!I4061)</f>
        <v>自动</v>
      </c>
      <c r="I4061" s="6" t="str">
        <f>IF(F4061="","",IFERROR(VLOOKUP(F4061,税费设置!$A$15:$B$27,2,FALSE),"含税不明"))</f>
        <v/>
      </c>
      <c r="J4061" s="6" t="str">
        <f t="shared" si="442"/>
        <v/>
      </c>
      <c r="K4061" s="6" t="str">
        <f>IF(AND(税费设置!$B$5="是",G4061="个人支出",J4061="应税"),"是","否")</f>
        <v>否</v>
      </c>
      <c r="L4061" s="8">
        <f t="shared" si="443"/>
        <v>0</v>
      </c>
      <c r="M4061" s="8">
        <f t="shared" si="444"/>
        <v>0</v>
      </c>
      <c r="N4061" s="8">
        <f t="shared" si="445"/>
        <v>0</v>
      </c>
      <c r="O4061" s="8">
        <f t="shared" si="446"/>
        <v>0</v>
      </c>
      <c r="P4061" s="8">
        <f>IF(K4061&lt;&gt;"是",0,IF(税费设置!$B$6="是",E4061/(1+税费设置!$B$10),E4061))</f>
        <v>0</v>
      </c>
      <c r="Q4061" s="8">
        <f>IF(K4061&lt;&gt;"是",0,P4061*税费设置!$B$8)</f>
        <v>0</v>
      </c>
      <c r="R4061" s="8">
        <f>IF(K4061&lt;&gt;"是",0,P4061*税费设置!$B$9)</f>
        <v>0</v>
      </c>
      <c r="S4061" s="8">
        <f t="shared" si="447"/>
        <v>0</v>
      </c>
    </row>
    <row r="4062" spans="1:19" ht="13.9">
      <c r="A4062" s="6" t="str">
        <f>IF(总支出!A4062="","",总支出!A4062)</f>
        <v/>
      </c>
      <c r="B4062" s="7" t="str">
        <f>IF(总支出!B4062="","",总支出!B4062)</f>
        <v/>
      </c>
      <c r="C4062" s="6" t="str">
        <f t="shared" si="441"/>
        <v/>
      </c>
      <c r="D4062" s="6" t="str">
        <f>IF(总支出!C4062="","",总支出!C4062)</f>
        <v/>
      </c>
      <c r="E4062" s="8" t="str">
        <f>IF(总支出!D4062="","",总支出!D4062)</f>
        <v/>
      </c>
      <c r="F4062" s="6" t="str">
        <f>IF(总支出!E4062="","",总支出!E4062)</f>
        <v/>
      </c>
      <c r="G4062" s="6" t="str">
        <f>IF(总支出!H4062="","",总支出!H4062)</f>
        <v/>
      </c>
      <c r="H4062" s="6" t="str">
        <f>IF(总支出!I4062="","自动",总支出!I4062)</f>
        <v>自动</v>
      </c>
      <c r="I4062" s="6" t="str">
        <f>IF(F4062="","",IFERROR(VLOOKUP(F4062,税费设置!$A$15:$B$27,2,FALSE),"含税不明"))</f>
        <v/>
      </c>
      <c r="J4062" s="6" t="str">
        <f t="shared" si="442"/>
        <v/>
      </c>
      <c r="K4062" s="6" t="str">
        <f>IF(AND(税费设置!$B$5="是",G4062="个人支出",J4062="应税"),"是","否")</f>
        <v>否</v>
      </c>
      <c r="L4062" s="8">
        <f t="shared" si="443"/>
        <v>0</v>
      </c>
      <c r="M4062" s="8">
        <f t="shared" si="444"/>
        <v>0</v>
      </c>
      <c r="N4062" s="8">
        <f t="shared" si="445"/>
        <v>0</v>
      </c>
      <c r="O4062" s="8">
        <f t="shared" si="446"/>
        <v>0</v>
      </c>
      <c r="P4062" s="8">
        <f>IF(K4062&lt;&gt;"是",0,IF(税费设置!$B$6="是",E4062/(1+税费设置!$B$10),E4062))</f>
        <v>0</v>
      </c>
      <c r="Q4062" s="8">
        <f>IF(K4062&lt;&gt;"是",0,P4062*税费设置!$B$8)</f>
        <v>0</v>
      </c>
      <c r="R4062" s="8">
        <f>IF(K4062&lt;&gt;"是",0,P4062*税费设置!$B$9)</f>
        <v>0</v>
      </c>
      <c r="S4062" s="8">
        <f t="shared" si="447"/>
        <v>0</v>
      </c>
    </row>
    <row r="4063" spans="1:19" ht="13.9">
      <c r="A4063" s="6" t="str">
        <f>IF(总支出!A4063="","",总支出!A4063)</f>
        <v/>
      </c>
      <c r="B4063" s="7" t="str">
        <f>IF(总支出!B4063="","",总支出!B4063)</f>
        <v/>
      </c>
      <c r="C4063" s="6" t="str">
        <f t="shared" si="441"/>
        <v/>
      </c>
      <c r="D4063" s="6" t="str">
        <f>IF(总支出!C4063="","",总支出!C4063)</f>
        <v/>
      </c>
      <c r="E4063" s="8" t="str">
        <f>IF(总支出!D4063="","",总支出!D4063)</f>
        <v/>
      </c>
      <c r="F4063" s="6" t="str">
        <f>IF(总支出!E4063="","",总支出!E4063)</f>
        <v/>
      </c>
      <c r="G4063" s="6" t="str">
        <f>IF(总支出!H4063="","",总支出!H4063)</f>
        <v/>
      </c>
      <c r="H4063" s="6" t="str">
        <f>IF(总支出!I4063="","自动",总支出!I4063)</f>
        <v>自动</v>
      </c>
      <c r="I4063" s="6" t="str">
        <f>IF(F4063="","",IFERROR(VLOOKUP(F4063,税费设置!$A$15:$B$27,2,FALSE),"含税不明"))</f>
        <v/>
      </c>
      <c r="J4063" s="6" t="str">
        <f t="shared" si="442"/>
        <v/>
      </c>
      <c r="K4063" s="6" t="str">
        <f>IF(AND(税费设置!$B$5="是",G4063="个人支出",J4063="应税"),"是","否")</f>
        <v>否</v>
      </c>
      <c r="L4063" s="8">
        <f t="shared" si="443"/>
        <v>0</v>
      </c>
      <c r="M4063" s="8">
        <f t="shared" si="444"/>
        <v>0</v>
      </c>
      <c r="N4063" s="8">
        <f t="shared" si="445"/>
        <v>0</v>
      </c>
      <c r="O4063" s="8">
        <f t="shared" si="446"/>
        <v>0</v>
      </c>
      <c r="P4063" s="8">
        <f>IF(K4063&lt;&gt;"是",0,IF(税费设置!$B$6="是",E4063/(1+税费设置!$B$10),E4063))</f>
        <v>0</v>
      </c>
      <c r="Q4063" s="8">
        <f>IF(K4063&lt;&gt;"是",0,P4063*税费设置!$B$8)</f>
        <v>0</v>
      </c>
      <c r="R4063" s="8">
        <f>IF(K4063&lt;&gt;"是",0,P4063*税费设置!$B$9)</f>
        <v>0</v>
      </c>
      <c r="S4063" s="8">
        <f t="shared" si="447"/>
        <v>0</v>
      </c>
    </row>
    <row r="4064" spans="1:19" ht="13.9">
      <c r="A4064" s="6" t="str">
        <f>IF(总支出!A4064="","",总支出!A4064)</f>
        <v/>
      </c>
      <c r="B4064" s="7" t="str">
        <f>IF(总支出!B4064="","",总支出!B4064)</f>
        <v/>
      </c>
      <c r="C4064" s="6" t="str">
        <f t="shared" si="441"/>
        <v/>
      </c>
      <c r="D4064" s="6" t="str">
        <f>IF(总支出!C4064="","",总支出!C4064)</f>
        <v/>
      </c>
      <c r="E4064" s="8" t="str">
        <f>IF(总支出!D4064="","",总支出!D4064)</f>
        <v/>
      </c>
      <c r="F4064" s="6" t="str">
        <f>IF(总支出!E4064="","",总支出!E4064)</f>
        <v/>
      </c>
      <c r="G4064" s="6" t="str">
        <f>IF(总支出!H4064="","",总支出!H4064)</f>
        <v/>
      </c>
      <c r="H4064" s="6" t="str">
        <f>IF(总支出!I4064="","自动",总支出!I4064)</f>
        <v>自动</v>
      </c>
      <c r="I4064" s="6" t="str">
        <f>IF(F4064="","",IFERROR(VLOOKUP(F4064,税费设置!$A$15:$B$27,2,FALSE),"含税不明"))</f>
        <v/>
      </c>
      <c r="J4064" s="6" t="str">
        <f t="shared" si="442"/>
        <v/>
      </c>
      <c r="K4064" s="6" t="str">
        <f>IF(AND(税费设置!$B$5="是",G4064="个人支出",J4064="应税"),"是","否")</f>
        <v>否</v>
      </c>
      <c r="L4064" s="8">
        <f t="shared" si="443"/>
        <v>0</v>
      </c>
      <c r="M4064" s="8">
        <f t="shared" si="444"/>
        <v>0</v>
      </c>
      <c r="N4064" s="8">
        <f t="shared" si="445"/>
        <v>0</v>
      </c>
      <c r="O4064" s="8">
        <f t="shared" si="446"/>
        <v>0</v>
      </c>
      <c r="P4064" s="8">
        <f>IF(K4064&lt;&gt;"是",0,IF(税费设置!$B$6="是",E4064/(1+税费设置!$B$10),E4064))</f>
        <v>0</v>
      </c>
      <c r="Q4064" s="8">
        <f>IF(K4064&lt;&gt;"是",0,P4064*税费设置!$B$8)</f>
        <v>0</v>
      </c>
      <c r="R4064" s="8">
        <f>IF(K4064&lt;&gt;"是",0,P4064*税费设置!$B$9)</f>
        <v>0</v>
      </c>
      <c r="S4064" s="8">
        <f t="shared" si="447"/>
        <v>0</v>
      </c>
    </row>
    <row r="4065" spans="1:19" ht="13.9">
      <c r="A4065" s="6" t="str">
        <f>IF(总支出!A4065="","",总支出!A4065)</f>
        <v/>
      </c>
      <c r="B4065" s="7" t="str">
        <f>IF(总支出!B4065="","",总支出!B4065)</f>
        <v/>
      </c>
      <c r="C4065" s="6" t="str">
        <f t="shared" si="441"/>
        <v/>
      </c>
      <c r="D4065" s="6" t="str">
        <f>IF(总支出!C4065="","",总支出!C4065)</f>
        <v/>
      </c>
      <c r="E4065" s="8" t="str">
        <f>IF(总支出!D4065="","",总支出!D4065)</f>
        <v/>
      </c>
      <c r="F4065" s="6" t="str">
        <f>IF(总支出!E4065="","",总支出!E4065)</f>
        <v/>
      </c>
      <c r="G4065" s="6" t="str">
        <f>IF(总支出!H4065="","",总支出!H4065)</f>
        <v/>
      </c>
      <c r="H4065" s="6" t="str">
        <f>IF(总支出!I4065="","自动",总支出!I4065)</f>
        <v>自动</v>
      </c>
      <c r="I4065" s="6" t="str">
        <f>IF(F4065="","",IFERROR(VLOOKUP(F4065,税费设置!$A$15:$B$27,2,FALSE),"含税不明"))</f>
        <v/>
      </c>
      <c r="J4065" s="6" t="str">
        <f t="shared" si="442"/>
        <v/>
      </c>
      <c r="K4065" s="6" t="str">
        <f>IF(AND(税费设置!$B$5="是",G4065="个人支出",J4065="应税"),"是","否")</f>
        <v>否</v>
      </c>
      <c r="L4065" s="8">
        <f t="shared" si="443"/>
        <v>0</v>
      </c>
      <c r="M4065" s="8">
        <f t="shared" si="444"/>
        <v>0</v>
      </c>
      <c r="N4065" s="8">
        <f t="shared" si="445"/>
        <v>0</v>
      </c>
      <c r="O4065" s="8">
        <f t="shared" si="446"/>
        <v>0</v>
      </c>
      <c r="P4065" s="8">
        <f>IF(K4065&lt;&gt;"是",0,IF(税费设置!$B$6="是",E4065/(1+税费设置!$B$10),E4065))</f>
        <v>0</v>
      </c>
      <c r="Q4065" s="8">
        <f>IF(K4065&lt;&gt;"是",0,P4065*税费设置!$B$8)</f>
        <v>0</v>
      </c>
      <c r="R4065" s="8">
        <f>IF(K4065&lt;&gt;"是",0,P4065*税费设置!$B$9)</f>
        <v>0</v>
      </c>
      <c r="S4065" s="8">
        <f t="shared" si="447"/>
        <v>0</v>
      </c>
    </row>
    <row r="4066" spans="1:19" ht="13.9">
      <c r="A4066" s="6" t="str">
        <f>IF(总支出!A4066="","",总支出!A4066)</f>
        <v/>
      </c>
      <c r="B4066" s="7" t="str">
        <f>IF(总支出!B4066="","",总支出!B4066)</f>
        <v/>
      </c>
      <c r="C4066" s="6" t="str">
        <f t="shared" si="441"/>
        <v/>
      </c>
      <c r="D4066" s="6" t="str">
        <f>IF(总支出!C4066="","",总支出!C4066)</f>
        <v/>
      </c>
      <c r="E4066" s="8" t="str">
        <f>IF(总支出!D4066="","",总支出!D4066)</f>
        <v/>
      </c>
      <c r="F4066" s="6" t="str">
        <f>IF(总支出!E4066="","",总支出!E4066)</f>
        <v/>
      </c>
      <c r="G4066" s="6" t="str">
        <f>IF(总支出!H4066="","",总支出!H4066)</f>
        <v/>
      </c>
      <c r="H4066" s="6" t="str">
        <f>IF(总支出!I4066="","自动",总支出!I4066)</f>
        <v>自动</v>
      </c>
      <c r="I4066" s="6" t="str">
        <f>IF(F4066="","",IFERROR(VLOOKUP(F4066,税费设置!$A$15:$B$27,2,FALSE),"含税不明"))</f>
        <v/>
      </c>
      <c r="J4066" s="6" t="str">
        <f t="shared" si="442"/>
        <v/>
      </c>
      <c r="K4066" s="6" t="str">
        <f>IF(AND(税费设置!$B$5="是",G4066="个人支出",J4066="应税"),"是","否")</f>
        <v>否</v>
      </c>
      <c r="L4066" s="8">
        <f t="shared" si="443"/>
        <v>0</v>
      </c>
      <c r="M4066" s="8">
        <f t="shared" si="444"/>
        <v>0</v>
      </c>
      <c r="N4066" s="8">
        <f t="shared" si="445"/>
        <v>0</v>
      </c>
      <c r="O4066" s="8">
        <f t="shared" si="446"/>
        <v>0</v>
      </c>
      <c r="P4066" s="8">
        <f>IF(K4066&lt;&gt;"是",0,IF(税费设置!$B$6="是",E4066/(1+税费设置!$B$10),E4066))</f>
        <v>0</v>
      </c>
      <c r="Q4066" s="8">
        <f>IF(K4066&lt;&gt;"是",0,P4066*税费设置!$B$8)</f>
        <v>0</v>
      </c>
      <c r="R4066" s="8">
        <f>IF(K4066&lt;&gt;"是",0,P4066*税费设置!$B$9)</f>
        <v>0</v>
      </c>
      <c r="S4066" s="8">
        <f t="shared" si="447"/>
        <v>0</v>
      </c>
    </row>
    <row r="4067" spans="1:19" ht="13.9">
      <c r="A4067" s="6" t="str">
        <f>IF(总支出!A4067="","",总支出!A4067)</f>
        <v/>
      </c>
      <c r="B4067" s="7" t="str">
        <f>IF(总支出!B4067="","",总支出!B4067)</f>
        <v/>
      </c>
      <c r="C4067" s="6" t="str">
        <f t="shared" si="441"/>
        <v/>
      </c>
      <c r="D4067" s="6" t="str">
        <f>IF(总支出!C4067="","",总支出!C4067)</f>
        <v/>
      </c>
      <c r="E4067" s="8" t="str">
        <f>IF(总支出!D4067="","",总支出!D4067)</f>
        <v/>
      </c>
      <c r="F4067" s="6" t="str">
        <f>IF(总支出!E4067="","",总支出!E4067)</f>
        <v/>
      </c>
      <c r="G4067" s="6" t="str">
        <f>IF(总支出!H4067="","",总支出!H4067)</f>
        <v/>
      </c>
      <c r="H4067" s="6" t="str">
        <f>IF(总支出!I4067="","自动",总支出!I4067)</f>
        <v>自动</v>
      </c>
      <c r="I4067" s="6" t="str">
        <f>IF(F4067="","",IFERROR(VLOOKUP(F4067,税费设置!$A$15:$B$27,2,FALSE),"含税不明"))</f>
        <v/>
      </c>
      <c r="J4067" s="6" t="str">
        <f t="shared" si="442"/>
        <v/>
      </c>
      <c r="K4067" s="6" t="str">
        <f>IF(AND(税费设置!$B$5="是",G4067="个人支出",J4067="应税"),"是","否")</f>
        <v>否</v>
      </c>
      <c r="L4067" s="8">
        <f t="shared" si="443"/>
        <v>0</v>
      </c>
      <c r="M4067" s="8">
        <f t="shared" si="444"/>
        <v>0</v>
      </c>
      <c r="N4067" s="8">
        <f t="shared" si="445"/>
        <v>0</v>
      </c>
      <c r="O4067" s="8">
        <f t="shared" si="446"/>
        <v>0</v>
      </c>
      <c r="P4067" s="8">
        <f>IF(K4067&lt;&gt;"是",0,IF(税费设置!$B$6="是",E4067/(1+税费设置!$B$10),E4067))</f>
        <v>0</v>
      </c>
      <c r="Q4067" s="8">
        <f>IF(K4067&lt;&gt;"是",0,P4067*税费设置!$B$8)</f>
        <v>0</v>
      </c>
      <c r="R4067" s="8">
        <f>IF(K4067&lt;&gt;"是",0,P4067*税费设置!$B$9)</f>
        <v>0</v>
      </c>
      <c r="S4067" s="8">
        <f t="shared" si="447"/>
        <v>0</v>
      </c>
    </row>
    <row r="4068" spans="1:19" ht="13.9">
      <c r="A4068" s="6" t="str">
        <f>IF(总支出!A4068="","",总支出!A4068)</f>
        <v/>
      </c>
      <c r="B4068" s="7" t="str">
        <f>IF(总支出!B4068="","",总支出!B4068)</f>
        <v/>
      </c>
      <c r="C4068" s="6" t="str">
        <f t="shared" si="441"/>
        <v/>
      </c>
      <c r="D4068" s="6" t="str">
        <f>IF(总支出!C4068="","",总支出!C4068)</f>
        <v/>
      </c>
      <c r="E4068" s="8" t="str">
        <f>IF(总支出!D4068="","",总支出!D4068)</f>
        <v/>
      </c>
      <c r="F4068" s="6" t="str">
        <f>IF(总支出!E4068="","",总支出!E4068)</f>
        <v/>
      </c>
      <c r="G4068" s="6" t="str">
        <f>IF(总支出!H4068="","",总支出!H4068)</f>
        <v/>
      </c>
      <c r="H4068" s="6" t="str">
        <f>IF(总支出!I4068="","自动",总支出!I4068)</f>
        <v>自动</v>
      </c>
      <c r="I4068" s="6" t="str">
        <f>IF(F4068="","",IFERROR(VLOOKUP(F4068,税费设置!$A$15:$B$27,2,FALSE),"含税不明"))</f>
        <v/>
      </c>
      <c r="J4068" s="6" t="str">
        <f t="shared" si="442"/>
        <v/>
      </c>
      <c r="K4068" s="6" t="str">
        <f>IF(AND(税费设置!$B$5="是",G4068="个人支出",J4068="应税"),"是","否")</f>
        <v>否</v>
      </c>
      <c r="L4068" s="8">
        <f t="shared" si="443"/>
        <v>0</v>
      </c>
      <c r="M4068" s="8">
        <f t="shared" si="444"/>
        <v>0</v>
      </c>
      <c r="N4068" s="8">
        <f t="shared" si="445"/>
        <v>0</v>
      </c>
      <c r="O4068" s="8">
        <f t="shared" si="446"/>
        <v>0</v>
      </c>
      <c r="P4068" s="8">
        <f>IF(K4068&lt;&gt;"是",0,IF(税费设置!$B$6="是",E4068/(1+税费设置!$B$10),E4068))</f>
        <v>0</v>
      </c>
      <c r="Q4068" s="8">
        <f>IF(K4068&lt;&gt;"是",0,P4068*税费设置!$B$8)</f>
        <v>0</v>
      </c>
      <c r="R4068" s="8">
        <f>IF(K4068&lt;&gt;"是",0,P4068*税费设置!$B$9)</f>
        <v>0</v>
      </c>
      <c r="S4068" s="8">
        <f t="shared" si="447"/>
        <v>0</v>
      </c>
    </row>
    <row r="4069" spans="1:19" ht="13.9">
      <c r="A4069" s="6" t="str">
        <f>IF(总支出!A4069="","",总支出!A4069)</f>
        <v/>
      </c>
      <c r="B4069" s="7" t="str">
        <f>IF(总支出!B4069="","",总支出!B4069)</f>
        <v/>
      </c>
      <c r="C4069" s="6" t="str">
        <f t="shared" si="441"/>
        <v/>
      </c>
      <c r="D4069" s="6" t="str">
        <f>IF(总支出!C4069="","",总支出!C4069)</f>
        <v/>
      </c>
      <c r="E4069" s="8" t="str">
        <f>IF(总支出!D4069="","",总支出!D4069)</f>
        <v/>
      </c>
      <c r="F4069" s="6" t="str">
        <f>IF(总支出!E4069="","",总支出!E4069)</f>
        <v/>
      </c>
      <c r="G4069" s="6" t="str">
        <f>IF(总支出!H4069="","",总支出!H4069)</f>
        <v/>
      </c>
      <c r="H4069" s="6" t="str">
        <f>IF(总支出!I4069="","自动",总支出!I4069)</f>
        <v>自动</v>
      </c>
      <c r="I4069" s="6" t="str">
        <f>IF(F4069="","",IFERROR(VLOOKUP(F4069,税费设置!$A$15:$B$27,2,FALSE),"含税不明"))</f>
        <v/>
      </c>
      <c r="J4069" s="6" t="str">
        <f t="shared" si="442"/>
        <v/>
      </c>
      <c r="K4069" s="6" t="str">
        <f>IF(AND(税费设置!$B$5="是",G4069="个人支出",J4069="应税"),"是","否")</f>
        <v>否</v>
      </c>
      <c r="L4069" s="8">
        <f t="shared" si="443"/>
        <v>0</v>
      </c>
      <c r="M4069" s="8">
        <f t="shared" si="444"/>
        <v>0</v>
      </c>
      <c r="N4069" s="8">
        <f t="shared" si="445"/>
        <v>0</v>
      </c>
      <c r="O4069" s="8">
        <f t="shared" si="446"/>
        <v>0</v>
      </c>
      <c r="P4069" s="8">
        <f>IF(K4069&lt;&gt;"是",0,IF(税费设置!$B$6="是",E4069/(1+税费设置!$B$10),E4069))</f>
        <v>0</v>
      </c>
      <c r="Q4069" s="8">
        <f>IF(K4069&lt;&gt;"是",0,P4069*税费设置!$B$8)</f>
        <v>0</v>
      </c>
      <c r="R4069" s="8">
        <f>IF(K4069&lt;&gt;"是",0,P4069*税费设置!$B$9)</f>
        <v>0</v>
      </c>
      <c r="S4069" s="8">
        <f t="shared" si="447"/>
        <v>0</v>
      </c>
    </row>
    <row r="4070" spans="1:19" ht="13.9">
      <c r="A4070" s="6" t="str">
        <f>IF(总支出!A4070="","",总支出!A4070)</f>
        <v/>
      </c>
      <c r="B4070" s="7" t="str">
        <f>IF(总支出!B4070="","",总支出!B4070)</f>
        <v/>
      </c>
      <c r="C4070" s="6" t="str">
        <f t="shared" si="441"/>
        <v/>
      </c>
      <c r="D4070" s="6" t="str">
        <f>IF(总支出!C4070="","",总支出!C4070)</f>
        <v/>
      </c>
      <c r="E4070" s="8" t="str">
        <f>IF(总支出!D4070="","",总支出!D4070)</f>
        <v/>
      </c>
      <c r="F4070" s="6" t="str">
        <f>IF(总支出!E4070="","",总支出!E4070)</f>
        <v/>
      </c>
      <c r="G4070" s="6" t="str">
        <f>IF(总支出!H4070="","",总支出!H4070)</f>
        <v/>
      </c>
      <c r="H4070" s="6" t="str">
        <f>IF(总支出!I4070="","自动",总支出!I4070)</f>
        <v>自动</v>
      </c>
      <c r="I4070" s="6" t="str">
        <f>IF(F4070="","",IFERROR(VLOOKUP(F4070,税费设置!$A$15:$B$27,2,FALSE),"含税不明"))</f>
        <v/>
      </c>
      <c r="J4070" s="6" t="str">
        <f t="shared" si="442"/>
        <v/>
      </c>
      <c r="K4070" s="6" t="str">
        <f>IF(AND(税费设置!$B$5="是",G4070="个人支出",J4070="应税"),"是","否")</f>
        <v>否</v>
      </c>
      <c r="L4070" s="8">
        <f t="shared" si="443"/>
        <v>0</v>
      </c>
      <c r="M4070" s="8">
        <f t="shared" si="444"/>
        <v>0</v>
      </c>
      <c r="N4070" s="8">
        <f t="shared" si="445"/>
        <v>0</v>
      </c>
      <c r="O4070" s="8">
        <f t="shared" si="446"/>
        <v>0</v>
      </c>
      <c r="P4070" s="8">
        <f>IF(K4070&lt;&gt;"是",0,IF(税费设置!$B$6="是",E4070/(1+税费设置!$B$10),E4070))</f>
        <v>0</v>
      </c>
      <c r="Q4070" s="8">
        <f>IF(K4070&lt;&gt;"是",0,P4070*税费设置!$B$8)</f>
        <v>0</v>
      </c>
      <c r="R4070" s="8">
        <f>IF(K4070&lt;&gt;"是",0,P4070*税费设置!$B$9)</f>
        <v>0</v>
      </c>
      <c r="S4070" s="8">
        <f t="shared" si="447"/>
        <v>0</v>
      </c>
    </row>
    <row r="4071" spans="1:19" ht="13.9">
      <c r="A4071" s="6" t="str">
        <f>IF(总支出!A4071="","",总支出!A4071)</f>
        <v/>
      </c>
      <c r="B4071" s="7" t="str">
        <f>IF(总支出!B4071="","",总支出!B4071)</f>
        <v/>
      </c>
      <c r="C4071" s="6" t="str">
        <f t="shared" si="441"/>
        <v/>
      </c>
      <c r="D4071" s="6" t="str">
        <f>IF(总支出!C4071="","",总支出!C4071)</f>
        <v/>
      </c>
      <c r="E4071" s="8" t="str">
        <f>IF(总支出!D4071="","",总支出!D4071)</f>
        <v/>
      </c>
      <c r="F4071" s="6" t="str">
        <f>IF(总支出!E4071="","",总支出!E4071)</f>
        <v/>
      </c>
      <c r="G4071" s="6" t="str">
        <f>IF(总支出!H4071="","",总支出!H4071)</f>
        <v/>
      </c>
      <c r="H4071" s="6" t="str">
        <f>IF(总支出!I4071="","自动",总支出!I4071)</f>
        <v>自动</v>
      </c>
      <c r="I4071" s="6" t="str">
        <f>IF(F4071="","",IFERROR(VLOOKUP(F4071,税费设置!$A$15:$B$27,2,FALSE),"含税不明"))</f>
        <v/>
      </c>
      <c r="J4071" s="6" t="str">
        <f t="shared" si="442"/>
        <v/>
      </c>
      <c r="K4071" s="6" t="str">
        <f>IF(AND(税费设置!$B$5="是",G4071="个人支出",J4071="应税"),"是","否")</f>
        <v>否</v>
      </c>
      <c r="L4071" s="8">
        <f t="shared" si="443"/>
        <v>0</v>
      </c>
      <c r="M4071" s="8">
        <f t="shared" si="444"/>
        <v>0</v>
      </c>
      <c r="N4071" s="8">
        <f t="shared" si="445"/>
        <v>0</v>
      </c>
      <c r="O4071" s="8">
        <f t="shared" si="446"/>
        <v>0</v>
      </c>
      <c r="P4071" s="8">
        <f>IF(K4071&lt;&gt;"是",0,IF(税费设置!$B$6="是",E4071/(1+税费设置!$B$10),E4071))</f>
        <v>0</v>
      </c>
      <c r="Q4071" s="8">
        <f>IF(K4071&lt;&gt;"是",0,P4071*税费设置!$B$8)</f>
        <v>0</v>
      </c>
      <c r="R4071" s="8">
        <f>IF(K4071&lt;&gt;"是",0,P4071*税费设置!$B$9)</f>
        <v>0</v>
      </c>
      <c r="S4071" s="8">
        <f t="shared" si="447"/>
        <v>0</v>
      </c>
    </row>
    <row r="4072" spans="1:19" ht="13.9">
      <c r="A4072" s="6" t="str">
        <f>IF(总支出!A4072="","",总支出!A4072)</f>
        <v/>
      </c>
      <c r="B4072" s="7" t="str">
        <f>IF(总支出!B4072="","",总支出!B4072)</f>
        <v/>
      </c>
      <c r="C4072" s="6" t="str">
        <f t="shared" si="441"/>
        <v/>
      </c>
      <c r="D4072" s="6" t="str">
        <f>IF(总支出!C4072="","",总支出!C4072)</f>
        <v/>
      </c>
      <c r="E4072" s="8" t="str">
        <f>IF(总支出!D4072="","",总支出!D4072)</f>
        <v/>
      </c>
      <c r="F4072" s="6" t="str">
        <f>IF(总支出!E4072="","",总支出!E4072)</f>
        <v/>
      </c>
      <c r="G4072" s="6" t="str">
        <f>IF(总支出!H4072="","",总支出!H4072)</f>
        <v/>
      </c>
      <c r="H4072" s="6" t="str">
        <f>IF(总支出!I4072="","自动",总支出!I4072)</f>
        <v>自动</v>
      </c>
      <c r="I4072" s="6" t="str">
        <f>IF(F4072="","",IFERROR(VLOOKUP(F4072,税费设置!$A$15:$B$27,2,FALSE),"含税不明"))</f>
        <v/>
      </c>
      <c r="J4072" s="6" t="str">
        <f t="shared" si="442"/>
        <v/>
      </c>
      <c r="K4072" s="6" t="str">
        <f>IF(AND(税费设置!$B$5="是",G4072="个人支出",J4072="应税"),"是","否")</f>
        <v>否</v>
      </c>
      <c r="L4072" s="8">
        <f t="shared" si="443"/>
        <v>0</v>
      </c>
      <c r="M4072" s="8">
        <f t="shared" si="444"/>
        <v>0</v>
      </c>
      <c r="N4072" s="8">
        <f t="shared" si="445"/>
        <v>0</v>
      </c>
      <c r="O4072" s="8">
        <f t="shared" si="446"/>
        <v>0</v>
      </c>
      <c r="P4072" s="8">
        <f>IF(K4072&lt;&gt;"是",0,IF(税费设置!$B$6="是",E4072/(1+税费设置!$B$10),E4072))</f>
        <v>0</v>
      </c>
      <c r="Q4072" s="8">
        <f>IF(K4072&lt;&gt;"是",0,P4072*税费设置!$B$8)</f>
        <v>0</v>
      </c>
      <c r="R4072" s="8">
        <f>IF(K4072&lt;&gt;"是",0,P4072*税费设置!$B$9)</f>
        <v>0</v>
      </c>
      <c r="S4072" s="8">
        <f t="shared" si="447"/>
        <v>0</v>
      </c>
    </row>
    <row r="4073" spans="1:19" ht="13.9">
      <c r="A4073" s="6" t="str">
        <f>IF(总支出!A4073="","",总支出!A4073)</f>
        <v/>
      </c>
      <c r="B4073" s="7" t="str">
        <f>IF(总支出!B4073="","",总支出!B4073)</f>
        <v/>
      </c>
      <c r="C4073" s="6" t="str">
        <f t="shared" si="441"/>
        <v/>
      </c>
      <c r="D4073" s="6" t="str">
        <f>IF(总支出!C4073="","",总支出!C4073)</f>
        <v/>
      </c>
      <c r="E4073" s="8" t="str">
        <f>IF(总支出!D4073="","",总支出!D4073)</f>
        <v/>
      </c>
      <c r="F4073" s="6" t="str">
        <f>IF(总支出!E4073="","",总支出!E4073)</f>
        <v/>
      </c>
      <c r="G4073" s="6" t="str">
        <f>IF(总支出!H4073="","",总支出!H4073)</f>
        <v/>
      </c>
      <c r="H4073" s="6" t="str">
        <f>IF(总支出!I4073="","自动",总支出!I4073)</f>
        <v>自动</v>
      </c>
      <c r="I4073" s="6" t="str">
        <f>IF(F4073="","",IFERROR(VLOOKUP(F4073,税费设置!$A$15:$B$27,2,FALSE),"含税不明"))</f>
        <v/>
      </c>
      <c r="J4073" s="6" t="str">
        <f t="shared" si="442"/>
        <v/>
      </c>
      <c r="K4073" s="6" t="str">
        <f>IF(AND(税费设置!$B$5="是",G4073="个人支出",J4073="应税"),"是","否")</f>
        <v>否</v>
      </c>
      <c r="L4073" s="8">
        <f t="shared" si="443"/>
        <v>0</v>
      </c>
      <c r="M4073" s="8">
        <f t="shared" si="444"/>
        <v>0</v>
      </c>
      <c r="N4073" s="8">
        <f t="shared" si="445"/>
        <v>0</v>
      </c>
      <c r="O4073" s="8">
        <f t="shared" si="446"/>
        <v>0</v>
      </c>
      <c r="P4073" s="8">
        <f>IF(K4073&lt;&gt;"是",0,IF(税费设置!$B$6="是",E4073/(1+税费设置!$B$10),E4073))</f>
        <v>0</v>
      </c>
      <c r="Q4073" s="8">
        <f>IF(K4073&lt;&gt;"是",0,P4073*税费设置!$B$8)</f>
        <v>0</v>
      </c>
      <c r="R4073" s="8">
        <f>IF(K4073&lt;&gt;"是",0,P4073*税费设置!$B$9)</f>
        <v>0</v>
      </c>
      <c r="S4073" s="8">
        <f t="shared" si="447"/>
        <v>0</v>
      </c>
    </row>
    <row r="4074" spans="1:19" ht="13.9">
      <c r="A4074" s="6" t="str">
        <f>IF(总支出!A4074="","",总支出!A4074)</f>
        <v/>
      </c>
      <c r="B4074" s="7" t="str">
        <f>IF(总支出!B4074="","",总支出!B4074)</f>
        <v/>
      </c>
      <c r="C4074" s="6" t="str">
        <f t="shared" si="441"/>
        <v/>
      </c>
      <c r="D4074" s="6" t="str">
        <f>IF(总支出!C4074="","",总支出!C4074)</f>
        <v/>
      </c>
      <c r="E4074" s="8" t="str">
        <f>IF(总支出!D4074="","",总支出!D4074)</f>
        <v/>
      </c>
      <c r="F4074" s="6" t="str">
        <f>IF(总支出!E4074="","",总支出!E4074)</f>
        <v/>
      </c>
      <c r="G4074" s="6" t="str">
        <f>IF(总支出!H4074="","",总支出!H4074)</f>
        <v/>
      </c>
      <c r="H4074" s="6" t="str">
        <f>IF(总支出!I4074="","自动",总支出!I4074)</f>
        <v>自动</v>
      </c>
      <c r="I4074" s="6" t="str">
        <f>IF(F4074="","",IFERROR(VLOOKUP(F4074,税费设置!$A$15:$B$27,2,FALSE),"含税不明"))</f>
        <v/>
      </c>
      <c r="J4074" s="6" t="str">
        <f t="shared" si="442"/>
        <v/>
      </c>
      <c r="K4074" s="6" t="str">
        <f>IF(AND(税费设置!$B$5="是",G4074="个人支出",J4074="应税"),"是","否")</f>
        <v>否</v>
      </c>
      <c r="L4074" s="8">
        <f t="shared" si="443"/>
        <v>0</v>
      </c>
      <c r="M4074" s="8">
        <f t="shared" si="444"/>
        <v>0</v>
      </c>
      <c r="N4074" s="8">
        <f t="shared" si="445"/>
        <v>0</v>
      </c>
      <c r="O4074" s="8">
        <f t="shared" si="446"/>
        <v>0</v>
      </c>
      <c r="P4074" s="8">
        <f>IF(K4074&lt;&gt;"是",0,IF(税费设置!$B$6="是",E4074/(1+税费设置!$B$10),E4074))</f>
        <v>0</v>
      </c>
      <c r="Q4074" s="8">
        <f>IF(K4074&lt;&gt;"是",0,P4074*税费设置!$B$8)</f>
        <v>0</v>
      </c>
      <c r="R4074" s="8">
        <f>IF(K4074&lt;&gt;"是",0,P4074*税费设置!$B$9)</f>
        <v>0</v>
      </c>
      <c r="S4074" s="8">
        <f t="shared" si="447"/>
        <v>0</v>
      </c>
    </row>
    <row r="4075" spans="1:19" ht="13.9">
      <c r="A4075" s="6" t="str">
        <f>IF(总支出!A4075="","",总支出!A4075)</f>
        <v/>
      </c>
      <c r="B4075" s="7" t="str">
        <f>IF(总支出!B4075="","",总支出!B4075)</f>
        <v/>
      </c>
      <c r="C4075" s="6" t="str">
        <f t="shared" si="441"/>
        <v/>
      </c>
      <c r="D4075" s="6" t="str">
        <f>IF(总支出!C4075="","",总支出!C4075)</f>
        <v/>
      </c>
      <c r="E4075" s="8" t="str">
        <f>IF(总支出!D4075="","",总支出!D4075)</f>
        <v/>
      </c>
      <c r="F4075" s="6" t="str">
        <f>IF(总支出!E4075="","",总支出!E4075)</f>
        <v/>
      </c>
      <c r="G4075" s="6" t="str">
        <f>IF(总支出!H4075="","",总支出!H4075)</f>
        <v/>
      </c>
      <c r="H4075" s="6" t="str">
        <f>IF(总支出!I4075="","自动",总支出!I4075)</f>
        <v>自动</v>
      </c>
      <c r="I4075" s="6" t="str">
        <f>IF(F4075="","",IFERROR(VLOOKUP(F4075,税费设置!$A$15:$B$27,2,FALSE),"含税不明"))</f>
        <v/>
      </c>
      <c r="J4075" s="6" t="str">
        <f t="shared" si="442"/>
        <v/>
      </c>
      <c r="K4075" s="6" t="str">
        <f>IF(AND(税费设置!$B$5="是",G4075="个人支出",J4075="应税"),"是","否")</f>
        <v>否</v>
      </c>
      <c r="L4075" s="8">
        <f t="shared" si="443"/>
        <v>0</v>
      </c>
      <c r="M4075" s="8">
        <f t="shared" si="444"/>
        <v>0</v>
      </c>
      <c r="N4075" s="8">
        <f t="shared" si="445"/>
        <v>0</v>
      </c>
      <c r="O4075" s="8">
        <f t="shared" si="446"/>
        <v>0</v>
      </c>
      <c r="P4075" s="8">
        <f>IF(K4075&lt;&gt;"是",0,IF(税费设置!$B$6="是",E4075/(1+税费设置!$B$10),E4075))</f>
        <v>0</v>
      </c>
      <c r="Q4075" s="8">
        <f>IF(K4075&lt;&gt;"是",0,P4075*税费设置!$B$8)</f>
        <v>0</v>
      </c>
      <c r="R4075" s="8">
        <f>IF(K4075&lt;&gt;"是",0,P4075*税费设置!$B$9)</f>
        <v>0</v>
      </c>
      <c r="S4075" s="8">
        <f t="shared" si="447"/>
        <v>0</v>
      </c>
    </row>
    <row r="4076" spans="1:19" ht="13.9">
      <c r="A4076" s="6" t="str">
        <f>IF(总支出!A4076="","",总支出!A4076)</f>
        <v/>
      </c>
      <c r="B4076" s="7" t="str">
        <f>IF(总支出!B4076="","",总支出!B4076)</f>
        <v/>
      </c>
      <c r="C4076" s="6" t="str">
        <f t="shared" si="441"/>
        <v/>
      </c>
      <c r="D4076" s="6" t="str">
        <f>IF(总支出!C4076="","",总支出!C4076)</f>
        <v/>
      </c>
      <c r="E4076" s="8" t="str">
        <f>IF(总支出!D4076="","",总支出!D4076)</f>
        <v/>
      </c>
      <c r="F4076" s="6" t="str">
        <f>IF(总支出!E4076="","",总支出!E4076)</f>
        <v/>
      </c>
      <c r="G4076" s="6" t="str">
        <f>IF(总支出!H4076="","",总支出!H4076)</f>
        <v/>
      </c>
      <c r="H4076" s="6" t="str">
        <f>IF(总支出!I4076="","自动",总支出!I4076)</f>
        <v>自动</v>
      </c>
      <c r="I4076" s="6" t="str">
        <f>IF(F4076="","",IFERROR(VLOOKUP(F4076,税费设置!$A$15:$B$27,2,FALSE),"含税不明"))</f>
        <v/>
      </c>
      <c r="J4076" s="6" t="str">
        <f t="shared" si="442"/>
        <v/>
      </c>
      <c r="K4076" s="6" t="str">
        <f>IF(AND(税费设置!$B$5="是",G4076="个人支出",J4076="应税"),"是","否")</f>
        <v>否</v>
      </c>
      <c r="L4076" s="8">
        <f t="shared" si="443"/>
        <v>0</v>
      </c>
      <c r="M4076" s="8">
        <f t="shared" si="444"/>
        <v>0</v>
      </c>
      <c r="N4076" s="8">
        <f t="shared" si="445"/>
        <v>0</v>
      </c>
      <c r="O4076" s="8">
        <f t="shared" si="446"/>
        <v>0</v>
      </c>
      <c r="P4076" s="8">
        <f>IF(K4076&lt;&gt;"是",0,IF(税费设置!$B$6="是",E4076/(1+税费设置!$B$10),E4076))</f>
        <v>0</v>
      </c>
      <c r="Q4076" s="8">
        <f>IF(K4076&lt;&gt;"是",0,P4076*税费设置!$B$8)</f>
        <v>0</v>
      </c>
      <c r="R4076" s="8">
        <f>IF(K4076&lt;&gt;"是",0,P4076*税费设置!$B$9)</f>
        <v>0</v>
      </c>
      <c r="S4076" s="8">
        <f t="shared" si="447"/>
        <v>0</v>
      </c>
    </row>
    <row r="4077" spans="1:19" ht="13.9">
      <c r="A4077" s="6" t="str">
        <f>IF(总支出!A4077="","",总支出!A4077)</f>
        <v/>
      </c>
      <c r="B4077" s="7" t="str">
        <f>IF(总支出!B4077="","",总支出!B4077)</f>
        <v/>
      </c>
      <c r="C4077" s="6" t="str">
        <f t="shared" si="441"/>
        <v/>
      </c>
      <c r="D4077" s="6" t="str">
        <f>IF(总支出!C4077="","",总支出!C4077)</f>
        <v/>
      </c>
      <c r="E4077" s="8" t="str">
        <f>IF(总支出!D4077="","",总支出!D4077)</f>
        <v/>
      </c>
      <c r="F4077" s="6" t="str">
        <f>IF(总支出!E4077="","",总支出!E4077)</f>
        <v/>
      </c>
      <c r="G4077" s="6" t="str">
        <f>IF(总支出!H4077="","",总支出!H4077)</f>
        <v/>
      </c>
      <c r="H4077" s="6" t="str">
        <f>IF(总支出!I4077="","自动",总支出!I4077)</f>
        <v>自动</v>
      </c>
      <c r="I4077" s="6" t="str">
        <f>IF(F4077="","",IFERROR(VLOOKUP(F4077,税费设置!$A$15:$B$27,2,FALSE),"含税不明"))</f>
        <v/>
      </c>
      <c r="J4077" s="6" t="str">
        <f t="shared" si="442"/>
        <v/>
      </c>
      <c r="K4077" s="6" t="str">
        <f>IF(AND(税费设置!$B$5="是",G4077="个人支出",J4077="应税"),"是","否")</f>
        <v>否</v>
      </c>
      <c r="L4077" s="8">
        <f t="shared" si="443"/>
        <v>0</v>
      </c>
      <c r="M4077" s="8">
        <f t="shared" si="444"/>
        <v>0</v>
      </c>
      <c r="N4077" s="8">
        <f t="shared" si="445"/>
        <v>0</v>
      </c>
      <c r="O4077" s="8">
        <f t="shared" si="446"/>
        <v>0</v>
      </c>
      <c r="P4077" s="8">
        <f>IF(K4077&lt;&gt;"是",0,IF(税费设置!$B$6="是",E4077/(1+税费设置!$B$10),E4077))</f>
        <v>0</v>
      </c>
      <c r="Q4077" s="8">
        <f>IF(K4077&lt;&gt;"是",0,P4077*税费设置!$B$8)</f>
        <v>0</v>
      </c>
      <c r="R4077" s="8">
        <f>IF(K4077&lt;&gt;"是",0,P4077*税费设置!$B$9)</f>
        <v>0</v>
      </c>
      <c r="S4077" s="8">
        <f t="shared" si="447"/>
        <v>0</v>
      </c>
    </row>
    <row r="4078" spans="1:19" ht="13.9">
      <c r="A4078" s="6" t="str">
        <f>IF(总支出!A4078="","",总支出!A4078)</f>
        <v/>
      </c>
      <c r="B4078" s="7" t="str">
        <f>IF(总支出!B4078="","",总支出!B4078)</f>
        <v/>
      </c>
      <c r="C4078" s="6" t="str">
        <f t="shared" si="441"/>
        <v/>
      </c>
      <c r="D4078" s="6" t="str">
        <f>IF(总支出!C4078="","",总支出!C4078)</f>
        <v/>
      </c>
      <c r="E4078" s="8" t="str">
        <f>IF(总支出!D4078="","",总支出!D4078)</f>
        <v/>
      </c>
      <c r="F4078" s="6" t="str">
        <f>IF(总支出!E4078="","",总支出!E4078)</f>
        <v/>
      </c>
      <c r="G4078" s="6" t="str">
        <f>IF(总支出!H4078="","",总支出!H4078)</f>
        <v/>
      </c>
      <c r="H4078" s="6" t="str">
        <f>IF(总支出!I4078="","自动",总支出!I4078)</f>
        <v>自动</v>
      </c>
      <c r="I4078" s="6" t="str">
        <f>IF(F4078="","",IFERROR(VLOOKUP(F4078,税费设置!$A$15:$B$27,2,FALSE),"含税不明"))</f>
        <v/>
      </c>
      <c r="J4078" s="6" t="str">
        <f t="shared" si="442"/>
        <v/>
      </c>
      <c r="K4078" s="6" t="str">
        <f>IF(AND(税费设置!$B$5="是",G4078="个人支出",J4078="应税"),"是","否")</f>
        <v>否</v>
      </c>
      <c r="L4078" s="8">
        <f t="shared" si="443"/>
        <v>0</v>
      </c>
      <c r="M4078" s="8">
        <f t="shared" si="444"/>
        <v>0</v>
      </c>
      <c r="N4078" s="8">
        <f t="shared" si="445"/>
        <v>0</v>
      </c>
      <c r="O4078" s="8">
        <f t="shared" si="446"/>
        <v>0</v>
      </c>
      <c r="P4078" s="8">
        <f>IF(K4078&lt;&gt;"是",0,IF(税费设置!$B$6="是",E4078/(1+税费设置!$B$10),E4078))</f>
        <v>0</v>
      </c>
      <c r="Q4078" s="8">
        <f>IF(K4078&lt;&gt;"是",0,P4078*税费设置!$B$8)</f>
        <v>0</v>
      </c>
      <c r="R4078" s="8">
        <f>IF(K4078&lt;&gt;"是",0,P4078*税费设置!$B$9)</f>
        <v>0</v>
      </c>
      <c r="S4078" s="8">
        <f t="shared" si="447"/>
        <v>0</v>
      </c>
    </row>
    <row r="4079" spans="1:19" ht="13.9">
      <c r="A4079" s="6" t="str">
        <f>IF(总支出!A4079="","",总支出!A4079)</f>
        <v/>
      </c>
      <c r="B4079" s="7" t="str">
        <f>IF(总支出!B4079="","",总支出!B4079)</f>
        <v/>
      </c>
      <c r="C4079" s="6" t="str">
        <f t="shared" si="441"/>
        <v/>
      </c>
      <c r="D4079" s="6" t="str">
        <f>IF(总支出!C4079="","",总支出!C4079)</f>
        <v/>
      </c>
      <c r="E4079" s="8" t="str">
        <f>IF(总支出!D4079="","",总支出!D4079)</f>
        <v/>
      </c>
      <c r="F4079" s="6" t="str">
        <f>IF(总支出!E4079="","",总支出!E4079)</f>
        <v/>
      </c>
      <c r="G4079" s="6" t="str">
        <f>IF(总支出!H4079="","",总支出!H4079)</f>
        <v/>
      </c>
      <c r="H4079" s="6" t="str">
        <f>IF(总支出!I4079="","自动",总支出!I4079)</f>
        <v>自动</v>
      </c>
      <c r="I4079" s="6" t="str">
        <f>IF(F4079="","",IFERROR(VLOOKUP(F4079,税费设置!$A$15:$B$27,2,FALSE),"含税不明"))</f>
        <v/>
      </c>
      <c r="J4079" s="6" t="str">
        <f t="shared" si="442"/>
        <v/>
      </c>
      <c r="K4079" s="6" t="str">
        <f>IF(AND(税费设置!$B$5="是",G4079="个人支出",J4079="应税"),"是","否")</f>
        <v>否</v>
      </c>
      <c r="L4079" s="8">
        <f t="shared" si="443"/>
        <v>0</v>
      </c>
      <c r="M4079" s="8">
        <f t="shared" si="444"/>
        <v>0</v>
      </c>
      <c r="N4079" s="8">
        <f t="shared" si="445"/>
        <v>0</v>
      </c>
      <c r="O4079" s="8">
        <f t="shared" si="446"/>
        <v>0</v>
      </c>
      <c r="P4079" s="8">
        <f>IF(K4079&lt;&gt;"是",0,IF(税费设置!$B$6="是",E4079/(1+税费设置!$B$10),E4079))</f>
        <v>0</v>
      </c>
      <c r="Q4079" s="8">
        <f>IF(K4079&lt;&gt;"是",0,P4079*税费设置!$B$8)</f>
        <v>0</v>
      </c>
      <c r="R4079" s="8">
        <f>IF(K4079&lt;&gt;"是",0,P4079*税费设置!$B$9)</f>
        <v>0</v>
      </c>
      <c r="S4079" s="8">
        <f t="shared" si="447"/>
        <v>0</v>
      </c>
    </row>
    <row r="4080" spans="1:19" ht="13.9">
      <c r="A4080" s="6" t="str">
        <f>IF(总支出!A4080="","",总支出!A4080)</f>
        <v/>
      </c>
      <c r="B4080" s="7" t="str">
        <f>IF(总支出!B4080="","",总支出!B4080)</f>
        <v/>
      </c>
      <c r="C4080" s="6" t="str">
        <f t="shared" si="441"/>
        <v/>
      </c>
      <c r="D4080" s="6" t="str">
        <f>IF(总支出!C4080="","",总支出!C4080)</f>
        <v/>
      </c>
      <c r="E4080" s="8" t="str">
        <f>IF(总支出!D4080="","",总支出!D4080)</f>
        <v/>
      </c>
      <c r="F4080" s="6" t="str">
        <f>IF(总支出!E4080="","",总支出!E4080)</f>
        <v/>
      </c>
      <c r="G4080" s="6" t="str">
        <f>IF(总支出!H4080="","",总支出!H4080)</f>
        <v/>
      </c>
      <c r="H4080" s="6" t="str">
        <f>IF(总支出!I4080="","自动",总支出!I4080)</f>
        <v>自动</v>
      </c>
      <c r="I4080" s="6" t="str">
        <f>IF(F4080="","",IFERROR(VLOOKUP(F4080,税费设置!$A$15:$B$27,2,FALSE),"含税不明"))</f>
        <v/>
      </c>
      <c r="J4080" s="6" t="str">
        <f t="shared" si="442"/>
        <v/>
      </c>
      <c r="K4080" s="6" t="str">
        <f>IF(AND(税费设置!$B$5="是",G4080="个人支出",J4080="应税"),"是","否")</f>
        <v>否</v>
      </c>
      <c r="L4080" s="8">
        <f t="shared" si="443"/>
        <v>0</v>
      </c>
      <c r="M4080" s="8">
        <f t="shared" si="444"/>
        <v>0</v>
      </c>
      <c r="N4080" s="8">
        <f t="shared" si="445"/>
        <v>0</v>
      </c>
      <c r="O4080" s="8">
        <f t="shared" si="446"/>
        <v>0</v>
      </c>
      <c r="P4080" s="8">
        <f>IF(K4080&lt;&gt;"是",0,IF(税费设置!$B$6="是",E4080/(1+税费设置!$B$10),E4080))</f>
        <v>0</v>
      </c>
      <c r="Q4080" s="8">
        <f>IF(K4080&lt;&gt;"是",0,P4080*税费设置!$B$8)</f>
        <v>0</v>
      </c>
      <c r="R4080" s="8">
        <f>IF(K4080&lt;&gt;"是",0,P4080*税费设置!$B$9)</f>
        <v>0</v>
      </c>
      <c r="S4080" s="8">
        <f t="shared" si="447"/>
        <v>0</v>
      </c>
    </row>
    <row r="4081" spans="1:19" ht="13.9">
      <c r="A4081" s="6" t="str">
        <f>IF(总支出!A4081="","",总支出!A4081)</f>
        <v/>
      </c>
      <c r="B4081" s="7" t="str">
        <f>IF(总支出!B4081="","",总支出!B4081)</f>
        <v/>
      </c>
      <c r="C4081" s="6" t="str">
        <f t="shared" si="441"/>
        <v/>
      </c>
      <c r="D4081" s="6" t="str">
        <f>IF(总支出!C4081="","",总支出!C4081)</f>
        <v/>
      </c>
      <c r="E4081" s="8" t="str">
        <f>IF(总支出!D4081="","",总支出!D4081)</f>
        <v/>
      </c>
      <c r="F4081" s="6" t="str">
        <f>IF(总支出!E4081="","",总支出!E4081)</f>
        <v/>
      </c>
      <c r="G4081" s="6" t="str">
        <f>IF(总支出!H4081="","",总支出!H4081)</f>
        <v/>
      </c>
      <c r="H4081" s="6" t="str">
        <f>IF(总支出!I4081="","自动",总支出!I4081)</f>
        <v>自动</v>
      </c>
      <c r="I4081" s="6" t="str">
        <f>IF(F4081="","",IFERROR(VLOOKUP(F4081,税费设置!$A$15:$B$27,2,FALSE),"含税不明"))</f>
        <v/>
      </c>
      <c r="J4081" s="6" t="str">
        <f t="shared" si="442"/>
        <v/>
      </c>
      <c r="K4081" s="6" t="str">
        <f>IF(AND(税费设置!$B$5="是",G4081="个人支出",J4081="应税"),"是","否")</f>
        <v>否</v>
      </c>
      <c r="L4081" s="8">
        <f t="shared" si="443"/>
        <v>0</v>
      </c>
      <c r="M4081" s="8">
        <f t="shared" si="444"/>
        <v>0</v>
      </c>
      <c r="N4081" s="8">
        <f t="shared" si="445"/>
        <v>0</v>
      </c>
      <c r="O4081" s="8">
        <f t="shared" si="446"/>
        <v>0</v>
      </c>
      <c r="P4081" s="8">
        <f>IF(K4081&lt;&gt;"是",0,IF(税费设置!$B$6="是",E4081/(1+税费设置!$B$10),E4081))</f>
        <v>0</v>
      </c>
      <c r="Q4081" s="8">
        <f>IF(K4081&lt;&gt;"是",0,P4081*税费设置!$B$8)</f>
        <v>0</v>
      </c>
      <c r="R4081" s="8">
        <f>IF(K4081&lt;&gt;"是",0,P4081*税费设置!$B$9)</f>
        <v>0</v>
      </c>
      <c r="S4081" s="8">
        <f t="shared" si="447"/>
        <v>0</v>
      </c>
    </row>
    <row r="4082" spans="1:19" ht="13.9">
      <c r="A4082" s="6" t="str">
        <f>IF(总支出!A4082="","",总支出!A4082)</f>
        <v/>
      </c>
      <c r="B4082" s="7" t="str">
        <f>IF(总支出!B4082="","",总支出!B4082)</f>
        <v/>
      </c>
      <c r="C4082" s="6" t="str">
        <f t="shared" si="441"/>
        <v/>
      </c>
      <c r="D4082" s="6" t="str">
        <f>IF(总支出!C4082="","",总支出!C4082)</f>
        <v/>
      </c>
      <c r="E4082" s="8" t="str">
        <f>IF(总支出!D4082="","",总支出!D4082)</f>
        <v/>
      </c>
      <c r="F4082" s="6" t="str">
        <f>IF(总支出!E4082="","",总支出!E4082)</f>
        <v/>
      </c>
      <c r="G4082" s="6" t="str">
        <f>IF(总支出!H4082="","",总支出!H4082)</f>
        <v/>
      </c>
      <c r="H4082" s="6" t="str">
        <f>IF(总支出!I4082="","自动",总支出!I4082)</f>
        <v>自动</v>
      </c>
      <c r="I4082" s="6" t="str">
        <f>IF(F4082="","",IFERROR(VLOOKUP(F4082,税费设置!$A$15:$B$27,2,FALSE),"含税不明"))</f>
        <v/>
      </c>
      <c r="J4082" s="6" t="str">
        <f t="shared" si="442"/>
        <v/>
      </c>
      <c r="K4082" s="6" t="str">
        <f>IF(AND(税费设置!$B$5="是",G4082="个人支出",J4082="应税"),"是","否")</f>
        <v>否</v>
      </c>
      <c r="L4082" s="8">
        <f t="shared" si="443"/>
        <v>0</v>
      </c>
      <c r="M4082" s="8">
        <f t="shared" si="444"/>
        <v>0</v>
      </c>
      <c r="N4082" s="8">
        <f t="shared" si="445"/>
        <v>0</v>
      </c>
      <c r="O4082" s="8">
        <f t="shared" si="446"/>
        <v>0</v>
      </c>
      <c r="P4082" s="8">
        <f>IF(K4082&lt;&gt;"是",0,IF(税费设置!$B$6="是",E4082/(1+税费设置!$B$10),E4082))</f>
        <v>0</v>
      </c>
      <c r="Q4082" s="8">
        <f>IF(K4082&lt;&gt;"是",0,P4082*税费设置!$B$8)</f>
        <v>0</v>
      </c>
      <c r="R4082" s="8">
        <f>IF(K4082&lt;&gt;"是",0,P4082*税费设置!$B$9)</f>
        <v>0</v>
      </c>
      <c r="S4082" s="8">
        <f t="shared" si="447"/>
        <v>0</v>
      </c>
    </row>
    <row r="4083" spans="1:19" ht="13.9">
      <c r="A4083" s="6" t="str">
        <f>IF(总支出!A4083="","",总支出!A4083)</f>
        <v/>
      </c>
      <c r="B4083" s="7" t="str">
        <f>IF(总支出!B4083="","",总支出!B4083)</f>
        <v/>
      </c>
      <c r="C4083" s="6" t="str">
        <f t="shared" si="441"/>
        <v/>
      </c>
      <c r="D4083" s="6" t="str">
        <f>IF(总支出!C4083="","",总支出!C4083)</f>
        <v/>
      </c>
      <c r="E4083" s="8" t="str">
        <f>IF(总支出!D4083="","",总支出!D4083)</f>
        <v/>
      </c>
      <c r="F4083" s="6" t="str">
        <f>IF(总支出!E4083="","",总支出!E4083)</f>
        <v/>
      </c>
      <c r="G4083" s="6" t="str">
        <f>IF(总支出!H4083="","",总支出!H4083)</f>
        <v/>
      </c>
      <c r="H4083" s="6" t="str">
        <f>IF(总支出!I4083="","自动",总支出!I4083)</f>
        <v>自动</v>
      </c>
      <c r="I4083" s="6" t="str">
        <f>IF(F4083="","",IFERROR(VLOOKUP(F4083,税费设置!$A$15:$B$27,2,FALSE),"含税不明"))</f>
        <v/>
      </c>
      <c r="J4083" s="6" t="str">
        <f t="shared" si="442"/>
        <v/>
      </c>
      <c r="K4083" s="6" t="str">
        <f>IF(AND(税费设置!$B$5="是",G4083="个人支出",J4083="应税"),"是","否")</f>
        <v>否</v>
      </c>
      <c r="L4083" s="8">
        <f t="shared" si="443"/>
        <v>0</v>
      </c>
      <c r="M4083" s="8">
        <f t="shared" si="444"/>
        <v>0</v>
      </c>
      <c r="N4083" s="8">
        <f t="shared" si="445"/>
        <v>0</v>
      </c>
      <c r="O4083" s="8">
        <f t="shared" si="446"/>
        <v>0</v>
      </c>
      <c r="P4083" s="8">
        <f>IF(K4083&lt;&gt;"是",0,IF(税费设置!$B$6="是",E4083/(1+税费设置!$B$10),E4083))</f>
        <v>0</v>
      </c>
      <c r="Q4083" s="8">
        <f>IF(K4083&lt;&gt;"是",0,P4083*税费设置!$B$8)</f>
        <v>0</v>
      </c>
      <c r="R4083" s="8">
        <f>IF(K4083&lt;&gt;"是",0,P4083*税费设置!$B$9)</f>
        <v>0</v>
      </c>
      <c r="S4083" s="8">
        <f t="shared" si="447"/>
        <v>0</v>
      </c>
    </row>
    <row r="4084" spans="1:19" ht="13.9">
      <c r="A4084" s="6" t="str">
        <f>IF(总支出!A4084="","",总支出!A4084)</f>
        <v/>
      </c>
      <c r="B4084" s="7" t="str">
        <f>IF(总支出!B4084="","",总支出!B4084)</f>
        <v/>
      </c>
      <c r="C4084" s="6" t="str">
        <f t="shared" si="441"/>
        <v/>
      </c>
      <c r="D4084" s="6" t="str">
        <f>IF(总支出!C4084="","",总支出!C4084)</f>
        <v/>
      </c>
      <c r="E4084" s="8" t="str">
        <f>IF(总支出!D4084="","",总支出!D4084)</f>
        <v/>
      </c>
      <c r="F4084" s="6" t="str">
        <f>IF(总支出!E4084="","",总支出!E4084)</f>
        <v/>
      </c>
      <c r="G4084" s="6" t="str">
        <f>IF(总支出!H4084="","",总支出!H4084)</f>
        <v/>
      </c>
      <c r="H4084" s="6" t="str">
        <f>IF(总支出!I4084="","自动",总支出!I4084)</f>
        <v>自动</v>
      </c>
      <c r="I4084" s="6" t="str">
        <f>IF(F4084="","",IFERROR(VLOOKUP(F4084,税费设置!$A$15:$B$27,2,FALSE),"含税不明"))</f>
        <v/>
      </c>
      <c r="J4084" s="6" t="str">
        <f t="shared" si="442"/>
        <v/>
      </c>
      <c r="K4084" s="6" t="str">
        <f>IF(AND(税费设置!$B$5="是",G4084="个人支出",J4084="应税"),"是","否")</f>
        <v>否</v>
      </c>
      <c r="L4084" s="8">
        <f t="shared" si="443"/>
        <v>0</v>
      </c>
      <c r="M4084" s="8">
        <f t="shared" si="444"/>
        <v>0</v>
      </c>
      <c r="N4084" s="8">
        <f t="shared" si="445"/>
        <v>0</v>
      </c>
      <c r="O4084" s="8">
        <f t="shared" si="446"/>
        <v>0</v>
      </c>
      <c r="P4084" s="8">
        <f>IF(K4084&lt;&gt;"是",0,IF(税费设置!$B$6="是",E4084/(1+税费设置!$B$10),E4084))</f>
        <v>0</v>
      </c>
      <c r="Q4084" s="8">
        <f>IF(K4084&lt;&gt;"是",0,P4084*税费设置!$B$8)</f>
        <v>0</v>
      </c>
      <c r="R4084" s="8">
        <f>IF(K4084&lt;&gt;"是",0,P4084*税费设置!$B$9)</f>
        <v>0</v>
      </c>
      <c r="S4084" s="8">
        <f t="shared" si="447"/>
        <v>0</v>
      </c>
    </row>
    <row r="4085" spans="1:19" ht="13.9">
      <c r="A4085" s="6" t="str">
        <f>IF(总支出!A4085="","",总支出!A4085)</f>
        <v/>
      </c>
      <c r="B4085" s="7" t="str">
        <f>IF(总支出!B4085="","",总支出!B4085)</f>
        <v/>
      </c>
      <c r="C4085" s="6" t="str">
        <f t="shared" si="441"/>
        <v/>
      </c>
      <c r="D4085" s="6" t="str">
        <f>IF(总支出!C4085="","",总支出!C4085)</f>
        <v/>
      </c>
      <c r="E4085" s="8" t="str">
        <f>IF(总支出!D4085="","",总支出!D4085)</f>
        <v/>
      </c>
      <c r="F4085" s="6" t="str">
        <f>IF(总支出!E4085="","",总支出!E4085)</f>
        <v/>
      </c>
      <c r="G4085" s="6" t="str">
        <f>IF(总支出!H4085="","",总支出!H4085)</f>
        <v/>
      </c>
      <c r="H4085" s="6" t="str">
        <f>IF(总支出!I4085="","自动",总支出!I4085)</f>
        <v>自动</v>
      </c>
      <c r="I4085" s="6" t="str">
        <f>IF(F4085="","",IFERROR(VLOOKUP(F4085,税费设置!$A$15:$B$27,2,FALSE),"含税不明"))</f>
        <v/>
      </c>
      <c r="J4085" s="6" t="str">
        <f t="shared" si="442"/>
        <v/>
      </c>
      <c r="K4085" s="6" t="str">
        <f>IF(AND(税费设置!$B$5="是",G4085="个人支出",J4085="应税"),"是","否")</f>
        <v>否</v>
      </c>
      <c r="L4085" s="8">
        <f t="shared" si="443"/>
        <v>0</v>
      </c>
      <c r="M4085" s="8">
        <f t="shared" si="444"/>
        <v>0</v>
      </c>
      <c r="N4085" s="8">
        <f t="shared" si="445"/>
        <v>0</v>
      </c>
      <c r="O4085" s="8">
        <f t="shared" si="446"/>
        <v>0</v>
      </c>
      <c r="P4085" s="8">
        <f>IF(K4085&lt;&gt;"是",0,IF(税费设置!$B$6="是",E4085/(1+税费设置!$B$10),E4085))</f>
        <v>0</v>
      </c>
      <c r="Q4085" s="8">
        <f>IF(K4085&lt;&gt;"是",0,P4085*税费设置!$B$8)</f>
        <v>0</v>
      </c>
      <c r="R4085" s="8">
        <f>IF(K4085&lt;&gt;"是",0,P4085*税费设置!$B$9)</f>
        <v>0</v>
      </c>
      <c r="S4085" s="8">
        <f t="shared" si="447"/>
        <v>0</v>
      </c>
    </row>
    <row r="4086" spans="1:19" ht="13.9">
      <c r="A4086" s="6" t="str">
        <f>IF(总支出!A4086="","",总支出!A4086)</f>
        <v/>
      </c>
      <c r="B4086" s="7" t="str">
        <f>IF(总支出!B4086="","",总支出!B4086)</f>
        <v/>
      </c>
      <c r="C4086" s="6" t="str">
        <f t="shared" si="441"/>
        <v/>
      </c>
      <c r="D4086" s="6" t="str">
        <f>IF(总支出!C4086="","",总支出!C4086)</f>
        <v/>
      </c>
      <c r="E4086" s="8" t="str">
        <f>IF(总支出!D4086="","",总支出!D4086)</f>
        <v/>
      </c>
      <c r="F4086" s="6" t="str">
        <f>IF(总支出!E4086="","",总支出!E4086)</f>
        <v/>
      </c>
      <c r="G4086" s="6" t="str">
        <f>IF(总支出!H4086="","",总支出!H4086)</f>
        <v/>
      </c>
      <c r="H4086" s="6" t="str">
        <f>IF(总支出!I4086="","自动",总支出!I4086)</f>
        <v>自动</v>
      </c>
      <c r="I4086" s="6" t="str">
        <f>IF(F4086="","",IFERROR(VLOOKUP(F4086,税费设置!$A$15:$B$27,2,FALSE),"含税不明"))</f>
        <v/>
      </c>
      <c r="J4086" s="6" t="str">
        <f t="shared" si="442"/>
        <v/>
      </c>
      <c r="K4086" s="6" t="str">
        <f>IF(AND(税费设置!$B$5="是",G4086="个人支出",J4086="应税"),"是","否")</f>
        <v>否</v>
      </c>
      <c r="L4086" s="8">
        <f t="shared" si="443"/>
        <v>0</v>
      </c>
      <c r="M4086" s="8">
        <f t="shared" si="444"/>
        <v>0</v>
      </c>
      <c r="N4086" s="8">
        <f t="shared" si="445"/>
        <v>0</v>
      </c>
      <c r="O4086" s="8">
        <f t="shared" si="446"/>
        <v>0</v>
      </c>
      <c r="P4086" s="8">
        <f>IF(K4086&lt;&gt;"是",0,IF(税费设置!$B$6="是",E4086/(1+税费设置!$B$10),E4086))</f>
        <v>0</v>
      </c>
      <c r="Q4086" s="8">
        <f>IF(K4086&lt;&gt;"是",0,P4086*税费设置!$B$8)</f>
        <v>0</v>
      </c>
      <c r="R4086" s="8">
        <f>IF(K4086&lt;&gt;"是",0,P4086*税费设置!$B$9)</f>
        <v>0</v>
      </c>
      <c r="S4086" s="8">
        <f t="shared" si="447"/>
        <v>0</v>
      </c>
    </row>
    <row r="4087" spans="1:19" ht="13.9">
      <c r="A4087" s="6" t="str">
        <f>IF(总支出!A4087="","",总支出!A4087)</f>
        <v/>
      </c>
      <c r="B4087" s="7" t="str">
        <f>IF(总支出!B4087="","",总支出!B4087)</f>
        <v/>
      </c>
      <c r="C4087" s="6" t="str">
        <f t="shared" si="441"/>
        <v/>
      </c>
      <c r="D4087" s="6" t="str">
        <f>IF(总支出!C4087="","",总支出!C4087)</f>
        <v/>
      </c>
      <c r="E4087" s="8" t="str">
        <f>IF(总支出!D4087="","",总支出!D4087)</f>
        <v/>
      </c>
      <c r="F4087" s="6" t="str">
        <f>IF(总支出!E4087="","",总支出!E4087)</f>
        <v/>
      </c>
      <c r="G4087" s="6" t="str">
        <f>IF(总支出!H4087="","",总支出!H4087)</f>
        <v/>
      </c>
      <c r="H4087" s="6" t="str">
        <f>IF(总支出!I4087="","自动",总支出!I4087)</f>
        <v>自动</v>
      </c>
      <c r="I4087" s="6" t="str">
        <f>IF(F4087="","",IFERROR(VLOOKUP(F4087,税费设置!$A$15:$B$27,2,FALSE),"含税不明"))</f>
        <v/>
      </c>
      <c r="J4087" s="6" t="str">
        <f t="shared" si="442"/>
        <v/>
      </c>
      <c r="K4087" s="6" t="str">
        <f>IF(AND(税费设置!$B$5="是",G4087="个人支出",J4087="应税"),"是","否")</f>
        <v>否</v>
      </c>
      <c r="L4087" s="8">
        <f t="shared" si="443"/>
        <v>0</v>
      </c>
      <c r="M4087" s="8">
        <f t="shared" si="444"/>
        <v>0</v>
      </c>
      <c r="N4087" s="8">
        <f t="shared" si="445"/>
        <v>0</v>
      </c>
      <c r="O4087" s="8">
        <f t="shared" si="446"/>
        <v>0</v>
      </c>
      <c r="P4087" s="8">
        <f>IF(K4087&lt;&gt;"是",0,IF(税费设置!$B$6="是",E4087/(1+税费设置!$B$10),E4087))</f>
        <v>0</v>
      </c>
      <c r="Q4087" s="8">
        <f>IF(K4087&lt;&gt;"是",0,P4087*税费设置!$B$8)</f>
        <v>0</v>
      </c>
      <c r="R4087" s="8">
        <f>IF(K4087&lt;&gt;"是",0,P4087*税费设置!$B$9)</f>
        <v>0</v>
      </c>
      <c r="S4087" s="8">
        <f t="shared" si="447"/>
        <v>0</v>
      </c>
    </row>
    <row r="4088" spans="1:19" ht="13.9">
      <c r="A4088" s="6" t="str">
        <f>IF(总支出!A4088="","",总支出!A4088)</f>
        <v/>
      </c>
      <c r="B4088" s="7" t="str">
        <f>IF(总支出!B4088="","",总支出!B4088)</f>
        <v/>
      </c>
      <c r="C4088" s="6" t="str">
        <f t="shared" si="441"/>
        <v/>
      </c>
      <c r="D4088" s="6" t="str">
        <f>IF(总支出!C4088="","",总支出!C4088)</f>
        <v/>
      </c>
      <c r="E4088" s="8" t="str">
        <f>IF(总支出!D4088="","",总支出!D4088)</f>
        <v/>
      </c>
      <c r="F4088" s="6" t="str">
        <f>IF(总支出!E4088="","",总支出!E4088)</f>
        <v/>
      </c>
      <c r="G4088" s="6" t="str">
        <f>IF(总支出!H4088="","",总支出!H4088)</f>
        <v/>
      </c>
      <c r="H4088" s="6" t="str">
        <f>IF(总支出!I4088="","自动",总支出!I4088)</f>
        <v>自动</v>
      </c>
      <c r="I4088" s="6" t="str">
        <f>IF(F4088="","",IFERROR(VLOOKUP(F4088,税费设置!$A$15:$B$27,2,FALSE),"含税不明"))</f>
        <v/>
      </c>
      <c r="J4088" s="6" t="str">
        <f t="shared" si="442"/>
        <v/>
      </c>
      <c r="K4088" s="6" t="str">
        <f>IF(AND(税费设置!$B$5="是",G4088="个人支出",J4088="应税"),"是","否")</f>
        <v>否</v>
      </c>
      <c r="L4088" s="8">
        <f t="shared" si="443"/>
        <v>0</v>
      </c>
      <c r="M4088" s="8">
        <f t="shared" si="444"/>
        <v>0</v>
      </c>
      <c r="N4088" s="8">
        <f t="shared" si="445"/>
        <v>0</v>
      </c>
      <c r="O4088" s="8">
        <f t="shared" si="446"/>
        <v>0</v>
      </c>
      <c r="P4088" s="8">
        <f>IF(K4088&lt;&gt;"是",0,IF(税费设置!$B$6="是",E4088/(1+税费设置!$B$10),E4088))</f>
        <v>0</v>
      </c>
      <c r="Q4088" s="8">
        <f>IF(K4088&lt;&gt;"是",0,P4088*税费设置!$B$8)</f>
        <v>0</v>
      </c>
      <c r="R4088" s="8">
        <f>IF(K4088&lt;&gt;"是",0,P4088*税费设置!$B$9)</f>
        <v>0</v>
      </c>
      <c r="S4088" s="8">
        <f t="shared" si="447"/>
        <v>0</v>
      </c>
    </row>
    <row r="4089" spans="1:19" ht="13.9">
      <c r="A4089" s="6" t="str">
        <f>IF(总支出!A4089="","",总支出!A4089)</f>
        <v/>
      </c>
      <c r="B4089" s="7" t="str">
        <f>IF(总支出!B4089="","",总支出!B4089)</f>
        <v/>
      </c>
      <c r="C4089" s="6" t="str">
        <f t="shared" si="441"/>
        <v/>
      </c>
      <c r="D4089" s="6" t="str">
        <f>IF(总支出!C4089="","",总支出!C4089)</f>
        <v/>
      </c>
      <c r="E4089" s="8" t="str">
        <f>IF(总支出!D4089="","",总支出!D4089)</f>
        <v/>
      </c>
      <c r="F4089" s="6" t="str">
        <f>IF(总支出!E4089="","",总支出!E4089)</f>
        <v/>
      </c>
      <c r="G4089" s="6" t="str">
        <f>IF(总支出!H4089="","",总支出!H4089)</f>
        <v/>
      </c>
      <c r="H4089" s="6" t="str">
        <f>IF(总支出!I4089="","自动",总支出!I4089)</f>
        <v>自动</v>
      </c>
      <c r="I4089" s="6" t="str">
        <f>IF(F4089="","",IFERROR(VLOOKUP(F4089,税费设置!$A$15:$B$27,2,FALSE),"含税不明"))</f>
        <v/>
      </c>
      <c r="J4089" s="6" t="str">
        <f t="shared" si="442"/>
        <v/>
      </c>
      <c r="K4089" s="6" t="str">
        <f>IF(AND(税费设置!$B$5="是",G4089="个人支出",J4089="应税"),"是","否")</f>
        <v>否</v>
      </c>
      <c r="L4089" s="8">
        <f t="shared" si="443"/>
        <v>0</v>
      </c>
      <c r="M4089" s="8">
        <f t="shared" si="444"/>
        <v>0</v>
      </c>
      <c r="N4089" s="8">
        <f t="shared" si="445"/>
        <v>0</v>
      </c>
      <c r="O4089" s="8">
        <f t="shared" si="446"/>
        <v>0</v>
      </c>
      <c r="P4089" s="8">
        <f>IF(K4089&lt;&gt;"是",0,IF(税费设置!$B$6="是",E4089/(1+税费设置!$B$10),E4089))</f>
        <v>0</v>
      </c>
      <c r="Q4089" s="8">
        <f>IF(K4089&lt;&gt;"是",0,P4089*税费设置!$B$8)</f>
        <v>0</v>
      </c>
      <c r="R4089" s="8">
        <f>IF(K4089&lt;&gt;"是",0,P4089*税费设置!$B$9)</f>
        <v>0</v>
      </c>
      <c r="S4089" s="8">
        <f t="shared" si="447"/>
        <v>0</v>
      </c>
    </row>
    <row r="4090" spans="1:19" ht="13.9">
      <c r="A4090" s="6" t="str">
        <f>IF(总支出!A4090="","",总支出!A4090)</f>
        <v/>
      </c>
      <c r="B4090" s="7" t="str">
        <f>IF(总支出!B4090="","",总支出!B4090)</f>
        <v/>
      </c>
      <c r="C4090" s="6" t="str">
        <f t="shared" si="441"/>
        <v/>
      </c>
      <c r="D4090" s="6" t="str">
        <f>IF(总支出!C4090="","",总支出!C4090)</f>
        <v/>
      </c>
      <c r="E4090" s="8" t="str">
        <f>IF(总支出!D4090="","",总支出!D4090)</f>
        <v/>
      </c>
      <c r="F4090" s="6" t="str">
        <f>IF(总支出!E4090="","",总支出!E4090)</f>
        <v/>
      </c>
      <c r="G4090" s="6" t="str">
        <f>IF(总支出!H4090="","",总支出!H4090)</f>
        <v/>
      </c>
      <c r="H4090" s="6" t="str">
        <f>IF(总支出!I4090="","自动",总支出!I4090)</f>
        <v>自动</v>
      </c>
      <c r="I4090" s="6" t="str">
        <f>IF(F4090="","",IFERROR(VLOOKUP(F4090,税费设置!$A$15:$B$27,2,FALSE),"含税不明"))</f>
        <v/>
      </c>
      <c r="J4090" s="6" t="str">
        <f t="shared" si="442"/>
        <v/>
      </c>
      <c r="K4090" s="6" t="str">
        <f>IF(AND(税费设置!$B$5="是",G4090="个人支出",J4090="应税"),"是","否")</f>
        <v>否</v>
      </c>
      <c r="L4090" s="8">
        <f t="shared" si="443"/>
        <v>0</v>
      </c>
      <c r="M4090" s="8">
        <f t="shared" si="444"/>
        <v>0</v>
      </c>
      <c r="N4090" s="8">
        <f t="shared" si="445"/>
        <v>0</v>
      </c>
      <c r="O4090" s="8">
        <f t="shared" si="446"/>
        <v>0</v>
      </c>
      <c r="P4090" s="8">
        <f>IF(K4090&lt;&gt;"是",0,IF(税费设置!$B$6="是",E4090/(1+税费设置!$B$10),E4090))</f>
        <v>0</v>
      </c>
      <c r="Q4090" s="8">
        <f>IF(K4090&lt;&gt;"是",0,P4090*税费设置!$B$8)</f>
        <v>0</v>
      </c>
      <c r="R4090" s="8">
        <f>IF(K4090&lt;&gt;"是",0,P4090*税费设置!$B$9)</f>
        <v>0</v>
      </c>
      <c r="S4090" s="8">
        <f t="shared" si="447"/>
        <v>0</v>
      </c>
    </row>
    <row r="4091" spans="1:19" ht="13.9">
      <c r="A4091" s="6" t="str">
        <f>IF(总支出!A4091="","",总支出!A4091)</f>
        <v/>
      </c>
      <c r="B4091" s="7" t="str">
        <f>IF(总支出!B4091="","",总支出!B4091)</f>
        <v/>
      </c>
      <c r="C4091" s="6" t="str">
        <f t="shared" si="441"/>
        <v/>
      </c>
      <c r="D4091" s="6" t="str">
        <f>IF(总支出!C4091="","",总支出!C4091)</f>
        <v/>
      </c>
      <c r="E4091" s="8" t="str">
        <f>IF(总支出!D4091="","",总支出!D4091)</f>
        <v/>
      </c>
      <c r="F4091" s="6" t="str">
        <f>IF(总支出!E4091="","",总支出!E4091)</f>
        <v/>
      </c>
      <c r="G4091" s="6" t="str">
        <f>IF(总支出!H4091="","",总支出!H4091)</f>
        <v/>
      </c>
      <c r="H4091" s="6" t="str">
        <f>IF(总支出!I4091="","自动",总支出!I4091)</f>
        <v>自动</v>
      </c>
      <c r="I4091" s="6" t="str">
        <f>IF(F4091="","",IFERROR(VLOOKUP(F4091,税费设置!$A$15:$B$27,2,FALSE),"含税不明"))</f>
        <v/>
      </c>
      <c r="J4091" s="6" t="str">
        <f t="shared" si="442"/>
        <v/>
      </c>
      <c r="K4091" s="6" t="str">
        <f>IF(AND(税费设置!$B$5="是",G4091="个人支出",J4091="应税"),"是","否")</f>
        <v>否</v>
      </c>
      <c r="L4091" s="8">
        <f t="shared" si="443"/>
        <v>0</v>
      </c>
      <c r="M4091" s="8">
        <f t="shared" si="444"/>
        <v>0</v>
      </c>
      <c r="N4091" s="8">
        <f t="shared" si="445"/>
        <v>0</v>
      </c>
      <c r="O4091" s="8">
        <f t="shared" si="446"/>
        <v>0</v>
      </c>
      <c r="P4091" s="8">
        <f>IF(K4091&lt;&gt;"是",0,IF(税费设置!$B$6="是",E4091/(1+税费设置!$B$10),E4091))</f>
        <v>0</v>
      </c>
      <c r="Q4091" s="8">
        <f>IF(K4091&lt;&gt;"是",0,P4091*税费设置!$B$8)</f>
        <v>0</v>
      </c>
      <c r="R4091" s="8">
        <f>IF(K4091&lt;&gt;"是",0,P4091*税费设置!$B$9)</f>
        <v>0</v>
      </c>
      <c r="S4091" s="8">
        <f t="shared" si="447"/>
        <v>0</v>
      </c>
    </row>
    <row r="4092" spans="1:19" ht="13.9">
      <c r="A4092" s="6" t="str">
        <f>IF(总支出!A4092="","",总支出!A4092)</f>
        <v/>
      </c>
      <c r="B4092" s="7" t="str">
        <f>IF(总支出!B4092="","",总支出!B4092)</f>
        <v/>
      </c>
      <c r="C4092" s="6" t="str">
        <f t="shared" si="441"/>
        <v/>
      </c>
      <c r="D4092" s="6" t="str">
        <f>IF(总支出!C4092="","",总支出!C4092)</f>
        <v/>
      </c>
      <c r="E4092" s="8" t="str">
        <f>IF(总支出!D4092="","",总支出!D4092)</f>
        <v/>
      </c>
      <c r="F4092" s="6" t="str">
        <f>IF(总支出!E4092="","",总支出!E4092)</f>
        <v/>
      </c>
      <c r="G4092" s="6" t="str">
        <f>IF(总支出!H4092="","",总支出!H4092)</f>
        <v/>
      </c>
      <c r="H4092" s="6" t="str">
        <f>IF(总支出!I4092="","自动",总支出!I4092)</f>
        <v>自动</v>
      </c>
      <c r="I4092" s="6" t="str">
        <f>IF(F4092="","",IFERROR(VLOOKUP(F4092,税费设置!$A$15:$B$27,2,FALSE),"含税不明"))</f>
        <v/>
      </c>
      <c r="J4092" s="6" t="str">
        <f t="shared" si="442"/>
        <v/>
      </c>
      <c r="K4092" s="6" t="str">
        <f>IF(AND(税费设置!$B$5="是",G4092="个人支出",J4092="应税"),"是","否")</f>
        <v>否</v>
      </c>
      <c r="L4092" s="8">
        <f t="shared" si="443"/>
        <v>0</v>
      </c>
      <c r="M4092" s="8">
        <f t="shared" si="444"/>
        <v>0</v>
      </c>
      <c r="N4092" s="8">
        <f t="shared" si="445"/>
        <v>0</v>
      </c>
      <c r="O4092" s="8">
        <f t="shared" si="446"/>
        <v>0</v>
      </c>
      <c r="P4092" s="8">
        <f>IF(K4092&lt;&gt;"是",0,IF(税费设置!$B$6="是",E4092/(1+税费设置!$B$10),E4092))</f>
        <v>0</v>
      </c>
      <c r="Q4092" s="8">
        <f>IF(K4092&lt;&gt;"是",0,P4092*税费设置!$B$8)</f>
        <v>0</v>
      </c>
      <c r="R4092" s="8">
        <f>IF(K4092&lt;&gt;"是",0,P4092*税费设置!$B$9)</f>
        <v>0</v>
      </c>
      <c r="S4092" s="8">
        <f t="shared" si="447"/>
        <v>0</v>
      </c>
    </row>
    <row r="4093" spans="1:19" ht="13.9">
      <c r="A4093" s="6" t="str">
        <f>IF(总支出!A4093="","",总支出!A4093)</f>
        <v/>
      </c>
      <c r="B4093" s="7" t="str">
        <f>IF(总支出!B4093="","",总支出!B4093)</f>
        <v/>
      </c>
      <c r="C4093" s="6" t="str">
        <f t="shared" si="441"/>
        <v/>
      </c>
      <c r="D4093" s="6" t="str">
        <f>IF(总支出!C4093="","",总支出!C4093)</f>
        <v/>
      </c>
      <c r="E4093" s="8" t="str">
        <f>IF(总支出!D4093="","",总支出!D4093)</f>
        <v/>
      </c>
      <c r="F4093" s="6" t="str">
        <f>IF(总支出!E4093="","",总支出!E4093)</f>
        <v/>
      </c>
      <c r="G4093" s="6" t="str">
        <f>IF(总支出!H4093="","",总支出!H4093)</f>
        <v/>
      </c>
      <c r="H4093" s="6" t="str">
        <f>IF(总支出!I4093="","自动",总支出!I4093)</f>
        <v>自动</v>
      </c>
      <c r="I4093" s="6" t="str">
        <f>IF(F4093="","",IFERROR(VLOOKUP(F4093,税费设置!$A$15:$B$27,2,FALSE),"含税不明"))</f>
        <v/>
      </c>
      <c r="J4093" s="6" t="str">
        <f t="shared" si="442"/>
        <v/>
      </c>
      <c r="K4093" s="6" t="str">
        <f>IF(AND(税费设置!$B$5="是",G4093="个人支出",J4093="应税"),"是","否")</f>
        <v>否</v>
      </c>
      <c r="L4093" s="8">
        <f t="shared" si="443"/>
        <v>0</v>
      </c>
      <c r="M4093" s="8">
        <f t="shared" si="444"/>
        <v>0</v>
      </c>
      <c r="N4093" s="8">
        <f t="shared" si="445"/>
        <v>0</v>
      </c>
      <c r="O4093" s="8">
        <f t="shared" si="446"/>
        <v>0</v>
      </c>
      <c r="P4093" s="8">
        <f>IF(K4093&lt;&gt;"是",0,IF(税费设置!$B$6="是",E4093/(1+税费设置!$B$10),E4093))</f>
        <v>0</v>
      </c>
      <c r="Q4093" s="8">
        <f>IF(K4093&lt;&gt;"是",0,P4093*税费设置!$B$8)</f>
        <v>0</v>
      </c>
      <c r="R4093" s="8">
        <f>IF(K4093&lt;&gt;"是",0,P4093*税费设置!$B$9)</f>
        <v>0</v>
      </c>
      <c r="S4093" s="8">
        <f t="shared" si="447"/>
        <v>0</v>
      </c>
    </row>
    <row r="4094" spans="1:19" ht="13.9">
      <c r="A4094" s="6" t="str">
        <f>IF(总支出!A4094="","",总支出!A4094)</f>
        <v/>
      </c>
      <c r="B4094" s="7" t="str">
        <f>IF(总支出!B4094="","",总支出!B4094)</f>
        <v/>
      </c>
      <c r="C4094" s="6" t="str">
        <f t="shared" si="441"/>
        <v/>
      </c>
      <c r="D4094" s="6" t="str">
        <f>IF(总支出!C4094="","",总支出!C4094)</f>
        <v/>
      </c>
      <c r="E4094" s="8" t="str">
        <f>IF(总支出!D4094="","",总支出!D4094)</f>
        <v/>
      </c>
      <c r="F4094" s="6" t="str">
        <f>IF(总支出!E4094="","",总支出!E4094)</f>
        <v/>
      </c>
      <c r="G4094" s="6" t="str">
        <f>IF(总支出!H4094="","",总支出!H4094)</f>
        <v/>
      </c>
      <c r="H4094" s="6" t="str">
        <f>IF(总支出!I4094="","自动",总支出!I4094)</f>
        <v>自动</v>
      </c>
      <c r="I4094" s="6" t="str">
        <f>IF(F4094="","",IFERROR(VLOOKUP(F4094,税费设置!$A$15:$B$27,2,FALSE),"含税不明"))</f>
        <v/>
      </c>
      <c r="J4094" s="6" t="str">
        <f t="shared" si="442"/>
        <v/>
      </c>
      <c r="K4094" s="6" t="str">
        <f>IF(AND(税费设置!$B$5="是",G4094="个人支出",J4094="应税"),"是","否")</f>
        <v>否</v>
      </c>
      <c r="L4094" s="8">
        <f t="shared" si="443"/>
        <v>0</v>
      </c>
      <c r="M4094" s="8">
        <f t="shared" si="444"/>
        <v>0</v>
      </c>
      <c r="N4094" s="8">
        <f t="shared" si="445"/>
        <v>0</v>
      </c>
      <c r="O4094" s="8">
        <f t="shared" si="446"/>
        <v>0</v>
      </c>
      <c r="P4094" s="8">
        <f>IF(K4094&lt;&gt;"是",0,IF(税费设置!$B$6="是",E4094/(1+税费设置!$B$10),E4094))</f>
        <v>0</v>
      </c>
      <c r="Q4094" s="8">
        <f>IF(K4094&lt;&gt;"是",0,P4094*税费设置!$B$8)</f>
        <v>0</v>
      </c>
      <c r="R4094" s="8">
        <f>IF(K4094&lt;&gt;"是",0,P4094*税费设置!$B$9)</f>
        <v>0</v>
      </c>
      <c r="S4094" s="8">
        <f t="shared" si="447"/>
        <v>0</v>
      </c>
    </row>
    <row r="4095" spans="1:19" ht="13.9">
      <c r="A4095" s="6" t="str">
        <f>IF(总支出!A4095="","",总支出!A4095)</f>
        <v/>
      </c>
      <c r="B4095" s="7" t="str">
        <f>IF(总支出!B4095="","",总支出!B4095)</f>
        <v/>
      </c>
      <c r="C4095" s="6" t="str">
        <f t="shared" si="441"/>
        <v/>
      </c>
      <c r="D4095" s="6" t="str">
        <f>IF(总支出!C4095="","",总支出!C4095)</f>
        <v/>
      </c>
      <c r="E4095" s="8" t="str">
        <f>IF(总支出!D4095="","",总支出!D4095)</f>
        <v/>
      </c>
      <c r="F4095" s="6" t="str">
        <f>IF(总支出!E4095="","",总支出!E4095)</f>
        <v/>
      </c>
      <c r="G4095" s="6" t="str">
        <f>IF(总支出!H4095="","",总支出!H4095)</f>
        <v/>
      </c>
      <c r="H4095" s="6" t="str">
        <f>IF(总支出!I4095="","自动",总支出!I4095)</f>
        <v>自动</v>
      </c>
      <c r="I4095" s="6" t="str">
        <f>IF(F4095="","",IFERROR(VLOOKUP(F4095,税费设置!$A$15:$B$27,2,FALSE),"含税不明"))</f>
        <v/>
      </c>
      <c r="J4095" s="6" t="str">
        <f t="shared" si="442"/>
        <v/>
      </c>
      <c r="K4095" s="6" t="str">
        <f>IF(AND(税费设置!$B$5="是",G4095="个人支出",J4095="应税"),"是","否")</f>
        <v>否</v>
      </c>
      <c r="L4095" s="8">
        <f t="shared" si="443"/>
        <v>0</v>
      </c>
      <c r="M4095" s="8">
        <f t="shared" si="444"/>
        <v>0</v>
      </c>
      <c r="N4095" s="8">
        <f t="shared" si="445"/>
        <v>0</v>
      </c>
      <c r="O4095" s="8">
        <f t="shared" si="446"/>
        <v>0</v>
      </c>
      <c r="P4095" s="8">
        <f>IF(K4095&lt;&gt;"是",0,IF(税费设置!$B$6="是",E4095/(1+税费设置!$B$10),E4095))</f>
        <v>0</v>
      </c>
      <c r="Q4095" s="8">
        <f>IF(K4095&lt;&gt;"是",0,P4095*税费设置!$B$8)</f>
        <v>0</v>
      </c>
      <c r="R4095" s="8">
        <f>IF(K4095&lt;&gt;"是",0,P4095*税费设置!$B$9)</f>
        <v>0</v>
      </c>
      <c r="S4095" s="8">
        <f t="shared" si="447"/>
        <v>0</v>
      </c>
    </row>
    <row r="4096" spans="1:19" ht="13.9">
      <c r="A4096" s="6" t="str">
        <f>IF(总支出!A4096="","",总支出!A4096)</f>
        <v/>
      </c>
      <c r="B4096" s="7" t="str">
        <f>IF(总支出!B4096="","",总支出!B4096)</f>
        <v/>
      </c>
      <c r="C4096" s="6" t="str">
        <f t="shared" si="441"/>
        <v/>
      </c>
      <c r="D4096" s="6" t="str">
        <f>IF(总支出!C4096="","",总支出!C4096)</f>
        <v/>
      </c>
      <c r="E4096" s="8" t="str">
        <f>IF(总支出!D4096="","",总支出!D4096)</f>
        <v/>
      </c>
      <c r="F4096" s="6" t="str">
        <f>IF(总支出!E4096="","",总支出!E4096)</f>
        <v/>
      </c>
      <c r="G4096" s="6" t="str">
        <f>IF(总支出!H4096="","",总支出!H4096)</f>
        <v/>
      </c>
      <c r="H4096" s="6" t="str">
        <f>IF(总支出!I4096="","自动",总支出!I4096)</f>
        <v>自动</v>
      </c>
      <c r="I4096" s="6" t="str">
        <f>IF(F4096="","",IFERROR(VLOOKUP(F4096,税费设置!$A$15:$B$27,2,FALSE),"含税不明"))</f>
        <v/>
      </c>
      <c r="J4096" s="6" t="str">
        <f t="shared" si="442"/>
        <v/>
      </c>
      <c r="K4096" s="6" t="str">
        <f>IF(AND(税费设置!$B$5="是",G4096="个人支出",J4096="应税"),"是","否")</f>
        <v>否</v>
      </c>
      <c r="L4096" s="8">
        <f t="shared" si="443"/>
        <v>0</v>
      </c>
      <c r="M4096" s="8">
        <f t="shared" si="444"/>
        <v>0</v>
      </c>
      <c r="N4096" s="8">
        <f t="shared" si="445"/>
        <v>0</v>
      </c>
      <c r="O4096" s="8">
        <f t="shared" si="446"/>
        <v>0</v>
      </c>
      <c r="P4096" s="8">
        <f>IF(K4096&lt;&gt;"是",0,IF(税费设置!$B$6="是",E4096/(1+税费设置!$B$10),E4096))</f>
        <v>0</v>
      </c>
      <c r="Q4096" s="8">
        <f>IF(K4096&lt;&gt;"是",0,P4096*税费设置!$B$8)</f>
        <v>0</v>
      </c>
      <c r="R4096" s="8">
        <f>IF(K4096&lt;&gt;"是",0,P4096*税费设置!$B$9)</f>
        <v>0</v>
      </c>
      <c r="S4096" s="8">
        <f t="shared" si="447"/>
        <v>0</v>
      </c>
    </row>
    <row r="4097" spans="1:19" ht="13.9">
      <c r="A4097" s="6" t="str">
        <f>IF(总支出!A4097="","",总支出!A4097)</f>
        <v/>
      </c>
      <c r="B4097" s="7" t="str">
        <f>IF(总支出!B4097="","",总支出!B4097)</f>
        <v/>
      </c>
      <c r="C4097" s="6" t="str">
        <f t="shared" si="441"/>
        <v/>
      </c>
      <c r="D4097" s="6" t="str">
        <f>IF(总支出!C4097="","",总支出!C4097)</f>
        <v/>
      </c>
      <c r="E4097" s="8" t="str">
        <f>IF(总支出!D4097="","",总支出!D4097)</f>
        <v/>
      </c>
      <c r="F4097" s="6" t="str">
        <f>IF(总支出!E4097="","",总支出!E4097)</f>
        <v/>
      </c>
      <c r="G4097" s="6" t="str">
        <f>IF(总支出!H4097="","",总支出!H4097)</f>
        <v/>
      </c>
      <c r="H4097" s="6" t="str">
        <f>IF(总支出!I4097="","自动",总支出!I4097)</f>
        <v>自动</v>
      </c>
      <c r="I4097" s="6" t="str">
        <f>IF(F4097="","",IFERROR(VLOOKUP(F4097,税费设置!$A$15:$B$27,2,FALSE),"含税不明"))</f>
        <v/>
      </c>
      <c r="J4097" s="6" t="str">
        <f t="shared" si="442"/>
        <v/>
      </c>
      <c r="K4097" s="6" t="str">
        <f>IF(AND(税费设置!$B$5="是",G4097="个人支出",J4097="应税"),"是","否")</f>
        <v>否</v>
      </c>
      <c r="L4097" s="8">
        <f t="shared" si="443"/>
        <v>0</v>
      </c>
      <c r="M4097" s="8">
        <f t="shared" si="444"/>
        <v>0</v>
      </c>
      <c r="N4097" s="8">
        <f t="shared" si="445"/>
        <v>0</v>
      </c>
      <c r="O4097" s="8">
        <f t="shared" si="446"/>
        <v>0</v>
      </c>
      <c r="P4097" s="8">
        <f>IF(K4097&lt;&gt;"是",0,IF(税费设置!$B$6="是",E4097/(1+税费设置!$B$10),E4097))</f>
        <v>0</v>
      </c>
      <c r="Q4097" s="8">
        <f>IF(K4097&lt;&gt;"是",0,P4097*税费设置!$B$8)</f>
        <v>0</v>
      </c>
      <c r="R4097" s="8">
        <f>IF(K4097&lt;&gt;"是",0,P4097*税费设置!$B$9)</f>
        <v>0</v>
      </c>
      <c r="S4097" s="8">
        <f t="shared" si="447"/>
        <v>0</v>
      </c>
    </row>
    <row r="4098" spans="1:19" ht="13.9">
      <c r="A4098" s="6" t="str">
        <f>IF(总支出!A4098="","",总支出!A4098)</f>
        <v/>
      </c>
      <c r="B4098" s="7" t="str">
        <f>IF(总支出!B4098="","",总支出!B4098)</f>
        <v/>
      </c>
      <c r="C4098" s="6" t="str">
        <f t="shared" si="441"/>
        <v/>
      </c>
      <c r="D4098" s="6" t="str">
        <f>IF(总支出!C4098="","",总支出!C4098)</f>
        <v/>
      </c>
      <c r="E4098" s="8" t="str">
        <f>IF(总支出!D4098="","",总支出!D4098)</f>
        <v/>
      </c>
      <c r="F4098" s="6" t="str">
        <f>IF(总支出!E4098="","",总支出!E4098)</f>
        <v/>
      </c>
      <c r="G4098" s="6" t="str">
        <f>IF(总支出!H4098="","",总支出!H4098)</f>
        <v/>
      </c>
      <c r="H4098" s="6" t="str">
        <f>IF(总支出!I4098="","自动",总支出!I4098)</f>
        <v>自动</v>
      </c>
      <c r="I4098" s="6" t="str">
        <f>IF(F4098="","",IFERROR(VLOOKUP(F4098,税费设置!$A$15:$B$27,2,FALSE),"含税不明"))</f>
        <v/>
      </c>
      <c r="J4098" s="6" t="str">
        <f t="shared" si="442"/>
        <v/>
      </c>
      <c r="K4098" s="6" t="str">
        <f>IF(AND(税费设置!$B$5="是",G4098="个人支出",J4098="应税"),"是","否")</f>
        <v>否</v>
      </c>
      <c r="L4098" s="8">
        <f t="shared" si="443"/>
        <v>0</v>
      </c>
      <c r="M4098" s="8">
        <f t="shared" si="444"/>
        <v>0</v>
      </c>
      <c r="N4098" s="8">
        <f t="shared" si="445"/>
        <v>0</v>
      </c>
      <c r="O4098" s="8">
        <f t="shared" si="446"/>
        <v>0</v>
      </c>
      <c r="P4098" s="8">
        <f>IF(K4098&lt;&gt;"是",0,IF(税费设置!$B$6="是",E4098/(1+税费设置!$B$10),E4098))</f>
        <v>0</v>
      </c>
      <c r="Q4098" s="8">
        <f>IF(K4098&lt;&gt;"是",0,P4098*税费设置!$B$8)</f>
        <v>0</v>
      </c>
      <c r="R4098" s="8">
        <f>IF(K4098&lt;&gt;"是",0,P4098*税费设置!$B$9)</f>
        <v>0</v>
      </c>
      <c r="S4098" s="8">
        <f t="shared" si="447"/>
        <v>0</v>
      </c>
    </row>
    <row r="4099" spans="1:19" ht="13.9">
      <c r="A4099" s="6" t="str">
        <f>IF(总支出!A4099="","",总支出!A4099)</f>
        <v/>
      </c>
      <c r="B4099" s="7" t="str">
        <f>IF(总支出!B4099="","",总支出!B4099)</f>
        <v/>
      </c>
      <c r="C4099" s="6" t="str">
        <f t="shared" si="441"/>
        <v/>
      </c>
      <c r="D4099" s="6" t="str">
        <f>IF(总支出!C4099="","",总支出!C4099)</f>
        <v/>
      </c>
      <c r="E4099" s="8" t="str">
        <f>IF(总支出!D4099="","",总支出!D4099)</f>
        <v/>
      </c>
      <c r="F4099" s="6" t="str">
        <f>IF(总支出!E4099="","",总支出!E4099)</f>
        <v/>
      </c>
      <c r="G4099" s="6" t="str">
        <f>IF(总支出!H4099="","",总支出!H4099)</f>
        <v/>
      </c>
      <c r="H4099" s="6" t="str">
        <f>IF(总支出!I4099="","自动",总支出!I4099)</f>
        <v>自动</v>
      </c>
      <c r="I4099" s="6" t="str">
        <f>IF(F4099="","",IFERROR(VLOOKUP(F4099,税费设置!$A$15:$B$27,2,FALSE),"含税不明"))</f>
        <v/>
      </c>
      <c r="J4099" s="6" t="str">
        <f t="shared" si="442"/>
        <v/>
      </c>
      <c r="K4099" s="6" t="str">
        <f>IF(AND(税费设置!$B$5="是",G4099="个人支出",J4099="应税"),"是","否")</f>
        <v>否</v>
      </c>
      <c r="L4099" s="8">
        <f t="shared" si="443"/>
        <v>0</v>
      </c>
      <c r="M4099" s="8">
        <f t="shared" si="444"/>
        <v>0</v>
      </c>
      <c r="N4099" s="8">
        <f t="shared" si="445"/>
        <v>0</v>
      </c>
      <c r="O4099" s="8">
        <f t="shared" si="446"/>
        <v>0</v>
      </c>
      <c r="P4099" s="8">
        <f>IF(K4099&lt;&gt;"是",0,IF(税费设置!$B$6="是",E4099/(1+税费设置!$B$10),E4099))</f>
        <v>0</v>
      </c>
      <c r="Q4099" s="8">
        <f>IF(K4099&lt;&gt;"是",0,P4099*税费设置!$B$8)</f>
        <v>0</v>
      </c>
      <c r="R4099" s="8">
        <f>IF(K4099&lt;&gt;"是",0,P4099*税费设置!$B$9)</f>
        <v>0</v>
      </c>
      <c r="S4099" s="8">
        <f t="shared" si="447"/>
        <v>0</v>
      </c>
    </row>
    <row r="4100" spans="1:19" ht="13.9">
      <c r="A4100" s="6" t="str">
        <f>IF(总支出!A4100="","",总支出!A4100)</f>
        <v/>
      </c>
      <c r="B4100" s="7" t="str">
        <f>IF(总支出!B4100="","",总支出!B4100)</f>
        <v/>
      </c>
      <c r="C4100" s="6" t="str">
        <f t="shared" ref="C4100:C4163" si="448">IF(B4100="","",TEXT(B4100,"yyyy-mm"))</f>
        <v/>
      </c>
      <c r="D4100" s="6" t="str">
        <f>IF(总支出!C4100="","",总支出!C4100)</f>
        <v/>
      </c>
      <c r="E4100" s="8" t="str">
        <f>IF(总支出!D4100="","",总支出!D4100)</f>
        <v/>
      </c>
      <c r="F4100" s="6" t="str">
        <f>IF(总支出!E4100="","",总支出!E4100)</f>
        <v/>
      </c>
      <c r="G4100" s="6" t="str">
        <f>IF(总支出!H4100="","",总支出!H4100)</f>
        <v/>
      </c>
      <c r="H4100" s="6" t="str">
        <f>IF(总支出!I4100="","自动",总支出!I4100)</f>
        <v>自动</v>
      </c>
      <c r="I4100" s="6" t="str">
        <f>IF(F4100="","",IFERROR(VLOOKUP(F4100,税费设置!$A$15:$B$27,2,FALSE),"含税不明"))</f>
        <v/>
      </c>
      <c r="J4100" s="6" t="str">
        <f t="shared" ref="J4100:J4163" si="449">IF(D4100="","",IF(H4100="自动",I4100,H4100))</f>
        <v/>
      </c>
      <c r="K4100" s="6" t="str">
        <f>IF(AND(税费设置!$B$5="是",G4100="个人支出",J4100="应税"),"是","否")</f>
        <v>否</v>
      </c>
      <c r="L4100" s="8">
        <f t="shared" ref="L4100:L4163" si="450">IF(K4100="是",E4100,0)</f>
        <v>0</v>
      </c>
      <c r="M4100" s="8">
        <f t="shared" ref="M4100:M4163" si="451">IF(AND(G4100="个人支出",J4100="零税率"),E4100,0)</f>
        <v>0</v>
      </c>
      <c r="N4100" s="8">
        <f t="shared" ref="N4100:N4163" si="452">IF(AND(G4100="个人支出",J4100="免税"),E4100,0)</f>
        <v>0</v>
      </c>
      <c r="O4100" s="8">
        <f t="shared" ref="O4100:O4163" si="453">IF(AND(G4100="个人支出",OR(J4100="含税不明",J4100="不适用")),E4100,0)</f>
        <v>0</v>
      </c>
      <c r="P4100" s="8">
        <f>IF(K4100&lt;&gt;"是",0,IF(税费设置!$B$6="是",E4100/(1+税费设置!$B$10),E4100))</f>
        <v>0</v>
      </c>
      <c r="Q4100" s="8">
        <f>IF(K4100&lt;&gt;"是",0,P4100*税费设置!$B$8)</f>
        <v>0</v>
      </c>
      <c r="R4100" s="8">
        <f>IF(K4100&lt;&gt;"是",0,P4100*税费设置!$B$9)</f>
        <v>0</v>
      </c>
      <c r="S4100" s="8">
        <f t="shared" ref="S4100:S4163" si="454">Q4100+R4100</f>
        <v>0</v>
      </c>
    </row>
    <row r="4101" spans="1:19" ht="13.9">
      <c r="A4101" s="6" t="str">
        <f>IF(总支出!A4101="","",总支出!A4101)</f>
        <v/>
      </c>
      <c r="B4101" s="7" t="str">
        <f>IF(总支出!B4101="","",总支出!B4101)</f>
        <v/>
      </c>
      <c r="C4101" s="6" t="str">
        <f t="shared" si="448"/>
        <v/>
      </c>
      <c r="D4101" s="6" t="str">
        <f>IF(总支出!C4101="","",总支出!C4101)</f>
        <v/>
      </c>
      <c r="E4101" s="8" t="str">
        <f>IF(总支出!D4101="","",总支出!D4101)</f>
        <v/>
      </c>
      <c r="F4101" s="6" t="str">
        <f>IF(总支出!E4101="","",总支出!E4101)</f>
        <v/>
      </c>
      <c r="G4101" s="6" t="str">
        <f>IF(总支出!H4101="","",总支出!H4101)</f>
        <v/>
      </c>
      <c r="H4101" s="6" t="str">
        <f>IF(总支出!I4101="","自动",总支出!I4101)</f>
        <v>自动</v>
      </c>
      <c r="I4101" s="6" t="str">
        <f>IF(F4101="","",IFERROR(VLOOKUP(F4101,税费设置!$A$15:$B$27,2,FALSE),"含税不明"))</f>
        <v/>
      </c>
      <c r="J4101" s="6" t="str">
        <f t="shared" si="449"/>
        <v/>
      </c>
      <c r="K4101" s="6" t="str">
        <f>IF(AND(税费设置!$B$5="是",G4101="个人支出",J4101="应税"),"是","否")</f>
        <v>否</v>
      </c>
      <c r="L4101" s="8">
        <f t="shared" si="450"/>
        <v>0</v>
      </c>
      <c r="M4101" s="8">
        <f t="shared" si="451"/>
        <v>0</v>
      </c>
      <c r="N4101" s="8">
        <f t="shared" si="452"/>
        <v>0</v>
      </c>
      <c r="O4101" s="8">
        <f t="shared" si="453"/>
        <v>0</v>
      </c>
      <c r="P4101" s="8">
        <f>IF(K4101&lt;&gt;"是",0,IF(税费设置!$B$6="是",E4101/(1+税费设置!$B$10),E4101))</f>
        <v>0</v>
      </c>
      <c r="Q4101" s="8">
        <f>IF(K4101&lt;&gt;"是",0,P4101*税费设置!$B$8)</f>
        <v>0</v>
      </c>
      <c r="R4101" s="8">
        <f>IF(K4101&lt;&gt;"是",0,P4101*税费设置!$B$9)</f>
        <v>0</v>
      </c>
      <c r="S4101" s="8">
        <f t="shared" si="454"/>
        <v>0</v>
      </c>
    </row>
    <row r="4102" spans="1:19" ht="13.9">
      <c r="A4102" s="6" t="str">
        <f>IF(总支出!A4102="","",总支出!A4102)</f>
        <v/>
      </c>
      <c r="B4102" s="7" t="str">
        <f>IF(总支出!B4102="","",总支出!B4102)</f>
        <v/>
      </c>
      <c r="C4102" s="6" t="str">
        <f t="shared" si="448"/>
        <v/>
      </c>
      <c r="D4102" s="6" t="str">
        <f>IF(总支出!C4102="","",总支出!C4102)</f>
        <v/>
      </c>
      <c r="E4102" s="8" t="str">
        <f>IF(总支出!D4102="","",总支出!D4102)</f>
        <v/>
      </c>
      <c r="F4102" s="6" t="str">
        <f>IF(总支出!E4102="","",总支出!E4102)</f>
        <v/>
      </c>
      <c r="G4102" s="6" t="str">
        <f>IF(总支出!H4102="","",总支出!H4102)</f>
        <v/>
      </c>
      <c r="H4102" s="6" t="str">
        <f>IF(总支出!I4102="","自动",总支出!I4102)</f>
        <v>自动</v>
      </c>
      <c r="I4102" s="6" t="str">
        <f>IF(F4102="","",IFERROR(VLOOKUP(F4102,税费设置!$A$15:$B$27,2,FALSE),"含税不明"))</f>
        <v/>
      </c>
      <c r="J4102" s="6" t="str">
        <f t="shared" si="449"/>
        <v/>
      </c>
      <c r="K4102" s="6" t="str">
        <f>IF(AND(税费设置!$B$5="是",G4102="个人支出",J4102="应税"),"是","否")</f>
        <v>否</v>
      </c>
      <c r="L4102" s="8">
        <f t="shared" si="450"/>
        <v>0</v>
      </c>
      <c r="M4102" s="8">
        <f t="shared" si="451"/>
        <v>0</v>
      </c>
      <c r="N4102" s="8">
        <f t="shared" si="452"/>
        <v>0</v>
      </c>
      <c r="O4102" s="8">
        <f t="shared" si="453"/>
        <v>0</v>
      </c>
      <c r="P4102" s="8">
        <f>IF(K4102&lt;&gt;"是",0,IF(税费设置!$B$6="是",E4102/(1+税费设置!$B$10),E4102))</f>
        <v>0</v>
      </c>
      <c r="Q4102" s="8">
        <f>IF(K4102&lt;&gt;"是",0,P4102*税费设置!$B$8)</f>
        <v>0</v>
      </c>
      <c r="R4102" s="8">
        <f>IF(K4102&lt;&gt;"是",0,P4102*税费设置!$B$9)</f>
        <v>0</v>
      </c>
      <c r="S4102" s="8">
        <f t="shared" si="454"/>
        <v>0</v>
      </c>
    </row>
    <row r="4103" spans="1:19" ht="13.9">
      <c r="A4103" s="6" t="str">
        <f>IF(总支出!A4103="","",总支出!A4103)</f>
        <v/>
      </c>
      <c r="B4103" s="7" t="str">
        <f>IF(总支出!B4103="","",总支出!B4103)</f>
        <v/>
      </c>
      <c r="C4103" s="6" t="str">
        <f t="shared" si="448"/>
        <v/>
      </c>
      <c r="D4103" s="6" t="str">
        <f>IF(总支出!C4103="","",总支出!C4103)</f>
        <v/>
      </c>
      <c r="E4103" s="8" t="str">
        <f>IF(总支出!D4103="","",总支出!D4103)</f>
        <v/>
      </c>
      <c r="F4103" s="6" t="str">
        <f>IF(总支出!E4103="","",总支出!E4103)</f>
        <v/>
      </c>
      <c r="G4103" s="6" t="str">
        <f>IF(总支出!H4103="","",总支出!H4103)</f>
        <v/>
      </c>
      <c r="H4103" s="6" t="str">
        <f>IF(总支出!I4103="","自动",总支出!I4103)</f>
        <v>自动</v>
      </c>
      <c r="I4103" s="6" t="str">
        <f>IF(F4103="","",IFERROR(VLOOKUP(F4103,税费设置!$A$15:$B$27,2,FALSE),"含税不明"))</f>
        <v/>
      </c>
      <c r="J4103" s="6" t="str">
        <f t="shared" si="449"/>
        <v/>
      </c>
      <c r="K4103" s="6" t="str">
        <f>IF(AND(税费设置!$B$5="是",G4103="个人支出",J4103="应税"),"是","否")</f>
        <v>否</v>
      </c>
      <c r="L4103" s="8">
        <f t="shared" si="450"/>
        <v>0</v>
      </c>
      <c r="M4103" s="8">
        <f t="shared" si="451"/>
        <v>0</v>
      </c>
      <c r="N4103" s="8">
        <f t="shared" si="452"/>
        <v>0</v>
      </c>
      <c r="O4103" s="8">
        <f t="shared" si="453"/>
        <v>0</v>
      </c>
      <c r="P4103" s="8">
        <f>IF(K4103&lt;&gt;"是",0,IF(税费设置!$B$6="是",E4103/(1+税费设置!$B$10),E4103))</f>
        <v>0</v>
      </c>
      <c r="Q4103" s="8">
        <f>IF(K4103&lt;&gt;"是",0,P4103*税费设置!$B$8)</f>
        <v>0</v>
      </c>
      <c r="R4103" s="8">
        <f>IF(K4103&lt;&gt;"是",0,P4103*税费设置!$B$9)</f>
        <v>0</v>
      </c>
      <c r="S4103" s="8">
        <f t="shared" si="454"/>
        <v>0</v>
      </c>
    </row>
    <row r="4104" spans="1:19" ht="13.9">
      <c r="A4104" s="6" t="str">
        <f>IF(总支出!A4104="","",总支出!A4104)</f>
        <v/>
      </c>
      <c r="B4104" s="7" t="str">
        <f>IF(总支出!B4104="","",总支出!B4104)</f>
        <v/>
      </c>
      <c r="C4104" s="6" t="str">
        <f t="shared" si="448"/>
        <v/>
      </c>
      <c r="D4104" s="6" t="str">
        <f>IF(总支出!C4104="","",总支出!C4104)</f>
        <v/>
      </c>
      <c r="E4104" s="8" t="str">
        <f>IF(总支出!D4104="","",总支出!D4104)</f>
        <v/>
      </c>
      <c r="F4104" s="6" t="str">
        <f>IF(总支出!E4104="","",总支出!E4104)</f>
        <v/>
      </c>
      <c r="G4104" s="6" t="str">
        <f>IF(总支出!H4104="","",总支出!H4104)</f>
        <v/>
      </c>
      <c r="H4104" s="6" t="str">
        <f>IF(总支出!I4104="","自动",总支出!I4104)</f>
        <v>自动</v>
      </c>
      <c r="I4104" s="6" t="str">
        <f>IF(F4104="","",IFERROR(VLOOKUP(F4104,税费设置!$A$15:$B$27,2,FALSE),"含税不明"))</f>
        <v/>
      </c>
      <c r="J4104" s="6" t="str">
        <f t="shared" si="449"/>
        <v/>
      </c>
      <c r="K4104" s="6" t="str">
        <f>IF(AND(税费设置!$B$5="是",G4104="个人支出",J4104="应税"),"是","否")</f>
        <v>否</v>
      </c>
      <c r="L4104" s="8">
        <f t="shared" si="450"/>
        <v>0</v>
      </c>
      <c r="M4104" s="8">
        <f t="shared" si="451"/>
        <v>0</v>
      </c>
      <c r="N4104" s="8">
        <f t="shared" si="452"/>
        <v>0</v>
      </c>
      <c r="O4104" s="8">
        <f t="shared" si="453"/>
        <v>0</v>
      </c>
      <c r="P4104" s="8">
        <f>IF(K4104&lt;&gt;"是",0,IF(税费设置!$B$6="是",E4104/(1+税费设置!$B$10),E4104))</f>
        <v>0</v>
      </c>
      <c r="Q4104" s="8">
        <f>IF(K4104&lt;&gt;"是",0,P4104*税费设置!$B$8)</f>
        <v>0</v>
      </c>
      <c r="R4104" s="8">
        <f>IF(K4104&lt;&gt;"是",0,P4104*税费设置!$B$9)</f>
        <v>0</v>
      </c>
      <c r="S4104" s="8">
        <f t="shared" si="454"/>
        <v>0</v>
      </c>
    </row>
    <row r="4105" spans="1:19" ht="13.9">
      <c r="A4105" s="6" t="str">
        <f>IF(总支出!A4105="","",总支出!A4105)</f>
        <v/>
      </c>
      <c r="B4105" s="7" t="str">
        <f>IF(总支出!B4105="","",总支出!B4105)</f>
        <v/>
      </c>
      <c r="C4105" s="6" t="str">
        <f t="shared" si="448"/>
        <v/>
      </c>
      <c r="D4105" s="6" t="str">
        <f>IF(总支出!C4105="","",总支出!C4105)</f>
        <v/>
      </c>
      <c r="E4105" s="8" t="str">
        <f>IF(总支出!D4105="","",总支出!D4105)</f>
        <v/>
      </c>
      <c r="F4105" s="6" t="str">
        <f>IF(总支出!E4105="","",总支出!E4105)</f>
        <v/>
      </c>
      <c r="G4105" s="6" t="str">
        <f>IF(总支出!H4105="","",总支出!H4105)</f>
        <v/>
      </c>
      <c r="H4105" s="6" t="str">
        <f>IF(总支出!I4105="","自动",总支出!I4105)</f>
        <v>自动</v>
      </c>
      <c r="I4105" s="6" t="str">
        <f>IF(F4105="","",IFERROR(VLOOKUP(F4105,税费设置!$A$15:$B$27,2,FALSE),"含税不明"))</f>
        <v/>
      </c>
      <c r="J4105" s="6" t="str">
        <f t="shared" si="449"/>
        <v/>
      </c>
      <c r="K4105" s="6" t="str">
        <f>IF(AND(税费设置!$B$5="是",G4105="个人支出",J4105="应税"),"是","否")</f>
        <v>否</v>
      </c>
      <c r="L4105" s="8">
        <f t="shared" si="450"/>
        <v>0</v>
      </c>
      <c r="M4105" s="8">
        <f t="shared" si="451"/>
        <v>0</v>
      </c>
      <c r="N4105" s="8">
        <f t="shared" si="452"/>
        <v>0</v>
      </c>
      <c r="O4105" s="8">
        <f t="shared" si="453"/>
        <v>0</v>
      </c>
      <c r="P4105" s="8">
        <f>IF(K4105&lt;&gt;"是",0,IF(税费设置!$B$6="是",E4105/(1+税费设置!$B$10),E4105))</f>
        <v>0</v>
      </c>
      <c r="Q4105" s="8">
        <f>IF(K4105&lt;&gt;"是",0,P4105*税费设置!$B$8)</f>
        <v>0</v>
      </c>
      <c r="R4105" s="8">
        <f>IF(K4105&lt;&gt;"是",0,P4105*税费设置!$B$9)</f>
        <v>0</v>
      </c>
      <c r="S4105" s="8">
        <f t="shared" si="454"/>
        <v>0</v>
      </c>
    </row>
    <row r="4106" spans="1:19" ht="13.9">
      <c r="A4106" s="6" t="str">
        <f>IF(总支出!A4106="","",总支出!A4106)</f>
        <v/>
      </c>
      <c r="B4106" s="7" t="str">
        <f>IF(总支出!B4106="","",总支出!B4106)</f>
        <v/>
      </c>
      <c r="C4106" s="6" t="str">
        <f t="shared" si="448"/>
        <v/>
      </c>
      <c r="D4106" s="6" t="str">
        <f>IF(总支出!C4106="","",总支出!C4106)</f>
        <v/>
      </c>
      <c r="E4106" s="8" t="str">
        <f>IF(总支出!D4106="","",总支出!D4106)</f>
        <v/>
      </c>
      <c r="F4106" s="6" t="str">
        <f>IF(总支出!E4106="","",总支出!E4106)</f>
        <v/>
      </c>
      <c r="G4106" s="6" t="str">
        <f>IF(总支出!H4106="","",总支出!H4106)</f>
        <v/>
      </c>
      <c r="H4106" s="6" t="str">
        <f>IF(总支出!I4106="","自动",总支出!I4106)</f>
        <v>自动</v>
      </c>
      <c r="I4106" s="6" t="str">
        <f>IF(F4106="","",IFERROR(VLOOKUP(F4106,税费设置!$A$15:$B$27,2,FALSE),"含税不明"))</f>
        <v/>
      </c>
      <c r="J4106" s="6" t="str">
        <f t="shared" si="449"/>
        <v/>
      </c>
      <c r="K4106" s="6" t="str">
        <f>IF(AND(税费设置!$B$5="是",G4106="个人支出",J4106="应税"),"是","否")</f>
        <v>否</v>
      </c>
      <c r="L4106" s="8">
        <f t="shared" si="450"/>
        <v>0</v>
      </c>
      <c r="M4106" s="8">
        <f t="shared" si="451"/>
        <v>0</v>
      </c>
      <c r="N4106" s="8">
        <f t="shared" si="452"/>
        <v>0</v>
      </c>
      <c r="O4106" s="8">
        <f t="shared" si="453"/>
        <v>0</v>
      </c>
      <c r="P4106" s="8">
        <f>IF(K4106&lt;&gt;"是",0,IF(税费设置!$B$6="是",E4106/(1+税费设置!$B$10),E4106))</f>
        <v>0</v>
      </c>
      <c r="Q4106" s="8">
        <f>IF(K4106&lt;&gt;"是",0,P4106*税费设置!$B$8)</f>
        <v>0</v>
      </c>
      <c r="R4106" s="8">
        <f>IF(K4106&lt;&gt;"是",0,P4106*税费设置!$B$9)</f>
        <v>0</v>
      </c>
      <c r="S4106" s="8">
        <f t="shared" si="454"/>
        <v>0</v>
      </c>
    </row>
    <row r="4107" spans="1:19" ht="13.9">
      <c r="A4107" s="6" t="str">
        <f>IF(总支出!A4107="","",总支出!A4107)</f>
        <v/>
      </c>
      <c r="B4107" s="7" t="str">
        <f>IF(总支出!B4107="","",总支出!B4107)</f>
        <v/>
      </c>
      <c r="C4107" s="6" t="str">
        <f t="shared" si="448"/>
        <v/>
      </c>
      <c r="D4107" s="6" t="str">
        <f>IF(总支出!C4107="","",总支出!C4107)</f>
        <v/>
      </c>
      <c r="E4107" s="8" t="str">
        <f>IF(总支出!D4107="","",总支出!D4107)</f>
        <v/>
      </c>
      <c r="F4107" s="6" t="str">
        <f>IF(总支出!E4107="","",总支出!E4107)</f>
        <v/>
      </c>
      <c r="G4107" s="6" t="str">
        <f>IF(总支出!H4107="","",总支出!H4107)</f>
        <v/>
      </c>
      <c r="H4107" s="6" t="str">
        <f>IF(总支出!I4107="","自动",总支出!I4107)</f>
        <v>自动</v>
      </c>
      <c r="I4107" s="6" t="str">
        <f>IF(F4107="","",IFERROR(VLOOKUP(F4107,税费设置!$A$15:$B$27,2,FALSE),"含税不明"))</f>
        <v/>
      </c>
      <c r="J4107" s="6" t="str">
        <f t="shared" si="449"/>
        <v/>
      </c>
      <c r="K4107" s="6" t="str">
        <f>IF(AND(税费设置!$B$5="是",G4107="个人支出",J4107="应税"),"是","否")</f>
        <v>否</v>
      </c>
      <c r="L4107" s="8">
        <f t="shared" si="450"/>
        <v>0</v>
      </c>
      <c r="M4107" s="8">
        <f t="shared" si="451"/>
        <v>0</v>
      </c>
      <c r="N4107" s="8">
        <f t="shared" si="452"/>
        <v>0</v>
      </c>
      <c r="O4107" s="8">
        <f t="shared" si="453"/>
        <v>0</v>
      </c>
      <c r="P4107" s="8">
        <f>IF(K4107&lt;&gt;"是",0,IF(税费设置!$B$6="是",E4107/(1+税费设置!$B$10),E4107))</f>
        <v>0</v>
      </c>
      <c r="Q4107" s="8">
        <f>IF(K4107&lt;&gt;"是",0,P4107*税费设置!$B$8)</f>
        <v>0</v>
      </c>
      <c r="R4107" s="8">
        <f>IF(K4107&lt;&gt;"是",0,P4107*税费设置!$B$9)</f>
        <v>0</v>
      </c>
      <c r="S4107" s="8">
        <f t="shared" si="454"/>
        <v>0</v>
      </c>
    </row>
    <row r="4108" spans="1:19" ht="13.9">
      <c r="A4108" s="6" t="str">
        <f>IF(总支出!A4108="","",总支出!A4108)</f>
        <v/>
      </c>
      <c r="B4108" s="7" t="str">
        <f>IF(总支出!B4108="","",总支出!B4108)</f>
        <v/>
      </c>
      <c r="C4108" s="6" t="str">
        <f t="shared" si="448"/>
        <v/>
      </c>
      <c r="D4108" s="6" t="str">
        <f>IF(总支出!C4108="","",总支出!C4108)</f>
        <v/>
      </c>
      <c r="E4108" s="8" t="str">
        <f>IF(总支出!D4108="","",总支出!D4108)</f>
        <v/>
      </c>
      <c r="F4108" s="6" t="str">
        <f>IF(总支出!E4108="","",总支出!E4108)</f>
        <v/>
      </c>
      <c r="G4108" s="6" t="str">
        <f>IF(总支出!H4108="","",总支出!H4108)</f>
        <v/>
      </c>
      <c r="H4108" s="6" t="str">
        <f>IF(总支出!I4108="","自动",总支出!I4108)</f>
        <v>自动</v>
      </c>
      <c r="I4108" s="6" t="str">
        <f>IF(F4108="","",IFERROR(VLOOKUP(F4108,税费设置!$A$15:$B$27,2,FALSE),"含税不明"))</f>
        <v/>
      </c>
      <c r="J4108" s="6" t="str">
        <f t="shared" si="449"/>
        <v/>
      </c>
      <c r="K4108" s="6" t="str">
        <f>IF(AND(税费设置!$B$5="是",G4108="个人支出",J4108="应税"),"是","否")</f>
        <v>否</v>
      </c>
      <c r="L4108" s="8">
        <f t="shared" si="450"/>
        <v>0</v>
      </c>
      <c r="M4108" s="8">
        <f t="shared" si="451"/>
        <v>0</v>
      </c>
      <c r="N4108" s="8">
        <f t="shared" si="452"/>
        <v>0</v>
      </c>
      <c r="O4108" s="8">
        <f t="shared" si="453"/>
        <v>0</v>
      </c>
      <c r="P4108" s="8">
        <f>IF(K4108&lt;&gt;"是",0,IF(税费设置!$B$6="是",E4108/(1+税费设置!$B$10),E4108))</f>
        <v>0</v>
      </c>
      <c r="Q4108" s="8">
        <f>IF(K4108&lt;&gt;"是",0,P4108*税费设置!$B$8)</f>
        <v>0</v>
      </c>
      <c r="R4108" s="8">
        <f>IF(K4108&lt;&gt;"是",0,P4108*税费设置!$B$9)</f>
        <v>0</v>
      </c>
      <c r="S4108" s="8">
        <f t="shared" si="454"/>
        <v>0</v>
      </c>
    </row>
    <row r="4109" spans="1:19" ht="13.9">
      <c r="A4109" s="6" t="str">
        <f>IF(总支出!A4109="","",总支出!A4109)</f>
        <v/>
      </c>
      <c r="B4109" s="7" t="str">
        <f>IF(总支出!B4109="","",总支出!B4109)</f>
        <v/>
      </c>
      <c r="C4109" s="6" t="str">
        <f t="shared" si="448"/>
        <v/>
      </c>
      <c r="D4109" s="6" t="str">
        <f>IF(总支出!C4109="","",总支出!C4109)</f>
        <v/>
      </c>
      <c r="E4109" s="8" t="str">
        <f>IF(总支出!D4109="","",总支出!D4109)</f>
        <v/>
      </c>
      <c r="F4109" s="6" t="str">
        <f>IF(总支出!E4109="","",总支出!E4109)</f>
        <v/>
      </c>
      <c r="G4109" s="6" t="str">
        <f>IF(总支出!H4109="","",总支出!H4109)</f>
        <v/>
      </c>
      <c r="H4109" s="6" t="str">
        <f>IF(总支出!I4109="","自动",总支出!I4109)</f>
        <v>自动</v>
      </c>
      <c r="I4109" s="6" t="str">
        <f>IF(F4109="","",IFERROR(VLOOKUP(F4109,税费设置!$A$15:$B$27,2,FALSE),"含税不明"))</f>
        <v/>
      </c>
      <c r="J4109" s="6" t="str">
        <f t="shared" si="449"/>
        <v/>
      </c>
      <c r="K4109" s="6" t="str">
        <f>IF(AND(税费设置!$B$5="是",G4109="个人支出",J4109="应税"),"是","否")</f>
        <v>否</v>
      </c>
      <c r="L4109" s="8">
        <f t="shared" si="450"/>
        <v>0</v>
      </c>
      <c r="M4109" s="8">
        <f t="shared" si="451"/>
        <v>0</v>
      </c>
      <c r="N4109" s="8">
        <f t="shared" si="452"/>
        <v>0</v>
      </c>
      <c r="O4109" s="8">
        <f t="shared" si="453"/>
        <v>0</v>
      </c>
      <c r="P4109" s="8">
        <f>IF(K4109&lt;&gt;"是",0,IF(税费设置!$B$6="是",E4109/(1+税费设置!$B$10),E4109))</f>
        <v>0</v>
      </c>
      <c r="Q4109" s="8">
        <f>IF(K4109&lt;&gt;"是",0,P4109*税费设置!$B$8)</f>
        <v>0</v>
      </c>
      <c r="R4109" s="8">
        <f>IF(K4109&lt;&gt;"是",0,P4109*税费设置!$B$9)</f>
        <v>0</v>
      </c>
      <c r="S4109" s="8">
        <f t="shared" si="454"/>
        <v>0</v>
      </c>
    </row>
    <row r="4110" spans="1:19" ht="13.9">
      <c r="A4110" s="6" t="str">
        <f>IF(总支出!A4110="","",总支出!A4110)</f>
        <v/>
      </c>
      <c r="B4110" s="7" t="str">
        <f>IF(总支出!B4110="","",总支出!B4110)</f>
        <v/>
      </c>
      <c r="C4110" s="6" t="str">
        <f t="shared" si="448"/>
        <v/>
      </c>
      <c r="D4110" s="6" t="str">
        <f>IF(总支出!C4110="","",总支出!C4110)</f>
        <v/>
      </c>
      <c r="E4110" s="8" t="str">
        <f>IF(总支出!D4110="","",总支出!D4110)</f>
        <v/>
      </c>
      <c r="F4110" s="6" t="str">
        <f>IF(总支出!E4110="","",总支出!E4110)</f>
        <v/>
      </c>
      <c r="G4110" s="6" t="str">
        <f>IF(总支出!H4110="","",总支出!H4110)</f>
        <v/>
      </c>
      <c r="H4110" s="6" t="str">
        <f>IF(总支出!I4110="","自动",总支出!I4110)</f>
        <v>自动</v>
      </c>
      <c r="I4110" s="6" t="str">
        <f>IF(F4110="","",IFERROR(VLOOKUP(F4110,税费设置!$A$15:$B$27,2,FALSE),"含税不明"))</f>
        <v/>
      </c>
      <c r="J4110" s="6" t="str">
        <f t="shared" si="449"/>
        <v/>
      </c>
      <c r="K4110" s="6" t="str">
        <f>IF(AND(税费设置!$B$5="是",G4110="个人支出",J4110="应税"),"是","否")</f>
        <v>否</v>
      </c>
      <c r="L4110" s="8">
        <f t="shared" si="450"/>
        <v>0</v>
      </c>
      <c r="M4110" s="8">
        <f t="shared" si="451"/>
        <v>0</v>
      </c>
      <c r="N4110" s="8">
        <f t="shared" si="452"/>
        <v>0</v>
      </c>
      <c r="O4110" s="8">
        <f t="shared" si="453"/>
        <v>0</v>
      </c>
      <c r="P4110" s="8">
        <f>IF(K4110&lt;&gt;"是",0,IF(税费设置!$B$6="是",E4110/(1+税费设置!$B$10),E4110))</f>
        <v>0</v>
      </c>
      <c r="Q4110" s="8">
        <f>IF(K4110&lt;&gt;"是",0,P4110*税费设置!$B$8)</f>
        <v>0</v>
      </c>
      <c r="R4110" s="8">
        <f>IF(K4110&lt;&gt;"是",0,P4110*税费设置!$B$9)</f>
        <v>0</v>
      </c>
      <c r="S4110" s="8">
        <f t="shared" si="454"/>
        <v>0</v>
      </c>
    </row>
    <row r="4111" spans="1:19" ht="13.9">
      <c r="A4111" s="6" t="str">
        <f>IF(总支出!A4111="","",总支出!A4111)</f>
        <v/>
      </c>
      <c r="B4111" s="7" t="str">
        <f>IF(总支出!B4111="","",总支出!B4111)</f>
        <v/>
      </c>
      <c r="C4111" s="6" t="str">
        <f t="shared" si="448"/>
        <v/>
      </c>
      <c r="D4111" s="6" t="str">
        <f>IF(总支出!C4111="","",总支出!C4111)</f>
        <v/>
      </c>
      <c r="E4111" s="8" t="str">
        <f>IF(总支出!D4111="","",总支出!D4111)</f>
        <v/>
      </c>
      <c r="F4111" s="6" t="str">
        <f>IF(总支出!E4111="","",总支出!E4111)</f>
        <v/>
      </c>
      <c r="G4111" s="6" t="str">
        <f>IF(总支出!H4111="","",总支出!H4111)</f>
        <v/>
      </c>
      <c r="H4111" s="6" t="str">
        <f>IF(总支出!I4111="","自动",总支出!I4111)</f>
        <v>自动</v>
      </c>
      <c r="I4111" s="6" t="str">
        <f>IF(F4111="","",IFERROR(VLOOKUP(F4111,税费设置!$A$15:$B$27,2,FALSE),"含税不明"))</f>
        <v/>
      </c>
      <c r="J4111" s="6" t="str">
        <f t="shared" si="449"/>
        <v/>
      </c>
      <c r="K4111" s="6" t="str">
        <f>IF(AND(税费设置!$B$5="是",G4111="个人支出",J4111="应税"),"是","否")</f>
        <v>否</v>
      </c>
      <c r="L4111" s="8">
        <f t="shared" si="450"/>
        <v>0</v>
      </c>
      <c r="M4111" s="8">
        <f t="shared" si="451"/>
        <v>0</v>
      </c>
      <c r="N4111" s="8">
        <f t="shared" si="452"/>
        <v>0</v>
      </c>
      <c r="O4111" s="8">
        <f t="shared" si="453"/>
        <v>0</v>
      </c>
      <c r="P4111" s="8">
        <f>IF(K4111&lt;&gt;"是",0,IF(税费设置!$B$6="是",E4111/(1+税费设置!$B$10),E4111))</f>
        <v>0</v>
      </c>
      <c r="Q4111" s="8">
        <f>IF(K4111&lt;&gt;"是",0,P4111*税费设置!$B$8)</f>
        <v>0</v>
      </c>
      <c r="R4111" s="8">
        <f>IF(K4111&lt;&gt;"是",0,P4111*税费设置!$B$9)</f>
        <v>0</v>
      </c>
      <c r="S4111" s="8">
        <f t="shared" si="454"/>
        <v>0</v>
      </c>
    </row>
    <row r="4112" spans="1:19" ht="13.9">
      <c r="A4112" s="6" t="str">
        <f>IF(总支出!A4112="","",总支出!A4112)</f>
        <v/>
      </c>
      <c r="B4112" s="7" t="str">
        <f>IF(总支出!B4112="","",总支出!B4112)</f>
        <v/>
      </c>
      <c r="C4112" s="6" t="str">
        <f t="shared" si="448"/>
        <v/>
      </c>
      <c r="D4112" s="6" t="str">
        <f>IF(总支出!C4112="","",总支出!C4112)</f>
        <v/>
      </c>
      <c r="E4112" s="8" t="str">
        <f>IF(总支出!D4112="","",总支出!D4112)</f>
        <v/>
      </c>
      <c r="F4112" s="6" t="str">
        <f>IF(总支出!E4112="","",总支出!E4112)</f>
        <v/>
      </c>
      <c r="G4112" s="6" t="str">
        <f>IF(总支出!H4112="","",总支出!H4112)</f>
        <v/>
      </c>
      <c r="H4112" s="6" t="str">
        <f>IF(总支出!I4112="","自动",总支出!I4112)</f>
        <v>自动</v>
      </c>
      <c r="I4112" s="6" t="str">
        <f>IF(F4112="","",IFERROR(VLOOKUP(F4112,税费设置!$A$15:$B$27,2,FALSE),"含税不明"))</f>
        <v/>
      </c>
      <c r="J4112" s="6" t="str">
        <f t="shared" si="449"/>
        <v/>
      </c>
      <c r="K4112" s="6" t="str">
        <f>IF(AND(税费设置!$B$5="是",G4112="个人支出",J4112="应税"),"是","否")</f>
        <v>否</v>
      </c>
      <c r="L4112" s="8">
        <f t="shared" si="450"/>
        <v>0</v>
      </c>
      <c r="M4112" s="8">
        <f t="shared" si="451"/>
        <v>0</v>
      </c>
      <c r="N4112" s="8">
        <f t="shared" si="452"/>
        <v>0</v>
      </c>
      <c r="O4112" s="8">
        <f t="shared" si="453"/>
        <v>0</v>
      </c>
      <c r="P4112" s="8">
        <f>IF(K4112&lt;&gt;"是",0,IF(税费设置!$B$6="是",E4112/(1+税费设置!$B$10),E4112))</f>
        <v>0</v>
      </c>
      <c r="Q4112" s="8">
        <f>IF(K4112&lt;&gt;"是",0,P4112*税费设置!$B$8)</f>
        <v>0</v>
      </c>
      <c r="R4112" s="8">
        <f>IF(K4112&lt;&gt;"是",0,P4112*税费设置!$B$9)</f>
        <v>0</v>
      </c>
      <c r="S4112" s="8">
        <f t="shared" si="454"/>
        <v>0</v>
      </c>
    </row>
    <row r="4113" spans="1:19" ht="13.9">
      <c r="A4113" s="6" t="str">
        <f>IF(总支出!A4113="","",总支出!A4113)</f>
        <v/>
      </c>
      <c r="B4113" s="7" t="str">
        <f>IF(总支出!B4113="","",总支出!B4113)</f>
        <v/>
      </c>
      <c r="C4113" s="6" t="str">
        <f t="shared" si="448"/>
        <v/>
      </c>
      <c r="D4113" s="6" t="str">
        <f>IF(总支出!C4113="","",总支出!C4113)</f>
        <v/>
      </c>
      <c r="E4113" s="8" t="str">
        <f>IF(总支出!D4113="","",总支出!D4113)</f>
        <v/>
      </c>
      <c r="F4113" s="6" t="str">
        <f>IF(总支出!E4113="","",总支出!E4113)</f>
        <v/>
      </c>
      <c r="G4113" s="6" t="str">
        <f>IF(总支出!H4113="","",总支出!H4113)</f>
        <v/>
      </c>
      <c r="H4113" s="6" t="str">
        <f>IF(总支出!I4113="","自动",总支出!I4113)</f>
        <v>自动</v>
      </c>
      <c r="I4113" s="6" t="str">
        <f>IF(F4113="","",IFERROR(VLOOKUP(F4113,税费设置!$A$15:$B$27,2,FALSE),"含税不明"))</f>
        <v/>
      </c>
      <c r="J4113" s="6" t="str">
        <f t="shared" si="449"/>
        <v/>
      </c>
      <c r="K4113" s="6" t="str">
        <f>IF(AND(税费设置!$B$5="是",G4113="个人支出",J4113="应税"),"是","否")</f>
        <v>否</v>
      </c>
      <c r="L4113" s="8">
        <f t="shared" si="450"/>
        <v>0</v>
      </c>
      <c r="M4113" s="8">
        <f t="shared" si="451"/>
        <v>0</v>
      </c>
      <c r="N4113" s="8">
        <f t="shared" si="452"/>
        <v>0</v>
      </c>
      <c r="O4113" s="8">
        <f t="shared" si="453"/>
        <v>0</v>
      </c>
      <c r="P4113" s="8">
        <f>IF(K4113&lt;&gt;"是",0,IF(税费设置!$B$6="是",E4113/(1+税费设置!$B$10),E4113))</f>
        <v>0</v>
      </c>
      <c r="Q4113" s="8">
        <f>IF(K4113&lt;&gt;"是",0,P4113*税费设置!$B$8)</f>
        <v>0</v>
      </c>
      <c r="R4113" s="8">
        <f>IF(K4113&lt;&gt;"是",0,P4113*税费设置!$B$9)</f>
        <v>0</v>
      </c>
      <c r="S4113" s="8">
        <f t="shared" si="454"/>
        <v>0</v>
      </c>
    </row>
    <row r="4114" spans="1:19" ht="13.9">
      <c r="A4114" s="6" t="str">
        <f>IF(总支出!A4114="","",总支出!A4114)</f>
        <v/>
      </c>
      <c r="B4114" s="7" t="str">
        <f>IF(总支出!B4114="","",总支出!B4114)</f>
        <v/>
      </c>
      <c r="C4114" s="6" t="str">
        <f t="shared" si="448"/>
        <v/>
      </c>
      <c r="D4114" s="6" t="str">
        <f>IF(总支出!C4114="","",总支出!C4114)</f>
        <v/>
      </c>
      <c r="E4114" s="8" t="str">
        <f>IF(总支出!D4114="","",总支出!D4114)</f>
        <v/>
      </c>
      <c r="F4114" s="6" t="str">
        <f>IF(总支出!E4114="","",总支出!E4114)</f>
        <v/>
      </c>
      <c r="G4114" s="6" t="str">
        <f>IF(总支出!H4114="","",总支出!H4114)</f>
        <v/>
      </c>
      <c r="H4114" s="6" t="str">
        <f>IF(总支出!I4114="","自动",总支出!I4114)</f>
        <v>自动</v>
      </c>
      <c r="I4114" s="6" t="str">
        <f>IF(F4114="","",IFERROR(VLOOKUP(F4114,税费设置!$A$15:$B$27,2,FALSE),"含税不明"))</f>
        <v/>
      </c>
      <c r="J4114" s="6" t="str">
        <f t="shared" si="449"/>
        <v/>
      </c>
      <c r="K4114" s="6" t="str">
        <f>IF(AND(税费设置!$B$5="是",G4114="个人支出",J4114="应税"),"是","否")</f>
        <v>否</v>
      </c>
      <c r="L4114" s="8">
        <f t="shared" si="450"/>
        <v>0</v>
      </c>
      <c r="M4114" s="8">
        <f t="shared" si="451"/>
        <v>0</v>
      </c>
      <c r="N4114" s="8">
        <f t="shared" si="452"/>
        <v>0</v>
      </c>
      <c r="O4114" s="8">
        <f t="shared" si="453"/>
        <v>0</v>
      </c>
      <c r="P4114" s="8">
        <f>IF(K4114&lt;&gt;"是",0,IF(税费设置!$B$6="是",E4114/(1+税费设置!$B$10),E4114))</f>
        <v>0</v>
      </c>
      <c r="Q4114" s="8">
        <f>IF(K4114&lt;&gt;"是",0,P4114*税费设置!$B$8)</f>
        <v>0</v>
      </c>
      <c r="R4114" s="8">
        <f>IF(K4114&lt;&gt;"是",0,P4114*税费设置!$B$9)</f>
        <v>0</v>
      </c>
      <c r="S4114" s="8">
        <f t="shared" si="454"/>
        <v>0</v>
      </c>
    </row>
    <row r="4115" spans="1:19" ht="13.9">
      <c r="A4115" s="6" t="str">
        <f>IF(总支出!A4115="","",总支出!A4115)</f>
        <v/>
      </c>
      <c r="B4115" s="7" t="str">
        <f>IF(总支出!B4115="","",总支出!B4115)</f>
        <v/>
      </c>
      <c r="C4115" s="6" t="str">
        <f t="shared" si="448"/>
        <v/>
      </c>
      <c r="D4115" s="6" t="str">
        <f>IF(总支出!C4115="","",总支出!C4115)</f>
        <v/>
      </c>
      <c r="E4115" s="8" t="str">
        <f>IF(总支出!D4115="","",总支出!D4115)</f>
        <v/>
      </c>
      <c r="F4115" s="6" t="str">
        <f>IF(总支出!E4115="","",总支出!E4115)</f>
        <v/>
      </c>
      <c r="G4115" s="6" t="str">
        <f>IF(总支出!H4115="","",总支出!H4115)</f>
        <v/>
      </c>
      <c r="H4115" s="6" t="str">
        <f>IF(总支出!I4115="","自动",总支出!I4115)</f>
        <v>自动</v>
      </c>
      <c r="I4115" s="6" t="str">
        <f>IF(F4115="","",IFERROR(VLOOKUP(F4115,税费设置!$A$15:$B$27,2,FALSE),"含税不明"))</f>
        <v/>
      </c>
      <c r="J4115" s="6" t="str">
        <f t="shared" si="449"/>
        <v/>
      </c>
      <c r="K4115" s="6" t="str">
        <f>IF(AND(税费设置!$B$5="是",G4115="个人支出",J4115="应税"),"是","否")</f>
        <v>否</v>
      </c>
      <c r="L4115" s="8">
        <f t="shared" si="450"/>
        <v>0</v>
      </c>
      <c r="M4115" s="8">
        <f t="shared" si="451"/>
        <v>0</v>
      </c>
      <c r="N4115" s="8">
        <f t="shared" si="452"/>
        <v>0</v>
      </c>
      <c r="O4115" s="8">
        <f t="shared" si="453"/>
        <v>0</v>
      </c>
      <c r="P4115" s="8">
        <f>IF(K4115&lt;&gt;"是",0,IF(税费设置!$B$6="是",E4115/(1+税费设置!$B$10),E4115))</f>
        <v>0</v>
      </c>
      <c r="Q4115" s="8">
        <f>IF(K4115&lt;&gt;"是",0,P4115*税费设置!$B$8)</f>
        <v>0</v>
      </c>
      <c r="R4115" s="8">
        <f>IF(K4115&lt;&gt;"是",0,P4115*税费设置!$B$9)</f>
        <v>0</v>
      </c>
      <c r="S4115" s="8">
        <f t="shared" si="454"/>
        <v>0</v>
      </c>
    </row>
    <row r="4116" spans="1:19" ht="13.9">
      <c r="A4116" s="6" t="str">
        <f>IF(总支出!A4116="","",总支出!A4116)</f>
        <v/>
      </c>
      <c r="B4116" s="7" t="str">
        <f>IF(总支出!B4116="","",总支出!B4116)</f>
        <v/>
      </c>
      <c r="C4116" s="6" t="str">
        <f t="shared" si="448"/>
        <v/>
      </c>
      <c r="D4116" s="6" t="str">
        <f>IF(总支出!C4116="","",总支出!C4116)</f>
        <v/>
      </c>
      <c r="E4116" s="8" t="str">
        <f>IF(总支出!D4116="","",总支出!D4116)</f>
        <v/>
      </c>
      <c r="F4116" s="6" t="str">
        <f>IF(总支出!E4116="","",总支出!E4116)</f>
        <v/>
      </c>
      <c r="G4116" s="6" t="str">
        <f>IF(总支出!H4116="","",总支出!H4116)</f>
        <v/>
      </c>
      <c r="H4116" s="6" t="str">
        <f>IF(总支出!I4116="","自动",总支出!I4116)</f>
        <v>自动</v>
      </c>
      <c r="I4116" s="6" t="str">
        <f>IF(F4116="","",IFERROR(VLOOKUP(F4116,税费设置!$A$15:$B$27,2,FALSE),"含税不明"))</f>
        <v/>
      </c>
      <c r="J4116" s="6" t="str">
        <f t="shared" si="449"/>
        <v/>
      </c>
      <c r="K4116" s="6" t="str">
        <f>IF(AND(税费设置!$B$5="是",G4116="个人支出",J4116="应税"),"是","否")</f>
        <v>否</v>
      </c>
      <c r="L4116" s="8">
        <f t="shared" si="450"/>
        <v>0</v>
      </c>
      <c r="M4116" s="8">
        <f t="shared" si="451"/>
        <v>0</v>
      </c>
      <c r="N4116" s="8">
        <f t="shared" si="452"/>
        <v>0</v>
      </c>
      <c r="O4116" s="8">
        <f t="shared" si="453"/>
        <v>0</v>
      </c>
      <c r="P4116" s="8">
        <f>IF(K4116&lt;&gt;"是",0,IF(税费设置!$B$6="是",E4116/(1+税费设置!$B$10),E4116))</f>
        <v>0</v>
      </c>
      <c r="Q4116" s="8">
        <f>IF(K4116&lt;&gt;"是",0,P4116*税费设置!$B$8)</f>
        <v>0</v>
      </c>
      <c r="R4116" s="8">
        <f>IF(K4116&lt;&gt;"是",0,P4116*税费设置!$B$9)</f>
        <v>0</v>
      </c>
      <c r="S4116" s="8">
        <f t="shared" si="454"/>
        <v>0</v>
      </c>
    </row>
    <row r="4117" spans="1:19" ht="13.9">
      <c r="A4117" s="6" t="str">
        <f>IF(总支出!A4117="","",总支出!A4117)</f>
        <v/>
      </c>
      <c r="B4117" s="7" t="str">
        <f>IF(总支出!B4117="","",总支出!B4117)</f>
        <v/>
      </c>
      <c r="C4117" s="6" t="str">
        <f t="shared" si="448"/>
        <v/>
      </c>
      <c r="D4117" s="6" t="str">
        <f>IF(总支出!C4117="","",总支出!C4117)</f>
        <v/>
      </c>
      <c r="E4117" s="8" t="str">
        <f>IF(总支出!D4117="","",总支出!D4117)</f>
        <v/>
      </c>
      <c r="F4117" s="6" t="str">
        <f>IF(总支出!E4117="","",总支出!E4117)</f>
        <v/>
      </c>
      <c r="G4117" s="6" t="str">
        <f>IF(总支出!H4117="","",总支出!H4117)</f>
        <v/>
      </c>
      <c r="H4117" s="6" t="str">
        <f>IF(总支出!I4117="","自动",总支出!I4117)</f>
        <v>自动</v>
      </c>
      <c r="I4117" s="6" t="str">
        <f>IF(F4117="","",IFERROR(VLOOKUP(F4117,税费设置!$A$15:$B$27,2,FALSE),"含税不明"))</f>
        <v/>
      </c>
      <c r="J4117" s="6" t="str">
        <f t="shared" si="449"/>
        <v/>
      </c>
      <c r="K4117" s="6" t="str">
        <f>IF(AND(税费设置!$B$5="是",G4117="个人支出",J4117="应税"),"是","否")</f>
        <v>否</v>
      </c>
      <c r="L4117" s="8">
        <f t="shared" si="450"/>
        <v>0</v>
      </c>
      <c r="M4117" s="8">
        <f t="shared" si="451"/>
        <v>0</v>
      </c>
      <c r="N4117" s="8">
        <f t="shared" si="452"/>
        <v>0</v>
      </c>
      <c r="O4117" s="8">
        <f t="shared" si="453"/>
        <v>0</v>
      </c>
      <c r="P4117" s="8">
        <f>IF(K4117&lt;&gt;"是",0,IF(税费设置!$B$6="是",E4117/(1+税费设置!$B$10),E4117))</f>
        <v>0</v>
      </c>
      <c r="Q4117" s="8">
        <f>IF(K4117&lt;&gt;"是",0,P4117*税费设置!$B$8)</f>
        <v>0</v>
      </c>
      <c r="R4117" s="8">
        <f>IF(K4117&lt;&gt;"是",0,P4117*税费设置!$B$9)</f>
        <v>0</v>
      </c>
      <c r="S4117" s="8">
        <f t="shared" si="454"/>
        <v>0</v>
      </c>
    </row>
    <row r="4118" spans="1:19" ht="13.9">
      <c r="A4118" s="6" t="str">
        <f>IF(总支出!A4118="","",总支出!A4118)</f>
        <v/>
      </c>
      <c r="B4118" s="7" t="str">
        <f>IF(总支出!B4118="","",总支出!B4118)</f>
        <v/>
      </c>
      <c r="C4118" s="6" t="str">
        <f t="shared" si="448"/>
        <v/>
      </c>
      <c r="D4118" s="6" t="str">
        <f>IF(总支出!C4118="","",总支出!C4118)</f>
        <v/>
      </c>
      <c r="E4118" s="8" t="str">
        <f>IF(总支出!D4118="","",总支出!D4118)</f>
        <v/>
      </c>
      <c r="F4118" s="6" t="str">
        <f>IF(总支出!E4118="","",总支出!E4118)</f>
        <v/>
      </c>
      <c r="G4118" s="6" t="str">
        <f>IF(总支出!H4118="","",总支出!H4118)</f>
        <v/>
      </c>
      <c r="H4118" s="6" t="str">
        <f>IF(总支出!I4118="","自动",总支出!I4118)</f>
        <v>自动</v>
      </c>
      <c r="I4118" s="6" t="str">
        <f>IF(F4118="","",IFERROR(VLOOKUP(F4118,税费设置!$A$15:$B$27,2,FALSE),"含税不明"))</f>
        <v/>
      </c>
      <c r="J4118" s="6" t="str">
        <f t="shared" si="449"/>
        <v/>
      </c>
      <c r="K4118" s="6" t="str">
        <f>IF(AND(税费设置!$B$5="是",G4118="个人支出",J4118="应税"),"是","否")</f>
        <v>否</v>
      </c>
      <c r="L4118" s="8">
        <f t="shared" si="450"/>
        <v>0</v>
      </c>
      <c r="M4118" s="8">
        <f t="shared" si="451"/>
        <v>0</v>
      </c>
      <c r="N4118" s="8">
        <f t="shared" si="452"/>
        <v>0</v>
      </c>
      <c r="O4118" s="8">
        <f t="shared" si="453"/>
        <v>0</v>
      </c>
      <c r="P4118" s="8">
        <f>IF(K4118&lt;&gt;"是",0,IF(税费设置!$B$6="是",E4118/(1+税费设置!$B$10),E4118))</f>
        <v>0</v>
      </c>
      <c r="Q4118" s="8">
        <f>IF(K4118&lt;&gt;"是",0,P4118*税费设置!$B$8)</f>
        <v>0</v>
      </c>
      <c r="R4118" s="8">
        <f>IF(K4118&lt;&gt;"是",0,P4118*税费设置!$B$9)</f>
        <v>0</v>
      </c>
      <c r="S4118" s="8">
        <f t="shared" si="454"/>
        <v>0</v>
      </c>
    </row>
    <row r="4119" spans="1:19" ht="13.9">
      <c r="A4119" s="6" t="str">
        <f>IF(总支出!A4119="","",总支出!A4119)</f>
        <v/>
      </c>
      <c r="B4119" s="7" t="str">
        <f>IF(总支出!B4119="","",总支出!B4119)</f>
        <v/>
      </c>
      <c r="C4119" s="6" t="str">
        <f t="shared" si="448"/>
        <v/>
      </c>
      <c r="D4119" s="6" t="str">
        <f>IF(总支出!C4119="","",总支出!C4119)</f>
        <v/>
      </c>
      <c r="E4119" s="8" t="str">
        <f>IF(总支出!D4119="","",总支出!D4119)</f>
        <v/>
      </c>
      <c r="F4119" s="6" t="str">
        <f>IF(总支出!E4119="","",总支出!E4119)</f>
        <v/>
      </c>
      <c r="G4119" s="6" t="str">
        <f>IF(总支出!H4119="","",总支出!H4119)</f>
        <v/>
      </c>
      <c r="H4119" s="6" t="str">
        <f>IF(总支出!I4119="","自动",总支出!I4119)</f>
        <v>自动</v>
      </c>
      <c r="I4119" s="6" t="str">
        <f>IF(F4119="","",IFERROR(VLOOKUP(F4119,税费设置!$A$15:$B$27,2,FALSE),"含税不明"))</f>
        <v/>
      </c>
      <c r="J4119" s="6" t="str">
        <f t="shared" si="449"/>
        <v/>
      </c>
      <c r="K4119" s="6" t="str">
        <f>IF(AND(税费设置!$B$5="是",G4119="个人支出",J4119="应税"),"是","否")</f>
        <v>否</v>
      </c>
      <c r="L4119" s="8">
        <f t="shared" si="450"/>
        <v>0</v>
      </c>
      <c r="M4119" s="8">
        <f t="shared" si="451"/>
        <v>0</v>
      </c>
      <c r="N4119" s="8">
        <f t="shared" si="452"/>
        <v>0</v>
      </c>
      <c r="O4119" s="8">
        <f t="shared" si="453"/>
        <v>0</v>
      </c>
      <c r="P4119" s="8">
        <f>IF(K4119&lt;&gt;"是",0,IF(税费设置!$B$6="是",E4119/(1+税费设置!$B$10),E4119))</f>
        <v>0</v>
      </c>
      <c r="Q4119" s="8">
        <f>IF(K4119&lt;&gt;"是",0,P4119*税费设置!$B$8)</f>
        <v>0</v>
      </c>
      <c r="R4119" s="8">
        <f>IF(K4119&lt;&gt;"是",0,P4119*税费设置!$B$9)</f>
        <v>0</v>
      </c>
      <c r="S4119" s="8">
        <f t="shared" si="454"/>
        <v>0</v>
      </c>
    </row>
    <row r="4120" spans="1:19" ht="13.9">
      <c r="A4120" s="6" t="str">
        <f>IF(总支出!A4120="","",总支出!A4120)</f>
        <v/>
      </c>
      <c r="B4120" s="7" t="str">
        <f>IF(总支出!B4120="","",总支出!B4120)</f>
        <v/>
      </c>
      <c r="C4120" s="6" t="str">
        <f t="shared" si="448"/>
        <v/>
      </c>
      <c r="D4120" s="6" t="str">
        <f>IF(总支出!C4120="","",总支出!C4120)</f>
        <v/>
      </c>
      <c r="E4120" s="8" t="str">
        <f>IF(总支出!D4120="","",总支出!D4120)</f>
        <v/>
      </c>
      <c r="F4120" s="6" t="str">
        <f>IF(总支出!E4120="","",总支出!E4120)</f>
        <v/>
      </c>
      <c r="G4120" s="6" t="str">
        <f>IF(总支出!H4120="","",总支出!H4120)</f>
        <v/>
      </c>
      <c r="H4120" s="6" t="str">
        <f>IF(总支出!I4120="","自动",总支出!I4120)</f>
        <v>自动</v>
      </c>
      <c r="I4120" s="6" t="str">
        <f>IF(F4120="","",IFERROR(VLOOKUP(F4120,税费设置!$A$15:$B$27,2,FALSE),"含税不明"))</f>
        <v/>
      </c>
      <c r="J4120" s="6" t="str">
        <f t="shared" si="449"/>
        <v/>
      </c>
      <c r="K4120" s="6" t="str">
        <f>IF(AND(税费设置!$B$5="是",G4120="个人支出",J4120="应税"),"是","否")</f>
        <v>否</v>
      </c>
      <c r="L4120" s="8">
        <f t="shared" si="450"/>
        <v>0</v>
      </c>
      <c r="M4120" s="8">
        <f t="shared" si="451"/>
        <v>0</v>
      </c>
      <c r="N4120" s="8">
        <f t="shared" si="452"/>
        <v>0</v>
      </c>
      <c r="O4120" s="8">
        <f t="shared" si="453"/>
        <v>0</v>
      </c>
      <c r="P4120" s="8">
        <f>IF(K4120&lt;&gt;"是",0,IF(税费设置!$B$6="是",E4120/(1+税费设置!$B$10),E4120))</f>
        <v>0</v>
      </c>
      <c r="Q4120" s="8">
        <f>IF(K4120&lt;&gt;"是",0,P4120*税费设置!$B$8)</f>
        <v>0</v>
      </c>
      <c r="R4120" s="8">
        <f>IF(K4120&lt;&gt;"是",0,P4120*税费设置!$B$9)</f>
        <v>0</v>
      </c>
      <c r="S4120" s="8">
        <f t="shared" si="454"/>
        <v>0</v>
      </c>
    </row>
    <row r="4121" spans="1:19" ht="13.9">
      <c r="A4121" s="6" t="str">
        <f>IF(总支出!A4121="","",总支出!A4121)</f>
        <v/>
      </c>
      <c r="B4121" s="7" t="str">
        <f>IF(总支出!B4121="","",总支出!B4121)</f>
        <v/>
      </c>
      <c r="C4121" s="6" t="str">
        <f t="shared" si="448"/>
        <v/>
      </c>
      <c r="D4121" s="6" t="str">
        <f>IF(总支出!C4121="","",总支出!C4121)</f>
        <v/>
      </c>
      <c r="E4121" s="8" t="str">
        <f>IF(总支出!D4121="","",总支出!D4121)</f>
        <v/>
      </c>
      <c r="F4121" s="6" t="str">
        <f>IF(总支出!E4121="","",总支出!E4121)</f>
        <v/>
      </c>
      <c r="G4121" s="6" t="str">
        <f>IF(总支出!H4121="","",总支出!H4121)</f>
        <v/>
      </c>
      <c r="H4121" s="6" t="str">
        <f>IF(总支出!I4121="","自动",总支出!I4121)</f>
        <v>自动</v>
      </c>
      <c r="I4121" s="6" t="str">
        <f>IF(F4121="","",IFERROR(VLOOKUP(F4121,税费设置!$A$15:$B$27,2,FALSE),"含税不明"))</f>
        <v/>
      </c>
      <c r="J4121" s="6" t="str">
        <f t="shared" si="449"/>
        <v/>
      </c>
      <c r="K4121" s="6" t="str">
        <f>IF(AND(税费设置!$B$5="是",G4121="个人支出",J4121="应税"),"是","否")</f>
        <v>否</v>
      </c>
      <c r="L4121" s="8">
        <f t="shared" si="450"/>
        <v>0</v>
      </c>
      <c r="M4121" s="8">
        <f t="shared" si="451"/>
        <v>0</v>
      </c>
      <c r="N4121" s="8">
        <f t="shared" si="452"/>
        <v>0</v>
      </c>
      <c r="O4121" s="8">
        <f t="shared" si="453"/>
        <v>0</v>
      </c>
      <c r="P4121" s="8">
        <f>IF(K4121&lt;&gt;"是",0,IF(税费设置!$B$6="是",E4121/(1+税费设置!$B$10),E4121))</f>
        <v>0</v>
      </c>
      <c r="Q4121" s="8">
        <f>IF(K4121&lt;&gt;"是",0,P4121*税费设置!$B$8)</f>
        <v>0</v>
      </c>
      <c r="R4121" s="8">
        <f>IF(K4121&lt;&gt;"是",0,P4121*税费设置!$B$9)</f>
        <v>0</v>
      </c>
      <c r="S4121" s="8">
        <f t="shared" si="454"/>
        <v>0</v>
      </c>
    </row>
    <row r="4122" spans="1:19" ht="13.9">
      <c r="A4122" s="6" t="str">
        <f>IF(总支出!A4122="","",总支出!A4122)</f>
        <v/>
      </c>
      <c r="B4122" s="7" t="str">
        <f>IF(总支出!B4122="","",总支出!B4122)</f>
        <v/>
      </c>
      <c r="C4122" s="6" t="str">
        <f t="shared" si="448"/>
        <v/>
      </c>
      <c r="D4122" s="6" t="str">
        <f>IF(总支出!C4122="","",总支出!C4122)</f>
        <v/>
      </c>
      <c r="E4122" s="8" t="str">
        <f>IF(总支出!D4122="","",总支出!D4122)</f>
        <v/>
      </c>
      <c r="F4122" s="6" t="str">
        <f>IF(总支出!E4122="","",总支出!E4122)</f>
        <v/>
      </c>
      <c r="G4122" s="6" t="str">
        <f>IF(总支出!H4122="","",总支出!H4122)</f>
        <v/>
      </c>
      <c r="H4122" s="6" t="str">
        <f>IF(总支出!I4122="","自动",总支出!I4122)</f>
        <v>自动</v>
      </c>
      <c r="I4122" s="6" t="str">
        <f>IF(F4122="","",IFERROR(VLOOKUP(F4122,税费设置!$A$15:$B$27,2,FALSE),"含税不明"))</f>
        <v/>
      </c>
      <c r="J4122" s="6" t="str">
        <f t="shared" si="449"/>
        <v/>
      </c>
      <c r="K4122" s="6" t="str">
        <f>IF(AND(税费设置!$B$5="是",G4122="个人支出",J4122="应税"),"是","否")</f>
        <v>否</v>
      </c>
      <c r="L4122" s="8">
        <f t="shared" si="450"/>
        <v>0</v>
      </c>
      <c r="M4122" s="8">
        <f t="shared" si="451"/>
        <v>0</v>
      </c>
      <c r="N4122" s="8">
        <f t="shared" si="452"/>
        <v>0</v>
      </c>
      <c r="O4122" s="8">
        <f t="shared" si="453"/>
        <v>0</v>
      </c>
      <c r="P4122" s="8">
        <f>IF(K4122&lt;&gt;"是",0,IF(税费设置!$B$6="是",E4122/(1+税费设置!$B$10),E4122))</f>
        <v>0</v>
      </c>
      <c r="Q4122" s="8">
        <f>IF(K4122&lt;&gt;"是",0,P4122*税费设置!$B$8)</f>
        <v>0</v>
      </c>
      <c r="R4122" s="8">
        <f>IF(K4122&lt;&gt;"是",0,P4122*税费设置!$B$9)</f>
        <v>0</v>
      </c>
      <c r="S4122" s="8">
        <f t="shared" si="454"/>
        <v>0</v>
      </c>
    </row>
    <row r="4123" spans="1:19" ht="13.9">
      <c r="A4123" s="6" t="str">
        <f>IF(总支出!A4123="","",总支出!A4123)</f>
        <v/>
      </c>
      <c r="B4123" s="7" t="str">
        <f>IF(总支出!B4123="","",总支出!B4123)</f>
        <v/>
      </c>
      <c r="C4123" s="6" t="str">
        <f t="shared" si="448"/>
        <v/>
      </c>
      <c r="D4123" s="6" t="str">
        <f>IF(总支出!C4123="","",总支出!C4123)</f>
        <v/>
      </c>
      <c r="E4123" s="8" t="str">
        <f>IF(总支出!D4123="","",总支出!D4123)</f>
        <v/>
      </c>
      <c r="F4123" s="6" t="str">
        <f>IF(总支出!E4123="","",总支出!E4123)</f>
        <v/>
      </c>
      <c r="G4123" s="6" t="str">
        <f>IF(总支出!H4123="","",总支出!H4123)</f>
        <v/>
      </c>
      <c r="H4123" s="6" t="str">
        <f>IF(总支出!I4123="","自动",总支出!I4123)</f>
        <v>自动</v>
      </c>
      <c r="I4123" s="6" t="str">
        <f>IF(F4123="","",IFERROR(VLOOKUP(F4123,税费设置!$A$15:$B$27,2,FALSE),"含税不明"))</f>
        <v/>
      </c>
      <c r="J4123" s="6" t="str">
        <f t="shared" si="449"/>
        <v/>
      </c>
      <c r="K4123" s="6" t="str">
        <f>IF(AND(税费设置!$B$5="是",G4123="个人支出",J4123="应税"),"是","否")</f>
        <v>否</v>
      </c>
      <c r="L4123" s="8">
        <f t="shared" si="450"/>
        <v>0</v>
      </c>
      <c r="M4123" s="8">
        <f t="shared" si="451"/>
        <v>0</v>
      </c>
      <c r="N4123" s="8">
        <f t="shared" si="452"/>
        <v>0</v>
      </c>
      <c r="O4123" s="8">
        <f t="shared" si="453"/>
        <v>0</v>
      </c>
      <c r="P4123" s="8">
        <f>IF(K4123&lt;&gt;"是",0,IF(税费设置!$B$6="是",E4123/(1+税费设置!$B$10),E4123))</f>
        <v>0</v>
      </c>
      <c r="Q4123" s="8">
        <f>IF(K4123&lt;&gt;"是",0,P4123*税费设置!$B$8)</f>
        <v>0</v>
      </c>
      <c r="R4123" s="8">
        <f>IF(K4123&lt;&gt;"是",0,P4123*税费设置!$B$9)</f>
        <v>0</v>
      </c>
      <c r="S4123" s="8">
        <f t="shared" si="454"/>
        <v>0</v>
      </c>
    </row>
    <row r="4124" spans="1:19" ht="13.9">
      <c r="A4124" s="6" t="str">
        <f>IF(总支出!A4124="","",总支出!A4124)</f>
        <v/>
      </c>
      <c r="B4124" s="7" t="str">
        <f>IF(总支出!B4124="","",总支出!B4124)</f>
        <v/>
      </c>
      <c r="C4124" s="6" t="str">
        <f t="shared" si="448"/>
        <v/>
      </c>
      <c r="D4124" s="6" t="str">
        <f>IF(总支出!C4124="","",总支出!C4124)</f>
        <v/>
      </c>
      <c r="E4124" s="8" t="str">
        <f>IF(总支出!D4124="","",总支出!D4124)</f>
        <v/>
      </c>
      <c r="F4124" s="6" t="str">
        <f>IF(总支出!E4124="","",总支出!E4124)</f>
        <v/>
      </c>
      <c r="G4124" s="6" t="str">
        <f>IF(总支出!H4124="","",总支出!H4124)</f>
        <v/>
      </c>
      <c r="H4124" s="6" t="str">
        <f>IF(总支出!I4124="","自动",总支出!I4124)</f>
        <v>自动</v>
      </c>
      <c r="I4124" s="6" t="str">
        <f>IF(F4124="","",IFERROR(VLOOKUP(F4124,税费设置!$A$15:$B$27,2,FALSE),"含税不明"))</f>
        <v/>
      </c>
      <c r="J4124" s="6" t="str">
        <f t="shared" si="449"/>
        <v/>
      </c>
      <c r="K4124" s="6" t="str">
        <f>IF(AND(税费设置!$B$5="是",G4124="个人支出",J4124="应税"),"是","否")</f>
        <v>否</v>
      </c>
      <c r="L4124" s="8">
        <f t="shared" si="450"/>
        <v>0</v>
      </c>
      <c r="M4124" s="8">
        <f t="shared" si="451"/>
        <v>0</v>
      </c>
      <c r="N4124" s="8">
        <f t="shared" si="452"/>
        <v>0</v>
      </c>
      <c r="O4124" s="8">
        <f t="shared" si="453"/>
        <v>0</v>
      </c>
      <c r="P4124" s="8">
        <f>IF(K4124&lt;&gt;"是",0,IF(税费设置!$B$6="是",E4124/(1+税费设置!$B$10),E4124))</f>
        <v>0</v>
      </c>
      <c r="Q4124" s="8">
        <f>IF(K4124&lt;&gt;"是",0,P4124*税费设置!$B$8)</f>
        <v>0</v>
      </c>
      <c r="R4124" s="8">
        <f>IF(K4124&lt;&gt;"是",0,P4124*税费设置!$B$9)</f>
        <v>0</v>
      </c>
      <c r="S4124" s="8">
        <f t="shared" si="454"/>
        <v>0</v>
      </c>
    </row>
    <row r="4125" spans="1:19" ht="13.9">
      <c r="A4125" s="6" t="str">
        <f>IF(总支出!A4125="","",总支出!A4125)</f>
        <v/>
      </c>
      <c r="B4125" s="7" t="str">
        <f>IF(总支出!B4125="","",总支出!B4125)</f>
        <v/>
      </c>
      <c r="C4125" s="6" t="str">
        <f t="shared" si="448"/>
        <v/>
      </c>
      <c r="D4125" s="6" t="str">
        <f>IF(总支出!C4125="","",总支出!C4125)</f>
        <v/>
      </c>
      <c r="E4125" s="8" t="str">
        <f>IF(总支出!D4125="","",总支出!D4125)</f>
        <v/>
      </c>
      <c r="F4125" s="6" t="str">
        <f>IF(总支出!E4125="","",总支出!E4125)</f>
        <v/>
      </c>
      <c r="G4125" s="6" t="str">
        <f>IF(总支出!H4125="","",总支出!H4125)</f>
        <v/>
      </c>
      <c r="H4125" s="6" t="str">
        <f>IF(总支出!I4125="","自动",总支出!I4125)</f>
        <v>自动</v>
      </c>
      <c r="I4125" s="6" t="str">
        <f>IF(F4125="","",IFERROR(VLOOKUP(F4125,税费设置!$A$15:$B$27,2,FALSE),"含税不明"))</f>
        <v/>
      </c>
      <c r="J4125" s="6" t="str">
        <f t="shared" si="449"/>
        <v/>
      </c>
      <c r="K4125" s="6" t="str">
        <f>IF(AND(税费设置!$B$5="是",G4125="个人支出",J4125="应税"),"是","否")</f>
        <v>否</v>
      </c>
      <c r="L4125" s="8">
        <f t="shared" si="450"/>
        <v>0</v>
      </c>
      <c r="M4125" s="8">
        <f t="shared" si="451"/>
        <v>0</v>
      </c>
      <c r="N4125" s="8">
        <f t="shared" si="452"/>
        <v>0</v>
      </c>
      <c r="O4125" s="8">
        <f t="shared" si="453"/>
        <v>0</v>
      </c>
      <c r="P4125" s="8">
        <f>IF(K4125&lt;&gt;"是",0,IF(税费设置!$B$6="是",E4125/(1+税费设置!$B$10),E4125))</f>
        <v>0</v>
      </c>
      <c r="Q4125" s="8">
        <f>IF(K4125&lt;&gt;"是",0,P4125*税费设置!$B$8)</f>
        <v>0</v>
      </c>
      <c r="R4125" s="8">
        <f>IF(K4125&lt;&gt;"是",0,P4125*税费设置!$B$9)</f>
        <v>0</v>
      </c>
      <c r="S4125" s="8">
        <f t="shared" si="454"/>
        <v>0</v>
      </c>
    </row>
    <row r="4126" spans="1:19" ht="13.9">
      <c r="A4126" s="6" t="str">
        <f>IF(总支出!A4126="","",总支出!A4126)</f>
        <v/>
      </c>
      <c r="B4126" s="7" t="str">
        <f>IF(总支出!B4126="","",总支出!B4126)</f>
        <v/>
      </c>
      <c r="C4126" s="6" t="str">
        <f t="shared" si="448"/>
        <v/>
      </c>
      <c r="D4126" s="6" t="str">
        <f>IF(总支出!C4126="","",总支出!C4126)</f>
        <v/>
      </c>
      <c r="E4126" s="8" t="str">
        <f>IF(总支出!D4126="","",总支出!D4126)</f>
        <v/>
      </c>
      <c r="F4126" s="6" t="str">
        <f>IF(总支出!E4126="","",总支出!E4126)</f>
        <v/>
      </c>
      <c r="G4126" s="6" t="str">
        <f>IF(总支出!H4126="","",总支出!H4126)</f>
        <v/>
      </c>
      <c r="H4126" s="6" t="str">
        <f>IF(总支出!I4126="","自动",总支出!I4126)</f>
        <v>自动</v>
      </c>
      <c r="I4126" s="6" t="str">
        <f>IF(F4126="","",IFERROR(VLOOKUP(F4126,税费设置!$A$15:$B$27,2,FALSE),"含税不明"))</f>
        <v/>
      </c>
      <c r="J4126" s="6" t="str">
        <f t="shared" si="449"/>
        <v/>
      </c>
      <c r="K4126" s="6" t="str">
        <f>IF(AND(税费设置!$B$5="是",G4126="个人支出",J4126="应税"),"是","否")</f>
        <v>否</v>
      </c>
      <c r="L4126" s="8">
        <f t="shared" si="450"/>
        <v>0</v>
      </c>
      <c r="M4126" s="8">
        <f t="shared" si="451"/>
        <v>0</v>
      </c>
      <c r="N4126" s="8">
        <f t="shared" si="452"/>
        <v>0</v>
      </c>
      <c r="O4126" s="8">
        <f t="shared" si="453"/>
        <v>0</v>
      </c>
      <c r="P4126" s="8">
        <f>IF(K4126&lt;&gt;"是",0,IF(税费设置!$B$6="是",E4126/(1+税费设置!$B$10),E4126))</f>
        <v>0</v>
      </c>
      <c r="Q4126" s="8">
        <f>IF(K4126&lt;&gt;"是",0,P4126*税费设置!$B$8)</f>
        <v>0</v>
      </c>
      <c r="R4126" s="8">
        <f>IF(K4126&lt;&gt;"是",0,P4126*税费设置!$B$9)</f>
        <v>0</v>
      </c>
      <c r="S4126" s="8">
        <f t="shared" si="454"/>
        <v>0</v>
      </c>
    </row>
    <row r="4127" spans="1:19" ht="13.9">
      <c r="A4127" s="6" t="str">
        <f>IF(总支出!A4127="","",总支出!A4127)</f>
        <v/>
      </c>
      <c r="B4127" s="7" t="str">
        <f>IF(总支出!B4127="","",总支出!B4127)</f>
        <v/>
      </c>
      <c r="C4127" s="6" t="str">
        <f t="shared" si="448"/>
        <v/>
      </c>
      <c r="D4127" s="6" t="str">
        <f>IF(总支出!C4127="","",总支出!C4127)</f>
        <v/>
      </c>
      <c r="E4127" s="8" t="str">
        <f>IF(总支出!D4127="","",总支出!D4127)</f>
        <v/>
      </c>
      <c r="F4127" s="6" t="str">
        <f>IF(总支出!E4127="","",总支出!E4127)</f>
        <v/>
      </c>
      <c r="G4127" s="6" t="str">
        <f>IF(总支出!H4127="","",总支出!H4127)</f>
        <v/>
      </c>
      <c r="H4127" s="6" t="str">
        <f>IF(总支出!I4127="","自动",总支出!I4127)</f>
        <v>自动</v>
      </c>
      <c r="I4127" s="6" t="str">
        <f>IF(F4127="","",IFERROR(VLOOKUP(F4127,税费设置!$A$15:$B$27,2,FALSE),"含税不明"))</f>
        <v/>
      </c>
      <c r="J4127" s="6" t="str">
        <f t="shared" si="449"/>
        <v/>
      </c>
      <c r="K4127" s="6" t="str">
        <f>IF(AND(税费设置!$B$5="是",G4127="个人支出",J4127="应税"),"是","否")</f>
        <v>否</v>
      </c>
      <c r="L4127" s="8">
        <f t="shared" si="450"/>
        <v>0</v>
      </c>
      <c r="M4127" s="8">
        <f t="shared" si="451"/>
        <v>0</v>
      </c>
      <c r="N4127" s="8">
        <f t="shared" si="452"/>
        <v>0</v>
      </c>
      <c r="O4127" s="8">
        <f t="shared" si="453"/>
        <v>0</v>
      </c>
      <c r="P4127" s="8">
        <f>IF(K4127&lt;&gt;"是",0,IF(税费设置!$B$6="是",E4127/(1+税费设置!$B$10),E4127))</f>
        <v>0</v>
      </c>
      <c r="Q4127" s="8">
        <f>IF(K4127&lt;&gt;"是",0,P4127*税费设置!$B$8)</f>
        <v>0</v>
      </c>
      <c r="R4127" s="8">
        <f>IF(K4127&lt;&gt;"是",0,P4127*税费设置!$B$9)</f>
        <v>0</v>
      </c>
      <c r="S4127" s="8">
        <f t="shared" si="454"/>
        <v>0</v>
      </c>
    </row>
    <row r="4128" spans="1:19" ht="13.9">
      <c r="A4128" s="6" t="str">
        <f>IF(总支出!A4128="","",总支出!A4128)</f>
        <v/>
      </c>
      <c r="B4128" s="7" t="str">
        <f>IF(总支出!B4128="","",总支出!B4128)</f>
        <v/>
      </c>
      <c r="C4128" s="6" t="str">
        <f t="shared" si="448"/>
        <v/>
      </c>
      <c r="D4128" s="6" t="str">
        <f>IF(总支出!C4128="","",总支出!C4128)</f>
        <v/>
      </c>
      <c r="E4128" s="8" t="str">
        <f>IF(总支出!D4128="","",总支出!D4128)</f>
        <v/>
      </c>
      <c r="F4128" s="6" t="str">
        <f>IF(总支出!E4128="","",总支出!E4128)</f>
        <v/>
      </c>
      <c r="G4128" s="6" t="str">
        <f>IF(总支出!H4128="","",总支出!H4128)</f>
        <v/>
      </c>
      <c r="H4128" s="6" t="str">
        <f>IF(总支出!I4128="","自动",总支出!I4128)</f>
        <v>自动</v>
      </c>
      <c r="I4128" s="6" t="str">
        <f>IF(F4128="","",IFERROR(VLOOKUP(F4128,税费设置!$A$15:$B$27,2,FALSE),"含税不明"))</f>
        <v/>
      </c>
      <c r="J4128" s="6" t="str">
        <f t="shared" si="449"/>
        <v/>
      </c>
      <c r="K4128" s="6" t="str">
        <f>IF(AND(税费设置!$B$5="是",G4128="个人支出",J4128="应税"),"是","否")</f>
        <v>否</v>
      </c>
      <c r="L4128" s="8">
        <f t="shared" si="450"/>
        <v>0</v>
      </c>
      <c r="M4128" s="8">
        <f t="shared" si="451"/>
        <v>0</v>
      </c>
      <c r="N4128" s="8">
        <f t="shared" si="452"/>
        <v>0</v>
      </c>
      <c r="O4128" s="8">
        <f t="shared" si="453"/>
        <v>0</v>
      </c>
      <c r="P4128" s="8">
        <f>IF(K4128&lt;&gt;"是",0,IF(税费设置!$B$6="是",E4128/(1+税费设置!$B$10),E4128))</f>
        <v>0</v>
      </c>
      <c r="Q4128" s="8">
        <f>IF(K4128&lt;&gt;"是",0,P4128*税费设置!$B$8)</f>
        <v>0</v>
      </c>
      <c r="R4128" s="8">
        <f>IF(K4128&lt;&gt;"是",0,P4128*税费设置!$B$9)</f>
        <v>0</v>
      </c>
      <c r="S4128" s="8">
        <f t="shared" si="454"/>
        <v>0</v>
      </c>
    </row>
    <row r="4129" spans="1:19" ht="13.9">
      <c r="A4129" s="6" t="str">
        <f>IF(总支出!A4129="","",总支出!A4129)</f>
        <v/>
      </c>
      <c r="B4129" s="7" t="str">
        <f>IF(总支出!B4129="","",总支出!B4129)</f>
        <v/>
      </c>
      <c r="C4129" s="6" t="str">
        <f t="shared" si="448"/>
        <v/>
      </c>
      <c r="D4129" s="6" t="str">
        <f>IF(总支出!C4129="","",总支出!C4129)</f>
        <v/>
      </c>
      <c r="E4129" s="8" t="str">
        <f>IF(总支出!D4129="","",总支出!D4129)</f>
        <v/>
      </c>
      <c r="F4129" s="6" t="str">
        <f>IF(总支出!E4129="","",总支出!E4129)</f>
        <v/>
      </c>
      <c r="G4129" s="6" t="str">
        <f>IF(总支出!H4129="","",总支出!H4129)</f>
        <v/>
      </c>
      <c r="H4129" s="6" t="str">
        <f>IF(总支出!I4129="","自动",总支出!I4129)</f>
        <v>自动</v>
      </c>
      <c r="I4129" s="6" t="str">
        <f>IF(F4129="","",IFERROR(VLOOKUP(F4129,税费设置!$A$15:$B$27,2,FALSE),"含税不明"))</f>
        <v/>
      </c>
      <c r="J4129" s="6" t="str">
        <f t="shared" si="449"/>
        <v/>
      </c>
      <c r="K4129" s="6" t="str">
        <f>IF(AND(税费设置!$B$5="是",G4129="个人支出",J4129="应税"),"是","否")</f>
        <v>否</v>
      </c>
      <c r="L4129" s="8">
        <f t="shared" si="450"/>
        <v>0</v>
      </c>
      <c r="M4129" s="8">
        <f t="shared" si="451"/>
        <v>0</v>
      </c>
      <c r="N4129" s="8">
        <f t="shared" si="452"/>
        <v>0</v>
      </c>
      <c r="O4129" s="8">
        <f t="shared" si="453"/>
        <v>0</v>
      </c>
      <c r="P4129" s="8">
        <f>IF(K4129&lt;&gt;"是",0,IF(税费设置!$B$6="是",E4129/(1+税费设置!$B$10),E4129))</f>
        <v>0</v>
      </c>
      <c r="Q4129" s="8">
        <f>IF(K4129&lt;&gt;"是",0,P4129*税费设置!$B$8)</f>
        <v>0</v>
      </c>
      <c r="R4129" s="8">
        <f>IF(K4129&lt;&gt;"是",0,P4129*税费设置!$B$9)</f>
        <v>0</v>
      </c>
      <c r="S4129" s="8">
        <f t="shared" si="454"/>
        <v>0</v>
      </c>
    </row>
    <row r="4130" spans="1:19" ht="13.9">
      <c r="A4130" s="6" t="str">
        <f>IF(总支出!A4130="","",总支出!A4130)</f>
        <v/>
      </c>
      <c r="B4130" s="7" t="str">
        <f>IF(总支出!B4130="","",总支出!B4130)</f>
        <v/>
      </c>
      <c r="C4130" s="6" t="str">
        <f t="shared" si="448"/>
        <v/>
      </c>
      <c r="D4130" s="6" t="str">
        <f>IF(总支出!C4130="","",总支出!C4130)</f>
        <v/>
      </c>
      <c r="E4130" s="8" t="str">
        <f>IF(总支出!D4130="","",总支出!D4130)</f>
        <v/>
      </c>
      <c r="F4130" s="6" t="str">
        <f>IF(总支出!E4130="","",总支出!E4130)</f>
        <v/>
      </c>
      <c r="G4130" s="6" t="str">
        <f>IF(总支出!H4130="","",总支出!H4130)</f>
        <v/>
      </c>
      <c r="H4130" s="6" t="str">
        <f>IF(总支出!I4130="","自动",总支出!I4130)</f>
        <v>自动</v>
      </c>
      <c r="I4130" s="6" t="str">
        <f>IF(F4130="","",IFERROR(VLOOKUP(F4130,税费设置!$A$15:$B$27,2,FALSE),"含税不明"))</f>
        <v/>
      </c>
      <c r="J4130" s="6" t="str">
        <f t="shared" si="449"/>
        <v/>
      </c>
      <c r="K4130" s="6" t="str">
        <f>IF(AND(税费设置!$B$5="是",G4130="个人支出",J4130="应税"),"是","否")</f>
        <v>否</v>
      </c>
      <c r="L4130" s="8">
        <f t="shared" si="450"/>
        <v>0</v>
      </c>
      <c r="M4130" s="8">
        <f t="shared" si="451"/>
        <v>0</v>
      </c>
      <c r="N4130" s="8">
        <f t="shared" si="452"/>
        <v>0</v>
      </c>
      <c r="O4130" s="8">
        <f t="shared" si="453"/>
        <v>0</v>
      </c>
      <c r="P4130" s="8">
        <f>IF(K4130&lt;&gt;"是",0,IF(税费设置!$B$6="是",E4130/(1+税费设置!$B$10),E4130))</f>
        <v>0</v>
      </c>
      <c r="Q4130" s="8">
        <f>IF(K4130&lt;&gt;"是",0,P4130*税费设置!$B$8)</f>
        <v>0</v>
      </c>
      <c r="R4130" s="8">
        <f>IF(K4130&lt;&gt;"是",0,P4130*税费设置!$B$9)</f>
        <v>0</v>
      </c>
      <c r="S4130" s="8">
        <f t="shared" si="454"/>
        <v>0</v>
      </c>
    </row>
    <row r="4131" spans="1:19" ht="13.9">
      <c r="A4131" s="6" t="str">
        <f>IF(总支出!A4131="","",总支出!A4131)</f>
        <v/>
      </c>
      <c r="B4131" s="7" t="str">
        <f>IF(总支出!B4131="","",总支出!B4131)</f>
        <v/>
      </c>
      <c r="C4131" s="6" t="str">
        <f t="shared" si="448"/>
        <v/>
      </c>
      <c r="D4131" s="6" t="str">
        <f>IF(总支出!C4131="","",总支出!C4131)</f>
        <v/>
      </c>
      <c r="E4131" s="8" t="str">
        <f>IF(总支出!D4131="","",总支出!D4131)</f>
        <v/>
      </c>
      <c r="F4131" s="6" t="str">
        <f>IF(总支出!E4131="","",总支出!E4131)</f>
        <v/>
      </c>
      <c r="G4131" s="6" t="str">
        <f>IF(总支出!H4131="","",总支出!H4131)</f>
        <v/>
      </c>
      <c r="H4131" s="6" t="str">
        <f>IF(总支出!I4131="","自动",总支出!I4131)</f>
        <v>自动</v>
      </c>
      <c r="I4131" s="6" t="str">
        <f>IF(F4131="","",IFERROR(VLOOKUP(F4131,税费设置!$A$15:$B$27,2,FALSE),"含税不明"))</f>
        <v/>
      </c>
      <c r="J4131" s="6" t="str">
        <f t="shared" si="449"/>
        <v/>
      </c>
      <c r="K4131" s="6" t="str">
        <f>IF(AND(税费设置!$B$5="是",G4131="个人支出",J4131="应税"),"是","否")</f>
        <v>否</v>
      </c>
      <c r="L4131" s="8">
        <f t="shared" si="450"/>
        <v>0</v>
      </c>
      <c r="M4131" s="8">
        <f t="shared" si="451"/>
        <v>0</v>
      </c>
      <c r="N4131" s="8">
        <f t="shared" si="452"/>
        <v>0</v>
      </c>
      <c r="O4131" s="8">
        <f t="shared" si="453"/>
        <v>0</v>
      </c>
      <c r="P4131" s="8">
        <f>IF(K4131&lt;&gt;"是",0,IF(税费设置!$B$6="是",E4131/(1+税费设置!$B$10),E4131))</f>
        <v>0</v>
      </c>
      <c r="Q4131" s="8">
        <f>IF(K4131&lt;&gt;"是",0,P4131*税费设置!$B$8)</f>
        <v>0</v>
      </c>
      <c r="R4131" s="8">
        <f>IF(K4131&lt;&gt;"是",0,P4131*税费设置!$B$9)</f>
        <v>0</v>
      </c>
      <c r="S4131" s="8">
        <f t="shared" si="454"/>
        <v>0</v>
      </c>
    </row>
    <row r="4132" spans="1:19" ht="13.9">
      <c r="A4132" s="6" t="str">
        <f>IF(总支出!A4132="","",总支出!A4132)</f>
        <v/>
      </c>
      <c r="B4132" s="7" t="str">
        <f>IF(总支出!B4132="","",总支出!B4132)</f>
        <v/>
      </c>
      <c r="C4132" s="6" t="str">
        <f t="shared" si="448"/>
        <v/>
      </c>
      <c r="D4132" s="6" t="str">
        <f>IF(总支出!C4132="","",总支出!C4132)</f>
        <v/>
      </c>
      <c r="E4132" s="8" t="str">
        <f>IF(总支出!D4132="","",总支出!D4132)</f>
        <v/>
      </c>
      <c r="F4132" s="6" t="str">
        <f>IF(总支出!E4132="","",总支出!E4132)</f>
        <v/>
      </c>
      <c r="G4132" s="6" t="str">
        <f>IF(总支出!H4132="","",总支出!H4132)</f>
        <v/>
      </c>
      <c r="H4132" s="6" t="str">
        <f>IF(总支出!I4132="","自动",总支出!I4132)</f>
        <v>自动</v>
      </c>
      <c r="I4132" s="6" t="str">
        <f>IF(F4132="","",IFERROR(VLOOKUP(F4132,税费设置!$A$15:$B$27,2,FALSE),"含税不明"))</f>
        <v/>
      </c>
      <c r="J4132" s="6" t="str">
        <f t="shared" si="449"/>
        <v/>
      </c>
      <c r="K4132" s="6" t="str">
        <f>IF(AND(税费设置!$B$5="是",G4132="个人支出",J4132="应税"),"是","否")</f>
        <v>否</v>
      </c>
      <c r="L4132" s="8">
        <f t="shared" si="450"/>
        <v>0</v>
      </c>
      <c r="M4132" s="8">
        <f t="shared" si="451"/>
        <v>0</v>
      </c>
      <c r="N4132" s="8">
        <f t="shared" si="452"/>
        <v>0</v>
      </c>
      <c r="O4132" s="8">
        <f t="shared" si="453"/>
        <v>0</v>
      </c>
      <c r="P4132" s="8">
        <f>IF(K4132&lt;&gt;"是",0,IF(税费设置!$B$6="是",E4132/(1+税费设置!$B$10),E4132))</f>
        <v>0</v>
      </c>
      <c r="Q4132" s="8">
        <f>IF(K4132&lt;&gt;"是",0,P4132*税费设置!$B$8)</f>
        <v>0</v>
      </c>
      <c r="R4132" s="8">
        <f>IF(K4132&lt;&gt;"是",0,P4132*税费设置!$B$9)</f>
        <v>0</v>
      </c>
      <c r="S4132" s="8">
        <f t="shared" si="454"/>
        <v>0</v>
      </c>
    </row>
    <row r="4133" spans="1:19" ht="13.9">
      <c r="A4133" s="6" t="str">
        <f>IF(总支出!A4133="","",总支出!A4133)</f>
        <v/>
      </c>
      <c r="B4133" s="7" t="str">
        <f>IF(总支出!B4133="","",总支出!B4133)</f>
        <v/>
      </c>
      <c r="C4133" s="6" t="str">
        <f t="shared" si="448"/>
        <v/>
      </c>
      <c r="D4133" s="6" t="str">
        <f>IF(总支出!C4133="","",总支出!C4133)</f>
        <v/>
      </c>
      <c r="E4133" s="8" t="str">
        <f>IF(总支出!D4133="","",总支出!D4133)</f>
        <v/>
      </c>
      <c r="F4133" s="6" t="str">
        <f>IF(总支出!E4133="","",总支出!E4133)</f>
        <v/>
      </c>
      <c r="G4133" s="6" t="str">
        <f>IF(总支出!H4133="","",总支出!H4133)</f>
        <v/>
      </c>
      <c r="H4133" s="6" t="str">
        <f>IF(总支出!I4133="","自动",总支出!I4133)</f>
        <v>自动</v>
      </c>
      <c r="I4133" s="6" t="str">
        <f>IF(F4133="","",IFERROR(VLOOKUP(F4133,税费设置!$A$15:$B$27,2,FALSE),"含税不明"))</f>
        <v/>
      </c>
      <c r="J4133" s="6" t="str">
        <f t="shared" si="449"/>
        <v/>
      </c>
      <c r="K4133" s="6" t="str">
        <f>IF(AND(税费设置!$B$5="是",G4133="个人支出",J4133="应税"),"是","否")</f>
        <v>否</v>
      </c>
      <c r="L4133" s="8">
        <f t="shared" si="450"/>
        <v>0</v>
      </c>
      <c r="M4133" s="8">
        <f t="shared" si="451"/>
        <v>0</v>
      </c>
      <c r="N4133" s="8">
        <f t="shared" si="452"/>
        <v>0</v>
      </c>
      <c r="O4133" s="8">
        <f t="shared" si="453"/>
        <v>0</v>
      </c>
      <c r="P4133" s="8">
        <f>IF(K4133&lt;&gt;"是",0,IF(税费设置!$B$6="是",E4133/(1+税费设置!$B$10),E4133))</f>
        <v>0</v>
      </c>
      <c r="Q4133" s="8">
        <f>IF(K4133&lt;&gt;"是",0,P4133*税费设置!$B$8)</f>
        <v>0</v>
      </c>
      <c r="R4133" s="8">
        <f>IF(K4133&lt;&gt;"是",0,P4133*税费设置!$B$9)</f>
        <v>0</v>
      </c>
      <c r="S4133" s="8">
        <f t="shared" si="454"/>
        <v>0</v>
      </c>
    </row>
    <row r="4134" spans="1:19" ht="13.9">
      <c r="A4134" s="6" t="str">
        <f>IF(总支出!A4134="","",总支出!A4134)</f>
        <v/>
      </c>
      <c r="B4134" s="7" t="str">
        <f>IF(总支出!B4134="","",总支出!B4134)</f>
        <v/>
      </c>
      <c r="C4134" s="6" t="str">
        <f t="shared" si="448"/>
        <v/>
      </c>
      <c r="D4134" s="6" t="str">
        <f>IF(总支出!C4134="","",总支出!C4134)</f>
        <v/>
      </c>
      <c r="E4134" s="8" t="str">
        <f>IF(总支出!D4134="","",总支出!D4134)</f>
        <v/>
      </c>
      <c r="F4134" s="6" t="str">
        <f>IF(总支出!E4134="","",总支出!E4134)</f>
        <v/>
      </c>
      <c r="G4134" s="6" t="str">
        <f>IF(总支出!H4134="","",总支出!H4134)</f>
        <v/>
      </c>
      <c r="H4134" s="6" t="str">
        <f>IF(总支出!I4134="","自动",总支出!I4134)</f>
        <v>自动</v>
      </c>
      <c r="I4134" s="6" t="str">
        <f>IF(F4134="","",IFERROR(VLOOKUP(F4134,税费设置!$A$15:$B$27,2,FALSE),"含税不明"))</f>
        <v/>
      </c>
      <c r="J4134" s="6" t="str">
        <f t="shared" si="449"/>
        <v/>
      </c>
      <c r="K4134" s="6" t="str">
        <f>IF(AND(税费设置!$B$5="是",G4134="个人支出",J4134="应税"),"是","否")</f>
        <v>否</v>
      </c>
      <c r="L4134" s="8">
        <f t="shared" si="450"/>
        <v>0</v>
      </c>
      <c r="M4134" s="8">
        <f t="shared" si="451"/>
        <v>0</v>
      </c>
      <c r="N4134" s="8">
        <f t="shared" si="452"/>
        <v>0</v>
      </c>
      <c r="O4134" s="8">
        <f t="shared" si="453"/>
        <v>0</v>
      </c>
      <c r="P4134" s="8">
        <f>IF(K4134&lt;&gt;"是",0,IF(税费设置!$B$6="是",E4134/(1+税费设置!$B$10),E4134))</f>
        <v>0</v>
      </c>
      <c r="Q4134" s="8">
        <f>IF(K4134&lt;&gt;"是",0,P4134*税费设置!$B$8)</f>
        <v>0</v>
      </c>
      <c r="R4134" s="8">
        <f>IF(K4134&lt;&gt;"是",0,P4134*税费设置!$B$9)</f>
        <v>0</v>
      </c>
      <c r="S4134" s="8">
        <f t="shared" si="454"/>
        <v>0</v>
      </c>
    </row>
    <row r="4135" spans="1:19" ht="13.9">
      <c r="A4135" s="6" t="str">
        <f>IF(总支出!A4135="","",总支出!A4135)</f>
        <v/>
      </c>
      <c r="B4135" s="7" t="str">
        <f>IF(总支出!B4135="","",总支出!B4135)</f>
        <v/>
      </c>
      <c r="C4135" s="6" t="str">
        <f t="shared" si="448"/>
        <v/>
      </c>
      <c r="D4135" s="6" t="str">
        <f>IF(总支出!C4135="","",总支出!C4135)</f>
        <v/>
      </c>
      <c r="E4135" s="8" t="str">
        <f>IF(总支出!D4135="","",总支出!D4135)</f>
        <v/>
      </c>
      <c r="F4135" s="6" t="str">
        <f>IF(总支出!E4135="","",总支出!E4135)</f>
        <v/>
      </c>
      <c r="G4135" s="6" t="str">
        <f>IF(总支出!H4135="","",总支出!H4135)</f>
        <v/>
      </c>
      <c r="H4135" s="6" t="str">
        <f>IF(总支出!I4135="","自动",总支出!I4135)</f>
        <v>自动</v>
      </c>
      <c r="I4135" s="6" t="str">
        <f>IF(F4135="","",IFERROR(VLOOKUP(F4135,税费设置!$A$15:$B$27,2,FALSE),"含税不明"))</f>
        <v/>
      </c>
      <c r="J4135" s="6" t="str">
        <f t="shared" si="449"/>
        <v/>
      </c>
      <c r="K4135" s="6" t="str">
        <f>IF(AND(税费设置!$B$5="是",G4135="个人支出",J4135="应税"),"是","否")</f>
        <v>否</v>
      </c>
      <c r="L4135" s="8">
        <f t="shared" si="450"/>
        <v>0</v>
      </c>
      <c r="M4135" s="8">
        <f t="shared" si="451"/>
        <v>0</v>
      </c>
      <c r="N4135" s="8">
        <f t="shared" si="452"/>
        <v>0</v>
      </c>
      <c r="O4135" s="8">
        <f t="shared" si="453"/>
        <v>0</v>
      </c>
      <c r="P4135" s="8">
        <f>IF(K4135&lt;&gt;"是",0,IF(税费设置!$B$6="是",E4135/(1+税费设置!$B$10),E4135))</f>
        <v>0</v>
      </c>
      <c r="Q4135" s="8">
        <f>IF(K4135&lt;&gt;"是",0,P4135*税费设置!$B$8)</f>
        <v>0</v>
      </c>
      <c r="R4135" s="8">
        <f>IF(K4135&lt;&gt;"是",0,P4135*税费设置!$B$9)</f>
        <v>0</v>
      </c>
      <c r="S4135" s="8">
        <f t="shared" si="454"/>
        <v>0</v>
      </c>
    </row>
    <row r="4136" spans="1:19" ht="13.9">
      <c r="A4136" s="6" t="str">
        <f>IF(总支出!A4136="","",总支出!A4136)</f>
        <v/>
      </c>
      <c r="B4136" s="7" t="str">
        <f>IF(总支出!B4136="","",总支出!B4136)</f>
        <v/>
      </c>
      <c r="C4136" s="6" t="str">
        <f t="shared" si="448"/>
        <v/>
      </c>
      <c r="D4136" s="6" t="str">
        <f>IF(总支出!C4136="","",总支出!C4136)</f>
        <v/>
      </c>
      <c r="E4136" s="8" t="str">
        <f>IF(总支出!D4136="","",总支出!D4136)</f>
        <v/>
      </c>
      <c r="F4136" s="6" t="str">
        <f>IF(总支出!E4136="","",总支出!E4136)</f>
        <v/>
      </c>
      <c r="G4136" s="6" t="str">
        <f>IF(总支出!H4136="","",总支出!H4136)</f>
        <v/>
      </c>
      <c r="H4136" s="6" t="str">
        <f>IF(总支出!I4136="","自动",总支出!I4136)</f>
        <v>自动</v>
      </c>
      <c r="I4136" s="6" t="str">
        <f>IF(F4136="","",IFERROR(VLOOKUP(F4136,税费设置!$A$15:$B$27,2,FALSE),"含税不明"))</f>
        <v/>
      </c>
      <c r="J4136" s="6" t="str">
        <f t="shared" si="449"/>
        <v/>
      </c>
      <c r="K4136" s="6" t="str">
        <f>IF(AND(税费设置!$B$5="是",G4136="个人支出",J4136="应税"),"是","否")</f>
        <v>否</v>
      </c>
      <c r="L4136" s="8">
        <f t="shared" si="450"/>
        <v>0</v>
      </c>
      <c r="M4136" s="8">
        <f t="shared" si="451"/>
        <v>0</v>
      </c>
      <c r="N4136" s="8">
        <f t="shared" si="452"/>
        <v>0</v>
      </c>
      <c r="O4136" s="8">
        <f t="shared" si="453"/>
        <v>0</v>
      </c>
      <c r="P4136" s="8">
        <f>IF(K4136&lt;&gt;"是",0,IF(税费设置!$B$6="是",E4136/(1+税费设置!$B$10),E4136))</f>
        <v>0</v>
      </c>
      <c r="Q4136" s="8">
        <f>IF(K4136&lt;&gt;"是",0,P4136*税费设置!$B$8)</f>
        <v>0</v>
      </c>
      <c r="R4136" s="8">
        <f>IF(K4136&lt;&gt;"是",0,P4136*税费设置!$B$9)</f>
        <v>0</v>
      </c>
      <c r="S4136" s="8">
        <f t="shared" si="454"/>
        <v>0</v>
      </c>
    </row>
    <row r="4137" spans="1:19" ht="13.9">
      <c r="A4137" s="6" t="str">
        <f>IF(总支出!A4137="","",总支出!A4137)</f>
        <v/>
      </c>
      <c r="B4137" s="7" t="str">
        <f>IF(总支出!B4137="","",总支出!B4137)</f>
        <v/>
      </c>
      <c r="C4137" s="6" t="str">
        <f t="shared" si="448"/>
        <v/>
      </c>
      <c r="D4137" s="6" t="str">
        <f>IF(总支出!C4137="","",总支出!C4137)</f>
        <v/>
      </c>
      <c r="E4137" s="8" t="str">
        <f>IF(总支出!D4137="","",总支出!D4137)</f>
        <v/>
      </c>
      <c r="F4137" s="6" t="str">
        <f>IF(总支出!E4137="","",总支出!E4137)</f>
        <v/>
      </c>
      <c r="G4137" s="6" t="str">
        <f>IF(总支出!H4137="","",总支出!H4137)</f>
        <v/>
      </c>
      <c r="H4137" s="6" t="str">
        <f>IF(总支出!I4137="","自动",总支出!I4137)</f>
        <v>自动</v>
      </c>
      <c r="I4137" s="6" t="str">
        <f>IF(F4137="","",IFERROR(VLOOKUP(F4137,税费设置!$A$15:$B$27,2,FALSE),"含税不明"))</f>
        <v/>
      </c>
      <c r="J4137" s="6" t="str">
        <f t="shared" si="449"/>
        <v/>
      </c>
      <c r="K4137" s="6" t="str">
        <f>IF(AND(税费设置!$B$5="是",G4137="个人支出",J4137="应税"),"是","否")</f>
        <v>否</v>
      </c>
      <c r="L4137" s="8">
        <f t="shared" si="450"/>
        <v>0</v>
      </c>
      <c r="M4137" s="8">
        <f t="shared" si="451"/>
        <v>0</v>
      </c>
      <c r="N4137" s="8">
        <f t="shared" si="452"/>
        <v>0</v>
      </c>
      <c r="O4137" s="8">
        <f t="shared" si="453"/>
        <v>0</v>
      </c>
      <c r="P4137" s="8">
        <f>IF(K4137&lt;&gt;"是",0,IF(税费设置!$B$6="是",E4137/(1+税费设置!$B$10),E4137))</f>
        <v>0</v>
      </c>
      <c r="Q4137" s="8">
        <f>IF(K4137&lt;&gt;"是",0,P4137*税费设置!$B$8)</f>
        <v>0</v>
      </c>
      <c r="R4137" s="8">
        <f>IF(K4137&lt;&gt;"是",0,P4137*税费设置!$B$9)</f>
        <v>0</v>
      </c>
      <c r="S4137" s="8">
        <f t="shared" si="454"/>
        <v>0</v>
      </c>
    </row>
    <row r="4138" spans="1:19" ht="13.9">
      <c r="A4138" s="6" t="str">
        <f>IF(总支出!A4138="","",总支出!A4138)</f>
        <v/>
      </c>
      <c r="B4138" s="7" t="str">
        <f>IF(总支出!B4138="","",总支出!B4138)</f>
        <v/>
      </c>
      <c r="C4138" s="6" t="str">
        <f t="shared" si="448"/>
        <v/>
      </c>
      <c r="D4138" s="6" t="str">
        <f>IF(总支出!C4138="","",总支出!C4138)</f>
        <v/>
      </c>
      <c r="E4138" s="8" t="str">
        <f>IF(总支出!D4138="","",总支出!D4138)</f>
        <v/>
      </c>
      <c r="F4138" s="6" t="str">
        <f>IF(总支出!E4138="","",总支出!E4138)</f>
        <v/>
      </c>
      <c r="G4138" s="6" t="str">
        <f>IF(总支出!H4138="","",总支出!H4138)</f>
        <v/>
      </c>
      <c r="H4138" s="6" t="str">
        <f>IF(总支出!I4138="","自动",总支出!I4138)</f>
        <v>自动</v>
      </c>
      <c r="I4138" s="6" t="str">
        <f>IF(F4138="","",IFERROR(VLOOKUP(F4138,税费设置!$A$15:$B$27,2,FALSE),"含税不明"))</f>
        <v/>
      </c>
      <c r="J4138" s="6" t="str">
        <f t="shared" si="449"/>
        <v/>
      </c>
      <c r="K4138" s="6" t="str">
        <f>IF(AND(税费设置!$B$5="是",G4138="个人支出",J4138="应税"),"是","否")</f>
        <v>否</v>
      </c>
      <c r="L4138" s="8">
        <f t="shared" si="450"/>
        <v>0</v>
      </c>
      <c r="M4138" s="8">
        <f t="shared" si="451"/>
        <v>0</v>
      </c>
      <c r="N4138" s="8">
        <f t="shared" si="452"/>
        <v>0</v>
      </c>
      <c r="O4138" s="8">
        <f t="shared" si="453"/>
        <v>0</v>
      </c>
      <c r="P4138" s="8">
        <f>IF(K4138&lt;&gt;"是",0,IF(税费设置!$B$6="是",E4138/(1+税费设置!$B$10),E4138))</f>
        <v>0</v>
      </c>
      <c r="Q4138" s="8">
        <f>IF(K4138&lt;&gt;"是",0,P4138*税费设置!$B$8)</f>
        <v>0</v>
      </c>
      <c r="R4138" s="8">
        <f>IF(K4138&lt;&gt;"是",0,P4138*税费设置!$B$9)</f>
        <v>0</v>
      </c>
      <c r="S4138" s="8">
        <f t="shared" si="454"/>
        <v>0</v>
      </c>
    </row>
    <row r="4139" spans="1:19" ht="13.9">
      <c r="A4139" s="6" t="str">
        <f>IF(总支出!A4139="","",总支出!A4139)</f>
        <v/>
      </c>
      <c r="B4139" s="7" t="str">
        <f>IF(总支出!B4139="","",总支出!B4139)</f>
        <v/>
      </c>
      <c r="C4139" s="6" t="str">
        <f t="shared" si="448"/>
        <v/>
      </c>
      <c r="D4139" s="6" t="str">
        <f>IF(总支出!C4139="","",总支出!C4139)</f>
        <v/>
      </c>
      <c r="E4139" s="8" t="str">
        <f>IF(总支出!D4139="","",总支出!D4139)</f>
        <v/>
      </c>
      <c r="F4139" s="6" t="str">
        <f>IF(总支出!E4139="","",总支出!E4139)</f>
        <v/>
      </c>
      <c r="G4139" s="6" t="str">
        <f>IF(总支出!H4139="","",总支出!H4139)</f>
        <v/>
      </c>
      <c r="H4139" s="6" t="str">
        <f>IF(总支出!I4139="","自动",总支出!I4139)</f>
        <v>自动</v>
      </c>
      <c r="I4139" s="6" t="str">
        <f>IF(F4139="","",IFERROR(VLOOKUP(F4139,税费设置!$A$15:$B$27,2,FALSE),"含税不明"))</f>
        <v/>
      </c>
      <c r="J4139" s="6" t="str">
        <f t="shared" si="449"/>
        <v/>
      </c>
      <c r="K4139" s="6" t="str">
        <f>IF(AND(税费设置!$B$5="是",G4139="个人支出",J4139="应税"),"是","否")</f>
        <v>否</v>
      </c>
      <c r="L4139" s="8">
        <f t="shared" si="450"/>
        <v>0</v>
      </c>
      <c r="M4139" s="8">
        <f t="shared" si="451"/>
        <v>0</v>
      </c>
      <c r="N4139" s="8">
        <f t="shared" si="452"/>
        <v>0</v>
      </c>
      <c r="O4139" s="8">
        <f t="shared" si="453"/>
        <v>0</v>
      </c>
      <c r="P4139" s="8">
        <f>IF(K4139&lt;&gt;"是",0,IF(税费设置!$B$6="是",E4139/(1+税费设置!$B$10),E4139))</f>
        <v>0</v>
      </c>
      <c r="Q4139" s="8">
        <f>IF(K4139&lt;&gt;"是",0,P4139*税费设置!$B$8)</f>
        <v>0</v>
      </c>
      <c r="R4139" s="8">
        <f>IF(K4139&lt;&gt;"是",0,P4139*税费设置!$B$9)</f>
        <v>0</v>
      </c>
      <c r="S4139" s="8">
        <f t="shared" si="454"/>
        <v>0</v>
      </c>
    </row>
    <row r="4140" spans="1:19" ht="13.9">
      <c r="A4140" s="6" t="str">
        <f>IF(总支出!A4140="","",总支出!A4140)</f>
        <v/>
      </c>
      <c r="B4140" s="7" t="str">
        <f>IF(总支出!B4140="","",总支出!B4140)</f>
        <v/>
      </c>
      <c r="C4140" s="6" t="str">
        <f t="shared" si="448"/>
        <v/>
      </c>
      <c r="D4140" s="6" t="str">
        <f>IF(总支出!C4140="","",总支出!C4140)</f>
        <v/>
      </c>
      <c r="E4140" s="8" t="str">
        <f>IF(总支出!D4140="","",总支出!D4140)</f>
        <v/>
      </c>
      <c r="F4140" s="6" t="str">
        <f>IF(总支出!E4140="","",总支出!E4140)</f>
        <v/>
      </c>
      <c r="G4140" s="6" t="str">
        <f>IF(总支出!H4140="","",总支出!H4140)</f>
        <v/>
      </c>
      <c r="H4140" s="6" t="str">
        <f>IF(总支出!I4140="","自动",总支出!I4140)</f>
        <v>自动</v>
      </c>
      <c r="I4140" s="6" t="str">
        <f>IF(F4140="","",IFERROR(VLOOKUP(F4140,税费设置!$A$15:$B$27,2,FALSE),"含税不明"))</f>
        <v/>
      </c>
      <c r="J4140" s="6" t="str">
        <f t="shared" si="449"/>
        <v/>
      </c>
      <c r="K4140" s="6" t="str">
        <f>IF(AND(税费设置!$B$5="是",G4140="个人支出",J4140="应税"),"是","否")</f>
        <v>否</v>
      </c>
      <c r="L4140" s="8">
        <f t="shared" si="450"/>
        <v>0</v>
      </c>
      <c r="M4140" s="8">
        <f t="shared" si="451"/>
        <v>0</v>
      </c>
      <c r="N4140" s="8">
        <f t="shared" si="452"/>
        <v>0</v>
      </c>
      <c r="O4140" s="8">
        <f t="shared" si="453"/>
        <v>0</v>
      </c>
      <c r="P4140" s="8">
        <f>IF(K4140&lt;&gt;"是",0,IF(税费设置!$B$6="是",E4140/(1+税费设置!$B$10),E4140))</f>
        <v>0</v>
      </c>
      <c r="Q4140" s="8">
        <f>IF(K4140&lt;&gt;"是",0,P4140*税费设置!$B$8)</f>
        <v>0</v>
      </c>
      <c r="R4140" s="8">
        <f>IF(K4140&lt;&gt;"是",0,P4140*税费设置!$B$9)</f>
        <v>0</v>
      </c>
      <c r="S4140" s="8">
        <f t="shared" si="454"/>
        <v>0</v>
      </c>
    </row>
    <row r="4141" spans="1:19" ht="13.9">
      <c r="A4141" s="6" t="str">
        <f>IF(总支出!A4141="","",总支出!A4141)</f>
        <v/>
      </c>
      <c r="B4141" s="7" t="str">
        <f>IF(总支出!B4141="","",总支出!B4141)</f>
        <v/>
      </c>
      <c r="C4141" s="6" t="str">
        <f t="shared" si="448"/>
        <v/>
      </c>
      <c r="D4141" s="6" t="str">
        <f>IF(总支出!C4141="","",总支出!C4141)</f>
        <v/>
      </c>
      <c r="E4141" s="8" t="str">
        <f>IF(总支出!D4141="","",总支出!D4141)</f>
        <v/>
      </c>
      <c r="F4141" s="6" t="str">
        <f>IF(总支出!E4141="","",总支出!E4141)</f>
        <v/>
      </c>
      <c r="G4141" s="6" t="str">
        <f>IF(总支出!H4141="","",总支出!H4141)</f>
        <v/>
      </c>
      <c r="H4141" s="6" t="str">
        <f>IF(总支出!I4141="","自动",总支出!I4141)</f>
        <v>自动</v>
      </c>
      <c r="I4141" s="6" t="str">
        <f>IF(F4141="","",IFERROR(VLOOKUP(F4141,税费设置!$A$15:$B$27,2,FALSE),"含税不明"))</f>
        <v/>
      </c>
      <c r="J4141" s="6" t="str">
        <f t="shared" si="449"/>
        <v/>
      </c>
      <c r="K4141" s="6" t="str">
        <f>IF(AND(税费设置!$B$5="是",G4141="个人支出",J4141="应税"),"是","否")</f>
        <v>否</v>
      </c>
      <c r="L4141" s="8">
        <f t="shared" si="450"/>
        <v>0</v>
      </c>
      <c r="M4141" s="8">
        <f t="shared" si="451"/>
        <v>0</v>
      </c>
      <c r="N4141" s="8">
        <f t="shared" si="452"/>
        <v>0</v>
      </c>
      <c r="O4141" s="8">
        <f t="shared" si="453"/>
        <v>0</v>
      </c>
      <c r="P4141" s="8">
        <f>IF(K4141&lt;&gt;"是",0,IF(税费设置!$B$6="是",E4141/(1+税费设置!$B$10),E4141))</f>
        <v>0</v>
      </c>
      <c r="Q4141" s="8">
        <f>IF(K4141&lt;&gt;"是",0,P4141*税费设置!$B$8)</f>
        <v>0</v>
      </c>
      <c r="R4141" s="8">
        <f>IF(K4141&lt;&gt;"是",0,P4141*税费设置!$B$9)</f>
        <v>0</v>
      </c>
      <c r="S4141" s="8">
        <f t="shared" si="454"/>
        <v>0</v>
      </c>
    </row>
    <row r="4142" spans="1:19" ht="13.9">
      <c r="A4142" s="6" t="str">
        <f>IF(总支出!A4142="","",总支出!A4142)</f>
        <v/>
      </c>
      <c r="B4142" s="7" t="str">
        <f>IF(总支出!B4142="","",总支出!B4142)</f>
        <v/>
      </c>
      <c r="C4142" s="6" t="str">
        <f t="shared" si="448"/>
        <v/>
      </c>
      <c r="D4142" s="6" t="str">
        <f>IF(总支出!C4142="","",总支出!C4142)</f>
        <v/>
      </c>
      <c r="E4142" s="8" t="str">
        <f>IF(总支出!D4142="","",总支出!D4142)</f>
        <v/>
      </c>
      <c r="F4142" s="6" t="str">
        <f>IF(总支出!E4142="","",总支出!E4142)</f>
        <v/>
      </c>
      <c r="G4142" s="6" t="str">
        <f>IF(总支出!H4142="","",总支出!H4142)</f>
        <v/>
      </c>
      <c r="H4142" s="6" t="str">
        <f>IF(总支出!I4142="","自动",总支出!I4142)</f>
        <v>自动</v>
      </c>
      <c r="I4142" s="6" t="str">
        <f>IF(F4142="","",IFERROR(VLOOKUP(F4142,税费设置!$A$15:$B$27,2,FALSE),"含税不明"))</f>
        <v/>
      </c>
      <c r="J4142" s="6" t="str">
        <f t="shared" si="449"/>
        <v/>
      </c>
      <c r="K4142" s="6" t="str">
        <f>IF(AND(税费设置!$B$5="是",G4142="个人支出",J4142="应税"),"是","否")</f>
        <v>否</v>
      </c>
      <c r="L4142" s="8">
        <f t="shared" si="450"/>
        <v>0</v>
      </c>
      <c r="M4142" s="8">
        <f t="shared" si="451"/>
        <v>0</v>
      </c>
      <c r="N4142" s="8">
        <f t="shared" si="452"/>
        <v>0</v>
      </c>
      <c r="O4142" s="8">
        <f t="shared" si="453"/>
        <v>0</v>
      </c>
      <c r="P4142" s="8">
        <f>IF(K4142&lt;&gt;"是",0,IF(税费设置!$B$6="是",E4142/(1+税费设置!$B$10),E4142))</f>
        <v>0</v>
      </c>
      <c r="Q4142" s="8">
        <f>IF(K4142&lt;&gt;"是",0,P4142*税费设置!$B$8)</f>
        <v>0</v>
      </c>
      <c r="R4142" s="8">
        <f>IF(K4142&lt;&gt;"是",0,P4142*税费设置!$B$9)</f>
        <v>0</v>
      </c>
      <c r="S4142" s="8">
        <f t="shared" si="454"/>
        <v>0</v>
      </c>
    </row>
    <row r="4143" spans="1:19" ht="13.9">
      <c r="A4143" s="6" t="str">
        <f>IF(总支出!A4143="","",总支出!A4143)</f>
        <v/>
      </c>
      <c r="B4143" s="7" t="str">
        <f>IF(总支出!B4143="","",总支出!B4143)</f>
        <v/>
      </c>
      <c r="C4143" s="6" t="str">
        <f t="shared" si="448"/>
        <v/>
      </c>
      <c r="D4143" s="6" t="str">
        <f>IF(总支出!C4143="","",总支出!C4143)</f>
        <v/>
      </c>
      <c r="E4143" s="8" t="str">
        <f>IF(总支出!D4143="","",总支出!D4143)</f>
        <v/>
      </c>
      <c r="F4143" s="6" t="str">
        <f>IF(总支出!E4143="","",总支出!E4143)</f>
        <v/>
      </c>
      <c r="G4143" s="6" t="str">
        <f>IF(总支出!H4143="","",总支出!H4143)</f>
        <v/>
      </c>
      <c r="H4143" s="6" t="str">
        <f>IF(总支出!I4143="","自动",总支出!I4143)</f>
        <v>自动</v>
      </c>
      <c r="I4143" s="6" t="str">
        <f>IF(F4143="","",IFERROR(VLOOKUP(F4143,税费设置!$A$15:$B$27,2,FALSE),"含税不明"))</f>
        <v/>
      </c>
      <c r="J4143" s="6" t="str">
        <f t="shared" si="449"/>
        <v/>
      </c>
      <c r="K4143" s="6" t="str">
        <f>IF(AND(税费设置!$B$5="是",G4143="个人支出",J4143="应税"),"是","否")</f>
        <v>否</v>
      </c>
      <c r="L4143" s="8">
        <f t="shared" si="450"/>
        <v>0</v>
      </c>
      <c r="M4143" s="8">
        <f t="shared" si="451"/>
        <v>0</v>
      </c>
      <c r="N4143" s="8">
        <f t="shared" si="452"/>
        <v>0</v>
      </c>
      <c r="O4143" s="8">
        <f t="shared" si="453"/>
        <v>0</v>
      </c>
      <c r="P4143" s="8">
        <f>IF(K4143&lt;&gt;"是",0,IF(税费设置!$B$6="是",E4143/(1+税费设置!$B$10),E4143))</f>
        <v>0</v>
      </c>
      <c r="Q4143" s="8">
        <f>IF(K4143&lt;&gt;"是",0,P4143*税费设置!$B$8)</f>
        <v>0</v>
      </c>
      <c r="R4143" s="8">
        <f>IF(K4143&lt;&gt;"是",0,P4143*税费设置!$B$9)</f>
        <v>0</v>
      </c>
      <c r="S4143" s="8">
        <f t="shared" si="454"/>
        <v>0</v>
      </c>
    </row>
    <row r="4144" spans="1:19" ht="13.9">
      <c r="A4144" s="6" t="str">
        <f>IF(总支出!A4144="","",总支出!A4144)</f>
        <v/>
      </c>
      <c r="B4144" s="7" t="str">
        <f>IF(总支出!B4144="","",总支出!B4144)</f>
        <v/>
      </c>
      <c r="C4144" s="6" t="str">
        <f t="shared" si="448"/>
        <v/>
      </c>
      <c r="D4144" s="6" t="str">
        <f>IF(总支出!C4144="","",总支出!C4144)</f>
        <v/>
      </c>
      <c r="E4144" s="8" t="str">
        <f>IF(总支出!D4144="","",总支出!D4144)</f>
        <v/>
      </c>
      <c r="F4144" s="6" t="str">
        <f>IF(总支出!E4144="","",总支出!E4144)</f>
        <v/>
      </c>
      <c r="G4144" s="6" t="str">
        <f>IF(总支出!H4144="","",总支出!H4144)</f>
        <v/>
      </c>
      <c r="H4144" s="6" t="str">
        <f>IF(总支出!I4144="","自动",总支出!I4144)</f>
        <v>自动</v>
      </c>
      <c r="I4144" s="6" t="str">
        <f>IF(F4144="","",IFERROR(VLOOKUP(F4144,税费设置!$A$15:$B$27,2,FALSE),"含税不明"))</f>
        <v/>
      </c>
      <c r="J4144" s="6" t="str">
        <f t="shared" si="449"/>
        <v/>
      </c>
      <c r="K4144" s="6" t="str">
        <f>IF(AND(税费设置!$B$5="是",G4144="个人支出",J4144="应税"),"是","否")</f>
        <v>否</v>
      </c>
      <c r="L4144" s="8">
        <f t="shared" si="450"/>
        <v>0</v>
      </c>
      <c r="M4144" s="8">
        <f t="shared" si="451"/>
        <v>0</v>
      </c>
      <c r="N4144" s="8">
        <f t="shared" si="452"/>
        <v>0</v>
      </c>
      <c r="O4144" s="8">
        <f t="shared" si="453"/>
        <v>0</v>
      </c>
      <c r="P4144" s="8">
        <f>IF(K4144&lt;&gt;"是",0,IF(税费设置!$B$6="是",E4144/(1+税费设置!$B$10),E4144))</f>
        <v>0</v>
      </c>
      <c r="Q4144" s="8">
        <f>IF(K4144&lt;&gt;"是",0,P4144*税费设置!$B$8)</f>
        <v>0</v>
      </c>
      <c r="R4144" s="8">
        <f>IF(K4144&lt;&gt;"是",0,P4144*税费设置!$B$9)</f>
        <v>0</v>
      </c>
      <c r="S4144" s="8">
        <f t="shared" si="454"/>
        <v>0</v>
      </c>
    </row>
    <row r="4145" spans="1:19" ht="13.9">
      <c r="A4145" s="6" t="str">
        <f>IF(总支出!A4145="","",总支出!A4145)</f>
        <v/>
      </c>
      <c r="B4145" s="7" t="str">
        <f>IF(总支出!B4145="","",总支出!B4145)</f>
        <v/>
      </c>
      <c r="C4145" s="6" t="str">
        <f t="shared" si="448"/>
        <v/>
      </c>
      <c r="D4145" s="6" t="str">
        <f>IF(总支出!C4145="","",总支出!C4145)</f>
        <v/>
      </c>
      <c r="E4145" s="8" t="str">
        <f>IF(总支出!D4145="","",总支出!D4145)</f>
        <v/>
      </c>
      <c r="F4145" s="6" t="str">
        <f>IF(总支出!E4145="","",总支出!E4145)</f>
        <v/>
      </c>
      <c r="G4145" s="6" t="str">
        <f>IF(总支出!H4145="","",总支出!H4145)</f>
        <v/>
      </c>
      <c r="H4145" s="6" t="str">
        <f>IF(总支出!I4145="","自动",总支出!I4145)</f>
        <v>自动</v>
      </c>
      <c r="I4145" s="6" t="str">
        <f>IF(F4145="","",IFERROR(VLOOKUP(F4145,税费设置!$A$15:$B$27,2,FALSE),"含税不明"))</f>
        <v/>
      </c>
      <c r="J4145" s="6" t="str">
        <f t="shared" si="449"/>
        <v/>
      </c>
      <c r="K4145" s="6" t="str">
        <f>IF(AND(税费设置!$B$5="是",G4145="个人支出",J4145="应税"),"是","否")</f>
        <v>否</v>
      </c>
      <c r="L4145" s="8">
        <f t="shared" si="450"/>
        <v>0</v>
      </c>
      <c r="M4145" s="8">
        <f t="shared" si="451"/>
        <v>0</v>
      </c>
      <c r="N4145" s="8">
        <f t="shared" si="452"/>
        <v>0</v>
      </c>
      <c r="O4145" s="8">
        <f t="shared" si="453"/>
        <v>0</v>
      </c>
      <c r="P4145" s="8">
        <f>IF(K4145&lt;&gt;"是",0,IF(税费设置!$B$6="是",E4145/(1+税费设置!$B$10),E4145))</f>
        <v>0</v>
      </c>
      <c r="Q4145" s="8">
        <f>IF(K4145&lt;&gt;"是",0,P4145*税费设置!$B$8)</f>
        <v>0</v>
      </c>
      <c r="R4145" s="8">
        <f>IF(K4145&lt;&gt;"是",0,P4145*税费设置!$B$9)</f>
        <v>0</v>
      </c>
      <c r="S4145" s="8">
        <f t="shared" si="454"/>
        <v>0</v>
      </c>
    </row>
    <row r="4146" spans="1:19" ht="13.9">
      <c r="A4146" s="6" t="str">
        <f>IF(总支出!A4146="","",总支出!A4146)</f>
        <v/>
      </c>
      <c r="B4146" s="7" t="str">
        <f>IF(总支出!B4146="","",总支出!B4146)</f>
        <v/>
      </c>
      <c r="C4146" s="6" t="str">
        <f t="shared" si="448"/>
        <v/>
      </c>
      <c r="D4146" s="6" t="str">
        <f>IF(总支出!C4146="","",总支出!C4146)</f>
        <v/>
      </c>
      <c r="E4146" s="8" t="str">
        <f>IF(总支出!D4146="","",总支出!D4146)</f>
        <v/>
      </c>
      <c r="F4146" s="6" t="str">
        <f>IF(总支出!E4146="","",总支出!E4146)</f>
        <v/>
      </c>
      <c r="G4146" s="6" t="str">
        <f>IF(总支出!H4146="","",总支出!H4146)</f>
        <v/>
      </c>
      <c r="H4146" s="6" t="str">
        <f>IF(总支出!I4146="","自动",总支出!I4146)</f>
        <v>自动</v>
      </c>
      <c r="I4146" s="6" t="str">
        <f>IF(F4146="","",IFERROR(VLOOKUP(F4146,税费设置!$A$15:$B$27,2,FALSE),"含税不明"))</f>
        <v/>
      </c>
      <c r="J4146" s="6" t="str">
        <f t="shared" si="449"/>
        <v/>
      </c>
      <c r="K4146" s="6" t="str">
        <f>IF(AND(税费设置!$B$5="是",G4146="个人支出",J4146="应税"),"是","否")</f>
        <v>否</v>
      </c>
      <c r="L4146" s="8">
        <f t="shared" si="450"/>
        <v>0</v>
      </c>
      <c r="M4146" s="8">
        <f t="shared" si="451"/>
        <v>0</v>
      </c>
      <c r="N4146" s="8">
        <f t="shared" si="452"/>
        <v>0</v>
      </c>
      <c r="O4146" s="8">
        <f t="shared" si="453"/>
        <v>0</v>
      </c>
      <c r="P4146" s="8">
        <f>IF(K4146&lt;&gt;"是",0,IF(税费设置!$B$6="是",E4146/(1+税费设置!$B$10),E4146))</f>
        <v>0</v>
      </c>
      <c r="Q4146" s="8">
        <f>IF(K4146&lt;&gt;"是",0,P4146*税费设置!$B$8)</f>
        <v>0</v>
      </c>
      <c r="R4146" s="8">
        <f>IF(K4146&lt;&gt;"是",0,P4146*税费设置!$B$9)</f>
        <v>0</v>
      </c>
      <c r="S4146" s="8">
        <f t="shared" si="454"/>
        <v>0</v>
      </c>
    </row>
    <row r="4147" spans="1:19" ht="13.9">
      <c r="A4147" s="6" t="str">
        <f>IF(总支出!A4147="","",总支出!A4147)</f>
        <v/>
      </c>
      <c r="B4147" s="7" t="str">
        <f>IF(总支出!B4147="","",总支出!B4147)</f>
        <v/>
      </c>
      <c r="C4147" s="6" t="str">
        <f t="shared" si="448"/>
        <v/>
      </c>
      <c r="D4147" s="6" t="str">
        <f>IF(总支出!C4147="","",总支出!C4147)</f>
        <v/>
      </c>
      <c r="E4147" s="8" t="str">
        <f>IF(总支出!D4147="","",总支出!D4147)</f>
        <v/>
      </c>
      <c r="F4147" s="6" t="str">
        <f>IF(总支出!E4147="","",总支出!E4147)</f>
        <v/>
      </c>
      <c r="G4147" s="6" t="str">
        <f>IF(总支出!H4147="","",总支出!H4147)</f>
        <v/>
      </c>
      <c r="H4147" s="6" t="str">
        <f>IF(总支出!I4147="","自动",总支出!I4147)</f>
        <v>自动</v>
      </c>
      <c r="I4147" s="6" t="str">
        <f>IF(F4147="","",IFERROR(VLOOKUP(F4147,税费设置!$A$15:$B$27,2,FALSE),"含税不明"))</f>
        <v/>
      </c>
      <c r="J4147" s="6" t="str">
        <f t="shared" si="449"/>
        <v/>
      </c>
      <c r="K4147" s="6" t="str">
        <f>IF(AND(税费设置!$B$5="是",G4147="个人支出",J4147="应税"),"是","否")</f>
        <v>否</v>
      </c>
      <c r="L4147" s="8">
        <f t="shared" si="450"/>
        <v>0</v>
      </c>
      <c r="M4147" s="8">
        <f t="shared" si="451"/>
        <v>0</v>
      </c>
      <c r="N4147" s="8">
        <f t="shared" si="452"/>
        <v>0</v>
      </c>
      <c r="O4147" s="8">
        <f t="shared" si="453"/>
        <v>0</v>
      </c>
      <c r="P4147" s="8">
        <f>IF(K4147&lt;&gt;"是",0,IF(税费设置!$B$6="是",E4147/(1+税费设置!$B$10),E4147))</f>
        <v>0</v>
      </c>
      <c r="Q4147" s="8">
        <f>IF(K4147&lt;&gt;"是",0,P4147*税费设置!$B$8)</f>
        <v>0</v>
      </c>
      <c r="R4147" s="8">
        <f>IF(K4147&lt;&gt;"是",0,P4147*税费设置!$B$9)</f>
        <v>0</v>
      </c>
      <c r="S4147" s="8">
        <f t="shared" si="454"/>
        <v>0</v>
      </c>
    </row>
    <row r="4148" spans="1:19" ht="13.9">
      <c r="A4148" s="6" t="str">
        <f>IF(总支出!A4148="","",总支出!A4148)</f>
        <v/>
      </c>
      <c r="B4148" s="7" t="str">
        <f>IF(总支出!B4148="","",总支出!B4148)</f>
        <v/>
      </c>
      <c r="C4148" s="6" t="str">
        <f t="shared" si="448"/>
        <v/>
      </c>
      <c r="D4148" s="6" t="str">
        <f>IF(总支出!C4148="","",总支出!C4148)</f>
        <v/>
      </c>
      <c r="E4148" s="8" t="str">
        <f>IF(总支出!D4148="","",总支出!D4148)</f>
        <v/>
      </c>
      <c r="F4148" s="6" t="str">
        <f>IF(总支出!E4148="","",总支出!E4148)</f>
        <v/>
      </c>
      <c r="G4148" s="6" t="str">
        <f>IF(总支出!H4148="","",总支出!H4148)</f>
        <v/>
      </c>
      <c r="H4148" s="6" t="str">
        <f>IF(总支出!I4148="","自动",总支出!I4148)</f>
        <v>自动</v>
      </c>
      <c r="I4148" s="6" t="str">
        <f>IF(F4148="","",IFERROR(VLOOKUP(F4148,税费设置!$A$15:$B$27,2,FALSE),"含税不明"))</f>
        <v/>
      </c>
      <c r="J4148" s="6" t="str">
        <f t="shared" si="449"/>
        <v/>
      </c>
      <c r="K4148" s="6" t="str">
        <f>IF(AND(税费设置!$B$5="是",G4148="个人支出",J4148="应税"),"是","否")</f>
        <v>否</v>
      </c>
      <c r="L4148" s="8">
        <f t="shared" si="450"/>
        <v>0</v>
      </c>
      <c r="M4148" s="8">
        <f t="shared" si="451"/>
        <v>0</v>
      </c>
      <c r="N4148" s="8">
        <f t="shared" si="452"/>
        <v>0</v>
      </c>
      <c r="O4148" s="8">
        <f t="shared" si="453"/>
        <v>0</v>
      </c>
      <c r="P4148" s="8">
        <f>IF(K4148&lt;&gt;"是",0,IF(税费设置!$B$6="是",E4148/(1+税费设置!$B$10),E4148))</f>
        <v>0</v>
      </c>
      <c r="Q4148" s="8">
        <f>IF(K4148&lt;&gt;"是",0,P4148*税费设置!$B$8)</f>
        <v>0</v>
      </c>
      <c r="R4148" s="8">
        <f>IF(K4148&lt;&gt;"是",0,P4148*税费设置!$B$9)</f>
        <v>0</v>
      </c>
      <c r="S4148" s="8">
        <f t="shared" si="454"/>
        <v>0</v>
      </c>
    </row>
    <row r="4149" spans="1:19" ht="13.9">
      <c r="A4149" s="6" t="str">
        <f>IF(总支出!A4149="","",总支出!A4149)</f>
        <v/>
      </c>
      <c r="B4149" s="7" t="str">
        <f>IF(总支出!B4149="","",总支出!B4149)</f>
        <v/>
      </c>
      <c r="C4149" s="6" t="str">
        <f t="shared" si="448"/>
        <v/>
      </c>
      <c r="D4149" s="6" t="str">
        <f>IF(总支出!C4149="","",总支出!C4149)</f>
        <v/>
      </c>
      <c r="E4149" s="8" t="str">
        <f>IF(总支出!D4149="","",总支出!D4149)</f>
        <v/>
      </c>
      <c r="F4149" s="6" t="str">
        <f>IF(总支出!E4149="","",总支出!E4149)</f>
        <v/>
      </c>
      <c r="G4149" s="6" t="str">
        <f>IF(总支出!H4149="","",总支出!H4149)</f>
        <v/>
      </c>
      <c r="H4149" s="6" t="str">
        <f>IF(总支出!I4149="","自动",总支出!I4149)</f>
        <v>自动</v>
      </c>
      <c r="I4149" s="6" t="str">
        <f>IF(F4149="","",IFERROR(VLOOKUP(F4149,税费设置!$A$15:$B$27,2,FALSE),"含税不明"))</f>
        <v/>
      </c>
      <c r="J4149" s="6" t="str">
        <f t="shared" si="449"/>
        <v/>
      </c>
      <c r="K4149" s="6" t="str">
        <f>IF(AND(税费设置!$B$5="是",G4149="个人支出",J4149="应税"),"是","否")</f>
        <v>否</v>
      </c>
      <c r="L4149" s="8">
        <f t="shared" si="450"/>
        <v>0</v>
      </c>
      <c r="M4149" s="8">
        <f t="shared" si="451"/>
        <v>0</v>
      </c>
      <c r="N4149" s="8">
        <f t="shared" si="452"/>
        <v>0</v>
      </c>
      <c r="O4149" s="8">
        <f t="shared" si="453"/>
        <v>0</v>
      </c>
      <c r="P4149" s="8">
        <f>IF(K4149&lt;&gt;"是",0,IF(税费设置!$B$6="是",E4149/(1+税费设置!$B$10),E4149))</f>
        <v>0</v>
      </c>
      <c r="Q4149" s="8">
        <f>IF(K4149&lt;&gt;"是",0,P4149*税费设置!$B$8)</f>
        <v>0</v>
      </c>
      <c r="R4149" s="8">
        <f>IF(K4149&lt;&gt;"是",0,P4149*税费设置!$B$9)</f>
        <v>0</v>
      </c>
      <c r="S4149" s="8">
        <f t="shared" si="454"/>
        <v>0</v>
      </c>
    </row>
    <row r="4150" spans="1:19" ht="13.9">
      <c r="A4150" s="6" t="str">
        <f>IF(总支出!A4150="","",总支出!A4150)</f>
        <v/>
      </c>
      <c r="B4150" s="7" t="str">
        <f>IF(总支出!B4150="","",总支出!B4150)</f>
        <v/>
      </c>
      <c r="C4150" s="6" t="str">
        <f t="shared" si="448"/>
        <v/>
      </c>
      <c r="D4150" s="6" t="str">
        <f>IF(总支出!C4150="","",总支出!C4150)</f>
        <v/>
      </c>
      <c r="E4150" s="8" t="str">
        <f>IF(总支出!D4150="","",总支出!D4150)</f>
        <v/>
      </c>
      <c r="F4150" s="6" t="str">
        <f>IF(总支出!E4150="","",总支出!E4150)</f>
        <v/>
      </c>
      <c r="G4150" s="6" t="str">
        <f>IF(总支出!H4150="","",总支出!H4150)</f>
        <v/>
      </c>
      <c r="H4150" s="6" t="str">
        <f>IF(总支出!I4150="","自动",总支出!I4150)</f>
        <v>自动</v>
      </c>
      <c r="I4150" s="6" t="str">
        <f>IF(F4150="","",IFERROR(VLOOKUP(F4150,税费设置!$A$15:$B$27,2,FALSE),"含税不明"))</f>
        <v/>
      </c>
      <c r="J4150" s="6" t="str">
        <f t="shared" si="449"/>
        <v/>
      </c>
      <c r="K4150" s="6" t="str">
        <f>IF(AND(税费设置!$B$5="是",G4150="个人支出",J4150="应税"),"是","否")</f>
        <v>否</v>
      </c>
      <c r="L4150" s="8">
        <f t="shared" si="450"/>
        <v>0</v>
      </c>
      <c r="M4150" s="8">
        <f t="shared" si="451"/>
        <v>0</v>
      </c>
      <c r="N4150" s="8">
        <f t="shared" si="452"/>
        <v>0</v>
      </c>
      <c r="O4150" s="8">
        <f t="shared" si="453"/>
        <v>0</v>
      </c>
      <c r="P4150" s="8">
        <f>IF(K4150&lt;&gt;"是",0,IF(税费设置!$B$6="是",E4150/(1+税费设置!$B$10),E4150))</f>
        <v>0</v>
      </c>
      <c r="Q4150" s="8">
        <f>IF(K4150&lt;&gt;"是",0,P4150*税费设置!$B$8)</f>
        <v>0</v>
      </c>
      <c r="R4150" s="8">
        <f>IF(K4150&lt;&gt;"是",0,P4150*税费设置!$B$9)</f>
        <v>0</v>
      </c>
      <c r="S4150" s="8">
        <f t="shared" si="454"/>
        <v>0</v>
      </c>
    </row>
    <row r="4151" spans="1:19" ht="13.9">
      <c r="A4151" s="6" t="str">
        <f>IF(总支出!A4151="","",总支出!A4151)</f>
        <v/>
      </c>
      <c r="B4151" s="7" t="str">
        <f>IF(总支出!B4151="","",总支出!B4151)</f>
        <v/>
      </c>
      <c r="C4151" s="6" t="str">
        <f t="shared" si="448"/>
        <v/>
      </c>
      <c r="D4151" s="6" t="str">
        <f>IF(总支出!C4151="","",总支出!C4151)</f>
        <v/>
      </c>
      <c r="E4151" s="8" t="str">
        <f>IF(总支出!D4151="","",总支出!D4151)</f>
        <v/>
      </c>
      <c r="F4151" s="6" t="str">
        <f>IF(总支出!E4151="","",总支出!E4151)</f>
        <v/>
      </c>
      <c r="G4151" s="6" t="str">
        <f>IF(总支出!H4151="","",总支出!H4151)</f>
        <v/>
      </c>
      <c r="H4151" s="6" t="str">
        <f>IF(总支出!I4151="","自动",总支出!I4151)</f>
        <v>自动</v>
      </c>
      <c r="I4151" s="6" t="str">
        <f>IF(F4151="","",IFERROR(VLOOKUP(F4151,税费设置!$A$15:$B$27,2,FALSE),"含税不明"))</f>
        <v/>
      </c>
      <c r="J4151" s="6" t="str">
        <f t="shared" si="449"/>
        <v/>
      </c>
      <c r="K4151" s="6" t="str">
        <f>IF(AND(税费设置!$B$5="是",G4151="个人支出",J4151="应税"),"是","否")</f>
        <v>否</v>
      </c>
      <c r="L4151" s="8">
        <f t="shared" si="450"/>
        <v>0</v>
      </c>
      <c r="M4151" s="8">
        <f t="shared" si="451"/>
        <v>0</v>
      </c>
      <c r="N4151" s="8">
        <f t="shared" si="452"/>
        <v>0</v>
      </c>
      <c r="O4151" s="8">
        <f t="shared" si="453"/>
        <v>0</v>
      </c>
      <c r="P4151" s="8">
        <f>IF(K4151&lt;&gt;"是",0,IF(税费设置!$B$6="是",E4151/(1+税费设置!$B$10),E4151))</f>
        <v>0</v>
      </c>
      <c r="Q4151" s="8">
        <f>IF(K4151&lt;&gt;"是",0,P4151*税费设置!$B$8)</f>
        <v>0</v>
      </c>
      <c r="R4151" s="8">
        <f>IF(K4151&lt;&gt;"是",0,P4151*税费设置!$B$9)</f>
        <v>0</v>
      </c>
      <c r="S4151" s="8">
        <f t="shared" si="454"/>
        <v>0</v>
      </c>
    </row>
    <row r="4152" spans="1:19" ht="13.9">
      <c r="A4152" s="6" t="str">
        <f>IF(总支出!A4152="","",总支出!A4152)</f>
        <v/>
      </c>
      <c r="B4152" s="7" t="str">
        <f>IF(总支出!B4152="","",总支出!B4152)</f>
        <v/>
      </c>
      <c r="C4152" s="6" t="str">
        <f t="shared" si="448"/>
        <v/>
      </c>
      <c r="D4152" s="6" t="str">
        <f>IF(总支出!C4152="","",总支出!C4152)</f>
        <v/>
      </c>
      <c r="E4152" s="8" t="str">
        <f>IF(总支出!D4152="","",总支出!D4152)</f>
        <v/>
      </c>
      <c r="F4152" s="6" t="str">
        <f>IF(总支出!E4152="","",总支出!E4152)</f>
        <v/>
      </c>
      <c r="G4152" s="6" t="str">
        <f>IF(总支出!H4152="","",总支出!H4152)</f>
        <v/>
      </c>
      <c r="H4152" s="6" t="str">
        <f>IF(总支出!I4152="","自动",总支出!I4152)</f>
        <v>自动</v>
      </c>
      <c r="I4152" s="6" t="str">
        <f>IF(F4152="","",IFERROR(VLOOKUP(F4152,税费设置!$A$15:$B$27,2,FALSE),"含税不明"))</f>
        <v/>
      </c>
      <c r="J4152" s="6" t="str">
        <f t="shared" si="449"/>
        <v/>
      </c>
      <c r="K4152" s="6" t="str">
        <f>IF(AND(税费设置!$B$5="是",G4152="个人支出",J4152="应税"),"是","否")</f>
        <v>否</v>
      </c>
      <c r="L4152" s="8">
        <f t="shared" si="450"/>
        <v>0</v>
      </c>
      <c r="M4152" s="8">
        <f t="shared" si="451"/>
        <v>0</v>
      </c>
      <c r="N4152" s="8">
        <f t="shared" si="452"/>
        <v>0</v>
      </c>
      <c r="O4152" s="8">
        <f t="shared" si="453"/>
        <v>0</v>
      </c>
      <c r="P4152" s="8">
        <f>IF(K4152&lt;&gt;"是",0,IF(税费设置!$B$6="是",E4152/(1+税费设置!$B$10),E4152))</f>
        <v>0</v>
      </c>
      <c r="Q4152" s="8">
        <f>IF(K4152&lt;&gt;"是",0,P4152*税费设置!$B$8)</f>
        <v>0</v>
      </c>
      <c r="R4152" s="8">
        <f>IF(K4152&lt;&gt;"是",0,P4152*税费设置!$B$9)</f>
        <v>0</v>
      </c>
      <c r="S4152" s="8">
        <f t="shared" si="454"/>
        <v>0</v>
      </c>
    </row>
    <row r="4153" spans="1:19" ht="13.9">
      <c r="A4153" s="6" t="str">
        <f>IF(总支出!A4153="","",总支出!A4153)</f>
        <v/>
      </c>
      <c r="B4153" s="7" t="str">
        <f>IF(总支出!B4153="","",总支出!B4153)</f>
        <v/>
      </c>
      <c r="C4153" s="6" t="str">
        <f t="shared" si="448"/>
        <v/>
      </c>
      <c r="D4153" s="6" t="str">
        <f>IF(总支出!C4153="","",总支出!C4153)</f>
        <v/>
      </c>
      <c r="E4153" s="8" t="str">
        <f>IF(总支出!D4153="","",总支出!D4153)</f>
        <v/>
      </c>
      <c r="F4153" s="6" t="str">
        <f>IF(总支出!E4153="","",总支出!E4153)</f>
        <v/>
      </c>
      <c r="G4153" s="6" t="str">
        <f>IF(总支出!H4153="","",总支出!H4153)</f>
        <v/>
      </c>
      <c r="H4153" s="6" t="str">
        <f>IF(总支出!I4153="","自动",总支出!I4153)</f>
        <v>自动</v>
      </c>
      <c r="I4153" s="6" t="str">
        <f>IF(F4153="","",IFERROR(VLOOKUP(F4153,税费设置!$A$15:$B$27,2,FALSE),"含税不明"))</f>
        <v/>
      </c>
      <c r="J4153" s="6" t="str">
        <f t="shared" si="449"/>
        <v/>
      </c>
      <c r="K4153" s="6" t="str">
        <f>IF(AND(税费设置!$B$5="是",G4153="个人支出",J4153="应税"),"是","否")</f>
        <v>否</v>
      </c>
      <c r="L4153" s="8">
        <f t="shared" si="450"/>
        <v>0</v>
      </c>
      <c r="M4153" s="8">
        <f t="shared" si="451"/>
        <v>0</v>
      </c>
      <c r="N4153" s="8">
        <f t="shared" si="452"/>
        <v>0</v>
      </c>
      <c r="O4153" s="8">
        <f t="shared" si="453"/>
        <v>0</v>
      </c>
      <c r="P4153" s="8">
        <f>IF(K4153&lt;&gt;"是",0,IF(税费设置!$B$6="是",E4153/(1+税费设置!$B$10),E4153))</f>
        <v>0</v>
      </c>
      <c r="Q4153" s="8">
        <f>IF(K4153&lt;&gt;"是",0,P4153*税费设置!$B$8)</f>
        <v>0</v>
      </c>
      <c r="R4153" s="8">
        <f>IF(K4153&lt;&gt;"是",0,P4153*税费设置!$B$9)</f>
        <v>0</v>
      </c>
      <c r="S4153" s="8">
        <f t="shared" si="454"/>
        <v>0</v>
      </c>
    </row>
    <row r="4154" spans="1:19" ht="13.9">
      <c r="A4154" s="6" t="str">
        <f>IF(总支出!A4154="","",总支出!A4154)</f>
        <v/>
      </c>
      <c r="B4154" s="7" t="str">
        <f>IF(总支出!B4154="","",总支出!B4154)</f>
        <v/>
      </c>
      <c r="C4154" s="6" t="str">
        <f t="shared" si="448"/>
        <v/>
      </c>
      <c r="D4154" s="6" t="str">
        <f>IF(总支出!C4154="","",总支出!C4154)</f>
        <v/>
      </c>
      <c r="E4154" s="8" t="str">
        <f>IF(总支出!D4154="","",总支出!D4154)</f>
        <v/>
      </c>
      <c r="F4154" s="6" t="str">
        <f>IF(总支出!E4154="","",总支出!E4154)</f>
        <v/>
      </c>
      <c r="G4154" s="6" t="str">
        <f>IF(总支出!H4154="","",总支出!H4154)</f>
        <v/>
      </c>
      <c r="H4154" s="6" t="str">
        <f>IF(总支出!I4154="","自动",总支出!I4154)</f>
        <v>自动</v>
      </c>
      <c r="I4154" s="6" t="str">
        <f>IF(F4154="","",IFERROR(VLOOKUP(F4154,税费设置!$A$15:$B$27,2,FALSE),"含税不明"))</f>
        <v/>
      </c>
      <c r="J4154" s="6" t="str">
        <f t="shared" si="449"/>
        <v/>
      </c>
      <c r="K4154" s="6" t="str">
        <f>IF(AND(税费设置!$B$5="是",G4154="个人支出",J4154="应税"),"是","否")</f>
        <v>否</v>
      </c>
      <c r="L4154" s="8">
        <f t="shared" si="450"/>
        <v>0</v>
      </c>
      <c r="M4154" s="8">
        <f t="shared" si="451"/>
        <v>0</v>
      </c>
      <c r="N4154" s="8">
        <f t="shared" si="452"/>
        <v>0</v>
      </c>
      <c r="O4154" s="8">
        <f t="shared" si="453"/>
        <v>0</v>
      </c>
      <c r="P4154" s="8">
        <f>IF(K4154&lt;&gt;"是",0,IF(税费设置!$B$6="是",E4154/(1+税费设置!$B$10),E4154))</f>
        <v>0</v>
      </c>
      <c r="Q4154" s="8">
        <f>IF(K4154&lt;&gt;"是",0,P4154*税费设置!$B$8)</f>
        <v>0</v>
      </c>
      <c r="R4154" s="8">
        <f>IF(K4154&lt;&gt;"是",0,P4154*税费设置!$B$9)</f>
        <v>0</v>
      </c>
      <c r="S4154" s="8">
        <f t="shared" si="454"/>
        <v>0</v>
      </c>
    </row>
    <row r="4155" spans="1:19" ht="13.9">
      <c r="A4155" s="6" t="str">
        <f>IF(总支出!A4155="","",总支出!A4155)</f>
        <v/>
      </c>
      <c r="B4155" s="7" t="str">
        <f>IF(总支出!B4155="","",总支出!B4155)</f>
        <v/>
      </c>
      <c r="C4155" s="6" t="str">
        <f t="shared" si="448"/>
        <v/>
      </c>
      <c r="D4155" s="6" t="str">
        <f>IF(总支出!C4155="","",总支出!C4155)</f>
        <v/>
      </c>
      <c r="E4155" s="8" t="str">
        <f>IF(总支出!D4155="","",总支出!D4155)</f>
        <v/>
      </c>
      <c r="F4155" s="6" t="str">
        <f>IF(总支出!E4155="","",总支出!E4155)</f>
        <v/>
      </c>
      <c r="G4155" s="6" t="str">
        <f>IF(总支出!H4155="","",总支出!H4155)</f>
        <v/>
      </c>
      <c r="H4155" s="6" t="str">
        <f>IF(总支出!I4155="","自动",总支出!I4155)</f>
        <v>自动</v>
      </c>
      <c r="I4155" s="6" t="str">
        <f>IF(F4155="","",IFERROR(VLOOKUP(F4155,税费设置!$A$15:$B$27,2,FALSE),"含税不明"))</f>
        <v/>
      </c>
      <c r="J4155" s="6" t="str">
        <f t="shared" si="449"/>
        <v/>
      </c>
      <c r="K4155" s="6" t="str">
        <f>IF(AND(税费设置!$B$5="是",G4155="个人支出",J4155="应税"),"是","否")</f>
        <v>否</v>
      </c>
      <c r="L4155" s="8">
        <f t="shared" si="450"/>
        <v>0</v>
      </c>
      <c r="M4155" s="8">
        <f t="shared" si="451"/>
        <v>0</v>
      </c>
      <c r="N4155" s="8">
        <f t="shared" si="452"/>
        <v>0</v>
      </c>
      <c r="O4155" s="8">
        <f t="shared" si="453"/>
        <v>0</v>
      </c>
      <c r="P4155" s="8">
        <f>IF(K4155&lt;&gt;"是",0,IF(税费设置!$B$6="是",E4155/(1+税费设置!$B$10),E4155))</f>
        <v>0</v>
      </c>
      <c r="Q4155" s="8">
        <f>IF(K4155&lt;&gt;"是",0,P4155*税费设置!$B$8)</f>
        <v>0</v>
      </c>
      <c r="R4155" s="8">
        <f>IF(K4155&lt;&gt;"是",0,P4155*税费设置!$B$9)</f>
        <v>0</v>
      </c>
      <c r="S4155" s="8">
        <f t="shared" si="454"/>
        <v>0</v>
      </c>
    </row>
    <row r="4156" spans="1:19" ht="13.9">
      <c r="A4156" s="6" t="str">
        <f>IF(总支出!A4156="","",总支出!A4156)</f>
        <v/>
      </c>
      <c r="B4156" s="7" t="str">
        <f>IF(总支出!B4156="","",总支出!B4156)</f>
        <v/>
      </c>
      <c r="C4156" s="6" t="str">
        <f t="shared" si="448"/>
        <v/>
      </c>
      <c r="D4156" s="6" t="str">
        <f>IF(总支出!C4156="","",总支出!C4156)</f>
        <v/>
      </c>
      <c r="E4156" s="8" t="str">
        <f>IF(总支出!D4156="","",总支出!D4156)</f>
        <v/>
      </c>
      <c r="F4156" s="6" t="str">
        <f>IF(总支出!E4156="","",总支出!E4156)</f>
        <v/>
      </c>
      <c r="G4156" s="6" t="str">
        <f>IF(总支出!H4156="","",总支出!H4156)</f>
        <v/>
      </c>
      <c r="H4156" s="6" t="str">
        <f>IF(总支出!I4156="","自动",总支出!I4156)</f>
        <v>自动</v>
      </c>
      <c r="I4156" s="6" t="str">
        <f>IF(F4156="","",IFERROR(VLOOKUP(F4156,税费设置!$A$15:$B$27,2,FALSE),"含税不明"))</f>
        <v/>
      </c>
      <c r="J4156" s="6" t="str">
        <f t="shared" si="449"/>
        <v/>
      </c>
      <c r="K4156" s="6" t="str">
        <f>IF(AND(税费设置!$B$5="是",G4156="个人支出",J4156="应税"),"是","否")</f>
        <v>否</v>
      </c>
      <c r="L4156" s="8">
        <f t="shared" si="450"/>
        <v>0</v>
      </c>
      <c r="M4156" s="8">
        <f t="shared" si="451"/>
        <v>0</v>
      </c>
      <c r="N4156" s="8">
        <f t="shared" si="452"/>
        <v>0</v>
      </c>
      <c r="O4156" s="8">
        <f t="shared" si="453"/>
        <v>0</v>
      </c>
      <c r="P4156" s="8">
        <f>IF(K4156&lt;&gt;"是",0,IF(税费设置!$B$6="是",E4156/(1+税费设置!$B$10),E4156))</f>
        <v>0</v>
      </c>
      <c r="Q4156" s="8">
        <f>IF(K4156&lt;&gt;"是",0,P4156*税费设置!$B$8)</f>
        <v>0</v>
      </c>
      <c r="R4156" s="8">
        <f>IF(K4156&lt;&gt;"是",0,P4156*税费设置!$B$9)</f>
        <v>0</v>
      </c>
      <c r="S4156" s="8">
        <f t="shared" si="454"/>
        <v>0</v>
      </c>
    </row>
    <row r="4157" spans="1:19" ht="13.9">
      <c r="A4157" s="6" t="str">
        <f>IF(总支出!A4157="","",总支出!A4157)</f>
        <v/>
      </c>
      <c r="B4157" s="7" t="str">
        <f>IF(总支出!B4157="","",总支出!B4157)</f>
        <v/>
      </c>
      <c r="C4157" s="6" t="str">
        <f t="shared" si="448"/>
        <v/>
      </c>
      <c r="D4157" s="6" t="str">
        <f>IF(总支出!C4157="","",总支出!C4157)</f>
        <v/>
      </c>
      <c r="E4157" s="8" t="str">
        <f>IF(总支出!D4157="","",总支出!D4157)</f>
        <v/>
      </c>
      <c r="F4157" s="6" t="str">
        <f>IF(总支出!E4157="","",总支出!E4157)</f>
        <v/>
      </c>
      <c r="G4157" s="6" t="str">
        <f>IF(总支出!H4157="","",总支出!H4157)</f>
        <v/>
      </c>
      <c r="H4157" s="6" t="str">
        <f>IF(总支出!I4157="","自动",总支出!I4157)</f>
        <v>自动</v>
      </c>
      <c r="I4157" s="6" t="str">
        <f>IF(F4157="","",IFERROR(VLOOKUP(F4157,税费设置!$A$15:$B$27,2,FALSE),"含税不明"))</f>
        <v/>
      </c>
      <c r="J4157" s="6" t="str">
        <f t="shared" si="449"/>
        <v/>
      </c>
      <c r="K4157" s="6" t="str">
        <f>IF(AND(税费设置!$B$5="是",G4157="个人支出",J4157="应税"),"是","否")</f>
        <v>否</v>
      </c>
      <c r="L4157" s="8">
        <f t="shared" si="450"/>
        <v>0</v>
      </c>
      <c r="M4157" s="8">
        <f t="shared" si="451"/>
        <v>0</v>
      </c>
      <c r="N4157" s="8">
        <f t="shared" si="452"/>
        <v>0</v>
      </c>
      <c r="O4157" s="8">
        <f t="shared" si="453"/>
        <v>0</v>
      </c>
      <c r="P4157" s="8">
        <f>IF(K4157&lt;&gt;"是",0,IF(税费设置!$B$6="是",E4157/(1+税费设置!$B$10),E4157))</f>
        <v>0</v>
      </c>
      <c r="Q4157" s="8">
        <f>IF(K4157&lt;&gt;"是",0,P4157*税费设置!$B$8)</f>
        <v>0</v>
      </c>
      <c r="R4157" s="8">
        <f>IF(K4157&lt;&gt;"是",0,P4157*税费设置!$B$9)</f>
        <v>0</v>
      </c>
      <c r="S4157" s="8">
        <f t="shared" si="454"/>
        <v>0</v>
      </c>
    </row>
    <row r="4158" spans="1:19" ht="13.9">
      <c r="A4158" s="6" t="str">
        <f>IF(总支出!A4158="","",总支出!A4158)</f>
        <v/>
      </c>
      <c r="B4158" s="7" t="str">
        <f>IF(总支出!B4158="","",总支出!B4158)</f>
        <v/>
      </c>
      <c r="C4158" s="6" t="str">
        <f t="shared" si="448"/>
        <v/>
      </c>
      <c r="D4158" s="6" t="str">
        <f>IF(总支出!C4158="","",总支出!C4158)</f>
        <v/>
      </c>
      <c r="E4158" s="8" t="str">
        <f>IF(总支出!D4158="","",总支出!D4158)</f>
        <v/>
      </c>
      <c r="F4158" s="6" t="str">
        <f>IF(总支出!E4158="","",总支出!E4158)</f>
        <v/>
      </c>
      <c r="G4158" s="6" t="str">
        <f>IF(总支出!H4158="","",总支出!H4158)</f>
        <v/>
      </c>
      <c r="H4158" s="6" t="str">
        <f>IF(总支出!I4158="","自动",总支出!I4158)</f>
        <v>自动</v>
      </c>
      <c r="I4158" s="6" t="str">
        <f>IF(F4158="","",IFERROR(VLOOKUP(F4158,税费设置!$A$15:$B$27,2,FALSE),"含税不明"))</f>
        <v/>
      </c>
      <c r="J4158" s="6" t="str">
        <f t="shared" si="449"/>
        <v/>
      </c>
      <c r="K4158" s="6" t="str">
        <f>IF(AND(税费设置!$B$5="是",G4158="个人支出",J4158="应税"),"是","否")</f>
        <v>否</v>
      </c>
      <c r="L4158" s="8">
        <f t="shared" si="450"/>
        <v>0</v>
      </c>
      <c r="M4158" s="8">
        <f t="shared" si="451"/>
        <v>0</v>
      </c>
      <c r="N4158" s="8">
        <f t="shared" si="452"/>
        <v>0</v>
      </c>
      <c r="O4158" s="8">
        <f t="shared" si="453"/>
        <v>0</v>
      </c>
      <c r="P4158" s="8">
        <f>IF(K4158&lt;&gt;"是",0,IF(税费设置!$B$6="是",E4158/(1+税费设置!$B$10),E4158))</f>
        <v>0</v>
      </c>
      <c r="Q4158" s="8">
        <f>IF(K4158&lt;&gt;"是",0,P4158*税费设置!$B$8)</f>
        <v>0</v>
      </c>
      <c r="R4158" s="8">
        <f>IF(K4158&lt;&gt;"是",0,P4158*税费设置!$B$9)</f>
        <v>0</v>
      </c>
      <c r="S4158" s="8">
        <f t="shared" si="454"/>
        <v>0</v>
      </c>
    </row>
    <row r="4159" spans="1:19" ht="13.9">
      <c r="A4159" s="6" t="str">
        <f>IF(总支出!A4159="","",总支出!A4159)</f>
        <v/>
      </c>
      <c r="B4159" s="7" t="str">
        <f>IF(总支出!B4159="","",总支出!B4159)</f>
        <v/>
      </c>
      <c r="C4159" s="6" t="str">
        <f t="shared" si="448"/>
        <v/>
      </c>
      <c r="D4159" s="6" t="str">
        <f>IF(总支出!C4159="","",总支出!C4159)</f>
        <v/>
      </c>
      <c r="E4159" s="8" t="str">
        <f>IF(总支出!D4159="","",总支出!D4159)</f>
        <v/>
      </c>
      <c r="F4159" s="6" t="str">
        <f>IF(总支出!E4159="","",总支出!E4159)</f>
        <v/>
      </c>
      <c r="G4159" s="6" t="str">
        <f>IF(总支出!H4159="","",总支出!H4159)</f>
        <v/>
      </c>
      <c r="H4159" s="6" t="str">
        <f>IF(总支出!I4159="","自动",总支出!I4159)</f>
        <v>自动</v>
      </c>
      <c r="I4159" s="6" t="str">
        <f>IF(F4159="","",IFERROR(VLOOKUP(F4159,税费设置!$A$15:$B$27,2,FALSE),"含税不明"))</f>
        <v/>
      </c>
      <c r="J4159" s="6" t="str">
        <f t="shared" si="449"/>
        <v/>
      </c>
      <c r="K4159" s="6" t="str">
        <f>IF(AND(税费设置!$B$5="是",G4159="个人支出",J4159="应税"),"是","否")</f>
        <v>否</v>
      </c>
      <c r="L4159" s="8">
        <f t="shared" si="450"/>
        <v>0</v>
      </c>
      <c r="M4159" s="8">
        <f t="shared" si="451"/>
        <v>0</v>
      </c>
      <c r="N4159" s="8">
        <f t="shared" si="452"/>
        <v>0</v>
      </c>
      <c r="O4159" s="8">
        <f t="shared" si="453"/>
        <v>0</v>
      </c>
      <c r="P4159" s="8">
        <f>IF(K4159&lt;&gt;"是",0,IF(税费设置!$B$6="是",E4159/(1+税费设置!$B$10),E4159))</f>
        <v>0</v>
      </c>
      <c r="Q4159" s="8">
        <f>IF(K4159&lt;&gt;"是",0,P4159*税费设置!$B$8)</f>
        <v>0</v>
      </c>
      <c r="R4159" s="8">
        <f>IF(K4159&lt;&gt;"是",0,P4159*税费设置!$B$9)</f>
        <v>0</v>
      </c>
      <c r="S4159" s="8">
        <f t="shared" si="454"/>
        <v>0</v>
      </c>
    </row>
    <row r="4160" spans="1:19" ht="13.9">
      <c r="A4160" s="6" t="str">
        <f>IF(总支出!A4160="","",总支出!A4160)</f>
        <v/>
      </c>
      <c r="B4160" s="7" t="str">
        <f>IF(总支出!B4160="","",总支出!B4160)</f>
        <v/>
      </c>
      <c r="C4160" s="6" t="str">
        <f t="shared" si="448"/>
        <v/>
      </c>
      <c r="D4160" s="6" t="str">
        <f>IF(总支出!C4160="","",总支出!C4160)</f>
        <v/>
      </c>
      <c r="E4160" s="8" t="str">
        <f>IF(总支出!D4160="","",总支出!D4160)</f>
        <v/>
      </c>
      <c r="F4160" s="6" t="str">
        <f>IF(总支出!E4160="","",总支出!E4160)</f>
        <v/>
      </c>
      <c r="G4160" s="6" t="str">
        <f>IF(总支出!H4160="","",总支出!H4160)</f>
        <v/>
      </c>
      <c r="H4160" s="6" t="str">
        <f>IF(总支出!I4160="","自动",总支出!I4160)</f>
        <v>自动</v>
      </c>
      <c r="I4160" s="6" t="str">
        <f>IF(F4160="","",IFERROR(VLOOKUP(F4160,税费设置!$A$15:$B$27,2,FALSE),"含税不明"))</f>
        <v/>
      </c>
      <c r="J4160" s="6" t="str">
        <f t="shared" si="449"/>
        <v/>
      </c>
      <c r="K4160" s="6" t="str">
        <f>IF(AND(税费设置!$B$5="是",G4160="个人支出",J4160="应税"),"是","否")</f>
        <v>否</v>
      </c>
      <c r="L4160" s="8">
        <f t="shared" si="450"/>
        <v>0</v>
      </c>
      <c r="M4160" s="8">
        <f t="shared" si="451"/>
        <v>0</v>
      </c>
      <c r="N4160" s="8">
        <f t="shared" si="452"/>
        <v>0</v>
      </c>
      <c r="O4160" s="8">
        <f t="shared" si="453"/>
        <v>0</v>
      </c>
      <c r="P4160" s="8">
        <f>IF(K4160&lt;&gt;"是",0,IF(税费设置!$B$6="是",E4160/(1+税费设置!$B$10),E4160))</f>
        <v>0</v>
      </c>
      <c r="Q4160" s="8">
        <f>IF(K4160&lt;&gt;"是",0,P4160*税费设置!$B$8)</f>
        <v>0</v>
      </c>
      <c r="R4160" s="8">
        <f>IF(K4160&lt;&gt;"是",0,P4160*税费设置!$B$9)</f>
        <v>0</v>
      </c>
      <c r="S4160" s="8">
        <f t="shared" si="454"/>
        <v>0</v>
      </c>
    </row>
    <row r="4161" spans="1:19" ht="13.9">
      <c r="A4161" s="6" t="str">
        <f>IF(总支出!A4161="","",总支出!A4161)</f>
        <v/>
      </c>
      <c r="B4161" s="7" t="str">
        <f>IF(总支出!B4161="","",总支出!B4161)</f>
        <v/>
      </c>
      <c r="C4161" s="6" t="str">
        <f t="shared" si="448"/>
        <v/>
      </c>
      <c r="D4161" s="6" t="str">
        <f>IF(总支出!C4161="","",总支出!C4161)</f>
        <v/>
      </c>
      <c r="E4161" s="8" t="str">
        <f>IF(总支出!D4161="","",总支出!D4161)</f>
        <v/>
      </c>
      <c r="F4161" s="6" t="str">
        <f>IF(总支出!E4161="","",总支出!E4161)</f>
        <v/>
      </c>
      <c r="G4161" s="6" t="str">
        <f>IF(总支出!H4161="","",总支出!H4161)</f>
        <v/>
      </c>
      <c r="H4161" s="6" t="str">
        <f>IF(总支出!I4161="","自动",总支出!I4161)</f>
        <v>自动</v>
      </c>
      <c r="I4161" s="6" t="str">
        <f>IF(F4161="","",IFERROR(VLOOKUP(F4161,税费设置!$A$15:$B$27,2,FALSE),"含税不明"))</f>
        <v/>
      </c>
      <c r="J4161" s="6" t="str">
        <f t="shared" si="449"/>
        <v/>
      </c>
      <c r="K4161" s="6" t="str">
        <f>IF(AND(税费设置!$B$5="是",G4161="个人支出",J4161="应税"),"是","否")</f>
        <v>否</v>
      </c>
      <c r="L4161" s="8">
        <f t="shared" si="450"/>
        <v>0</v>
      </c>
      <c r="M4161" s="8">
        <f t="shared" si="451"/>
        <v>0</v>
      </c>
      <c r="N4161" s="8">
        <f t="shared" si="452"/>
        <v>0</v>
      </c>
      <c r="O4161" s="8">
        <f t="shared" si="453"/>
        <v>0</v>
      </c>
      <c r="P4161" s="8">
        <f>IF(K4161&lt;&gt;"是",0,IF(税费设置!$B$6="是",E4161/(1+税费设置!$B$10),E4161))</f>
        <v>0</v>
      </c>
      <c r="Q4161" s="8">
        <f>IF(K4161&lt;&gt;"是",0,P4161*税费设置!$B$8)</f>
        <v>0</v>
      </c>
      <c r="R4161" s="8">
        <f>IF(K4161&lt;&gt;"是",0,P4161*税费设置!$B$9)</f>
        <v>0</v>
      </c>
      <c r="S4161" s="8">
        <f t="shared" si="454"/>
        <v>0</v>
      </c>
    </row>
    <row r="4162" spans="1:19" ht="13.9">
      <c r="A4162" s="6" t="str">
        <f>IF(总支出!A4162="","",总支出!A4162)</f>
        <v/>
      </c>
      <c r="B4162" s="7" t="str">
        <f>IF(总支出!B4162="","",总支出!B4162)</f>
        <v/>
      </c>
      <c r="C4162" s="6" t="str">
        <f t="shared" si="448"/>
        <v/>
      </c>
      <c r="D4162" s="6" t="str">
        <f>IF(总支出!C4162="","",总支出!C4162)</f>
        <v/>
      </c>
      <c r="E4162" s="8" t="str">
        <f>IF(总支出!D4162="","",总支出!D4162)</f>
        <v/>
      </c>
      <c r="F4162" s="6" t="str">
        <f>IF(总支出!E4162="","",总支出!E4162)</f>
        <v/>
      </c>
      <c r="G4162" s="6" t="str">
        <f>IF(总支出!H4162="","",总支出!H4162)</f>
        <v/>
      </c>
      <c r="H4162" s="6" t="str">
        <f>IF(总支出!I4162="","自动",总支出!I4162)</f>
        <v>自动</v>
      </c>
      <c r="I4162" s="6" t="str">
        <f>IF(F4162="","",IFERROR(VLOOKUP(F4162,税费设置!$A$15:$B$27,2,FALSE),"含税不明"))</f>
        <v/>
      </c>
      <c r="J4162" s="6" t="str">
        <f t="shared" si="449"/>
        <v/>
      </c>
      <c r="K4162" s="6" t="str">
        <f>IF(AND(税费设置!$B$5="是",G4162="个人支出",J4162="应税"),"是","否")</f>
        <v>否</v>
      </c>
      <c r="L4162" s="8">
        <f t="shared" si="450"/>
        <v>0</v>
      </c>
      <c r="M4162" s="8">
        <f t="shared" si="451"/>
        <v>0</v>
      </c>
      <c r="N4162" s="8">
        <f t="shared" si="452"/>
        <v>0</v>
      </c>
      <c r="O4162" s="8">
        <f t="shared" si="453"/>
        <v>0</v>
      </c>
      <c r="P4162" s="8">
        <f>IF(K4162&lt;&gt;"是",0,IF(税费设置!$B$6="是",E4162/(1+税费设置!$B$10),E4162))</f>
        <v>0</v>
      </c>
      <c r="Q4162" s="8">
        <f>IF(K4162&lt;&gt;"是",0,P4162*税费设置!$B$8)</f>
        <v>0</v>
      </c>
      <c r="R4162" s="8">
        <f>IF(K4162&lt;&gt;"是",0,P4162*税费设置!$B$9)</f>
        <v>0</v>
      </c>
      <c r="S4162" s="8">
        <f t="shared" si="454"/>
        <v>0</v>
      </c>
    </row>
    <row r="4163" spans="1:19" ht="13.9">
      <c r="A4163" s="6" t="str">
        <f>IF(总支出!A4163="","",总支出!A4163)</f>
        <v/>
      </c>
      <c r="B4163" s="7" t="str">
        <f>IF(总支出!B4163="","",总支出!B4163)</f>
        <v/>
      </c>
      <c r="C4163" s="6" t="str">
        <f t="shared" si="448"/>
        <v/>
      </c>
      <c r="D4163" s="6" t="str">
        <f>IF(总支出!C4163="","",总支出!C4163)</f>
        <v/>
      </c>
      <c r="E4163" s="8" t="str">
        <f>IF(总支出!D4163="","",总支出!D4163)</f>
        <v/>
      </c>
      <c r="F4163" s="6" t="str">
        <f>IF(总支出!E4163="","",总支出!E4163)</f>
        <v/>
      </c>
      <c r="G4163" s="6" t="str">
        <f>IF(总支出!H4163="","",总支出!H4163)</f>
        <v/>
      </c>
      <c r="H4163" s="6" t="str">
        <f>IF(总支出!I4163="","自动",总支出!I4163)</f>
        <v>自动</v>
      </c>
      <c r="I4163" s="6" t="str">
        <f>IF(F4163="","",IFERROR(VLOOKUP(F4163,税费设置!$A$15:$B$27,2,FALSE),"含税不明"))</f>
        <v/>
      </c>
      <c r="J4163" s="6" t="str">
        <f t="shared" si="449"/>
        <v/>
      </c>
      <c r="K4163" s="6" t="str">
        <f>IF(AND(税费设置!$B$5="是",G4163="个人支出",J4163="应税"),"是","否")</f>
        <v>否</v>
      </c>
      <c r="L4163" s="8">
        <f t="shared" si="450"/>
        <v>0</v>
      </c>
      <c r="M4163" s="8">
        <f t="shared" si="451"/>
        <v>0</v>
      </c>
      <c r="N4163" s="8">
        <f t="shared" si="452"/>
        <v>0</v>
      </c>
      <c r="O4163" s="8">
        <f t="shared" si="453"/>
        <v>0</v>
      </c>
      <c r="P4163" s="8">
        <f>IF(K4163&lt;&gt;"是",0,IF(税费设置!$B$6="是",E4163/(1+税费设置!$B$10),E4163))</f>
        <v>0</v>
      </c>
      <c r="Q4163" s="8">
        <f>IF(K4163&lt;&gt;"是",0,P4163*税费设置!$B$8)</f>
        <v>0</v>
      </c>
      <c r="R4163" s="8">
        <f>IF(K4163&lt;&gt;"是",0,P4163*税费设置!$B$9)</f>
        <v>0</v>
      </c>
      <c r="S4163" s="8">
        <f t="shared" si="454"/>
        <v>0</v>
      </c>
    </row>
    <row r="4164" spans="1:19" ht="13.9">
      <c r="A4164" s="6" t="str">
        <f>IF(总支出!A4164="","",总支出!A4164)</f>
        <v/>
      </c>
      <c r="B4164" s="7" t="str">
        <f>IF(总支出!B4164="","",总支出!B4164)</f>
        <v/>
      </c>
      <c r="C4164" s="6" t="str">
        <f t="shared" ref="C4164:C4227" si="455">IF(B4164="","",TEXT(B4164,"yyyy-mm"))</f>
        <v/>
      </c>
      <c r="D4164" s="6" t="str">
        <f>IF(总支出!C4164="","",总支出!C4164)</f>
        <v/>
      </c>
      <c r="E4164" s="8" t="str">
        <f>IF(总支出!D4164="","",总支出!D4164)</f>
        <v/>
      </c>
      <c r="F4164" s="6" t="str">
        <f>IF(总支出!E4164="","",总支出!E4164)</f>
        <v/>
      </c>
      <c r="G4164" s="6" t="str">
        <f>IF(总支出!H4164="","",总支出!H4164)</f>
        <v/>
      </c>
      <c r="H4164" s="6" t="str">
        <f>IF(总支出!I4164="","自动",总支出!I4164)</f>
        <v>自动</v>
      </c>
      <c r="I4164" s="6" t="str">
        <f>IF(F4164="","",IFERROR(VLOOKUP(F4164,税费设置!$A$15:$B$27,2,FALSE),"含税不明"))</f>
        <v/>
      </c>
      <c r="J4164" s="6" t="str">
        <f t="shared" ref="J4164:J4227" si="456">IF(D4164="","",IF(H4164="自动",I4164,H4164))</f>
        <v/>
      </c>
      <c r="K4164" s="6" t="str">
        <f>IF(AND(税费设置!$B$5="是",G4164="个人支出",J4164="应税"),"是","否")</f>
        <v>否</v>
      </c>
      <c r="L4164" s="8">
        <f t="shared" ref="L4164:L4227" si="457">IF(K4164="是",E4164,0)</f>
        <v>0</v>
      </c>
      <c r="M4164" s="8">
        <f t="shared" ref="M4164:M4227" si="458">IF(AND(G4164="个人支出",J4164="零税率"),E4164,0)</f>
        <v>0</v>
      </c>
      <c r="N4164" s="8">
        <f t="shared" ref="N4164:N4227" si="459">IF(AND(G4164="个人支出",J4164="免税"),E4164,0)</f>
        <v>0</v>
      </c>
      <c r="O4164" s="8">
        <f t="shared" ref="O4164:O4227" si="460">IF(AND(G4164="个人支出",OR(J4164="含税不明",J4164="不适用")),E4164,0)</f>
        <v>0</v>
      </c>
      <c r="P4164" s="8">
        <f>IF(K4164&lt;&gt;"是",0,IF(税费设置!$B$6="是",E4164/(1+税费设置!$B$10),E4164))</f>
        <v>0</v>
      </c>
      <c r="Q4164" s="8">
        <f>IF(K4164&lt;&gt;"是",0,P4164*税费设置!$B$8)</f>
        <v>0</v>
      </c>
      <c r="R4164" s="8">
        <f>IF(K4164&lt;&gt;"是",0,P4164*税费设置!$B$9)</f>
        <v>0</v>
      </c>
      <c r="S4164" s="8">
        <f t="shared" ref="S4164:S4227" si="461">Q4164+R4164</f>
        <v>0</v>
      </c>
    </row>
    <row r="4165" spans="1:19" ht="13.9">
      <c r="A4165" s="6" t="str">
        <f>IF(总支出!A4165="","",总支出!A4165)</f>
        <v/>
      </c>
      <c r="B4165" s="7" t="str">
        <f>IF(总支出!B4165="","",总支出!B4165)</f>
        <v/>
      </c>
      <c r="C4165" s="6" t="str">
        <f t="shared" si="455"/>
        <v/>
      </c>
      <c r="D4165" s="6" t="str">
        <f>IF(总支出!C4165="","",总支出!C4165)</f>
        <v/>
      </c>
      <c r="E4165" s="8" t="str">
        <f>IF(总支出!D4165="","",总支出!D4165)</f>
        <v/>
      </c>
      <c r="F4165" s="6" t="str">
        <f>IF(总支出!E4165="","",总支出!E4165)</f>
        <v/>
      </c>
      <c r="G4165" s="6" t="str">
        <f>IF(总支出!H4165="","",总支出!H4165)</f>
        <v/>
      </c>
      <c r="H4165" s="6" t="str">
        <f>IF(总支出!I4165="","自动",总支出!I4165)</f>
        <v>自动</v>
      </c>
      <c r="I4165" s="6" t="str">
        <f>IF(F4165="","",IFERROR(VLOOKUP(F4165,税费设置!$A$15:$B$27,2,FALSE),"含税不明"))</f>
        <v/>
      </c>
      <c r="J4165" s="6" t="str">
        <f t="shared" si="456"/>
        <v/>
      </c>
      <c r="K4165" s="6" t="str">
        <f>IF(AND(税费设置!$B$5="是",G4165="个人支出",J4165="应税"),"是","否")</f>
        <v>否</v>
      </c>
      <c r="L4165" s="8">
        <f t="shared" si="457"/>
        <v>0</v>
      </c>
      <c r="M4165" s="8">
        <f t="shared" si="458"/>
        <v>0</v>
      </c>
      <c r="N4165" s="8">
        <f t="shared" si="459"/>
        <v>0</v>
      </c>
      <c r="O4165" s="8">
        <f t="shared" si="460"/>
        <v>0</v>
      </c>
      <c r="P4165" s="8">
        <f>IF(K4165&lt;&gt;"是",0,IF(税费设置!$B$6="是",E4165/(1+税费设置!$B$10),E4165))</f>
        <v>0</v>
      </c>
      <c r="Q4165" s="8">
        <f>IF(K4165&lt;&gt;"是",0,P4165*税费设置!$B$8)</f>
        <v>0</v>
      </c>
      <c r="R4165" s="8">
        <f>IF(K4165&lt;&gt;"是",0,P4165*税费设置!$B$9)</f>
        <v>0</v>
      </c>
      <c r="S4165" s="8">
        <f t="shared" si="461"/>
        <v>0</v>
      </c>
    </row>
    <row r="4166" spans="1:19" ht="13.9">
      <c r="A4166" s="6" t="str">
        <f>IF(总支出!A4166="","",总支出!A4166)</f>
        <v/>
      </c>
      <c r="B4166" s="7" t="str">
        <f>IF(总支出!B4166="","",总支出!B4166)</f>
        <v/>
      </c>
      <c r="C4166" s="6" t="str">
        <f t="shared" si="455"/>
        <v/>
      </c>
      <c r="D4166" s="6" t="str">
        <f>IF(总支出!C4166="","",总支出!C4166)</f>
        <v/>
      </c>
      <c r="E4166" s="8" t="str">
        <f>IF(总支出!D4166="","",总支出!D4166)</f>
        <v/>
      </c>
      <c r="F4166" s="6" t="str">
        <f>IF(总支出!E4166="","",总支出!E4166)</f>
        <v/>
      </c>
      <c r="G4166" s="6" t="str">
        <f>IF(总支出!H4166="","",总支出!H4166)</f>
        <v/>
      </c>
      <c r="H4166" s="6" t="str">
        <f>IF(总支出!I4166="","自动",总支出!I4166)</f>
        <v>自动</v>
      </c>
      <c r="I4166" s="6" t="str">
        <f>IF(F4166="","",IFERROR(VLOOKUP(F4166,税费设置!$A$15:$B$27,2,FALSE),"含税不明"))</f>
        <v/>
      </c>
      <c r="J4166" s="6" t="str">
        <f t="shared" si="456"/>
        <v/>
      </c>
      <c r="K4166" s="6" t="str">
        <f>IF(AND(税费设置!$B$5="是",G4166="个人支出",J4166="应税"),"是","否")</f>
        <v>否</v>
      </c>
      <c r="L4166" s="8">
        <f t="shared" si="457"/>
        <v>0</v>
      </c>
      <c r="M4166" s="8">
        <f t="shared" si="458"/>
        <v>0</v>
      </c>
      <c r="N4166" s="8">
        <f t="shared" si="459"/>
        <v>0</v>
      </c>
      <c r="O4166" s="8">
        <f t="shared" si="460"/>
        <v>0</v>
      </c>
      <c r="P4166" s="8">
        <f>IF(K4166&lt;&gt;"是",0,IF(税费设置!$B$6="是",E4166/(1+税费设置!$B$10),E4166))</f>
        <v>0</v>
      </c>
      <c r="Q4166" s="8">
        <f>IF(K4166&lt;&gt;"是",0,P4166*税费设置!$B$8)</f>
        <v>0</v>
      </c>
      <c r="R4166" s="8">
        <f>IF(K4166&lt;&gt;"是",0,P4166*税费设置!$B$9)</f>
        <v>0</v>
      </c>
      <c r="S4166" s="8">
        <f t="shared" si="461"/>
        <v>0</v>
      </c>
    </row>
    <row r="4167" spans="1:19" ht="13.9">
      <c r="A4167" s="6" t="str">
        <f>IF(总支出!A4167="","",总支出!A4167)</f>
        <v/>
      </c>
      <c r="B4167" s="7" t="str">
        <f>IF(总支出!B4167="","",总支出!B4167)</f>
        <v/>
      </c>
      <c r="C4167" s="6" t="str">
        <f t="shared" si="455"/>
        <v/>
      </c>
      <c r="D4167" s="6" t="str">
        <f>IF(总支出!C4167="","",总支出!C4167)</f>
        <v/>
      </c>
      <c r="E4167" s="8" t="str">
        <f>IF(总支出!D4167="","",总支出!D4167)</f>
        <v/>
      </c>
      <c r="F4167" s="6" t="str">
        <f>IF(总支出!E4167="","",总支出!E4167)</f>
        <v/>
      </c>
      <c r="G4167" s="6" t="str">
        <f>IF(总支出!H4167="","",总支出!H4167)</f>
        <v/>
      </c>
      <c r="H4167" s="6" t="str">
        <f>IF(总支出!I4167="","自动",总支出!I4167)</f>
        <v>自动</v>
      </c>
      <c r="I4167" s="6" t="str">
        <f>IF(F4167="","",IFERROR(VLOOKUP(F4167,税费设置!$A$15:$B$27,2,FALSE),"含税不明"))</f>
        <v/>
      </c>
      <c r="J4167" s="6" t="str">
        <f t="shared" si="456"/>
        <v/>
      </c>
      <c r="K4167" s="6" t="str">
        <f>IF(AND(税费设置!$B$5="是",G4167="个人支出",J4167="应税"),"是","否")</f>
        <v>否</v>
      </c>
      <c r="L4167" s="8">
        <f t="shared" si="457"/>
        <v>0</v>
      </c>
      <c r="M4167" s="8">
        <f t="shared" si="458"/>
        <v>0</v>
      </c>
      <c r="N4167" s="8">
        <f t="shared" si="459"/>
        <v>0</v>
      </c>
      <c r="O4167" s="8">
        <f t="shared" si="460"/>
        <v>0</v>
      </c>
      <c r="P4167" s="8">
        <f>IF(K4167&lt;&gt;"是",0,IF(税费设置!$B$6="是",E4167/(1+税费设置!$B$10),E4167))</f>
        <v>0</v>
      </c>
      <c r="Q4167" s="8">
        <f>IF(K4167&lt;&gt;"是",0,P4167*税费设置!$B$8)</f>
        <v>0</v>
      </c>
      <c r="R4167" s="8">
        <f>IF(K4167&lt;&gt;"是",0,P4167*税费设置!$B$9)</f>
        <v>0</v>
      </c>
      <c r="S4167" s="8">
        <f t="shared" si="461"/>
        <v>0</v>
      </c>
    </row>
    <row r="4168" spans="1:19" ht="13.9">
      <c r="A4168" s="6" t="str">
        <f>IF(总支出!A4168="","",总支出!A4168)</f>
        <v/>
      </c>
      <c r="B4168" s="7" t="str">
        <f>IF(总支出!B4168="","",总支出!B4168)</f>
        <v/>
      </c>
      <c r="C4168" s="6" t="str">
        <f t="shared" si="455"/>
        <v/>
      </c>
      <c r="D4168" s="6" t="str">
        <f>IF(总支出!C4168="","",总支出!C4168)</f>
        <v/>
      </c>
      <c r="E4168" s="8" t="str">
        <f>IF(总支出!D4168="","",总支出!D4168)</f>
        <v/>
      </c>
      <c r="F4168" s="6" t="str">
        <f>IF(总支出!E4168="","",总支出!E4168)</f>
        <v/>
      </c>
      <c r="G4168" s="6" t="str">
        <f>IF(总支出!H4168="","",总支出!H4168)</f>
        <v/>
      </c>
      <c r="H4168" s="6" t="str">
        <f>IF(总支出!I4168="","自动",总支出!I4168)</f>
        <v>自动</v>
      </c>
      <c r="I4168" s="6" t="str">
        <f>IF(F4168="","",IFERROR(VLOOKUP(F4168,税费设置!$A$15:$B$27,2,FALSE),"含税不明"))</f>
        <v/>
      </c>
      <c r="J4168" s="6" t="str">
        <f t="shared" si="456"/>
        <v/>
      </c>
      <c r="K4168" s="6" t="str">
        <f>IF(AND(税费设置!$B$5="是",G4168="个人支出",J4168="应税"),"是","否")</f>
        <v>否</v>
      </c>
      <c r="L4168" s="8">
        <f t="shared" si="457"/>
        <v>0</v>
      </c>
      <c r="M4168" s="8">
        <f t="shared" si="458"/>
        <v>0</v>
      </c>
      <c r="N4168" s="8">
        <f t="shared" si="459"/>
        <v>0</v>
      </c>
      <c r="O4168" s="8">
        <f t="shared" si="460"/>
        <v>0</v>
      </c>
      <c r="P4168" s="8">
        <f>IF(K4168&lt;&gt;"是",0,IF(税费设置!$B$6="是",E4168/(1+税费设置!$B$10),E4168))</f>
        <v>0</v>
      </c>
      <c r="Q4168" s="8">
        <f>IF(K4168&lt;&gt;"是",0,P4168*税费设置!$B$8)</f>
        <v>0</v>
      </c>
      <c r="R4168" s="8">
        <f>IF(K4168&lt;&gt;"是",0,P4168*税费设置!$B$9)</f>
        <v>0</v>
      </c>
      <c r="S4168" s="8">
        <f t="shared" si="461"/>
        <v>0</v>
      </c>
    </row>
    <row r="4169" spans="1:19" ht="13.9">
      <c r="A4169" s="6" t="str">
        <f>IF(总支出!A4169="","",总支出!A4169)</f>
        <v/>
      </c>
      <c r="B4169" s="7" t="str">
        <f>IF(总支出!B4169="","",总支出!B4169)</f>
        <v/>
      </c>
      <c r="C4169" s="6" t="str">
        <f t="shared" si="455"/>
        <v/>
      </c>
      <c r="D4169" s="6" t="str">
        <f>IF(总支出!C4169="","",总支出!C4169)</f>
        <v/>
      </c>
      <c r="E4169" s="8" t="str">
        <f>IF(总支出!D4169="","",总支出!D4169)</f>
        <v/>
      </c>
      <c r="F4169" s="6" t="str">
        <f>IF(总支出!E4169="","",总支出!E4169)</f>
        <v/>
      </c>
      <c r="G4169" s="6" t="str">
        <f>IF(总支出!H4169="","",总支出!H4169)</f>
        <v/>
      </c>
      <c r="H4169" s="6" t="str">
        <f>IF(总支出!I4169="","自动",总支出!I4169)</f>
        <v>自动</v>
      </c>
      <c r="I4169" s="6" t="str">
        <f>IF(F4169="","",IFERROR(VLOOKUP(F4169,税费设置!$A$15:$B$27,2,FALSE),"含税不明"))</f>
        <v/>
      </c>
      <c r="J4169" s="6" t="str">
        <f t="shared" si="456"/>
        <v/>
      </c>
      <c r="K4169" s="6" t="str">
        <f>IF(AND(税费设置!$B$5="是",G4169="个人支出",J4169="应税"),"是","否")</f>
        <v>否</v>
      </c>
      <c r="L4169" s="8">
        <f t="shared" si="457"/>
        <v>0</v>
      </c>
      <c r="M4169" s="8">
        <f t="shared" si="458"/>
        <v>0</v>
      </c>
      <c r="N4169" s="8">
        <f t="shared" si="459"/>
        <v>0</v>
      </c>
      <c r="O4169" s="8">
        <f t="shared" si="460"/>
        <v>0</v>
      </c>
      <c r="P4169" s="8">
        <f>IF(K4169&lt;&gt;"是",0,IF(税费设置!$B$6="是",E4169/(1+税费设置!$B$10),E4169))</f>
        <v>0</v>
      </c>
      <c r="Q4169" s="8">
        <f>IF(K4169&lt;&gt;"是",0,P4169*税费设置!$B$8)</f>
        <v>0</v>
      </c>
      <c r="R4169" s="8">
        <f>IF(K4169&lt;&gt;"是",0,P4169*税费设置!$B$9)</f>
        <v>0</v>
      </c>
      <c r="S4169" s="8">
        <f t="shared" si="461"/>
        <v>0</v>
      </c>
    </row>
    <row r="4170" spans="1:19" ht="13.9">
      <c r="A4170" s="6" t="str">
        <f>IF(总支出!A4170="","",总支出!A4170)</f>
        <v/>
      </c>
      <c r="B4170" s="7" t="str">
        <f>IF(总支出!B4170="","",总支出!B4170)</f>
        <v/>
      </c>
      <c r="C4170" s="6" t="str">
        <f t="shared" si="455"/>
        <v/>
      </c>
      <c r="D4170" s="6" t="str">
        <f>IF(总支出!C4170="","",总支出!C4170)</f>
        <v/>
      </c>
      <c r="E4170" s="8" t="str">
        <f>IF(总支出!D4170="","",总支出!D4170)</f>
        <v/>
      </c>
      <c r="F4170" s="6" t="str">
        <f>IF(总支出!E4170="","",总支出!E4170)</f>
        <v/>
      </c>
      <c r="G4170" s="6" t="str">
        <f>IF(总支出!H4170="","",总支出!H4170)</f>
        <v/>
      </c>
      <c r="H4170" s="6" t="str">
        <f>IF(总支出!I4170="","自动",总支出!I4170)</f>
        <v>自动</v>
      </c>
      <c r="I4170" s="6" t="str">
        <f>IF(F4170="","",IFERROR(VLOOKUP(F4170,税费设置!$A$15:$B$27,2,FALSE),"含税不明"))</f>
        <v/>
      </c>
      <c r="J4170" s="6" t="str">
        <f t="shared" si="456"/>
        <v/>
      </c>
      <c r="K4170" s="6" t="str">
        <f>IF(AND(税费设置!$B$5="是",G4170="个人支出",J4170="应税"),"是","否")</f>
        <v>否</v>
      </c>
      <c r="L4170" s="8">
        <f t="shared" si="457"/>
        <v>0</v>
      </c>
      <c r="M4170" s="8">
        <f t="shared" si="458"/>
        <v>0</v>
      </c>
      <c r="N4170" s="8">
        <f t="shared" si="459"/>
        <v>0</v>
      </c>
      <c r="O4170" s="8">
        <f t="shared" si="460"/>
        <v>0</v>
      </c>
      <c r="P4170" s="8">
        <f>IF(K4170&lt;&gt;"是",0,IF(税费设置!$B$6="是",E4170/(1+税费设置!$B$10),E4170))</f>
        <v>0</v>
      </c>
      <c r="Q4170" s="8">
        <f>IF(K4170&lt;&gt;"是",0,P4170*税费设置!$B$8)</f>
        <v>0</v>
      </c>
      <c r="R4170" s="8">
        <f>IF(K4170&lt;&gt;"是",0,P4170*税费设置!$B$9)</f>
        <v>0</v>
      </c>
      <c r="S4170" s="8">
        <f t="shared" si="461"/>
        <v>0</v>
      </c>
    </row>
    <row r="4171" spans="1:19" ht="13.9">
      <c r="A4171" s="6" t="str">
        <f>IF(总支出!A4171="","",总支出!A4171)</f>
        <v/>
      </c>
      <c r="B4171" s="7" t="str">
        <f>IF(总支出!B4171="","",总支出!B4171)</f>
        <v/>
      </c>
      <c r="C4171" s="6" t="str">
        <f t="shared" si="455"/>
        <v/>
      </c>
      <c r="D4171" s="6" t="str">
        <f>IF(总支出!C4171="","",总支出!C4171)</f>
        <v/>
      </c>
      <c r="E4171" s="8" t="str">
        <f>IF(总支出!D4171="","",总支出!D4171)</f>
        <v/>
      </c>
      <c r="F4171" s="6" t="str">
        <f>IF(总支出!E4171="","",总支出!E4171)</f>
        <v/>
      </c>
      <c r="G4171" s="6" t="str">
        <f>IF(总支出!H4171="","",总支出!H4171)</f>
        <v/>
      </c>
      <c r="H4171" s="6" t="str">
        <f>IF(总支出!I4171="","自动",总支出!I4171)</f>
        <v>自动</v>
      </c>
      <c r="I4171" s="6" t="str">
        <f>IF(F4171="","",IFERROR(VLOOKUP(F4171,税费设置!$A$15:$B$27,2,FALSE),"含税不明"))</f>
        <v/>
      </c>
      <c r="J4171" s="6" t="str">
        <f t="shared" si="456"/>
        <v/>
      </c>
      <c r="K4171" s="6" t="str">
        <f>IF(AND(税费设置!$B$5="是",G4171="个人支出",J4171="应税"),"是","否")</f>
        <v>否</v>
      </c>
      <c r="L4171" s="8">
        <f t="shared" si="457"/>
        <v>0</v>
      </c>
      <c r="M4171" s="8">
        <f t="shared" si="458"/>
        <v>0</v>
      </c>
      <c r="N4171" s="8">
        <f t="shared" si="459"/>
        <v>0</v>
      </c>
      <c r="O4171" s="8">
        <f t="shared" si="460"/>
        <v>0</v>
      </c>
      <c r="P4171" s="8">
        <f>IF(K4171&lt;&gt;"是",0,IF(税费设置!$B$6="是",E4171/(1+税费设置!$B$10),E4171))</f>
        <v>0</v>
      </c>
      <c r="Q4171" s="8">
        <f>IF(K4171&lt;&gt;"是",0,P4171*税费设置!$B$8)</f>
        <v>0</v>
      </c>
      <c r="R4171" s="8">
        <f>IF(K4171&lt;&gt;"是",0,P4171*税费设置!$B$9)</f>
        <v>0</v>
      </c>
      <c r="S4171" s="8">
        <f t="shared" si="461"/>
        <v>0</v>
      </c>
    </row>
    <row r="4172" spans="1:19" ht="13.9">
      <c r="A4172" s="6" t="str">
        <f>IF(总支出!A4172="","",总支出!A4172)</f>
        <v/>
      </c>
      <c r="B4172" s="7" t="str">
        <f>IF(总支出!B4172="","",总支出!B4172)</f>
        <v/>
      </c>
      <c r="C4172" s="6" t="str">
        <f t="shared" si="455"/>
        <v/>
      </c>
      <c r="D4172" s="6" t="str">
        <f>IF(总支出!C4172="","",总支出!C4172)</f>
        <v/>
      </c>
      <c r="E4172" s="8" t="str">
        <f>IF(总支出!D4172="","",总支出!D4172)</f>
        <v/>
      </c>
      <c r="F4172" s="6" t="str">
        <f>IF(总支出!E4172="","",总支出!E4172)</f>
        <v/>
      </c>
      <c r="G4172" s="6" t="str">
        <f>IF(总支出!H4172="","",总支出!H4172)</f>
        <v/>
      </c>
      <c r="H4172" s="6" t="str">
        <f>IF(总支出!I4172="","自动",总支出!I4172)</f>
        <v>自动</v>
      </c>
      <c r="I4172" s="6" t="str">
        <f>IF(F4172="","",IFERROR(VLOOKUP(F4172,税费设置!$A$15:$B$27,2,FALSE),"含税不明"))</f>
        <v/>
      </c>
      <c r="J4172" s="6" t="str">
        <f t="shared" si="456"/>
        <v/>
      </c>
      <c r="K4172" s="6" t="str">
        <f>IF(AND(税费设置!$B$5="是",G4172="个人支出",J4172="应税"),"是","否")</f>
        <v>否</v>
      </c>
      <c r="L4172" s="8">
        <f t="shared" si="457"/>
        <v>0</v>
      </c>
      <c r="M4172" s="8">
        <f t="shared" si="458"/>
        <v>0</v>
      </c>
      <c r="N4172" s="8">
        <f t="shared" si="459"/>
        <v>0</v>
      </c>
      <c r="O4172" s="8">
        <f t="shared" si="460"/>
        <v>0</v>
      </c>
      <c r="P4172" s="8">
        <f>IF(K4172&lt;&gt;"是",0,IF(税费设置!$B$6="是",E4172/(1+税费设置!$B$10),E4172))</f>
        <v>0</v>
      </c>
      <c r="Q4172" s="8">
        <f>IF(K4172&lt;&gt;"是",0,P4172*税费设置!$B$8)</f>
        <v>0</v>
      </c>
      <c r="R4172" s="8">
        <f>IF(K4172&lt;&gt;"是",0,P4172*税费设置!$B$9)</f>
        <v>0</v>
      </c>
      <c r="S4172" s="8">
        <f t="shared" si="461"/>
        <v>0</v>
      </c>
    </row>
    <row r="4173" spans="1:19" ht="13.9">
      <c r="A4173" s="6" t="str">
        <f>IF(总支出!A4173="","",总支出!A4173)</f>
        <v/>
      </c>
      <c r="B4173" s="7" t="str">
        <f>IF(总支出!B4173="","",总支出!B4173)</f>
        <v/>
      </c>
      <c r="C4173" s="6" t="str">
        <f t="shared" si="455"/>
        <v/>
      </c>
      <c r="D4173" s="6" t="str">
        <f>IF(总支出!C4173="","",总支出!C4173)</f>
        <v/>
      </c>
      <c r="E4173" s="8" t="str">
        <f>IF(总支出!D4173="","",总支出!D4173)</f>
        <v/>
      </c>
      <c r="F4173" s="6" t="str">
        <f>IF(总支出!E4173="","",总支出!E4173)</f>
        <v/>
      </c>
      <c r="G4173" s="6" t="str">
        <f>IF(总支出!H4173="","",总支出!H4173)</f>
        <v/>
      </c>
      <c r="H4173" s="6" t="str">
        <f>IF(总支出!I4173="","自动",总支出!I4173)</f>
        <v>自动</v>
      </c>
      <c r="I4173" s="6" t="str">
        <f>IF(F4173="","",IFERROR(VLOOKUP(F4173,税费设置!$A$15:$B$27,2,FALSE),"含税不明"))</f>
        <v/>
      </c>
      <c r="J4173" s="6" t="str">
        <f t="shared" si="456"/>
        <v/>
      </c>
      <c r="K4173" s="6" t="str">
        <f>IF(AND(税费设置!$B$5="是",G4173="个人支出",J4173="应税"),"是","否")</f>
        <v>否</v>
      </c>
      <c r="L4173" s="8">
        <f t="shared" si="457"/>
        <v>0</v>
      </c>
      <c r="M4173" s="8">
        <f t="shared" si="458"/>
        <v>0</v>
      </c>
      <c r="N4173" s="8">
        <f t="shared" si="459"/>
        <v>0</v>
      </c>
      <c r="O4173" s="8">
        <f t="shared" si="460"/>
        <v>0</v>
      </c>
      <c r="P4173" s="8">
        <f>IF(K4173&lt;&gt;"是",0,IF(税费设置!$B$6="是",E4173/(1+税费设置!$B$10),E4173))</f>
        <v>0</v>
      </c>
      <c r="Q4173" s="8">
        <f>IF(K4173&lt;&gt;"是",0,P4173*税费设置!$B$8)</f>
        <v>0</v>
      </c>
      <c r="R4173" s="8">
        <f>IF(K4173&lt;&gt;"是",0,P4173*税费设置!$B$9)</f>
        <v>0</v>
      </c>
      <c r="S4173" s="8">
        <f t="shared" si="461"/>
        <v>0</v>
      </c>
    </row>
    <row r="4174" spans="1:19" ht="13.9">
      <c r="A4174" s="6" t="str">
        <f>IF(总支出!A4174="","",总支出!A4174)</f>
        <v/>
      </c>
      <c r="B4174" s="7" t="str">
        <f>IF(总支出!B4174="","",总支出!B4174)</f>
        <v/>
      </c>
      <c r="C4174" s="6" t="str">
        <f t="shared" si="455"/>
        <v/>
      </c>
      <c r="D4174" s="6" t="str">
        <f>IF(总支出!C4174="","",总支出!C4174)</f>
        <v/>
      </c>
      <c r="E4174" s="8" t="str">
        <f>IF(总支出!D4174="","",总支出!D4174)</f>
        <v/>
      </c>
      <c r="F4174" s="6" t="str">
        <f>IF(总支出!E4174="","",总支出!E4174)</f>
        <v/>
      </c>
      <c r="G4174" s="6" t="str">
        <f>IF(总支出!H4174="","",总支出!H4174)</f>
        <v/>
      </c>
      <c r="H4174" s="6" t="str">
        <f>IF(总支出!I4174="","自动",总支出!I4174)</f>
        <v>自动</v>
      </c>
      <c r="I4174" s="6" t="str">
        <f>IF(F4174="","",IFERROR(VLOOKUP(F4174,税费设置!$A$15:$B$27,2,FALSE),"含税不明"))</f>
        <v/>
      </c>
      <c r="J4174" s="6" t="str">
        <f t="shared" si="456"/>
        <v/>
      </c>
      <c r="K4174" s="6" t="str">
        <f>IF(AND(税费设置!$B$5="是",G4174="个人支出",J4174="应税"),"是","否")</f>
        <v>否</v>
      </c>
      <c r="L4174" s="8">
        <f t="shared" si="457"/>
        <v>0</v>
      </c>
      <c r="M4174" s="8">
        <f t="shared" si="458"/>
        <v>0</v>
      </c>
      <c r="N4174" s="8">
        <f t="shared" si="459"/>
        <v>0</v>
      </c>
      <c r="O4174" s="8">
        <f t="shared" si="460"/>
        <v>0</v>
      </c>
      <c r="P4174" s="8">
        <f>IF(K4174&lt;&gt;"是",0,IF(税费设置!$B$6="是",E4174/(1+税费设置!$B$10),E4174))</f>
        <v>0</v>
      </c>
      <c r="Q4174" s="8">
        <f>IF(K4174&lt;&gt;"是",0,P4174*税费设置!$B$8)</f>
        <v>0</v>
      </c>
      <c r="R4174" s="8">
        <f>IF(K4174&lt;&gt;"是",0,P4174*税费设置!$B$9)</f>
        <v>0</v>
      </c>
      <c r="S4174" s="8">
        <f t="shared" si="461"/>
        <v>0</v>
      </c>
    </row>
    <row r="4175" spans="1:19" ht="13.9">
      <c r="A4175" s="6" t="str">
        <f>IF(总支出!A4175="","",总支出!A4175)</f>
        <v/>
      </c>
      <c r="B4175" s="7" t="str">
        <f>IF(总支出!B4175="","",总支出!B4175)</f>
        <v/>
      </c>
      <c r="C4175" s="6" t="str">
        <f t="shared" si="455"/>
        <v/>
      </c>
      <c r="D4175" s="6" t="str">
        <f>IF(总支出!C4175="","",总支出!C4175)</f>
        <v/>
      </c>
      <c r="E4175" s="8" t="str">
        <f>IF(总支出!D4175="","",总支出!D4175)</f>
        <v/>
      </c>
      <c r="F4175" s="6" t="str">
        <f>IF(总支出!E4175="","",总支出!E4175)</f>
        <v/>
      </c>
      <c r="G4175" s="6" t="str">
        <f>IF(总支出!H4175="","",总支出!H4175)</f>
        <v/>
      </c>
      <c r="H4175" s="6" t="str">
        <f>IF(总支出!I4175="","自动",总支出!I4175)</f>
        <v>自动</v>
      </c>
      <c r="I4175" s="6" t="str">
        <f>IF(F4175="","",IFERROR(VLOOKUP(F4175,税费设置!$A$15:$B$27,2,FALSE),"含税不明"))</f>
        <v/>
      </c>
      <c r="J4175" s="6" t="str">
        <f t="shared" si="456"/>
        <v/>
      </c>
      <c r="K4175" s="6" t="str">
        <f>IF(AND(税费设置!$B$5="是",G4175="个人支出",J4175="应税"),"是","否")</f>
        <v>否</v>
      </c>
      <c r="L4175" s="8">
        <f t="shared" si="457"/>
        <v>0</v>
      </c>
      <c r="M4175" s="8">
        <f t="shared" si="458"/>
        <v>0</v>
      </c>
      <c r="N4175" s="8">
        <f t="shared" si="459"/>
        <v>0</v>
      </c>
      <c r="O4175" s="8">
        <f t="shared" si="460"/>
        <v>0</v>
      </c>
      <c r="P4175" s="8">
        <f>IF(K4175&lt;&gt;"是",0,IF(税费设置!$B$6="是",E4175/(1+税费设置!$B$10),E4175))</f>
        <v>0</v>
      </c>
      <c r="Q4175" s="8">
        <f>IF(K4175&lt;&gt;"是",0,P4175*税费设置!$B$8)</f>
        <v>0</v>
      </c>
      <c r="R4175" s="8">
        <f>IF(K4175&lt;&gt;"是",0,P4175*税费设置!$B$9)</f>
        <v>0</v>
      </c>
      <c r="S4175" s="8">
        <f t="shared" si="461"/>
        <v>0</v>
      </c>
    </row>
    <row r="4176" spans="1:19" ht="13.9">
      <c r="A4176" s="6" t="str">
        <f>IF(总支出!A4176="","",总支出!A4176)</f>
        <v/>
      </c>
      <c r="B4176" s="7" t="str">
        <f>IF(总支出!B4176="","",总支出!B4176)</f>
        <v/>
      </c>
      <c r="C4176" s="6" t="str">
        <f t="shared" si="455"/>
        <v/>
      </c>
      <c r="D4176" s="6" t="str">
        <f>IF(总支出!C4176="","",总支出!C4176)</f>
        <v/>
      </c>
      <c r="E4176" s="8" t="str">
        <f>IF(总支出!D4176="","",总支出!D4176)</f>
        <v/>
      </c>
      <c r="F4176" s="6" t="str">
        <f>IF(总支出!E4176="","",总支出!E4176)</f>
        <v/>
      </c>
      <c r="G4176" s="6" t="str">
        <f>IF(总支出!H4176="","",总支出!H4176)</f>
        <v/>
      </c>
      <c r="H4176" s="6" t="str">
        <f>IF(总支出!I4176="","自动",总支出!I4176)</f>
        <v>自动</v>
      </c>
      <c r="I4176" s="6" t="str">
        <f>IF(F4176="","",IFERROR(VLOOKUP(F4176,税费设置!$A$15:$B$27,2,FALSE),"含税不明"))</f>
        <v/>
      </c>
      <c r="J4176" s="6" t="str">
        <f t="shared" si="456"/>
        <v/>
      </c>
      <c r="K4176" s="6" t="str">
        <f>IF(AND(税费设置!$B$5="是",G4176="个人支出",J4176="应税"),"是","否")</f>
        <v>否</v>
      </c>
      <c r="L4176" s="8">
        <f t="shared" si="457"/>
        <v>0</v>
      </c>
      <c r="M4176" s="8">
        <f t="shared" si="458"/>
        <v>0</v>
      </c>
      <c r="N4176" s="8">
        <f t="shared" si="459"/>
        <v>0</v>
      </c>
      <c r="O4176" s="8">
        <f t="shared" si="460"/>
        <v>0</v>
      </c>
      <c r="P4176" s="8">
        <f>IF(K4176&lt;&gt;"是",0,IF(税费设置!$B$6="是",E4176/(1+税费设置!$B$10),E4176))</f>
        <v>0</v>
      </c>
      <c r="Q4176" s="8">
        <f>IF(K4176&lt;&gt;"是",0,P4176*税费设置!$B$8)</f>
        <v>0</v>
      </c>
      <c r="R4176" s="8">
        <f>IF(K4176&lt;&gt;"是",0,P4176*税费设置!$B$9)</f>
        <v>0</v>
      </c>
      <c r="S4176" s="8">
        <f t="shared" si="461"/>
        <v>0</v>
      </c>
    </row>
    <row r="4177" spans="1:19" ht="13.9">
      <c r="A4177" s="6" t="str">
        <f>IF(总支出!A4177="","",总支出!A4177)</f>
        <v/>
      </c>
      <c r="B4177" s="7" t="str">
        <f>IF(总支出!B4177="","",总支出!B4177)</f>
        <v/>
      </c>
      <c r="C4177" s="6" t="str">
        <f t="shared" si="455"/>
        <v/>
      </c>
      <c r="D4177" s="6" t="str">
        <f>IF(总支出!C4177="","",总支出!C4177)</f>
        <v/>
      </c>
      <c r="E4177" s="8" t="str">
        <f>IF(总支出!D4177="","",总支出!D4177)</f>
        <v/>
      </c>
      <c r="F4177" s="6" t="str">
        <f>IF(总支出!E4177="","",总支出!E4177)</f>
        <v/>
      </c>
      <c r="G4177" s="6" t="str">
        <f>IF(总支出!H4177="","",总支出!H4177)</f>
        <v/>
      </c>
      <c r="H4177" s="6" t="str">
        <f>IF(总支出!I4177="","自动",总支出!I4177)</f>
        <v>自动</v>
      </c>
      <c r="I4177" s="6" t="str">
        <f>IF(F4177="","",IFERROR(VLOOKUP(F4177,税费设置!$A$15:$B$27,2,FALSE),"含税不明"))</f>
        <v/>
      </c>
      <c r="J4177" s="6" t="str">
        <f t="shared" si="456"/>
        <v/>
      </c>
      <c r="K4177" s="6" t="str">
        <f>IF(AND(税费设置!$B$5="是",G4177="个人支出",J4177="应税"),"是","否")</f>
        <v>否</v>
      </c>
      <c r="L4177" s="8">
        <f t="shared" si="457"/>
        <v>0</v>
      </c>
      <c r="M4177" s="8">
        <f t="shared" si="458"/>
        <v>0</v>
      </c>
      <c r="N4177" s="8">
        <f t="shared" si="459"/>
        <v>0</v>
      </c>
      <c r="O4177" s="8">
        <f t="shared" si="460"/>
        <v>0</v>
      </c>
      <c r="P4177" s="8">
        <f>IF(K4177&lt;&gt;"是",0,IF(税费设置!$B$6="是",E4177/(1+税费设置!$B$10),E4177))</f>
        <v>0</v>
      </c>
      <c r="Q4177" s="8">
        <f>IF(K4177&lt;&gt;"是",0,P4177*税费设置!$B$8)</f>
        <v>0</v>
      </c>
      <c r="R4177" s="8">
        <f>IF(K4177&lt;&gt;"是",0,P4177*税费设置!$B$9)</f>
        <v>0</v>
      </c>
      <c r="S4177" s="8">
        <f t="shared" si="461"/>
        <v>0</v>
      </c>
    </row>
    <row r="4178" spans="1:19" ht="13.9">
      <c r="A4178" s="6" t="str">
        <f>IF(总支出!A4178="","",总支出!A4178)</f>
        <v/>
      </c>
      <c r="B4178" s="7" t="str">
        <f>IF(总支出!B4178="","",总支出!B4178)</f>
        <v/>
      </c>
      <c r="C4178" s="6" t="str">
        <f t="shared" si="455"/>
        <v/>
      </c>
      <c r="D4178" s="6" t="str">
        <f>IF(总支出!C4178="","",总支出!C4178)</f>
        <v/>
      </c>
      <c r="E4178" s="8" t="str">
        <f>IF(总支出!D4178="","",总支出!D4178)</f>
        <v/>
      </c>
      <c r="F4178" s="6" t="str">
        <f>IF(总支出!E4178="","",总支出!E4178)</f>
        <v/>
      </c>
      <c r="G4178" s="6" t="str">
        <f>IF(总支出!H4178="","",总支出!H4178)</f>
        <v/>
      </c>
      <c r="H4178" s="6" t="str">
        <f>IF(总支出!I4178="","自动",总支出!I4178)</f>
        <v>自动</v>
      </c>
      <c r="I4178" s="6" t="str">
        <f>IF(F4178="","",IFERROR(VLOOKUP(F4178,税费设置!$A$15:$B$27,2,FALSE),"含税不明"))</f>
        <v/>
      </c>
      <c r="J4178" s="6" t="str">
        <f t="shared" si="456"/>
        <v/>
      </c>
      <c r="K4178" s="6" t="str">
        <f>IF(AND(税费设置!$B$5="是",G4178="个人支出",J4178="应税"),"是","否")</f>
        <v>否</v>
      </c>
      <c r="L4178" s="8">
        <f t="shared" si="457"/>
        <v>0</v>
      </c>
      <c r="M4178" s="8">
        <f t="shared" si="458"/>
        <v>0</v>
      </c>
      <c r="N4178" s="8">
        <f t="shared" si="459"/>
        <v>0</v>
      </c>
      <c r="O4178" s="8">
        <f t="shared" si="460"/>
        <v>0</v>
      </c>
      <c r="P4178" s="8">
        <f>IF(K4178&lt;&gt;"是",0,IF(税费设置!$B$6="是",E4178/(1+税费设置!$B$10),E4178))</f>
        <v>0</v>
      </c>
      <c r="Q4178" s="8">
        <f>IF(K4178&lt;&gt;"是",0,P4178*税费设置!$B$8)</f>
        <v>0</v>
      </c>
      <c r="R4178" s="8">
        <f>IF(K4178&lt;&gt;"是",0,P4178*税费设置!$B$9)</f>
        <v>0</v>
      </c>
      <c r="S4178" s="8">
        <f t="shared" si="461"/>
        <v>0</v>
      </c>
    </row>
    <row r="4179" spans="1:19" ht="13.9">
      <c r="A4179" s="6" t="str">
        <f>IF(总支出!A4179="","",总支出!A4179)</f>
        <v/>
      </c>
      <c r="B4179" s="7" t="str">
        <f>IF(总支出!B4179="","",总支出!B4179)</f>
        <v/>
      </c>
      <c r="C4179" s="6" t="str">
        <f t="shared" si="455"/>
        <v/>
      </c>
      <c r="D4179" s="6" t="str">
        <f>IF(总支出!C4179="","",总支出!C4179)</f>
        <v/>
      </c>
      <c r="E4179" s="8" t="str">
        <f>IF(总支出!D4179="","",总支出!D4179)</f>
        <v/>
      </c>
      <c r="F4179" s="6" t="str">
        <f>IF(总支出!E4179="","",总支出!E4179)</f>
        <v/>
      </c>
      <c r="G4179" s="6" t="str">
        <f>IF(总支出!H4179="","",总支出!H4179)</f>
        <v/>
      </c>
      <c r="H4179" s="6" t="str">
        <f>IF(总支出!I4179="","自动",总支出!I4179)</f>
        <v>自动</v>
      </c>
      <c r="I4179" s="6" t="str">
        <f>IF(F4179="","",IFERROR(VLOOKUP(F4179,税费设置!$A$15:$B$27,2,FALSE),"含税不明"))</f>
        <v/>
      </c>
      <c r="J4179" s="6" t="str">
        <f t="shared" si="456"/>
        <v/>
      </c>
      <c r="K4179" s="6" t="str">
        <f>IF(AND(税费设置!$B$5="是",G4179="个人支出",J4179="应税"),"是","否")</f>
        <v>否</v>
      </c>
      <c r="L4179" s="8">
        <f t="shared" si="457"/>
        <v>0</v>
      </c>
      <c r="M4179" s="8">
        <f t="shared" si="458"/>
        <v>0</v>
      </c>
      <c r="N4179" s="8">
        <f t="shared" si="459"/>
        <v>0</v>
      </c>
      <c r="O4179" s="8">
        <f t="shared" si="460"/>
        <v>0</v>
      </c>
      <c r="P4179" s="8">
        <f>IF(K4179&lt;&gt;"是",0,IF(税费设置!$B$6="是",E4179/(1+税费设置!$B$10),E4179))</f>
        <v>0</v>
      </c>
      <c r="Q4179" s="8">
        <f>IF(K4179&lt;&gt;"是",0,P4179*税费设置!$B$8)</f>
        <v>0</v>
      </c>
      <c r="R4179" s="8">
        <f>IF(K4179&lt;&gt;"是",0,P4179*税费设置!$B$9)</f>
        <v>0</v>
      </c>
      <c r="S4179" s="8">
        <f t="shared" si="461"/>
        <v>0</v>
      </c>
    </row>
    <row r="4180" spans="1:19" ht="13.9">
      <c r="A4180" s="6" t="str">
        <f>IF(总支出!A4180="","",总支出!A4180)</f>
        <v/>
      </c>
      <c r="B4180" s="7" t="str">
        <f>IF(总支出!B4180="","",总支出!B4180)</f>
        <v/>
      </c>
      <c r="C4180" s="6" t="str">
        <f t="shared" si="455"/>
        <v/>
      </c>
      <c r="D4180" s="6" t="str">
        <f>IF(总支出!C4180="","",总支出!C4180)</f>
        <v/>
      </c>
      <c r="E4180" s="8" t="str">
        <f>IF(总支出!D4180="","",总支出!D4180)</f>
        <v/>
      </c>
      <c r="F4180" s="6" t="str">
        <f>IF(总支出!E4180="","",总支出!E4180)</f>
        <v/>
      </c>
      <c r="G4180" s="6" t="str">
        <f>IF(总支出!H4180="","",总支出!H4180)</f>
        <v/>
      </c>
      <c r="H4180" s="6" t="str">
        <f>IF(总支出!I4180="","自动",总支出!I4180)</f>
        <v>自动</v>
      </c>
      <c r="I4180" s="6" t="str">
        <f>IF(F4180="","",IFERROR(VLOOKUP(F4180,税费设置!$A$15:$B$27,2,FALSE),"含税不明"))</f>
        <v/>
      </c>
      <c r="J4180" s="6" t="str">
        <f t="shared" si="456"/>
        <v/>
      </c>
      <c r="K4180" s="6" t="str">
        <f>IF(AND(税费设置!$B$5="是",G4180="个人支出",J4180="应税"),"是","否")</f>
        <v>否</v>
      </c>
      <c r="L4180" s="8">
        <f t="shared" si="457"/>
        <v>0</v>
      </c>
      <c r="M4180" s="8">
        <f t="shared" si="458"/>
        <v>0</v>
      </c>
      <c r="N4180" s="8">
        <f t="shared" si="459"/>
        <v>0</v>
      </c>
      <c r="O4180" s="8">
        <f t="shared" si="460"/>
        <v>0</v>
      </c>
      <c r="P4180" s="8">
        <f>IF(K4180&lt;&gt;"是",0,IF(税费设置!$B$6="是",E4180/(1+税费设置!$B$10),E4180))</f>
        <v>0</v>
      </c>
      <c r="Q4180" s="8">
        <f>IF(K4180&lt;&gt;"是",0,P4180*税费设置!$B$8)</f>
        <v>0</v>
      </c>
      <c r="R4180" s="8">
        <f>IF(K4180&lt;&gt;"是",0,P4180*税费设置!$B$9)</f>
        <v>0</v>
      </c>
      <c r="S4180" s="8">
        <f t="shared" si="461"/>
        <v>0</v>
      </c>
    </row>
    <row r="4181" spans="1:19" ht="13.9">
      <c r="A4181" s="6" t="str">
        <f>IF(总支出!A4181="","",总支出!A4181)</f>
        <v/>
      </c>
      <c r="B4181" s="7" t="str">
        <f>IF(总支出!B4181="","",总支出!B4181)</f>
        <v/>
      </c>
      <c r="C4181" s="6" t="str">
        <f t="shared" si="455"/>
        <v/>
      </c>
      <c r="D4181" s="6" t="str">
        <f>IF(总支出!C4181="","",总支出!C4181)</f>
        <v/>
      </c>
      <c r="E4181" s="8" t="str">
        <f>IF(总支出!D4181="","",总支出!D4181)</f>
        <v/>
      </c>
      <c r="F4181" s="6" t="str">
        <f>IF(总支出!E4181="","",总支出!E4181)</f>
        <v/>
      </c>
      <c r="G4181" s="6" t="str">
        <f>IF(总支出!H4181="","",总支出!H4181)</f>
        <v/>
      </c>
      <c r="H4181" s="6" t="str">
        <f>IF(总支出!I4181="","自动",总支出!I4181)</f>
        <v>自动</v>
      </c>
      <c r="I4181" s="6" t="str">
        <f>IF(F4181="","",IFERROR(VLOOKUP(F4181,税费设置!$A$15:$B$27,2,FALSE),"含税不明"))</f>
        <v/>
      </c>
      <c r="J4181" s="6" t="str">
        <f t="shared" si="456"/>
        <v/>
      </c>
      <c r="K4181" s="6" t="str">
        <f>IF(AND(税费设置!$B$5="是",G4181="个人支出",J4181="应税"),"是","否")</f>
        <v>否</v>
      </c>
      <c r="L4181" s="8">
        <f t="shared" si="457"/>
        <v>0</v>
      </c>
      <c r="M4181" s="8">
        <f t="shared" si="458"/>
        <v>0</v>
      </c>
      <c r="N4181" s="8">
        <f t="shared" si="459"/>
        <v>0</v>
      </c>
      <c r="O4181" s="8">
        <f t="shared" si="460"/>
        <v>0</v>
      </c>
      <c r="P4181" s="8">
        <f>IF(K4181&lt;&gt;"是",0,IF(税费设置!$B$6="是",E4181/(1+税费设置!$B$10),E4181))</f>
        <v>0</v>
      </c>
      <c r="Q4181" s="8">
        <f>IF(K4181&lt;&gt;"是",0,P4181*税费设置!$B$8)</f>
        <v>0</v>
      </c>
      <c r="R4181" s="8">
        <f>IF(K4181&lt;&gt;"是",0,P4181*税费设置!$B$9)</f>
        <v>0</v>
      </c>
      <c r="S4181" s="8">
        <f t="shared" si="461"/>
        <v>0</v>
      </c>
    </row>
    <row r="4182" spans="1:19" ht="13.9">
      <c r="A4182" s="6" t="str">
        <f>IF(总支出!A4182="","",总支出!A4182)</f>
        <v/>
      </c>
      <c r="B4182" s="7" t="str">
        <f>IF(总支出!B4182="","",总支出!B4182)</f>
        <v/>
      </c>
      <c r="C4182" s="6" t="str">
        <f t="shared" si="455"/>
        <v/>
      </c>
      <c r="D4182" s="6" t="str">
        <f>IF(总支出!C4182="","",总支出!C4182)</f>
        <v/>
      </c>
      <c r="E4182" s="8" t="str">
        <f>IF(总支出!D4182="","",总支出!D4182)</f>
        <v/>
      </c>
      <c r="F4182" s="6" t="str">
        <f>IF(总支出!E4182="","",总支出!E4182)</f>
        <v/>
      </c>
      <c r="G4182" s="6" t="str">
        <f>IF(总支出!H4182="","",总支出!H4182)</f>
        <v/>
      </c>
      <c r="H4182" s="6" t="str">
        <f>IF(总支出!I4182="","自动",总支出!I4182)</f>
        <v>自动</v>
      </c>
      <c r="I4182" s="6" t="str">
        <f>IF(F4182="","",IFERROR(VLOOKUP(F4182,税费设置!$A$15:$B$27,2,FALSE),"含税不明"))</f>
        <v/>
      </c>
      <c r="J4182" s="6" t="str">
        <f t="shared" si="456"/>
        <v/>
      </c>
      <c r="K4182" s="6" t="str">
        <f>IF(AND(税费设置!$B$5="是",G4182="个人支出",J4182="应税"),"是","否")</f>
        <v>否</v>
      </c>
      <c r="L4182" s="8">
        <f t="shared" si="457"/>
        <v>0</v>
      </c>
      <c r="M4182" s="8">
        <f t="shared" si="458"/>
        <v>0</v>
      </c>
      <c r="N4182" s="8">
        <f t="shared" si="459"/>
        <v>0</v>
      </c>
      <c r="O4182" s="8">
        <f t="shared" si="460"/>
        <v>0</v>
      </c>
      <c r="P4182" s="8">
        <f>IF(K4182&lt;&gt;"是",0,IF(税费设置!$B$6="是",E4182/(1+税费设置!$B$10),E4182))</f>
        <v>0</v>
      </c>
      <c r="Q4182" s="8">
        <f>IF(K4182&lt;&gt;"是",0,P4182*税费设置!$B$8)</f>
        <v>0</v>
      </c>
      <c r="R4182" s="8">
        <f>IF(K4182&lt;&gt;"是",0,P4182*税费设置!$B$9)</f>
        <v>0</v>
      </c>
      <c r="S4182" s="8">
        <f t="shared" si="461"/>
        <v>0</v>
      </c>
    </row>
    <row r="4183" spans="1:19" ht="13.9">
      <c r="A4183" s="6" t="str">
        <f>IF(总支出!A4183="","",总支出!A4183)</f>
        <v/>
      </c>
      <c r="B4183" s="7" t="str">
        <f>IF(总支出!B4183="","",总支出!B4183)</f>
        <v/>
      </c>
      <c r="C4183" s="6" t="str">
        <f t="shared" si="455"/>
        <v/>
      </c>
      <c r="D4183" s="6" t="str">
        <f>IF(总支出!C4183="","",总支出!C4183)</f>
        <v/>
      </c>
      <c r="E4183" s="8" t="str">
        <f>IF(总支出!D4183="","",总支出!D4183)</f>
        <v/>
      </c>
      <c r="F4183" s="6" t="str">
        <f>IF(总支出!E4183="","",总支出!E4183)</f>
        <v/>
      </c>
      <c r="G4183" s="6" t="str">
        <f>IF(总支出!H4183="","",总支出!H4183)</f>
        <v/>
      </c>
      <c r="H4183" s="6" t="str">
        <f>IF(总支出!I4183="","自动",总支出!I4183)</f>
        <v>自动</v>
      </c>
      <c r="I4183" s="6" t="str">
        <f>IF(F4183="","",IFERROR(VLOOKUP(F4183,税费设置!$A$15:$B$27,2,FALSE),"含税不明"))</f>
        <v/>
      </c>
      <c r="J4183" s="6" t="str">
        <f t="shared" si="456"/>
        <v/>
      </c>
      <c r="K4183" s="6" t="str">
        <f>IF(AND(税费设置!$B$5="是",G4183="个人支出",J4183="应税"),"是","否")</f>
        <v>否</v>
      </c>
      <c r="L4183" s="8">
        <f t="shared" si="457"/>
        <v>0</v>
      </c>
      <c r="M4183" s="8">
        <f t="shared" si="458"/>
        <v>0</v>
      </c>
      <c r="N4183" s="8">
        <f t="shared" si="459"/>
        <v>0</v>
      </c>
      <c r="O4183" s="8">
        <f t="shared" si="460"/>
        <v>0</v>
      </c>
      <c r="P4183" s="8">
        <f>IF(K4183&lt;&gt;"是",0,IF(税费设置!$B$6="是",E4183/(1+税费设置!$B$10),E4183))</f>
        <v>0</v>
      </c>
      <c r="Q4183" s="8">
        <f>IF(K4183&lt;&gt;"是",0,P4183*税费设置!$B$8)</f>
        <v>0</v>
      </c>
      <c r="R4183" s="8">
        <f>IF(K4183&lt;&gt;"是",0,P4183*税费设置!$B$9)</f>
        <v>0</v>
      </c>
      <c r="S4183" s="8">
        <f t="shared" si="461"/>
        <v>0</v>
      </c>
    </row>
    <row r="4184" spans="1:19" ht="13.9">
      <c r="A4184" s="6" t="str">
        <f>IF(总支出!A4184="","",总支出!A4184)</f>
        <v/>
      </c>
      <c r="B4184" s="7" t="str">
        <f>IF(总支出!B4184="","",总支出!B4184)</f>
        <v/>
      </c>
      <c r="C4184" s="6" t="str">
        <f t="shared" si="455"/>
        <v/>
      </c>
      <c r="D4184" s="6" t="str">
        <f>IF(总支出!C4184="","",总支出!C4184)</f>
        <v/>
      </c>
      <c r="E4184" s="8" t="str">
        <f>IF(总支出!D4184="","",总支出!D4184)</f>
        <v/>
      </c>
      <c r="F4184" s="6" t="str">
        <f>IF(总支出!E4184="","",总支出!E4184)</f>
        <v/>
      </c>
      <c r="G4184" s="6" t="str">
        <f>IF(总支出!H4184="","",总支出!H4184)</f>
        <v/>
      </c>
      <c r="H4184" s="6" t="str">
        <f>IF(总支出!I4184="","自动",总支出!I4184)</f>
        <v>自动</v>
      </c>
      <c r="I4184" s="6" t="str">
        <f>IF(F4184="","",IFERROR(VLOOKUP(F4184,税费设置!$A$15:$B$27,2,FALSE),"含税不明"))</f>
        <v/>
      </c>
      <c r="J4184" s="6" t="str">
        <f t="shared" si="456"/>
        <v/>
      </c>
      <c r="K4184" s="6" t="str">
        <f>IF(AND(税费设置!$B$5="是",G4184="个人支出",J4184="应税"),"是","否")</f>
        <v>否</v>
      </c>
      <c r="L4184" s="8">
        <f t="shared" si="457"/>
        <v>0</v>
      </c>
      <c r="M4184" s="8">
        <f t="shared" si="458"/>
        <v>0</v>
      </c>
      <c r="N4184" s="8">
        <f t="shared" si="459"/>
        <v>0</v>
      </c>
      <c r="O4184" s="8">
        <f t="shared" si="460"/>
        <v>0</v>
      </c>
      <c r="P4184" s="8">
        <f>IF(K4184&lt;&gt;"是",0,IF(税费设置!$B$6="是",E4184/(1+税费设置!$B$10),E4184))</f>
        <v>0</v>
      </c>
      <c r="Q4184" s="8">
        <f>IF(K4184&lt;&gt;"是",0,P4184*税费设置!$B$8)</f>
        <v>0</v>
      </c>
      <c r="R4184" s="8">
        <f>IF(K4184&lt;&gt;"是",0,P4184*税费设置!$B$9)</f>
        <v>0</v>
      </c>
      <c r="S4184" s="8">
        <f t="shared" si="461"/>
        <v>0</v>
      </c>
    </row>
    <row r="4185" spans="1:19" ht="13.9">
      <c r="A4185" s="6" t="str">
        <f>IF(总支出!A4185="","",总支出!A4185)</f>
        <v/>
      </c>
      <c r="B4185" s="7" t="str">
        <f>IF(总支出!B4185="","",总支出!B4185)</f>
        <v/>
      </c>
      <c r="C4185" s="6" t="str">
        <f t="shared" si="455"/>
        <v/>
      </c>
      <c r="D4185" s="6" t="str">
        <f>IF(总支出!C4185="","",总支出!C4185)</f>
        <v/>
      </c>
      <c r="E4185" s="8" t="str">
        <f>IF(总支出!D4185="","",总支出!D4185)</f>
        <v/>
      </c>
      <c r="F4185" s="6" t="str">
        <f>IF(总支出!E4185="","",总支出!E4185)</f>
        <v/>
      </c>
      <c r="G4185" s="6" t="str">
        <f>IF(总支出!H4185="","",总支出!H4185)</f>
        <v/>
      </c>
      <c r="H4185" s="6" t="str">
        <f>IF(总支出!I4185="","自动",总支出!I4185)</f>
        <v>自动</v>
      </c>
      <c r="I4185" s="6" t="str">
        <f>IF(F4185="","",IFERROR(VLOOKUP(F4185,税费设置!$A$15:$B$27,2,FALSE),"含税不明"))</f>
        <v/>
      </c>
      <c r="J4185" s="6" t="str">
        <f t="shared" si="456"/>
        <v/>
      </c>
      <c r="K4185" s="6" t="str">
        <f>IF(AND(税费设置!$B$5="是",G4185="个人支出",J4185="应税"),"是","否")</f>
        <v>否</v>
      </c>
      <c r="L4185" s="8">
        <f t="shared" si="457"/>
        <v>0</v>
      </c>
      <c r="M4185" s="8">
        <f t="shared" si="458"/>
        <v>0</v>
      </c>
      <c r="N4185" s="8">
        <f t="shared" si="459"/>
        <v>0</v>
      </c>
      <c r="O4185" s="8">
        <f t="shared" si="460"/>
        <v>0</v>
      </c>
      <c r="P4185" s="8">
        <f>IF(K4185&lt;&gt;"是",0,IF(税费设置!$B$6="是",E4185/(1+税费设置!$B$10),E4185))</f>
        <v>0</v>
      </c>
      <c r="Q4185" s="8">
        <f>IF(K4185&lt;&gt;"是",0,P4185*税费设置!$B$8)</f>
        <v>0</v>
      </c>
      <c r="R4185" s="8">
        <f>IF(K4185&lt;&gt;"是",0,P4185*税费设置!$B$9)</f>
        <v>0</v>
      </c>
      <c r="S4185" s="8">
        <f t="shared" si="461"/>
        <v>0</v>
      </c>
    </row>
    <row r="4186" spans="1:19" ht="13.9">
      <c r="A4186" s="6" t="str">
        <f>IF(总支出!A4186="","",总支出!A4186)</f>
        <v/>
      </c>
      <c r="B4186" s="7" t="str">
        <f>IF(总支出!B4186="","",总支出!B4186)</f>
        <v/>
      </c>
      <c r="C4186" s="6" t="str">
        <f t="shared" si="455"/>
        <v/>
      </c>
      <c r="D4186" s="6" t="str">
        <f>IF(总支出!C4186="","",总支出!C4186)</f>
        <v/>
      </c>
      <c r="E4186" s="8" t="str">
        <f>IF(总支出!D4186="","",总支出!D4186)</f>
        <v/>
      </c>
      <c r="F4186" s="6" t="str">
        <f>IF(总支出!E4186="","",总支出!E4186)</f>
        <v/>
      </c>
      <c r="G4186" s="6" t="str">
        <f>IF(总支出!H4186="","",总支出!H4186)</f>
        <v/>
      </c>
      <c r="H4186" s="6" t="str">
        <f>IF(总支出!I4186="","自动",总支出!I4186)</f>
        <v>自动</v>
      </c>
      <c r="I4186" s="6" t="str">
        <f>IF(F4186="","",IFERROR(VLOOKUP(F4186,税费设置!$A$15:$B$27,2,FALSE),"含税不明"))</f>
        <v/>
      </c>
      <c r="J4186" s="6" t="str">
        <f t="shared" si="456"/>
        <v/>
      </c>
      <c r="K4186" s="6" t="str">
        <f>IF(AND(税费设置!$B$5="是",G4186="个人支出",J4186="应税"),"是","否")</f>
        <v>否</v>
      </c>
      <c r="L4186" s="8">
        <f t="shared" si="457"/>
        <v>0</v>
      </c>
      <c r="M4186" s="8">
        <f t="shared" si="458"/>
        <v>0</v>
      </c>
      <c r="N4186" s="8">
        <f t="shared" si="459"/>
        <v>0</v>
      </c>
      <c r="O4186" s="8">
        <f t="shared" si="460"/>
        <v>0</v>
      </c>
      <c r="P4186" s="8">
        <f>IF(K4186&lt;&gt;"是",0,IF(税费设置!$B$6="是",E4186/(1+税费设置!$B$10),E4186))</f>
        <v>0</v>
      </c>
      <c r="Q4186" s="8">
        <f>IF(K4186&lt;&gt;"是",0,P4186*税费设置!$B$8)</f>
        <v>0</v>
      </c>
      <c r="R4186" s="8">
        <f>IF(K4186&lt;&gt;"是",0,P4186*税费设置!$B$9)</f>
        <v>0</v>
      </c>
      <c r="S4186" s="8">
        <f t="shared" si="461"/>
        <v>0</v>
      </c>
    </row>
    <row r="4187" spans="1:19" ht="13.9">
      <c r="A4187" s="6" t="str">
        <f>IF(总支出!A4187="","",总支出!A4187)</f>
        <v/>
      </c>
      <c r="B4187" s="7" t="str">
        <f>IF(总支出!B4187="","",总支出!B4187)</f>
        <v/>
      </c>
      <c r="C4187" s="6" t="str">
        <f t="shared" si="455"/>
        <v/>
      </c>
      <c r="D4187" s="6" t="str">
        <f>IF(总支出!C4187="","",总支出!C4187)</f>
        <v/>
      </c>
      <c r="E4187" s="8" t="str">
        <f>IF(总支出!D4187="","",总支出!D4187)</f>
        <v/>
      </c>
      <c r="F4187" s="6" t="str">
        <f>IF(总支出!E4187="","",总支出!E4187)</f>
        <v/>
      </c>
      <c r="G4187" s="6" t="str">
        <f>IF(总支出!H4187="","",总支出!H4187)</f>
        <v/>
      </c>
      <c r="H4187" s="6" t="str">
        <f>IF(总支出!I4187="","自动",总支出!I4187)</f>
        <v>自动</v>
      </c>
      <c r="I4187" s="6" t="str">
        <f>IF(F4187="","",IFERROR(VLOOKUP(F4187,税费设置!$A$15:$B$27,2,FALSE),"含税不明"))</f>
        <v/>
      </c>
      <c r="J4187" s="6" t="str">
        <f t="shared" si="456"/>
        <v/>
      </c>
      <c r="K4187" s="6" t="str">
        <f>IF(AND(税费设置!$B$5="是",G4187="个人支出",J4187="应税"),"是","否")</f>
        <v>否</v>
      </c>
      <c r="L4187" s="8">
        <f t="shared" si="457"/>
        <v>0</v>
      </c>
      <c r="M4187" s="8">
        <f t="shared" si="458"/>
        <v>0</v>
      </c>
      <c r="N4187" s="8">
        <f t="shared" si="459"/>
        <v>0</v>
      </c>
      <c r="O4187" s="8">
        <f t="shared" si="460"/>
        <v>0</v>
      </c>
      <c r="P4187" s="8">
        <f>IF(K4187&lt;&gt;"是",0,IF(税费设置!$B$6="是",E4187/(1+税费设置!$B$10),E4187))</f>
        <v>0</v>
      </c>
      <c r="Q4187" s="8">
        <f>IF(K4187&lt;&gt;"是",0,P4187*税费设置!$B$8)</f>
        <v>0</v>
      </c>
      <c r="R4187" s="8">
        <f>IF(K4187&lt;&gt;"是",0,P4187*税费设置!$B$9)</f>
        <v>0</v>
      </c>
      <c r="S4187" s="8">
        <f t="shared" si="461"/>
        <v>0</v>
      </c>
    </row>
    <row r="4188" spans="1:19" ht="13.9">
      <c r="A4188" s="6" t="str">
        <f>IF(总支出!A4188="","",总支出!A4188)</f>
        <v/>
      </c>
      <c r="B4188" s="7" t="str">
        <f>IF(总支出!B4188="","",总支出!B4188)</f>
        <v/>
      </c>
      <c r="C4188" s="6" t="str">
        <f t="shared" si="455"/>
        <v/>
      </c>
      <c r="D4188" s="6" t="str">
        <f>IF(总支出!C4188="","",总支出!C4188)</f>
        <v/>
      </c>
      <c r="E4188" s="8" t="str">
        <f>IF(总支出!D4188="","",总支出!D4188)</f>
        <v/>
      </c>
      <c r="F4188" s="6" t="str">
        <f>IF(总支出!E4188="","",总支出!E4188)</f>
        <v/>
      </c>
      <c r="G4188" s="6" t="str">
        <f>IF(总支出!H4188="","",总支出!H4188)</f>
        <v/>
      </c>
      <c r="H4188" s="6" t="str">
        <f>IF(总支出!I4188="","自动",总支出!I4188)</f>
        <v>自动</v>
      </c>
      <c r="I4188" s="6" t="str">
        <f>IF(F4188="","",IFERROR(VLOOKUP(F4188,税费设置!$A$15:$B$27,2,FALSE),"含税不明"))</f>
        <v/>
      </c>
      <c r="J4188" s="6" t="str">
        <f t="shared" si="456"/>
        <v/>
      </c>
      <c r="K4188" s="6" t="str">
        <f>IF(AND(税费设置!$B$5="是",G4188="个人支出",J4188="应税"),"是","否")</f>
        <v>否</v>
      </c>
      <c r="L4188" s="8">
        <f t="shared" si="457"/>
        <v>0</v>
      </c>
      <c r="M4188" s="8">
        <f t="shared" si="458"/>
        <v>0</v>
      </c>
      <c r="N4188" s="8">
        <f t="shared" si="459"/>
        <v>0</v>
      </c>
      <c r="O4188" s="8">
        <f t="shared" si="460"/>
        <v>0</v>
      </c>
      <c r="P4188" s="8">
        <f>IF(K4188&lt;&gt;"是",0,IF(税费设置!$B$6="是",E4188/(1+税费设置!$B$10),E4188))</f>
        <v>0</v>
      </c>
      <c r="Q4188" s="8">
        <f>IF(K4188&lt;&gt;"是",0,P4188*税费设置!$B$8)</f>
        <v>0</v>
      </c>
      <c r="R4188" s="8">
        <f>IF(K4188&lt;&gt;"是",0,P4188*税费设置!$B$9)</f>
        <v>0</v>
      </c>
      <c r="S4188" s="8">
        <f t="shared" si="461"/>
        <v>0</v>
      </c>
    </row>
    <row r="4189" spans="1:19" ht="13.9">
      <c r="A4189" s="6" t="str">
        <f>IF(总支出!A4189="","",总支出!A4189)</f>
        <v/>
      </c>
      <c r="B4189" s="7" t="str">
        <f>IF(总支出!B4189="","",总支出!B4189)</f>
        <v/>
      </c>
      <c r="C4189" s="6" t="str">
        <f t="shared" si="455"/>
        <v/>
      </c>
      <c r="D4189" s="6" t="str">
        <f>IF(总支出!C4189="","",总支出!C4189)</f>
        <v/>
      </c>
      <c r="E4189" s="8" t="str">
        <f>IF(总支出!D4189="","",总支出!D4189)</f>
        <v/>
      </c>
      <c r="F4189" s="6" t="str">
        <f>IF(总支出!E4189="","",总支出!E4189)</f>
        <v/>
      </c>
      <c r="G4189" s="6" t="str">
        <f>IF(总支出!H4189="","",总支出!H4189)</f>
        <v/>
      </c>
      <c r="H4189" s="6" t="str">
        <f>IF(总支出!I4189="","自动",总支出!I4189)</f>
        <v>自动</v>
      </c>
      <c r="I4189" s="6" t="str">
        <f>IF(F4189="","",IFERROR(VLOOKUP(F4189,税费设置!$A$15:$B$27,2,FALSE),"含税不明"))</f>
        <v/>
      </c>
      <c r="J4189" s="6" t="str">
        <f t="shared" si="456"/>
        <v/>
      </c>
      <c r="K4189" s="6" t="str">
        <f>IF(AND(税费设置!$B$5="是",G4189="个人支出",J4189="应税"),"是","否")</f>
        <v>否</v>
      </c>
      <c r="L4189" s="8">
        <f t="shared" si="457"/>
        <v>0</v>
      </c>
      <c r="M4189" s="8">
        <f t="shared" si="458"/>
        <v>0</v>
      </c>
      <c r="N4189" s="8">
        <f t="shared" si="459"/>
        <v>0</v>
      </c>
      <c r="O4189" s="8">
        <f t="shared" si="460"/>
        <v>0</v>
      </c>
      <c r="P4189" s="8">
        <f>IF(K4189&lt;&gt;"是",0,IF(税费设置!$B$6="是",E4189/(1+税费设置!$B$10),E4189))</f>
        <v>0</v>
      </c>
      <c r="Q4189" s="8">
        <f>IF(K4189&lt;&gt;"是",0,P4189*税费设置!$B$8)</f>
        <v>0</v>
      </c>
      <c r="R4189" s="8">
        <f>IF(K4189&lt;&gt;"是",0,P4189*税费设置!$B$9)</f>
        <v>0</v>
      </c>
      <c r="S4189" s="8">
        <f t="shared" si="461"/>
        <v>0</v>
      </c>
    </row>
    <row r="4190" spans="1:19" ht="13.9">
      <c r="A4190" s="6" t="str">
        <f>IF(总支出!A4190="","",总支出!A4190)</f>
        <v/>
      </c>
      <c r="B4190" s="7" t="str">
        <f>IF(总支出!B4190="","",总支出!B4190)</f>
        <v/>
      </c>
      <c r="C4190" s="6" t="str">
        <f t="shared" si="455"/>
        <v/>
      </c>
      <c r="D4190" s="6" t="str">
        <f>IF(总支出!C4190="","",总支出!C4190)</f>
        <v/>
      </c>
      <c r="E4190" s="8" t="str">
        <f>IF(总支出!D4190="","",总支出!D4190)</f>
        <v/>
      </c>
      <c r="F4190" s="6" t="str">
        <f>IF(总支出!E4190="","",总支出!E4190)</f>
        <v/>
      </c>
      <c r="G4190" s="6" t="str">
        <f>IF(总支出!H4190="","",总支出!H4190)</f>
        <v/>
      </c>
      <c r="H4190" s="6" t="str">
        <f>IF(总支出!I4190="","自动",总支出!I4190)</f>
        <v>自动</v>
      </c>
      <c r="I4190" s="6" t="str">
        <f>IF(F4190="","",IFERROR(VLOOKUP(F4190,税费设置!$A$15:$B$27,2,FALSE),"含税不明"))</f>
        <v/>
      </c>
      <c r="J4190" s="6" t="str">
        <f t="shared" si="456"/>
        <v/>
      </c>
      <c r="K4190" s="6" t="str">
        <f>IF(AND(税费设置!$B$5="是",G4190="个人支出",J4190="应税"),"是","否")</f>
        <v>否</v>
      </c>
      <c r="L4190" s="8">
        <f t="shared" si="457"/>
        <v>0</v>
      </c>
      <c r="M4190" s="8">
        <f t="shared" si="458"/>
        <v>0</v>
      </c>
      <c r="N4190" s="8">
        <f t="shared" si="459"/>
        <v>0</v>
      </c>
      <c r="O4190" s="8">
        <f t="shared" si="460"/>
        <v>0</v>
      </c>
      <c r="P4190" s="8">
        <f>IF(K4190&lt;&gt;"是",0,IF(税费设置!$B$6="是",E4190/(1+税费设置!$B$10),E4190))</f>
        <v>0</v>
      </c>
      <c r="Q4190" s="8">
        <f>IF(K4190&lt;&gt;"是",0,P4190*税费设置!$B$8)</f>
        <v>0</v>
      </c>
      <c r="R4190" s="8">
        <f>IF(K4190&lt;&gt;"是",0,P4190*税费设置!$B$9)</f>
        <v>0</v>
      </c>
      <c r="S4190" s="8">
        <f t="shared" si="461"/>
        <v>0</v>
      </c>
    </row>
    <row r="4191" spans="1:19" ht="13.9">
      <c r="A4191" s="6" t="str">
        <f>IF(总支出!A4191="","",总支出!A4191)</f>
        <v/>
      </c>
      <c r="B4191" s="7" t="str">
        <f>IF(总支出!B4191="","",总支出!B4191)</f>
        <v/>
      </c>
      <c r="C4191" s="6" t="str">
        <f t="shared" si="455"/>
        <v/>
      </c>
      <c r="D4191" s="6" t="str">
        <f>IF(总支出!C4191="","",总支出!C4191)</f>
        <v/>
      </c>
      <c r="E4191" s="8" t="str">
        <f>IF(总支出!D4191="","",总支出!D4191)</f>
        <v/>
      </c>
      <c r="F4191" s="6" t="str">
        <f>IF(总支出!E4191="","",总支出!E4191)</f>
        <v/>
      </c>
      <c r="G4191" s="6" t="str">
        <f>IF(总支出!H4191="","",总支出!H4191)</f>
        <v/>
      </c>
      <c r="H4191" s="6" t="str">
        <f>IF(总支出!I4191="","自动",总支出!I4191)</f>
        <v>自动</v>
      </c>
      <c r="I4191" s="6" t="str">
        <f>IF(F4191="","",IFERROR(VLOOKUP(F4191,税费设置!$A$15:$B$27,2,FALSE),"含税不明"))</f>
        <v/>
      </c>
      <c r="J4191" s="6" t="str">
        <f t="shared" si="456"/>
        <v/>
      </c>
      <c r="K4191" s="6" t="str">
        <f>IF(AND(税费设置!$B$5="是",G4191="个人支出",J4191="应税"),"是","否")</f>
        <v>否</v>
      </c>
      <c r="L4191" s="8">
        <f t="shared" si="457"/>
        <v>0</v>
      </c>
      <c r="M4191" s="8">
        <f t="shared" si="458"/>
        <v>0</v>
      </c>
      <c r="N4191" s="8">
        <f t="shared" si="459"/>
        <v>0</v>
      </c>
      <c r="O4191" s="8">
        <f t="shared" si="460"/>
        <v>0</v>
      </c>
      <c r="P4191" s="8">
        <f>IF(K4191&lt;&gt;"是",0,IF(税费设置!$B$6="是",E4191/(1+税费设置!$B$10),E4191))</f>
        <v>0</v>
      </c>
      <c r="Q4191" s="8">
        <f>IF(K4191&lt;&gt;"是",0,P4191*税费设置!$B$8)</f>
        <v>0</v>
      </c>
      <c r="R4191" s="8">
        <f>IF(K4191&lt;&gt;"是",0,P4191*税费设置!$B$9)</f>
        <v>0</v>
      </c>
      <c r="S4191" s="8">
        <f t="shared" si="461"/>
        <v>0</v>
      </c>
    </row>
    <row r="4192" spans="1:19" ht="13.9">
      <c r="A4192" s="6" t="str">
        <f>IF(总支出!A4192="","",总支出!A4192)</f>
        <v/>
      </c>
      <c r="B4192" s="7" t="str">
        <f>IF(总支出!B4192="","",总支出!B4192)</f>
        <v/>
      </c>
      <c r="C4192" s="6" t="str">
        <f t="shared" si="455"/>
        <v/>
      </c>
      <c r="D4192" s="6" t="str">
        <f>IF(总支出!C4192="","",总支出!C4192)</f>
        <v/>
      </c>
      <c r="E4192" s="8" t="str">
        <f>IF(总支出!D4192="","",总支出!D4192)</f>
        <v/>
      </c>
      <c r="F4192" s="6" t="str">
        <f>IF(总支出!E4192="","",总支出!E4192)</f>
        <v/>
      </c>
      <c r="G4192" s="6" t="str">
        <f>IF(总支出!H4192="","",总支出!H4192)</f>
        <v/>
      </c>
      <c r="H4192" s="6" t="str">
        <f>IF(总支出!I4192="","自动",总支出!I4192)</f>
        <v>自动</v>
      </c>
      <c r="I4192" s="6" t="str">
        <f>IF(F4192="","",IFERROR(VLOOKUP(F4192,税费设置!$A$15:$B$27,2,FALSE),"含税不明"))</f>
        <v/>
      </c>
      <c r="J4192" s="6" t="str">
        <f t="shared" si="456"/>
        <v/>
      </c>
      <c r="K4192" s="6" t="str">
        <f>IF(AND(税费设置!$B$5="是",G4192="个人支出",J4192="应税"),"是","否")</f>
        <v>否</v>
      </c>
      <c r="L4192" s="8">
        <f t="shared" si="457"/>
        <v>0</v>
      </c>
      <c r="M4192" s="8">
        <f t="shared" si="458"/>
        <v>0</v>
      </c>
      <c r="N4192" s="8">
        <f t="shared" si="459"/>
        <v>0</v>
      </c>
      <c r="O4192" s="8">
        <f t="shared" si="460"/>
        <v>0</v>
      </c>
      <c r="P4192" s="8">
        <f>IF(K4192&lt;&gt;"是",0,IF(税费设置!$B$6="是",E4192/(1+税费设置!$B$10),E4192))</f>
        <v>0</v>
      </c>
      <c r="Q4192" s="8">
        <f>IF(K4192&lt;&gt;"是",0,P4192*税费设置!$B$8)</f>
        <v>0</v>
      </c>
      <c r="R4192" s="8">
        <f>IF(K4192&lt;&gt;"是",0,P4192*税费设置!$B$9)</f>
        <v>0</v>
      </c>
      <c r="S4192" s="8">
        <f t="shared" si="461"/>
        <v>0</v>
      </c>
    </row>
    <row r="4193" spans="1:19" ht="13.9">
      <c r="A4193" s="6" t="str">
        <f>IF(总支出!A4193="","",总支出!A4193)</f>
        <v/>
      </c>
      <c r="B4193" s="7" t="str">
        <f>IF(总支出!B4193="","",总支出!B4193)</f>
        <v/>
      </c>
      <c r="C4193" s="6" t="str">
        <f t="shared" si="455"/>
        <v/>
      </c>
      <c r="D4193" s="6" t="str">
        <f>IF(总支出!C4193="","",总支出!C4193)</f>
        <v/>
      </c>
      <c r="E4193" s="8" t="str">
        <f>IF(总支出!D4193="","",总支出!D4193)</f>
        <v/>
      </c>
      <c r="F4193" s="6" t="str">
        <f>IF(总支出!E4193="","",总支出!E4193)</f>
        <v/>
      </c>
      <c r="G4193" s="6" t="str">
        <f>IF(总支出!H4193="","",总支出!H4193)</f>
        <v/>
      </c>
      <c r="H4193" s="6" t="str">
        <f>IF(总支出!I4193="","自动",总支出!I4193)</f>
        <v>自动</v>
      </c>
      <c r="I4193" s="6" t="str">
        <f>IF(F4193="","",IFERROR(VLOOKUP(F4193,税费设置!$A$15:$B$27,2,FALSE),"含税不明"))</f>
        <v/>
      </c>
      <c r="J4193" s="6" t="str">
        <f t="shared" si="456"/>
        <v/>
      </c>
      <c r="K4193" s="6" t="str">
        <f>IF(AND(税费设置!$B$5="是",G4193="个人支出",J4193="应税"),"是","否")</f>
        <v>否</v>
      </c>
      <c r="L4193" s="8">
        <f t="shared" si="457"/>
        <v>0</v>
      </c>
      <c r="M4193" s="8">
        <f t="shared" si="458"/>
        <v>0</v>
      </c>
      <c r="N4193" s="8">
        <f t="shared" si="459"/>
        <v>0</v>
      </c>
      <c r="O4193" s="8">
        <f t="shared" si="460"/>
        <v>0</v>
      </c>
      <c r="P4193" s="8">
        <f>IF(K4193&lt;&gt;"是",0,IF(税费设置!$B$6="是",E4193/(1+税费设置!$B$10),E4193))</f>
        <v>0</v>
      </c>
      <c r="Q4193" s="8">
        <f>IF(K4193&lt;&gt;"是",0,P4193*税费设置!$B$8)</f>
        <v>0</v>
      </c>
      <c r="R4193" s="8">
        <f>IF(K4193&lt;&gt;"是",0,P4193*税费设置!$B$9)</f>
        <v>0</v>
      </c>
      <c r="S4193" s="8">
        <f t="shared" si="461"/>
        <v>0</v>
      </c>
    </row>
    <row r="4194" spans="1:19" ht="13.9">
      <c r="A4194" s="6" t="str">
        <f>IF(总支出!A4194="","",总支出!A4194)</f>
        <v/>
      </c>
      <c r="B4194" s="7" t="str">
        <f>IF(总支出!B4194="","",总支出!B4194)</f>
        <v/>
      </c>
      <c r="C4194" s="6" t="str">
        <f t="shared" si="455"/>
        <v/>
      </c>
      <c r="D4194" s="6" t="str">
        <f>IF(总支出!C4194="","",总支出!C4194)</f>
        <v/>
      </c>
      <c r="E4194" s="8" t="str">
        <f>IF(总支出!D4194="","",总支出!D4194)</f>
        <v/>
      </c>
      <c r="F4194" s="6" t="str">
        <f>IF(总支出!E4194="","",总支出!E4194)</f>
        <v/>
      </c>
      <c r="G4194" s="6" t="str">
        <f>IF(总支出!H4194="","",总支出!H4194)</f>
        <v/>
      </c>
      <c r="H4194" s="6" t="str">
        <f>IF(总支出!I4194="","自动",总支出!I4194)</f>
        <v>自动</v>
      </c>
      <c r="I4194" s="6" t="str">
        <f>IF(F4194="","",IFERROR(VLOOKUP(F4194,税费设置!$A$15:$B$27,2,FALSE),"含税不明"))</f>
        <v/>
      </c>
      <c r="J4194" s="6" t="str">
        <f t="shared" si="456"/>
        <v/>
      </c>
      <c r="K4194" s="6" t="str">
        <f>IF(AND(税费设置!$B$5="是",G4194="个人支出",J4194="应税"),"是","否")</f>
        <v>否</v>
      </c>
      <c r="L4194" s="8">
        <f t="shared" si="457"/>
        <v>0</v>
      </c>
      <c r="M4194" s="8">
        <f t="shared" si="458"/>
        <v>0</v>
      </c>
      <c r="N4194" s="8">
        <f t="shared" si="459"/>
        <v>0</v>
      </c>
      <c r="O4194" s="8">
        <f t="shared" si="460"/>
        <v>0</v>
      </c>
      <c r="P4194" s="8">
        <f>IF(K4194&lt;&gt;"是",0,IF(税费设置!$B$6="是",E4194/(1+税费设置!$B$10),E4194))</f>
        <v>0</v>
      </c>
      <c r="Q4194" s="8">
        <f>IF(K4194&lt;&gt;"是",0,P4194*税费设置!$B$8)</f>
        <v>0</v>
      </c>
      <c r="R4194" s="8">
        <f>IF(K4194&lt;&gt;"是",0,P4194*税费设置!$B$9)</f>
        <v>0</v>
      </c>
      <c r="S4194" s="8">
        <f t="shared" si="461"/>
        <v>0</v>
      </c>
    </row>
    <row r="4195" spans="1:19" ht="13.9">
      <c r="A4195" s="6" t="str">
        <f>IF(总支出!A4195="","",总支出!A4195)</f>
        <v/>
      </c>
      <c r="B4195" s="7" t="str">
        <f>IF(总支出!B4195="","",总支出!B4195)</f>
        <v/>
      </c>
      <c r="C4195" s="6" t="str">
        <f t="shared" si="455"/>
        <v/>
      </c>
      <c r="D4195" s="6" t="str">
        <f>IF(总支出!C4195="","",总支出!C4195)</f>
        <v/>
      </c>
      <c r="E4195" s="8" t="str">
        <f>IF(总支出!D4195="","",总支出!D4195)</f>
        <v/>
      </c>
      <c r="F4195" s="6" t="str">
        <f>IF(总支出!E4195="","",总支出!E4195)</f>
        <v/>
      </c>
      <c r="G4195" s="6" t="str">
        <f>IF(总支出!H4195="","",总支出!H4195)</f>
        <v/>
      </c>
      <c r="H4195" s="6" t="str">
        <f>IF(总支出!I4195="","自动",总支出!I4195)</f>
        <v>自动</v>
      </c>
      <c r="I4195" s="6" t="str">
        <f>IF(F4195="","",IFERROR(VLOOKUP(F4195,税费设置!$A$15:$B$27,2,FALSE),"含税不明"))</f>
        <v/>
      </c>
      <c r="J4195" s="6" t="str">
        <f t="shared" si="456"/>
        <v/>
      </c>
      <c r="K4195" s="6" t="str">
        <f>IF(AND(税费设置!$B$5="是",G4195="个人支出",J4195="应税"),"是","否")</f>
        <v>否</v>
      </c>
      <c r="L4195" s="8">
        <f t="shared" si="457"/>
        <v>0</v>
      </c>
      <c r="M4195" s="8">
        <f t="shared" si="458"/>
        <v>0</v>
      </c>
      <c r="N4195" s="8">
        <f t="shared" si="459"/>
        <v>0</v>
      </c>
      <c r="O4195" s="8">
        <f t="shared" si="460"/>
        <v>0</v>
      </c>
      <c r="P4195" s="8">
        <f>IF(K4195&lt;&gt;"是",0,IF(税费设置!$B$6="是",E4195/(1+税费设置!$B$10),E4195))</f>
        <v>0</v>
      </c>
      <c r="Q4195" s="8">
        <f>IF(K4195&lt;&gt;"是",0,P4195*税费设置!$B$8)</f>
        <v>0</v>
      </c>
      <c r="R4195" s="8">
        <f>IF(K4195&lt;&gt;"是",0,P4195*税费设置!$B$9)</f>
        <v>0</v>
      </c>
      <c r="S4195" s="8">
        <f t="shared" si="461"/>
        <v>0</v>
      </c>
    </row>
    <row r="4196" spans="1:19" ht="13.9">
      <c r="A4196" s="6" t="str">
        <f>IF(总支出!A4196="","",总支出!A4196)</f>
        <v/>
      </c>
      <c r="B4196" s="7" t="str">
        <f>IF(总支出!B4196="","",总支出!B4196)</f>
        <v/>
      </c>
      <c r="C4196" s="6" t="str">
        <f t="shared" si="455"/>
        <v/>
      </c>
      <c r="D4196" s="6" t="str">
        <f>IF(总支出!C4196="","",总支出!C4196)</f>
        <v/>
      </c>
      <c r="E4196" s="8" t="str">
        <f>IF(总支出!D4196="","",总支出!D4196)</f>
        <v/>
      </c>
      <c r="F4196" s="6" t="str">
        <f>IF(总支出!E4196="","",总支出!E4196)</f>
        <v/>
      </c>
      <c r="G4196" s="6" t="str">
        <f>IF(总支出!H4196="","",总支出!H4196)</f>
        <v/>
      </c>
      <c r="H4196" s="6" t="str">
        <f>IF(总支出!I4196="","自动",总支出!I4196)</f>
        <v>自动</v>
      </c>
      <c r="I4196" s="6" t="str">
        <f>IF(F4196="","",IFERROR(VLOOKUP(F4196,税费设置!$A$15:$B$27,2,FALSE),"含税不明"))</f>
        <v/>
      </c>
      <c r="J4196" s="6" t="str">
        <f t="shared" si="456"/>
        <v/>
      </c>
      <c r="K4196" s="6" t="str">
        <f>IF(AND(税费设置!$B$5="是",G4196="个人支出",J4196="应税"),"是","否")</f>
        <v>否</v>
      </c>
      <c r="L4196" s="8">
        <f t="shared" si="457"/>
        <v>0</v>
      </c>
      <c r="M4196" s="8">
        <f t="shared" si="458"/>
        <v>0</v>
      </c>
      <c r="N4196" s="8">
        <f t="shared" si="459"/>
        <v>0</v>
      </c>
      <c r="O4196" s="8">
        <f t="shared" si="460"/>
        <v>0</v>
      </c>
      <c r="P4196" s="8">
        <f>IF(K4196&lt;&gt;"是",0,IF(税费设置!$B$6="是",E4196/(1+税费设置!$B$10),E4196))</f>
        <v>0</v>
      </c>
      <c r="Q4196" s="8">
        <f>IF(K4196&lt;&gt;"是",0,P4196*税费设置!$B$8)</f>
        <v>0</v>
      </c>
      <c r="R4196" s="8">
        <f>IF(K4196&lt;&gt;"是",0,P4196*税费设置!$B$9)</f>
        <v>0</v>
      </c>
      <c r="S4196" s="8">
        <f t="shared" si="461"/>
        <v>0</v>
      </c>
    </row>
    <row r="4197" spans="1:19" ht="13.9">
      <c r="A4197" s="6" t="str">
        <f>IF(总支出!A4197="","",总支出!A4197)</f>
        <v/>
      </c>
      <c r="B4197" s="7" t="str">
        <f>IF(总支出!B4197="","",总支出!B4197)</f>
        <v/>
      </c>
      <c r="C4197" s="6" t="str">
        <f t="shared" si="455"/>
        <v/>
      </c>
      <c r="D4197" s="6" t="str">
        <f>IF(总支出!C4197="","",总支出!C4197)</f>
        <v/>
      </c>
      <c r="E4197" s="8" t="str">
        <f>IF(总支出!D4197="","",总支出!D4197)</f>
        <v/>
      </c>
      <c r="F4197" s="6" t="str">
        <f>IF(总支出!E4197="","",总支出!E4197)</f>
        <v/>
      </c>
      <c r="G4197" s="6" t="str">
        <f>IF(总支出!H4197="","",总支出!H4197)</f>
        <v/>
      </c>
      <c r="H4197" s="6" t="str">
        <f>IF(总支出!I4197="","自动",总支出!I4197)</f>
        <v>自动</v>
      </c>
      <c r="I4197" s="6" t="str">
        <f>IF(F4197="","",IFERROR(VLOOKUP(F4197,税费设置!$A$15:$B$27,2,FALSE),"含税不明"))</f>
        <v/>
      </c>
      <c r="J4197" s="6" t="str">
        <f t="shared" si="456"/>
        <v/>
      </c>
      <c r="K4197" s="6" t="str">
        <f>IF(AND(税费设置!$B$5="是",G4197="个人支出",J4197="应税"),"是","否")</f>
        <v>否</v>
      </c>
      <c r="L4197" s="8">
        <f t="shared" si="457"/>
        <v>0</v>
      </c>
      <c r="M4197" s="8">
        <f t="shared" si="458"/>
        <v>0</v>
      </c>
      <c r="N4197" s="8">
        <f t="shared" si="459"/>
        <v>0</v>
      </c>
      <c r="O4197" s="8">
        <f t="shared" si="460"/>
        <v>0</v>
      </c>
      <c r="P4197" s="8">
        <f>IF(K4197&lt;&gt;"是",0,IF(税费设置!$B$6="是",E4197/(1+税费设置!$B$10),E4197))</f>
        <v>0</v>
      </c>
      <c r="Q4197" s="8">
        <f>IF(K4197&lt;&gt;"是",0,P4197*税费设置!$B$8)</f>
        <v>0</v>
      </c>
      <c r="R4197" s="8">
        <f>IF(K4197&lt;&gt;"是",0,P4197*税费设置!$B$9)</f>
        <v>0</v>
      </c>
      <c r="S4197" s="8">
        <f t="shared" si="461"/>
        <v>0</v>
      </c>
    </row>
    <row r="4198" spans="1:19" ht="13.9">
      <c r="A4198" s="6" t="str">
        <f>IF(总支出!A4198="","",总支出!A4198)</f>
        <v/>
      </c>
      <c r="B4198" s="7" t="str">
        <f>IF(总支出!B4198="","",总支出!B4198)</f>
        <v/>
      </c>
      <c r="C4198" s="6" t="str">
        <f t="shared" si="455"/>
        <v/>
      </c>
      <c r="D4198" s="6" t="str">
        <f>IF(总支出!C4198="","",总支出!C4198)</f>
        <v/>
      </c>
      <c r="E4198" s="8" t="str">
        <f>IF(总支出!D4198="","",总支出!D4198)</f>
        <v/>
      </c>
      <c r="F4198" s="6" t="str">
        <f>IF(总支出!E4198="","",总支出!E4198)</f>
        <v/>
      </c>
      <c r="G4198" s="6" t="str">
        <f>IF(总支出!H4198="","",总支出!H4198)</f>
        <v/>
      </c>
      <c r="H4198" s="6" t="str">
        <f>IF(总支出!I4198="","自动",总支出!I4198)</f>
        <v>自动</v>
      </c>
      <c r="I4198" s="6" t="str">
        <f>IF(F4198="","",IFERROR(VLOOKUP(F4198,税费设置!$A$15:$B$27,2,FALSE),"含税不明"))</f>
        <v/>
      </c>
      <c r="J4198" s="6" t="str">
        <f t="shared" si="456"/>
        <v/>
      </c>
      <c r="K4198" s="6" t="str">
        <f>IF(AND(税费设置!$B$5="是",G4198="个人支出",J4198="应税"),"是","否")</f>
        <v>否</v>
      </c>
      <c r="L4198" s="8">
        <f t="shared" si="457"/>
        <v>0</v>
      </c>
      <c r="M4198" s="8">
        <f t="shared" si="458"/>
        <v>0</v>
      </c>
      <c r="N4198" s="8">
        <f t="shared" si="459"/>
        <v>0</v>
      </c>
      <c r="O4198" s="8">
        <f t="shared" si="460"/>
        <v>0</v>
      </c>
      <c r="P4198" s="8">
        <f>IF(K4198&lt;&gt;"是",0,IF(税费设置!$B$6="是",E4198/(1+税费设置!$B$10),E4198))</f>
        <v>0</v>
      </c>
      <c r="Q4198" s="8">
        <f>IF(K4198&lt;&gt;"是",0,P4198*税费设置!$B$8)</f>
        <v>0</v>
      </c>
      <c r="R4198" s="8">
        <f>IF(K4198&lt;&gt;"是",0,P4198*税费设置!$B$9)</f>
        <v>0</v>
      </c>
      <c r="S4198" s="8">
        <f t="shared" si="461"/>
        <v>0</v>
      </c>
    </row>
    <row r="4199" spans="1:19" ht="13.9">
      <c r="A4199" s="6" t="str">
        <f>IF(总支出!A4199="","",总支出!A4199)</f>
        <v/>
      </c>
      <c r="B4199" s="7" t="str">
        <f>IF(总支出!B4199="","",总支出!B4199)</f>
        <v/>
      </c>
      <c r="C4199" s="6" t="str">
        <f t="shared" si="455"/>
        <v/>
      </c>
      <c r="D4199" s="6" t="str">
        <f>IF(总支出!C4199="","",总支出!C4199)</f>
        <v/>
      </c>
      <c r="E4199" s="8" t="str">
        <f>IF(总支出!D4199="","",总支出!D4199)</f>
        <v/>
      </c>
      <c r="F4199" s="6" t="str">
        <f>IF(总支出!E4199="","",总支出!E4199)</f>
        <v/>
      </c>
      <c r="G4199" s="6" t="str">
        <f>IF(总支出!H4199="","",总支出!H4199)</f>
        <v/>
      </c>
      <c r="H4199" s="6" t="str">
        <f>IF(总支出!I4199="","自动",总支出!I4199)</f>
        <v>自动</v>
      </c>
      <c r="I4199" s="6" t="str">
        <f>IF(F4199="","",IFERROR(VLOOKUP(F4199,税费设置!$A$15:$B$27,2,FALSE),"含税不明"))</f>
        <v/>
      </c>
      <c r="J4199" s="6" t="str">
        <f t="shared" si="456"/>
        <v/>
      </c>
      <c r="K4199" s="6" t="str">
        <f>IF(AND(税费设置!$B$5="是",G4199="个人支出",J4199="应税"),"是","否")</f>
        <v>否</v>
      </c>
      <c r="L4199" s="8">
        <f t="shared" si="457"/>
        <v>0</v>
      </c>
      <c r="M4199" s="8">
        <f t="shared" si="458"/>
        <v>0</v>
      </c>
      <c r="N4199" s="8">
        <f t="shared" si="459"/>
        <v>0</v>
      </c>
      <c r="O4199" s="8">
        <f t="shared" si="460"/>
        <v>0</v>
      </c>
      <c r="P4199" s="8">
        <f>IF(K4199&lt;&gt;"是",0,IF(税费设置!$B$6="是",E4199/(1+税费设置!$B$10),E4199))</f>
        <v>0</v>
      </c>
      <c r="Q4199" s="8">
        <f>IF(K4199&lt;&gt;"是",0,P4199*税费设置!$B$8)</f>
        <v>0</v>
      </c>
      <c r="R4199" s="8">
        <f>IF(K4199&lt;&gt;"是",0,P4199*税费设置!$B$9)</f>
        <v>0</v>
      </c>
      <c r="S4199" s="8">
        <f t="shared" si="461"/>
        <v>0</v>
      </c>
    </row>
    <row r="4200" spans="1:19" ht="13.9">
      <c r="A4200" s="6" t="str">
        <f>IF(总支出!A4200="","",总支出!A4200)</f>
        <v/>
      </c>
      <c r="B4200" s="7" t="str">
        <f>IF(总支出!B4200="","",总支出!B4200)</f>
        <v/>
      </c>
      <c r="C4200" s="6" t="str">
        <f t="shared" si="455"/>
        <v/>
      </c>
      <c r="D4200" s="6" t="str">
        <f>IF(总支出!C4200="","",总支出!C4200)</f>
        <v/>
      </c>
      <c r="E4200" s="8" t="str">
        <f>IF(总支出!D4200="","",总支出!D4200)</f>
        <v/>
      </c>
      <c r="F4200" s="6" t="str">
        <f>IF(总支出!E4200="","",总支出!E4200)</f>
        <v/>
      </c>
      <c r="G4200" s="6" t="str">
        <f>IF(总支出!H4200="","",总支出!H4200)</f>
        <v/>
      </c>
      <c r="H4200" s="6" t="str">
        <f>IF(总支出!I4200="","自动",总支出!I4200)</f>
        <v>自动</v>
      </c>
      <c r="I4200" s="6" t="str">
        <f>IF(F4200="","",IFERROR(VLOOKUP(F4200,税费设置!$A$15:$B$27,2,FALSE),"含税不明"))</f>
        <v/>
      </c>
      <c r="J4200" s="6" t="str">
        <f t="shared" si="456"/>
        <v/>
      </c>
      <c r="K4200" s="6" t="str">
        <f>IF(AND(税费设置!$B$5="是",G4200="个人支出",J4200="应税"),"是","否")</f>
        <v>否</v>
      </c>
      <c r="L4200" s="8">
        <f t="shared" si="457"/>
        <v>0</v>
      </c>
      <c r="M4200" s="8">
        <f t="shared" si="458"/>
        <v>0</v>
      </c>
      <c r="N4200" s="8">
        <f t="shared" si="459"/>
        <v>0</v>
      </c>
      <c r="O4200" s="8">
        <f t="shared" si="460"/>
        <v>0</v>
      </c>
      <c r="P4200" s="8">
        <f>IF(K4200&lt;&gt;"是",0,IF(税费设置!$B$6="是",E4200/(1+税费设置!$B$10),E4200))</f>
        <v>0</v>
      </c>
      <c r="Q4200" s="8">
        <f>IF(K4200&lt;&gt;"是",0,P4200*税费设置!$B$8)</f>
        <v>0</v>
      </c>
      <c r="R4200" s="8">
        <f>IF(K4200&lt;&gt;"是",0,P4200*税费设置!$B$9)</f>
        <v>0</v>
      </c>
      <c r="S4200" s="8">
        <f t="shared" si="461"/>
        <v>0</v>
      </c>
    </row>
    <row r="4201" spans="1:19" ht="13.9">
      <c r="A4201" s="6" t="str">
        <f>IF(总支出!A4201="","",总支出!A4201)</f>
        <v/>
      </c>
      <c r="B4201" s="7" t="str">
        <f>IF(总支出!B4201="","",总支出!B4201)</f>
        <v/>
      </c>
      <c r="C4201" s="6" t="str">
        <f t="shared" si="455"/>
        <v/>
      </c>
      <c r="D4201" s="6" t="str">
        <f>IF(总支出!C4201="","",总支出!C4201)</f>
        <v/>
      </c>
      <c r="E4201" s="8" t="str">
        <f>IF(总支出!D4201="","",总支出!D4201)</f>
        <v/>
      </c>
      <c r="F4201" s="6" t="str">
        <f>IF(总支出!E4201="","",总支出!E4201)</f>
        <v/>
      </c>
      <c r="G4201" s="6" t="str">
        <f>IF(总支出!H4201="","",总支出!H4201)</f>
        <v/>
      </c>
      <c r="H4201" s="6" t="str">
        <f>IF(总支出!I4201="","自动",总支出!I4201)</f>
        <v>自动</v>
      </c>
      <c r="I4201" s="6" t="str">
        <f>IF(F4201="","",IFERROR(VLOOKUP(F4201,税费设置!$A$15:$B$27,2,FALSE),"含税不明"))</f>
        <v/>
      </c>
      <c r="J4201" s="6" t="str">
        <f t="shared" si="456"/>
        <v/>
      </c>
      <c r="K4201" s="6" t="str">
        <f>IF(AND(税费设置!$B$5="是",G4201="个人支出",J4201="应税"),"是","否")</f>
        <v>否</v>
      </c>
      <c r="L4201" s="8">
        <f t="shared" si="457"/>
        <v>0</v>
      </c>
      <c r="M4201" s="8">
        <f t="shared" si="458"/>
        <v>0</v>
      </c>
      <c r="N4201" s="8">
        <f t="shared" si="459"/>
        <v>0</v>
      </c>
      <c r="O4201" s="8">
        <f t="shared" si="460"/>
        <v>0</v>
      </c>
      <c r="P4201" s="8">
        <f>IF(K4201&lt;&gt;"是",0,IF(税费设置!$B$6="是",E4201/(1+税费设置!$B$10),E4201))</f>
        <v>0</v>
      </c>
      <c r="Q4201" s="8">
        <f>IF(K4201&lt;&gt;"是",0,P4201*税费设置!$B$8)</f>
        <v>0</v>
      </c>
      <c r="R4201" s="8">
        <f>IF(K4201&lt;&gt;"是",0,P4201*税费设置!$B$9)</f>
        <v>0</v>
      </c>
      <c r="S4201" s="8">
        <f t="shared" si="461"/>
        <v>0</v>
      </c>
    </row>
    <row r="4202" spans="1:19" ht="13.9">
      <c r="A4202" s="6" t="str">
        <f>IF(总支出!A4202="","",总支出!A4202)</f>
        <v/>
      </c>
      <c r="B4202" s="7" t="str">
        <f>IF(总支出!B4202="","",总支出!B4202)</f>
        <v/>
      </c>
      <c r="C4202" s="6" t="str">
        <f t="shared" si="455"/>
        <v/>
      </c>
      <c r="D4202" s="6" t="str">
        <f>IF(总支出!C4202="","",总支出!C4202)</f>
        <v/>
      </c>
      <c r="E4202" s="8" t="str">
        <f>IF(总支出!D4202="","",总支出!D4202)</f>
        <v/>
      </c>
      <c r="F4202" s="6" t="str">
        <f>IF(总支出!E4202="","",总支出!E4202)</f>
        <v/>
      </c>
      <c r="G4202" s="6" t="str">
        <f>IF(总支出!H4202="","",总支出!H4202)</f>
        <v/>
      </c>
      <c r="H4202" s="6" t="str">
        <f>IF(总支出!I4202="","自动",总支出!I4202)</f>
        <v>自动</v>
      </c>
      <c r="I4202" s="6" t="str">
        <f>IF(F4202="","",IFERROR(VLOOKUP(F4202,税费设置!$A$15:$B$27,2,FALSE),"含税不明"))</f>
        <v/>
      </c>
      <c r="J4202" s="6" t="str">
        <f t="shared" si="456"/>
        <v/>
      </c>
      <c r="K4202" s="6" t="str">
        <f>IF(AND(税费设置!$B$5="是",G4202="个人支出",J4202="应税"),"是","否")</f>
        <v>否</v>
      </c>
      <c r="L4202" s="8">
        <f t="shared" si="457"/>
        <v>0</v>
      </c>
      <c r="M4202" s="8">
        <f t="shared" si="458"/>
        <v>0</v>
      </c>
      <c r="N4202" s="8">
        <f t="shared" si="459"/>
        <v>0</v>
      </c>
      <c r="O4202" s="8">
        <f t="shared" si="460"/>
        <v>0</v>
      </c>
      <c r="P4202" s="8">
        <f>IF(K4202&lt;&gt;"是",0,IF(税费设置!$B$6="是",E4202/(1+税费设置!$B$10),E4202))</f>
        <v>0</v>
      </c>
      <c r="Q4202" s="8">
        <f>IF(K4202&lt;&gt;"是",0,P4202*税费设置!$B$8)</f>
        <v>0</v>
      </c>
      <c r="R4202" s="8">
        <f>IF(K4202&lt;&gt;"是",0,P4202*税费设置!$B$9)</f>
        <v>0</v>
      </c>
      <c r="S4202" s="8">
        <f t="shared" si="461"/>
        <v>0</v>
      </c>
    </row>
    <row r="4203" spans="1:19" ht="13.9">
      <c r="A4203" s="6" t="str">
        <f>IF(总支出!A4203="","",总支出!A4203)</f>
        <v/>
      </c>
      <c r="B4203" s="7" t="str">
        <f>IF(总支出!B4203="","",总支出!B4203)</f>
        <v/>
      </c>
      <c r="C4203" s="6" t="str">
        <f t="shared" si="455"/>
        <v/>
      </c>
      <c r="D4203" s="6" t="str">
        <f>IF(总支出!C4203="","",总支出!C4203)</f>
        <v/>
      </c>
      <c r="E4203" s="8" t="str">
        <f>IF(总支出!D4203="","",总支出!D4203)</f>
        <v/>
      </c>
      <c r="F4203" s="6" t="str">
        <f>IF(总支出!E4203="","",总支出!E4203)</f>
        <v/>
      </c>
      <c r="G4203" s="6" t="str">
        <f>IF(总支出!H4203="","",总支出!H4203)</f>
        <v/>
      </c>
      <c r="H4203" s="6" t="str">
        <f>IF(总支出!I4203="","自动",总支出!I4203)</f>
        <v>自动</v>
      </c>
      <c r="I4203" s="6" t="str">
        <f>IF(F4203="","",IFERROR(VLOOKUP(F4203,税费设置!$A$15:$B$27,2,FALSE),"含税不明"))</f>
        <v/>
      </c>
      <c r="J4203" s="6" t="str">
        <f t="shared" si="456"/>
        <v/>
      </c>
      <c r="K4203" s="6" t="str">
        <f>IF(AND(税费设置!$B$5="是",G4203="个人支出",J4203="应税"),"是","否")</f>
        <v>否</v>
      </c>
      <c r="L4203" s="8">
        <f t="shared" si="457"/>
        <v>0</v>
      </c>
      <c r="M4203" s="8">
        <f t="shared" si="458"/>
        <v>0</v>
      </c>
      <c r="N4203" s="8">
        <f t="shared" si="459"/>
        <v>0</v>
      </c>
      <c r="O4203" s="8">
        <f t="shared" si="460"/>
        <v>0</v>
      </c>
      <c r="P4203" s="8">
        <f>IF(K4203&lt;&gt;"是",0,IF(税费设置!$B$6="是",E4203/(1+税费设置!$B$10),E4203))</f>
        <v>0</v>
      </c>
      <c r="Q4203" s="8">
        <f>IF(K4203&lt;&gt;"是",0,P4203*税费设置!$B$8)</f>
        <v>0</v>
      </c>
      <c r="R4203" s="8">
        <f>IF(K4203&lt;&gt;"是",0,P4203*税费设置!$B$9)</f>
        <v>0</v>
      </c>
      <c r="S4203" s="8">
        <f t="shared" si="461"/>
        <v>0</v>
      </c>
    </row>
    <row r="4204" spans="1:19" ht="13.9">
      <c r="A4204" s="6" t="str">
        <f>IF(总支出!A4204="","",总支出!A4204)</f>
        <v/>
      </c>
      <c r="B4204" s="7" t="str">
        <f>IF(总支出!B4204="","",总支出!B4204)</f>
        <v/>
      </c>
      <c r="C4204" s="6" t="str">
        <f t="shared" si="455"/>
        <v/>
      </c>
      <c r="D4204" s="6" t="str">
        <f>IF(总支出!C4204="","",总支出!C4204)</f>
        <v/>
      </c>
      <c r="E4204" s="8" t="str">
        <f>IF(总支出!D4204="","",总支出!D4204)</f>
        <v/>
      </c>
      <c r="F4204" s="6" t="str">
        <f>IF(总支出!E4204="","",总支出!E4204)</f>
        <v/>
      </c>
      <c r="G4204" s="6" t="str">
        <f>IF(总支出!H4204="","",总支出!H4204)</f>
        <v/>
      </c>
      <c r="H4204" s="6" t="str">
        <f>IF(总支出!I4204="","自动",总支出!I4204)</f>
        <v>自动</v>
      </c>
      <c r="I4204" s="6" t="str">
        <f>IF(F4204="","",IFERROR(VLOOKUP(F4204,税费设置!$A$15:$B$27,2,FALSE),"含税不明"))</f>
        <v/>
      </c>
      <c r="J4204" s="6" t="str">
        <f t="shared" si="456"/>
        <v/>
      </c>
      <c r="K4204" s="6" t="str">
        <f>IF(AND(税费设置!$B$5="是",G4204="个人支出",J4204="应税"),"是","否")</f>
        <v>否</v>
      </c>
      <c r="L4204" s="8">
        <f t="shared" si="457"/>
        <v>0</v>
      </c>
      <c r="M4204" s="8">
        <f t="shared" si="458"/>
        <v>0</v>
      </c>
      <c r="N4204" s="8">
        <f t="shared" si="459"/>
        <v>0</v>
      </c>
      <c r="O4204" s="8">
        <f t="shared" si="460"/>
        <v>0</v>
      </c>
      <c r="P4204" s="8">
        <f>IF(K4204&lt;&gt;"是",0,IF(税费设置!$B$6="是",E4204/(1+税费设置!$B$10),E4204))</f>
        <v>0</v>
      </c>
      <c r="Q4204" s="8">
        <f>IF(K4204&lt;&gt;"是",0,P4204*税费设置!$B$8)</f>
        <v>0</v>
      </c>
      <c r="R4204" s="8">
        <f>IF(K4204&lt;&gt;"是",0,P4204*税费设置!$B$9)</f>
        <v>0</v>
      </c>
      <c r="S4204" s="8">
        <f t="shared" si="461"/>
        <v>0</v>
      </c>
    </row>
    <row r="4205" spans="1:19" ht="13.9">
      <c r="A4205" s="6" t="str">
        <f>IF(总支出!A4205="","",总支出!A4205)</f>
        <v/>
      </c>
      <c r="B4205" s="7" t="str">
        <f>IF(总支出!B4205="","",总支出!B4205)</f>
        <v/>
      </c>
      <c r="C4205" s="6" t="str">
        <f t="shared" si="455"/>
        <v/>
      </c>
      <c r="D4205" s="6" t="str">
        <f>IF(总支出!C4205="","",总支出!C4205)</f>
        <v/>
      </c>
      <c r="E4205" s="8" t="str">
        <f>IF(总支出!D4205="","",总支出!D4205)</f>
        <v/>
      </c>
      <c r="F4205" s="6" t="str">
        <f>IF(总支出!E4205="","",总支出!E4205)</f>
        <v/>
      </c>
      <c r="G4205" s="6" t="str">
        <f>IF(总支出!H4205="","",总支出!H4205)</f>
        <v/>
      </c>
      <c r="H4205" s="6" t="str">
        <f>IF(总支出!I4205="","自动",总支出!I4205)</f>
        <v>自动</v>
      </c>
      <c r="I4205" s="6" t="str">
        <f>IF(F4205="","",IFERROR(VLOOKUP(F4205,税费设置!$A$15:$B$27,2,FALSE),"含税不明"))</f>
        <v/>
      </c>
      <c r="J4205" s="6" t="str">
        <f t="shared" si="456"/>
        <v/>
      </c>
      <c r="K4205" s="6" t="str">
        <f>IF(AND(税费设置!$B$5="是",G4205="个人支出",J4205="应税"),"是","否")</f>
        <v>否</v>
      </c>
      <c r="L4205" s="8">
        <f t="shared" si="457"/>
        <v>0</v>
      </c>
      <c r="M4205" s="8">
        <f t="shared" si="458"/>
        <v>0</v>
      </c>
      <c r="N4205" s="8">
        <f t="shared" si="459"/>
        <v>0</v>
      </c>
      <c r="O4205" s="8">
        <f t="shared" si="460"/>
        <v>0</v>
      </c>
      <c r="P4205" s="8">
        <f>IF(K4205&lt;&gt;"是",0,IF(税费设置!$B$6="是",E4205/(1+税费设置!$B$10),E4205))</f>
        <v>0</v>
      </c>
      <c r="Q4205" s="8">
        <f>IF(K4205&lt;&gt;"是",0,P4205*税费设置!$B$8)</f>
        <v>0</v>
      </c>
      <c r="R4205" s="8">
        <f>IF(K4205&lt;&gt;"是",0,P4205*税费设置!$B$9)</f>
        <v>0</v>
      </c>
      <c r="S4205" s="8">
        <f t="shared" si="461"/>
        <v>0</v>
      </c>
    </row>
    <row r="4206" spans="1:19" ht="13.9">
      <c r="A4206" s="6" t="str">
        <f>IF(总支出!A4206="","",总支出!A4206)</f>
        <v/>
      </c>
      <c r="B4206" s="7" t="str">
        <f>IF(总支出!B4206="","",总支出!B4206)</f>
        <v/>
      </c>
      <c r="C4206" s="6" t="str">
        <f t="shared" si="455"/>
        <v/>
      </c>
      <c r="D4206" s="6" t="str">
        <f>IF(总支出!C4206="","",总支出!C4206)</f>
        <v/>
      </c>
      <c r="E4206" s="8" t="str">
        <f>IF(总支出!D4206="","",总支出!D4206)</f>
        <v/>
      </c>
      <c r="F4206" s="6" t="str">
        <f>IF(总支出!E4206="","",总支出!E4206)</f>
        <v/>
      </c>
      <c r="G4206" s="6" t="str">
        <f>IF(总支出!H4206="","",总支出!H4206)</f>
        <v/>
      </c>
      <c r="H4206" s="6" t="str">
        <f>IF(总支出!I4206="","自动",总支出!I4206)</f>
        <v>自动</v>
      </c>
      <c r="I4206" s="6" t="str">
        <f>IF(F4206="","",IFERROR(VLOOKUP(F4206,税费设置!$A$15:$B$27,2,FALSE),"含税不明"))</f>
        <v/>
      </c>
      <c r="J4206" s="6" t="str">
        <f t="shared" si="456"/>
        <v/>
      </c>
      <c r="K4206" s="6" t="str">
        <f>IF(AND(税费设置!$B$5="是",G4206="个人支出",J4206="应税"),"是","否")</f>
        <v>否</v>
      </c>
      <c r="L4206" s="8">
        <f t="shared" si="457"/>
        <v>0</v>
      </c>
      <c r="M4206" s="8">
        <f t="shared" si="458"/>
        <v>0</v>
      </c>
      <c r="N4206" s="8">
        <f t="shared" si="459"/>
        <v>0</v>
      </c>
      <c r="O4206" s="8">
        <f t="shared" si="460"/>
        <v>0</v>
      </c>
      <c r="P4206" s="8">
        <f>IF(K4206&lt;&gt;"是",0,IF(税费设置!$B$6="是",E4206/(1+税费设置!$B$10),E4206))</f>
        <v>0</v>
      </c>
      <c r="Q4206" s="8">
        <f>IF(K4206&lt;&gt;"是",0,P4206*税费设置!$B$8)</f>
        <v>0</v>
      </c>
      <c r="R4206" s="8">
        <f>IF(K4206&lt;&gt;"是",0,P4206*税费设置!$B$9)</f>
        <v>0</v>
      </c>
      <c r="S4206" s="8">
        <f t="shared" si="461"/>
        <v>0</v>
      </c>
    </row>
    <row r="4207" spans="1:19" ht="13.9">
      <c r="A4207" s="6" t="str">
        <f>IF(总支出!A4207="","",总支出!A4207)</f>
        <v/>
      </c>
      <c r="B4207" s="7" t="str">
        <f>IF(总支出!B4207="","",总支出!B4207)</f>
        <v/>
      </c>
      <c r="C4207" s="6" t="str">
        <f t="shared" si="455"/>
        <v/>
      </c>
      <c r="D4207" s="6" t="str">
        <f>IF(总支出!C4207="","",总支出!C4207)</f>
        <v/>
      </c>
      <c r="E4207" s="8" t="str">
        <f>IF(总支出!D4207="","",总支出!D4207)</f>
        <v/>
      </c>
      <c r="F4207" s="6" t="str">
        <f>IF(总支出!E4207="","",总支出!E4207)</f>
        <v/>
      </c>
      <c r="G4207" s="6" t="str">
        <f>IF(总支出!H4207="","",总支出!H4207)</f>
        <v/>
      </c>
      <c r="H4207" s="6" t="str">
        <f>IF(总支出!I4207="","自动",总支出!I4207)</f>
        <v>自动</v>
      </c>
      <c r="I4207" s="6" t="str">
        <f>IF(F4207="","",IFERROR(VLOOKUP(F4207,税费设置!$A$15:$B$27,2,FALSE),"含税不明"))</f>
        <v/>
      </c>
      <c r="J4207" s="6" t="str">
        <f t="shared" si="456"/>
        <v/>
      </c>
      <c r="K4207" s="6" t="str">
        <f>IF(AND(税费设置!$B$5="是",G4207="个人支出",J4207="应税"),"是","否")</f>
        <v>否</v>
      </c>
      <c r="L4207" s="8">
        <f t="shared" si="457"/>
        <v>0</v>
      </c>
      <c r="M4207" s="8">
        <f t="shared" si="458"/>
        <v>0</v>
      </c>
      <c r="N4207" s="8">
        <f t="shared" si="459"/>
        <v>0</v>
      </c>
      <c r="O4207" s="8">
        <f t="shared" si="460"/>
        <v>0</v>
      </c>
      <c r="P4207" s="8">
        <f>IF(K4207&lt;&gt;"是",0,IF(税费设置!$B$6="是",E4207/(1+税费设置!$B$10),E4207))</f>
        <v>0</v>
      </c>
      <c r="Q4207" s="8">
        <f>IF(K4207&lt;&gt;"是",0,P4207*税费设置!$B$8)</f>
        <v>0</v>
      </c>
      <c r="R4207" s="8">
        <f>IF(K4207&lt;&gt;"是",0,P4207*税费设置!$B$9)</f>
        <v>0</v>
      </c>
      <c r="S4207" s="8">
        <f t="shared" si="461"/>
        <v>0</v>
      </c>
    </row>
    <row r="4208" spans="1:19" ht="13.9">
      <c r="A4208" s="6" t="str">
        <f>IF(总支出!A4208="","",总支出!A4208)</f>
        <v/>
      </c>
      <c r="B4208" s="7" t="str">
        <f>IF(总支出!B4208="","",总支出!B4208)</f>
        <v/>
      </c>
      <c r="C4208" s="6" t="str">
        <f t="shared" si="455"/>
        <v/>
      </c>
      <c r="D4208" s="6" t="str">
        <f>IF(总支出!C4208="","",总支出!C4208)</f>
        <v/>
      </c>
      <c r="E4208" s="8" t="str">
        <f>IF(总支出!D4208="","",总支出!D4208)</f>
        <v/>
      </c>
      <c r="F4208" s="6" t="str">
        <f>IF(总支出!E4208="","",总支出!E4208)</f>
        <v/>
      </c>
      <c r="G4208" s="6" t="str">
        <f>IF(总支出!H4208="","",总支出!H4208)</f>
        <v/>
      </c>
      <c r="H4208" s="6" t="str">
        <f>IF(总支出!I4208="","自动",总支出!I4208)</f>
        <v>自动</v>
      </c>
      <c r="I4208" s="6" t="str">
        <f>IF(F4208="","",IFERROR(VLOOKUP(F4208,税费设置!$A$15:$B$27,2,FALSE),"含税不明"))</f>
        <v/>
      </c>
      <c r="J4208" s="6" t="str">
        <f t="shared" si="456"/>
        <v/>
      </c>
      <c r="K4208" s="6" t="str">
        <f>IF(AND(税费设置!$B$5="是",G4208="个人支出",J4208="应税"),"是","否")</f>
        <v>否</v>
      </c>
      <c r="L4208" s="8">
        <f t="shared" si="457"/>
        <v>0</v>
      </c>
      <c r="M4208" s="8">
        <f t="shared" si="458"/>
        <v>0</v>
      </c>
      <c r="N4208" s="8">
        <f t="shared" si="459"/>
        <v>0</v>
      </c>
      <c r="O4208" s="8">
        <f t="shared" si="460"/>
        <v>0</v>
      </c>
      <c r="P4208" s="8">
        <f>IF(K4208&lt;&gt;"是",0,IF(税费设置!$B$6="是",E4208/(1+税费设置!$B$10),E4208))</f>
        <v>0</v>
      </c>
      <c r="Q4208" s="8">
        <f>IF(K4208&lt;&gt;"是",0,P4208*税费设置!$B$8)</f>
        <v>0</v>
      </c>
      <c r="R4208" s="8">
        <f>IF(K4208&lt;&gt;"是",0,P4208*税费设置!$B$9)</f>
        <v>0</v>
      </c>
      <c r="S4208" s="8">
        <f t="shared" si="461"/>
        <v>0</v>
      </c>
    </row>
    <row r="4209" spans="1:19" ht="13.9">
      <c r="A4209" s="6" t="str">
        <f>IF(总支出!A4209="","",总支出!A4209)</f>
        <v/>
      </c>
      <c r="B4209" s="7" t="str">
        <f>IF(总支出!B4209="","",总支出!B4209)</f>
        <v/>
      </c>
      <c r="C4209" s="6" t="str">
        <f t="shared" si="455"/>
        <v/>
      </c>
      <c r="D4209" s="6" t="str">
        <f>IF(总支出!C4209="","",总支出!C4209)</f>
        <v/>
      </c>
      <c r="E4209" s="8" t="str">
        <f>IF(总支出!D4209="","",总支出!D4209)</f>
        <v/>
      </c>
      <c r="F4209" s="6" t="str">
        <f>IF(总支出!E4209="","",总支出!E4209)</f>
        <v/>
      </c>
      <c r="G4209" s="6" t="str">
        <f>IF(总支出!H4209="","",总支出!H4209)</f>
        <v/>
      </c>
      <c r="H4209" s="6" t="str">
        <f>IF(总支出!I4209="","自动",总支出!I4209)</f>
        <v>自动</v>
      </c>
      <c r="I4209" s="6" t="str">
        <f>IF(F4209="","",IFERROR(VLOOKUP(F4209,税费设置!$A$15:$B$27,2,FALSE),"含税不明"))</f>
        <v/>
      </c>
      <c r="J4209" s="6" t="str">
        <f t="shared" si="456"/>
        <v/>
      </c>
      <c r="K4209" s="6" t="str">
        <f>IF(AND(税费设置!$B$5="是",G4209="个人支出",J4209="应税"),"是","否")</f>
        <v>否</v>
      </c>
      <c r="L4209" s="8">
        <f t="shared" si="457"/>
        <v>0</v>
      </c>
      <c r="M4209" s="8">
        <f t="shared" si="458"/>
        <v>0</v>
      </c>
      <c r="N4209" s="8">
        <f t="shared" si="459"/>
        <v>0</v>
      </c>
      <c r="O4209" s="8">
        <f t="shared" si="460"/>
        <v>0</v>
      </c>
      <c r="P4209" s="8">
        <f>IF(K4209&lt;&gt;"是",0,IF(税费设置!$B$6="是",E4209/(1+税费设置!$B$10),E4209))</f>
        <v>0</v>
      </c>
      <c r="Q4209" s="8">
        <f>IF(K4209&lt;&gt;"是",0,P4209*税费设置!$B$8)</f>
        <v>0</v>
      </c>
      <c r="R4209" s="8">
        <f>IF(K4209&lt;&gt;"是",0,P4209*税费设置!$B$9)</f>
        <v>0</v>
      </c>
      <c r="S4209" s="8">
        <f t="shared" si="461"/>
        <v>0</v>
      </c>
    </row>
    <row r="4210" spans="1:19" ht="13.9">
      <c r="A4210" s="6" t="str">
        <f>IF(总支出!A4210="","",总支出!A4210)</f>
        <v/>
      </c>
      <c r="B4210" s="7" t="str">
        <f>IF(总支出!B4210="","",总支出!B4210)</f>
        <v/>
      </c>
      <c r="C4210" s="6" t="str">
        <f t="shared" si="455"/>
        <v/>
      </c>
      <c r="D4210" s="6" t="str">
        <f>IF(总支出!C4210="","",总支出!C4210)</f>
        <v/>
      </c>
      <c r="E4210" s="8" t="str">
        <f>IF(总支出!D4210="","",总支出!D4210)</f>
        <v/>
      </c>
      <c r="F4210" s="6" t="str">
        <f>IF(总支出!E4210="","",总支出!E4210)</f>
        <v/>
      </c>
      <c r="G4210" s="6" t="str">
        <f>IF(总支出!H4210="","",总支出!H4210)</f>
        <v/>
      </c>
      <c r="H4210" s="6" t="str">
        <f>IF(总支出!I4210="","自动",总支出!I4210)</f>
        <v>自动</v>
      </c>
      <c r="I4210" s="6" t="str">
        <f>IF(F4210="","",IFERROR(VLOOKUP(F4210,税费设置!$A$15:$B$27,2,FALSE),"含税不明"))</f>
        <v/>
      </c>
      <c r="J4210" s="6" t="str">
        <f t="shared" si="456"/>
        <v/>
      </c>
      <c r="K4210" s="6" t="str">
        <f>IF(AND(税费设置!$B$5="是",G4210="个人支出",J4210="应税"),"是","否")</f>
        <v>否</v>
      </c>
      <c r="L4210" s="8">
        <f t="shared" si="457"/>
        <v>0</v>
      </c>
      <c r="M4210" s="8">
        <f t="shared" si="458"/>
        <v>0</v>
      </c>
      <c r="N4210" s="8">
        <f t="shared" si="459"/>
        <v>0</v>
      </c>
      <c r="O4210" s="8">
        <f t="shared" si="460"/>
        <v>0</v>
      </c>
      <c r="P4210" s="8">
        <f>IF(K4210&lt;&gt;"是",0,IF(税费设置!$B$6="是",E4210/(1+税费设置!$B$10),E4210))</f>
        <v>0</v>
      </c>
      <c r="Q4210" s="8">
        <f>IF(K4210&lt;&gt;"是",0,P4210*税费设置!$B$8)</f>
        <v>0</v>
      </c>
      <c r="R4210" s="8">
        <f>IF(K4210&lt;&gt;"是",0,P4210*税费设置!$B$9)</f>
        <v>0</v>
      </c>
      <c r="S4210" s="8">
        <f t="shared" si="461"/>
        <v>0</v>
      </c>
    </row>
    <row r="4211" spans="1:19" ht="13.9">
      <c r="A4211" s="6" t="str">
        <f>IF(总支出!A4211="","",总支出!A4211)</f>
        <v/>
      </c>
      <c r="B4211" s="7" t="str">
        <f>IF(总支出!B4211="","",总支出!B4211)</f>
        <v/>
      </c>
      <c r="C4211" s="6" t="str">
        <f t="shared" si="455"/>
        <v/>
      </c>
      <c r="D4211" s="6" t="str">
        <f>IF(总支出!C4211="","",总支出!C4211)</f>
        <v/>
      </c>
      <c r="E4211" s="8" t="str">
        <f>IF(总支出!D4211="","",总支出!D4211)</f>
        <v/>
      </c>
      <c r="F4211" s="6" t="str">
        <f>IF(总支出!E4211="","",总支出!E4211)</f>
        <v/>
      </c>
      <c r="G4211" s="6" t="str">
        <f>IF(总支出!H4211="","",总支出!H4211)</f>
        <v/>
      </c>
      <c r="H4211" s="6" t="str">
        <f>IF(总支出!I4211="","自动",总支出!I4211)</f>
        <v>自动</v>
      </c>
      <c r="I4211" s="6" t="str">
        <f>IF(F4211="","",IFERROR(VLOOKUP(F4211,税费设置!$A$15:$B$27,2,FALSE),"含税不明"))</f>
        <v/>
      </c>
      <c r="J4211" s="6" t="str">
        <f t="shared" si="456"/>
        <v/>
      </c>
      <c r="K4211" s="6" t="str">
        <f>IF(AND(税费设置!$B$5="是",G4211="个人支出",J4211="应税"),"是","否")</f>
        <v>否</v>
      </c>
      <c r="L4211" s="8">
        <f t="shared" si="457"/>
        <v>0</v>
      </c>
      <c r="M4211" s="8">
        <f t="shared" si="458"/>
        <v>0</v>
      </c>
      <c r="N4211" s="8">
        <f t="shared" si="459"/>
        <v>0</v>
      </c>
      <c r="O4211" s="8">
        <f t="shared" si="460"/>
        <v>0</v>
      </c>
      <c r="P4211" s="8">
        <f>IF(K4211&lt;&gt;"是",0,IF(税费设置!$B$6="是",E4211/(1+税费设置!$B$10),E4211))</f>
        <v>0</v>
      </c>
      <c r="Q4211" s="8">
        <f>IF(K4211&lt;&gt;"是",0,P4211*税费设置!$B$8)</f>
        <v>0</v>
      </c>
      <c r="R4211" s="8">
        <f>IF(K4211&lt;&gt;"是",0,P4211*税费设置!$B$9)</f>
        <v>0</v>
      </c>
      <c r="S4211" s="8">
        <f t="shared" si="461"/>
        <v>0</v>
      </c>
    </row>
    <row r="4212" spans="1:19" ht="13.9">
      <c r="A4212" s="6" t="str">
        <f>IF(总支出!A4212="","",总支出!A4212)</f>
        <v/>
      </c>
      <c r="B4212" s="7" t="str">
        <f>IF(总支出!B4212="","",总支出!B4212)</f>
        <v/>
      </c>
      <c r="C4212" s="6" t="str">
        <f t="shared" si="455"/>
        <v/>
      </c>
      <c r="D4212" s="6" t="str">
        <f>IF(总支出!C4212="","",总支出!C4212)</f>
        <v/>
      </c>
      <c r="E4212" s="8" t="str">
        <f>IF(总支出!D4212="","",总支出!D4212)</f>
        <v/>
      </c>
      <c r="F4212" s="6" t="str">
        <f>IF(总支出!E4212="","",总支出!E4212)</f>
        <v/>
      </c>
      <c r="G4212" s="6" t="str">
        <f>IF(总支出!H4212="","",总支出!H4212)</f>
        <v/>
      </c>
      <c r="H4212" s="6" t="str">
        <f>IF(总支出!I4212="","自动",总支出!I4212)</f>
        <v>自动</v>
      </c>
      <c r="I4212" s="6" t="str">
        <f>IF(F4212="","",IFERROR(VLOOKUP(F4212,税费设置!$A$15:$B$27,2,FALSE),"含税不明"))</f>
        <v/>
      </c>
      <c r="J4212" s="6" t="str">
        <f t="shared" si="456"/>
        <v/>
      </c>
      <c r="K4212" s="6" t="str">
        <f>IF(AND(税费设置!$B$5="是",G4212="个人支出",J4212="应税"),"是","否")</f>
        <v>否</v>
      </c>
      <c r="L4212" s="8">
        <f t="shared" si="457"/>
        <v>0</v>
      </c>
      <c r="M4212" s="8">
        <f t="shared" si="458"/>
        <v>0</v>
      </c>
      <c r="N4212" s="8">
        <f t="shared" si="459"/>
        <v>0</v>
      </c>
      <c r="O4212" s="8">
        <f t="shared" si="460"/>
        <v>0</v>
      </c>
      <c r="P4212" s="8">
        <f>IF(K4212&lt;&gt;"是",0,IF(税费设置!$B$6="是",E4212/(1+税费设置!$B$10),E4212))</f>
        <v>0</v>
      </c>
      <c r="Q4212" s="8">
        <f>IF(K4212&lt;&gt;"是",0,P4212*税费设置!$B$8)</f>
        <v>0</v>
      </c>
      <c r="R4212" s="8">
        <f>IF(K4212&lt;&gt;"是",0,P4212*税费设置!$B$9)</f>
        <v>0</v>
      </c>
      <c r="S4212" s="8">
        <f t="shared" si="461"/>
        <v>0</v>
      </c>
    </row>
    <row r="4213" spans="1:19" ht="13.9">
      <c r="A4213" s="6" t="str">
        <f>IF(总支出!A4213="","",总支出!A4213)</f>
        <v/>
      </c>
      <c r="B4213" s="7" t="str">
        <f>IF(总支出!B4213="","",总支出!B4213)</f>
        <v/>
      </c>
      <c r="C4213" s="6" t="str">
        <f t="shared" si="455"/>
        <v/>
      </c>
      <c r="D4213" s="6" t="str">
        <f>IF(总支出!C4213="","",总支出!C4213)</f>
        <v/>
      </c>
      <c r="E4213" s="8" t="str">
        <f>IF(总支出!D4213="","",总支出!D4213)</f>
        <v/>
      </c>
      <c r="F4213" s="6" t="str">
        <f>IF(总支出!E4213="","",总支出!E4213)</f>
        <v/>
      </c>
      <c r="G4213" s="6" t="str">
        <f>IF(总支出!H4213="","",总支出!H4213)</f>
        <v/>
      </c>
      <c r="H4213" s="6" t="str">
        <f>IF(总支出!I4213="","自动",总支出!I4213)</f>
        <v>自动</v>
      </c>
      <c r="I4213" s="6" t="str">
        <f>IF(F4213="","",IFERROR(VLOOKUP(F4213,税费设置!$A$15:$B$27,2,FALSE),"含税不明"))</f>
        <v/>
      </c>
      <c r="J4213" s="6" t="str">
        <f t="shared" si="456"/>
        <v/>
      </c>
      <c r="K4213" s="6" t="str">
        <f>IF(AND(税费设置!$B$5="是",G4213="个人支出",J4213="应税"),"是","否")</f>
        <v>否</v>
      </c>
      <c r="L4213" s="8">
        <f t="shared" si="457"/>
        <v>0</v>
      </c>
      <c r="M4213" s="8">
        <f t="shared" si="458"/>
        <v>0</v>
      </c>
      <c r="N4213" s="8">
        <f t="shared" si="459"/>
        <v>0</v>
      </c>
      <c r="O4213" s="8">
        <f t="shared" si="460"/>
        <v>0</v>
      </c>
      <c r="P4213" s="8">
        <f>IF(K4213&lt;&gt;"是",0,IF(税费设置!$B$6="是",E4213/(1+税费设置!$B$10),E4213))</f>
        <v>0</v>
      </c>
      <c r="Q4213" s="8">
        <f>IF(K4213&lt;&gt;"是",0,P4213*税费设置!$B$8)</f>
        <v>0</v>
      </c>
      <c r="R4213" s="8">
        <f>IF(K4213&lt;&gt;"是",0,P4213*税费设置!$B$9)</f>
        <v>0</v>
      </c>
      <c r="S4213" s="8">
        <f t="shared" si="461"/>
        <v>0</v>
      </c>
    </row>
    <row r="4214" spans="1:19" ht="13.9">
      <c r="A4214" s="6" t="str">
        <f>IF(总支出!A4214="","",总支出!A4214)</f>
        <v/>
      </c>
      <c r="B4214" s="7" t="str">
        <f>IF(总支出!B4214="","",总支出!B4214)</f>
        <v/>
      </c>
      <c r="C4214" s="6" t="str">
        <f t="shared" si="455"/>
        <v/>
      </c>
      <c r="D4214" s="6" t="str">
        <f>IF(总支出!C4214="","",总支出!C4214)</f>
        <v/>
      </c>
      <c r="E4214" s="8" t="str">
        <f>IF(总支出!D4214="","",总支出!D4214)</f>
        <v/>
      </c>
      <c r="F4214" s="6" t="str">
        <f>IF(总支出!E4214="","",总支出!E4214)</f>
        <v/>
      </c>
      <c r="G4214" s="6" t="str">
        <f>IF(总支出!H4214="","",总支出!H4214)</f>
        <v/>
      </c>
      <c r="H4214" s="6" t="str">
        <f>IF(总支出!I4214="","自动",总支出!I4214)</f>
        <v>自动</v>
      </c>
      <c r="I4214" s="6" t="str">
        <f>IF(F4214="","",IFERROR(VLOOKUP(F4214,税费设置!$A$15:$B$27,2,FALSE),"含税不明"))</f>
        <v/>
      </c>
      <c r="J4214" s="6" t="str">
        <f t="shared" si="456"/>
        <v/>
      </c>
      <c r="K4214" s="6" t="str">
        <f>IF(AND(税费设置!$B$5="是",G4214="个人支出",J4214="应税"),"是","否")</f>
        <v>否</v>
      </c>
      <c r="L4214" s="8">
        <f t="shared" si="457"/>
        <v>0</v>
      </c>
      <c r="M4214" s="8">
        <f t="shared" si="458"/>
        <v>0</v>
      </c>
      <c r="N4214" s="8">
        <f t="shared" si="459"/>
        <v>0</v>
      </c>
      <c r="O4214" s="8">
        <f t="shared" si="460"/>
        <v>0</v>
      </c>
      <c r="P4214" s="8">
        <f>IF(K4214&lt;&gt;"是",0,IF(税费设置!$B$6="是",E4214/(1+税费设置!$B$10),E4214))</f>
        <v>0</v>
      </c>
      <c r="Q4214" s="8">
        <f>IF(K4214&lt;&gt;"是",0,P4214*税费设置!$B$8)</f>
        <v>0</v>
      </c>
      <c r="R4214" s="8">
        <f>IF(K4214&lt;&gt;"是",0,P4214*税费设置!$B$9)</f>
        <v>0</v>
      </c>
      <c r="S4214" s="8">
        <f t="shared" si="461"/>
        <v>0</v>
      </c>
    </row>
    <row r="4215" spans="1:19" ht="13.9">
      <c r="A4215" s="6" t="str">
        <f>IF(总支出!A4215="","",总支出!A4215)</f>
        <v/>
      </c>
      <c r="B4215" s="7" t="str">
        <f>IF(总支出!B4215="","",总支出!B4215)</f>
        <v/>
      </c>
      <c r="C4215" s="6" t="str">
        <f t="shared" si="455"/>
        <v/>
      </c>
      <c r="D4215" s="6" t="str">
        <f>IF(总支出!C4215="","",总支出!C4215)</f>
        <v/>
      </c>
      <c r="E4215" s="8" t="str">
        <f>IF(总支出!D4215="","",总支出!D4215)</f>
        <v/>
      </c>
      <c r="F4215" s="6" t="str">
        <f>IF(总支出!E4215="","",总支出!E4215)</f>
        <v/>
      </c>
      <c r="G4215" s="6" t="str">
        <f>IF(总支出!H4215="","",总支出!H4215)</f>
        <v/>
      </c>
      <c r="H4215" s="6" t="str">
        <f>IF(总支出!I4215="","自动",总支出!I4215)</f>
        <v>自动</v>
      </c>
      <c r="I4215" s="6" t="str">
        <f>IF(F4215="","",IFERROR(VLOOKUP(F4215,税费设置!$A$15:$B$27,2,FALSE),"含税不明"))</f>
        <v/>
      </c>
      <c r="J4215" s="6" t="str">
        <f t="shared" si="456"/>
        <v/>
      </c>
      <c r="K4215" s="6" t="str">
        <f>IF(AND(税费设置!$B$5="是",G4215="个人支出",J4215="应税"),"是","否")</f>
        <v>否</v>
      </c>
      <c r="L4215" s="8">
        <f t="shared" si="457"/>
        <v>0</v>
      </c>
      <c r="M4215" s="8">
        <f t="shared" si="458"/>
        <v>0</v>
      </c>
      <c r="N4215" s="8">
        <f t="shared" si="459"/>
        <v>0</v>
      </c>
      <c r="O4215" s="8">
        <f t="shared" si="460"/>
        <v>0</v>
      </c>
      <c r="P4215" s="8">
        <f>IF(K4215&lt;&gt;"是",0,IF(税费设置!$B$6="是",E4215/(1+税费设置!$B$10),E4215))</f>
        <v>0</v>
      </c>
      <c r="Q4215" s="8">
        <f>IF(K4215&lt;&gt;"是",0,P4215*税费设置!$B$8)</f>
        <v>0</v>
      </c>
      <c r="R4215" s="8">
        <f>IF(K4215&lt;&gt;"是",0,P4215*税费设置!$B$9)</f>
        <v>0</v>
      </c>
      <c r="S4215" s="8">
        <f t="shared" si="461"/>
        <v>0</v>
      </c>
    </row>
    <row r="4216" spans="1:19" ht="13.9">
      <c r="A4216" s="6" t="str">
        <f>IF(总支出!A4216="","",总支出!A4216)</f>
        <v/>
      </c>
      <c r="B4216" s="7" t="str">
        <f>IF(总支出!B4216="","",总支出!B4216)</f>
        <v/>
      </c>
      <c r="C4216" s="6" t="str">
        <f t="shared" si="455"/>
        <v/>
      </c>
      <c r="D4216" s="6" t="str">
        <f>IF(总支出!C4216="","",总支出!C4216)</f>
        <v/>
      </c>
      <c r="E4216" s="8" t="str">
        <f>IF(总支出!D4216="","",总支出!D4216)</f>
        <v/>
      </c>
      <c r="F4216" s="6" t="str">
        <f>IF(总支出!E4216="","",总支出!E4216)</f>
        <v/>
      </c>
      <c r="G4216" s="6" t="str">
        <f>IF(总支出!H4216="","",总支出!H4216)</f>
        <v/>
      </c>
      <c r="H4216" s="6" t="str">
        <f>IF(总支出!I4216="","自动",总支出!I4216)</f>
        <v>自动</v>
      </c>
      <c r="I4216" s="6" t="str">
        <f>IF(F4216="","",IFERROR(VLOOKUP(F4216,税费设置!$A$15:$B$27,2,FALSE),"含税不明"))</f>
        <v/>
      </c>
      <c r="J4216" s="6" t="str">
        <f t="shared" si="456"/>
        <v/>
      </c>
      <c r="K4216" s="6" t="str">
        <f>IF(AND(税费设置!$B$5="是",G4216="个人支出",J4216="应税"),"是","否")</f>
        <v>否</v>
      </c>
      <c r="L4216" s="8">
        <f t="shared" si="457"/>
        <v>0</v>
      </c>
      <c r="M4216" s="8">
        <f t="shared" si="458"/>
        <v>0</v>
      </c>
      <c r="N4216" s="8">
        <f t="shared" si="459"/>
        <v>0</v>
      </c>
      <c r="O4216" s="8">
        <f t="shared" si="460"/>
        <v>0</v>
      </c>
      <c r="P4216" s="8">
        <f>IF(K4216&lt;&gt;"是",0,IF(税费设置!$B$6="是",E4216/(1+税费设置!$B$10),E4216))</f>
        <v>0</v>
      </c>
      <c r="Q4216" s="8">
        <f>IF(K4216&lt;&gt;"是",0,P4216*税费设置!$B$8)</f>
        <v>0</v>
      </c>
      <c r="R4216" s="8">
        <f>IF(K4216&lt;&gt;"是",0,P4216*税费设置!$B$9)</f>
        <v>0</v>
      </c>
      <c r="S4216" s="8">
        <f t="shared" si="461"/>
        <v>0</v>
      </c>
    </row>
    <row r="4217" spans="1:19" ht="13.9">
      <c r="A4217" s="6" t="str">
        <f>IF(总支出!A4217="","",总支出!A4217)</f>
        <v/>
      </c>
      <c r="B4217" s="7" t="str">
        <f>IF(总支出!B4217="","",总支出!B4217)</f>
        <v/>
      </c>
      <c r="C4217" s="6" t="str">
        <f t="shared" si="455"/>
        <v/>
      </c>
      <c r="D4217" s="6" t="str">
        <f>IF(总支出!C4217="","",总支出!C4217)</f>
        <v/>
      </c>
      <c r="E4217" s="8" t="str">
        <f>IF(总支出!D4217="","",总支出!D4217)</f>
        <v/>
      </c>
      <c r="F4217" s="6" t="str">
        <f>IF(总支出!E4217="","",总支出!E4217)</f>
        <v/>
      </c>
      <c r="G4217" s="6" t="str">
        <f>IF(总支出!H4217="","",总支出!H4217)</f>
        <v/>
      </c>
      <c r="H4217" s="6" t="str">
        <f>IF(总支出!I4217="","自动",总支出!I4217)</f>
        <v>自动</v>
      </c>
      <c r="I4217" s="6" t="str">
        <f>IF(F4217="","",IFERROR(VLOOKUP(F4217,税费设置!$A$15:$B$27,2,FALSE),"含税不明"))</f>
        <v/>
      </c>
      <c r="J4217" s="6" t="str">
        <f t="shared" si="456"/>
        <v/>
      </c>
      <c r="K4217" s="6" t="str">
        <f>IF(AND(税费设置!$B$5="是",G4217="个人支出",J4217="应税"),"是","否")</f>
        <v>否</v>
      </c>
      <c r="L4217" s="8">
        <f t="shared" si="457"/>
        <v>0</v>
      </c>
      <c r="M4217" s="8">
        <f t="shared" si="458"/>
        <v>0</v>
      </c>
      <c r="N4217" s="8">
        <f t="shared" si="459"/>
        <v>0</v>
      </c>
      <c r="O4217" s="8">
        <f t="shared" si="460"/>
        <v>0</v>
      </c>
      <c r="P4217" s="8">
        <f>IF(K4217&lt;&gt;"是",0,IF(税费设置!$B$6="是",E4217/(1+税费设置!$B$10),E4217))</f>
        <v>0</v>
      </c>
      <c r="Q4217" s="8">
        <f>IF(K4217&lt;&gt;"是",0,P4217*税费设置!$B$8)</f>
        <v>0</v>
      </c>
      <c r="R4217" s="8">
        <f>IF(K4217&lt;&gt;"是",0,P4217*税费设置!$B$9)</f>
        <v>0</v>
      </c>
      <c r="S4217" s="8">
        <f t="shared" si="461"/>
        <v>0</v>
      </c>
    </row>
    <row r="4218" spans="1:19" ht="13.9">
      <c r="A4218" s="6" t="str">
        <f>IF(总支出!A4218="","",总支出!A4218)</f>
        <v/>
      </c>
      <c r="B4218" s="7" t="str">
        <f>IF(总支出!B4218="","",总支出!B4218)</f>
        <v/>
      </c>
      <c r="C4218" s="6" t="str">
        <f t="shared" si="455"/>
        <v/>
      </c>
      <c r="D4218" s="6" t="str">
        <f>IF(总支出!C4218="","",总支出!C4218)</f>
        <v/>
      </c>
      <c r="E4218" s="8" t="str">
        <f>IF(总支出!D4218="","",总支出!D4218)</f>
        <v/>
      </c>
      <c r="F4218" s="6" t="str">
        <f>IF(总支出!E4218="","",总支出!E4218)</f>
        <v/>
      </c>
      <c r="G4218" s="6" t="str">
        <f>IF(总支出!H4218="","",总支出!H4218)</f>
        <v/>
      </c>
      <c r="H4218" s="6" t="str">
        <f>IF(总支出!I4218="","自动",总支出!I4218)</f>
        <v>自动</v>
      </c>
      <c r="I4218" s="6" t="str">
        <f>IF(F4218="","",IFERROR(VLOOKUP(F4218,税费设置!$A$15:$B$27,2,FALSE),"含税不明"))</f>
        <v/>
      </c>
      <c r="J4218" s="6" t="str">
        <f t="shared" si="456"/>
        <v/>
      </c>
      <c r="K4218" s="6" t="str">
        <f>IF(AND(税费设置!$B$5="是",G4218="个人支出",J4218="应税"),"是","否")</f>
        <v>否</v>
      </c>
      <c r="L4218" s="8">
        <f t="shared" si="457"/>
        <v>0</v>
      </c>
      <c r="M4218" s="8">
        <f t="shared" si="458"/>
        <v>0</v>
      </c>
      <c r="N4218" s="8">
        <f t="shared" si="459"/>
        <v>0</v>
      </c>
      <c r="O4218" s="8">
        <f t="shared" si="460"/>
        <v>0</v>
      </c>
      <c r="P4218" s="8">
        <f>IF(K4218&lt;&gt;"是",0,IF(税费设置!$B$6="是",E4218/(1+税费设置!$B$10),E4218))</f>
        <v>0</v>
      </c>
      <c r="Q4218" s="8">
        <f>IF(K4218&lt;&gt;"是",0,P4218*税费设置!$B$8)</f>
        <v>0</v>
      </c>
      <c r="R4218" s="8">
        <f>IF(K4218&lt;&gt;"是",0,P4218*税费设置!$B$9)</f>
        <v>0</v>
      </c>
      <c r="S4218" s="8">
        <f t="shared" si="461"/>
        <v>0</v>
      </c>
    </row>
    <row r="4219" spans="1:19" ht="13.9">
      <c r="A4219" s="6" t="str">
        <f>IF(总支出!A4219="","",总支出!A4219)</f>
        <v/>
      </c>
      <c r="B4219" s="7" t="str">
        <f>IF(总支出!B4219="","",总支出!B4219)</f>
        <v/>
      </c>
      <c r="C4219" s="6" t="str">
        <f t="shared" si="455"/>
        <v/>
      </c>
      <c r="D4219" s="6" t="str">
        <f>IF(总支出!C4219="","",总支出!C4219)</f>
        <v/>
      </c>
      <c r="E4219" s="8" t="str">
        <f>IF(总支出!D4219="","",总支出!D4219)</f>
        <v/>
      </c>
      <c r="F4219" s="6" t="str">
        <f>IF(总支出!E4219="","",总支出!E4219)</f>
        <v/>
      </c>
      <c r="G4219" s="6" t="str">
        <f>IF(总支出!H4219="","",总支出!H4219)</f>
        <v/>
      </c>
      <c r="H4219" s="6" t="str">
        <f>IF(总支出!I4219="","自动",总支出!I4219)</f>
        <v>自动</v>
      </c>
      <c r="I4219" s="6" t="str">
        <f>IF(F4219="","",IFERROR(VLOOKUP(F4219,税费设置!$A$15:$B$27,2,FALSE),"含税不明"))</f>
        <v/>
      </c>
      <c r="J4219" s="6" t="str">
        <f t="shared" si="456"/>
        <v/>
      </c>
      <c r="K4219" s="6" t="str">
        <f>IF(AND(税费设置!$B$5="是",G4219="个人支出",J4219="应税"),"是","否")</f>
        <v>否</v>
      </c>
      <c r="L4219" s="8">
        <f t="shared" si="457"/>
        <v>0</v>
      </c>
      <c r="M4219" s="8">
        <f t="shared" si="458"/>
        <v>0</v>
      </c>
      <c r="N4219" s="8">
        <f t="shared" si="459"/>
        <v>0</v>
      </c>
      <c r="O4219" s="8">
        <f t="shared" si="460"/>
        <v>0</v>
      </c>
      <c r="P4219" s="8">
        <f>IF(K4219&lt;&gt;"是",0,IF(税费设置!$B$6="是",E4219/(1+税费设置!$B$10),E4219))</f>
        <v>0</v>
      </c>
      <c r="Q4219" s="8">
        <f>IF(K4219&lt;&gt;"是",0,P4219*税费设置!$B$8)</f>
        <v>0</v>
      </c>
      <c r="R4219" s="8">
        <f>IF(K4219&lt;&gt;"是",0,P4219*税费设置!$B$9)</f>
        <v>0</v>
      </c>
      <c r="S4219" s="8">
        <f t="shared" si="461"/>
        <v>0</v>
      </c>
    </row>
    <row r="4220" spans="1:19" ht="13.9">
      <c r="A4220" s="6" t="str">
        <f>IF(总支出!A4220="","",总支出!A4220)</f>
        <v/>
      </c>
      <c r="B4220" s="7" t="str">
        <f>IF(总支出!B4220="","",总支出!B4220)</f>
        <v/>
      </c>
      <c r="C4220" s="6" t="str">
        <f t="shared" si="455"/>
        <v/>
      </c>
      <c r="D4220" s="6" t="str">
        <f>IF(总支出!C4220="","",总支出!C4220)</f>
        <v/>
      </c>
      <c r="E4220" s="8" t="str">
        <f>IF(总支出!D4220="","",总支出!D4220)</f>
        <v/>
      </c>
      <c r="F4220" s="6" t="str">
        <f>IF(总支出!E4220="","",总支出!E4220)</f>
        <v/>
      </c>
      <c r="G4220" s="6" t="str">
        <f>IF(总支出!H4220="","",总支出!H4220)</f>
        <v/>
      </c>
      <c r="H4220" s="6" t="str">
        <f>IF(总支出!I4220="","自动",总支出!I4220)</f>
        <v>自动</v>
      </c>
      <c r="I4220" s="6" t="str">
        <f>IF(F4220="","",IFERROR(VLOOKUP(F4220,税费设置!$A$15:$B$27,2,FALSE),"含税不明"))</f>
        <v/>
      </c>
      <c r="J4220" s="6" t="str">
        <f t="shared" si="456"/>
        <v/>
      </c>
      <c r="K4220" s="6" t="str">
        <f>IF(AND(税费设置!$B$5="是",G4220="个人支出",J4220="应税"),"是","否")</f>
        <v>否</v>
      </c>
      <c r="L4220" s="8">
        <f t="shared" si="457"/>
        <v>0</v>
      </c>
      <c r="M4220" s="8">
        <f t="shared" si="458"/>
        <v>0</v>
      </c>
      <c r="N4220" s="8">
        <f t="shared" si="459"/>
        <v>0</v>
      </c>
      <c r="O4220" s="8">
        <f t="shared" si="460"/>
        <v>0</v>
      </c>
      <c r="P4220" s="8">
        <f>IF(K4220&lt;&gt;"是",0,IF(税费设置!$B$6="是",E4220/(1+税费设置!$B$10),E4220))</f>
        <v>0</v>
      </c>
      <c r="Q4220" s="8">
        <f>IF(K4220&lt;&gt;"是",0,P4220*税费设置!$B$8)</f>
        <v>0</v>
      </c>
      <c r="R4220" s="8">
        <f>IF(K4220&lt;&gt;"是",0,P4220*税费设置!$B$9)</f>
        <v>0</v>
      </c>
      <c r="S4220" s="8">
        <f t="shared" si="461"/>
        <v>0</v>
      </c>
    </row>
    <row r="4221" spans="1:19" ht="13.9">
      <c r="A4221" s="6" t="str">
        <f>IF(总支出!A4221="","",总支出!A4221)</f>
        <v/>
      </c>
      <c r="B4221" s="7" t="str">
        <f>IF(总支出!B4221="","",总支出!B4221)</f>
        <v/>
      </c>
      <c r="C4221" s="6" t="str">
        <f t="shared" si="455"/>
        <v/>
      </c>
      <c r="D4221" s="6" t="str">
        <f>IF(总支出!C4221="","",总支出!C4221)</f>
        <v/>
      </c>
      <c r="E4221" s="8" t="str">
        <f>IF(总支出!D4221="","",总支出!D4221)</f>
        <v/>
      </c>
      <c r="F4221" s="6" t="str">
        <f>IF(总支出!E4221="","",总支出!E4221)</f>
        <v/>
      </c>
      <c r="G4221" s="6" t="str">
        <f>IF(总支出!H4221="","",总支出!H4221)</f>
        <v/>
      </c>
      <c r="H4221" s="6" t="str">
        <f>IF(总支出!I4221="","自动",总支出!I4221)</f>
        <v>自动</v>
      </c>
      <c r="I4221" s="6" t="str">
        <f>IF(F4221="","",IFERROR(VLOOKUP(F4221,税费设置!$A$15:$B$27,2,FALSE),"含税不明"))</f>
        <v/>
      </c>
      <c r="J4221" s="6" t="str">
        <f t="shared" si="456"/>
        <v/>
      </c>
      <c r="K4221" s="6" t="str">
        <f>IF(AND(税费设置!$B$5="是",G4221="个人支出",J4221="应税"),"是","否")</f>
        <v>否</v>
      </c>
      <c r="L4221" s="8">
        <f t="shared" si="457"/>
        <v>0</v>
      </c>
      <c r="M4221" s="8">
        <f t="shared" si="458"/>
        <v>0</v>
      </c>
      <c r="N4221" s="8">
        <f t="shared" si="459"/>
        <v>0</v>
      </c>
      <c r="O4221" s="8">
        <f t="shared" si="460"/>
        <v>0</v>
      </c>
      <c r="P4221" s="8">
        <f>IF(K4221&lt;&gt;"是",0,IF(税费设置!$B$6="是",E4221/(1+税费设置!$B$10),E4221))</f>
        <v>0</v>
      </c>
      <c r="Q4221" s="8">
        <f>IF(K4221&lt;&gt;"是",0,P4221*税费设置!$B$8)</f>
        <v>0</v>
      </c>
      <c r="R4221" s="8">
        <f>IF(K4221&lt;&gt;"是",0,P4221*税费设置!$B$9)</f>
        <v>0</v>
      </c>
      <c r="S4221" s="8">
        <f t="shared" si="461"/>
        <v>0</v>
      </c>
    </row>
    <row r="4222" spans="1:19" ht="13.9">
      <c r="A4222" s="6" t="str">
        <f>IF(总支出!A4222="","",总支出!A4222)</f>
        <v/>
      </c>
      <c r="B4222" s="7" t="str">
        <f>IF(总支出!B4222="","",总支出!B4222)</f>
        <v/>
      </c>
      <c r="C4222" s="6" t="str">
        <f t="shared" si="455"/>
        <v/>
      </c>
      <c r="D4222" s="6" t="str">
        <f>IF(总支出!C4222="","",总支出!C4222)</f>
        <v/>
      </c>
      <c r="E4222" s="8" t="str">
        <f>IF(总支出!D4222="","",总支出!D4222)</f>
        <v/>
      </c>
      <c r="F4222" s="6" t="str">
        <f>IF(总支出!E4222="","",总支出!E4222)</f>
        <v/>
      </c>
      <c r="G4222" s="6" t="str">
        <f>IF(总支出!H4222="","",总支出!H4222)</f>
        <v/>
      </c>
      <c r="H4222" s="6" t="str">
        <f>IF(总支出!I4222="","自动",总支出!I4222)</f>
        <v>自动</v>
      </c>
      <c r="I4222" s="6" t="str">
        <f>IF(F4222="","",IFERROR(VLOOKUP(F4222,税费设置!$A$15:$B$27,2,FALSE),"含税不明"))</f>
        <v/>
      </c>
      <c r="J4222" s="6" t="str">
        <f t="shared" si="456"/>
        <v/>
      </c>
      <c r="K4222" s="6" t="str">
        <f>IF(AND(税费设置!$B$5="是",G4222="个人支出",J4222="应税"),"是","否")</f>
        <v>否</v>
      </c>
      <c r="L4222" s="8">
        <f t="shared" si="457"/>
        <v>0</v>
      </c>
      <c r="M4222" s="8">
        <f t="shared" si="458"/>
        <v>0</v>
      </c>
      <c r="N4222" s="8">
        <f t="shared" si="459"/>
        <v>0</v>
      </c>
      <c r="O4222" s="8">
        <f t="shared" si="460"/>
        <v>0</v>
      </c>
      <c r="P4222" s="8">
        <f>IF(K4222&lt;&gt;"是",0,IF(税费设置!$B$6="是",E4222/(1+税费设置!$B$10),E4222))</f>
        <v>0</v>
      </c>
      <c r="Q4222" s="8">
        <f>IF(K4222&lt;&gt;"是",0,P4222*税费设置!$B$8)</f>
        <v>0</v>
      </c>
      <c r="R4222" s="8">
        <f>IF(K4222&lt;&gt;"是",0,P4222*税费设置!$B$9)</f>
        <v>0</v>
      </c>
      <c r="S4222" s="8">
        <f t="shared" si="461"/>
        <v>0</v>
      </c>
    </row>
    <row r="4223" spans="1:19" ht="13.9">
      <c r="A4223" s="6" t="str">
        <f>IF(总支出!A4223="","",总支出!A4223)</f>
        <v/>
      </c>
      <c r="B4223" s="7" t="str">
        <f>IF(总支出!B4223="","",总支出!B4223)</f>
        <v/>
      </c>
      <c r="C4223" s="6" t="str">
        <f t="shared" si="455"/>
        <v/>
      </c>
      <c r="D4223" s="6" t="str">
        <f>IF(总支出!C4223="","",总支出!C4223)</f>
        <v/>
      </c>
      <c r="E4223" s="8" t="str">
        <f>IF(总支出!D4223="","",总支出!D4223)</f>
        <v/>
      </c>
      <c r="F4223" s="6" t="str">
        <f>IF(总支出!E4223="","",总支出!E4223)</f>
        <v/>
      </c>
      <c r="G4223" s="6" t="str">
        <f>IF(总支出!H4223="","",总支出!H4223)</f>
        <v/>
      </c>
      <c r="H4223" s="6" t="str">
        <f>IF(总支出!I4223="","自动",总支出!I4223)</f>
        <v>自动</v>
      </c>
      <c r="I4223" s="6" t="str">
        <f>IF(F4223="","",IFERROR(VLOOKUP(F4223,税费设置!$A$15:$B$27,2,FALSE),"含税不明"))</f>
        <v/>
      </c>
      <c r="J4223" s="6" t="str">
        <f t="shared" si="456"/>
        <v/>
      </c>
      <c r="K4223" s="6" t="str">
        <f>IF(AND(税费设置!$B$5="是",G4223="个人支出",J4223="应税"),"是","否")</f>
        <v>否</v>
      </c>
      <c r="L4223" s="8">
        <f t="shared" si="457"/>
        <v>0</v>
      </c>
      <c r="M4223" s="8">
        <f t="shared" si="458"/>
        <v>0</v>
      </c>
      <c r="N4223" s="8">
        <f t="shared" si="459"/>
        <v>0</v>
      </c>
      <c r="O4223" s="8">
        <f t="shared" si="460"/>
        <v>0</v>
      </c>
      <c r="P4223" s="8">
        <f>IF(K4223&lt;&gt;"是",0,IF(税费设置!$B$6="是",E4223/(1+税费设置!$B$10),E4223))</f>
        <v>0</v>
      </c>
      <c r="Q4223" s="8">
        <f>IF(K4223&lt;&gt;"是",0,P4223*税费设置!$B$8)</f>
        <v>0</v>
      </c>
      <c r="R4223" s="8">
        <f>IF(K4223&lt;&gt;"是",0,P4223*税费设置!$B$9)</f>
        <v>0</v>
      </c>
      <c r="S4223" s="8">
        <f t="shared" si="461"/>
        <v>0</v>
      </c>
    </row>
    <row r="4224" spans="1:19" ht="13.9">
      <c r="A4224" s="6" t="str">
        <f>IF(总支出!A4224="","",总支出!A4224)</f>
        <v/>
      </c>
      <c r="B4224" s="7" t="str">
        <f>IF(总支出!B4224="","",总支出!B4224)</f>
        <v/>
      </c>
      <c r="C4224" s="6" t="str">
        <f t="shared" si="455"/>
        <v/>
      </c>
      <c r="D4224" s="6" t="str">
        <f>IF(总支出!C4224="","",总支出!C4224)</f>
        <v/>
      </c>
      <c r="E4224" s="8" t="str">
        <f>IF(总支出!D4224="","",总支出!D4224)</f>
        <v/>
      </c>
      <c r="F4224" s="6" t="str">
        <f>IF(总支出!E4224="","",总支出!E4224)</f>
        <v/>
      </c>
      <c r="G4224" s="6" t="str">
        <f>IF(总支出!H4224="","",总支出!H4224)</f>
        <v/>
      </c>
      <c r="H4224" s="6" t="str">
        <f>IF(总支出!I4224="","自动",总支出!I4224)</f>
        <v>自动</v>
      </c>
      <c r="I4224" s="6" t="str">
        <f>IF(F4224="","",IFERROR(VLOOKUP(F4224,税费设置!$A$15:$B$27,2,FALSE),"含税不明"))</f>
        <v/>
      </c>
      <c r="J4224" s="6" t="str">
        <f t="shared" si="456"/>
        <v/>
      </c>
      <c r="K4224" s="6" t="str">
        <f>IF(AND(税费设置!$B$5="是",G4224="个人支出",J4224="应税"),"是","否")</f>
        <v>否</v>
      </c>
      <c r="L4224" s="8">
        <f t="shared" si="457"/>
        <v>0</v>
      </c>
      <c r="M4224" s="8">
        <f t="shared" si="458"/>
        <v>0</v>
      </c>
      <c r="N4224" s="8">
        <f t="shared" si="459"/>
        <v>0</v>
      </c>
      <c r="O4224" s="8">
        <f t="shared" si="460"/>
        <v>0</v>
      </c>
      <c r="P4224" s="8">
        <f>IF(K4224&lt;&gt;"是",0,IF(税费设置!$B$6="是",E4224/(1+税费设置!$B$10),E4224))</f>
        <v>0</v>
      </c>
      <c r="Q4224" s="8">
        <f>IF(K4224&lt;&gt;"是",0,P4224*税费设置!$B$8)</f>
        <v>0</v>
      </c>
      <c r="R4224" s="8">
        <f>IF(K4224&lt;&gt;"是",0,P4224*税费设置!$B$9)</f>
        <v>0</v>
      </c>
      <c r="S4224" s="8">
        <f t="shared" si="461"/>
        <v>0</v>
      </c>
    </row>
    <row r="4225" spans="1:19" ht="13.9">
      <c r="A4225" s="6" t="str">
        <f>IF(总支出!A4225="","",总支出!A4225)</f>
        <v/>
      </c>
      <c r="B4225" s="7" t="str">
        <f>IF(总支出!B4225="","",总支出!B4225)</f>
        <v/>
      </c>
      <c r="C4225" s="6" t="str">
        <f t="shared" si="455"/>
        <v/>
      </c>
      <c r="D4225" s="6" t="str">
        <f>IF(总支出!C4225="","",总支出!C4225)</f>
        <v/>
      </c>
      <c r="E4225" s="8" t="str">
        <f>IF(总支出!D4225="","",总支出!D4225)</f>
        <v/>
      </c>
      <c r="F4225" s="6" t="str">
        <f>IF(总支出!E4225="","",总支出!E4225)</f>
        <v/>
      </c>
      <c r="G4225" s="6" t="str">
        <f>IF(总支出!H4225="","",总支出!H4225)</f>
        <v/>
      </c>
      <c r="H4225" s="6" t="str">
        <f>IF(总支出!I4225="","自动",总支出!I4225)</f>
        <v>自动</v>
      </c>
      <c r="I4225" s="6" t="str">
        <f>IF(F4225="","",IFERROR(VLOOKUP(F4225,税费设置!$A$15:$B$27,2,FALSE),"含税不明"))</f>
        <v/>
      </c>
      <c r="J4225" s="6" t="str">
        <f t="shared" si="456"/>
        <v/>
      </c>
      <c r="K4225" s="6" t="str">
        <f>IF(AND(税费设置!$B$5="是",G4225="个人支出",J4225="应税"),"是","否")</f>
        <v>否</v>
      </c>
      <c r="L4225" s="8">
        <f t="shared" si="457"/>
        <v>0</v>
      </c>
      <c r="M4225" s="8">
        <f t="shared" si="458"/>
        <v>0</v>
      </c>
      <c r="N4225" s="8">
        <f t="shared" si="459"/>
        <v>0</v>
      </c>
      <c r="O4225" s="8">
        <f t="shared" si="460"/>
        <v>0</v>
      </c>
      <c r="P4225" s="8">
        <f>IF(K4225&lt;&gt;"是",0,IF(税费设置!$B$6="是",E4225/(1+税费设置!$B$10),E4225))</f>
        <v>0</v>
      </c>
      <c r="Q4225" s="8">
        <f>IF(K4225&lt;&gt;"是",0,P4225*税费设置!$B$8)</f>
        <v>0</v>
      </c>
      <c r="R4225" s="8">
        <f>IF(K4225&lt;&gt;"是",0,P4225*税费设置!$B$9)</f>
        <v>0</v>
      </c>
      <c r="S4225" s="8">
        <f t="shared" si="461"/>
        <v>0</v>
      </c>
    </row>
    <row r="4226" spans="1:19" ht="13.9">
      <c r="A4226" s="6" t="str">
        <f>IF(总支出!A4226="","",总支出!A4226)</f>
        <v/>
      </c>
      <c r="B4226" s="7" t="str">
        <f>IF(总支出!B4226="","",总支出!B4226)</f>
        <v/>
      </c>
      <c r="C4226" s="6" t="str">
        <f t="shared" si="455"/>
        <v/>
      </c>
      <c r="D4226" s="6" t="str">
        <f>IF(总支出!C4226="","",总支出!C4226)</f>
        <v/>
      </c>
      <c r="E4226" s="8" t="str">
        <f>IF(总支出!D4226="","",总支出!D4226)</f>
        <v/>
      </c>
      <c r="F4226" s="6" t="str">
        <f>IF(总支出!E4226="","",总支出!E4226)</f>
        <v/>
      </c>
      <c r="G4226" s="6" t="str">
        <f>IF(总支出!H4226="","",总支出!H4226)</f>
        <v/>
      </c>
      <c r="H4226" s="6" t="str">
        <f>IF(总支出!I4226="","自动",总支出!I4226)</f>
        <v>自动</v>
      </c>
      <c r="I4226" s="6" t="str">
        <f>IF(F4226="","",IFERROR(VLOOKUP(F4226,税费设置!$A$15:$B$27,2,FALSE),"含税不明"))</f>
        <v/>
      </c>
      <c r="J4226" s="6" t="str">
        <f t="shared" si="456"/>
        <v/>
      </c>
      <c r="K4226" s="6" t="str">
        <f>IF(AND(税费设置!$B$5="是",G4226="个人支出",J4226="应税"),"是","否")</f>
        <v>否</v>
      </c>
      <c r="L4226" s="8">
        <f t="shared" si="457"/>
        <v>0</v>
      </c>
      <c r="M4226" s="8">
        <f t="shared" si="458"/>
        <v>0</v>
      </c>
      <c r="N4226" s="8">
        <f t="shared" si="459"/>
        <v>0</v>
      </c>
      <c r="O4226" s="8">
        <f t="shared" si="460"/>
        <v>0</v>
      </c>
      <c r="P4226" s="8">
        <f>IF(K4226&lt;&gt;"是",0,IF(税费设置!$B$6="是",E4226/(1+税费设置!$B$10),E4226))</f>
        <v>0</v>
      </c>
      <c r="Q4226" s="8">
        <f>IF(K4226&lt;&gt;"是",0,P4226*税费设置!$B$8)</f>
        <v>0</v>
      </c>
      <c r="R4226" s="8">
        <f>IF(K4226&lt;&gt;"是",0,P4226*税费设置!$B$9)</f>
        <v>0</v>
      </c>
      <c r="S4226" s="8">
        <f t="shared" si="461"/>
        <v>0</v>
      </c>
    </row>
    <row r="4227" spans="1:19" ht="13.9">
      <c r="A4227" s="6" t="str">
        <f>IF(总支出!A4227="","",总支出!A4227)</f>
        <v/>
      </c>
      <c r="B4227" s="7" t="str">
        <f>IF(总支出!B4227="","",总支出!B4227)</f>
        <v/>
      </c>
      <c r="C4227" s="6" t="str">
        <f t="shared" si="455"/>
        <v/>
      </c>
      <c r="D4227" s="6" t="str">
        <f>IF(总支出!C4227="","",总支出!C4227)</f>
        <v/>
      </c>
      <c r="E4227" s="8" t="str">
        <f>IF(总支出!D4227="","",总支出!D4227)</f>
        <v/>
      </c>
      <c r="F4227" s="6" t="str">
        <f>IF(总支出!E4227="","",总支出!E4227)</f>
        <v/>
      </c>
      <c r="G4227" s="6" t="str">
        <f>IF(总支出!H4227="","",总支出!H4227)</f>
        <v/>
      </c>
      <c r="H4227" s="6" t="str">
        <f>IF(总支出!I4227="","自动",总支出!I4227)</f>
        <v>自动</v>
      </c>
      <c r="I4227" s="6" t="str">
        <f>IF(F4227="","",IFERROR(VLOOKUP(F4227,税费设置!$A$15:$B$27,2,FALSE),"含税不明"))</f>
        <v/>
      </c>
      <c r="J4227" s="6" t="str">
        <f t="shared" si="456"/>
        <v/>
      </c>
      <c r="K4227" s="6" t="str">
        <f>IF(AND(税费设置!$B$5="是",G4227="个人支出",J4227="应税"),"是","否")</f>
        <v>否</v>
      </c>
      <c r="L4227" s="8">
        <f t="shared" si="457"/>
        <v>0</v>
      </c>
      <c r="M4227" s="8">
        <f t="shared" si="458"/>
        <v>0</v>
      </c>
      <c r="N4227" s="8">
        <f t="shared" si="459"/>
        <v>0</v>
      </c>
      <c r="O4227" s="8">
        <f t="shared" si="460"/>
        <v>0</v>
      </c>
      <c r="P4227" s="8">
        <f>IF(K4227&lt;&gt;"是",0,IF(税费设置!$B$6="是",E4227/(1+税费设置!$B$10),E4227))</f>
        <v>0</v>
      </c>
      <c r="Q4227" s="8">
        <f>IF(K4227&lt;&gt;"是",0,P4227*税费设置!$B$8)</f>
        <v>0</v>
      </c>
      <c r="R4227" s="8">
        <f>IF(K4227&lt;&gt;"是",0,P4227*税费设置!$B$9)</f>
        <v>0</v>
      </c>
      <c r="S4227" s="8">
        <f t="shared" si="461"/>
        <v>0</v>
      </c>
    </row>
    <row r="4228" spans="1:19" ht="13.9">
      <c r="A4228" s="6" t="str">
        <f>IF(总支出!A4228="","",总支出!A4228)</f>
        <v/>
      </c>
      <c r="B4228" s="7" t="str">
        <f>IF(总支出!B4228="","",总支出!B4228)</f>
        <v/>
      </c>
      <c r="C4228" s="6" t="str">
        <f t="shared" ref="C4228:C4291" si="462">IF(B4228="","",TEXT(B4228,"yyyy-mm"))</f>
        <v/>
      </c>
      <c r="D4228" s="6" t="str">
        <f>IF(总支出!C4228="","",总支出!C4228)</f>
        <v/>
      </c>
      <c r="E4228" s="8" t="str">
        <f>IF(总支出!D4228="","",总支出!D4228)</f>
        <v/>
      </c>
      <c r="F4228" s="6" t="str">
        <f>IF(总支出!E4228="","",总支出!E4228)</f>
        <v/>
      </c>
      <c r="G4228" s="6" t="str">
        <f>IF(总支出!H4228="","",总支出!H4228)</f>
        <v/>
      </c>
      <c r="H4228" s="6" t="str">
        <f>IF(总支出!I4228="","自动",总支出!I4228)</f>
        <v>自动</v>
      </c>
      <c r="I4228" s="6" t="str">
        <f>IF(F4228="","",IFERROR(VLOOKUP(F4228,税费设置!$A$15:$B$27,2,FALSE),"含税不明"))</f>
        <v/>
      </c>
      <c r="J4228" s="6" t="str">
        <f t="shared" ref="J4228:J4291" si="463">IF(D4228="","",IF(H4228="自动",I4228,H4228))</f>
        <v/>
      </c>
      <c r="K4228" s="6" t="str">
        <f>IF(AND(税费设置!$B$5="是",G4228="个人支出",J4228="应税"),"是","否")</f>
        <v>否</v>
      </c>
      <c r="L4228" s="8">
        <f t="shared" ref="L4228:L4291" si="464">IF(K4228="是",E4228,0)</f>
        <v>0</v>
      </c>
      <c r="M4228" s="8">
        <f t="shared" ref="M4228:M4291" si="465">IF(AND(G4228="个人支出",J4228="零税率"),E4228,0)</f>
        <v>0</v>
      </c>
      <c r="N4228" s="8">
        <f t="shared" ref="N4228:N4291" si="466">IF(AND(G4228="个人支出",J4228="免税"),E4228,0)</f>
        <v>0</v>
      </c>
      <c r="O4228" s="8">
        <f t="shared" ref="O4228:O4291" si="467">IF(AND(G4228="个人支出",OR(J4228="含税不明",J4228="不适用")),E4228,0)</f>
        <v>0</v>
      </c>
      <c r="P4228" s="8">
        <f>IF(K4228&lt;&gt;"是",0,IF(税费设置!$B$6="是",E4228/(1+税费设置!$B$10),E4228))</f>
        <v>0</v>
      </c>
      <c r="Q4228" s="8">
        <f>IF(K4228&lt;&gt;"是",0,P4228*税费设置!$B$8)</f>
        <v>0</v>
      </c>
      <c r="R4228" s="8">
        <f>IF(K4228&lt;&gt;"是",0,P4228*税费设置!$B$9)</f>
        <v>0</v>
      </c>
      <c r="S4228" s="8">
        <f t="shared" ref="S4228:S4291" si="468">Q4228+R4228</f>
        <v>0</v>
      </c>
    </row>
    <row r="4229" spans="1:19" ht="13.9">
      <c r="A4229" s="6" t="str">
        <f>IF(总支出!A4229="","",总支出!A4229)</f>
        <v/>
      </c>
      <c r="B4229" s="7" t="str">
        <f>IF(总支出!B4229="","",总支出!B4229)</f>
        <v/>
      </c>
      <c r="C4229" s="6" t="str">
        <f t="shared" si="462"/>
        <v/>
      </c>
      <c r="D4229" s="6" t="str">
        <f>IF(总支出!C4229="","",总支出!C4229)</f>
        <v/>
      </c>
      <c r="E4229" s="8" t="str">
        <f>IF(总支出!D4229="","",总支出!D4229)</f>
        <v/>
      </c>
      <c r="F4229" s="6" t="str">
        <f>IF(总支出!E4229="","",总支出!E4229)</f>
        <v/>
      </c>
      <c r="G4229" s="6" t="str">
        <f>IF(总支出!H4229="","",总支出!H4229)</f>
        <v/>
      </c>
      <c r="H4229" s="6" t="str">
        <f>IF(总支出!I4229="","自动",总支出!I4229)</f>
        <v>自动</v>
      </c>
      <c r="I4229" s="6" t="str">
        <f>IF(F4229="","",IFERROR(VLOOKUP(F4229,税费设置!$A$15:$B$27,2,FALSE),"含税不明"))</f>
        <v/>
      </c>
      <c r="J4229" s="6" t="str">
        <f t="shared" si="463"/>
        <v/>
      </c>
      <c r="K4229" s="6" t="str">
        <f>IF(AND(税费设置!$B$5="是",G4229="个人支出",J4229="应税"),"是","否")</f>
        <v>否</v>
      </c>
      <c r="L4229" s="8">
        <f t="shared" si="464"/>
        <v>0</v>
      </c>
      <c r="M4229" s="8">
        <f t="shared" si="465"/>
        <v>0</v>
      </c>
      <c r="N4229" s="8">
        <f t="shared" si="466"/>
        <v>0</v>
      </c>
      <c r="O4229" s="8">
        <f t="shared" si="467"/>
        <v>0</v>
      </c>
      <c r="P4229" s="8">
        <f>IF(K4229&lt;&gt;"是",0,IF(税费设置!$B$6="是",E4229/(1+税费设置!$B$10),E4229))</f>
        <v>0</v>
      </c>
      <c r="Q4229" s="8">
        <f>IF(K4229&lt;&gt;"是",0,P4229*税费设置!$B$8)</f>
        <v>0</v>
      </c>
      <c r="R4229" s="8">
        <f>IF(K4229&lt;&gt;"是",0,P4229*税费设置!$B$9)</f>
        <v>0</v>
      </c>
      <c r="S4229" s="8">
        <f t="shared" si="468"/>
        <v>0</v>
      </c>
    </row>
    <row r="4230" spans="1:19" ht="13.9">
      <c r="A4230" s="6" t="str">
        <f>IF(总支出!A4230="","",总支出!A4230)</f>
        <v/>
      </c>
      <c r="B4230" s="7" t="str">
        <f>IF(总支出!B4230="","",总支出!B4230)</f>
        <v/>
      </c>
      <c r="C4230" s="6" t="str">
        <f t="shared" si="462"/>
        <v/>
      </c>
      <c r="D4230" s="6" t="str">
        <f>IF(总支出!C4230="","",总支出!C4230)</f>
        <v/>
      </c>
      <c r="E4230" s="8" t="str">
        <f>IF(总支出!D4230="","",总支出!D4230)</f>
        <v/>
      </c>
      <c r="F4230" s="6" t="str">
        <f>IF(总支出!E4230="","",总支出!E4230)</f>
        <v/>
      </c>
      <c r="G4230" s="6" t="str">
        <f>IF(总支出!H4230="","",总支出!H4230)</f>
        <v/>
      </c>
      <c r="H4230" s="6" t="str">
        <f>IF(总支出!I4230="","自动",总支出!I4230)</f>
        <v>自动</v>
      </c>
      <c r="I4230" s="6" t="str">
        <f>IF(F4230="","",IFERROR(VLOOKUP(F4230,税费设置!$A$15:$B$27,2,FALSE),"含税不明"))</f>
        <v/>
      </c>
      <c r="J4230" s="6" t="str">
        <f t="shared" si="463"/>
        <v/>
      </c>
      <c r="K4230" s="6" t="str">
        <f>IF(AND(税费设置!$B$5="是",G4230="个人支出",J4230="应税"),"是","否")</f>
        <v>否</v>
      </c>
      <c r="L4230" s="8">
        <f t="shared" si="464"/>
        <v>0</v>
      </c>
      <c r="M4230" s="8">
        <f t="shared" si="465"/>
        <v>0</v>
      </c>
      <c r="N4230" s="8">
        <f t="shared" si="466"/>
        <v>0</v>
      </c>
      <c r="O4230" s="8">
        <f t="shared" si="467"/>
        <v>0</v>
      </c>
      <c r="P4230" s="8">
        <f>IF(K4230&lt;&gt;"是",0,IF(税费设置!$B$6="是",E4230/(1+税费设置!$B$10),E4230))</f>
        <v>0</v>
      </c>
      <c r="Q4230" s="8">
        <f>IF(K4230&lt;&gt;"是",0,P4230*税费设置!$B$8)</f>
        <v>0</v>
      </c>
      <c r="R4230" s="8">
        <f>IF(K4230&lt;&gt;"是",0,P4230*税费设置!$B$9)</f>
        <v>0</v>
      </c>
      <c r="S4230" s="8">
        <f t="shared" si="468"/>
        <v>0</v>
      </c>
    </row>
    <row r="4231" spans="1:19" ht="13.9">
      <c r="A4231" s="6" t="str">
        <f>IF(总支出!A4231="","",总支出!A4231)</f>
        <v/>
      </c>
      <c r="B4231" s="7" t="str">
        <f>IF(总支出!B4231="","",总支出!B4231)</f>
        <v/>
      </c>
      <c r="C4231" s="6" t="str">
        <f t="shared" si="462"/>
        <v/>
      </c>
      <c r="D4231" s="6" t="str">
        <f>IF(总支出!C4231="","",总支出!C4231)</f>
        <v/>
      </c>
      <c r="E4231" s="8" t="str">
        <f>IF(总支出!D4231="","",总支出!D4231)</f>
        <v/>
      </c>
      <c r="F4231" s="6" t="str">
        <f>IF(总支出!E4231="","",总支出!E4231)</f>
        <v/>
      </c>
      <c r="G4231" s="6" t="str">
        <f>IF(总支出!H4231="","",总支出!H4231)</f>
        <v/>
      </c>
      <c r="H4231" s="6" t="str">
        <f>IF(总支出!I4231="","自动",总支出!I4231)</f>
        <v>自动</v>
      </c>
      <c r="I4231" s="6" t="str">
        <f>IF(F4231="","",IFERROR(VLOOKUP(F4231,税费设置!$A$15:$B$27,2,FALSE),"含税不明"))</f>
        <v/>
      </c>
      <c r="J4231" s="6" t="str">
        <f t="shared" si="463"/>
        <v/>
      </c>
      <c r="K4231" s="6" t="str">
        <f>IF(AND(税费设置!$B$5="是",G4231="个人支出",J4231="应税"),"是","否")</f>
        <v>否</v>
      </c>
      <c r="L4231" s="8">
        <f t="shared" si="464"/>
        <v>0</v>
      </c>
      <c r="M4231" s="8">
        <f t="shared" si="465"/>
        <v>0</v>
      </c>
      <c r="N4231" s="8">
        <f t="shared" si="466"/>
        <v>0</v>
      </c>
      <c r="O4231" s="8">
        <f t="shared" si="467"/>
        <v>0</v>
      </c>
      <c r="P4231" s="8">
        <f>IF(K4231&lt;&gt;"是",0,IF(税费设置!$B$6="是",E4231/(1+税费设置!$B$10),E4231))</f>
        <v>0</v>
      </c>
      <c r="Q4231" s="8">
        <f>IF(K4231&lt;&gt;"是",0,P4231*税费设置!$B$8)</f>
        <v>0</v>
      </c>
      <c r="R4231" s="8">
        <f>IF(K4231&lt;&gt;"是",0,P4231*税费设置!$B$9)</f>
        <v>0</v>
      </c>
      <c r="S4231" s="8">
        <f t="shared" si="468"/>
        <v>0</v>
      </c>
    </row>
    <row r="4232" spans="1:19" ht="13.9">
      <c r="A4232" s="6" t="str">
        <f>IF(总支出!A4232="","",总支出!A4232)</f>
        <v/>
      </c>
      <c r="B4232" s="7" t="str">
        <f>IF(总支出!B4232="","",总支出!B4232)</f>
        <v/>
      </c>
      <c r="C4232" s="6" t="str">
        <f t="shared" si="462"/>
        <v/>
      </c>
      <c r="D4232" s="6" t="str">
        <f>IF(总支出!C4232="","",总支出!C4232)</f>
        <v/>
      </c>
      <c r="E4232" s="8" t="str">
        <f>IF(总支出!D4232="","",总支出!D4232)</f>
        <v/>
      </c>
      <c r="F4232" s="6" t="str">
        <f>IF(总支出!E4232="","",总支出!E4232)</f>
        <v/>
      </c>
      <c r="G4232" s="6" t="str">
        <f>IF(总支出!H4232="","",总支出!H4232)</f>
        <v/>
      </c>
      <c r="H4232" s="6" t="str">
        <f>IF(总支出!I4232="","自动",总支出!I4232)</f>
        <v>自动</v>
      </c>
      <c r="I4232" s="6" t="str">
        <f>IF(F4232="","",IFERROR(VLOOKUP(F4232,税费设置!$A$15:$B$27,2,FALSE),"含税不明"))</f>
        <v/>
      </c>
      <c r="J4232" s="6" t="str">
        <f t="shared" si="463"/>
        <v/>
      </c>
      <c r="K4232" s="6" t="str">
        <f>IF(AND(税费设置!$B$5="是",G4232="个人支出",J4232="应税"),"是","否")</f>
        <v>否</v>
      </c>
      <c r="L4232" s="8">
        <f t="shared" si="464"/>
        <v>0</v>
      </c>
      <c r="M4232" s="8">
        <f t="shared" si="465"/>
        <v>0</v>
      </c>
      <c r="N4232" s="8">
        <f t="shared" si="466"/>
        <v>0</v>
      </c>
      <c r="O4232" s="8">
        <f t="shared" si="467"/>
        <v>0</v>
      </c>
      <c r="P4232" s="8">
        <f>IF(K4232&lt;&gt;"是",0,IF(税费设置!$B$6="是",E4232/(1+税费设置!$B$10),E4232))</f>
        <v>0</v>
      </c>
      <c r="Q4232" s="8">
        <f>IF(K4232&lt;&gt;"是",0,P4232*税费设置!$B$8)</f>
        <v>0</v>
      </c>
      <c r="R4232" s="8">
        <f>IF(K4232&lt;&gt;"是",0,P4232*税费设置!$B$9)</f>
        <v>0</v>
      </c>
      <c r="S4232" s="8">
        <f t="shared" si="468"/>
        <v>0</v>
      </c>
    </row>
    <row r="4233" spans="1:19" ht="13.9">
      <c r="A4233" s="6" t="str">
        <f>IF(总支出!A4233="","",总支出!A4233)</f>
        <v/>
      </c>
      <c r="B4233" s="7" t="str">
        <f>IF(总支出!B4233="","",总支出!B4233)</f>
        <v/>
      </c>
      <c r="C4233" s="6" t="str">
        <f t="shared" si="462"/>
        <v/>
      </c>
      <c r="D4233" s="6" t="str">
        <f>IF(总支出!C4233="","",总支出!C4233)</f>
        <v/>
      </c>
      <c r="E4233" s="8" t="str">
        <f>IF(总支出!D4233="","",总支出!D4233)</f>
        <v/>
      </c>
      <c r="F4233" s="6" t="str">
        <f>IF(总支出!E4233="","",总支出!E4233)</f>
        <v/>
      </c>
      <c r="G4233" s="6" t="str">
        <f>IF(总支出!H4233="","",总支出!H4233)</f>
        <v/>
      </c>
      <c r="H4233" s="6" t="str">
        <f>IF(总支出!I4233="","自动",总支出!I4233)</f>
        <v>自动</v>
      </c>
      <c r="I4233" s="6" t="str">
        <f>IF(F4233="","",IFERROR(VLOOKUP(F4233,税费设置!$A$15:$B$27,2,FALSE),"含税不明"))</f>
        <v/>
      </c>
      <c r="J4233" s="6" t="str">
        <f t="shared" si="463"/>
        <v/>
      </c>
      <c r="K4233" s="6" t="str">
        <f>IF(AND(税费设置!$B$5="是",G4233="个人支出",J4233="应税"),"是","否")</f>
        <v>否</v>
      </c>
      <c r="L4233" s="8">
        <f t="shared" si="464"/>
        <v>0</v>
      </c>
      <c r="M4233" s="8">
        <f t="shared" si="465"/>
        <v>0</v>
      </c>
      <c r="N4233" s="8">
        <f t="shared" si="466"/>
        <v>0</v>
      </c>
      <c r="O4233" s="8">
        <f t="shared" si="467"/>
        <v>0</v>
      </c>
      <c r="P4233" s="8">
        <f>IF(K4233&lt;&gt;"是",0,IF(税费设置!$B$6="是",E4233/(1+税费设置!$B$10),E4233))</f>
        <v>0</v>
      </c>
      <c r="Q4233" s="8">
        <f>IF(K4233&lt;&gt;"是",0,P4233*税费设置!$B$8)</f>
        <v>0</v>
      </c>
      <c r="R4233" s="8">
        <f>IF(K4233&lt;&gt;"是",0,P4233*税费设置!$B$9)</f>
        <v>0</v>
      </c>
      <c r="S4233" s="8">
        <f t="shared" si="468"/>
        <v>0</v>
      </c>
    </row>
    <row r="4234" spans="1:19" ht="13.9">
      <c r="A4234" s="6" t="str">
        <f>IF(总支出!A4234="","",总支出!A4234)</f>
        <v/>
      </c>
      <c r="B4234" s="7" t="str">
        <f>IF(总支出!B4234="","",总支出!B4234)</f>
        <v/>
      </c>
      <c r="C4234" s="6" t="str">
        <f t="shared" si="462"/>
        <v/>
      </c>
      <c r="D4234" s="6" t="str">
        <f>IF(总支出!C4234="","",总支出!C4234)</f>
        <v/>
      </c>
      <c r="E4234" s="8" t="str">
        <f>IF(总支出!D4234="","",总支出!D4234)</f>
        <v/>
      </c>
      <c r="F4234" s="6" t="str">
        <f>IF(总支出!E4234="","",总支出!E4234)</f>
        <v/>
      </c>
      <c r="G4234" s="6" t="str">
        <f>IF(总支出!H4234="","",总支出!H4234)</f>
        <v/>
      </c>
      <c r="H4234" s="6" t="str">
        <f>IF(总支出!I4234="","自动",总支出!I4234)</f>
        <v>自动</v>
      </c>
      <c r="I4234" s="6" t="str">
        <f>IF(F4234="","",IFERROR(VLOOKUP(F4234,税费设置!$A$15:$B$27,2,FALSE),"含税不明"))</f>
        <v/>
      </c>
      <c r="J4234" s="6" t="str">
        <f t="shared" si="463"/>
        <v/>
      </c>
      <c r="K4234" s="6" t="str">
        <f>IF(AND(税费设置!$B$5="是",G4234="个人支出",J4234="应税"),"是","否")</f>
        <v>否</v>
      </c>
      <c r="L4234" s="8">
        <f t="shared" si="464"/>
        <v>0</v>
      </c>
      <c r="M4234" s="8">
        <f t="shared" si="465"/>
        <v>0</v>
      </c>
      <c r="N4234" s="8">
        <f t="shared" si="466"/>
        <v>0</v>
      </c>
      <c r="O4234" s="8">
        <f t="shared" si="467"/>
        <v>0</v>
      </c>
      <c r="P4234" s="8">
        <f>IF(K4234&lt;&gt;"是",0,IF(税费设置!$B$6="是",E4234/(1+税费设置!$B$10),E4234))</f>
        <v>0</v>
      </c>
      <c r="Q4234" s="8">
        <f>IF(K4234&lt;&gt;"是",0,P4234*税费设置!$B$8)</f>
        <v>0</v>
      </c>
      <c r="R4234" s="8">
        <f>IF(K4234&lt;&gt;"是",0,P4234*税费设置!$B$9)</f>
        <v>0</v>
      </c>
      <c r="S4234" s="8">
        <f t="shared" si="468"/>
        <v>0</v>
      </c>
    </row>
    <row r="4235" spans="1:19" ht="13.9">
      <c r="A4235" s="6" t="str">
        <f>IF(总支出!A4235="","",总支出!A4235)</f>
        <v/>
      </c>
      <c r="B4235" s="7" t="str">
        <f>IF(总支出!B4235="","",总支出!B4235)</f>
        <v/>
      </c>
      <c r="C4235" s="6" t="str">
        <f t="shared" si="462"/>
        <v/>
      </c>
      <c r="D4235" s="6" t="str">
        <f>IF(总支出!C4235="","",总支出!C4235)</f>
        <v/>
      </c>
      <c r="E4235" s="8" t="str">
        <f>IF(总支出!D4235="","",总支出!D4235)</f>
        <v/>
      </c>
      <c r="F4235" s="6" t="str">
        <f>IF(总支出!E4235="","",总支出!E4235)</f>
        <v/>
      </c>
      <c r="G4235" s="6" t="str">
        <f>IF(总支出!H4235="","",总支出!H4235)</f>
        <v/>
      </c>
      <c r="H4235" s="6" t="str">
        <f>IF(总支出!I4235="","自动",总支出!I4235)</f>
        <v>自动</v>
      </c>
      <c r="I4235" s="6" t="str">
        <f>IF(F4235="","",IFERROR(VLOOKUP(F4235,税费设置!$A$15:$B$27,2,FALSE),"含税不明"))</f>
        <v/>
      </c>
      <c r="J4235" s="6" t="str">
        <f t="shared" si="463"/>
        <v/>
      </c>
      <c r="K4235" s="6" t="str">
        <f>IF(AND(税费设置!$B$5="是",G4235="个人支出",J4235="应税"),"是","否")</f>
        <v>否</v>
      </c>
      <c r="L4235" s="8">
        <f t="shared" si="464"/>
        <v>0</v>
      </c>
      <c r="M4235" s="8">
        <f t="shared" si="465"/>
        <v>0</v>
      </c>
      <c r="N4235" s="8">
        <f t="shared" si="466"/>
        <v>0</v>
      </c>
      <c r="O4235" s="8">
        <f t="shared" si="467"/>
        <v>0</v>
      </c>
      <c r="P4235" s="8">
        <f>IF(K4235&lt;&gt;"是",0,IF(税费设置!$B$6="是",E4235/(1+税费设置!$B$10),E4235))</f>
        <v>0</v>
      </c>
      <c r="Q4235" s="8">
        <f>IF(K4235&lt;&gt;"是",0,P4235*税费设置!$B$8)</f>
        <v>0</v>
      </c>
      <c r="R4235" s="8">
        <f>IF(K4235&lt;&gt;"是",0,P4235*税费设置!$B$9)</f>
        <v>0</v>
      </c>
      <c r="S4235" s="8">
        <f t="shared" si="468"/>
        <v>0</v>
      </c>
    </row>
    <row r="4236" spans="1:19" ht="13.9">
      <c r="A4236" s="6" t="str">
        <f>IF(总支出!A4236="","",总支出!A4236)</f>
        <v/>
      </c>
      <c r="B4236" s="7" t="str">
        <f>IF(总支出!B4236="","",总支出!B4236)</f>
        <v/>
      </c>
      <c r="C4236" s="6" t="str">
        <f t="shared" si="462"/>
        <v/>
      </c>
      <c r="D4236" s="6" t="str">
        <f>IF(总支出!C4236="","",总支出!C4236)</f>
        <v/>
      </c>
      <c r="E4236" s="8" t="str">
        <f>IF(总支出!D4236="","",总支出!D4236)</f>
        <v/>
      </c>
      <c r="F4236" s="6" t="str">
        <f>IF(总支出!E4236="","",总支出!E4236)</f>
        <v/>
      </c>
      <c r="G4236" s="6" t="str">
        <f>IF(总支出!H4236="","",总支出!H4236)</f>
        <v/>
      </c>
      <c r="H4236" s="6" t="str">
        <f>IF(总支出!I4236="","自动",总支出!I4236)</f>
        <v>自动</v>
      </c>
      <c r="I4236" s="6" t="str">
        <f>IF(F4236="","",IFERROR(VLOOKUP(F4236,税费设置!$A$15:$B$27,2,FALSE),"含税不明"))</f>
        <v/>
      </c>
      <c r="J4236" s="6" t="str">
        <f t="shared" si="463"/>
        <v/>
      </c>
      <c r="K4236" s="6" t="str">
        <f>IF(AND(税费设置!$B$5="是",G4236="个人支出",J4236="应税"),"是","否")</f>
        <v>否</v>
      </c>
      <c r="L4236" s="8">
        <f t="shared" si="464"/>
        <v>0</v>
      </c>
      <c r="M4236" s="8">
        <f t="shared" si="465"/>
        <v>0</v>
      </c>
      <c r="N4236" s="8">
        <f t="shared" si="466"/>
        <v>0</v>
      </c>
      <c r="O4236" s="8">
        <f t="shared" si="467"/>
        <v>0</v>
      </c>
      <c r="P4236" s="8">
        <f>IF(K4236&lt;&gt;"是",0,IF(税费设置!$B$6="是",E4236/(1+税费设置!$B$10),E4236))</f>
        <v>0</v>
      </c>
      <c r="Q4236" s="8">
        <f>IF(K4236&lt;&gt;"是",0,P4236*税费设置!$B$8)</f>
        <v>0</v>
      </c>
      <c r="R4236" s="8">
        <f>IF(K4236&lt;&gt;"是",0,P4236*税费设置!$B$9)</f>
        <v>0</v>
      </c>
      <c r="S4236" s="8">
        <f t="shared" si="468"/>
        <v>0</v>
      </c>
    </row>
    <row r="4237" spans="1:19" ht="13.9">
      <c r="A4237" s="6" t="str">
        <f>IF(总支出!A4237="","",总支出!A4237)</f>
        <v/>
      </c>
      <c r="B4237" s="7" t="str">
        <f>IF(总支出!B4237="","",总支出!B4237)</f>
        <v/>
      </c>
      <c r="C4237" s="6" t="str">
        <f t="shared" si="462"/>
        <v/>
      </c>
      <c r="D4237" s="6" t="str">
        <f>IF(总支出!C4237="","",总支出!C4237)</f>
        <v/>
      </c>
      <c r="E4237" s="8" t="str">
        <f>IF(总支出!D4237="","",总支出!D4237)</f>
        <v/>
      </c>
      <c r="F4237" s="6" t="str">
        <f>IF(总支出!E4237="","",总支出!E4237)</f>
        <v/>
      </c>
      <c r="G4237" s="6" t="str">
        <f>IF(总支出!H4237="","",总支出!H4237)</f>
        <v/>
      </c>
      <c r="H4237" s="6" t="str">
        <f>IF(总支出!I4237="","自动",总支出!I4237)</f>
        <v>自动</v>
      </c>
      <c r="I4237" s="6" t="str">
        <f>IF(F4237="","",IFERROR(VLOOKUP(F4237,税费设置!$A$15:$B$27,2,FALSE),"含税不明"))</f>
        <v/>
      </c>
      <c r="J4237" s="6" t="str">
        <f t="shared" si="463"/>
        <v/>
      </c>
      <c r="K4237" s="6" t="str">
        <f>IF(AND(税费设置!$B$5="是",G4237="个人支出",J4237="应税"),"是","否")</f>
        <v>否</v>
      </c>
      <c r="L4237" s="8">
        <f t="shared" si="464"/>
        <v>0</v>
      </c>
      <c r="M4237" s="8">
        <f t="shared" si="465"/>
        <v>0</v>
      </c>
      <c r="N4237" s="8">
        <f t="shared" si="466"/>
        <v>0</v>
      </c>
      <c r="O4237" s="8">
        <f t="shared" si="467"/>
        <v>0</v>
      </c>
      <c r="P4237" s="8">
        <f>IF(K4237&lt;&gt;"是",0,IF(税费设置!$B$6="是",E4237/(1+税费设置!$B$10),E4237))</f>
        <v>0</v>
      </c>
      <c r="Q4237" s="8">
        <f>IF(K4237&lt;&gt;"是",0,P4237*税费设置!$B$8)</f>
        <v>0</v>
      </c>
      <c r="R4237" s="8">
        <f>IF(K4237&lt;&gt;"是",0,P4237*税费设置!$B$9)</f>
        <v>0</v>
      </c>
      <c r="S4237" s="8">
        <f t="shared" si="468"/>
        <v>0</v>
      </c>
    </row>
    <row r="4238" spans="1:19" ht="13.9">
      <c r="A4238" s="6" t="str">
        <f>IF(总支出!A4238="","",总支出!A4238)</f>
        <v/>
      </c>
      <c r="B4238" s="7" t="str">
        <f>IF(总支出!B4238="","",总支出!B4238)</f>
        <v/>
      </c>
      <c r="C4238" s="6" t="str">
        <f t="shared" si="462"/>
        <v/>
      </c>
      <c r="D4238" s="6" t="str">
        <f>IF(总支出!C4238="","",总支出!C4238)</f>
        <v/>
      </c>
      <c r="E4238" s="8" t="str">
        <f>IF(总支出!D4238="","",总支出!D4238)</f>
        <v/>
      </c>
      <c r="F4238" s="6" t="str">
        <f>IF(总支出!E4238="","",总支出!E4238)</f>
        <v/>
      </c>
      <c r="G4238" s="6" t="str">
        <f>IF(总支出!H4238="","",总支出!H4238)</f>
        <v/>
      </c>
      <c r="H4238" s="6" t="str">
        <f>IF(总支出!I4238="","自动",总支出!I4238)</f>
        <v>自动</v>
      </c>
      <c r="I4238" s="6" t="str">
        <f>IF(F4238="","",IFERROR(VLOOKUP(F4238,税费设置!$A$15:$B$27,2,FALSE),"含税不明"))</f>
        <v/>
      </c>
      <c r="J4238" s="6" t="str">
        <f t="shared" si="463"/>
        <v/>
      </c>
      <c r="K4238" s="6" t="str">
        <f>IF(AND(税费设置!$B$5="是",G4238="个人支出",J4238="应税"),"是","否")</f>
        <v>否</v>
      </c>
      <c r="L4238" s="8">
        <f t="shared" si="464"/>
        <v>0</v>
      </c>
      <c r="M4238" s="8">
        <f t="shared" si="465"/>
        <v>0</v>
      </c>
      <c r="N4238" s="8">
        <f t="shared" si="466"/>
        <v>0</v>
      </c>
      <c r="O4238" s="8">
        <f t="shared" si="467"/>
        <v>0</v>
      </c>
      <c r="P4238" s="8">
        <f>IF(K4238&lt;&gt;"是",0,IF(税费设置!$B$6="是",E4238/(1+税费设置!$B$10),E4238))</f>
        <v>0</v>
      </c>
      <c r="Q4238" s="8">
        <f>IF(K4238&lt;&gt;"是",0,P4238*税费设置!$B$8)</f>
        <v>0</v>
      </c>
      <c r="R4238" s="8">
        <f>IF(K4238&lt;&gt;"是",0,P4238*税费设置!$B$9)</f>
        <v>0</v>
      </c>
      <c r="S4238" s="8">
        <f t="shared" si="468"/>
        <v>0</v>
      </c>
    </row>
    <row r="4239" spans="1:19" ht="13.9">
      <c r="A4239" s="6" t="str">
        <f>IF(总支出!A4239="","",总支出!A4239)</f>
        <v/>
      </c>
      <c r="B4239" s="7" t="str">
        <f>IF(总支出!B4239="","",总支出!B4239)</f>
        <v/>
      </c>
      <c r="C4239" s="6" t="str">
        <f t="shared" si="462"/>
        <v/>
      </c>
      <c r="D4239" s="6" t="str">
        <f>IF(总支出!C4239="","",总支出!C4239)</f>
        <v/>
      </c>
      <c r="E4239" s="8" t="str">
        <f>IF(总支出!D4239="","",总支出!D4239)</f>
        <v/>
      </c>
      <c r="F4239" s="6" t="str">
        <f>IF(总支出!E4239="","",总支出!E4239)</f>
        <v/>
      </c>
      <c r="G4239" s="6" t="str">
        <f>IF(总支出!H4239="","",总支出!H4239)</f>
        <v/>
      </c>
      <c r="H4239" s="6" t="str">
        <f>IF(总支出!I4239="","自动",总支出!I4239)</f>
        <v>自动</v>
      </c>
      <c r="I4239" s="6" t="str">
        <f>IF(F4239="","",IFERROR(VLOOKUP(F4239,税费设置!$A$15:$B$27,2,FALSE),"含税不明"))</f>
        <v/>
      </c>
      <c r="J4239" s="6" t="str">
        <f t="shared" si="463"/>
        <v/>
      </c>
      <c r="K4239" s="6" t="str">
        <f>IF(AND(税费设置!$B$5="是",G4239="个人支出",J4239="应税"),"是","否")</f>
        <v>否</v>
      </c>
      <c r="L4239" s="8">
        <f t="shared" si="464"/>
        <v>0</v>
      </c>
      <c r="M4239" s="8">
        <f t="shared" si="465"/>
        <v>0</v>
      </c>
      <c r="N4239" s="8">
        <f t="shared" si="466"/>
        <v>0</v>
      </c>
      <c r="O4239" s="8">
        <f t="shared" si="467"/>
        <v>0</v>
      </c>
      <c r="P4239" s="8">
        <f>IF(K4239&lt;&gt;"是",0,IF(税费设置!$B$6="是",E4239/(1+税费设置!$B$10),E4239))</f>
        <v>0</v>
      </c>
      <c r="Q4239" s="8">
        <f>IF(K4239&lt;&gt;"是",0,P4239*税费设置!$B$8)</f>
        <v>0</v>
      </c>
      <c r="R4239" s="8">
        <f>IF(K4239&lt;&gt;"是",0,P4239*税费设置!$B$9)</f>
        <v>0</v>
      </c>
      <c r="S4239" s="8">
        <f t="shared" si="468"/>
        <v>0</v>
      </c>
    </row>
    <row r="4240" spans="1:19" ht="13.9">
      <c r="A4240" s="6" t="str">
        <f>IF(总支出!A4240="","",总支出!A4240)</f>
        <v/>
      </c>
      <c r="B4240" s="7" t="str">
        <f>IF(总支出!B4240="","",总支出!B4240)</f>
        <v/>
      </c>
      <c r="C4240" s="6" t="str">
        <f t="shared" si="462"/>
        <v/>
      </c>
      <c r="D4240" s="6" t="str">
        <f>IF(总支出!C4240="","",总支出!C4240)</f>
        <v/>
      </c>
      <c r="E4240" s="8" t="str">
        <f>IF(总支出!D4240="","",总支出!D4240)</f>
        <v/>
      </c>
      <c r="F4240" s="6" t="str">
        <f>IF(总支出!E4240="","",总支出!E4240)</f>
        <v/>
      </c>
      <c r="G4240" s="6" t="str">
        <f>IF(总支出!H4240="","",总支出!H4240)</f>
        <v/>
      </c>
      <c r="H4240" s="6" t="str">
        <f>IF(总支出!I4240="","自动",总支出!I4240)</f>
        <v>自动</v>
      </c>
      <c r="I4240" s="6" t="str">
        <f>IF(F4240="","",IFERROR(VLOOKUP(F4240,税费设置!$A$15:$B$27,2,FALSE),"含税不明"))</f>
        <v/>
      </c>
      <c r="J4240" s="6" t="str">
        <f t="shared" si="463"/>
        <v/>
      </c>
      <c r="K4240" s="6" t="str">
        <f>IF(AND(税费设置!$B$5="是",G4240="个人支出",J4240="应税"),"是","否")</f>
        <v>否</v>
      </c>
      <c r="L4240" s="8">
        <f t="shared" si="464"/>
        <v>0</v>
      </c>
      <c r="M4240" s="8">
        <f t="shared" si="465"/>
        <v>0</v>
      </c>
      <c r="N4240" s="8">
        <f t="shared" si="466"/>
        <v>0</v>
      </c>
      <c r="O4240" s="8">
        <f t="shared" si="467"/>
        <v>0</v>
      </c>
      <c r="P4240" s="8">
        <f>IF(K4240&lt;&gt;"是",0,IF(税费设置!$B$6="是",E4240/(1+税费设置!$B$10),E4240))</f>
        <v>0</v>
      </c>
      <c r="Q4240" s="8">
        <f>IF(K4240&lt;&gt;"是",0,P4240*税费设置!$B$8)</f>
        <v>0</v>
      </c>
      <c r="R4240" s="8">
        <f>IF(K4240&lt;&gt;"是",0,P4240*税费设置!$B$9)</f>
        <v>0</v>
      </c>
      <c r="S4240" s="8">
        <f t="shared" si="468"/>
        <v>0</v>
      </c>
    </row>
    <row r="4241" spans="1:19" ht="13.9">
      <c r="A4241" s="6" t="str">
        <f>IF(总支出!A4241="","",总支出!A4241)</f>
        <v/>
      </c>
      <c r="B4241" s="7" t="str">
        <f>IF(总支出!B4241="","",总支出!B4241)</f>
        <v/>
      </c>
      <c r="C4241" s="6" t="str">
        <f t="shared" si="462"/>
        <v/>
      </c>
      <c r="D4241" s="6" t="str">
        <f>IF(总支出!C4241="","",总支出!C4241)</f>
        <v/>
      </c>
      <c r="E4241" s="8" t="str">
        <f>IF(总支出!D4241="","",总支出!D4241)</f>
        <v/>
      </c>
      <c r="F4241" s="6" t="str">
        <f>IF(总支出!E4241="","",总支出!E4241)</f>
        <v/>
      </c>
      <c r="G4241" s="6" t="str">
        <f>IF(总支出!H4241="","",总支出!H4241)</f>
        <v/>
      </c>
      <c r="H4241" s="6" t="str">
        <f>IF(总支出!I4241="","自动",总支出!I4241)</f>
        <v>自动</v>
      </c>
      <c r="I4241" s="6" t="str">
        <f>IF(F4241="","",IFERROR(VLOOKUP(F4241,税费设置!$A$15:$B$27,2,FALSE),"含税不明"))</f>
        <v/>
      </c>
      <c r="J4241" s="6" t="str">
        <f t="shared" si="463"/>
        <v/>
      </c>
      <c r="K4241" s="6" t="str">
        <f>IF(AND(税费设置!$B$5="是",G4241="个人支出",J4241="应税"),"是","否")</f>
        <v>否</v>
      </c>
      <c r="L4241" s="8">
        <f t="shared" si="464"/>
        <v>0</v>
      </c>
      <c r="M4241" s="8">
        <f t="shared" si="465"/>
        <v>0</v>
      </c>
      <c r="N4241" s="8">
        <f t="shared" si="466"/>
        <v>0</v>
      </c>
      <c r="O4241" s="8">
        <f t="shared" si="467"/>
        <v>0</v>
      </c>
      <c r="P4241" s="8">
        <f>IF(K4241&lt;&gt;"是",0,IF(税费设置!$B$6="是",E4241/(1+税费设置!$B$10),E4241))</f>
        <v>0</v>
      </c>
      <c r="Q4241" s="8">
        <f>IF(K4241&lt;&gt;"是",0,P4241*税费设置!$B$8)</f>
        <v>0</v>
      </c>
      <c r="R4241" s="8">
        <f>IF(K4241&lt;&gt;"是",0,P4241*税费设置!$B$9)</f>
        <v>0</v>
      </c>
      <c r="S4241" s="8">
        <f t="shared" si="468"/>
        <v>0</v>
      </c>
    </row>
    <row r="4242" spans="1:19" ht="13.9">
      <c r="A4242" s="6" t="str">
        <f>IF(总支出!A4242="","",总支出!A4242)</f>
        <v/>
      </c>
      <c r="B4242" s="7" t="str">
        <f>IF(总支出!B4242="","",总支出!B4242)</f>
        <v/>
      </c>
      <c r="C4242" s="6" t="str">
        <f t="shared" si="462"/>
        <v/>
      </c>
      <c r="D4242" s="6" t="str">
        <f>IF(总支出!C4242="","",总支出!C4242)</f>
        <v/>
      </c>
      <c r="E4242" s="8" t="str">
        <f>IF(总支出!D4242="","",总支出!D4242)</f>
        <v/>
      </c>
      <c r="F4242" s="6" t="str">
        <f>IF(总支出!E4242="","",总支出!E4242)</f>
        <v/>
      </c>
      <c r="G4242" s="6" t="str">
        <f>IF(总支出!H4242="","",总支出!H4242)</f>
        <v/>
      </c>
      <c r="H4242" s="6" t="str">
        <f>IF(总支出!I4242="","自动",总支出!I4242)</f>
        <v>自动</v>
      </c>
      <c r="I4242" s="6" t="str">
        <f>IF(F4242="","",IFERROR(VLOOKUP(F4242,税费设置!$A$15:$B$27,2,FALSE),"含税不明"))</f>
        <v/>
      </c>
      <c r="J4242" s="6" t="str">
        <f t="shared" si="463"/>
        <v/>
      </c>
      <c r="K4242" s="6" t="str">
        <f>IF(AND(税费设置!$B$5="是",G4242="个人支出",J4242="应税"),"是","否")</f>
        <v>否</v>
      </c>
      <c r="L4242" s="8">
        <f t="shared" si="464"/>
        <v>0</v>
      </c>
      <c r="M4242" s="8">
        <f t="shared" si="465"/>
        <v>0</v>
      </c>
      <c r="N4242" s="8">
        <f t="shared" si="466"/>
        <v>0</v>
      </c>
      <c r="O4242" s="8">
        <f t="shared" si="467"/>
        <v>0</v>
      </c>
      <c r="P4242" s="8">
        <f>IF(K4242&lt;&gt;"是",0,IF(税费设置!$B$6="是",E4242/(1+税费设置!$B$10),E4242))</f>
        <v>0</v>
      </c>
      <c r="Q4242" s="8">
        <f>IF(K4242&lt;&gt;"是",0,P4242*税费设置!$B$8)</f>
        <v>0</v>
      </c>
      <c r="R4242" s="8">
        <f>IF(K4242&lt;&gt;"是",0,P4242*税费设置!$B$9)</f>
        <v>0</v>
      </c>
      <c r="S4242" s="8">
        <f t="shared" si="468"/>
        <v>0</v>
      </c>
    </row>
    <row r="4243" spans="1:19" ht="13.9">
      <c r="A4243" s="6" t="str">
        <f>IF(总支出!A4243="","",总支出!A4243)</f>
        <v/>
      </c>
      <c r="B4243" s="7" t="str">
        <f>IF(总支出!B4243="","",总支出!B4243)</f>
        <v/>
      </c>
      <c r="C4243" s="6" t="str">
        <f t="shared" si="462"/>
        <v/>
      </c>
      <c r="D4243" s="6" t="str">
        <f>IF(总支出!C4243="","",总支出!C4243)</f>
        <v/>
      </c>
      <c r="E4243" s="8" t="str">
        <f>IF(总支出!D4243="","",总支出!D4243)</f>
        <v/>
      </c>
      <c r="F4243" s="6" t="str">
        <f>IF(总支出!E4243="","",总支出!E4243)</f>
        <v/>
      </c>
      <c r="G4243" s="6" t="str">
        <f>IF(总支出!H4243="","",总支出!H4243)</f>
        <v/>
      </c>
      <c r="H4243" s="6" t="str">
        <f>IF(总支出!I4243="","自动",总支出!I4243)</f>
        <v>自动</v>
      </c>
      <c r="I4243" s="6" t="str">
        <f>IF(F4243="","",IFERROR(VLOOKUP(F4243,税费设置!$A$15:$B$27,2,FALSE),"含税不明"))</f>
        <v/>
      </c>
      <c r="J4243" s="6" t="str">
        <f t="shared" si="463"/>
        <v/>
      </c>
      <c r="K4243" s="6" t="str">
        <f>IF(AND(税费设置!$B$5="是",G4243="个人支出",J4243="应税"),"是","否")</f>
        <v>否</v>
      </c>
      <c r="L4243" s="8">
        <f t="shared" si="464"/>
        <v>0</v>
      </c>
      <c r="M4243" s="8">
        <f t="shared" si="465"/>
        <v>0</v>
      </c>
      <c r="N4243" s="8">
        <f t="shared" si="466"/>
        <v>0</v>
      </c>
      <c r="O4243" s="8">
        <f t="shared" si="467"/>
        <v>0</v>
      </c>
      <c r="P4243" s="8">
        <f>IF(K4243&lt;&gt;"是",0,IF(税费设置!$B$6="是",E4243/(1+税费设置!$B$10),E4243))</f>
        <v>0</v>
      </c>
      <c r="Q4243" s="8">
        <f>IF(K4243&lt;&gt;"是",0,P4243*税费设置!$B$8)</f>
        <v>0</v>
      </c>
      <c r="R4243" s="8">
        <f>IF(K4243&lt;&gt;"是",0,P4243*税费设置!$B$9)</f>
        <v>0</v>
      </c>
      <c r="S4243" s="8">
        <f t="shared" si="468"/>
        <v>0</v>
      </c>
    </row>
    <row r="4244" spans="1:19" ht="13.9">
      <c r="A4244" s="6" t="str">
        <f>IF(总支出!A4244="","",总支出!A4244)</f>
        <v/>
      </c>
      <c r="B4244" s="7" t="str">
        <f>IF(总支出!B4244="","",总支出!B4244)</f>
        <v/>
      </c>
      <c r="C4244" s="6" t="str">
        <f t="shared" si="462"/>
        <v/>
      </c>
      <c r="D4244" s="6" t="str">
        <f>IF(总支出!C4244="","",总支出!C4244)</f>
        <v/>
      </c>
      <c r="E4244" s="8" t="str">
        <f>IF(总支出!D4244="","",总支出!D4244)</f>
        <v/>
      </c>
      <c r="F4244" s="6" t="str">
        <f>IF(总支出!E4244="","",总支出!E4244)</f>
        <v/>
      </c>
      <c r="G4244" s="6" t="str">
        <f>IF(总支出!H4244="","",总支出!H4244)</f>
        <v/>
      </c>
      <c r="H4244" s="6" t="str">
        <f>IF(总支出!I4244="","自动",总支出!I4244)</f>
        <v>自动</v>
      </c>
      <c r="I4244" s="6" t="str">
        <f>IF(F4244="","",IFERROR(VLOOKUP(F4244,税费设置!$A$15:$B$27,2,FALSE),"含税不明"))</f>
        <v/>
      </c>
      <c r="J4244" s="6" t="str">
        <f t="shared" si="463"/>
        <v/>
      </c>
      <c r="K4244" s="6" t="str">
        <f>IF(AND(税费设置!$B$5="是",G4244="个人支出",J4244="应税"),"是","否")</f>
        <v>否</v>
      </c>
      <c r="L4244" s="8">
        <f t="shared" si="464"/>
        <v>0</v>
      </c>
      <c r="M4244" s="8">
        <f t="shared" si="465"/>
        <v>0</v>
      </c>
      <c r="N4244" s="8">
        <f t="shared" si="466"/>
        <v>0</v>
      </c>
      <c r="O4244" s="8">
        <f t="shared" si="467"/>
        <v>0</v>
      </c>
      <c r="P4244" s="8">
        <f>IF(K4244&lt;&gt;"是",0,IF(税费设置!$B$6="是",E4244/(1+税费设置!$B$10),E4244))</f>
        <v>0</v>
      </c>
      <c r="Q4244" s="8">
        <f>IF(K4244&lt;&gt;"是",0,P4244*税费设置!$B$8)</f>
        <v>0</v>
      </c>
      <c r="R4244" s="8">
        <f>IF(K4244&lt;&gt;"是",0,P4244*税费设置!$B$9)</f>
        <v>0</v>
      </c>
      <c r="S4244" s="8">
        <f t="shared" si="468"/>
        <v>0</v>
      </c>
    </row>
    <row r="4245" spans="1:19" ht="13.9">
      <c r="A4245" s="6" t="str">
        <f>IF(总支出!A4245="","",总支出!A4245)</f>
        <v/>
      </c>
      <c r="B4245" s="7" t="str">
        <f>IF(总支出!B4245="","",总支出!B4245)</f>
        <v/>
      </c>
      <c r="C4245" s="6" t="str">
        <f t="shared" si="462"/>
        <v/>
      </c>
      <c r="D4245" s="6" t="str">
        <f>IF(总支出!C4245="","",总支出!C4245)</f>
        <v/>
      </c>
      <c r="E4245" s="8" t="str">
        <f>IF(总支出!D4245="","",总支出!D4245)</f>
        <v/>
      </c>
      <c r="F4245" s="6" t="str">
        <f>IF(总支出!E4245="","",总支出!E4245)</f>
        <v/>
      </c>
      <c r="G4245" s="6" t="str">
        <f>IF(总支出!H4245="","",总支出!H4245)</f>
        <v/>
      </c>
      <c r="H4245" s="6" t="str">
        <f>IF(总支出!I4245="","自动",总支出!I4245)</f>
        <v>自动</v>
      </c>
      <c r="I4245" s="6" t="str">
        <f>IF(F4245="","",IFERROR(VLOOKUP(F4245,税费设置!$A$15:$B$27,2,FALSE),"含税不明"))</f>
        <v/>
      </c>
      <c r="J4245" s="6" t="str">
        <f t="shared" si="463"/>
        <v/>
      </c>
      <c r="K4245" s="6" t="str">
        <f>IF(AND(税费设置!$B$5="是",G4245="个人支出",J4245="应税"),"是","否")</f>
        <v>否</v>
      </c>
      <c r="L4245" s="8">
        <f t="shared" si="464"/>
        <v>0</v>
      </c>
      <c r="M4245" s="8">
        <f t="shared" si="465"/>
        <v>0</v>
      </c>
      <c r="N4245" s="8">
        <f t="shared" si="466"/>
        <v>0</v>
      </c>
      <c r="O4245" s="8">
        <f t="shared" si="467"/>
        <v>0</v>
      </c>
      <c r="P4245" s="8">
        <f>IF(K4245&lt;&gt;"是",0,IF(税费设置!$B$6="是",E4245/(1+税费设置!$B$10),E4245))</f>
        <v>0</v>
      </c>
      <c r="Q4245" s="8">
        <f>IF(K4245&lt;&gt;"是",0,P4245*税费设置!$B$8)</f>
        <v>0</v>
      </c>
      <c r="R4245" s="8">
        <f>IF(K4245&lt;&gt;"是",0,P4245*税费设置!$B$9)</f>
        <v>0</v>
      </c>
      <c r="S4245" s="8">
        <f t="shared" si="468"/>
        <v>0</v>
      </c>
    </row>
    <row r="4246" spans="1:19" ht="13.9">
      <c r="A4246" s="6" t="str">
        <f>IF(总支出!A4246="","",总支出!A4246)</f>
        <v/>
      </c>
      <c r="B4246" s="7" t="str">
        <f>IF(总支出!B4246="","",总支出!B4246)</f>
        <v/>
      </c>
      <c r="C4246" s="6" t="str">
        <f t="shared" si="462"/>
        <v/>
      </c>
      <c r="D4246" s="6" t="str">
        <f>IF(总支出!C4246="","",总支出!C4246)</f>
        <v/>
      </c>
      <c r="E4246" s="8" t="str">
        <f>IF(总支出!D4246="","",总支出!D4246)</f>
        <v/>
      </c>
      <c r="F4246" s="6" t="str">
        <f>IF(总支出!E4246="","",总支出!E4246)</f>
        <v/>
      </c>
      <c r="G4246" s="6" t="str">
        <f>IF(总支出!H4246="","",总支出!H4246)</f>
        <v/>
      </c>
      <c r="H4246" s="6" t="str">
        <f>IF(总支出!I4246="","自动",总支出!I4246)</f>
        <v>自动</v>
      </c>
      <c r="I4246" s="6" t="str">
        <f>IF(F4246="","",IFERROR(VLOOKUP(F4246,税费设置!$A$15:$B$27,2,FALSE),"含税不明"))</f>
        <v/>
      </c>
      <c r="J4246" s="6" t="str">
        <f t="shared" si="463"/>
        <v/>
      </c>
      <c r="K4246" s="6" t="str">
        <f>IF(AND(税费设置!$B$5="是",G4246="个人支出",J4246="应税"),"是","否")</f>
        <v>否</v>
      </c>
      <c r="L4246" s="8">
        <f t="shared" si="464"/>
        <v>0</v>
      </c>
      <c r="M4246" s="8">
        <f t="shared" si="465"/>
        <v>0</v>
      </c>
      <c r="N4246" s="8">
        <f t="shared" si="466"/>
        <v>0</v>
      </c>
      <c r="O4246" s="8">
        <f t="shared" si="467"/>
        <v>0</v>
      </c>
      <c r="P4246" s="8">
        <f>IF(K4246&lt;&gt;"是",0,IF(税费设置!$B$6="是",E4246/(1+税费设置!$B$10),E4246))</f>
        <v>0</v>
      </c>
      <c r="Q4246" s="8">
        <f>IF(K4246&lt;&gt;"是",0,P4246*税费设置!$B$8)</f>
        <v>0</v>
      </c>
      <c r="R4246" s="8">
        <f>IF(K4246&lt;&gt;"是",0,P4246*税费设置!$B$9)</f>
        <v>0</v>
      </c>
      <c r="S4246" s="8">
        <f t="shared" si="468"/>
        <v>0</v>
      </c>
    </row>
    <row r="4247" spans="1:19" ht="13.9">
      <c r="A4247" s="6" t="str">
        <f>IF(总支出!A4247="","",总支出!A4247)</f>
        <v/>
      </c>
      <c r="B4247" s="7" t="str">
        <f>IF(总支出!B4247="","",总支出!B4247)</f>
        <v/>
      </c>
      <c r="C4247" s="6" t="str">
        <f t="shared" si="462"/>
        <v/>
      </c>
      <c r="D4247" s="6" t="str">
        <f>IF(总支出!C4247="","",总支出!C4247)</f>
        <v/>
      </c>
      <c r="E4247" s="8" t="str">
        <f>IF(总支出!D4247="","",总支出!D4247)</f>
        <v/>
      </c>
      <c r="F4247" s="6" t="str">
        <f>IF(总支出!E4247="","",总支出!E4247)</f>
        <v/>
      </c>
      <c r="G4247" s="6" t="str">
        <f>IF(总支出!H4247="","",总支出!H4247)</f>
        <v/>
      </c>
      <c r="H4247" s="6" t="str">
        <f>IF(总支出!I4247="","自动",总支出!I4247)</f>
        <v>自动</v>
      </c>
      <c r="I4247" s="6" t="str">
        <f>IF(F4247="","",IFERROR(VLOOKUP(F4247,税费设置!$A$15:$B$27,2,FALSE),"含税不明"))</f>
        <v/>
      </c>
      <c r="J4247" s="6" t="str">
        <f t="shared" si="463"/>
        <v/>
      </c>
      <c r="K4247" s="6" t="str">
        <f>IF(AND(税费设置!$B$5="是",G4247="个人支出",J4247="应税"),"是","否")</f>
        <v>否</v>
      </c>
      <c r="L4247" s="8">
        <f t="shared" si="464"/>
        <v>0</v>
      </c>
      <c r="M4247" s="8">
        <f t="shared" si="465"/>
        <v>0</v>
      </c>
      <c r="N4247" s="8">
        <f t="shared" si="466"/>
        <v>0</v>
      </c>
      <c r="O4247" s="8">
        <f t="shared" si="467"/>
        <v>0</v>
      </c>
      <c r="P4247" s="8">
        <f>IF(K4247&lt;&gt;"是",0,IF(税费设置!$B$6="是",E4247/(1+税费设置!$B$10),E4247))</f>
        <v>0</v>
      </c>
      <c r="Q4247" s="8">
        <f>IF(K4247&lt;&gt;"是",0,P4247*税费设置!$B$8)</f>
        <v>0</v>
      </c>
      <c r="R4247" s="8">
        <f>IF(K4247&lt;&gt;"是",0,P4247*税费设置!$B$9)</f>
        <v>0</v>
      </c>
      <c r="S4247" s="8">
        <f t="shared" si="468"/>
        <v>0</v>
      </c>
    </row>
    <row r="4248" spans="1:19" ht="13.9">
      <c r="A4248" s="6" t="str">
        <f>IF(总支出!A4248="","",总支出!A4248)</f>
        <v/>
      </c>
      <c r="B4248" s="7" t="str">
        <f>IF(总支出!B4248="","",总支出!B4248)</f>
        <v/>
      </c>
      <c r="C4248" s="6" t="str">
        <f t="shared" si="462"/>
        <v/>
      </c>
      <c r="D4248" s="6" t="str">
        <f>IF(总支出!C4248="","",总支出!C4248)</f>
        <v/>
      </c>
      <c r="E4248" s="8" t="str">
        <f>IF(总支出!D4248="","",总支出!D4248)</f>
        <v/>
      </c>
      <c r="F4248" s="6" t="str">
        <f>IF(总支出!E4248="","",总支出!E4248)</f>
        <v/>
      </c>
      <c r="G4248" s="6" t="str">
        <f>IF(总支出!H4248="","",总支出!H4248)</f>
        <v/>
      </c>
      <c r="H4248" s="6" t="str">
        <f>IF(总支出!I4248="","自动",总支出!I4248)</f>
        <v>自动</v>
      </c>
      <c r="I4248" s="6" t="str">
        <f>IF(F4248="","",IFERROR(VLOOKUP(F4248,税费设置!$A$15:$B$27,2,FALSE),"含税不明"))</f>
        <v/>
      </c>
      <c r="J4248" s="6" t="str">
        <f t="shared" si="463"/>
        <v/>
      </c>
      <c r="K4248" s="6" t="str">
        <f>IF(AND(税费设置!$B$5="是",G4248="个人支出",J4248="应税"),"是","否")</f>
        <v>否</v>
      </c>
      <c r="L4248" s="8">
        <f t="shared" si="464"/>
        <v>0</v>
      </c>
      <c r="M4248" s="8">
        <f t="shared" si="465"/>
        <v>0</v>
      </c>
      <c r="N4248" s="8">
        <f t="shared" si="466"/>
        <v>0</v>
      </c>
      <c r="O4248" s="8">
        <f t="shared" si="467"/>
        <v>0</v>
      </c>
      <c r="P4248" s="8">
        <f>IF(K4248&lt;&gt;"是",0,IF(税费设置!$B$6="是",E4248/(1+税费设置!$B$10),E4248))</f>
        <v>0</v>
      </c>
      <c r="Q4248" s="8">
        <f>IF(K4248&lt;&gt;"是",0,P4248*税费设置!$B$8)</f>
        <v>0</v>
      </c>
      <c r="R4248" s="8">
        <f>IF(K4248&lt;&gt;"是",0,P4248*税费设置!$B$9)</f>
        <v>0</v>
      </c>
      <c r="S4248" s="8">
        <f t="shared" si="468"/>
        <v>0</v>
      </c>
    </row>
    <row r="4249" spans="1:19" ht="13.9">
      <c r="A4249" s="6" t="str">
        <f>IF(总支出!A4249="","",总支出!A4249)</f>
        <v/>
      </c>
      <c r="B4249" s="7" t="str">
        <f>IF(总支出!B4249="","",总支出!B4249)</f>
        <v/>
      </c>
      <c r="C4249" s="6" t="str">
        <f t="shared" si="462"/>
        <v/>
      </c>
      <c r="D4249" s="6" t="str">
        <f>IF(总支出!C4249="","",总支出!C4249)</f>
        <v/>
      </c>
      <c r="E4249" s="8" t="str">
        <f>IF(总支出!D4249="","",总支出!D4249)</f>
        <v/>
      </c>
      <c r="F4249" s="6" t="str">
        <f>IF(总支出!E4249="","",总支出!E4249)</f>
        <v/>
      </c>
      <c r="G4249" s="6" t="str">
        <f>IF(总支出!H4249="","",总支出!H4249)</f>
        <v/>
      </c>
      <c r="H4249" s="6" t="str">
        <f>IF(总支出!I4249="","自动",总支出!I4249)</f>
        <v>自动</v>
      </c>
      <c r="I4249" s="6" t="str">
        <f>IF(F4249="","",IFERROR(VLOOKUP(F4249,税费设置!$A$15:$B$27,2,FALSE),"含税不明"))</f>
        <v/>
      </c>
      <c r="J4249" s="6" t="str">
        <f t="shared" si="463"/>
        <v/>
      </c>
      <c r="K4249" s="6" t="str">
        <f>IF(AND(税费设置!$B$5="是",G4249="个人支出",J4249="应税"),"是","否")</f>
        <v>否</v>
      </c>
      <c r="L4249" s="8">
        <f t="shared" si="464"/>
        <v>0</v>
      </c>
      <c r="M4249" s="8">
        <f t="shared" si="465"/>
        <v>0</v>
      </c>
      <c r="N4249" s="8">
        <f t="shared" si="466"/>
        <v>0</v>
      </c>
      <c r="O4249" s="8">
        <f t="shared" si="467"/>
        <v>0</v>
      </c>
      <c r="P4249" s="8">
        <f>IF(K4249&lt;&gt;"是",0,IF(税费设置!$B$6="是",E4249/(1+税费设置!$B$10),E4249))</f>
        <v>0</v>
      </c>
      <c r="Q4249" s="8">
        <f>IF(K4249&lt;&gt;"是",0,P4249*税费设置!$B$8)</f>
        <v>0</v>
      </c>
      <c r="R4249" s="8">
        <f>IF(K4249&lt;&gt;"是",0,P4249*税费设置!$B$9)</f>
        <v>0</v>
      </c>
      <c r="S4249" s="8">
        <f t="shared" si="468"/>
        <v>0</v>
      </c>
    </row>
    <row r="4250" spans="1:19" ht="13.9">
      <c r="A4250" s="6" t="str">
        <f>IF(总支出!A4250="","",总支出!A4250)</f>
        <v/>
      </c>
      <c r="B4250" s="7" t="str">
        <f>IF(总支出!B4250="","",总支出!B4250)</f>
        <v/>
      </c>
      <c r="C4250" s="6" t="str">
        <f t="shared" si="462"/>
        <v/>
      </c>
      <c r="D4250" s="6" t="str">
        <f>IF(总支出!C4250="","",总支出!C4250)</f>
        <v/>
      </c>
      <c r="E4250" s="8" t="str">
        <f>IF(总支出!D4250="","",总支出!D4250)</f>
        <v/>
      </c>
      <c r="F4250" s="6" t="str">
        <f>IF(总支出!E4250="","",总支出!E4250)</f>
        <v/>
      </c>
      <c r="G4250" s="6" t="str">
        <f>IF(总支出!H4250="","",总支出!H4250)</f>
        <v/>
      </c>
      <c r="H4250" s="6" t="str">
        <f>IF(总支出!I4250="","自动",总支出!I4250)</f>
        <v>自动</v>
      </c>
      <c r="I4250" s="6" t="str">
        <f>IF(F4250="","",IFERROR(VLOOKUP(F4250,税费设置!$A$15:$B$27,2,FALSE),"含税不明"))</f>
        <v/>
      </c>
      <c r="J4250" s="6" t="str">
        <f t="shared" si="463"/>
        <v/>
      </c>
      <c r="K4250" s="6" t="str">
        <f>IF(AND(税费设置!$B$5="是",G4250="个人支出",J4250="应税"),"是","否")</f>
        <v>否</v>
      </c>
      <c r="L4250" s="8">
        <f t="shared" si="464"/>
        <v>0</v>
      </c>
      <c r="M4250" s="8">
        <f t="shared" si="465"/>
        <v>0</v>
      </c>
      <c r="N4250" s="8">
        <f t="shared" si="466"/>
        <v>0</v>
      </c>
      <c r="O4250" s="8">
        <f t="shared" si="467"/>
        <v>0</v>
      </c>
      <c r="P4250" s="8">
        <f>IF(K4250&lt;&gt;"是",0,IF(税费设置!$B$6="是",E4250/(1+税费设置!$B$10),E4250))</f>
        <v>0</v>
      </c>
      <c r="Q4250" s="8">
        <f>IF(K4250&lt;&gt;"是",0,P4250*税费设置!$B$8)</f>
        <v>0</v>
      </c>
      <c r="R4250" s="8">
        <f>IF(K4250&lt;&gt;"是",0,P4250*税费设置!$B$9)</f>
        <v>0</v>
      </c>
      <c r="S4250" s="8">
        <f t="shared" si="468"/>
        <v>0</v>
      </c>
    </row>
    <row r="4251" spans="1:19" ht="13.9">
      <c r="A4251" s="6" t="str">
        <f>IF(总支出!A4251="","",总支出!A4251)</f>
        <v/>
      </c>
      <c r="B4251" s="7" t="str">
        <f>IF(总支出!B4251="","",总支出!B4251)</f>
        <v/>
      </c>
      <c r="C4251" s="6" t="str">
        <f t="shared" si="462"/>
        <v/>
      </c>
      <c r="D4251" s="6" t="str">
        <f>IF(总支出!C4251="","",总支出!C4251)</f>
        <v/>
      </c>
      <c r="E4251" s="8" t="str">
        <f>IF(总支出!D4251="","",总支出!D4251)</f>
        <v/>
      </c>
      <c r="F4251" s="6" t="str">
        <f>IF(总支出!E4251="","",总支出!E4251)</f>
        <v/>
      </c>
      <c r="G4251" s="6" t="str">
        <f>IF(总支出!H4251="","",总支出!H4251)</f>
        <v/>
      </c>
      <c r="H4251" s="6" t="str">
        <f>IF(总支出!I4251="","自动",总支出!I4251)</f>
        <v>自动</v>
      </c>
      <c r="I4251" s="6" t="str">
        <f>IF(F4251="","",IFERROR(VLOOKUP(F4251,税费设置!$A$15:$B$27,2,FALSE),"含税不明"))</f>
        <v/>
      </c>
      <c r="J4251" s="6" t="str">
        <f t="shared" si="463"/>
        <v/>
      </c>
      <c r="K4251" s="6" t="str">
        <f>IF(AND(税费设置!$B$5="是",G4251="个人支出",J4251="应税"),"是","否")</f>
        <v>否</v>
      </c>
      <c r="L4251" s="8">
        <f t="shared" si="464"/>
        <v>0</v>
      </c>
      <c r="M4251" s="8">
        <f t="shared" si="465"/>
        <v>0</v>
      </c>
      <c r="N4251" s="8">
        <f t="shared" si="466"/>
        <v>0</v>
      </c>
      <c r="O4251" s="8">
        <f t="shared" si="467"/>
        <v>0</v>
      </c>
      <c r="P4251" s="8">
        <f>IF(K4251&lt;&gt;"是",0,IF(税费设置!$B$6="是",E4251/(1+税费设置!$B$10),E4251))</f>
        <v>0</v>
      </c>
      <c r="Q4251" s="8">
        <f>IF(K4251&lt;&gt;"是",0,P4251*税费设置!$B$8)</f>
        <v>0</v>
      </c>
      <c r="R4251" s="8">
        <f>IF(K4251&lt;&gt;"是",0,P4251*税费设置!$B$9)</f>
        <v>0</v>
      </c>
      <c r="S4251" s="8">
        <f t="shared" si="468"/>
        <v>0</v>
      </c>
    </row>
    <row r="4252" spans="1:19" ht="13.9">
      <c r="A4252" s="6" t="str">
        <f>IF(总支出!A4252="","",总支出!A4252)</f>
        <v/>
      </c>
      <c r="B4252" s="7" t="str">
        <f>IF(总支出!B4252="","",总支出!B4252)</f>
        <v/>
      </c>
      <c r="C4252" s="6" t="str">
        <f t="shared" si="462"/>
        <v/>
      </c>
      <c r="D4252" s="6" t="str">
        <f>IF(总支出!C4252="","",总支出!C4252)</f>
        <v/>
      </c>
      <c r="E4252" s="8" t="str">
        <f>IF(总支出!D4252="","",总支出!D4252)</f>
        <v/>
      </c>
      <c r="F4252" s="6" t="str">
        <f>IF(总支出!E4252="","",总支出!E4252)</f>
        <v/>
      </c>
      <c r="G4252" s="6" t="str">
        <f>IF(总支出!H4252="","",总支出!H4252)</f>
        <v/>
      </c>
      <c r="H4252" s="6" t="str">
        <f>IF(总支出!I4252="","自动",总支出!I4252)</f>
        <v>自动</v>
      </c>
      <c r="I4252" s="6" t="str">
        <f>IF(F4252="","",IFERROR(VLOOKUP(F4252,税费设置!$A$15:$B$27,2,FALSE),"含税不明"))</f>
        <v/>
      </c>
      <c r="J4252" s="6" t="str">
        <f t="shared" si="463"/>
        <v/>
      </c>
      <c r="K4252" s="6" t="str">
        <f>IF(AND(税费设置!$B$5="是",G4252="个人支出",J4252="应税"),"是","否")</f>
        <v>否</v>
      </c>
      <c r="L4252" s="8">
        <f t="shared" si="464"/>
        <v>0</v>
      </c>
      <c r="M4252" s="8">
        <f t="shared" si="465"/>
        <v>0</v>
      </c>
      <c r="N4252" s="8">
        <f t="shared" si="466"/>
        <v>0</v>
      </c>
      <c r="O4252" s="8">
        <f t="shared" si="467"/>
        <v>0</v>
      </c>
      <c r="P4252" s="8">
        <f>IF(K4252&lt;&gt;"是",0,IF(税费设置!$B$6="是",E4252/(1+税费设置!$B$10),E4252))</f>
        <v>0</v>
      </c>
      <c r="Q4252" s="8">
        <f>IF(K4252&lt;&gt;"是",0,P4252*税费设置!$B$8)</f>
        <v>0</v>
      </c>
      <c r="R4252" s="8">
        <f>IF(K4252&lt;&gt;"是",0,P4252*税费设置!$B$9)</f>
        <v>0</v>
      </c>
      <c r="S4252" s="8">
        <f t="shared" si="468"/>
        <v>0</v>
      </c>
    </row>
    <row r="4253" spans="1:19" ht="13.9">
      <c r="A4253" s="6" t="str">
        <f>IF(总支出!A4253="","",总支出!A4253)</f>
        <v/>
      </c>
      <c r="B4253" s="7" t="str">
        <f>IF(总支出!B4253="","",总支出!B4253)</f>
        <v/>
      </c>
      <c r="C4253" s="6" t="str">
        <f t="shared" si="462"/>
        <v/>
      </c>
      <c r="D4253" s="6" t="str">
        <f>IF(总支出!C4253="","",总支出!C4253)</f>
        <v/>
      </c>
      <c r="E4253" s="8" t="str">
        <f>IF(总支出!D4253="","",总支出!D4253)</f>
        <v/>
      </c>
      <c r="F4253" s="6" t="str">
        <f>IF(总支出!E4253="","",总支出!E4253)</f>
        <v/>
      </c>
      <c r="G4253" s="6" t="str">
        <f>IF(总支出!H4253="","",总支出!H4253)</f>
        <v/>
      </c>
      <c r="H4253" s="6" t="str">
        <f>IF(总支出!I4253="","自动",总支出!I4253)</f>
        <v>自动</v>
      </c>
      <c r="I4253" s="6" t="str">
        <f>IF(F4253="","",IFERROR(VLOOKUP(F4253,税费设置!$A$15:$B$27,2,FALSE),"含税不明"))</f>
        <v/>
      </c>
      <c r="J4253" s="6" t="str">
        <f t="shared" si="463"/>
        <v/>
      </c>
      <c r="K4253" s="6" t="str">
        <f>IF(AND(税费设置!$B$5="是",G4253="个人支出",J4253="应税"),"是","否")</f>
        <v>否</v>
      </c>
      <c r="L4253" s="8">
        <f t="shared" si="464"/>
        <v>0</v>
      </c>
      <c r="M4253" s="8">
        <f t="shared" si="465"/>
        <v>0</v>
      </c>
      <c r="N4253" s="8">
        <f t="shared" si="466"/>
        <v>0</v>
      </c>
      <c r="O4253" s="8">
        <f t="shared" si="467"/>
        <v>0</v>
      </c>
      <c r="P4253" s="8">
        <f>IF(K4253&lt;&gt;"是",0,IF(税费设置!$B$6="是",E4253/(1+税费设置!$B$10),E4253))</f>
        <v>0</v>
      </c>
      <c r="Q4253" s="8">
        <f>IF(K4253&lt;&gt;"是",0,P4253*税费设置!$B$8)</f>
        <v>0</v>
      </c>
      <c r="R4253" s="8">
        <f>IF(K4253&lt;&gt;"是",0,P4253*税费设置!$B$9)</f>
        <v>0</v>
      </c>
      <c r="S4253" s="8">
        <f t="shared" si="468"/>
        <v>0</v>
      </c>
    </row>
    <row r="4254" spans="1:19" ht="13.9">
      <c r="A4254" s="6" t="str">
        <f>IF(总支出!A4254="","",总支出!A4254)</f>
        <v/>
      </c>
      <c r="B4254" s="7" t="str">
        <f>IF(总支出!B4254="","",总支出!B4254)</f>
        <v/>
      </c>
      <c r="C4254" s="6" t="str">
        <f t="shared" si="462"/>
        <v/>
      </c>
      <c r="D4254" s="6" t="str">
        <f>IF(总支出!C4254="","",总支出!C4254)</f>
        <v/>
      </c>
      <c r="E4254" s="8" t="str">
        <f>IF(总支出!D4254="","",总支出!D4254)</f>
        <v/>
      </c>
      <c r="F4254" s="6" t="str">
        <f>IF(总支出!E4254="","",总支出!E4254)</f>
        <v/>
      </c>
      <c r="G4254" s="6" t="str">
        <f>IF(总支出!H4254="","",总支出!H4254)</f>
        <v/>
      </c>
      <c r="H4254" s="6" t="str">
        <f>IF(总支出!I4254="","自动",总支出!I4254)</f>
        <v>自动</v>
      </c>
      <c r="I4254" s="6" t="str">
        <f>IF(F4254="","",IFERROR(VLOOKUP(F4254,税费设置!$A$15:$B$27,2,FALSE),"含税不明"))</f>
        <v/>
      </c>
      <c r="J4254" s="6" t="str">
        <f t="shared" si="463"/>
        <v/>
      </c>
      <c r="K4254" s="6" t="str">
        <f>IF(AND(税费设置!$B$5="是",G4254="个人支出",J4254="应税"),"是","否")</f>
        <v>否</v>
      </c>
      <c r="L4254" s="8">
        <f t="shared" si="464"/>
        <v>0</v>
      </c>
      <c r="M4254" s="8">
        <f t="shared" si="465"/>
        <v>0</v>
      </c>
      <c r="N4254" s="8">
        <f t="shared" si="466"/>
        <v>0</v>
      </c>
      <c r="O4254" s="8">
        <f t="shared" si="467"/>
        <v>0</v>
      </c>
      <c r="P4254" s="8">
        <f>IF(K4254&lt;&gt;"是",0,IF(税费设置!$B$6="是",E4254/(1+税费设置!$B$10),E4254))</f>
        <v>0</v>
      </c>
      <c r="Q4254" s="8">
        <f>IF(K4254&lt;&gt;"是",0,P4254*税费设置!$B$8)</f>
        <v>0</v>
      </c>
      <c r="R4254" s="8">
        <f>IF(K4254&lt;&gt;"是",0,P4254*税费设置!$B$9)</f>
        <v>0</v>
      </c>
      <c r="S4254" s="8">
        <f t="shared" si="468"/>
        <v>0</v>
      </c>
    </row>
    <row r="4255" spans="1:19" ht="13.9">
      <c r="A4255" s="6" t="str">
        <f>IF(总支出!A4255="","",总支出!A4255)</f>
        <v/>
      </c>
      <c r="B4255" s="7" t="str">
        <f>IF(总支出!B4255="","",总支出!B4255)</f>
        <v/>
      </c>
      <c r="C4255" s="6" t="str">
        <f t="shared" si="462"/>
        <v/>
      </c>
      <c r="D4255" s="6" t="str">
        <f>IF(总支出!C4255="","",总支出!C4255)</f>
        <v/>
      </c>
      <c r="E4255" s="8" t="str">
        <f>IF(总支出!D4255="","",总支出!D4255)</f>
        <v/>
      </c>
      <c r="F4255" s="6" t="str">
        <f>IF(总支出!E4255="","",总支出!E4255)</f>
        <v/>
      </c>
      <c r="G4255" s="6" t="str">
        <f>IF(总支出!H4255="","",总支出!H4255)</f>
        <v/>
      </c>
      <c r="H4255" s="6" t="str">
        <f>IF(总支出!I4255="","自动",总支出!I4255)</f>
        <v>自动</v>
      </c>
      <c r="I4255" s="6" t="str">
        <f>IF(F4255="","",IFERROR(VLOOKUP(F4255,税费设置!$A$15:$B$27,2,FALSE),"含税不明"))</f>
        <v/>
      </c>
      <c r="J4255" s="6" t="str">
        <f t="shared" si="463"/>
        <v/>
      </c>
      <c r="K4255" s="6" t="str">
        <f>IF(AND(税费设置!$B$5="是",G4255="个人支出",J4255="应税"),"是","否")</f>
        <v>否</v>
      </c>
      <c r="L4255" s="8">
        <f t="shared" si="464"/>
        <v>0</v>
      </c>
      <c r="M4255" s="8">
        <f t="shared" si="465"/>
        <v>0</v>
      </c>
      <c r="N4255" s="8">
        <f t="shared" si="466"/>
        <v>0</v>
      </c>
      <c r="O4255" s="8">
        <f t="shared" si="467"/>
        <v>0</v>
      </c>
      <c r="P4255" s="8">
        <f>IF(K4255&lt;&gt;"是",0,IF(税费设置!$B$6="是",E4255/(1+税费设置!$B$10),E4255))</f>
        <v>0</v>
      </c>
      <c r="Q4255" s="8">
        <f>IF(K4255&lt;&gt;"是",0,P4255*税费设置!$B$8)</f>
        <v>0</v>
      </c>
      <c r="R4255" s="8">
        <f>IF(K4255&lt;&gt;"是",0,P4255*税费设置!$B$9)</f>
        <v>0</v>
      </c>
      <c r="S4255" s="8">
        <f t="shared" si="468"/>
        <v>0</v>
      </c>
    </row>
    <row r="4256" spans="1:19" ht="13.9">
      <c r="A4256" s="6" t="str">
        <f>IF(总支出!A4256="","",总支出!A4256)</f>
        <v/>
      </c>
      <c r="B4256" s="7" t="str">
        <f>IF(总支出!B4256="","",总支出!B4256)</f>
        <v/>
      </c>
      <c r="C4256" s="6" t="str">
        <f t="shared" si="462"/>
        <v/>
      </c>
      <c r="D4256" s="6" t="str">
        <f>IF(总支出!C4256="","",总支出!C4256)</f>
        <v/>
      </c>
      <c r="E4256" s="8" t="str">
        <f>IF(总支出!D4256="","",总支出!D4256)</f>
        <v/>
      </c>
      <c r="F4256" s="6" t="str">
        <f>IF(总支出!E4256="","",总支出!E4256)</f>
        <v/>
      </c>
      <c r="G4256" s="6" t="str">
        <f>IF(总支出!H4256="","",总支出!H4256)</f>
        <v/>
      </c>
      <c r="H4256" s="6" t="str">
        <f>IF(总支出!I4256="","自动",总支出!I4256)</f>
        <v>自动</v>
      </c>
      <c r="I4256" s="6" t="str">
        <f>IF(F4256="","",IFERROR(VLOOKUP(F4256,税费设置!$A$15:$B$27,2,FALSE),"含税不明"))</f>
        <v/>
      </c>
      <c r="J4256" s="6" t="str">
        <f t="shared" si="463"/>
        <v/>
      </c>
      <c r="K4256" s="6" t="str">
        <f>IF(AND(税费设置!$B$5="是",G4256="个人支出",J4256="应税"),"是","否")</f>
        <v>否</v>
      </c>
      <c r="L4256" s="8">
        <f t="shared" si="464"/>
        <v>0</v>
      </c>
      <c r="M4256" s="8">
        <f t="shared" si="465"/>
        <v>0</v>
      </c>
      <c r="N4256" s="8">
        <f t="shared" si="466"/>
        <v>0</v>
      </c>
      <c r="O4256" s="8">
        <f t="shared" si="467"/>
        <v>0</v>
      </c>
      <c r="P4256" s="8">
        <f>IF(K4256&lt;&gt;"是",0,IF(税费设置!$B$6="是",E4256/(1+税费设置!$B$10),E4256))</f>
        <v>0</v>
      </c>
      <c r="Q4256" s="8">
        <f>IF(K4256&lt;&gt;"是",0,P4256*税费设置!$B$8)</f>
        <v>0</v>
      </c>
      <c r="R4256" s="8">
        <f>IF(K4256&lt;&gt;"是",0,P4256*税费设置!$B$9)</f>
        <v>0</v>
      </c>
      <c r="S4256" s="8">
        <f t="shared" si="468"/>
        <v>0</v>
      </c>
    </row>
    <row r="4257" spans="1:19" ht="13.9">
      <c r="A4257" s="6" t="str">
        <f>IF(总支出!A4257="","",总支出!A4257)</f>
        <v/>
      </c>
      <c r="B4257" s="7" t="str">
        <f>IF(总支出!B4257="","",总支出!B4257)</f>
        <v/>
      </c>
      <c r="C4257" s="6" t="str">
        <f t="shared" si="462"/>
        <v/>
      </c>
      <c r="D4257" s="6" t="str">
        <f>IF(总支出!C4257="","",总支出!C4257)</f>
        <v/>
      </c>
      <c r="E4257" s="8" t="str">
        <f>IF(总支出!D4257="","",总支出!D4257)</f>
        <v/>
      </c>
      <c r="F4257" s="6" t="str">
        <f>IF(总支出!E4257="","",总支出!E4257)</f>
        <v/>
      </c>
      <c r="G4257" s="6" t="str">
        <f>IF(总支出!H4257="","",总支出!H4257)</f>
        <v/>
      </c>
      <c r="H4257" s="6" t="str">
        <f>IF(总支出!I4257="","自动",总支出!I4257)</f>
        <v>自动</v>
      </c>
      <c r="I4257" s="6" t="str">
        <f>IF(F4257="","",IFERROR(VLOOKUP(F4257,税费设置!$A$15:$B$27,2,FALSE),"含税不明"))</f>
        <v/>
      </c>
      <c r="J4257" s="6" t="str">
        <f t="shared" si="463"/>
        <v/>
      </c>
      <c r="K4257" s="6" t="str">
        <f>IF(AND(税费设置!$B$5="是",G4257="个人支出",J4257="应税"),"是","否")</f>
        <v>否</v>
      </c>
      <c r="L4257" s="8">
        <f t="shared" si="464"/>
        <v>0</v>
      </c>
      <c r="M4257" s="8">
        <f t="shared" si="465"/>
        <v>0</v>
      </c>
      <c r="N4257" s="8">
        <f t="shared" si="466"/>
        <v>0</v>
      </c>
      <c r="O4257" s="8">
        <f t="shared" si="467"/>
        <v>0</v>
      </c>
      <c r="P4257" s="8">
        <f>IF(K4257&lt;&gt;"是",0,IF(税费设置!$B$6="是",E4257/(1+税费设置!$B$10),E4257))</f>
        <v>0</v>
      </c>
      <c r="Q4257" s="8">
        <f>IF(K4257&lt;&gt;"是",0,P4257*税费设置!$B$8)</f>
        <v>0</v>
      </c>
      <c r="R4257" s="8">
        <f>IF(K4257&lt;&gt;"是",0,P4257*税费设置!$B$9)</f>
        <v>0</v>
      </c>
      <c r="S4257" s="8">
        <f t="shared" si="468"/>
        <v>0</v>
      </c>
    </row>
    <row r="4258" spans="1:19" ht="13.9">
      <c r="A4258" s="6" t="str">
        <f>IF(总支出!A4258="","",总支出!A4258)</f>
        <v/>
      </c>
      <c r="B4258" s="7" t="str">
        <f>IF(总支出!B4258="","",总支出!B4258)</f>
        <v/>
      </c>
      <c r="C4258" s="6" t="str">
        <f t="shared" si="462"/>
        <v/>
      </c>
      <c r="D4258" s="6" t="str">
        <f>IF(总支出!C4258="","",总支出!C4258)</f>
        <v/>
      </c>
      <c r="E4258" s="8" t="str">
        <f>IF(总支出!D4258="","",总支出!D4258)</f>
        <v/>
      </c>
      <c r="F4258" s="6" t="str">
        <f>IF(总支出!E4258="","",总支出!E4258)</f>
        <v/>
      </c>
      <c r="G4258" s="6" t="str">
        <f>IF(总支出!H4258="","",总支出!H4258)</f>
        <v/>
      </c>
      <c r="H4258" s="6" t="str">
        <f>IF(总支出!I4258="","自动",总支出!I4258)</f>
        <v>自动</v>
      </c>
      <c r="I4258" s="6" t="str">
        <f>IF(F4258="","",IFERROR(VLOOKUP(F4258,税费设置!$A$15:$B$27,2,FALSE),"含税不明"))</f>
        <v/>
      </c>
      <c r="J4258" s="6" t="str">
        <f t="shared" si="463"/>
        <v/>
      </c>
      <c r="K4258" s="6" t="str">
        <f>IF(AND(税费设置!$B$5="是",G4258="个人支出",J4258="应税"),"是","否")</f>
        <v>否</v>
      </c>
      <c r="L4258" s="8">
        <f t="shared" si="464"/>
        <v>0</v>
      </c>
      <c r="M4258" s="8">
        <f t="shared" si="465"/>
        <v>0</v>
      </c>
      <c r="N4258" s="8">
        <f t="shared" si="466"/>
        <v>0</v>
      </c>
      <c r="O4258" s="8">
        <f t="shared" si="467"/>
        <v>0</v>
      </c>
      <c r="P4258" s="8">
        <f>IF(K4258&lt;&gt;"是",0,IF(税费设置!$B$6="是",E4258/(1+税费设置!$B$10),E4258))</f>
        <v>0</v>
      </c>
      <c r="Q4258" s="8">
        <f>IF(K4258&lt;&gt;"是",0,P4258*税费设置!$B$8)</f>
        <v>0</v>
      </c>
      <c r="R4258" s="8">
        <f>IF(K4258&lt;&gt;"是",0,P4258*税费设置!$B$9)</f>
        <v>0</v>
      </c>
      <c r="S4258" s="8">
        <f t="shared" si="468"/>
        <v>0</v>
      </c>
    </row>
    <row r="4259" spans="1:19" ht="13.9">
      <c r="A4259" s="6" t="str">
        <f>IF(总支出!A4259="","",总支出!A4259)</f>
        <v/>
      </c>
      <c r="B4259" s="7" t="str">
        <f>IF(总支出!B4259="","",总支出!B4259)</f>
        <v/>
      </c>
      <c r="C4259" s="6" t="str">
        <f t="shared" si="462"/>
        <v/>
      </c>
      <c r="D4259" s="6" t="str">
        <f>IF(总支出!C4259="","",总支出!C4259)</f>
        <v/>
      </c>
      <c r="E4259" s="8" t="str">
        <f>IF(总支出!D4259="","",总支出!D4259)</f>
        <v/>
      </c>
      <c r="F4259" s="6" t="str">
        <f>IF(总支出!E4259="","",总支出!E4259)</f>
        <v/>
      </c>
      <c r="G4259" s="6" t="str">
        <f>IF(总支出!H4259="","",总支出!H4259)</f>
        <v/>
      </c>
      <c r="H4259" s="6" t="str">
        <f>IF(总支出!I4259="","自动",总支出!I4259)</f>
        <v>自动</v>
      </c>
      <c r="I4259" s="6" t="str">
        <f>IF(F4259="","",IFERROR(VLOOKUP(F4259,税费设置!$A$15:$B$27,2,FALSE),"含税不明"))</f>
        <v/>
      </c>
      <c r="J4259" s="6" t="str">
        <f t="shared" si="463"/>
        <v/>
      </c>
      <c r="K4259" s="6" t="str">
        <f>IF(AND(税费设置!$B$5="是",G4259="个人支出",J4259="应税"),"是","否")</f>
        <v>否</v>
      </c>
      <c r="L4259" s="8">
        <f t="shared" si="464"/>
        <v>0</v>
      </c>
      <c r="M4259" s="8">
        <f t="shared" si="465"/>
        <v>0</v>
      </c>
      <c r="N4259" s="8">
        <f t="shared" si="466"/>
        <v>0</v>
      </c>
      <c r="O4259" s="8">
        <f t="shared" si="467"/>
        <v>0</v>
      </c>
      <c r="P4259" s="8">
        <f>IF(K4259&lt;&gt;"是",0,IF(税费设置!$B$6="是",E4259/(1+税费设置!$B$10),E4259))</f>
        <v>0</v>
      </c>
      <c r="Q4259" s="8">
        <f>IF(K4259&lt;&gt;"是",0,P4259*税费设置!$B$8)</f>
        <v>0</v>
      </c>
      <c r="R4259" s="8">
        <f>IF(K4259&lt;&gt;"是",0,P4259*税费设置!$B$9)</f>
        <v>0</v>
      </c>
      <c r="S4259" s="8">
        <f t="shared" si="468"/>
        <v>0</v>
      </c>
    </row>
    <row r="4260" spans="1:19" ht="13.9">
      <c r="A4260" s="6" t="str">
        <f>IF(总支出!A4260="","",总支出!A4260)</f>
        <v/>
      </c>
      <c r="B4260" s="7" t="str">
        <f>IF(总支出!B4260="","",总支出!B4260)</f>
        <v/>
      </c>
      <c r="C4260" s="6" t="str">
        <f t="shared" si="462"/>
        <v/>
      </c>
      <c r="D4260" s="6" t="str">
        <f>IF(总支出!C4260="","",总支出!C4260)</f>
        <v/>
      </c>
      <c r="E4260" s="8" t="str">
        <f>IF(总支出!D4260="","",总支出!D4260)</f>
        <v/>
      </c>
      <c r="F4260" s="6" t="str">
        <f>IF(总支出!E4260="","",总支出!E4260)</f>
        <v/>
      </c>
      <c r="G4260" s="6" t="str">
        <f>IF(总支出!H4260="","",总支出!H4260)</f>
        <v/>
      </c>
      <c r="H4260" s="6" t="str">
        <f>IF(总支出!I4260="","自动",总支出!I4260)</f>
        <v>自动</v>
      </c>
      <c r="I4260" s="6" t="str">
        <f>IF(F4260="","",IFERROR(VLOOKUP(F4260,税费设置!$A$15:$B$27,2,FALSE),"含税不明"))</f>
        <v/>
      </c>
      <c r="J4260" s="6" t="str">
        <f t="shared" si="463"/>
        <v/>
      </c>
      <c r="K4260" s="6" t="str">
        <f>IF(AND(税费设置!$B$5="是",G4260="个人支出",J4260="应税"),"是","否")</f>
        <v>否</v>
      </c>
      <c r="L4260" s="8">
        <f t="shared" si="464"/>
        <v>0</v>
      </c>
      <c r="M4260" s="8">
        <f t="shared" si="465"/>
        <v>0</v>
      </c>
      <c r="N4260" s="8">
        <f t="shared" si="466"/>
        <v>0</v>
      </c>
      <c r="O4260" s="8">
        <f t="shared" si="467"/>
        <v>0</v>
      </c>
      <c r="P4260" s="8">
        <f>IF(K4260&lt;&gt;"是",0,IF(税费设置!$B$6="是",E4260/(1+税费设置!$B$10),E4260))</f>
        <v>0</v>
      </c>
      <c r="Q4260" s="8">
        <f>IF(K4260&lt;&gt;"是",0,P4260*税费设置!$B$8)</f>
        <v>0</v>
      </c>
      <c r="R4260" s="8">
        <f>IF(K4260&lt;&gt;"是",0,P4260*税费设置!$B$9)</f>
        <v>0</v>
      </c>
      <c r="S4260" s="8">
        <f t="shared" si="468"/>
        <v>0</v>
      </c>
    </row>
    <row r="4261" spans="1:19" ht="13.9">
      <c r="A4261" s="6" t="str">
        <f>IF(总支出!A4261="","",总支出!A4261)</f>
        <v/>
      </c>
      <c r="B4261" s="7" t="str">
        <f>IF(总支出!B4261="","",总支出!B4261)</f>
        <v/>
      </c>
      <c r="C4261" s="6" t="str">
        <f t="shared" si="462"/>
        <v/>
      </c>
      <c r="D4261" s="6" t="str">
        <f>IF(总支出!C4261="","",总支出!C4261)</f>
        <v/>
      </c>
      <c r="E4261" s="8" t="str">
        <f>IF(总支出!D4261="","",总支出!D4261)</f>
        <v/>
      </c>
      <c r="F4261" s="6" t="str">
        <f>IF(总支出!E4261="","",总支出!E4261)</f>
        <v/>
      </c>
      <c r="G4261" s="6" t="str">
        <f>IF(总支出!H4261="","",总支出!H4261)</f>
        <v/>
      </c>
      <c r="H4261" s="6" t="str">
        <f>IF(总支出!I4261="","自动",总支出!I4261)</f>
        <v>自动</v>
      </c>
      <c r="I4261" s="6" t="str">
        <f>IF(F4261="","",IFERROR(VLOOKUP(F4261,税费设置!$A$15:$B$27,2,FALSE),"含税不明"))</f>
        <v/>
      </c>
      <c r="J4261" s="6" t="str">
        <f t="shared" si="463"/>
        <v/>
      </c>
      <c r="K4261" s="6" t="str">
        <f>IF(AND(税费设置!$B$5="是",G4261="个人支出",J4261="应税"),"是","否")</f>
        <v>否</v>
      </c>
      <c r="L4261" s="8">
        <f t="shared" si="464"/>
        <v>0</v>
      </c>
      <c r="M4261" s="8">
        <f t="shared" si="465"/>
        <v>0</v>
      </c>
      <c r="N4261" s="8">
        <f t="shared" si="466"/>
        <v>0</v>
      </c>
      <c r="O4261" s="8">
        <f t="shared" si="467"/>
        <v>0</v>
      </c>
      <c r="P4261" s="8">
        <f>IF(K4261&lt;&gt;"是",0,IF(税费设置!$B$6="是",E4261/(1+税费设置!$B$10),E4261))</f>
        <v>0</v>
      </c>
      <c r="Q4261" s="8">
        <f>IF(K4261&lt;&gt;"是",0,P4261*税费设置!$B$8)</f>
        <v>0</v>
      </c>
      <c r="R4261" s="8">
        <f>IF(K4261&lt;&gt;"是",0,P4261*税费设置!$B$9)</f>
        <v>0</v>
      </c>
      <c r="S4261" s="8">
        <f t="shared" si="468"/>
        <v>0</v>
      </c>
    </row>
    <row r="4262" spans="1:19" ht="13.9">
      <c r="A4262" s="6" t="str">
        <f>IF(总支出!A4262="","",总支出!A4262)</f>
        <v/>
      </c>
      <c r="B4262" s="7" t="str">
        <f>IF(总支出!B4262="","",总支出!B4262)</f>
        <v/>
      </c>
      <c r="C4262" s="6" t="str">
        <f t="shared" si="462"/>
        <v/>
      </c>
      <c r="D4262" s="6" t="str">
        <f>IF(总支出!C4262="","",总支出!C4262)</f>
        <v/>
      </c>
      <c r="E4262" s="8" t="str">
        <f>IF(总支出!D4262="","",总支出!D4262)</f>
        <v/>
      </c>
      <c r="F4262" s="6" t="str">
        <f>IF(总支出!E4262="","",总支出!E4262)</f>
        <v/>
      </c>
      <c r="G4262" s="6" t="str">
        <f>IF(总支出!H4262="","",总支出!H4262)</f>
        <v/>
      </c>
      <c r="H4262" s="6" t="str">
        <f>IF(总支出!I4262="","自动",总支出!I4262)</f>
        <v>自动</v>
      </c>
      <c r="I4262" s="6" t="str">
        <f>IF(F4262="","",IFERROR(VLOOKUP(F4262,税费设置!$A$15:$B$27,2,FALSE),"含税不明"))</f>
        <v/>
      </c>
      <c r="J4262" s="6" t="str">
        <f t="shared" si="463"/>
        <v/>
      </c>
      <c r="K4262" s="6" t="str">
        <f>IF(AND(税费设置!$B$5="是",G4262="个人支出",J4262="应税"),"是","否")</f>
        <v>否</v>
      </c>
      <c r="L4262" s="8">
        <f t="shared" si="464"/>
        <v>0</v>
      </c>
      <c r="M4262" s="8">
        <f t="shared" si="465"/>
        <v>0</v>
      </c>
      <c r="N4262" s="8">
        <f t="shared" si="466"/>
        <v>0</v>
      </c>
      <c r="O4262" s="8">
        <f t="shared" si="467"/>
        <v>0</v>
      </c>
      <c r="P4262" s="8">
        <f>IF(K4262&lt;&gt;"是",0,IF(税费设置!$B$6="是",E4262/(1+税费设置!$B$10),E4262))</f>
        <v>0</v>
      </c>
      <c r="Q4262" s="8">
        <f>IF(K4262&lt;&gt;"是",0,P4262*税费设置!$B$8)</f>
        <v>0</v>
      </c>
      <c r="R4262" s="8">
        <f>IF(K4262&lt;&gt;"是",0,P4262*税费设置!$B$9)</f>
        <v>0</v>
      </c>
      <c r="S4262" s="8">
        <f t="shared" si="468"/>
        <v>0</v>
      </c>
    </row>
    <row r="4263" spans="1:19" ht="13.9">
      <c r="A4263" s="6" t="str">
        <f>IF(总支出!A4263="","",总支出!A4263)</f>
        <v/>
      </c>
      <c r="B4263" s="7" t="str">
        <f>IF(总支出!B4263="","",总支出!B4263)</f>
        <v/>
      </c>
      <c r="C4263" s="6" t="str">
        <f t="shared" si="462"/>
        <v/>
      </c>
      <c r="D4263" s="6" t="str">
        <f>IF(总支出!C4263="","",总支出!C4263)</f>
        <v/>
      </c>
      <c r="E4263" s="8" t="str">
        <f>IF(总支出!D4263="","",总支出!D4263)</f>
        <v/>
      </c>
      <c r="F4263" s="6" t="str">
        <f>IF(总支出!E4263="","",总支出!E4263)</f>
        <v/>
      </c>
      <c r="G4263" s="6" t="str">
        <f>IF(总支出!H4263="","",总支出!H4263)</f>
        <v/>
      </c>
      <c r="H4263" s="6" t="str">
        <f>IF(总支出!I4263="","自动",总支出!I4263)</f>
        <v>自动</v>
      </c>
      <c r="I4263" s="6" t="str">
        <f>IF(F4263="","",IFERROR(VLOOKUP(F4263,税费设置!$A$15:$B$27,2,FALSE),"含税不明"))</f>
        <v/>
      </c>
      <c r="J4263" s="6" t="str">
        <f t="shared" si="463"/>
        <v/>
      </c>
      <c r="K4263" s="6" t="str">
        <f>IF(AND(税费设置!$B$5="是",G4263="个人支出",J4263="应税"),"是","否")</f>
        <v>否</v>
      </c>
      <c r="L4263" s="8">
        <f t="shared" si="464"/>
        <v>0</v>
      </c>
      <c r="M4263" s="8">
        <f t="shared" si="465"/>
        <v>0</v>
      </c>
      <c r="N4263" s="8">
        <f t="shared" si="466"/>
        <v>0</v>
      </c>
      <c r="O4263" s="8">
        <f t="shared" si="467"/>
        <v>0</v>
      </c>
      <c r="P4263" s="8">
        <f>IF(K4263&lt;&gt;"是",0,IF(税费设置!$B$6="是",E4263/(1+税费设置!$B$10),E4263))</f>
        <v>0</v>
      </c>
      <c r="Q4263" s="8">
        <f>IF(K4263&lt;&gt;"是",0,P4263*税费设置!$B$8)</f>
        <v>0</v>
      </c>
      <c r="R4263" s="8">
        <f>IF(K4263&lt;&gt;"是",0,P4263*税费设置!$B$9)</f>
        <v>0</v>
      </c>
      <c r="S4263" s="8">
        <f t="shared" si="468"/>
        <v>0</v>
      </c>
    </row>
    <row r="4264" spans="1:19" ht="13.9">
      <c r="A4264" s="6" t="str">
        <f>IF(总支出!A4264="","",总支出!A4264)</f>
        <v/>
      </c>
      <c r="B4264" s="7" t="str">
        <f>IF(总支出!B4264="","",总支出!B4264)</f>
        <v/>
      </c>
      <c r="C4264" s="6" t="str">
        <f t="shared" si="462"/>
        <v/>
      </c>
      <c r="D4264" s="6" t="str">
        <f>IF(总支出!C4264="","",总支出!C4264)</f>
        <v/>
      </c>
      <c r="E4264" s="8" t="str">
        <f>IF(总支出!D4264="","",总支出!D4264)</f>
        <v/>
      </c>
      <c r="F4264" s="6" t="str">
        <f>IF(总支出!E4264="","",总支出!E4264)</f>
        <v/>
      </c>
      <c r="G4264" s="6" t="str">
        <f>IF(总支出!H4264="","",总支出!H4264)</f>
        <v/>
      </c>
      <c r="H4264" s="6" t="str">
        <f>IF(总支出!I4264="","自动",总支出!I4264)</f>
        <v>自动</v>
      </c>
      <c r="I4264" s="6" t="str">
        <f>IF(F4264="","",IFERROR(VLOOKUP(F4264,税费设置!$A$15:$B$27,2,FALSE),"含税不明"))</f>
        <v/>
      </c>
      <c r="J4264" s="6" t="str">
        <f t="shared" si="463"/>
        <v/>
      </c>
      <c r="K4264" s="6" t="str">
        <f>IF(AND(税费设置!$B$5="是",G4264="个人支出",J4264="应税"),"是","否")</f>
        <v>否</v>
      </c>
      <c r="L4264" s="8">
        <f t="shared" si="464"/>
        <v>0</v>
      </c>
      <c r="M4264" s="8">
        <f t="shared" si="465"/>
        <v>0</v>
      </c>
      <c r="N4264" s="8">
        <f t="shared" si="466"/>
        <v>0</v>
      </c>
      <c r="O4264" s="8">
        <f t="shared" si="467"/>
        <v>0</v>
      </c>
      <c r="P4264" s="8">
        <f>IF(K4264&lt;&gt;"是",0,IF(税费设置!$B$6="是",E4264/(1+税费设置!$B$10),E4264))</f>
        <v>0</v>
      </c>
      <c r="Q4264" s="8">
        <f>IF(K4264&lt;&gt;"是",0,P4264*税费设置!$B$8)</f>
        <v>0</v>
      </c>
      <c r="R4264" s="8">
        <f>IF(K4264&lt;&gt;"是",0,P4264*税费设置!$B$9)</f>
        <v>0</v>
      </c>
      <c r="S4264" s="8">
        <f t="shared" si="468"/>
        <v>0</v>
      </c>
    </row>
    <row r="4265" spans="1:19" ht="13.9">
      <c r="A4265" s="6" t="str">
        <f>IF(总支出!A4265="","",总支出!A4265)</f>
        <v/>
      </c>
      <c r="B4265" s="7" t="str">
        <f>IF(总支出!B4265="","",总支出!B4265)</f>
        <v/>
      </c>
      <c r="C4265" s="6" t="str">
        <f t="shared" si="462"/>
        <v/>
      </c>
      <c r="D4265" s="6" t="str">
        <f>IF(总支出!C4265="","",总支出!C4265)</f>
        <v/>
      </c>
      <c r="E4265" s="8" t="str">
        <f>IF(总支出!D4265="","",总支出!D4265)</f>
        <v/>
      </c>
      <c r="F4265" s="6" t="str">
        <f>IF(总支出!E4265="","",总支出!E4265)</f>
        <v/>
      </c>
      <c r="G4265" s="6" t="str">
        <f>IF(总支出!H4265="","",总支出!H4265)</f>
        <v/>
      </c>
      <c r="H4265" s="6" t="str">
        <f>IF(总支出!I4265="","自动",总支出!I4265)</f>
        <v>自动</v>
      </c>
      <c r="I4265" s="6" t="str">
        <f>IF(F4265="","",IFERROR(VLOOKUP(F4265,税费设置!$A$15:$B$27,2,FALSE),"含税不明"))</f>
        <v/>
      </c>
      <c r="J4265" s="6" t="str">
        <f t="shared" si="463"/>
        <v/>
      </c>
      <c r="K4265" s="6" t="str">
        <f>IF(AND(税费设置!$B$5="是",G4265="个人支出",J4265="应税"),"是","否")</f>
        <v>否</v>
      </c>
      <c r="L4265" s="8">
        <f t="shared" si="464"/>
        <v>0</v>
      </c>
      <c r="M4265" s="8">
        <f t="shared" si="465"/>
        <v>0</v>
      </c>
      <c r="N4265" s="8">
        <f t="shared" si="466"/>
        <v>0</v>
      </c>
      <c r="O4265" s="8">
        <f t="shared" si="467"/>
        <v>0</v>
      </c>
      <c r="P4265" s="8">
        <f>IF(K4265&lt;&gt;"是",0,IF(税费设置!$B$6="是",E4265/(1+税费设置!$B$10),E4265))</f>
        <v>0</v>
      </c>
      <c r="Q4265" s="8">
        <f>IF(K4265&lt;&gt;"是",0,P4265*税费设置!$B$8)</f>
        <v>0</v>
      </c>
      <c r="R4265" s="8">
        <f>IF(K4265&lt;&gt;"是",0,P4265*税费设置!$B$9)</f>
        <v>0</v>
      </c>
      <c r="S4265" s="8">
        <f t="shared" si="468"/>
        <v>0</v>
      </c>
    </row>
    <row r="4266" spans="1:19" ht="13.9">
      <c r="A4266" s="6" t="str">
        <f>IF(总支出!A4266="","",总支出!A4266)</f>
        <v/>
      </c>
      <c r="B4266" s="7" t="str">
        <f>IF(总支出!B4266="","",总支出!B4266)</f>
        <v/>
      </c>
      <c r="C4266" s="6" t="str">
        <f t="shared" si="462"/>
        <v/>
      </c>
      <c r="D4266" s="6" t="str">
        <f>IF(总支出!C4266="","",总支出!C4266)</f>
        <v/>
      </c>
      <c r="E4266" s="8" t="str">
        <f>IF(总支出!D4266="","",总支出!D4266)</f>
        <v/>
      </c>
      <c r="F4266" s="6" t="str">
        <f>IF(总支出!E4266="","",总支出!E4266)</f>
        <v/>
      </c>
      <c r="G4266" s="6" t="str">
        <f>IF(总支出!H4266="","",总支出!H4266)</f>
        <v/>
      </c>
      <c r="H4266" s="6" t="str">
        <f>IF(总支出!I4266="","自动",总支出!I4266)</f>
        <v>自动</v>
      </c>
      <c r="I4266" s="6" t="str">
        <f>IF(F4266="","",IFERROR(VLOOKUP(F4266,税费设置!$A$15:$B$27,2,FALSE),"含税不明"))</f>
        <v/>
      </c>
      <c r="J4266" s="6" t="str">
        <f t="shared" si="463"/>
        <v/>
      </c>
      <c r="K4266" s="6" t="str">
        <f>IF(AND(税费设置!$B$5="是",G4266="个人支出",J4266="应税"),"是","否")</f>
        <v>否</v>
      </c>
      <c r="L4266" s="8">
        <f t="shared" si="464"/>
        <v>0</v>
      </c>
      <c r="M4266" s="8">
        <f t="shared" si="465"/>
        <v>0</v>
      </c>
      <c r="N4266" s="8">
        <f t="shared" si="466"/>
        <v>0</v>
      </c>
      <c r="O4266" s="8">
        <f t="shared" si="467"/>
        <v>0</v>
      </c>
      <c r="P4266" s="8">
        <f>IF(K4266&lt;&gt;"是",0,IF(税费设置!$B$6="是",E4266/(1+税费设置!$B$10),E4266))</f>
        <v>0</v>
      </c>
      <c r="Q4266" s="8">
        <f>IF(K4266&lt;&gt;"是",0,P4266*税费设置!$B$8)</f>
        <v>0</v>
      </c>
      <c r="R4266" s="8">
        <f>IF(K4266&lt;&gt;"是",0,P4266*税费设置!$B$9)</f>
        <v>0</v>
      </c>
      <c r="S4266" s="8">
        <f t="shared" si="468"/>
        <v>0</v>
      </c>
    </row>
    <row r="4267" spans="1:19" ht="13.9">
      <c r="A4267" s="6" t="str">
        <f>IF(总支出!A4267="","",总支出!A4267)</f>
        <v/>
      </c>
      <c r="B4267" s="7" t="str">
        <f>IF(总支出!B4267="","",总支出!B4267)</f>
        <v/>
      </c>
      <c r="C4267" s="6" t="str">
        <f t="shared" si="462"/>
        <v/>
      </c>
      <c r="D4267" s="6" t="str">
        <f>IF(总支出!C4267="","",总支出!C4267)</f>
        <v/>
      </c>
      <c r="E4267" s="8" t="str">
        <f>IF(总支出!D4267="","",总支出!D4267)</f>
        <v/>
      </c>
      <c r="F4267" s="6" t="str">
        <f>IF(总支出!E4267="","",总支出!E4267)</f>
        <v/>
      </c>
      <c r="G4267" s="6" t="str">
        <f>IF(总支出!H4267="","",总支出!H4267)</f>
        <v/>
      </c>
      <c r="H4267" s="6" t="str">
        <f>IF(总支出!I4267="","自动",总支出!I4267)</f>
        <v>自动</v>
      </c>
      <c r="I4267" s="6" t="str">
        <f>IF(F4267="","",IFERROR(VLOOKUP(F4267,税费设置!$A$15:$B$27,2,FALSE),"含税不明"))</f>
        <v/>
      </c>
      <c r="J4267" s="6" t="str">
        <f t="shared" si="463"/>
        <v/>
      </c>
      <c r="K4267" s="6" t="str">
        <f>IF(AND(税费设置!$B$5="是",G4267="个人支出",J4267="应税"),"是","否")</f>
        <v>否</v>
      </c>
      <c r="L4267" s="8">
        <f t="shared" si="464"/>
        <v>0</v>
      </c>
      <c r="M4267" s="8">
        <f t="shared" si="465"/>
        <v>0</v>
      </c>
      <c r="N4267" s="8">
        <f t="shared" si="466"/>
        <v>0</v>
      </c>
      <c r="O4267" s="8">
        <f t="shared" si="467"/>
        <v>0</v>
      </c>
      <c r="P4267" s="8">
        <f>IF(K4267&lt;&gt;"是",0,IF(税费设置!$B$6="是",E4267/(1+税费设置!$B$10),E4267))</f>
        <v>0</v>
      </c>
      <c r="Q4267" s="8">
        <f>IF(K4267&lt;&gt;"是",0,P4267*税费设置!$B$8)</f>
        <v>0</v>
      </c>
      <c r="R4267" s="8">
        <f>IF(K4267&lt;&gt;"是",0,P4267*税费设置!$B$9)</f>
        <v>0</v>
      </c>
      <c r="S4267" s="8">
        <f t="shared" si="468"/>
        <v>0</v>
      </c>
    </row>
    <row r="4268" spans="1:19" ht="13.9">
      <c r="A4268" s="6" t="str">
        <f>IF(总支出!A4268="","",总支出!A4268)</f>
        <v/>
      </c>
      <c r="B4268" s="7" t="str">
        <f>IF(总支出!B4268="","",总支出!B4268)</f>
        <v/>
      </c>
      <c r="C4268" s="6" t="str">
        <f t="shared" si="462"/>
        <v/>
      </c>
      <c r="D4268" s="6" t="str">
        <f>IF(总支出!C4268="","",总支出!C4268)</f>
        <v/>
      </c>
      <c r="E4268" s="8" t="str">
        <f>IF(总支出!D4268="","",总支出!D4268)</f>
        <v/>
      </c>
      <c r="F4268" s="6" t="str">
        <f>IF(总支出!E4268="","",总支出!E4268)</f>
        <v/>
      </c>
      <c r="G4268" s="6" t="str">
        <f>IF(总支出!H4268="","",总支出!H4268)</f>
        <v/>
      </c>
      <c r="H4268" s="6" t="str">
        <f>IF(总支出!I4268="","自动",总支出!I4268)</f>
        <v>自动</v>
      </c>
      <c r="I4268" s="6" t="str">
        <f>IF(F4268="","",IFERROR(VLOOKUP(F4268,税费设置!$A$15:$B$27,2,FALSE),"含税不明"))</f>
        <v/>
      </c>
      <c r="J4268" s="6" t="str">
        <f t="shared" si="463"/>
        <v/>
      </c>
      <c r="K4268" s="6" t="str">
        <f>IF(AND(税费设置!$B$5="是",G4268="个人支出",J4268="应税"),"是","否")</f>
        <v>否</v>
      </c>
      <c r="L4268" s="8">
        <f t="shared" si="464"/>
        <v>0</v>
      </c>
      <c r="M4268" s="8">
        <f t="shared" si="465"/>
        <v>0</v>
      </c>
      <c r="N4268" s="8">
        <f t="shared" si="466"/>
        <v>0</v>
      </c>
      <c r="O4268" s="8">
        <f t="shared" si="467"/>
        <v>0</v>
      </c>
      <c r="P4268" s="8">
        <f>IF(K4268&lt;&gt;"是",0,IF(税费设置!$B$6="是",E4268/(1+税费设置!$B$10),E4268))</f>
        <v>0</v>
      </c>
      <c r="Q4268" s="8">
        <f>IF(K4268&lt;&gt;"是",0,P4268*税费设置!$B$8)</f>
        <v>0</v>
      </c>
      <c r="R4268" s="8">
        <f>IF(K4268&lt;&gt;"是",0,P4268*税费设置!$B$9)</f>
        <v>0</v>
      </c>
      <c r="S4268" s="8">
        <f t="shared" si="468"/>
        <v>0</v>
      </c>
    </row>
    <row r="4269" spans="1:19" ht="13.9">
      <c r="A4269" s="6" t="str">
        <f>IF(总支出!A4269="","",总支出!A4269)</f>
        <v/>
      </c>
      <c r="B4269" s="7" t="str">
        <f>IF(总支出!B4269="","",总支出!B4269)</f>
        <v/>
      </c>
      <c r="C4269" s="6" t="str">
        <f t="shared" si="462"/>
        <v/>
      </c>
      <c r="D4269" s="6" t="str">
        <f>IF(总支出!C4269="","",总支出!C4269)</f>
        <v/>
      </c>
      <c r="E4269" s="8" t="str">
        <f>IF(总支出!D4269="","",总支出!D4269)</f>
        <v/>
      </c>
      <c r="F4269" s="6" t="str">
        <f>IF(总支出!E4269="","",总支出!E4269)</f>
        <v/>
      </c>
      <c r="G4269" s="6" t="str">
        <f>IF(总支出!H4269="","",总支出!H4269)</f>
        <v/>
      </c>
      <c r="H4269" s="6" t="str">
        <f>IF(总支出!I4269="","自动",总支出!I4269)</f>
        <v>自动</v>
      </c>
      <c r="I4269" s="6" t="str">
        <f>IF(F4269="","",IFERROR(VLOOKUP(F4269,税费设置!$A$15:$B$27,2,FALSE),"含税不明"))</f>
        <v/>
      </c>
      <c r="J4269" s="6" t="str">
        <f t="shared" si="463"/>
        <v/>
      </c>
      <c r="K4269" s="6" t="str">
        <f>IF(AND(税费设置!$B$5="是",G4269="个人支出",J4269="应税"),"是","否")</f>
        <v>否</v>
      </c>
      <c r="L4269" s="8">
        <f t="shared" si="464"/>
        <v>0</v>
      </c>
      <c r="M4269" s="8">
        <f t="shared" si="465"/>
        <v>0</v>
      </c>
      <c r="N4269" s="8">
        <f t="shared" si="466"/>
        <v>0</v>
      </c>
      <c r="O4269" s="8">
        <f t="shared" si="467"/>
        <v>0</v>
      </c>
      <c r="P4269" s="8">
        <f>IF(K4269&lt;&gt;"是",0,IF(税费设置!$B$6="是",E4269/(1+税费设置!$B$10),E4269))</f>
        <v>0</v>
      </c>
      <c r="Q4269" s="8">
        <f>IF(K4269&lt;&gt;"是",0,P4269*税费设置!$B$8)</f>
        <v>0</v>
      </c>
      <c r="R4269" s="8">
        <f>IF(K4269&lt;&gt;"是",0,P4269*税费设置!$B$9)</f>
        <v>0</v>
      </c>
      <c r="S4269" s="8">
        <f t="shared" si="468"/>
        <v>0</v>
      </c>
    </row>
    <row r="4270" spans="1:19" ht="13.9">
      <c r="A4270" s="6" t="str">
        <f>IF(总支出!A4270="","",总支出!A4270)</f>
        <v/>
      </c>
      <c r="B4270" s="7" t="str">
        <f>IF(总支出!B4270="","",总支出!B4270)</f>
        <v/>
      </c>
      <c r="C4270" s="6" t="str">
        <f t="shared" si="462"/>
        <v/>
      </c>
      <c r="D4270" s="6" t="str">
        <f>IF(总支出!C4270="","",总支出!C4270)</f>
        <v/>
      </c>
      <c r="E4270" s="8" t="str">
        <f>IF(总支出!D4270="","",总支出!D4270)</f>
        <v/>
      </c>
      <c r="F4270" s="6" t="str">
        <f>IF(总支出!E4270="","",总支出!E4270)</f>
        <v/>
      </c>
      <c r="G4270" s="6" t="str">
        <f>IF(总支出!H4270="","",总支出!H4270)</f>
        <v/>
      </c>
      <c r="H4270" s="6" t="str">
        <f>IF(总支出!I4270="","自动",总支出!I4270)</f>
        <v>自动</v>
      </c>
      <c r="I4270" s="6" t="str">
        <f>IF(F4270="","",IFERROR(VLOOKUP(F4270,税费设置!$A$15:$B$27,2,FALSE),"含税不明"))</f>
        <v/>
      </c>
      <c r="J4270" s="6" t="str">
        <f t="shared" si="463"/>
        <v/>
      </c>
      <c r="K4270" s="6" t="str">
        <f>IF(AND(税费设置!$B$5="是",G4270="个人支出",J4270="应税"),"是","否")</f>
        <v>否</v>
      </c>
      <c r="L4270" s="8">
        <f t="shared" si="464"/>
        <v>0</v>
      </c>
      <c r="M4270" s="8">
        <f t="shared" si="465"/>
        <v>0</v>
      </c>
      <c r="N4270" s="8">
        <f t="shared" si="466"/>
        <v>0</v>
      </c>
      <c r="O4270" s="8">
        <f t="shared" si="467"/>
        <v>0</v>
      </c>
      <c r="P4270" s="8">
        <f>IF(K4270&lt;&gt;"是",0,IF(税费设置!$B$6="是",E4270/(1+税费设置!$B$10),E4270))</f>
        <v>0</v>
      </c>
      <c r="Q4270" s="8">
        <f>IF(K4270&lt;&gt;"是",0,P4270*税费设置!$B$8)</f>
        <v>0</v>
      </c>
      <c r="R4270" s="8">
        <f>IF(K4270&lt;&gt;"是",0,P4270*税费设置!$B$9)</f>
        <v>0</v>
      </c>
      <c r="S4270" s="8">
        <f t="shared" si="468"/>
        <v>0</v>
      </c>
    </row>
    <row r="4271" spans="1:19" ht="13.9">
      <c r="A4271" s="6" t="str">
        <f>IF(总支出!A4271="","",总支出!A4271)</f>
        <v/>
      </c>
      <c r="B4271" s="7" t="str">
        <f>IF(总支出!B4271="","",总支出!B4271)</f>
        <v/>
      </c>
      <c r="C4271" s="6" t="str">
        <f t="shared" si="462"/>
        <v/>
      </c>
      <c r="D4271" s="6" t="str">
        <f>IF(总支出!C4271="","",总支出!C4271)</f>
        <v/>
      </c>
      <c r="E4271" s="8" t="str">
        <f>IF(总支出!D4271="","",总支出!D4271)</f>
        <v/>
      </c>
      <c r="F4271" s="6" t="str">
        <f>IF(总支出!E4271="","",总支出!E4271)</f>
        <v/>
      </c>
      <c r="G4271" s="6" t="str">
        <f>IF(总支出!H4271="","",总支出!H4271)</f>
        <v/>
      </c>
      <c r="H4271" s="6" t="str">
        <f>IF(总支出!I4271="","自动",总支出!I4271)</f>
        <v>自动</v>
      </c>
      <c r="I4271" s="6" t="str">
        <f>IF(F4271="","",IFERROR(VLOOKUP(F4271,税费设置!$A$15:$B$27,2,FALSE),"含税不明"))</f>
        <v/>
      </c>
      <c r="J4271" s="6" t="str">
        <f t="shared" si="463"/>
        <v/>
      </c>
      <c r="K4271" s="6" t="str">
        <f>IF(AND(税费设置!$B$5="是",G4271="个人支出",J4271="应税"),"是","否")</f>
        <v>否</v>
      </c>
      <c r="L4271" s="8">
        <f t="shared" si="464"/>
        <v>0</v>
      </c>
      <c r="M4271" s="8">
        <f t="shared" si="465"/>
        <v>0</v>
      </c>
      <c r="N4271" s="8">
        <f t="shared" si="466"/>
        <v>0</v>
      </c>
      <c r="O4271" s="8">
        <f t="shared" si="467"/>
        <v>0</v>
      </c>
      <c r="P4271" s="8">
        <f>IF(K4271&lt;&gt;"是",0,IF(税费设置!$B$6="是",E4271/(1+税费设置!$B$10),E4271))</f>
        <v>0</v>
      </c>
      <c r="Q4271" s="8">
        <f>IF(K4271&lt;&gt;"是",0,P4271*税费设置!$B$8)</f>
        <v>0</v>
      </c>
      <c r="R4271" s="8">
        <f>IF(K4271&lt;&gt;"是",0,P4271*税费设置!$B$9)</f>
        <v>0</v>
      </c>
      <c r="S4271" s="8">
        <f t="shared" si="468"/>
        <v>0</v>
      </c>
    </row>
    <row r="4272" spans="1:19" ht="13.9">
      <c r="A4272" s="6" t="str">
        <f>IF(总支出!A4272="","",总支出!A4272)</f>
        <v/>
      </c>
      <c r="B4272" s="7" t="str">
        <f>IF(总支出!B4272="","",总支出!B4272)</f>
        <v/>
      </c>
      <c r="C4272" s="6" t="str">
        <f t="shared" si="462"/>
        <v/>
      </c>
      <c r="D4272" s="6" t="str">
        <f>IF(总支出!C4272="","",总支出!C4272)</f>
        <v/>
      </c>
      <c r="E4272" s="8" t="str">
        <f>IF(总支出!D4272="","",总支出!D4272)</f>
        <v/>
      </c>
      <c r="F4272" s="6" t="str">
        <f>IF(总支出!E4272="","",总支出!E4272)</f>
        <v/>
      </c>
      <c r="G4272" s="6" t="str">
        <f>IF(总支出!H4272="","",总支出!H4272)</f>
        <v/>
      </c>
      <c r="H4272" s="6" t="str">
        <f>IF(总支出!I4272="","自动",总支出!I4272)</f>
        <v>自动</v>
      </c>
      <c r="I4272" s="6" t="str">
        <f>IF(F4272="","",IFERROR(VLOOKUP(F4272,税费设置!$A$15:$B$27,2,FALSE),"含税不明"))</f>
        <v/>
      </c>
      <c r="J4272" s="6" t="str">
        <f t="shared" si="463"/>
        <v/>
      </c>
      <c r="K4272" s="6" t="str">
        <f>IF(AND(税费设置!$B$5="是",G4272="个人支出",J4272="应税"),"是","否")</f>
        <v>否</v>
      </c>
      <c r="L4272" s="8">
        <f t="shared" si="464"/>
        <v>0</v>
      </c>
      <c r="M4272" s="8">
        <f t="shared" si="465"/>
        <v>0</v>
      </c>
      <c r="N4272" s="8">
        <f t="shared" si="466"/>
        <v>0</v>
      </c>
      <c r="O4272" s="8">
        <f t="shared" si="467"/>
        <v>0</v>
      </c>
      <c r="P4272" s="8">
        <f>IF(K4272&lt;&gt;"是",0,IF(税费设置!$B$6="是",E4272/(1+税费设置!$B$10),E4272))</f>
        <v>0</v>
      </c>
      <c r="Q4272" s="8">
        <f>IF(K4272&lt;&gt;"是",0,P4272*税费设置!$B$8)</f>
        <v>0</v>
      </c>
      <c r="R4272" s="8">
        <f>IF(K4272&lt;&gt;"是",0,P4272*税费设置!$B$9)</f>
        <v>0</v>
      </c>
      <c r="S4272" s="8">
        <f t="shared" si="468"/>
        <v>0</v>
      </c>
    </row>
    <row r="4273" spans="1:19" ht="13.9">
      <c r="A4273" s="6" t="str">
        <f>IF(总支出!A4273="","",总支出!A4273)</f>
        <v/>
      </c>
      <c r="B4273" s="7" t="str">
        <f>IF(总支出!B4273="","",总支出!B4273)</f>
        <v/>
      </c>
      <c r="C4273" s="6" t="str">
        <f t="shared" si="462"/>
        <v/>
      </c>
      <c r="D4273" s="6" t="str">
        <f>IF(总支出!C4273="","",总支出!C4273)</f>
        <v/>
      </c>
      <c r="E4273" s="8" t="str">
        <f>IF(总支出!D4273="","",总支出!D4273)</f>
        <v/>
      </c>
      <c r="F4273" s="6" t="str">
        <f>IF(总支出!E4273="","",总支出!E4273)</f>
        <v/>
      </c>
      <c r="G4273" s="6" t="str">
        <f>IF(总支出!H4273="","",总支出!H4273)</f>
        <v/>
      </c>
      <c r="H4273" s="6" t="str">
        <f>IF(总支出!I4273="","自动",总支出!I4273)</f>
        <v>自动</v>
      </c>
      <c r="I4273" s="6" t="str">
        <f>IF(F4273="","",IFERROR(VLOOKUP(F4273,税费设置!$A$15:$B$27,2,FALSE),"含税不明"))</f>
        <v/>
      </c>
      <c r="J4273" s="6" t="str">
        <f t="shared" si="463"/>
        <v/>
      </c>
      <c r="K4273" s="6" t="str">
        <f>IF(AND(税费设置!$B$5="是",G4273="个人支出",J4273="应税"),"是","否")</f>
        <v>否</v>
      </c>
      <c r="L4273" s="8">
        <f t="shared" si="464"/>
        <v>0</v>
      </c>
      <c r="M4273" s="8">
        <f t="shared" si="465"/>
        <v>0</v>
      </c>
      <c r="N4273" s="8">
        <f t="shared" si="466"/>
        <v>0</v>
      </c>
      <c r="O4273" s="8">
        <f t="shared" si="467"/>
        <v>0</v>
      </c>
      <c r="P4273" s="8">
        <f>IF(K4273&lt;&gt;"是",0,IF(税费设置!$B$6="是",E4273/(1+税费设置!$B$10),E4273))</f>
        <v>0</v>
      </c>
      <c r="Q4273" s="8">
        <f>IF(K4273&lt;&gt;"是",0,P4273*税费设置!$B$8)</f>
        <v>0</v>
      </c>
      <c r="R4273" s="8">
        <f>IF(K4273&lt;&gt;"是",0,P4273*税费设置!$B$9)</f>
        <v>0</v>
      </c>
      <c r="S4273" s="8">
        <f t="shared" si="468"/>
        <v>0</v>
      </c>
    </row>
    <row r="4274" spans="1:19" ht="13.9">
      <c r="A4274" s="6" t="str">
        <f>IF(总支出!A4274="","",总支出!A4274)</f>
        <v/>
      </c>
      <c r="B4274" s="7" t="str">
        <f>IF(总支出!B4274="","",总支出!B4274)</f>
        <v/>
      </c>
      <c r="C4274" s="6" t="str">
        <f t="shared" si="462"/>
        <v/>
      </c>
      <c r="D4274" s="6" t="str">
        <f>IF(总支出!C4274="","",总支出!C4274)</f>
        <v/>
      </c>
      <c r="E4274" s="8" t="str">
        <f>IF(总支出!D4274="","",总支出!D4274)</f>
        <v/>
      </c>
      <c r="F4274" s="6" t="str">
        <f>IF(总支出!E4274="","",总支出!E4274)</f>
        <v/>
      </c>
      <c r="G4274" s="6" t="str">
        <f>IF(总支出!H4274="","",总支出!H4274)</f>
        <v/>
      </c>
      <c r="H4274" s="6" t="str">
        <f>IF(总支出!I4274="","自动",总支出!I4274)</f>
        <v>自动</v>
      </c>
      <c r="I4274" s="6" t="str">
        <f>IF(F4274="","",IFERROR(VLOOKUP(F4274,税费设置!$A$15:$B$27,2,FALSE),"含税不明"))</f>
        <v/>
      </c>
      <c r="J4274" s="6" t="str">
        <f t="shared" si="463"/>
        <v/>
      </c>
      <c r="K4274" s="6" t="str">
        <f>IF(AND(税费设置!$B$5="是",G4274="个人支出",J4274="应税"),"是","否")</f>
        <v>否</v>
      </c>
      <c r="L4274" s="8">
        <f t="shared" si="464"/>
        <v>0</v>
      </c>
      <c r="M4274" s="8">
        <f t="shared" si="465"/>
        <v>0</v>
      </c>
      <c r="N4274" s="8">
        <f t="shared" si="466"/>
        <v>0</v>
      </c>
      <c r="O4274" s="8">
        <f t="shared" si="467"/>
        <v>0</v>
      </c>
      <c r="P4274" s="8">
        <f>IF(K4274&lt;&gt;"是",0,IF(税费设置!$B$6="是",E4274/(1+税费设置!$B$10),E4274))</f>
        <v>0</v>
      </c>
      <c r="Q4274" s="8">
        <f>IF(K4274&lt;&gt;"是",0,P4274*税费设置!$B$8)</f>
        <v>0</v>
      </c>
      <c r="R4274" s="8">
        <f>IF(K4274&lt;&gt;"是",0,P4274*税费设置!$B$9)</f>
        <v>0</v>
      </c>
      <c r="S4274" s="8">
        <f t="shared" si="468"/>
        <v>0</v>
      </c>
    </row>
    <row r="4275" spans="1:19" ht="13.9">
      <c r="A4275" s="6" t="str">
        <f>IF(总支出!A4275="","",总支出!A4275)</f>
        <v/>
      </c>
      <c r="B4275" s="7" t="str">
        <f>IF(总支出!B4275="","",总支出!B4275)</f>
        <v/>
      </c>
      <c r="C4275" s="6" t="str">
        <f t="shared" si="462"/>
        <v/>
      </c>
      <c r="D4275" s="6" t="str">
        <f>IF(总支出!C4275="","",总支出!C4275)</f>
        <v/>
      </c>
      <c r="E4275" s="8" t="str">
        <f>IF(总支出!D4275="","",总支出!D4275)</f>
        <v/>
      </c>
      <c r="F4275" s="6" t="str">
        <f>IF(总支出!E4275="","",总支出!E4275)</f>
        <v/>
      </c>
      <c r="G4275" s="6" t="str">
        <f>IF(总支出!H4275="","",总支出!H4275)</f>
        <v/>
      </c>
      <c r="H4275" s="6" t="str">
        <f>IF(总支出!I4275="","自动",总支出!I4275)</f>
        <v>自动</v>
      </c>
      <c r="I4275" s="6" t="str">
        <f>IF(F4275="","",IFERROR(VLOOKUP(F4275,税费设置!$A$15:$B$27,2,FALSE),"含税不明"))</f>
        <v/>
      </c>
      <c r="J4275" s="6" t="str">
        <f t="shared" si="463"/>
        <v/>
      </c>
      <c r="K4275" s="6" t="str">
        <f>IF(AND(税费设置!$B$5="是",G4275="个人支出",J4275="应税"),"是","否")</f>
        <v>否</v>
      </c>
      <c r="L4275" s="8">
        <f t="shared" si="464"/>
        <v>0</v>
      </c>
      <c r="M4275" s="8">
        <f t="shared" si="465"/>
        <v>0</v>
      </c>
      <c r="N4275" s="8">
        <f t="shared" si="466"/>
        <v>0</v>
      </c>
      <c r="O4275" s="8">
        <f t="shared" si="467"/>
        <v>0</v>
      </c>
      <c r="P4275" s="8">
        <f>IF(K4275&lt;&gt;"是",0,IF(税费设置!$B$6="是",E4275/(1+税费设置!$B$10),E4275))</f>
        <v>0</v>
      </c>
      <c r="Q4275" s="8">
        <f>IF(K4275&lt;&gt;"是",0,P4275*税费设置!$B$8)</f>
        <v>0</v>
      </c>
      <c r="R4275" s="8">
        <f>IF(K4275&lt;&gt;"是",0,P4275*税费设置!$B$9)</f>
        <v>0</v>
      </c>
      <c r="S4275" s="8">
        <f t="shared" si="468"/>
        <v>0</v>
      </c>
    </row>
    <row r="4276" spans="1:19" ht="13.9">
      <c r="A4276" s="6" t="str">
        <f>IF(总支出!A4276="","",总支出!A4276)</f>
        <v/>
      </c>
      <c r="B4276" s="7" t="str">
        <f>IF(总支出!B4276="","",总支出!B4276)</f>
        <v/>
      </c>
      <c r="C4276" s="6" t="str">
        <f t="shared" si="462"/>
        <v/>
      </c>
      <c r="D4276" s="6" t="str">
        <f>IF(总支出!C4276="","",总支出!C4276)</f>
        <v/>
      </c>
      <c r="E4276" s="8" t="str">
        <f>IF(总支出!D4276="","",总支出!D4276)</f>
        <v/>
      </c>
      <c r="F4276" s="6" t="str">
        <f>IF(总支出!E4276="","",总支出!E4276)</f>
        <v/>
      </c>
      <c r="G4276" s="6" t="str">
        <f>IF(总支出!H4276="","",总支出!H4276)</f>
        <v/>
      </c>
      <c r="H4276" s="6" t="str">
        <f>IF(总支出!I4276="","自动",总支出!I4276)</f>
        <v>自动</v>
      </c>
      <c r="I4276" s="6" t="str">
        <f>IF(F4276="","",IFERROR(VLOOKUP(F4276,税费设置!$A$15:$B$27,2,FALSE),"含税不明"))</f>
        <v/>
      </c>
      <c r="J4276" s="6" t="str">
        <f t="shared" si="463"/>
        <v/>
      </c>
      <c r="K4276" s="6" t="str">
        <f>IF(AND(税费设置!$B$5="是",G4276="个人支出",J4276="应税"),"是","否")</f>
        <v>否</v>
      </c>
      <c r="L4276" s="8">
        <f t="shared" si="464"/>
        <v>0</v>
      </c>
      <c r="M4276" s="8">
        <f t="shared" si="465"/>
        <v>0</v>
      </c>
      <c r="N4276" s="8">
        <f t="shared" si="466"/>
        <v>0</v>
      </c>
      <c r="O4276" s="8">
        <f t="shared" si="467"/>
        <v>0</v>
      </c>
      <c r="P4276" s="8">
        <f>IF(K4276&lt;&gt;"是",0,IF(税费设置!$B$6="是",E4276/(1+税费设置!$B$10),E4276))</f>
        <v>0</v>
      </c>
      <c r="Q4276" s="8">
        <f>IF(K4276&lt;&gt;"是",0,P4276*税费设置!$B$8)</f>
        <v>0</v>
      </c>
      <c r="R4276" s="8">
        <f>IF(K4276&lt;&gt;"是",0,P4276*税费设置!$B$9)</f>
        <v>0</v>
      </c>
      <c r="S4276" s="8">
        <f t="shared" si="468"/>
        <v>0</v>
      </c>
    </row>
    <row r="4277" spans="1:19" ht="13.9">
      <c r="A4277" s="6" t="str">
        <f>IF(总支出!A4277="","",总支出!A4277)</f>
        <v/>
      </c>
      <c r="B4277" s="7" t="str">
        <f>IF(总支出!B4277="","",总支出!B4277)</f>
        <v/>
      </c>
      <c r="C4277" s="6" t="str">
        <f t="shared" si="462"/>
        <v/>
      </c>
      <c r="D4277" s="6" t="str">
        <f>IF(总支出!C4277="","",总支出!C4277)</f>
        <v/>
      </c>
      <c r="E4277" s="8" t="str">
        <f>IF(总支出!D4277="","",总支出!D4277)</f>
        <v/>
      </c>
      <c r="F4277" s="6" t="str">
        <f>IF(总支出!E4277="","",总支出!E4277)</f>
        <v/>
      </c>
      <c r="G4277" s="6" t="str">
        <f>IF(总支出!H4277="","",总支出!H4277)</f>
        <v/>
      </c>
      <c r="H4277" s="6" t="str">
        <f>IF(总支出!I4277="","自动",总支出!I4277)</f>
        <v>自动</v>
      </c>
      <c r="I4277" s="6" t="str">
        <f>IF(F4277="","",IFERROR(VLOOKUP(F4277,税费设置!$A$15:$B$27,2,FALSE),"含税不明"))</f>
        <v/>
      </c>
      <c r="J4277" s="6" t="str">
        <f t="shared" si="463"/>
        <v/>
      </c>
      <c r="K4277" s="6" t="str">
        <f>IF(AND(税费设置!$B$5="是",G4277="个人支出",J4277="应税"),"是","否")</f>
        <v>否</v>
      </c>
      <c r="L4277" s="8">
        <f t="shared" si="464"/>
        <v>0</v>
      </c>
      <c r="M4277" s="8">
        <f t="shared" si="465"/>
        <v>0</v>
      </c>
      <c r="N4277" s="8">
        <f t="shared" si="466"/>
        <v>0</v>
      </c>
      <c r="O4277" s="8">
        <f t="shared" si="467"/>
        <v>0</v>
      </c>
      <c r="P4277" s="8">
        <f>IF(K4277&lt;&gt;"是",0,IF(税费设置!$B$6="是",E4277/(1+税费设置!$B$10),E4277))</f>
        <v>0</v>
      </c>
      <c r="Q4277" s="8">
        <f>IF(K4277&lt;&gt;"是",0,P4277*税费设置!$B$8)</f>
        <v>0</v>
      </c>
      <c r="R4277" s="8">
        <f>IF(K4277&lt;&gt;"是",0,P4277*税费设置!$B$9)</f>
        <v>0</v>
      </c>
      <c r="S4277" s="8">
        <f t="shared" si="468"/>
        <v>0</v>
      </c>
    </row>
    <row r="4278" spans="1:19" ht="13.9">
      <c r="A4278" s="6" t="str">
        <f>IF(总支出!A4278="","",总支出!A4278)</f>
        <v/>
      </c>
      <c r="B4278" s="7" t="str">
        <f>IF(总支出!B4278="","",总支出!B4278)</f>
        <v/>
      </c>
      <c r="C4278" s="6" t="str">
        <f t="shared" si="462"/>
        <v/>
      </c>
      <c r="D4278" s="6" t="str">
        <f>IF(总支出!C4278="","",总支出!C4278)</f>
        <v/>
      </c>
      <c r="E4278" s="8" t="str">
        <f>IF(总支出!D4278="","",总支出!D4278)</f>
        <v/>
      </c>
      <c r="F4278" s="6" t="str">
        <f>IF(总支出!E4278="","",总支出!E4278)</f>
        <v/>
      </c>
      <c r="G4278" s="6" t="str">
        <f>IF(总支出!H4278="","",总支出!H4278)</f>
        <v/>
      </c>
      <c r="H4278" s="6" t="str">
        <f>IF(总支出!I4278="","自动",总支出!I4278)</f>
        <v>自动</v>
      </c>
      <c r="I4278" s="6" t="str">
        <f>IF(F4278="","",IFERROR(VLOOKUP(F4278,税费设置!$A$15:$B$27,2,FALSE),"含税不明"))</f>
        <v/>
      </c>
      <c r="J4278" s="6" t="str">
        <f t="shared" si="463"/>
        <v/>
      </c>
      <c r="K4278" s="6" t="str">
        <f>IF(AND(税费设置!$B$5="是",G4278="个人支出",J4278="应税"),"是","否")</f>
        <v>否</v>
      </c>
      <c r="L4278" s="8">
        <f t="shared" si="464"/>
        <v>0</v>
      </c>
      <c r="M4278" s="8">
        <f t="shared" si="465"/>
        <v>0</v>
      </c>
      <c r="N4278" s="8">
        <f t="shared" si="466"/>
        <v>0</v>
      </c>
      <c r="O4278" s="8">
        <f t="shared" si="467"/>
        <v>0</v>
      </c>
      <c r="P4278" s="8">
        <f>IF(K4278&lt;&gt;"是",0,IF(税费设置!$B$6="是",E4278/(1+税费设置!$B$10),E4278))</f>
        <v>0</v>
      </c>
      <c r="Q4278" s="8">
        <f>IF(K4278&lt;&gt;"是",0,P4278*税费设置!$B$8)</f>
        <v>0</v>
      </c>
      <c r="R4278" s="8">
        <f>IF(K4278&lt;&gt;"是",0,P4278*税费设置!$B$9)</f>
        <v>0</v>
      </c>
      <c r="S4278" s="8">
        <f t="shared" si="468"/>
        <v>0</v>
      </c>
    </row>
    <row r="4279" spans="1:19" ht="13.9">
      <c r="A4279" s="6" t="str">
        <f>IF(总支出!A4279="","",总支出!A4279)</f>
        <v/>
      </c>
      <c r="B4279" s="7" t="str">
        <f>IF(总支出!B4279="","",总支出!B4279)</f>
        <v/>
      </c>
      <c r="C4279" s="6" t="str">
        <f t="shared" si="462"/>
        <v/>
      </c>
      <c r="D4279" s="6" t="str">
        <f>IF(总支出!C4279="","",总支出!C4279)</f>
        <v/>
      </c>
      <c r="E4279" s="8" t="str">
        <f>IF(总支出!D4279="","",总支出!D4279)</f>
        <v/>
      </c>
      <c r="F4279" s="6" t="str">
        <f>IF(总支出!E4279="","",总支出!E4279)</f>
        <v/>
      </c>
      <c r="G4279" s="6" t="str">
        <f>IF(总支出!H4279="","",总支出!H4279)</f>
        <v/>
      </c>
      <c r="H4279" s="6" t="str">
        <f>IF(总支出!I4279="","自动",总支出!I4279)</f>
        <v>自动</v>
      </c>
      <c r="I4279" s="6" t="str">
        <f>IF(F4279="","",IFERROR(VLOOKUP(F4279,税费设置!$A$15:$B$27,2,FALSE),"含税不明"))</f>
        <v/>
      </c>
      <c r="J4279" s="6" t="str">
        <f t="shared" si="463"/>
        <v/>
      </c>
      <c r="K4279" s="6" t="str">
        <f>IF(AND(税费设置!$B$5="是",G4279="个人支出",J4279="应税"),"是","否")</f>
        <v>否</v>
      </c>
      <c r="L4279" s="8">
        <f t="shared" si="464"/>
        <v>0</v>
      </c>
      <c r="M4279" s="8">
        <f t="shared" si="465"/>
        <v>0</v>
      </c>
      <c r="N4279" s="8">
        <f t="shared" si="466"/>
        <v>0</v>
      </c>
      <c r="O4279" s="8">
        <f t="shared" si="467"/>
        <v>0</v>
      </c>
      <c r="P4279" s="8">
        <f>IF(K4279&lt;&gt;"是",0,IF(税费设置!$B$6="是",E4279/(1+税费设置!$B$10),E4279))</f>
        <v>0</v>
      </c>
      <c r="Q4279" s="8">
        <f>IF(K4279&lt;&gt;"是",0,P4279*税费设置!$B$8)</f>
        <v>0</v>
      </c>
      <c r="R4279" s="8">
        <f>IF(K4279&lt;&gt;"是",0,P4279*税费设置!$B$9)</f>
        <v>0</v>
      </c>
      <c r="S4279" s="8">
        <f t="shared" si="468"/>
        <v>0</v>
      </c>
    </row>
    <row r="4280" spans="1:19" ht="13.9">
      <c r="A4280" s="6" t="str">
        <f>IF(总支出!A4280="","",总支出!A4280)</f>
        <v/>
      </c>
      <c r="B4280" s="7" t="str">
        <f>IF(总支出!B4280="","",总支出!B4280)</f>
        <v/>
      </c>
      <c r="C4280" s="6" t="str">
        <f t="shared" si="462"/>
        <v/>
      </c>
      <c r="D4280" s="6" t="str">
        <f>IF(总支出!C4280="","",总支出!C4280)</f>
        <v/>
      </c>
      <c r="E4280" s="8" t="str">
        <f>IF(总支出!D4280="","",总支出!D4280)</f>
        <v/>
      </c>
      <c r="F4280" s="6" t="str">
        <f>IF(总支出!E4280="","",总支出!E4280)</f>
        <v/>
      </c>
      <c r="G4280" s="6" t="str">
        <f>IF(总支出!H4280="","",总支出!H4280)</f>
        <v/>
      </c>
      <c r="H4280" s="6" t="str">
        <f>IF(总支出!I4280="","自动",总支出!I4280)</f>
        <v>自动</v>
      </c>
      <c r="I4280" s="6" t="str">
        <f>IF(F4280="","",IFERROR(VLOOKUP(F4280,税费设置!$A$15:$B$27,2,FALSE),"含税不明"))</f>
        <v/>
      </c>
      <c r="J4280" s="6" t="str">
        <f t="shared" si="463"/>
        <v/>
      </c>
      <c r="K4280" s="6" t="str">
        <f>IF(AND(税费设置!$B$5="是",G4280="个人支出",J4280="应税"),"是","否")</f>
        <v>否</v>
      </c>
      <c r="L4280" s="8">
        <f t="shared" si="464"/>
        <v>0</v>
      </c>
      <c r="M4280" s="8">
        <f t="shared" si="465"/>
        <v>0</v>
      </c>
      <c r="N4280" s="8">
        <f t="shared" si="466"/>
        <v>0</v>
      </c>
      <c r="O4280" s="8">
        <f t="shared" si="467"/>
        <v>0</v>
      </c>
      <c r="P4280" s="8">
        <f>IF(K4280&lt;&gt;"是",0,IF(税费设置!$B$6="是",E4280/(1+税费设置!$B$10),E4280))</f>
        <v>0</v>
      </c>
      <c r="Q4280" s="8">
        <f>IF(K4280&lt;&gt;"是",0,P4280*税费设置!$B$8)</f>
        <v>0</v>
      </c>
      <c r="R4280" s="8">
        <f>IF(K4280&lt;&gt;"是",0,P4280*税费设置!$B$9)</f>
        <v>0</v>
      </c>
      <c r="S4280" s="8">
        <f t="shared" si="468"/>
        <v>0</v>
      </c>
    </row>
    <row r="4281" spans="1:19" ht="13.9">
      <c r="A4281" s="6" t="str">
        <f>IF(总支出!A4281="","",总支出!A4281)</f>
        <v/>
      </c>
      <c r="B4281" s="7" t="str">
        <f>IF(总支出!B4281="","",总支出!B4281)</f>
        <v/>
      </c>
      <c r="C4281" s="6" t="str">
        <f t="shared" si="462"/>
        <v/>
      </c>
      <c r="D4281" s="6" t="str">
        <f>IF(总支出!C4281="","",总支出!C4281)</f>
        <v/>
      </c>
      <c r="E4281" s="8" t="str">
        <f>IF(总支出!D4281="","",总支出!D4281)</f>
        <v/>
      </c>
      <c r="F4281" s="6" t="str">
        <f>IF(总支出!E4281="","",总支出!E4281)</f>
        <v/>
      </c>
      <c r="G4281" s="6" t="str">
        <f>IF(总支出!H4281="","",总支出!H4281)</f>
        <v/>
      </c>
      <c r="H4281" s="6" t="str">
        <f>IF(总支出!I4281="","自动",总支出!I4281)</f>
        <v>自动</v>
      </c>
      <c r="I4281" s="6" t="str">
        <f>IF(F4281="","",IFERROR(VLOOKUP(F4281,税费设置!$A$15:$B$27,2,FALSE),"含税不明"))</f>
        <v/>
      </c>
      <c r="J4281" s="6" t="str">
        <f t="shared" si="463"/>
        <v/>
      </c>
      <c r="K4281" s="6" t="str">
        <f>IF(AND(税费设置!$B$5="是",G4281="个人支出",J4281="应税"),"是","否")</f>
        <v>否</v>
      </c>
      <c r="L4281" s="8">
        <f t="shared" si="464"/>
        <v>0</v>
      </c>
      <c r="M4281" s="8">
        <f t="shared" si="465"/>
        <v>0</v>
      </c>
      <c r="N4281" s="8">
        <f t="shared" si="466"/>
        <v>0</v>
      </c>
      <c r="O4281" s="8">
        <f t="shared" si="467"/>
        <v>0</v>
      </c>
      <c r="P4281" s="8">
        <f>IF(K4281&lt;&gt;"是",0,IF(税费设置!$B$6="是",E4281/(1+税费设置!$B$10),E4281))</f>
        <v>0</v>
      </c>
      <c r="Q4281" s="8">
        <f>IF(K4281&lt;&gt;"是",0,P4281*税费设置!$B$8)</f>
        <v>0</v>
      </c>
      <c r="R4281" s="8">
        <f>IF(K4281&lt;&gt;"是",0,P4281*税费设置!$B$9)</f>
        <v>0</v>
      </c>
      <c r="S4281" s="8">
        <f t="shared" si="468"/>
        <v>0</v>
      </c>
    </row>
    <row r="4282" spans="1:19" ht="13.9">
      <c r="A4282" s="6" t="str">
        <f>IF(总支出!A4282="","",总支出!A4282)</f>
        <v/>
      </c>
      <c r="B4282" s="7" t="str">
        <f>IF(总支出!B4282="","",总支出!B4282)</f>
        <v/>
      </c>
      <c r="C4282" s="6" t="str">
        <f t="shared" si="462"/>
        <v/>
      </c>
      <c r="D4282" s="6" t="str">
        <f>IF(总支出!C4282="","",总支出!C4282)</f>
        <v/>
      </c>
      <c r="E4282" s="8" t="str">
        <f>IF(总支出!D4282="","",总支出!D4282)</f>
        <v/>
      </c>
      <c r="F4282" s="6" t="str">
        <f>IF(总支出!E4282="","",总支出!E4282)</f>
        <v/>
      </c>
      <c r="G4282" s="6" t="str">
        <f>IF(总支出!H4282="","",总支出!H4282)</f>
        <v/>
      </c>
      <c r="H4282" s="6" t="str">
        <f>IF(总支出!I4282="","自动",总支出!I4282)</f>
        <v>自动</v>
      </c>
      <c r="I4282" s="6" t="str">
        <f>IF(F4282="","",IFERROR(VLOOKUP(F4282,税费设置!$A$15:$B$27,2,FALSE),"含税不明"))</f>
        <v/>
      </c>
      <c r="J4282" s="6" t="str">
        <f t="shared" si="463"/>
        <v/>
      </c>
      <c r="K4282" s="6" t="str">
        <f>IF(AND(税费设置!$B$5="是",G4282="个人支出",J4282="应税"),"是","否")</f>
        <v>否</v>
      </c>
      <c r="L4282" s="8">
        <f t="shared" si="464"/>
        <v>0</v>
      </c>
      <c r="M4282" s="8">
        <f t="shared" si="465"/>
        <v>0</v>
      </c>
      <c r="N4282" s="8">
        <f t="shared" si="466"/>
        <v>0</v>
      </c>
      <c r="O4282" s="8">
        <f t="shared" si="467"/>
        <v>0</v>
      </c>
      <c r="P4282" s="8">
        <f>IF(K4282&lt;&gt;"是",0,IF(税费设置!$B$6="是",E4282/(1+税费设置!$B$10),E4282))</f>
        <v>0</v>
      </c>
      <c r="Q4282" s="8">
        <f>IF(K4282&lt;&gt;"是",0,P4282*税费设置!$B$8)</f>
        <v>0</v>
      </c>
      <c r="R4282" s="8">
        <f>IF(K4282&lt;&gt;"是",0,P4282*税费设置!$B$9)</f>
        <v>0</v>
      </c>
      <c r="S4282" s="8">
        <f t="shared" si="468"/>
        <v>0</v>
      </c>
    </row>
    <row r="4283" spans="1:19" ht="13.9">
      <c r="A4283" s="6" t="str">
        <f>IF(总支出!A4283="","",总支出!A4283)</f>
        <v/>
      </c>
      <c r="B4283" s="7" t="str">
        <f>IF(总支出!B4283="","",总支出!B4283)</f>
        <v/>
      </c>
      <c r="C4283" s="6" t="str">
        <f t="shared" si="462"/>
        <v/>
      </c>
      <c r="D4283" s="6" t="str">
        <f>IF(总支出!C4283="","",总支出!C4283)</f>
        <v/>
      </c>
      <c r="E4283" s="8" t="str">
        <f>IF(总支出!D4283="","",总支出!D4283)</f>
        <v/>
      </c>
      <c r="F4283" s="6" t="str">
        <f>IF(总支出!E4283="","",总支出!E4283)</f>
        <v/>
      </c>
      <c r="G4283" s="6" t="str">
        <f>IF(总支出!H4283="","",总支出!H4283)</f>
        <v/>
      </c>
      <c r="H4283" s="6" t="str">
        <f>IF(总支出!I4283="","自动",总支出!I4283)</f>
        <v>自动</v>
      </c>
      <c r="I4283" s="6" t="str">
        <f>IF(F4283="","",IFERROR(VLOOKUP(F4283,税费设置!$A$15:$B$27,2,FALSE),"含税不明"))</f>
        <v/>
      </c>
      <c r="J4283" s="6" t="str">
        <f t="shared" si="463"/>
        <v/>
      </c>
      <c r="K4283" s="6" t="str">
        <f>IF(AND(税费设置!$B$5="是",G4283="个人支出",J4283="应税"),"是","否")</f>
        <v>否</v>
      </c>
      <c r="L4283" s="8">
        <f t="shared" si="464"/>
        <v>0</v>
      </c>
      <c r="M4283" s="8">
        <f t="shared" si="465"/>
        <v>0</v>
      </c>
      <c r="N4283" s="8">
        <f t="shared" si="466"/>
        <v>0</v>
      </c>
      <c r="O4283" s="8">
        <f t="shared" si="467"/>
        <v>0</v>
      </c>
      <c r="P4283" s="8">
        <f>IF(K4283&lt;&gt;"是",0,IF(税费设置!$B$6="是",E4283/(1+税费设置!$B$10),E4283))</f>
        <v>0</v>
      </c>
      <c r="Q4283" s="8">
        <f>IF(K4283&lt;&gt;"是",0,P4283*税费设置!$B$8)</f>
        <v>0</v>
      </c>
      <c r="R4283" s="8">
        <f>IF(K4283&lt;&gt;"是",0,P4283*税费设置!$B$9)</f>
        <v>0</v>
      </c>
      <c r="S4283" s="8">
        <f t="shared" si="468"/>
        <v>0</v>
      </c>
    </row>
    <row r="4284" spans="1:19" ht="13.9">
      <c r="A4284" s="6" t="str">
        <f>IF(总支出!A4284="","",总支出!A4284)</f>
        <v/>
      </c>
      <c r="B4284" s="7" t="str">
        <f>IF(总支出!B4284="","",总支出!B4284)</f>
        <v/>
      </c>
      <c r="C4284" s="6" t="str">
        <f t="shared" si="462"/>
        <v/>
      </c>
      <c r="D4284" s="6" t="str">
        <f>IF(总支出!C4284="","",总支出!C4284)</f>
        <v/>
      </c>
      <c r="E4284" s="8" t="str">
        <f>IF(总支出!D4284="","",总支出!D4284)</f>
        <v/>
      </c>
      <c r="F4284" s="6" t="str">
        <f>IF(总支出!E4284="","",总支出!E4284)</f>
        <v/>
      </c>
      <c r="G4284" s="6" t="str">
        <f>IF(总支出!H4284="","",总支出!H4284)</f>
        <v/>
      </c>
      <c r="H4284" s="6" t="str">
        <f>IF(总支出!I4284="","自动",总支出!I4284)</f>
        <v>自动</v>
      </c>
      <c r="I4284" s="6" t="str">
        <f>IF(F4284="","",IFERROR(VLOOKUP(F4284,税费设置!$A$15:$B$27,2,FALSE),"含税不明"))</f>
        <v/>
      </c>
      <c r="J4284" s="6" t="str">
        <f t="shared" si="463"/>
        <v/>
      </c>
      <c r="K4284" s="6" t="str">
        <f>IF(AND(税费设置!$B$5="是",G4284="个人支出",J4284="应税"),"是","否")</f>
        <v>否</v>
      </c>
      <c r="L4284" s="8">
        <f t="shared" si="464"/>
        <v>0</v>
      </c>
      <c r="M4284" s="8">
        <f t="shared" si="465"/>
        <v>0</v>
      </c>
      <c r="N4284" s="8">
        <f t="shared" si="466"/>
        <v>0</v>
      </c>
      <c r="O4284" s="8">
        <f t="shared" si="467"/>
        <v>0</v>
      </c>
      <c r="P4284" s="8">
        <f>IF(K4284&lt;&gt;"是",0,IF(税费设置!$B$6="是",E4284/(1+税费设置!$B$10),E4284))</f>
        <v>0</v>
      </c>
      <c r="Q4284" s="8">
        <f>IF(K4284&lt;&gt;"是",0,P4284*税费设置!$B$8)</f>
        <v>0</v>
      </c>
      <c r="R4284" s="8">
        <f>IF(K4284&lt;&gt;"是",0,P4284*税费设置!$B$9)</f>
        <v>0</v>
      </c>
      <c r="S4284" s="8">
        <f t="shared" si="468"/>
        <v>0</v>
      </c>
    </row>
    <row r="4285" spans="1:19" ht="13.9">
      <c r="A4285" s="6" t="str">
        <f>IF(总支出!A4285="","",总支出!A4285)</f>
        <v/>
      </c>
      <c r="B4285" s="7" t="str">
        <f>IF(总支出!B4285="","",总支出!B4285)</f>
        <v/>
      </c>
      <c r="C4285" s="6" t="str">
        <f t="shared" si="462"/>
        <v/>
      </c>
      <c r="D4285" s="6" t="str">
        <f>IF(总支出!C4285="","",总支出!C4285)</f>
        <v/>
      </c>
      <c r="E4285" s="8" t="str">
        <f>IF(总支出!D4285="","",总支出!D4285)</f>
        <v/>
      </c>
      <c r="F4285" s="6" t="str">
        <f>IF(总支出!E4285="","",总支出!E4285)</f>
        <v/>
      </c>
      <c r="G4285" s="6" t="str">
        <f>IF(总支出!H4285="","",总支出!H4285)</f>
        <v/>
      </c>
      <c r="H4285" s="6" t="str">
        <f>IF(总支出!I4285="","自动",总支出!I4285)</f>
        <v>自动</v>
      </c>
      <c r="I4285" s="6" t="str">
        <f>IF(F4285="","",IFERROR(VLOOKUP(F4285,税费设置!$A$15:$B$27,2,FALSE),"含税不明"))</f>
        <v/>
      </c>
      <c r="J4285" s="6" t="str">
        <f t="shared" si="463"/>
        <v/>
      </c>
      <c r="K4285" s="6" t="str">
        <f>IF(AND(税费设置!$B$5="是",G4285="个人支出",J4285="应税"),"是","否")</f>
        <v>否</v>
      </c>
      <c r="L4285" s="8">
        <f t="shared" si="464"/>
        <v>0</v>
      </c>
      <c r="M4285" s="8">
        <f t="shared" si="465"/>
        <v>0</v>
      </c>
      <c r="N4285" s="8">
        <f t="shared" si="466"/>
        <v>0</v>
      </c>
      <c r="O4285" s="8">
        <f t="shared" si="467"/>
        <v>0</v>
      </c>
      <c r="P4285" s="8">
        <f>IF(K4285&lt;&gt;"是",0,IF(税费设置!$B$6="是",E4285/(1+税费设置!$B$10),E4285))</f>
        <v>0</v>
      </c>
      <c r="Q4285" s="8">
        <f>IF(K4285&lt;&gt;"是",0,P4285*税费设置!$B$8)</f>
        <v>0</v>
      </c>
      <c r="R4285" s="8">
        <f>IF(K4285&lt;&gt;"是",0,P4285*税费设置!$B$9)</f>
        <v>0</v>
      </c>
      <c r="S4285" s="8">
        <f t="shared" si="468"/>
        <v>0</v>
      </c>
    </row>
    <row r="4286" spans="1:19" ht="13.9">
      <c r="A4286" s="6" t="str">
        <f>IF(总支出!A4286="","",总支出!A4286)</f>
        <v/>
      </c>
      <c r="B4286" s="7" t="str">
        <f>IF(总支出!B4286="","",总支出!B4286)</f>
        <v/>
      </c>
      <c r="C4286" s="6" t="str">
        <f t="shared" si="462"/>
        <v/>
      </c>
      <c r="D4286" s="6" t="str">
        <f>IF(总支出!C4286="","",总支出!C4286)</f>
        <v/>
      </c>
      <c r="E4286" s="8" t="str">
        <f>IF(总支出!D4286="","",总支出!D4286)</f>
        <v/>
      </c>
      <c r="F4286" s="6" t="str">
        <f>IF(总支出!E4286="","",总支出!E4286)</f>
        <v/>
      </c>
      <c r="G4286" s="6" t="str">
        <f>IF(总支出!H4286="","",总支出!H4286)</f>
        <v/>
      </c>
      <c r="H4286" s="6" t="str">
        <f>IF(总支出!I4286="","自动",总支出!I4286)</f>
        <v>自动</v>
      </c>
      <c r="I4286" s="6" t="str">
        <f>IF(F4286="","",IFERROR(VLOOKUP(F4286,税费设置!$A$15:$B$27,2,FALSE),"含税不明"))</f>
        <v/>
      </c>
      <c r="J4286" s="6" t="str">
        <f t="shared" si="463"/>
        <v/>
      </c>
      <c r="K4286" s="6" t="str">
        <f>IF(AND(税费设置!$B$5="是",G4286="个人支出",J4286="应税"),"是","否")</f>
        <v>否</v>
      </c>
      <c r="L4286" s="8">
        <f t="shared" si="464"/>
        <v>0</v>
      </c>
      <c r="M4286" s="8">
        <f t="shared" si="465"/>
        <v>0</v>
      </c>
      <c r="N4286" s="8">
        <f t="shared" si="466"/>
        <v>0</v>
      </c>
      <c r="O4286" s="8">
        <f t="shared" si="467"/>
        <v>0</v>
      </c>
      <c r="P4286" s="8">
        <f>IF(K4286&lt;&gt;"是",0,IF(税费设置!$B$6="是",E4286/(1+税费设置!$B$10),E4286))</f>
        <v>0</v>
      </c>
      <c r="Q4286" s="8">
        <f>IF(K4286&lt;&gt;"是",0,P4286*税费设置!$B$8)</f>
        <v>0</v>
      </c>
      <c r="R4286" s="8">
        <f>IF(K4286&lt;&gt;"是",0,P4286*税费设置!$B$9)</f>
        <v>0</v>
      </c>
      <c r="S4286" s="8">
        <f t="shared" si="468"/>
        <v>0</v>
      </c>
    </row>
    <row r="4287" spans="1:19" ht="13.9">
      <c r="A4287" s="6" t="str">
        <f>IF(总支出!A4287="","",总支出!A4287)</f>
        <v/>
      </c>
      <c r="B4287" s="7" t="str">
        <f>IF(总支出!B4287="","",总支出!B4287)</f>
        <v/>
      </c>
      <c r="C4287" s="6" t="str">
        <f t="shared" si="462"/>
        <v/>
      </c>
      <c r="D4287" s="6" t="str">
        <f>IF(总支出!C4287="","",总支出!C4287)</f>
        <v/>
      </c>
      <c r="E4287" s="8" t="str">
        <f>IF(总支出!D4287="","",总支出!D4287)</f>
        <v/>
      </c>
      <c r="F4287" s="6" t="str">
        <f>IF(总支出!E4287="","",总支出!E4287)</f>
        <v/>
      </c>
      <c r="G4287" s="6" t="str">
        <f>IF(总支出!H4287="","",总支出!H4287)</f>
        <v/>
      </c>
      <c r="H4287" s="6" t="str">
        <f>IF(总支出!I4287="","自动",总支出!I4287)</f>
        <v>自动</v>
      </c>
      <c r="I4287" s="6" t="str">
        <f>IF(F4287="","",IFERROR(VLOOKUP(F4287,税费设置!$A$15:$B$27,2,FALSE),"含税不明"))</f>
        <v/>
      </c>
      <c r="J4287" s="6" t="str">
        <f t="shared" si="463"/>
        <v/>
      </c>
      <c r="K4287" s="6" t="str">
        <f>IF(AND(税费设置!$B$5="是",G4287="个人支出",J4287="应税"),"是","否")</f>
        <v>否</v>
      </c>
      <c r="L4287" s="8">
        <f t="shared" si="464"/>
        <v>0</v>
      </c>
      <c r="M4287" s="8">
        <f t="shared" si="465"/>
        <v>0</v>
      </c>
      <c r="N4287" s="8">
        <f t="shared" si="466"/>
        <v>0</v>
      </c>
      <c r="O4287" s="8">
        <f t="shared" si="467"/>
        <v>0</v>
      </c>
      <c r="P4287" s="8">
        <f>IF(K4287&lt;&gt;"是",0,IF(税费设置!$B$6="是",E4287/(1+税费设置!$B$10),E4287))</f>
        <v>0</v>
      </c>
      <c r="Q4287" s="8">
        <f>IF(K4287&lt;&gt;"是",0,P4287*税费设置!$B$8)</f>
        <v>0</v>
      </c>
      <c r="R4287" s="8">
        <f>IF(K4287&lt;&gt;"是",0,P4287*税费设置!$B$9)</f>
        <v>0</v>
      </c>
      <c r="S4287" s="8">
        <f t="shared" si="468"/>
        <v>0</v>
      </c>
    </row>
    <row r="4288" spans="1:19" ht="13.9">
      <c r="A4288" s="6" t="str">
        <f>IF(总支出!A4288="","",总支出!A4288)</f>
        <v/>
      </c>
      <c r="B4288" s="7" t="str">
        <f>IF(总支出!B4288="","",总支出!B4288)</f>
        <v/>
      </c>
      <c r="C4288" s="6" t="str">
        <f t="shared" si="462"/>
        <v/>
      </c>
      <c r="D4288" s="6" t="str">
        <f>IF(总支出!C4288="","",总支出!C4288)</f>
        <v/>
      </c>
      <c r="E4288" s="8" t="str">
        <f>IF(总支出!D4288="","",总支出!D4288)</f>
        <v/>
      </c>
      <c r="F4288" s="6" t="str">
        <f>IF(总支出!E4288="","",总支出!E4288)</f>
        <v/>
      </c>
      <c r="G4288" s="6" t="str">
        <f>IF(总支出!H4288="","",总支出!H4288)</f>
        <v/>
      </c>
      <c r="H4288" s="6" t="str">
        <f>IF(总支出!I4288="","自动",总支出!I4288)</f>
        <v>自动</v>
      </c>
      <c r="I4288" s="6" t="str">
        <f>IF(F4288="","",IFERROR(VLOOKUP(F4288,税费设置!$A$15:$B$27,2,FALSE),"含税不明"))</f>
        <v/>
      </c>
      <c r="J4288" s="6" t="str">
        <f t="shared" si="463"/>
        <v/>
      </c>
      <c r="K4288" s="6" t="str">
        <f>IF(AND(税费设置!$B$5="是",G4288="个人支出",J4288="应税"),"是","否")</f>
        <v>否</v>
      </c>
      <c r="L4288" s="8">
        <f t="shared" si="464"/>
        <v>0</v>
      </c>
      <c r="M4288" s="8">
        <f t="shared" si="465"/>
        <v>0</v>
      </c>
      <c r="N4288" s="8">
        <f t="shared" si="466"/>
        <v>0</v>
      </c>
      <c r="O4288" s="8">
        <f t="shared" si="467"/>
        <v>0</v>
      </c>
      <c r="P4288" s="8">
        <f>IF(K4288&lt;&gt;"是",0,IF(税费设置!$B$6="是",E4288/(1+税费设置!$B$10),E4288))</f>
        <v>0</v>
      </c>
      <c r="Q4288" s="8">
        <f>IF(K4288&lt;&gt;"是",0,P4288*税费设置!$B$8)</f>
        <v>0</v>
      </c>
      <c r="R4288" s="8">
        <f>IF(K4288&lt;&gt;"是",0,P4288*税费设置!$B$9)</f>
        <v>0</v>
      </c>
      <c r="S4288" s="8">
        <f t="shared" si="468"/>
        <v>0</v>
      </c>
    </row>
    <row r="4289" spans="1:19" ht="13.9">
      <c r="A4289" s="6" t="str">
        <f>IF(总支出!A4289="","",总支出!A4289)</f>
        <v/>
      </c>
      <c r="B4289" s="7" t="str">
        <f>IF(总支出!B4289="","",总支出!B4289)</f>
        <v/>
      </c>
      <c r="C4289" s="6" t="str">
        <f t="shared" si="462"/>
        <v/>
      </c>
      <c r="D4289" s="6" t="str">
        <f>IF(总支出!C4289="","",总支出!C4289)</f>
        <v/>
      </c>
      <c r="E4289" s="8" t="str">
        <f>IF(总支出!D4289="","",总支出!D4289)</f>
        <v/>
      </c>
      <c r="F4289" s="6" t="str">
        <f>IF(总支出!E4289="","",总支出!E4289)</f>
        <v/>
      </c>
      <c r="G4289" s="6" t="str">
        <f>IF(总支出!H4289="","",总支出!H4289)</f>
        <v/>
      </c>
      <c r="H4289" s="6" t="str">
        <f>IF(总支出!I4289="","自动",总支出!I4289)</f>
        <v>自动</v>
      </c>
      <c r="I4289" s="6" t="str">
        <f>IF(F4289="","",IFERROR(VLOOKUP(F4289,税费设置!$A$15:$B$27,2,FALSE),"含税不明"))</f>
        <v/>
      </c>
      <c r="J4289" s="6" t="str">
        <f t="shared" si="463"/>
        <v/>
      </c>
      <c r="K4289" s="6" t="str">
        <f>IF(AND(税费设置!$B$5="是",G4289="个人支出",J4289="应税"),"是","否")</f>
        <v>否</v>
      </c>
      <c r="L4289" s="8">
        <f t="shared" si="464"/>
        <v>0</v>
      </c>
      <c r="M4289" s="8">
        <f t="shared" si="465"/>
        <v>0</v>
      </c>
      <c r="N4289" s="8">
        <f t="shared" si="466"/>
        <v>0</v>
      </c>
      <c r="O4289" s="8">
        <f t="shared" si="467"/>
        <v>0</v>
      </c>
      <c r="P4289" s="8">
        <f>IF(K4289&lt;&gt;"是",0,IF(税费设置!$B$6="是",E4289/(1+税费设置!$B$10),E4289))</f>
        <v>0</v>
      </c>
      <c r="Q4289" s="8">
        <f>IF(K4289&lt;&gt;"是",0,P4289*税费设置!$B$8)</f>
        <v>0</v>
      </c>
      <c r="R4289" s="8">
        <f>IF(K4289&lt;&gt;"是",0,P4289*税费设置!$B$9)</f>
        <v>0</v>
      </c>
      <c r="S4289" s="8">
        <f t="shared" si="468"/>
        <v>0</v>
      </c>
    </row>
    <row r="4290" spans="1:19" ht="13.9">
      <c r="A4290" s="6" t="str">
        <f>IF(总支出!A4290="","",总支出!A4290)</f>
        <v/>
      </c>
      <c r="B4290" s="7" t="str">
        <f>IF(总支出!B4290="","",总支出!B4290)</f>
        <v/>
      </c>
      <c r="C4290" s="6" t="str">
        <f t="shared" si="462"/>
        <v/>
      </c>
      <c r="D4290" s="6" t="str">
        <f>IF(总支出!C4290="","",总支出!C4290)</f>
        <v/>
      </c>
      <c r="E4290" s="8" t="str">
        <f>IF(总支出!D4290="","",总支出!D4290)</f>
        <v/>
      </c>
      <c r="F4290" s="6" t="str">
        <f>IF(总支出!E4290="","",总支出!E4290)</f>
        <v/>
      </c>
      <c r="G4290" s="6" t="str">
        <f>IF(总支出!H4290="","",总支出!H4290)</f>
        <v/>
      </c>
      <c r="H4290" s="6" t="str">
        <f>IF(总支出!I4290="","自动",总支出!I4290)</f>
        <v>自动</v>
      </c>
      <c r="I4290" s="6" t="str">
        <f>IF(F4290="","",IFERROR(VLOOKUP(F4290,税费设置!$A$15:$B$27,2,FALSE),"含税不明"))</f>
        <v/>
      </c>
      <c r="J4290" s="6" t="str">
        <f t="shared" si="463"/>
        <v/>
      </c>
      <c r="K4290" s="6" t="str">
        <f>IF(AND(税费设置!$B$5="是",G4290="个人支出",J4290="应税"),"是","否")</f>
        <v>否</v>
      </c>
      <c r="L4290" s="8">
        <f t="shared" si="464"/>
        <v>0</v>
      </c>
      <c r="M4290" s="8">
        <f t="shared" si="465"/>
        <v>0</v>
      </c>
      <c r="N4290" s="8">
        <f t="shared" si="466"/>
        <v>0</v>
      </c>
      <c r="O4290" s="8">
        <f t="shared" si="467"/>
        <v>0</v>
      </c>
      <c r="P4290" s="8">
        <f>IF(K4290&lt;&gt;"是",0,IF(税费设置!$B$6="是",E4290/(1+税费设置!$B$10),E4290))</f>
        <v>0</v>
      </c>
      <c r="Q4290" s="8">
        <f>IF(K4290&lt;&gt;"是",0,P4290*税费设置!$B$8)</f>
        <v>0</v>
      </c>
      <c r="R4290" s="8">
        <f>IF(K4290&lt;&gt;"是",0,P4290*税费设置!$B$9)</f>
        <v>0</v>
      </c>
      <c r="S4290" s="8">
        <f t="shared" si="468"/>
        <v>0</v>
      </c>
    </row>
    <row r="4291" spans="1:19" ht="13.9">
      <c r="A4291" s="6" t="str">
        <f>IF(总支出!A4291="","",总支出!A4291)</f>
        <v/>
      </c>
      <c r="B4291" s="7" t="str">
        <f>IF(总支出!B4291="","",总支出!B4291)</f>
        <v/>
      </c>
      <c r="C4291" s="6" t="str">
        <f t="shared" si="462"/>
        <v/>
      </c>
      <c r="D4291" s="6" t="str">
        <f>IF(总支出!C4291="","",总支出!C4291)</f>
        <v/>
      </c>
      <c r="E4291" s="8" t="str">
        <f>IF(总支出!D4291="","",总支出!D4291)</f>
        <v/>
      </c>
      <c r="F4291" s="6" t="str">
        <f>IF(总支出!E4291="","",总支出!E4291)</f>
        <v/>
      </c>
      <c r="G4291" s="6" t="str">
        <f>IF(总支出!H4291="","",总支出!H4291)</f>
        <v/>
      </c>
      <c r="H4291" s="6" t="str">
        <f>IF(总支出!I4291="","自动",总支出!I4291)</f>
        <v>自动</v>
      </c>
      <c r="I4291" s="6" t="str">
        <f>IF(F4291="","",IFERROR(VLOOKUP(F4291,税费设置!$A$15:$B$27,2,FALSE),"含税不明"))</f>
        <v/>
      </c>
      <c r="J4291" s="6" t="str">
        <f t="shared" si="463"/>
        <v/>
      </c>
      <c r="K4291" s="6" t="str">
        <f>IF(AND(税费设置!$B$5="是",G4291="个人支出",J4291="应税"),"是","否")</f>
        <v>否</v>
      </c>
      <c r="L4291" s="8">
        <f t="shared" si="464"/>
        <v>0</v>
      </c>
      <c r="M4291" s="8">
        <f t="shared" si="465"/>
        <v>0</v>
      </c>
      <c r="N4291" s="8">
        <f t="shared" si="466"/>
        <v>0</v>
      </c>
      <c r="O4291" s="8">
        <f t="shared" si="467"/>
        <v>0</v>
      </c>
      <c r="P4291" s="8">
        <f>IF(K4291&lt;&gt;"是",0,IF(税费设置!$B$6="是",E4291/(1+税费设置!$B$10),E4291))</f>
        <v>0</v>
      </c>
      <c r="Q4291" s="8">
        <f>IF(K4291&lt;&gt;"是",0,P4291*税费设置!$B$8)</f>
        <v>0</v>
      </c>
      <c r="R4291" s="8">
        <f>IF(K4291&lt;&gt;"是",0,P4291*税费设置!$B$9)</f>
        <v>0</v>
      </c>
      <c r="S4291" s="8">
        <f t="shared" si="468"/>
        <v>0</v>
      </c>
    </row>
    <row r="4292" spans="1:19" ht="13.9">
      <c r="A4292" s="6" t="str">
        <f>IF(总支出!A4292="","",总支出!A4292)</f>
        <v/>
      </c>
      <c r="B4292" s="7" t="str">
        <f>IF(总支出!B4292="","",总支出!B4292)</f>
        <v/>
      </c>
      <c r="C4292" s="6" t="str">
        <f t="shared" ref="C4292:C4355" si="469">IF(B4292="","",TEXT(B4292,"yyyy-mm"))</f>
        <v/>
      </c>
      <c r="D4292" s="6" t="str">
        <f>IF(总支出!C4292="","",总支出!C4292)</f>
        <v/>
      </c>
      <c r="E4292" s="8" t="str">
        <f>IF(总支出!D4292="","",总支出!D4292)</f>
        <v/>
      </c>
      <c r="F4292" s="6" t="str">
        <f>IF(总支出!E4292="","",总支出!E4292)</f>
        <v/>
      </c>
      <c r="G4292" s="6" t="str">
        <f>IF(总支出!H4292="","",总支出!H4292)</f>
        <v/>
      </c>
      <c r="H4292" s="6" t="str">
        <f>IF(总支出!I4292="","自动",总支出!I4292)</f>
        <v>自动</v>
      </c>
      <c r="I4292" s="6" t="str">
        <f>IF(F4292="","",IFERROR(VLOOKUP(F4292,税费设置!$A$15:$B$27,2,FALSE),"含税不明"))</f>
        <v/>
      </c>
      <c r="J4292" s="6" t="str">
        <f t="shared" ref="J4292:J4355" si="470">IF(D4292="","",IF(H4292="自动",I4292,H4292))</f>
        <v/>
      </c>
      <c r="K4292" s="6" t="str">
        <f>IF(AND(税费设置!$B$5="是",G4292="个人支出",J4292="应税"),"是","否")</f>
        <v>否</v>
      </c>
      <c r="L4292" s="8">
        <f t="shared" ref="L4292:L4355" si="471">IF(K4292="是",E4292,0)</f>
        <v>0</v>
      </c>
      <c r="M4292" s="8">
        <f t="shared" ref="M4292:M4355" si="472">IF(AND(G4292="个人支出",J4292="零税率"),E4292,0)</f>
        <v>0</v>
      </c>
      <c r="N4292" s="8">
        <f t="shared" ref="N4292:N4355" si="473">IF(AND(G4292="个人支出",J4292="免税"),E4292,0)</f>
        <v>0</v>
      </c>
      <c r="O4292" s="8">
        <f t="shared" ref="O4292:O4355" si="474">IF(AND(G4292="个人支出",OR(J4292="含税不明",J4292="不适用")),E4292,0)</f>
        <v>0</v>
      </c>
      <c r="P4292" s="8">
        <f>IF(K4292&lt;&gt;"是",0,IF(税费设置!$B$6="是",E4292/(1+税费设置!$B$10),E4292))</f>
        <v>0</v>
      </c>
      <c r="Q4292" s="8">
        <f>IF(K4292&lt;&gt;"是",0,P4292*税费设置!$B$8)</f>
        <v>0</v>
      </c>
      <c r="R4292" s="8">
        <f>IF(K4292&lt;&gt;"是",0,P4292*税费设置!$B$9)</f>
        <v>0</v>
      </c>
      <c r="S4292" s="8">
        <f t="shared" ref="S4292:S4355" si="475">Q4292+R4292</f>
        <v>0</v>
      </c>
    </row>
    <row r="4293" spans="1:19" ht="13.9">
      <c r="A4293" s="6" t="str">
        <f>IF(总支出!A4293="","",总支出!A4293)</f>
        <v/>
      </c>
      <c r="B4293" s="7" t="str">
        <f>IF(总支出!B4293="","",总支出!B4293)</f>
        <v/>
      </c>
      <c r="C4293" s="6" t="str">
        <f t="shared" si="469"/>
        <v/>
      </c>
      <c r="D4293" s="6" t="str">
        <f>IF(总支出!C4293="","",总支出!C4293)</f>
        <v/>
      </c>
      <c r="E4293" s="8" t="str">
        <f>IF(总支出!D4293="","",总支出!D4293)</f>
        <v/>
      </c>
      <c r="F4293" s="6" t="str">
        <f>IF(总支出!E4293="","",总支出!E4293)</f>
        <v/>
      </c>
      <c r="G4293" s="6" t="str">
        <f>IF(总支出!H4293="","",总支出!H4293)</f>
        <v/>
      </c>
      <c r="H4293" s="6" t="str">
        <f>IF(总支出!I4293="","自动",总支出!I4293)</f>
        <v>自动</v>
      </c>
      <c r="I4293" s="6" t="str">
        <f>IF(F4293="","",IFERROR(VLOOKUP(F4293,税费设置!$A$15:$B$27,2,FALSE),"含税不明"))</f>
        <v/>
      </c>
      <c r="J4293" s="6" t="str">
        <f t="shared" si="470"/>
        <v/>
      </c>
      <c r="K4293" s="6" t="str">
        <f>IF(AND(税费设置!$B$5="是",G4293="个人支出",J4293="应税"),"是","否")</f>
        <v>否</v>
      </c>
      <c r="L4293" s="8">
        <f t="shared" si="471"/>
        <v>0</v>
      </c>
      <c r="M4293" s="8">
        <f t="shared" si="472"/>
        <v>0</v>
      </c>
      <c r="N4293" s="8">
        <f t="shared" si="473"/>
        <v>0</v>
      </c>
      <c r="O4293" s="8">
        <f t="shared" si="474"/>
        <v>0</v>
      </c>
      <c r="P4293" s="8">
        <f>IF(K4293&lt;&gt;"是",0,IF(税费设置!$B$6="是",E4293/(1+税费设置!$B$10),E4293))</f>
        <v>0</v>
      </c>
      <c r="Q4293" s="8">
        <f>IF(K4293&lt;&gt;"是",0,P4293*税费设置!$B$8)</f>
        <v>0</v>
      </c>
      <c r="R4293" s="8">
        <f>IF(K4293&lt;&gt;"是",0,P4293*税费设置!$B$9)</f>
        <v>0</v>
      </c>
      <c r="S4293" s="8">
        <f t="shared" si="475"/>
        <v>0</v>
      </c>
    </row>
    <row r="4294" spans="1:19" ht="13.9">
      <c r="A4294" s="6" t="str">
        <f>IF(总支出!A4294="","",总支出!A4294)</f>
        <v/>
      </c>
      <c r="B4294" s="7" t="str">
        <f>IF(总支出!B4294="","",总支出!B4294)</f>
        <v/>
      </c>
      <c r="C4294" s="6" t="str">
        <f t="shared" si="469"/>
        <v/>
      </c>
      <c r="D4294" s="6" t="str">
        <f>IF(总支出!C4294="","",总支出!C4294)</f>
        <v/>
      </c>
      <c r="E4294" s="8" t="str">
        <f>IF(总支出!D4294="","",总支出!D4294)</f>
        <v/>
      </c>
      <c r="F4294" s="6" t="str">
        <f>IF(总支出!E4294="","",总支出!E4294)</f>
        <v/>
      </c>
      <c r="G4294" s="6" t="str">
        <f>IF(总支出!H4294="","",总支出!H4294)</f>
        <v/>
      </c>
      <c r="H4294" s="6" t="str">
        <f>IF(总支出!I4294="","自动",总支出!I4294)</f>
        <v>自动</v>
      </c>
      <c r="I4294" s="6" t="str">
        <f>IF(F4294="","",IFERROR(VLOOKUP(F4294,税费设置!$A$15:$B$27,2,FALSE),"含税不明"))</f>
        <v/>
      </c>
      <c r="J4294" s="6" t="str">
        <f t="shared" si="470"/>
        <v/>
      </c>
      <c r="K4294" s="6" t="str">
        <f>IF(AND(税费设置!$B$5="是",G4294="个人支出",J4294="应税"),"是","否")</f>
        <v>否</v>
      </c>
      <c r="L4294" s="8">
        <f t="shared" si="471"/>
        <v>0</v>
      </c>
      <c r="M4294" s="8">
        <f t="shared" si="472"/>
        <v>0</v>
      </c>
      <c r="N4294" s="8">
        <f t="shared" si="473"/>
        <v>0</v>
      </c>
      <c r="O4294" s="8">
        <f t="shared" si="474"/>
        <v>0</v>
      </c>
      <c r="P4294" s="8">
        <f>IF(K4294&lt;&gt;"是",0,IF(税费设置!$B$6="是",E4294/(1+税费设置!$B$10),E4294))</f>
        <v>0</v>
      </c>
      <c r="Q4294" s="8">
        <f>IF(K4294&lt;&gt;"是",0,P4294*税费设置!$B$8)</f>
        <v>0</v>
      </c>
      <c r="R4294" s="8">
        <f>IF(K4294&lt;&gt;"是",0,P4294*税费设置!$B$9)</f>
        <v>0</v>
      </c>
      <c r="S4294" s="8">
        <f t="shared" si="475"/>
        <v>0</v>
      </c>
    </row>
    <row r="4295" spans="1:19" ht="13.9">
      <c r="A4295" s="6" t="str">
        <f>IF(总支出!A4295="","",总支出!A4295)</f>
        <v/>
      </c>
      <c r="B4295" s="7" t="str">
        <f>IF(总支出!B4295="","",总支出!B4295)</f>
        <v/>
      </c>
      <c r="C4295" s="6" t="str">
        <f t="shared" si="469"/>
        <v/>
      </c>
      <c r="D4295" s="6" t="str">
        <f>IF(总支出!C4295="","",总支出!C4295)</f>
        <v/>
      </c>
      <c r="E4295" s="8" t="str">
        <f>IF(总支出!D4295="","",总支出!D4295)</f>
        <v/>
      </c>
      <c r="F4295" s="6" t="str">
        <f>IF(总支出!E4295="","",总支出!E4295)</f>
        <v/>
      </c>
      <c r="G4295" s="6" t="str">
        <f>IF(总支出!H4295="","",总支出!H4295)</f>
        <v/>
      </c>
      <c r="H4295" s="6" t="str">
        <f>IF(总支出!I4295="","自动",总支出!I4295)</f>
        <v>自动</v>
      </c>
      <c r="I4295" s="6" t="str">
        <f>IF(F4295="","",IFERROR(VLOOKUP(F4295,税费设置!$A$15:$B$27,2,FALSE),"含税不明"))</f>
        <v/>
      </c>
      <c r="J4295" s="6" t="str">
        <f t="shared" si="470"/>
        <v/>
      </c>
      <c r="K4295" s="6" t="str">
        <f>IF(AND(税费设置!$B$5="是",G4295="个人支出",J4295="应税"),"是","否")</f>
        <v>否</v>
      </c>
      <c r="L4295" s="8">
        <f t="shared" si="471"/>
        <v>0</v>
      </c>
      <c r="M4295" s="8">
        <f t="shared" si="472"/>
        <v>0</v>
      </c>
      <c r="N4295" s="8">
        <f t="shared" si="473"/>
        <v>0</v>
      </c>
      <c r="O4295" s="8">
        <f t="shared" si="474"/>
        <v>0</v>
      </c>
      <c r="P4295" s="8">
        <f>IF(K4295&lt;&gt;"是",0,IF(税费设置!$B$6="是",E4295/(1+税费设置!$B$10),E4295))</f>
        <v>0</v>
      </c>
      <c r="Q4295" s="8">
        <f>IF(K4295&lt;&gt;"是",0,P4295*税费设置!$B$8)</f>
        <v>0</v>
      </c>
      <c r="R4295" s="8">
        <f>IF(K4295&lt;&gt;"是",0,P4295*税费设置!$B$9)</f>
        <v>0</v>
      </c>
      <c r="S4295" s="8">
        <f t="shared" si="475"/>
        <v>0</v>
      </c>
    </row>
    <row r="4296" spans="1:19" ht="13.9">
      <c r="A4296" s="6" t="str">
        <f>IF(总支出!A4296="","",总支出!A4296)</f>
        <v/>
      </c>
      <c r="B4296" s="7" t="str">
        <f>IF(总支出!B4296="","",总支出!B4296)</f>
        <v/>
      </c>
      <c r="C4296" s="6" t="str">
        <f t="shared" si="469"/>
        <v/>
      </c>
      <c r="D4296" s="6" t="str">
        <f>IF(总支出!C4296="","",总支出!C4296)</f>
        <v/>
      </c>
      <c r="E4296" s="8" t="str">
        <f>IF(总支出!D4296="","",总支出!D4296)</f>
        <v/>
      </c>
      <c r="F4296" s="6" t="str">
        <f>IF(总支出!E4296="","",总支出!E4296)</f>
        <v/>
      </c>
      <c r="G4296" s="6" t="str">
        <f>IF(总支出!H4296="","",总支出!H4296)</f>
        <v/>
      </c>
      <c r="H4296" s="6" t="str">
        <f>IF(总支出!I4296="","自动",总支出!I4296)</f>
        <v>自动</v>
      </c>
      <c r="I4296" s="6" t="str">
        <f>IF(F4296="","",IFERROR(VLOOKUP(F4296,税费设置!$A$15:$B$27,2,FALSE),"含税不明"))</f>
        <v/>
      </c>
      <c r="J4296" s="6" t="str">
        <f t="shared" si="470"/>
        <v/>
      </c>
      <c r="K4296" s="6" t="str">
        <f>IF(AND(税费设置!$B$5="是",G4296="个人支出",J4296="应税"),"是","否")</f>
        <v>否</v>
      </c>
      <c r="L4296" s="8">
        <f t="shared" si="471"/>
        <v>0</v>
      </c>
      <c r="M4296" s="8">
        <f t="shared" si="472"/>
        <v>0</v>
      </c>
      <c r="N4296" s="8">
        <f t="shared" si="473"/>
        <v>0</v>
      </c>
      <c r="O4296" s="8">
        <f t="shared" si="474"/>
        <v>0</v>
      </c>
      <c r="P4296" s="8">
        <f>IF(K4296&lt;&gt;"是",0,IF(税费设置!$B$6="是",E4296/(1+税费设置!$B$10),E4296))</f>
        <v>0</v>
      </c>
      <c r="Q4296" s="8">
        <f>IF(K4296&lt;&gt;"是",0,P4296*税费设置!$B$8)</f>
        <v>0</v>
      </c>
      <c r="R4296" s="8">
        <f>IF(K4296&lt;&gt;"是",0,P4296*税费设置!$B$9)</f>
        <v>0</v>
      </c>
      <c r="S4296" s="8">
        <f t="shared" si="475"/>
        <v>0</v>
      </c>
    </row>
    <row r="4297" spans="1:19" ht="13.9">
      <c r="A4297" s="6" t="str">
        <f>IF(总支出!A4297="","",总支出!A4297)</f>
        <v/>
      </c>
      <c r="B4297" s="7" t="str">
        <f>IF(总支出!B4297="","",总支出!B4297)</f>
        <v/>
      </c>
      <c r="C4297" s="6" t="str">
        <f t="shared" si="469"/>
        <v/>
      </c>
      <c r="D4297" s="6" t="str">
        <f>IF(总支出!C4297="","",总支出!C4297)</f>
        <v/>
      </c>
      <c r="E4297" s="8" t="str">
        <f>IF(总支出!D4297="","",总支出!D4297)</f>
        <v/>
      </c>
      <c r="F4297" s="6" t="str">
        <f>IF(总支出!E4297="","",总支出!E4297)</f>
        <v/>
      </c>
      <c r="G4297" s="6" t="str">
        <f>IF(总支出!H4297="","",总支出!H4297)</f>
        <v/>
      </c>
      <c r="H4297" s="6" t="str">
        <f>IF(总支出!I4297="","自动",总支出!I4297)</f>
        <v>自动</v>
      </c>
      <c r="I4297" s="6" t="str">
        <f>IF(F4297="","",IFERROR(VLOOKUP(F4297,税费设置!$A$15:$B$27,2,FALSE),"含税不明"))</f>
        <v/>
      </c>
      <c r="J4297" s="6" t="str">
        <f t="shared" si="470"/>
        <v/>
      </c>
      <c r="K4297" s="6" t="str">
        <f>IF(AND(税费设置!$B$5="是",G4297="个人支出",J4297="应税"),"是","否")</f>
        <v>否</v>
      </c>
      <c r="L4297" s="8">
        <f t="shared" si="471"/>
        <v>0</v>
      </c>
      <c r="M4297" s="8">
        <f t="shared" si="472"/>
        <v>0</v>
      </c>
      <c r="N4297" s="8">
        <f t="shared" si="473"/>
        <v>0</v>
      </c>
      <c r="O4297" s="8">
        <f t="shared" si="474"/>
        <v>0</v>
      </c>
      <c r="P4297" s="8">
        <f>IF(K4297&lt;&gt;"是",0,IF(税费设置!$B$6="是",E4297/(1+税费设置!$B$10),E4297))</f>
        <v>0</v>
      </c>
      <c r="Q4297" s="8">
        <f>IF(K4297&lt;&gt;"是",0,P4297*税费设置!$B$8)</f>
        <v>0</v>
      </c>
      <c r="R4297" s="8">
        <f>IF(K4297&lt;&gt;"是",0,P4297*税费设置!$B$9)</f>
        <v>0</v>
      </c>
      <c r="S4297" s="8">
        <f t="shared" si="475"/>
        <v>0</v>
      </c>
    </row>
    <row r="4298" spans="1:19" ht="13.9">
      <c r="A4298" s="6" t="str">
        <f>IF(总支出!A4298="","",总支出!A4298)</f>
        <v/>
      </c>
      <c r="B4298" s="7" t="str">
        <f>IF(总支出!B4298="","",总支出!B4298)</f>
        <v/>
      </c>
      <c r="C4298" s="6" t="str">
        <f t="shared" si="469"/>
        <v/>
      </c>
      <c r="D4298" s="6" t="str">
        <f>IF(总支出!C4298="","",总支出!C4298)</f>
        <v/>
      </c>
      <c r="E4298" s="8" t="str">
        <f>IF(总支出!D4298="","",总支出!D4298)</f>
        <v/>
      </c>
      <c r="F4298" s="6" t="str">
        <f>IF(总支出!E4298="","",总支出!E4298)</f>
        <v/>
      </c>
      <c r="G4298" s="6" t="str">
        <f>IF(总支出!H4298="","",总支出!H4298)</f>
        <v/>
      </c>
      <c r="H4298" s="6" t="str">
        <f>IF(总支出!I4298="","自动",总支出!I4298)</f>
        <v>自动</v>
      </c>
      <c r="I4298" s="6" t="str">
        <f>IF(F4298="","",IFERROR(VLOOKUP(F4298,税费设置!$A$15:$B$27,2,FALSE),"含税不明"))</f>
        <v/>
      </c>
      <c r="J4298" s="6" t="str">
        <f t="shared" si="470"/>
        <v/>
      </c>
      <c r="K4298" s="6" t="str">
        <f>IF(AND(税费设置!$B$5="是",G4298="个人支出",J4298="应税"),"是","否")</f>
        <v>否</v>
      </c>
      <c r="L4298" s="8">
        <f t="shared" si="471"/>
        <v>0</v>
      </c>
      <c r="M4298" s="8">
        <f t="shared" si="472"/>
        <v>0</v>
      </c>
      <c r="N4298" s="8">
        <f t="shared" si="473"/>
        <v>0</v>
      </c>
      <c r="O4298" s="8">
        <f t="shared" si="474"/>
        <v>0</v>
      </c>
      <c r="P4298" s="8">
        <f>IF(K4298&lt;&gt;"是",0,IF(税费设置!$B$6="是",E4298/(1+税费设置!$B$10),E4298))</f>
        <v>0</v>
      </c>
      <c r="Q4298" s="8">
        <f>IF(K4298&lt;&gt;"是",0,P4298*税费设置!$B$8)</f>
        <v>0</v>
      </c>
      <c r="R4298" s="8">
        <f>IF(K4298&lt;&gt;"是",0,P4298*税费设置!$B$9)</f>
        <v>0</v>
      </c>
      <c r="S4298" s="8">
        <f t="shared" si="475"/>
        <v>0</v>
      </c>
    </row>
    <row r="4299" spans="1:19" ht="13.9">
      <c r="A4299" s="6" t="str">
        <f>IF(总支出!A4299="","",总支出!A4299)</f>
        <v/>
      </c>
      <c r="B4299" s="7" t="str">
        <f>IF(总支出!B4299="","",总支出!B4299)</f>
        <v/>
      </c>
      <c r="C4299" s="6" t="str">
        <f t="shared" si="469"/>
        <v/>
      </c>
      <c r="D4299" s="6" t="str">
        <f>IF(总支出!C4299="","",总支出!C4299)</f>
        <v/>
      </c>
      <c r="E4299" s="8" t="str">
        <f>IF(总支出!D4299="","",总支出!D4299)</f>
        <v/>
      </c>
      <c r="F4299" s="6" t="str">
        <f>IF(总支出!E4299="","",总支出!E4299)</f>
        <v/>
      </c>
      <c r="G4299" s="6" t="str">
        <f>IF(总支出!H4299="","",总支出!H4299)</f>
        <v/>
      </c>
      <c r="H4299" s="6" t="str">
        <f>IF(总支出!I4299="","自动",总支出!I4299)</f>
        <v>自动</v>
      </c>
      <c r="I4299" s="6" t="str">
        <f>IF(F4299="","",IFERROR(VLOOKUP(F4299,税费设置!$A$15:$B$27,2,FALSE),"含税不明"))</f>
        <v/>
      </c>
      <c r="J4299" s="6" t="str">
        <f t="shared" si="470"/>
        <v/>
      </c>
      <c r="K4299" s="6" t="str">
        <f>IF(AND(税费设置!$B$5="是",G4299="个人支出",J4299="应税"),"是","否")</f>
        <v>否</v>
      </c>
      <c r="L4299" s="8">
        <f t="shared" si="471"/>
        <v>0</v>
      </c>
      <c r="M4299" s="8">
        <f t="shared" si="472"/>
        <v>0</v>
      </c>
      <c r="N4299" s="8">
        <f t="shared" si="473"/>
        <v>0</v>
      </c>
      <c r="O4299" s="8">
        <f t="shared" si="474"/>
        <v>0</v>
      </c>
      <c r="P4299" s="8">
        <f>IF(K4299&lt;&gt;"是",0,IF(税费设置!$B$6="是",E4299/(1+税费设置!$B$10),E4299))</f>
        <v>0</v>
      </c>
      <c r="Q4299" s="8">
        <f>IF(K4299&lt;&gt;"是",0,P4299*税费设置!$B$8)</f>
        <v>0</v>
      </c>
      <c r="R4299" s="8">
        <f>IF(K4299&lt;&gt;"是",0,P4299*税费设置!$B$9)</f>
        <v>0</v>
      </c>
      <c r="S4299" s="8">
        <f t="shared" si="475"/>
        <v>0</v>
      </c>
    </row>
    <row r="4300" spans="1:19" ht="13.9">
      <c r="A4300" s="6" t="str">
        <f>IF(总支出!A4300="","",总支出!A4300)</f>
        <v/>
      </c>
      <c r="B4300" s="7" t="str">
        <f>IF(总支出!B4300="","",总支出!B4300)</f>
        <v/>
      </c>
      <c r="C4300" s="6" t="str">
        <f t="shared" si="469"/>
        <v/>
      </c>
      <c r="D4300" s="6" t="str">
        <f>IF(总支出!C4300="","",总支出!C4300)</f>
        <v/>
      </c>
      <c r="E4300" s="8" t="str">
        <f>IF(总支出!D4300="","",总支出!D4300)</f>
        <v/>
      </c>
      <c r="F4300" s="6" t="str">
        <f>IF(总支出!E4300="","",总支出!E4300)</f>
        <v/>
      </c>
      <c r="G4300" s="6" t="str">
        <f>IF(总支出!H4300="","",总支出!H4300)</f>
        <v/>
      </c>
      <c r="H4300" s="6" t="str">
        <f>IF(总支出!I4300="","自动",总支出!I4300)</f>
        <v>自动</v>
      </c>
      <c r="I4300" s="6" t="str">
        <f>IF(F4300="","",IFERROR(VLOOKUP(F4300,税费设置!$A$15:$B$27,2,FALSE),"含税不明"))</f>
        <v/>
      </c>
      <c r="J4300" s="6" t="str">
        <f t="shared" si="470"/>
        <v/>
      </c>
      <c r="K4300" s="6" t="str">
        <f>IF(AND(税费设置!$B$5="是",G4300="个人支出",J4300="应税"),"是","否")</f>
        <v>否</v>
      </c>
      <c r="L4300" s="8">
        <f t="shared" si="471"/>
        <v>0</v>
      </c>
      <c r="M4300" s="8">
        <f t="shared" si="472"/>
        <v>0</v>
      </c>
      <c r="N4300" s="8">
        <f t="shared" si="473"/>
        <v>0</v>
      </c>
      <c r="O4300" s="8">
        <f t="shared" si="474"/>
        <v>0</v>
      </c>
      <c r="P4300" s="8">
        <f>IF(K4300&lt;&gt;"是",0,IF(税费设置!$B$6="是",E4300/(1+税费设置!$B$10),E4300))</f>
        <v>0</v>
      </c>
      <c r="Q4300" s="8">
        <f>IF(K4300&lt;&gt;"是",0,P4300*税费设置!$B$8)</f>
        <v>0</v>
      </c>
      <c r="R4300" s="8">
        <f>IF(K4300&lt;&gt;"是",0,P4300*税费设置!$B$9)</f>
        <v>0</v>
      </c>
      <c r="S4300" s="8">
        <f t="shared" si="475"/>
        <v>0</v>
      </c>
    </row>
    <row r="4301" spans="1:19" ht="13.9">
      <c r="A4301" s="6" t="str">
        <f>IF(总支出!A4301="","",总支出!A4301)</f>
        <v/>
      </c>
      <c r="B4301" s="7" t="str">
        <f>IF(总支出!B4301="","",总支出!B4301)</f>
        <v/>
      </c>
      <c r="C4301" s="6" t="str">
        <f t="shared" si="469"/>
        <v/>
      </c>
      <c r="D4301" s="6" t="str">
        <f>IF(总支出!C4301="","",总支出!C4301)</f>
        <v/>
      </c>
      <c r="E4301" s="8" t="str">
        <f>IF(总支出!D4301="","",总支出!D4301)</f>
        <v/>
      </c>
      <c r="F4301" s="6" t="str">
        <f>IF(总支出!E4301="","",总支出!E4301)</f>
        <v/>
      </c>
      <c r="G4301" s="6" t="str">
        <f>IF(总支出!H4301="","",总支出!H4301)</f>
        <v/>
      </c>
      <c r="H4301" s="6" t="str">
        <f>IF(总支出!I4301="","自动",总支出!I4301)</f>
        <v>自动</v>
      </c>
      <c r="I4301" s="6" t="str">
        <f>IF(F4301="","",IFERROR(VLOOKUP(F4301,税费设置!$A$15:$B$27,2,FALSE),"含税不明"))</f>
        <v/>
      </c>
      <c r="J4301" s="6" t="str">
        <f t="shared" si="470"/>
        <v/>
      </c>
      <c r="K4301" s="6" t="str">
        <f>IF(AND(税费设置!$B$5="是",G4301="个人支出",J4301="应税"),"是","否")</f>
        <v>否</v>
      </c>
      <c r="L4301" s="8">
        <f t="shared" si="471"/>
        <v>0</v>
      </c>
      <c r="M4301" s="8">
        <f t="shared" si="472"/>
        <v>0</v>
      </c>
      <c r="N4301" s="8">
        <f t="shared" si="473"/>
        <v>0</v>
      </c>
      <c r="O4301" s="8">
        <f t="shared" si="474"/>
        <v>0</v>
      </c>
      <c r="P4301" s="8">
        <f>IF(K4301&lt;&gt;"是",0,IF(税费设置!$B$6="是",E4301/(1+税费设置!$B$10),E4301))</f>
        <v>0</v>
      </c>
      <c r="Q4301" s="8">
        <f>IF(K4301&lt;&gt;"是",0,P4301*税费设置!$B$8)</f>
        <v>0</v>
      </c>
      <c r="R4301" s="8">
        <f>IF(K4301&lt;&gt;"是",0,P4301*税费设置!$B$9)</f>
        <v>0</v>
      </c>
      <c r="S4301" s="8">
        <f t="shared" si="475"/>
        <v>0</v>
      </c>
    </row>
    <row r="4302" spans="1:19" ht="13.9">
      <c r="A4302" s="6" t="str">
        <f>IF(总支出!A4302="","",总支出!A4302)</f>
        <v/>
      </c>
      <c r="B4302" s="7" t="str">
        <f>IF(总支出!B4302="","",总支出!B4302)</f>
        <v/>
      </c>
      <c r="C4302" s="6" t="str">
        <f t="shared" si="469"/>
        <v/>
      </c>
      <c r="D4302" s="6" t="str">
        <f>IF(总支出!C4302="","",总支出!C4302)</f>
        <v/>
      </c>
      <c r="E4302" s="8" t="str">
        <f>IF(总支出!D4302="","",总支出!D4302)</f>
        <v/>
      </c>
      <c r="F4302" s="6" t="str">
        <f>IF(总支出!E4302="","",总支出!E4302)</f>
        <v/>
      </c>
      <c r="G4302" s="6" t="str">
        <f>IF(总支出!H4302="","",总支出!H4302)</f>
        <v/>
      </c>
      <c r="H4302" s="6" t="str">
        <f>IF(总支出!I4302="","自动",总支出!I4302)</f>
        <v>自动</v>
      </c>
      <c r="I4302" s="6" t="str">
        <f>IF(F4302="","",IFERROR(VLOOKUP(F4302,税费设置!$A$15:$B$27,2,FALSE),"含税不明"))</f>
        <v/>
      </c>
      <c r="J4302" s="6" t="str">
        <f t="shared" si="470"/>
        <v/>
      </c>
      <c r="K4302" s="6" t="str">
        <f>IF(AND(税费设置!$B$5="是",G4302="个人支出",J4302="应税"),"是","否")</f>
        <v>否</v>
      </c>
      <c r="L4302" s="8">
        <f t="shared" si="471"/>
        <v>0</v>
      </c>
      <c r="M4302" s="8">
        <f t="shared" si="472"/>
        <v>0</v>
      </c>
      <c r="N4302" s="8">
        <f t="shared" si="473"/>
        <v>0</v>
      </c>
      <c r="O4302" s="8">
        <f t="shared" si="474"/>
        <v>0</v>
      </c>
      <c r="P4302" s="8">
        <f>IF(K4302&lt;&gt;"是",0,IF(税费设置!$B$6="是",E4302/(1+税费设置!$B$10),E4302))</f>
        <v>0</v>
      </c>
      <c r="Q4302" s="8">
        <f>IF(K4302&lt;&gt;"是",0,P4302*税费设置!$B$8)</f>
        <v>0</v>
      </c>
      <c r="R4302" s="8">
        <f>IF(K4302&lt;&gt;"是",0,P4302*税费设置!$B$9)</f>
        <v>0</v>
      </c>
      <c r="S4302" s="8">
        <f t="shared" si="475"/>
        <v>0</v>
      </c>
    </row>
    <row r="4303" spans="1:19" ht="13.9">
      <c r="A4303" s="6" t="str">
        <f>IF(总支出!A4303="","",总支出!A4303)</f>
        <v/>
      </c>
      <c r="B4303" s="7" t="str">
        <f>IF(总支出!B4303="","",总支出!B4303)</f>
        <v/>
      </c>
      <c r="C4303" s="6" t="str">
        <f t="shared" si="469"/>
        <v/>
      </c>
      <c r="D4303" s="6" t="str">
        <f>IF(总支出!C4303="","",总支出!C4303)</f>
        <v/>
      </c>
      <c r="E4303" s="8" t="str">
        <f>IF(总支出!D4303="","",总支出!D4303)</f>
        <v/>
      </c>
      <c r="F4303" s="6" t="str">
        <f>IF(总支出!E4303="","",总支出!E4303)</f>
        <v/>
      </c>
      <c r="G4303" s="6" t="str">
        <f>IF(总支出!H4303="","",总支出!H4303)</f>
        <v/>
      </c>
      <c r="H4303" s="6" t="str">
        <f>IF(总支出!I4303="","自动",总支出!I4303)</f>
        <v>自动</v>
      </c>
      <c r="I4303" s="6" t="str">
        <f>IF(F4303="","",IFERROR(VLOOKUP(F4303,税费设置!$A$15:$B$27,2,FALSE),"含税不明"))</f>
        <v/>
      </c>
      <c r="J4303" s="6" t="str">
        <f t="shared" si="470"/>
        <v/>
      </c>
      <c r="K4303" s="6" t="str">
        <f>IF(AND(税费设置!$B$5="是",G4303="个人支出",J4303="应税"),"是","否")</f>
        <v>否</v>
      </c>
      <c r="L4303" s="8">
        <f t="shared" si="471"/>
        <v>0</v>
      </c>
      <c r="M4303" s="8">
        <f t="shared" si="472"/>
        <v>0</v>
      </c>
      <c r="N4303" s="8">
        <f t="shared" si="473"/>
        <v>0</v>
      </c>
      <c r="O4303" s="8">
        <f t="shared" si="474"/>
        <v>0</v>
      </c>
      <c r="P4303" s="8">
        <f>IF(K4303&lt;&gt;"是",0,IF(税费设置!$B$6="是",E4303/(1+税费设置!$B$10),E4303))</f>
        <v>0</v>
      </c>
      <c r="Q4303" s="8">
        <f>IF(K4303&lt;&gt;"是",0,P4303*税费设置!$B$8)</f>
        <v>0</v>
      </c>
      <c r="R4303" s="8">
        <f>IF(K4303&lt;&gt;"是",0,P4303*税费设置!$B$9)</f>
        <v>0</v>
      </c>
      <c r="S4303" s="8">
        <f t="shared" si="475"/>
        <v>0</v>
      </c>
    </row>
    <row r="4304" spans="1:19" ht="13.9">
      <c r="A4304" s="6" t="str">
        <f>IF(总支出!A4304="","",总支出!A4304)</f>
        <v/>
      </c>
      <c r="B4304" s="7" t="str">
        <f>IF(总支出!B4304="","",总支出!B4304)</f>
        <v/>
      </c>
      <c r="C4304" s="6" t="str">
        <f t="shared" si="469"/>
        <v/>
      </c>
      <c r="D4304" s="6" t="str">
        <f>IF(总支出!C4304="","",总支出!C4304)</f>
        <v/>
      </c>
      <c r="E4304" s="8" t="str">
        <f>IF(总支出!D4304="","",总支出!D4304)</f>
        <v/>
      </c>
      <c r="F4304" s="6" t="str">
        <f>IF(总支出!E4304="","",总支出!E4304)</f>
        <v/>
      </c>
      <c r="G4304" s="6" t="str">
        <f>IF(总支出!H4304="","",总支出!H4304)</f>
        <v/>
      </c>
      <c r="H4304" s="6" t="str">
        <f>IF(总支出!I4304="","自动",总支出!I4304)</f>
        <v>自动</v>
      </c>
      <c r="I4304" s="6" t="str">
        <f>IF(F4304="","",IFERROR(VLOOKUP(F4304,税费设置!$A$15:$B$27,2,FALSE),"含税不明"))</f>
        <v/>
      </c>
      <c r="J4304" s="6" t="str">
        <f t="shared" si="470"/>
        <v/>
      </c>
      <c r="K4304" s="6" t="str">
        <f>IF(AND(税费设置!$B$5="是",G4304="个人支出",J4304="应税"),"是","否")</f>
        <v>否</v>
      </c>
      <c r="L4304" s="8">
        <f t="shared" si="471"/>
        <v>0</v>
      </c>
      <c r="M4304" s="8">
        <f t="shared" si="472"/>
        <v>0</v>
      </c>
      <c r="N4304" s="8">
        <f t="shared" si="473"/>
        <v>0</v>
      </c>
      <c r="O4304" s="8">
        <f t="shared" si="474"/>
        <v>0</v>
      </c>
      <c r="P4304" s="8">
        <f>IF(K4304&lt;&gt;"是",0,IF(税费设置!$B$6="是",E4304/(1+税费设置!$B$10),E4304))</f>
        <v>0</v>
      </c>
      <c r="Q4304" s="8">
        <f>IF(K4304&lt;&gt;"是",0,P4304*税费设置!$B$8)</f>
        <v>0</v>
      </c>
      <c r="R4304" s="8">
        <f>IF(K4304&lt;&gt;"是",0,P4304*税费设置!$B$9)</f>
        <v>0</v>
      </c>
      <c r="S4304" s="8">
        <f t="shared" si="475"/>
        <v>0</v>
      </c>
    </row>
    <row r="4305" spans="1:19" ht="13.9">
      <c r="A4305" s="6" t="str">
        <f>IF(总支出!A4305="","",总支出!A4305)</f>
        <v/>
      </c>
      <c r="B4305" s="7" t="str">
        <f>IF(总支出!B4305="","",总支出!B4305)</f>
        <v/>
      </c>
      <c r="C4305" s="6" t="str">
        <f t="shared" si="469"/>
        <v/>
      </c>
      <c r="D4305" s="6" t="str">
        <f>IF(总支出!C4305="","",总支出!C4305)</f>
        <v/>
      </c>
      <c r="E4305" s="8" t="str">
        <f>IF(总支出!D4305="","",总支出!D4305)</f>
        <v/>
      </c>
      <c r="F4305" s="6" t="str">
        <f>IF(总支出!E4305="","",总支出!E4305)</f>
        <v/>
      </c>
      <c r="G4305" s="6" t="str">
        <f>IF(总支出!H4305="","",总支出!H4305)</f>
        <v/>
      </c>
      <c r="H4305" s="6" t="str">
        <f>IF(总支出!I4305="","自动",总支出!I4305)</f>
        <v>自动</v>
      </c>
      <c r="I4305" s="6" t="str">
        <f>IF(F4305="","",IFERROR(VLOOKUP(F4305,税费设置!$A$15:$B$27,2,FALSE),"含税不明"))</f>
        <v/>
      </c>
      <c r="J4305" s="6" t="str">
        <f t="shared" si="470"/>
        <v/>
      </c>
      <c r="K4305" s="6" t="str">
        <f>IF(AND(税费设置!$B$5="是",G4305="个人支出",J4305="应税"),"是","否")</f>
        <v>否</v>
      </c>
      <c r="L4305" s="8">
        <f t="shared" si="471"/>
        <v>0</v>
      </c>
      <c r="M4305" s="8">
        <f t="shared" si="472"/>
        <v>0</v>
      </c>
      <c r="N4305" s="8">
        <f t="shared" si="473"/>
        <v>0</v>
      </c>
      <c r="O4305" s="8">
        <f t="shared" si="474"/>
        <v>0</v>
      </c>
      <c r="P4305" s="8">
        <f>IF(K4305&lt;&gt;"是",0,IF(税费设置!$B$6="是",E4305/(1+税费设置!$B$10),E4305))</f>
        <v>0</v>
      </c>
      <c r="Q4305" s="8">
        <f>IF(K4305&lt;&gt;"是",0,P4305*税费设置!$B$8)</f>
        <v>0</v>
      </c>
      <c r="R4305" s="8">
        <f>IF(K4305&lt;&gt;"是",0,P4305*税费设置!$B$9)</f>
        <v>0</v>
      </c>
      <c r="S4305" s="8">
        <f t="shared" si="475"/>
        <v>0</v>
      </c>
    </row>
    <row r="4306" spans="1:19" ht="13.9">
      <c r="A4306" s="6" t="str">
        <f>IF(总支出!A4306="","",总支出!A4306)</f>
        <v/>
      </c>
      <c r="B4306" s="7" t="str">
        <f>IF(总支出!B4306="","",总支出!B4306)</f>
        <v/>
      </c>
      <c r="C4306" s="6" t="str">
        <f t="shared" si="469"/>
        <v/>
      </c>
      <c r="D4306" s="6" t="str">
        <f>IF(总支出!C4306="","",总支出!C4306)</f>
        <v/>
      </c>
      <c r="E4306" s="8" t="str">
        <f>IF(总支出!D4306="","",总支出!D4306)</f>
        <v/>
      </c>
      <c r="F4306" s="6" t="str">
        <f>IF(总支出!E4306="","",总支出!E4306)</f>
        <v/>
      </c>
      <c r="G4306" s="6" t="str">
        <f>IF(总支出!H4306="","",总支出!H4306)</f>
        <v/>
      </c>
      <c r="H4306" s="6" t="str">
        <f>IF(总支出!I4306="","自动",总支出!I4306)</f>
        <v>自动</v>
      </c>
      <c r="I4306" s="6" t="str">
        <f>IF(F4306="","",IFERROR(VLOOKUP(F4306,税费设置!$A$15:$B$27,2,FALSE),"含税不明"))</f>
        <v/>
      </c>
      <c r="J4306" s="6" t="str">
        <f t="shared" si="470"/>
        <v/>
      </c>
      <c r="K4306" s="6" t="str">
        <f>IF(AND(税费设置!$B$5="是",G4306="个人支出",J4306="应税"),"是","否")</f>
        <v>否</v>
      </c>
      <c r="L4306" s="8">
        <f t="shared" si="471"/>
        <v>0</v>
      </c>
      <c r="M4306" s="8">
        <f t="shared" si="472"/>
        <v>0</v>
      </c>
      <c r="N4306" s="8">
        <f t="shared" si="473"/>
        <v>0</v>
      </c>
      <c r="O4306" s="8">
        <f t="shared" si="474"/>
        <v>0</v>
      </c>
      <c r="P4306" s="8">
        <f>IF(K4306&lt;&gt;"是",0,IF(税费设置!$B$6="是",E4306/(1+税费设置!$B$10),E4306))</f>
        <v>0</v>
      </c>
      <c r="Q4306" s="8">
        <f>IF(K4306&lt;&gt;"是",0,P4306*税费设置!$B$8)</f>
        <v>0</v>
      </c>
      <c r="R4306" s="8">
        <f>IF(K4306&lt;&gt;"是",0,P4306*税费设置!$B$9)</f>
        <v>0</v>
      </c>
      <c r="S4306" s="8">
        <f t="shared" si="475"/>
        <v>0</v>
      </c>
    </row>
    <row r="4307" spans="1:19" ht="13.9">
      <c r="A4307" s="6" t="str">
        <f>IF(总支出!A4307="","",总支出!A4307)</f>
        <v/>
      </c>
      <c r="B4307" s="7" t="str">
        <f>IF(总支出!B4307="","",总支出!B4307)</f>
        <v/>
      </c>
      <c r="C4307" s="6" t="str">
        <f t="shared" si="469"/>
        <v/>
      </c>
      <c r="D4307" s="6" t="str">
        <f>IF(总支出!C4307="","",总支出!C4307)</f>
        <v/>
      </c>
      <c r="E4307" s="8" t="str">
        <f>IF(总支出!D4307="","",总支出!D4307)</f>
        <v/>
      </c>
      <c r="F4307" s="6" t="str">
        <f>IF(总支出!E4307="","",总支出!E4307)</f>
        <v/>
      </c>
      <c r="G4307" s="6" t="str">
        <f>IF(总支出!H4307="","",总支出!H4307)</f>
        <v/>
      </c>
      <c r="H4307" s="6" t="str">
        <f>IF(总支出!I4307="","自动",总支出!I4307)</f>
        <v>自动</v>
      </c>
      <c r="I4307" s="6" t="str">
        <f>IF(F4307="","",IFERROR(VLOOKUP(F4307,税费设置!$A$15:$B$27,2,FALSE),"含税不明"))</f>
        <v/>
      </c>
      <c r="J4307" s="6" t="str">
        <f t="shared" si="470"/>
        <v/>
      </c>
      <c r="K4307" s="6" t="str">
        <f>IF(AND(税费设置!$B$5="是",G4307="个人支出",J4307="应税"),"是","否")</f>
        <v>否</v>
      </c>
      <c r="L4307" s="8">
        <f t="shared" si="471"/>
        <v>0</v>
      </c>
      <c r="M4307" s="8">
        <f t="shared" si="472"/>
        <v>0</v>
      </c>
      <c r="N4307" s="8">
        <f t="shared" si="473"/>
        <v>0</v>
      </c>
      <c r="O4307" s="8">
        <f t="shared" si="474"/>
        <v>0</v>
      </c>
      <c r="P4307" s="8">
        <f>IF(K4307&lt;&gt;"是",0,IF(税费设置!$B$6="是",E4307/(1+税费设置!$B$10),E4307))</f>
        <v>0</v>
      </c>
      <c r="Q4307" s="8">
        <f>IF(K4307&lt;&gt;"是",0,P4307*税费设置!$B$8)</f>
        <v>0</v>
      </c>
      <c r="R4307" s="8">
        <f>IF(K4307&lt;&gt;"是",0,P4307*税费设置!$B$9)</f>
        <v>0</v>
      </c>
      <c r="S4307" s="8">
        <f t="shared" si="475"/>
        <v>0</v>
      </c>
    </row>
    <row r="4308" spans="1:19" ht="13.9">
      <c r="A4308" s="6" t="str">
        <f>IF(总支出!A4308="","",总支出!A4308)</f>
        <v/>
      </c>
      <c r="B4308" s="7" t="str">
        <f>IF(总支出!B4308="","",总支出!B4308)</f>
        <v/>
      </c>
      <c r="C4308" s="6" t="str">
        <f t="shared" si="469"/>
        <v/>
      </c>
      <c r="D4308" s="6" t="str">
        <f>IF(总支出!C4308="","",总支出!C4308)</f>
        <v/>
      </c>
      <c r="E4308" s="8" t="str">
        <f>IF(总支出!D4308="","",总支出!D4308)</f>
        <v/>
      </c>
      <c r="F4308" s="6" t="str">
        <f>IF(总支出!E4308="","",总支出!E4308)</f>
        <v/>
      </c>
      <c r="G4308" s="6" t="str">
        <f>IF(总支出!H4308="","",总支出!H4308)</f>
        <v/>
      </c>
      <c r="H4308" s="6" t="str">
        <f>IF(总支出!I4308="","自动",总支出!I4308)</f>
        <v>自动</v>
      </c>
      <c r="I4308" s="6" t="str">
        <f>IF(F4308="","",IFERROR(VLOOKUP(F4308,税费设置!$A$15:$B$27,2,FALSE),"含税不明"))</f>
        <v/>
      </c>
      <c r="J4308" s="6" t="str">
        <f t="shared" si="470"/>
        <v/>
      </c>
      <c r="K4308" s="6" t="str">
        <f>IF(AND(税费设置!$B$5="是",G4308="个人支出",J4308="应税"),"是","否")</f>
        <v>否</v>
      </c>
      <c r="L4308" s="8">
        <f t="shared" si="471"/>
        <v>0</v>
      </c>
      <c r="M4308" s="8">
        <f t="shared" si="472"/>
        <v>0</v>
      </c>
      <c r="N4308" s="8">
        <f t="shared" si="473"/>
        <v>0</v>
      </c>
      <c r="O4308" s="8">
        <f t="shared" si="474"/>
        <v>0</v>
      </c>
      <c r="P4308" s="8">
        <f>IF(K4308&lt;&gt;"是",0,IF(税费设置!$B$6="是",E4308/(1+税费设置!$B$10),E4308))</f>
        <v>0</v>
      </c>
      <c r="Q4308" s="8">
        <f>IF(K4308&lt;&gt;"是",0,P4308*税费设置!$B$8)</f>
        <v>0</v>
      </c>
      <c r="R4308" s="8">
        <f>IF(K4308&lt;&gt;"是",0,P4308*税费设置!$B$9)</f>
        <v>0</v>
      </c>
      <c r="S4308" s="8">
        <f t="shared" si="475"/>
        <v>0</v>
      </c>
    </row>
    <row r="4309" spans="1:19" ht="13.9">
      <c r="A4309" s="6" t="str">
        <f>IF(总支出!A4309="","",总支出!A4309)</f>
        <v/>
      </c>
      <c r="B4309" s="7" t="str">
        <f>IF(总支出!B4309="","",总支出!B4309)</f>
        <v/>
      </c>
      <c r="C4309" s="6" t="str">
        <f t="shared" si="469"/>
        <v/>
      </c>
      <c r="D4309" s="6" t="str">
        <f>IF(总支出!C4309="","",总支出!C4309)</f>
        <v/>
      </c>
      <c r="E4309" s="8" t="str">
        <f>IF(总支出!D4309="","",总支出!D4309)</f>
        <v/>
      </c>
      <c r="F4309" s="6" t="str">
        <f>IF(总支出!E4309="","",总支出!E4309)</f>
        <v/>
      </c>
      <c r="G4309" s="6" t="str">
        <f>IF(总支出!H4309="","",总支出!H4309)</f>
        <v/>
      </c>
      <c r="H4309" s="6" t="str">
        <f>IF(总支出!I4309="","自动",总支出!I4309)</f>
        <v>自动</v>
      </c>
      <c r="I4309" s="6" t="str">
        <f>IF(F4309="","",IFERROR(VLOOKUP(F4309,税费设置!$A$15:$B$27,2,FALSE),"含税不明"))</f>
        <v/>
      </c>
      <c r="J4309" s="6" t="str">
        <f t="shared" si="470"/>
        <v/>
      </c>
      <c r="K4309" s="6" t="str">
        <f>IF(AND(税费设置!$B$5="是",G4309="个人支出",J4309="应税"),"是","否")</f>
        <v>否</v>
      </c>
      <c r="L4309" s="8">
        <f t="shared" si="471"/>
        <v>0</v>
      </c>
      <c r="M4309" s="8">
        <f t="shared" si="472"/>
        <v>0</v>
      </c>
      <c r="N4309" s="8">
        <f t="shared" si="473"/>
        <v>0</v>
      </c>
      <c r="O4309" s="8">
        <f t="shared" si="474"/>
        <v>0</v>
      </c>
      <c r="P4309" s="8">
        <f>IF(K4309&lt;&gt;"是",0,IF(税费设置!$B$6="是",E4309/(1+税费设置!$B$10),E4309))</f>
        <v>0</v>
      </c>
      <c r="Q4309" s="8">
        <f>IF(K4309&lt;&gt;"是",0,P4309*税费设置!$B$8)</f>
        <v>0</v>
      </c>
      <c r="R4309" s="8">
        <f>IF(K4309&lt;&gt;"是",0,P4309*税费设置!$B$9)</f>
        <v>0</v>
      </c>
      <c r="S4309" s="8">
        <f t="shared" si="475"/>
        <v>0</v>
      </c>
    </row>
    <row r="4310" spans="1:19" ht="13.9">
      <c r="A4310" s="6" t="str">
        <f>IF(总支出!A4310="","",总支出!A4310)</f>
        <v/>
      </c>
      <c r="B4310" s="7" t="str">
        <f>IF(总支出!B4310="","",总支出!B4310)</f>
        <v/>
      </c>
      <c r="C4310" s="6" t="str">
        <f t="shared" si="469"/>
        <v/>
      </c>
      <c r="D4310" s="6" t="str">
        <f>IF(总支出!C4310="","",总支出!C4310)</f>
        <v/>
      </c>
      <c r="E4310" s="8" t="str">
        <f>IF(总支出!D4310="","",总支出!D4310)</f>
        <v/>
      </c>
      <c r="F4310" s="6" t="str">
        <f>IF(总支出!E4310="","",总支出!E4310)</f>
        <v/>
      </c>
      <c r="G4310" s="6" t="str">
        <f>IF(总支出!H4310="","",总支出!H4310)</f>
        <v/>
      </c>
      <c r="H4310" s="6" t="str">
        <f>IF(总支出!I4310="","自动",总支出!I4310)</f>
        <v>自动</v>
      </c>
      <c r="I4310" s="6" t="str">
        <f>IF(F4310="","",IFERROR(VLOOKUP(F4310,税费设置!$A$15:$B$27,2,FALSE),"含税不明"))</f>
        <v/>
      </c>
      <c r="J4310" s="6" t="str">
        <f t="shared" si="470"/>
        <v/>
      </c>
      <c r="K4310" s="6" t="str">
        <f>IF(AND(税费设置!$B$5="是",G4310="个人支出",J4310="应税"),"是","否")</f>
        <v>否</v>
      </c>
      <c r="L4310" s="8">
        <f t="shared" si="471"/>
        <v>0</v>
      </c>
      <c r="M4310" s="8">
        <f t="shared" si="472"/>
        <v>0</v>
      </c>
      <c r="N4310" s="8">
        <f t="shared" si="473"/>
        <v>0</v>
      </c>
      <c r="O4310" s="8">
        <f t="shared" si="474"/>
        <v>0</v>
      </c>
      <c r="P4310" s="8">
        <f>IF(K4310&lt;&gt;"是",0,IF(税费设置!$B$6="是",E4310/(1+税费设置!$B$10),E4310))</f>
        <v>0</v>
      </c>
      <c r="Q4310" s="8">
        <f>IF(K4310&lt;&gt;"是",0,P4310*税费设置!$B$8)</f>
        <v>0</v>
      </c>
      <c r="R4310" s="8">
        <f>IF(K4310&lt;&gt;"是",0,P4310*税费设置!$B$9)</f>
        <v>0</v>
      </c>
      <c r="S4310" s="8">
        <f t="shared" si="475"/>
        <v>0</v>
      </c>
    </row>
    <row r="4311" spans="1:19" ht="13.9">
      <c r="A4311" s="6" t="str">
        <f>IF(总支出!A4311="","",总支出!A4311)</f>
        <v/>
      </c>
      <c r="B4311" s="7" t="str">
        <f>IF(总支出!B4311="","",总支出!B4311)</f>
        <v/>
      </c>
      <c r="C4311" s="6" t="str">
        <f t="shared" si="469"/>
        <v/>
      </c>
      <c r="D4311" s="6" t="str">
        <f>IF(总支出!C4311="","",总支出!C4311)</f>
        <v/>
      </c>
      <c r="E4311" s="8" t="str">
        <f>IF(总支出!D4311="","",总支出!D4311)</f>
        <v/>
      </c>
      <c r="F4311" s="6" t="str">
        <f>IF(总支出!E4311="","",总支出!E4311)</f>
        <v/>
      </c>
      <c r="G4311" s="6" t="str">
        <f>IF(总支出!H4311="","",总支出!H4311)</f>
        <v/>
      </c>
      <c r="H4311" s="6" t="str">
        <f>IF(总支出!I4311="","自动",总支出!I4311)</f>
        <v>自动</v>
      </c>
      <c r="I4311" s="6" t="str">
        <f>IF(F4311="","",IFERROR(VLOOKUP(F4311,税费设置!$A$15:$B$27,2,FALSE),"含税不明"))</f>
        <v/>
      </c>
      <c r="J4311" s="6" t="str">
        <f t="shared" si="470"/>
        <v/>
      </c>
      <c r="K4311" s="6" t="str">
        <f>IF(AND(税费设置!$B$5="是",G4311="个人支出",J4311="应税"),"是","否")</f>
        <v>否</v>
      </c>
      <c r="L4311" s="8">
        <f t="shared" si="471"/>
        <v>0</v>
      </c>
      <c r="M4311" s="8">
        <f t="shared" si="472"/>
        <v>0</v>
      </c>
      <c r="N4311" s="8">
        <f t="shared" si="473"/>
        <v>0</v>
      </c>
      <c r="O4311" s="8">
        <f t="shared" si="474"/>
        <v>0</v>
      </c>
      <c r="P4311" s="8">
        <f>IF(K4311&lt;&gt;"是",0,IF(税费设置!$B$6="是",E4311/(1+税费设置!$B$10),E4311))</f>
        <v>0</v>
      </c>
      <c r="Q4311" s="8">
        <f>IF(K4311&lt;&gt;"是",0,P4311*税费设置!$B$8)</f>
        <v>0</v>
      </c>
      <c r="R4311" s="8">
        <f>IF(K4311&lt;&gt;"是",0,P4311*税费设置!$B$9)</f>
        <v>0</v>
      </c>
      <c r="S4311" s="8">
        <f t="shared" si="475"/>
        <v>0</v>
      </c>
    </row>
    <row r="4312" spans="1:19" ht="13.9">
      <c r="A4312" s="6" t="str">
        <f>IF(总支出!A4312="","",总支出!A4312)</f>
        <v/>
      </c>
      <c r="B4312" s="7" t="str">
        <f>IF(总支出!B4312="","",总支出!B4312)</f>
        <v/>
      </c>
      <c r="C4312" s="6" t="str">
        <f t="shared" si="469"/>
        <v/>
      </c>
      <c r="D4312" s="6" t="str">
        <f>IF(总支出!C4312="","",总支出!C4312)</f>
        <v/>
      </c>
      <c r="E4312" s="8" t="str">
        <f>IF(总支出!D4312="","",总支出!D4312)</f>
        <v/>
      </c>
      <c r="F4312" s="6" t="str">
        <f>IF(总支出!E4312="","",总支出!E4312)</f>
        <v/>
      </c>
      <c r="G4312" s="6" t="str">
        <f>IF(总支出!H4312="","",总支出!H4312)</f>
        <v/>
      </c>
      <c r="H4312" s="6" t="str">
        <f>IF(总支出!I4312="","自动",总支出!I4312)</f>
        <v>自动</v>
      </c>
      <c r="I4312" s="6" t="str">
        <f>IF(F4312="","",IFERROR(VLOOKUP(F4312,税费设置!$A$15:$B$27,2,FALSE),"含税不明"))</f>
        <v/>
      </c>
      <c r="J4312" s="6" t="str">
        <f t="shared" si="470"/>
        <v/>
      </c>
      <c r="K4312" s="6" t="str">
        <f>IF(AND(税费设置!$B$5="是",G4312="个人支出",J4312="应税"),"是","否")</f>
        <v>否</v>
      </c>
      <c r="L4312" s="8">
        <f t="shared" si="471"/>
        <v>0</v>
      </c>
      <c r="M4312" s="8">
        <f t="shared" si="472"/>
        <v>0</v>
      </c>
      <c r="N4312" s="8">
        <f t="shared" si="473"/>
        <v>0</v>
      </c>
      <c r="O4312" s="8">
        <f t="shared" si="474"/>
        <v>0</v>
      </c>
      <c r="P4312" s="8">
        <f>IF(K4312&lt;&gt;"是",0,IF(税费设置!$B$6="是",E4312/(1+税费设置!$B$10),E4312))</f>
        <v>0</v>
      </c>
      <c r="Q4312" s="8">
        <f>IF(K4312&lt;&gt;"是",0,P4312*税费设置!$B$8)</f>
        <v>0</v>
      </c>
      <c r="R4312" s="8">
        <f>IF(K4312&lt;&gt;"是",0,P4312*税费设置!$B$9)</f>
        <v>0</v>
      </c>
      <c r="S4312" s="8">
        <f t="shared" si="475"/>
        <v>0</v>
      </c>
    </row>
    <row r="4313" spans="1:19" ht="13.9">
      <c r="A4313" s="6" t="str">
        <f>IF(总支出!A4313="","",总支出!A4313)</f>
        <v/>
      </c>
      <c r="B4313" s="7" t="str">
        <f>IF(总支出!B4313="","",总支出!B4313)</f>
        <v/>
      </c>
      <c r="C4313" s="6" t="str">
        <f t="shared" si="469"/>
        <v/>
      </c>
      <c r="D4313" s="6" t="str">
        <f>IF(总支出!C4313="","",总支出!C4313)</f>
        <v/>
      </c>
      <c r="E4313" s="8" t="str">
        <f>IF(总支出!D4313="","",总支出!D4313)</f>
        <v/>
      </c>
      <c r="F4313" s="6" t="str">
        <f>IF(总支出!E4313="","",总支出!E4313)</f>
        <v/>
      </c>
      <c r="G4313" s="6" t="str">
        <f>IF(总支出!H4313="","",总支出!H4313)</f>
        <v/>
      </c>
      <c r="H4313" s="6" t="str">
        <f>IF(总支出!I4313="","自动",总支出!I4313)</f>
        <v>自动</v>
      </c>
      <c r="I4313" s="6" t="str">
        <f>IF(F4313="","",IFERROR(VLOOKUP(F4313,税费设置!$A$15:$B$27,2,FALSE),"含税不明"))</f>
        <v/>
      </c>
      <c r="J4313" s="6" t="str">
        <f t="shared" si="470"/>
        <v/>
      </c>
      <c r="K4313" s="6" t="str">
        <f>IF(AND(税费设置!$B$5="是",G4313="个人支出",J4313="应税"),"是","否")</f>
        <v>否</v>
      </c>
      <c r="L4313" s="8">
        <f t="shared" si="471"/>
        <v>0</v>
      </c>
      <c r="M4313" s="8">
        <f t="shared" si="472"/>
        <v>0</v>
      </c>
      <c r="N4313" s="8">
        <f t="shared" si="473"/>
        <v>0</v>
      </c>
      <c r="O4313" s="8">
        <f t="shared" si="474"/>
        <v>0</v>
      </c>
      <c r="P4313" s="8">
        <f>IF(K4313&lt;&gt;"是",0,IF(税费设置!$B$6="是",E4313/(1+税费设置!$B$10),E4313))</f>
        <v>0</v>
      </c>
      <c r="Q4313" s="8">
        <f>IF(K4313&lt;&gt;"是",0,P4313*税费设置!$B$8)</f>
        <v>0</v>
      </c>
      <c r="R4313" s="8">
        <f>IF(K4313&lt;&gt;"是",0,P4313*税费设置!$B$9)</f>
        <v>0</v>
      </c>
      <c r="S4313" s="8">
        <f t="shared" si="475"/>
        <v>0</v>
      </c>
    </row>
    <row r="4314" spans="1:19" ht="13.9">
      <c r="A4314" s="6" t="str">
        <f>IF(总支出!A4314="","",总支出!A4314)</f>
        <v/>
      </c>
      <c r="B4314" s="7" t="str">
        <f>IF(总支出!B4314="","",总支出!B4314)</f>
        <v/>
      </c>
      <c r="C4314" s="6" t="str">
        <f t="shared" si="469"/>
        <v/>
      </c>
      <c r="D4314" s="6" t="str">
        <f>IF(总支出!C4314="","",总支出!C4314)</f>
        <v/>
      </c>
      <c r="E4314" s="8" t="str">
        <f>IF(总支出!D4314="","",总支出!D4314)</f>
        <v/>
      </c>
      <c r="F4314" s="6" t="str">
        <f>IF(总支出!E4314="","",总支出!E4314)</f>
        <v/>
      </c>
      <c r="G4314" s="6" t="str">
        <f>IF(总支出!H4314="","",总支出!H4314)</f>
        <v/>
      </c>
      <c r="H4314" s="6" t="str">
        <f>IF(总支出!I4314="","自动",总支出!I4314)</f>
        <v>自动</v>
      </c>
      <c r="I4314" s="6" t="str">
        <f>IF(F4314="","",IFERROR(VLOOKUP(F4314,税费设置!$A$15:$B$27,2,FALSE),"含税不明"))</f>
        <v/>
      </c>
      <c r="J4314" s="6" t="str">
        <f t="shared" si="470"/>
        <v/>
      </c>
      <c r="K4314" s="6" t="str">
        <f>IF(AND(税费设置!$B$5="是",G4314="个人支出",J4314="应税"),"是","否")</f>
        <v>否</v>
      </c>
      <c r="L4314" s="8">
        <f t="shared" si="471"/>
        <v>0</v>
      </c>
      <c r="M4314" s="8">
        <f t="shared" si="472"/>
        <v>0</v>
      </c>
      <c r="N4314" s="8">
        <f t="shared" si="473"/>
        <v>0</v>
      </c>
      <c r="O4314" s="8">
        <f t="shared" si="474"/>
        <v>0</v>
      </c>
      <c r="P4314" s="8">
        <f>IF(K4314&lt;&gt;"是",0,IF(税费设置!$B$6="是",E4314/(1+税费设置!$B$10),E4314))</f>
        <v>0</v>
      </c>
      <c r="Q4314" s="8">
        <f>IF(K4314&lt;&gt;"是",0,P4314*税费设置!$B$8)</f>
        <v>0</v>
      </c>
      <c r="R4314" s="8">
        <f>IF(K4314&lt;&gt;"是",0,P4314*税费设置!$B$9)</f>
        <v>0</v>
      </c>
      <c r="S4314" s="8">
        <f t="shared" si="475"/>
        <v>0</v>
      </c>
    </row>
    <row r="4315" spans="1:19" ht="13.9">
      <c r="A4315" s="6" t="str">
        <f>IF(总支出!A4315="","",总支出!A4315)</f>
        <v/>
      </c>
      <c r="B4315" s="7" t="str">
        <f>IF(总支出!B4315="","",总支出!B4315)</f>
        <v/>
      </c>
      <c r="C4315" s="6" t="str">
        <f t="shared" si="469"/>
        <v/>
      </c>
      <c r="D4315" s="6" t="str">
        <f>IF(总支出!C4315="","",总支出!C4315)</f>
        <v/>
      </c>
      <c r="E4315" s="8" t="str">
        <f>IF(总支出!D4315="","",总支出!D4315)</f>
        <v/>
      </c>
      <c r="F4315" s="6" t="str">
        <f>IF(总支出!E4315="","",总支出!E4315)</f>
        <v/>
      </c>
      <c r="G4315" s="6" t="str">
        <f>IF(总支出!H4315="","",总支出!H4315)</f>
        <v/>
      </c>
      <c r="H4315" s="6" t="str">
        <f>IF(总支出!I4315="","自动",总支出!I4315)</f>
        <v>自动</v>
      </c>
      <c r="I4315" s="6" t="str">
        <f>IF(F4315="","",IFERROR(VLOOKUP(F4315,税费设置!$A$15:$B$27,2,FALSE),"含税不明"))</f>
        <v/>
      </c>
      <c r="J4315" s="6" t="str">
        <f t="shared" si="470"/>
        <v/>
      </c>
      <c r="K4315" s="6" t="str">
        <f>IF(AND(税费设置!$B$5="是",G4315="个人支出",J4315="应税"),"是","否")</f>
        <v>否</v>
      </c>
      <c r="L4315" s="8">
        <f t="shared" si="471"/>
        <v>0</v>
      </c>
      <c r="M4315" s="8">
        <f t="shared" si="472"/>
        <v>0</v>
      </c>
      <c r="N4315" s="8">
        <f t="shared" si="473"/>
        <v>0</v>
      </c>
      <c r="O4315" s="8">
        <f t="shared" si="474"/>
        <v>0</v>
      </c>
      <c r="P4315" s="8">
        <f>IF(K4315&lt;&gt;"是",0,IF(税费设置!$B$6="是",E4315/(1+税费设置!$B$10),E4315))</f>
        <v>0</v>
      </c>
      <c r="Q4315" s="8">
        <f>IF(K4315&lt;&gt;"是",0,P4315*税费设置!$B$8)</f>
        <v>0</v>
      </c>
      <c r="R4315" s="8">
        <f>IF(K4315&lt;&gt;"是",0,P4315*税费设置!$B$9)</f>
        <v>0</v>
      </c>
      <c r="S4315" s="8">
        <f t="shared" si="475"/>
        <v>0</v>
      </c>
    </row>
    <row r="4316" spans="1:19" ht="13.9">
      <c r="A4316" s="6" t="str">
        <f>IF(总支出!A4316="","",总支出!A4316)</f>
        <v/>
      </c>
      <c r="B4316" s="7" t="str">
        <f>IF(总支出!B4316="","",总支出!B4316)</f>
        <v/>
      </c>
      <c r="C4316" s="6" t="str">
        <f t="shared" si="469"/>
        <v/>
      </c>
      <c r="D4316" s="6" t="str">
        <f>IF(总支出!C4316="","",总支出!C4316)</f>
        <v/>
      </c>
      <c r="E4316" s="8" t="str">
        <f>IF(总支出!D4316="","",总支出!D4316)</f>
        <v/>
      </c>
      <c r="F4316" s="6" t="str">
        <f>IF(总支出!E4316="","",总支出!E4316)</f>
        <v/>
      </c>
      <c r="G4316" s="6" t="str">
        <f>IF(总支出!H4316="","",总支出!H4316)</f>
        <v/>
      </c>
      <c r="H4316" s="6" t="str">
        <f>IF(总支出!I4316="","自动",总支出!I4316)</f>
        <v>自动</v>
      </c>
      <c r="I4316" s="6" t="str">
        <f>IF(F4316="","",IFERROR(VLOOKUP(F4316,税费设置!$A$15:$B$27,2,FALSE),"含税不明"))</f>
        <v/>
      </c>
      <c r="J4316" s="6" t="str">
        <f t="shared" si="470"/>
        <v/>
      </c>
      <c r="K4316" s="6" t="str">
        <f>IF(AND(税费设置!$B$5="是",G4316="个人支出",J4316="应税"),"是","否")</f>
        <v>否</v>
      </c>
      <c r="L4316" s="8">
        <f t="shared" si="471"/>
        <v>0</v>
      </c>
      <c r="M4316" s="8">
        <f t="shared" si="472"/>
        <v>0</v>
      </c>
      <c r="N4316" s="8">
        <f t="shared" si="473"/>
        <v>0</v>
      </c>
      <c r="O4316" s="8">
        <f t="shared" si="474"/>
        <v>0</v>
      </c>
      <c r="P4316" s="8">
        <f>IF(K4316&lt;&gt;"是",0,IF(税费设置!$B$6="是",E4316/(1+税费设置!$B$10),E4316))</f>
        <v>0</v>
      </c>
      <c r="Q4316" s="8">
        <f>IF(K4316&lt;&gt;"是",0,P4316*税费设置!$B$8)</f>
        <v>0</v>
      </c>
      <c r="R4316" s="8">
        <f>IF(K4316&lt;&gt;"是",0,P4316*税费设置!$B$9)</f>
        <v>0</v>
      </c>
      <c r="S4316" s="8">
        <f t="shared" si="475"/>
        <v>0</v>
      </c>
    </row>
    <row r="4317" spans="1:19" ht="13.9">
      <c r="A4317" s="6" t="str">
        <f>IF(总支出!A4317="","",总支出!A4317)</f>
        <v/>
      </c>
      <c r="B4317" s="7" t="str">
        <f>IF(总支出!B4317="","",总支出!B4317)</f>
        <v/>
      </c>
      <c r="C4317" s="6" t="str">
        <f t="shared" si="469"/>
        <v/>
      </c>
      <c r="D4317" s="6" t="str">
        <f>IF(总支出!C4317="","",总支出!C4317)</f>
        <v/>
      </c>
      <c r="E4317" s="8" t="str">
        <f>IF(总支出!D4317="","",总支出!D4317)</f>
        <v/>
      </c>
      <c r="F4317" s="6" t="str">
        <f>IF(总支出!E4317="","",总支出!E4317)</f>
        <v/>
      </c>
      <c r="G4317" s="6" t="str">
        <f>IF(总支出!H4317="","",总支出!H4317)</f>
        <v/>
      </c>
      <c r="H4317" s="6" t="str">
        <f>IF(总支出!I4317="","自动",总支出!I4317)</f>
        <v>自动</v>
      </c>
      <c r="I4317" s="6" t="str">
        <f>IF(F4317="","",IFERROR(VLOOKUP(F4317,税费设置!$A$15:$B$27,2,FALSE),"含税不明"))</f>
        <v/>
      </c>
      <c r="J4317" s="6" t="str">
        <f t="shared" si="470"/>
        <v/>
      </c>
      <c r="K4317" s="6" t="str">
        <f>IF(AND(税费设置!$B$5="是",G4317="个人支出",J4317="应税"),"是","否")</f>
        <v>否</v>
      </c>
      <c r="L4317" s="8">
        <f t="shared" si="471"/>
        <v>0</v>
      </c>
      <c r="M4317" s="8">
        <f t="shared" si="472"/>
        <v>0</v>
      </c>
      <c r="N4317" s="8">
        <f t="shared" si="473"/>
        <v>0</v>
      </c>
      <c r="O4317" s="8">
        <f t="shared" si="474"/>
        <v>0</v>
      </c>
      <c r="P4317" s="8">
        <f>IF(K4317&lt;&gt;"是",0,IF(税费设置!$B$6="是",E4317/(1+税费设置!$B$10),E4317))</f>
        <v>0</v>
      </c>
      <c r="Q4317" s="8">
        <f>IF(K4317&lt;&gt;"是",0,P4317*税费设置!$B$8)</f>
        <v>0</v>
      </c>
      <c r="R4317" s="8">
        <f>IF(K4317&lt;&gt;"是",0,P4317*税费设置!$B$9)</f>
        <v>0</v>
      </c>
      <c r="S4317" s="8">
        <f t="shared" si="475"/>
        <v>0</v>
      </c>
    </row>
    <row r="4318" spans="1:19" ht="13.9">
      <c r="A4318" s="6" t="str">
        <f>IF(总支出!A4318="","",总支出!A4318)</f>
        <v/>
      </c>
      <c r="B4318" s="7" t="str">
        <f>IF(总支出!B4318="","",总支出!B4318)</f>
        <v/>
      </c>
      <c r="C4318" s="6" t="str">
        <f t="shared" si="469"/>
        <v/>
      </c>
      <c r="D4318" s="6" t="str">
        <f>IF(总支出!C4318="","",总支出!C4318)</f>
        <v/>
      </c>
      <c r="E4318" s="8" t="str">
        <f>IF(总支出!D4318="","",总支出!D4318)</f>
        <v/>
      </c>
      <c r="F4318" s="6" t="str">
        <f>IF(总支出!E4318="","",总支出!E4318)</f>
        <v/>
      </c>
      <c r="G4318" s="6" t="str">
        <f>IF(总支出!H4318="","",总支出!H4318)</f>
        <v/>
      </c>
      <c r="H4318" s="6" t="str">
        <f>IF(总支出!I4318="","自动",总支出!I4318)</f>
        <v>自动</v>
      </c>
      <c r="I4318" s="6" t="str">
        <f>IF(F4318="","",IFERROR(VLOOKUP(F4318,税费设置!$A$15:$B$27,2,FALSE),"含税不明"))</f>
        <v/>
      </c>
      <c r="J4318" s="6" t="str">
        <f t="shared" si="470"/>
        <v/>
      </c>
      <c r="K4318" s="6" t="str">
        <f>IF(AND(税费设置!$B$5="是",G4318="个人支出",J4318="应税"),"是","否")</f>
        <v>否</v>
      </c>
      <c r="L4318" s="8">
        <f t="shared" si="471"/>
        <v>0</v>
      </c>
      <c r="M4318" s="8">
        <f t="shared" si="472"/>
        <v>0</v>
      </c>
      <c r="N4318" s="8">
        <f t="shared" si="473"/>
        <v>0</v>
      </c>
      <c r="O4318" s="8">
        <f t="shared" si="474"/>
        <v>0</v>
      </c>
      <c r="P4318" s="8">
        <f>IF(K4318&lt;&gt;"是",0,IF(税费设置!$B$6="是",E4318/(1+税费设置!$B$10),E4318))</f>
        <v>0</v>
      </c>
      <c r="Q4318" s="8">
        <f>IF(K4318&lt;&gt;"是",0,P4318*税费设置!$B$8)</f>
        <v>0</v>
      </c>
      <c r="R4318" s="8">
        <f>IF(K4318&lt;&gt;"是",0,P4318*税费设置!$B$9)</f>
        <v>0</v>
      </c>
      <c r="S4318" s="8">
        <f t="shared" si="475"/>
        <v>0</v>
      </c>
    </row>
    <row r="4319" spans="1:19" ht="13.9">
      <c r="A4319" s="6" t="str">
        <f>IF(总支出!A4319="","",总支出!A4319)</f>
        <v/>
      </c>
      <c r="B4319" s="7" t="str">
        <f>IF(总支出!B4319="","",总支出!B4319)</f>
        <v/>
      </c>
      <c r="C4319" s="6" t="str">
        <f t="shared" si="469"/>
        <v/>
      </c>
      <c r="D4319" s="6" t="str">
        <f>IF(总支出!C4319="","",总支出!C4319)</f>
        <v/>
      </c>
      <c r="E4319" s="8" t="str">
        <f>IF(总支出!D4319="","",总支出!D4319)</f>
        <v/>
      </c>
      <c r="F4319" s="6" t="str">
        <f>IF(总支出!E4319="","",总支出!E4319)</f>
        <v/>
      </c>
      <c r="G4319" s="6" t="str">
        <f>IF(总支出!H4319="","",总支出!H4319)</f>
        <v/>
      </c>
      <c r="H4319" s="6" t="str">
        <f>IF(总支出!I4319="","自动",总支出!I4319)</f>
        <v>自动</v>
      </c>
      <c r="I4319" s="6" t="str">
        <f>IF(F4319="","",IFERROR(VLOOKUP(F4319,税费设置!$A$15:$B$27,2,FALSE),"含税不明"))</f>
        <v/>
      </c>
      <c r="J4319" s="6" t="str">
        <f t="shared" si="470"/>
        <v/>
      </c>
      <c r="K4319" s="6" t="str">
        <f>IF(AND(税费设置!$B$5="是",G4319="个人支出",J4319="应税"),"是","否")</f>
        <v>否</v>
      </c>
      <c r="L4319" s="8">
        <f t="shared" si="471"/>
        <v>0</v>
      </c>
      <c r="M4319" s="8">
        <f t="shared" si="472"/>
        <v>0</v>
      </c>
      <c r="N4319" s="8">
        <f t="shared" si="473"/>
        <v>0</v>
      </c>
      <c r="O4319" s="8">
        <f t="shared" si="474"/>
        <v>0</v>
      </c>
      <c r="P4319" s="8">
        <f>IF(K4319&lt;&gt;"是",0,IF(税费设置!$B$6="是",E4319/(1+税费设置!$B$10),E4319))</f>
        <v>0</v>
      </c>
      <c r="Q4319" s="8">
        <f>IF(K4319&lt;&gt;"是",0,P4319*税费设置!$B$8)</f>
        <v>0</v>
      </c>
      <c r="R4319" s="8">
        <f>IF(K4319&lt;&gt;"是",0,P4319*税费设置!$B$9)</f>
        <v>0</v>
      </c>
      <c r="S4319" s="8">
        <f t="shared" si="475"/>
        <v>0</v>
      </c>
    </row>
    <row r="4320" spans="1:19" ht="13.9">
      <c r="A4320" s="6" t="str">
        <f>IF(总支出!A4320="","",总支出!A4320)</f>
        <v/>
      </c>
      <c r="B4320" s="7" t="str">
        <f>IF(总支出!B4320="","",总支出!B4320)</f>
        <v/>
      </c>
      <c r="C4320" s="6" t="str">
        <f t="shared" si="469"/>
        <v/>
      </c>
      <c r="D4320" s="6" t="str">
        <f>IF(总支出!C4320="","",总支出!C4320)</f>
        <v/>
      </c>
      <c r="E4320" s="8" t="str">
        <f>IF(总支出!D4320="","",总支出!D4320)</f>
        <v/>
      </c>
      <c r="F4320" s="6" t="str">
        <f>IF(总支出!E4320="","",总支出!E4320)</f>
        <v/>
      </c>
      <c r="G4320" s="6" t="str">
        <f>IF(总支出!H4320="","",总支出!H4320)</f>
        <v/>
      </c>
      <c r="H4320" s="6" t="str">
        <f>IF(总支出!I4320="","自动",总支出!I4320)</f>
        <v>自动</v>
      </c>
      <c r="I4320" s="6" t="str">
        <f>IF(F4320="","",IFERROR(VLOOKUP(F4320,税费设置!$A$15:$B$27,2,FALSE),"含税不明"))</f>
        <v/>
      </c>
      <c r="J4320" s="6" t="str">
        <f t="shared" si="470"/>
        <v/>
      </c>
      <c r="K4320" s="6" t="str">
        <f>IF(AND(税费设置!$B$5="是",G4320="个人支出",J4320="应税"),"是","否")</f>
        <v>否</v>
      </c>
      <c r="L4320" s="8">
        <f t="shared" si="471"/>
        <v>0</v>
      </c>
      <c r="M4320" s="8">
        <f t="shared" si="472"/>
        <v>0</v>
      </c>
      <c r="N4320" s="8">
        <f t="shared" si="473"/>
        <v>0</v>
      </c>
      <c r="O4320" s="8">
        <f t="shared" si="474"/>
        <v>0</v>
      </c>
      <c r="P4320" s="8">
        <f>IF(K4320&lt;&gt;"是",0,IF(税费设置!$B$6="是",E4320/(1+税费设置!$B$10),E4320))</f>
        <v>0</v>
      </c>
      <c r="Q4320" s="8">
        <f>IF(K4320&lt;&gt;"是",0,P4320*税费设置!$B$8)</f>
        <v>0</v>
      </c>
      <c r="R4320" s="8">
        <f>IF(K4320&lt;&gt;"是",0,P4320*税费设置!$B$9)</f>
        <v>0</v>
      </c>
      <c r="S4320" s="8">
        <f t="shared" si="475"/>
        <v>0</v>
      </c>
    </row>
    <row r="4321" spans="1:19" ht="13.9">
      <c r="A4321" s="6" t="str">
        <f>IF(总支出!A4321="","",总支出!A4321)</f>
        <v/>
      </c>
      <c r="B4321" s="7" t="str">
        <f>IF(总支出!B4321="","",总支出!B4321)</f>
        <v/>
      </c>
      <c r="C4321" s="6" t="str">
        <f t="shared" si="469"/>
        <v/>
      </c>
      <c r="D4321" s="6" t="str">
        <f>IF(总支出!C4321="","",总支出!C4321)</f>
        <v/>
      </c>
      <c r="E4321" s="8" t="str">
        <f>IF(总支出!D4321="","",总支出!D4321)</f>
        <v/>
      </c>
      <c r="F4321" s="6" t="str">
        <f>IF(总支出!E4321="","",总支出!E4321)</f>
        <v/>
      </c>
      <c r="G4321" s="6" t="str">
        <f>IF(总支出!H4321="","",总支出!H4321)</f>
        <v/>
      </c>
      <c r="H4321" s="6" t="str">
        <f>IF(总支出!I4321="","自动",总支出!I4321)</f>
        <v>自动</v>
      </c>
      <c r="I4321" s="6" t="str">
        <f>IF(F4321="","",IFERROR(VLOOKUP(F4321,税费设置!$A$15:$B$27,2,FALSE),"含税不明"))</f>
        <v/>
      </c>
      <c r="J4321" s="6" t="str">
        <f t="shared" si="470"/>
        <v/>
      </c>
      <c r="K4321" s="6" t="str">
        <f>IF(AND(税费设置!$B$5="是",G4321="个人支出",J4321="应税"),"是","否")</f>
        <v>否</v>
      </c>
      <c r="L4321" s="8">
        <f t="shared" si="471"/>
        <v>0</v>
      </c>
      <c r="M4321" s="8">
        <f t="shared" si="472"/>
        <v>0</v>
      </c>
      <c r="N4321" s="8">
        <f t="shared" si="473"/>
        <v>0</v>
      </c>
      <c r="O4321" s="8">
        <f t="shared" si="474"/>
        <v>0</v>
      </c>
      <c r="P4321" s="8">
        <f>IF(K4321&lt;&gt;"是",0,IF(税费设置!$B$6="是",E4321/(1+税费设置!$B$10),E4321))</f>
        <v>0</v>
      </c>
      <c r="Q4321" s="8">
        <f>IF(K4321&lt;&gt;"是",0,P4321*税费设置!$B$8)</f>
        <v>0</v>
      </c>
      <c r="R4321" s="8">
        <f>IF(K4321&lt;&gt;"是",0,P4321*税费设置!$B$9)</f>
        <v>0</v>
      </c>
      <c r="S4321" s="8">
        <f t="shared" si="475"/>
        <v>0</v>
      </c>
    </row>
    <row r="4322" spans="1:19" ht="13.9">
      <c r="A4322" s="6" t="str">
        <f>IF(总支出!A4322="","",总支出!A4322)</f>
        <v/>
      </c>
      <c r="B4322" s="7" t="str">
        <f>IF(总支出!B4322="","",总支出!B4322)</f>
        <v/>
      </c>
      <c r="C4322" s="6" t="str">
        <f t="shared" si="469"/>
        <v/>
      </c>
      <c r="D4322" s="6" t="str">
        <f>IF(总支出!C4322="","",总支出!C4322)</f>
        <v/>
      </c>
      <c r="E4322" s="8" t="str">
        <f>IF(总支出!D4322="","",总支出!D4322)</f>
        <v/>
      </c>
      <c r="F4322" s="6" t="str">
        <f>IF(总支出!E4322="","",总支出!E4322)</f>
        <v/>
      </c>
      <c r="G4322" s="6" t="str">
        <f>IF(总支出!H4322="","",总支出!H4322)</f>
        <v/>
      </c>
      <c r="H4322" s="6" t="str">
        <f>IF(总支出!I4322="","自动",总支出!I4322)</f>
        <v>自动</v>
      </c>
      <c r="I4322" s="6" t="str">
        <f>IF(F4322="","",IFERROR(VLOOKUP(F4322,税费设置!$A$15:$B$27,2,FALSE),"含税不明"))</f>
        <v/>
      </c>
      <c r="J4322" s="6" t="str">
        <f t="shared" si="470"/>
        <v/>
      </c>
      <c r="K4322" s="6" t="str">
        <f>IF(AND(税费设置!$B$5="是",G4322="个人支出",J4322="应税"),"是","否")</f>
        <v>否</v>
      </c>
      <c r="L4322" s="8">
        <f t="shared" si="471"/>
        <v>0</v>
      </c>
      <c r="M4322" s="8">
        <f t="shared" si="472"/>
        <v>0</v>
      </c>
      <c r="N4322" s="8">
        <f t="shared" si="473"/>
        <v>0</v>
      </c>
      <c r="O4322" s="8">
        <f t="shared" si="474"/>
        <v>0</v>
      </c>
      <c r="P4322" s="8">
        <f>IF(K4322&lt;&gt;"是",0,IF(税费设置!$B$6="是",E4322/(1+税费设置!$B$10),E4322))</f>
        <v>0</v>
      </c>
      <c r="Q4322" s="8">
        <f>IF(K4322&lt;&gt;"是",0,P4322*税费设置!$B$8)</f>
        <v>0</v>
      </c>
      <c r="R4322" s="8">
        <f>IF(K4322&lt;&gt;"是",0,P4322*税费设置!$B$9)</f>
        <v>0</v>
      </c>
      <c r="S4322" s="8">
        <f t="shared" si="475"/>
        <v>0</v>
      </c>
    </row>
    <row r="4323" spans="1:19" ht="13.9">
      <c r="A4323" s="6" t="str">
        <f>IF(总支出!A4323="","",总支出!A4323)</f>
        <v/>
      </c>
      <c r="B4323" s="7" t="str">
        <f>IF(总支出!B4323="","",总支出!B4323)</f>
        <v/>
      </c>
      <c r="C4323" s="6" t="str">
        <f t="shared" si="469"/>
        <v/>
      </c>
      <c r="D4323" s="6" t="str">
        <f>IF(总支出!C4323="","",总支出!C4323)</f>
        <v/>
      </c>
      <c r="E4323" s="8" t="str">
        <f>IF(总支出!D4323="","",总支出!D4323)</f>
        <v/>
      </c>
      <c r="F4323" s="6" t="str">
        <f>IF(总支出!E4323="","",总支出!E4323)</f>
        <v/>
      </c>
      <c r="G4323" s="6" t="str">
        <f>IF(总支出!H4323="","",总支出!H4323)</f>
        <v/>
      </c>
      <c r="H4323" s="6" t="str">
        <f>IF(总支出!I4323="","自动",总支出!I4323)</f>
        <v>自动</v>
      </c>
      <c r="I4323" s="6" t="str">
        <f>IF(F4323="","",IFERROR(VLOOKUP(F4323,税费设置!$A$15:$B$27,2,FALSE),"含税不明"))</f>
        <v/>
      </c>
      <c r="J4323" s="6" t="str">
        <f t="shared" si="470"/>
        <v/>
      </c>
      <c r="K4323" s="6" t="str">
        <f>IF(AND(税费设置!$B$5="是",G4323="个人支出",J4323="应税"),"是","否")</f>
        <v>否</v>
      </c>
      <c r="L4323" s="8">
        <f t="shared" si="471"/>
        <v>0</v>
      </c>
      <c r="M4323" s="8">
        <f t="shared" si="472"/>
        <v>0</v>
      </c>
      <c r="N4323" s="8">
        <f t="shared" si="473"/>
        <v>0</v>
      </c>
      <c r="O4323" s="8">
        <f t="shared" si="474"/>
        <v>0</v>
      </c>
      <c r="P4323" s="8">
        <f>IF(K4323&lt;&gt;"是",0,IF(税费设置!$B$6="是",E4323/(1+税费设置!$B$10),E4323))</f>
        <v>0</v>
      </c>
      <c r="Q4323" s="8">
        <f>IF(K4323&lt;&gt;"是",0,P4323*税费设置!$B$8)</f>
        <v>0</v>
      </c>
      <c r="R4323" s="8">
        <f>IF(K4323&lt;&gt;"是",0,P4323*税费设置!$B$9)</f>
        <v>0</v>
      </c>
      <c r="S4323" s="8">
        <f t="shared" si="475"/>
        <v>0</v>
      </c>
    </row>
    <row r="4324" spans="1:19" ht="13.9">
      <c r="A4324" s="6" t="str">
        <f>IF(总支出!A4324="","",总支出!A4324)</f>
        <v/>
      </c>
      <c r="B4324" s="7" t="str">
        <f>IF(总支出!B4324="","",总支出!B4324)</f>
        <v/>
      </c>
      <c r="C4324" s="6" t="str">
        <f t="shared" si="469"/>
        <v/>
      </c>
      <c r="D4324" s="6" t="str">
        <f>IF(总支出!C4324="","",总支出!C4324)</f>
        <v/>
      </c>
      <c r="E4324" s="8" t="str">
        <f>IF(总支出!D4324="","",总支出!D4324)</f>
        <v/>
      </c>
      <c r="F4324" s="6" t="str">
        <f>IF(总支出!E4324="","",总支出!E4324)</f>
        <v/>
      </c>
      <c r="G4324" s="6" t="str">
        <f>IF(总支出!H4324="","",总支出!H4324)</f>
        <v/>
      </c>
      <c r="H4324" s="6" t="str">
        <f>IF(总支出!I4324="","自动",总支出!I4324)</f>
        <v>自动</v>
      </c>
      <c r="I4324" s="6" t="str">
        <f>IF(F4324="","",IFERROR(VLOOKUP(F4324,税费设置!$A$15:$B$27,2,FALSE),"含税不明"))</f>
        <v/>
      </c>
      <c r="J4324" s="6" t="str">
        <f t="shared" si="470"/>
        <v/>
      </c>
      <c r="K4324" s="6" t="str">
        <f>IF(AND(税费设置!$B$5="是",G4324="个人支出",J4324="应税"),"是","否")</f>
        <v>否</v>
      </c>
      <c r="L4324" s="8">
        <f t="shared" si="471"/>
        <v>0</v>
      </c>
      <c r="M4324" s="8">
        <f t="shared" si="472"/>
        <v>0</v>
      </c>
      <c r="N4324" s="8">
        <f t="shared" si="473"/>
        <v>0</v>
      </c>
      <c r="O4324" s="8">
        <f t="shared" si="474"/>
        <v>0</v>
      </c>
      <c r="P4324" s="8">
        <f>IF(K4324&lt;&gt;"是",0,IF(税费设置!$B$6="是",E4324/(1+税费设置!$B$10),E4324))</f>
        <v>0</v>
      </c>
      <c r="Q4324" s="8">
        <f>IF(K4324&lt;&gt;"是",0,P4324*税费设置!$B$8)</f>
        <v>0</v>
      </c>
      <c r="R4324" s="8">
        <f>IF(K4324&lt;&gt;"是",0,P4324*税费设置!$B$9)</f>
        <v>0</v>
      </c>
      <c r="S4324" s="8">
        <f t="shared" si="475"/>
        <v>0</v>
      </c>
    </row>
    <row r="4325" spans="1:19" ht="13.9">
      <c r="A4325" s="6" t="str">
        <f>IF(总支出!A4325="","",总支出!A4325)</f>
        <v/>
      </c>
      <c r="B4325" s="7" t="str">
        <f>IF(总支出!B4325="","",总支出!B4325)</f>
        <v/>
      </c>
      <c r="C4325" s="6" t="str">
        <f t="shared" si="469"/>
        <v/>
      </c>
      <c r="D4325" s="6" t="str">
        <f>IF(总支出!C4325="","",总支出!C4325)</f>
        <v/>
      </c>
      <c r="E4325" s="8" t="str">
        <f>IF(总支出!D4325="","",总支出!D4325)</f>
        <v/>
      </c>
      <c r="F4325" s="6" t="str">
        <f>IF(总支出!E4325="","",总支出!E4325)</f>
        <v/>
      </c>
      <c r="G4325" s="6" t="str">
        <f>IF(总支出!H4325="","",总支出!H4325)</f>
        <v/>
      </c>
      <c r="H4325" s="6" t="str">
        <f>IF(总支出!I4325="","自动",总支出!I4325)</f>
        <v>自动</v>
      </c>
      <c r="I4325" s="6" t="str">
        <f>IF(F4325="","",IFERROR(VLOOKUP(F4325,税费设置!$A$15:$B$27,2,FALSE),"含税不明"))</f>
        <v/>
      </c>
      <c r="J4325" s="6" t="str">
        <f t="shared" si="470"/>
        <v/>
      </c>
      <c r="K4325" s="6" t="str">
        <f>IF(AND(税费设置!$B$5="是",G4325="个人支出",J4325="应税"),"是","否")</f>
        <v>否</v>
      </c>
      <c r="L4325" s="8">
        <f t="shared" si="471"/>
        <v>0</v>
      </c>
      <c r="M4325" s="8">
        <f t="shared" si="472"/>
        <v>0</v>
      </c>
      <c r="N4325" s="8">
        <f t="shared" si="473"/>
        <v>0</v>
      </c>
      <c r="O4325" s="8">
        <f t="shared" si="474"/>
        <v>0</v>
      </c>
      <c r="P4325" s="8">
        <f>IF(K4325&lt;&gt;"是",0,IF(税费设置!$B$6="是",E4325/(1+税费设置!$B$10),E4325))</f>
        <v>0</v>
      </c>
      <c r="Q4325" s="8">
        <f>IF(K4325&lt;&gt;"是",0,P4325*税费设置!$B$8)</f>
        <v>0</v>
      </c>
      <c r="R4325" s="8">
        <f>IF(K4325&lt;&gt;"是",0,P4325*税费设置!$B$9)</f>
        <v>0</v>
      </c>
      <c r="S4325" s="8">
        <f t="shared" si="475"/>
        <v>0</v>
      </c>
    </row>
    <row r="4326" spans="1:19" ht="13.9">
      <c r="A4326" s="6" t="str">
        <f>IF(总支出!A4326="","",总支出!A4326)</f>
        <v/>
      </c>
      <c r="B4326" s="7" t="str">
        <f>IF(总支出!B4326="","",总支出!B4326)</f>
        <v/>
      </c>
      <c r="C4326" s="6" t="str">
        <f t="shared" si="469"/>
        <v/>
      </c>
      <c r="D4326" s="6" t="str">
        <f>IF(总支出!C4326="","",总支出!C4326)</f>
        <v/>
      </c>
      <c r="E4326" s="8" t="str">
        <f>IF(总支出!D4326="","",总支出!D4326)</f>
        <v/>
      </c>
      <c r="F4326" s="6" t="str">
        <f>IF(总支出!E4326="","",总支出!E4326)</f>
        <v/>
      </c>
      <c r="G4326" s="6" t="str">
        <f>IF(总支出!H4326="","",总支出!H4326)</f>
        <v/>
      </c>
      <c r="H4326" s="6" t="str">
        <f>IF(总支出!I4326="","自动",总支出!I4326)</f>
        <v>自动</v>
      </c>
      <c r="I4326" s="6" t="str">
        <f>IF(F4326="","",IFERROR(VLOOKUP(F4326,税费设置!$A$15:$B$27,2,FALSE),"含税不明"))</f>
        <v/>
      </c>
      <c r="J4326" s="6" t="str">
        <f t="shared" si="470"/>
        <v/>
      </c>
      <c r="K4326" s="6" t="str">
        <f>IF(AND(税费设置!$B$5="是",G4326="个人支出",J4326="应税"),"是","否")</f>
        <v>否</v>
      </c>
      <c r="L4326" s="8">
        <f t="shared" si="471"/>
        <v>0</v>
      </c>
      <c r="M4326" s="8">
        <f t="shared" si="472"/>
        <v>0</v>
      </c>
      <c r="N4326" s="8">
        <f t="shared" si="473"/>
        <v>0</v>
      </c>
      <c r="O4326" s="8">
        <f t="shared" si="474"/>
        <v>0</v>
      </c>
      <c r="P4326" s="8">
        <f>IF(K4326&lt;&gt;"是",0,IF(税费设置!$B$6="是",E4326/(1+税费设置!$B$10),E4326))</f>
        <v>0</v>
      </c>
      <c r="Q4326" s="8">
        <f>IF(K4326&lt;&gt;"是",0,P4326*税费设置!$B$8)</f>
        <v>0</v>
      </c>
      <c r="R4326" s="8">
        <f>IF(K4326&lt;&gt;"是",0,P4326*税费设置!$B$9)</f>
        <v>0</v>
      </c>
      <c r="S4326" s="8">
        <f t="shared" si="475"/>
        <v>0</v>
      </c>
    </row>
    <row r="4327" spans="1:19" ht="13.9">
      <c r="A4327" s="6" t="str">
        <f>IF(总支出!A4327="","",总支出!A4327)</f>
        <v/>
      </c>
      <c r="B4327" s="7" t="str">
        <f>IF(总支出!B4327="","",总支出!B4327)</f>
        <v/>
      </c>
      <c r="C4327" s="6" t="str">
        <f t="shared" si="469"/>
        <v/>
      </c>
      <c r="D4327" s="6" t="str">
        <f>IF(总支出!C4327="","",总支出!C4327)</f>
        <v/>
      </c>
      <c r="E4327" s="8" t="str">
        <f>IF(总支出!D4327="","",总支出!D4327)</f>
        <v/>
      </c>
      <c r="F4327" s="6" t="str">
        <f>IF(总支出!E4327="","",总支出!E4327)</f>
        <v/>
      </c>
      <c r="G4327" s="6" t="str">
        <f>IF(总支出!H4327="","",总支出!H4327)</f>
        <v/>
      </c>
      <c r="H4327" s="6" t="str">
        <f>IF(总支出!I4327="","自动",总支出!I4327)</f>
        <v>自动</v>
      </c>
      <c r="I4327" s="6" t="str">
        <f>IF(F4327="","",IFERROR(VLOOKUP(F4327,税费设置!$A$15:$B$27,2,FALSE),"含税不明"))</f>
        <v/>
      </c>
      <c r="J4327" s="6" t="str">
        <f t="shared" si="470"/>
        <v/>
      </c>
      <c r="K4327" s="6" t="str">
        <f>IF(AND(税费设置!$B$5="是",G4327="个人支出",J4327="应税"),"是","否")</f>
        <v>否</v>
      </c>
      <c r="L4327" s="8">
        <f t="shared" si="471"/>
        <v>0</v>
      </c>
      <c r="M4327" s="8">
        <f t="shared" si="472"/>
        <v>0</v>
      </c>
      <c r="N4327" s="8">
        <f t="shared" si="473"/>
        <v>0</v>
      </c>
      <c r="O4327" s="8">
        <f t="shared" si="474"/>
        <v>0</v>
      </c>
      <c r="P4327" s="8">
        <f>IF(K4327&lt;&gt;"是",0,IF(税费设置!$B$6="是",E4327/(1+税费设置!$B$10),E4327))</f>
        <v>0</v>
      </c>
      <c r="Q4327" s="8">
        <f>IF(K4327&lt;&gt;"是",0,P4327*税费设置!$B$8)</f>
        <v>0</v>
      </c>
      <c r="R4327" s="8">
        <f>IF(K4327&lt;&gt;"是",0,P4327*税费设置!$B$9)</f>
        <v>0</v>
      </c>
      <c r="S4327" s="8">
        <f t="shared" si="475"/>
        <v>0</v>
      </c>
    </row>
    <row r="4328" spans="1:19" ht="13.9">
      <c r="A4328" s="6" t="str">
        <f>IF(总支出!A4328="","",总支出!A4328)</f>
        <v/>
      </c>
      <c r="B4328" s="7" t="str">
        <f>IF(总支出!B4328="","",总支出!B4328)</f>
        <v/>
      </c>
      <c r="C4328" s="6" t="str">
        <f t="shared" si="469"/>
        <v/>
      </c>
      <c r="D4328" s="6" t="str">
        <f>IF(总支出!C4328="","",总支出!C4328)</f>
        <v/>
      </c>
      <c r="E4328" s="8" t="str">
        <f>IF(总支出!D4328="","",总支出!D4328)</f>
        <v/>
      </c>
      <c r="F4328" s="6" t="str">
        <f>IF(总支出!E4328="","",总支出!E4328)</f>
        <v/>
      </c>
      <c r="G4328" s="6" t="str">
        <f>IF(总支出!H4328="","",总支出!H4328)</f>
        <v/>
      </c>
      <c r="H4328" s="6" t="str">
        <f>IF(总支出!I4328="","自动",总支出!I4328)</f>
        <v>自动</v>
      </c>
      <c r="I4328" s="6" t="str">
        <f>IF(F4328="","",IFERROR(VLOOKUP(F4328,税费设置!$A$15:$B$27,2,FALSE),"含税不明"))</f>
        <v/>
      </c>
      <c r="J4328" s="6" t="str">
        <f t="shared" si="470"/>
        <v/>
      </c>
      <c r="K4328" s="6" t="str">
        <f>IF(AND(税费设置!$B$5="是",G4328="个人支出",J4328="应税"),"是","否")</f>
        <v>否</v>
      </c>
      <c r="L4328" s="8">
        <f t="shared" si="471"/>
        <v>0</v>
      </c>
      <c r="M4328" s="8">
        <f t="shared" si="472"/>
        <v>0</v>
      </c>
      <c r="N4328" s="8">
        <f t="shared" si="473"/>
        <v>0</v>
      </c>
      <c r="O4328" s="8">
        <f t="shared" si="474"/>
        <v>0</v>
      </c>
      <c r="P4328" s="8">
        <f>IF(K4328&lt;&gt;"是",0,IF(税费设置!$B$6="是",E4328/(1+税费设置!$B$10),E4328))</f>
        <v>0</v>
      </c>
      <c r="Q4328" s="8">
        <f>IF(K4328&lt;&gt;"是",0,P4328*税费设置!$B$8)</f>
        <v>0</v>
      </c>
      <c r="R4328" s="8">
        <f>IF(K4328&lt;&gt;"是",0,P4328*税费设置!$B$9)</f>
        <v>0</v>
      </c>
      <c r="S4328" s="8">
        <f t="shared" si="475"/>
        <v>0</v>
      </c>
    </row>
    <row r="4329" spans="1:19" ht="13.9">
      <c r="A4329" s="6" t="str">
        <f>IF(总支出!A4329="","",总支出!A4329)</f>
        <v/>
      </c>
      <c r="B4329" s="7" t="str">
        <f>IF(总支出!B4329="","",总支出!B4329)</f>
        <v/>
      </c>
      <c r="C4329" s="6" t="str">
        <f t="shared" si="469"/>
        <v/>
      </c>
      <c r="D4329" s="6" t="str">
        <f>IF(总支出!C4329="","",总支出!C4329)</f>
        <v/>
      </c>
      <c r="E4329" s="8" t="str">
        <f>IF(总支出!D4329="","",总支出!D4329)</f>
        <v/>
      </c>
      <c r="F4329" s="6" t="str">
        <f>IF(总支出!E4329="","",总支出!E4329)</f>
        <v/>
      </c>
      <c r="G4329" s="6" t="str">
        <f>IF(总支出!H4329="","",总支出!H4329)</f>
        <v/>
      </c>
      <c r="H4329" s="6" t="str">
        <f>IF(总支出!I4329="","自动",总支出!I4329)</f>
        <v>自动</v>
      </c>
      <c r="I4329" s="6" t="str">
        <f>IF(F4329="","",IFERROR(VLOOKUP(F4329,税费设置!$A$15:$B$27,2,FALSE),"含税不明"))</f>
        <v/>
      </c>
      <c r="J4329" s="6" t="str">
        <f t="shared" si="470"/>
        <v/>
      </c>
      <c r="K4329" s="6" t="str">
        <f>IF(AND(税费设置!$B$5="是",G4329="个人支出",J4329="应税"),"是","否")</f>
        <v>否</v>
      </c>
      <c r="L4329" s="8">
        <f t="shared" si="471"/>
        <v>0</v>
      </c>
      <c r="M4329" s="8">
        <f t="shared" si="472"/>
        <v>0</v>
      </c>
      <c r="N4329" s="8">
        <f t="shared" si="473"/>
        <v>0</v>
      </c>
      <c r="O4329" s="8">
        <f t="shared" si="474"/>
        <v>0</v>
      </c>
      <c r="P4329" s="8">
        <f>IF(K4329&lt;&gt;"是",0,IF(税费设置!$B$6="是",E4329/(1+税费设置!$B$10),E4329))</f>
        <v>0</v>
      </c>
      <c r="Q4329" s="8">
        <f>IF(K4329&lt;&gt;"是",0,P4329*税费设置!$B$8)</f>
        <v>0</v>
      </c>
      <c r="R4329" s="8">
        <f>IF(K4329&lt;&gt;"是",0,P4329*税费设置!$B$9)</f>
        <v>0</v>
      </c>
      <c r="S4329" s="8">
        <f t="shared" si="475"/>
        <v>0</v>
      </c>
    </row>
    <row r="4330" spans="1:19" ht="13.9">
      <c r="A4330" s="6" t="str">
        <f>IF(总支出!A4330="","",总支出!A4330)</f>
        <v/>
      </c>
      <c r="B4330" s="7" t="str">
        <f>IF(总支出!B4330="","",总支出!B4330)</f>
        <v/>
      </c>
      <c r="C4330" s="6" t="str">
        <f t="shared" si="469"/>
        <v/>
      </c>
      <c r="D4330" s="6" t="str">
        <f>IF(总支出!C4330="","",总支出!C4330)</f>
        <v/>
      </c>
      <c r="E4330" s="8" t="str">
        <f>IF(总支出!D4330="","",总支出!D4330)</f>
        <v/>
      </c>
      <c r="F4330" s="6" t="str">
        <f>IF(总支出!E4330="","",总支出!E4330)</f>
        <v/>
      </c>
      <c r="G4330" s="6" t="str">
        <f>IF(总支出!H4330="","",总支出!H4330)</f>
        <v/>
      </c>
      <c r="H4330" s="6" t="str">
        <f>IF(总支出!I4330="","自动",总支出!I4330)</f>
        <v>自动</v>
      </c>
      <c r="I4330" s="6" t="str">
        <f>IF(F4330="","",IFERROR(VLOOKUP(F4330,税费设置!$A$15:$B$27,2,FALSE),"含税不明"))</f>
        <v/>
      </c>
      <c r="J4330" s="6" t="str">
        <f t="shared" si="470"/>
        <v/>
      </c>
      <c r="K4330" s="6" t="str">
        <f>IF(AND(税费设置!$B$5="是",G4330="个人支出",J4330="应税"),"是","否")</f>
        <v>否</v>
      </c>
      <c r="L4330" s="8">
        <f t="shared" si="471"/>
        <v>0</v>
      </c>
      <c r="M4330" s="8">
        <f t="shared" si="472"/>
        <v>0</v>
      </c>
      <c r="N4330" s="8">
        <f t="shared" si="473"/>
        <v>0</v>
      </c>
      <c r="O4330" s="8">
        <f t="shared" si="474"/>
        <v>0</v>
      </c>
      <c r="P4330" s="8">
        <f>IF(K4330&lt;&gt;"是",0,IF(税费设置!$B$6="是",E4330/(1+税费设置!$B$10),E4330))</f>
        <v>0</v>
      </c>
      <c r="Q4330" s="8">
        <f>IF(K4330&lt;&gt;"是",0,P4330*税费设置!$B$8)</f>
        <v>0</v>
      </c>
      <c r="R4330" s="8">
        <f>IF(K4330&lt;&gt;"是",0,P4330*税费设置!$B$9)</f>
        <v>0</v>
      </c>
      <c r="S4330" s="8">
        <f t="shared" si="475"/>
        <v>0</v>
      </c>
    </row>
    <row r="4331" spans="1:19" ht="13.9">
      <c r="A4331" s="6" t="str">
        <f>IF(总支出!A4331="","",总支出!A4331)</f>
        <v/>
      </c>
      <c r="B4331" s="7" t="str">
        <f>IF(总支出!B4331="","",总支出!B4331)</f>
        <v/>
      </c>
      <c r="C4331" s="6" t="str">
        <f t="shared" si="469"/>
        <v/>
      </c>
      <c r="D4331" s="6" t="str">
        <f>IF(总支出!C4331="","",总支出!C4331)</f>
        <v/>
      </c>
      <c r="E4331" s="8" t="str">
        <f>IF(总支出!D4331="","",总支出!D4331)</f>
        <v/>
      </c>
      <c r="F4331" s="6" t="str">
        <f>IF(总支出!E4331="","",总支出!E4331)</f>
        <v/>
      </c>
      <c r="G4331" s="6" t="str">
        <f>IF(总支出!H4331="","",总支出!H4331)</f>
        <v/>
      </c>
      <c r="H4331" s="6" t="str">
        <f>IF(总支出!I4331="","自动",总支出!I4331)</f>
        <v>自动</v>
      </c>
      <c r="I4331" s="6" t="str">
        <f>IF(F4331="","",IFERROR(VLOOKUP(F4331,税费设置!$A$15:$B$27,2,FALSE),"含税不明"))</f>
        <v/>
      </c>
      <c r="J4331" s="6" t="str">
        <f t="shared" si="470"/>
        <v/>
      </c>
      <c r="K4331" s="6" t="str">
        <f>IF(AND(税费设置!$B$5="是",G4331="个人支出",J4331="应税"),"是","否")</f>
        <v>否</v>
      </c>
      <c r="L4331" s="8">
        <f t="shared" si="471"/>
        <v>0</v>
      </c>
      <c r="M4331" s="8">
        <f t="shared" si="472"/>
        <v>0</v>
      </c>
      <c r="N4331" s="8">
        <f t="shared" si="473"/>
        <v>0</v>
      </c>
      <c r="O4331" s="8">
        <f t="shared" si="474"/>
        <v>0</v>
      </c>
      <c r="P4331" s="8">
        <f>IF(K4331&lt;&gt;"是",0,IF(税费设置!$B$6="是",E4331/(1+税费设置!$B$10),E4331))</f>
        <v>0</v>
      </c>
      <c r="Q4331" s="8">
        <f>IF(K4331&lt;&gt;"是",0,P4331*税费设置!$B$8)</f>
        <v>0</v>
      </c>
      <c r="R4331" s="8">
        <f>IF(K4331&lt;&gt;"是",0,P4331*税费设置!$B$9)</f>
        <v>0</v>
      </c>
      <c r="S4331" s="8">
        <f t="shared" si="475"/>
        <v>0</v>
      </c>
    </row>
    <row r="4332" spans="1:19" ht="13.9">
      <c r="A4332" s="6" t="str">
        <f>IF(总支出!A4332="","",总支出!A4332)</f>
        <v/>
      </c>
      <c r="B4332" s="7" t="str">
        <f>IF(总支出!B4332="","",总支出!B4332)</f>
        <v/>
      </c>
      <c r="C4332" s="6" t="str">
        <f t="shared" si="469"/>
        <v/>
      </c>
      <c r="D4332" s="6" t="str">
        <f>IF(总支出!C4332="","",总支出!C4332)</f>
        <v/>
      </c>
      <c r="E4332" s="8" t="str">
        <f>IF(总支出!D4332="","",总支出!D4332)</f>
        <v/>
      </c>
      <c r="F4332" s="6" t="str">
        <f>IF(总支出!E4332="","",总支出!E4332)</f>
        <v/>
      </c>
      <c r="G4332" s="6" t="str">
        <f>IF(总支出!H4332="","",总支出!H4332)</f>
        <v/>
      </c>
      <c r="H4332" s="6" t="str">
        <f>IF(总支出!I4332="","自动",总支出!I4332)</f>
        <v>自动</v>
      </c>
      <c r="I4332" s="6" t="str">
        <f>IF(F4332="","",IFERROR(VLOOKUP(F4332,税费设置!$A$15:$B$27,2,FALSE),"含税不明"))</f>
        <v/>
      </c>
      <c r="J4332" s="6" t="str">
        <f t="shared" si="470"/>
        <v/>
      </c>
      <c r="K4332" s="6" t="str">
        <f>IF(AND(税费设置!$B$5="是",G4332="个人支出",J4332="应税"),"是","否")</f>
        <v>否</v>
      </c>
      <c r="L4332" s="8">
        <f t="shared" si="471"/>
        <v>0</v>
      </c>
      <c r="M4332" s="8">
        <f t="shared" si="472"/>
        <v>0</v>
      </c>
      <c r="N4332" s="8">
        <f t="shared" si="473"/>
        <v>0</v>
      </c>
      <c r="O4332" s="8">
        <f t="shared" si="474"/>
        <v>0</v>
      </c>
      <c r="P4332" s="8">
        <f>IF(K4332&lt;&gt;"是",0,IF(税费设置!$B$6="是",E4332/(1+税费设置!$B$10),E4332))</f>
        <v>0</v>
      </c>
      <c r="Q4332" s="8">
        <f>IF(K4332&lt;&gt;"是",0,P4332*税费设置!$B$8)</f>
        <v>0</v>
      </c>
      <c r="R4332" s="8">
        <f>IF(K4332&lt;&gt;"是",0,P4332*税费设置!$B$9)</f>
        <v>0</v>
      </c>
      <c r="S4332" s="8">
        <f t="shared" si="475"/>
        <v>0</v>
      </c>
    </row>
    <row r="4333" spans="1:19" ht="13.9">
      <c r="A4333" s="6" t="str">
        <f>IF(总支出!A4333="","",总支出!A4333)</f>
        <v/>
      </c>
      <c r="B4333" s="7" t="str">
        <f>IF(总支出!B4333="","",总支出!B4333)</f>
        <v/>
      </c>
      <c r="C4333" s="6" t="str">
        <f t="shared" si="469"/>
        <v/>
      </c>
      <c r="D4333" s="6" t="str">
        <f>IF(总支出!C4333="","",总支出!C4333)</f>
        <v/>
      </c>
      <c r="E4333" s="8" t="str">
        <f>IF(总支出!D4333="","",总支出!D4333)</f>
        <v/>
      </c>
      <c r="F4333" s="6" t="str">
        <f>IF(总支出!E4333="","",总支出!E4333)</f>
        <v/>
      </c>
      <c r="G4333" s="6" t="str">
        <f>IF(总支出!H4333="","",总支出!H4333)</f>
        <v/>
      </c>
      <c r="H4333" s="6" t="str">
        <f>IF(总支出!I4333="","自动",总支出!I4333)</f>
        <v>自动</v>
      </c>
      <c r="I4333" s="6" t="str">
        <f>IF(F4333="","",IFERROR(VLOOKUP(F4333,税费设置!$A$15:$B$27,2,FALSE),"含税不明"))</f>
        <v/>
      </c>
      <c r="J4333" s="6" t="str">
        <f t="shared" si="470"/>
        <v/>
      </c>
      <c r="K4333" s="6" t="str">
        <f>IF(AND(税费设置!$B$5="是",G4333="个人支出",J4333="应税"),"是","否")</f>
        <v>否</v>
      </c>
      <c r="L4333" s="8">
        <f t="shared" si="471"/>
        <v>0</v>
      </c>
      <c r="M4333" s="8">
        <f t="shared" si="472"/>
        <v>0</v>
      </c>
      <c r="N4333" s="8">
        <f t="shared" si="473"/>
        <v>0</v>
      </c>
      <c r="O4333" s="8">
        <f t="shared" si="474"/>
        <v>0</v>
      </c>
      <c r="P4333" s="8">
        <f>IF(K4333&lt;&gt;"是",0,IF(税费设置!$B$6="是",E4333/(1+税费设置!$B$10),E4333))</f>
        <v>0</v>
      </c>
      <c r="Q4333" s="8">
        <f>IF(K4333&lt;&gt;"是",0,P4333*税费设置!$B$8)</f>
        <v>0</v>
      </c>
      <c r="R4333" s="8">
        <f>IF(K4333&lt;&gt;"是",0,P4333*税费设置!$B$9)</f>
        <v>0</v>
      </c>
      <c r="S4333" s="8">
        <f t="shared" si="475"/>
        <v>0</v>
      </c>
    </row>
    <row r="4334" spans="1:19" ht="13.9">
      <c r="A4334" s="6" t="str">
        <f>IF(总支出!A4334="","",总支出!A4334)</f>
        <v/>
      </c>
      <c r="B4334" s="7" t="str">
        <f>IF(总支出!B4334="","",总支出!B4334)</f>
        <v/>
      </c>
      <c r="C4334" s="6" t="str">
        <f t="shared" si="469"/>
        <v/>
      </c>
      <c r="D4334" s="6" t="str">
        <f>IF(总支出!C4334="","",总支出!C4334)</f>
        <v/>
      </c>
      <c r="E4334" s="8" t="str">
        <f>IF(总支出!D4334="","",总支出!D4334)</f>
        <v/>
      </c>
      <c r="F4334" s="6" t="str">
        <f>IF(总支出!E4334="","",总支出!E4334)</f>
        <v/>
      </c>
      <c r="G4334" s="6" t="str">
        <f>IF(总支出!H4334="","",总支出!H4334)</f>
        <v/>
      </c>
      <c r="H4334" s="6" t="str">
        <f>IF(总支出!I4334="","自动",总支出!I4334)</f>
        <v>自动</v>
      </c>
      <c r="I4334" s="6" t="str">
        <f>IF(F4334="","",IFERROR(VLOOKUP(F4334,税费设置!$A$15:$B$27,2,FALSE),"含税不明"))</f>
        <v/>
      </c>
      <c r="J4334" s="6" t="str">
        <f t="shared" si="470"/>
        <v/>
      </c>
      <c r="K4334" s="6" t="str">
        <f>IF(AND(税费设置!$B$5="是",G4334="个人支出",J4334="应税"),"是","否")</f>
        <v>否</v>
      </c>
      <c r="L4334" s="8">
        <f t="shared" si="471"/>
        <v>0</v>
      </c>
      <c r="M4334" s="8">
        <f t="shared" si="472"/>
        <v>0</v>
      </c>
      <c r="N4334" s="8">
        <f t="shared" si="473"/>
        <v>0</v>
      </c>
      <c r="O4334" s="8">
        <f t="shared" si="474"/>
        <v>0</v>
      </c>
      <c r="P4334" s="8">
        <f>IF(K4334&lt;&gt;"是",0,IF(税费设置!$B$6="是",E4334/(1+税费设置!$B$10),E4334))</f>
        <v>0</v>
      </c>
      <c r="Q4334" s="8">
        <f>IF(K4334&lt;&gt;"是",0,P4334*税费设置!$B$8)</f>
        <v>0</v>
      </c>
      <c r="R4334" s="8">
        <f>IF(K4334&lt;&gt;"是",0,P4334*税费设置!$B$9)</f>
        <v>0</v>
      </c>
      <c r="S4334" s="8">
        <f t="shared" si="475"/>
        <v>0</v>
      </c>
    </row>
    <row r="4335" spans="1:19" ht="13.9">
      <c r="A4335" s="6" t="str">
        <f>IF(总支出!A4335="","",总支出!A4335)</f>
        <v/>
      </c>
      <c r="B4335" s="7" t="str">
        <f>IF(总支出!B4335="","",总支出!B4335)</f>
        <v/>
      </c>
      <c r="C4335" s="6" t="str">
        <f t="shared" si="469"/>
        <v/>
      </c>
      <c r="D4335" s="6" t="str">
        <f>IF(总支出!C4335="","",总支出!C4335)</f>
        <v/>
      </c>
      <c r="E4335" s="8" t="str">
        <f>IF(总支出!D4335="","",总支出!D4335)</f>
        <v/>
      </c>
      <c r="F4335" s="6" t="str">
        <f>IF(总支出!E4335="","",总支出!E4335)</f>
        <v/>
      </c>
      <c r="G4335" s="6" t="str">
        <f>IF(总支出!H4335="","",总支出!H4335)</f>
        <v/>
      </c>
      <c r="H4335" s="6" t="str">
        <f>IF(总支出!I4335="","自动",总支出!I4335)</f>
        <v>自动</v>
      </c>
      <c r="I4335" s="6" t="str">
        <f>IF(F4335="","",IFERROR(VLOOKUP(F4335,税费设置!$A$15:$B$27,2,FALSE),"含税不明"))</f>
        <v/>
      </c>
      <c r="J4335" s="6" t="str">
        <f t="shared" si="470"/>
        <v/>
      </c>
      <c r="K4335" s="6" t="str">
        <f>IF(AND(税费设置!$B$5="是",G4335="个人支出",J4335="应税"),"是","否")</f>
        <v>否</v>
      </c>
      <c r="L4335" s="8">
        <f t="shared" si="471"/>
        <v>0</v>
      </c>
      <c r="M4335" s="8">
        <f t="shared" si="472"/>
        <v>0</v>
      </c>
      <c r="N4335" s="8">
        <f t="shared" si="473"/>
        <v>0</v>
      </c>
      <c r="O4335" s="8">
        <f t="shared" si="474"/>
        <v>0</v>
      </c>
      <c r="P4335" s="8">
        <f>IF(K4335&lt;&gt;"是",0,IF(税费设置!$B$6="是",E4335/(1+税费设置!$B$10),E4335))</f>
        <v>0</v>
      </c>
      <c r="Q4335" s="8">
        <f>IF(K4335&lt;&gt;"是",0,P4335*税费设置!$B$8)</f>
        <v>0</v>
      </c>
      <c r="R4335" s="8">
        <f>IF(K4335&lt;&gt;"是",0,P4335*税费设置!$B$9)</f>
        <v>0</v>
      </c>
      <c r="S4335" s="8">
        <f t="shared" si="475"/>
        <v>0</v>
      </c>
    </row>
    <row r="4336" spans="1:19" ht="13.9">
      <c r="A4336" s="6" t="str">
        <f>IF(总支出!A4336="","",总支出!A4336)</f>
        <v/>
      </c>
      <c r="B4336" s="7" t="str">
        <f>IF(总支出!B4336="","",总支出!B4336)</f>
        <v/>
      </c>
      <c r="C4336" s="6" t="str">
        <f t="shared" si="469"/>
        <v/>
      </c>
      <c r="D4336" s="6" t="str">
        <f>IF(总支出!C4336="","",总支出!C4336)</f>
        <v/>
      </c>
      <c r="E4336" s="8" t="str">
        <f>IF(总支出!D4336="","",总支出!D4336)</f>
        <v/>
      </c>
      <c r="F4336" s="6" t="str">
        <f>IF(总支出!E4336="","",总支出!E4336)</f>
        <v/>
      </c>
      <c r="G4336" s="6" t="str">
        <f>IF(总支出!H4336="","",总支出!H4336)</f>
        <v/>
      </c>
      <c r="H4336" s="6" t="str">
        <f>IF(总支出!I4336="","自动",总支出!I4336)</f>
        <v>自动</v>
      </c>
      <c r="I4336" s="6" t="str">
        <f>IF(F4336="","",IFERROR(VLOOKUP(F4336,税费设置!$A$15:$B$27,2,FALSE),"含税不明"))</f>
        <v/>
      </c>
      <c r="J4336" s="6" t="str">
        <f t="shared" si="470"/>
        <v/>
      </c>
      <c r="K4336" s="6" t="str">
        <f>IF(AND(税费设置!$B$5="是",G4336="个人支出",J4336="应税"),"是","否")</f>
        <v>否</v>
      </c>
      <c r="L4336" s="8">
        <f t="shared" si="471"/>
        <v>0</v>
      </c>
      <c r="M4336" s="8">
        <f t="shared" si="472"/>
        <v>0</v>
      </c>
      <c r="N4336" s="8">
        <f t="shared" si="473"/>
        <v>0</v>
      </c>
      <c r="O4336" s="8">
        <f t="shared" si="474"/>
        <v>0</v>
      </c>
      <c r="P4336" s="8">
        <f>IF(K4336&lt;&gt;"是",0,IF(税费设置!$B$6="是",E4336/(1+税费设置!$B$10),E4336))</f>
        <v>0</v>
      </c>
      <c r="Q4336" s="8">
        <f>IF(K4336&lt;&gt;"是",0,P4336*税费设置!$B$8)</f>
        <v>0</v>
      </c>
      <c r="R4336" s="8">
        <f>IF(K4336&lt;&gt;"是",0,P4336*税费设置!$B$9)</f>
        <v>0</v>
      </c>
      <c r="S4336" s="8">
        <f t="shared" si="475"/>
        <v>0</v>
      </c>
    </row>
    <row r="4337" spans="1:19" ht="13.9">
      <c r="A4337" s="6" t="str">
        <f>IF(总支出!A4337="","",总支出!A4337)</f>
        <v/>
      </c>
      <c r="B4337" s="7" t="str">
        <f>IF(总支出!B4337="","",总支出!B4337)</f>
        <v/>
      </c>
      <c r="C4337" s="6" t="str">
        <f t="shared" si="469"/>
        <v/>
      </c>
      <c r="D4337" s="6" t="str">
        <f>IF(总支出!C4337="","",总支出!C4337)</f>
        <v/>
      </c>
      <c r="E4337" s="8" t="str">
        <f>IF(总支出!D4337="","",总支出!D4337)</f>
        <v/>
      </c>
      <c r="F4337" s="6" t="str">
        <f>IF(总支出!E4337="","",总支出!E4337)</f>
        <v/>
      </c>
      <c r="G4337" s="6" t="str">
        <f>IF(总支出!H4337="","",总支出!H4337)</f>
        <v/>
      </c>
      <c r="H4337" s="6" t="str">
        <f>IF(总支出!I4337="","自动",总支出!I4337)</f>
        <v>自动</v>
      </c>
      <c r="I4337" s="6" t="str">
        <f>IF(F4337="","",IFERROR(VLOOKUP(F4337,税费设置!$A$15:$B$27,2,FALSE),"含税不明"))</f>
        <v/>
      </c>
      <c r="J4337" s="6" t="str">
        <f t="shared" si="470"/>
        <v/>
      </c>
      <c r="K4337" s="6" t="str">
        <f>IF(AND(税费设置!$B$5="是",G4337="个人支出",J4337="应税"),"是","否")</f>
        <v>否</v>
      </c>
      <c r="L4337" s="8">
        <f t="shared" si="471"/>
        <v>0</v>
      </c>
      <c r="M4337" s="8">
        <f t="shared" si="472"/>
        <v>0</v>
      </c>
      <c r="N4337" s="8">
        <f t="shared" si="473"/>
        <v>0</v>
      </c>
      <c r="O4337" s="8">
        <f t="shared" si="474"/>
        <v>0</v>
      </c>
      <c r="P4337" s="8">
        <f>IF(K4337&lt;&gt;"是",0,IF(税费设置!$B$6="是",E4337/(1+税费设置!$B$10),E4337))</f>
        <v>0</v>
      </c>
      <c r="Q4337" s="8">
        <f>IF(K4337&lt;&gt;"是",0,P4337*税费设置!$B$8)</f>
        <v>0</v>
      </c>
      <c r="R4337" s="8">
        <f>IF(K4337&lt;&gt;"是",0,P4337*税费设置!$B$9)</f>
        <v>0</v>
      </c>
      <c r="S4337" s="8">
        <f t="shared" si="475"/>
        <v>0</v>
      </c>
    </row>
    <row r="4338" spans="1:19" ht="13.9">
      <c r="A4338" s="6" t="str">
        <f>IF(总支出!A4338="","",总支出!A4338)</f>
        <v/>
      </c>
      <c r="B4338" s="7" t="str">
        <f>IF(总支出!B4338="","",总支出!B4338)</f>
        <v/>
      </c>
      <c r="C4338" s="6" t="str">
        <f t="shared" si="469"/>
        <v/>
      </c>
      <c r="D4338" s="6" t="str">
        <f>IF(总支出!C4338="","",总支出!C4338)</f>
        <v/>
      </c>
      <c r="E4338" s="8" t="str">
        <f>IF(总支出!D4338="","",总支出!D4338)</f>
        <v/>
      </c>
      <c r="F4338" s="6" t="str">
        <f>IF(总支出!E4338="","",总支出!E4338)</f>
        <v/>
      </c>
      <c r="G4338" s="6" t="str">
        <f>IF(总支出!H4338="","",总支出!H4338)</f>
        <v/>
      </c>
      <c r="H4338" s="6" t="str">
        <f>IF(总支出!I4338="","自动",总支出!I4338)</f>
        <v>自动</v>
      </c>
      <c r="I4338" s="6" t="str">
        <f>IF(F4338="","",IFERROR(VLOOKUP(F4338,税费设置!$A$15:$B$27,2,FALSE),"含税不明"))</f>
        <v/>
      </c>
      <c r="J4338" s="6" t="str">
        <f t="shared" si="470"/>
        <v/>
      </c>
      <c r="K4338" s="6" t="str">
        <f>IF(AND(税费设置!$B$5="是",G4338="个人支出",J4338="应税"),"是","否")</f>
        <v>否</v>
      </c>
      <c r="L4338" s="8">
        <f t="shared" si="471"/>
        <v>0</v>
      </c>
      <c r="M4338" s="8">
        <f t="shared" si="472"/>
        <v>0</v>
      </c>
      <c r="N4338" s="8">
        <f t="shared" si="473"/>
        <v>0</v>
      </c>
      <c r="O4338" s="8">
        <f t="shared" si="474"/>
        <v>0</v>
      </c>
      <c r="P4338" s="8">
        <f>IF(K4338&lt;&gt;"是",0,IF(税费设置!$B$6="是",E4338/(1+税费设置!$B$10),E4338))</f>
        <v>0</v>
      </c>
      <c r="Q4338" s="8">
        <f>IF(K4338&lt;&gt;"是",0,P4338*税费设置!$B$8)</f>
        <v>0</v>
      </c>
      <c r="R4338" s="8">
        <f>IF(K4338&lt;&gt;"是",0,P4338*税费设置!$B$9)</f>
        <v>0</v>
      </c>
      <c r="S4338" s="8">
        <f t="shared" si="475"/>
        <v>0</v>
      </c>
    </row>
    <row r="4339" spans="1:19" ht="13.9">
      <c r="A4339" s="6" t="str">
        <f>IF(总支出!A4339="","",总支出!A4339)</f>
        <v/>
      </c>
      <c r="B4339" s="7" t="str">
        <f>IF(总支出!B4339="","",总支出!B4339)</f>
        <v/>
      </c>
      <c r="C4339" s="6" t="str">
        <f t="shared" si="469"/>
        <v/>
      </c>
      <c r="D4339" s="6" t="str">
        <f>IF(总支出!C4339="","",总支出!C4339)</f>
        <v/>
      </c>
      <c r="E4339" s="8" t="str">
        <f>IF(总支出!D4339="","",总支出!D4339)</f>
        <v/>
      </c>
      <c r="F4339" s="6" t="str">
        <f>IF(总支出!E4339="","",总支出!E4339)</f>
        <v/>
      </c>
      <c r="G4339" s="6" t="str">
        <f>IF(总支出!H4339="","",总支出!H4339)</f>
        <v/>
      </c>
      <c r="H4339" s="6" t="str">
        <f>IF(总支出!I4339="","自动",总支出!I4339)</f>
        <v>自动</v>
      </c>
      <c r="I4339" s="6" t="str">
        <f>IF(F4339="","",IFERROR(VLOOKUP(F4339,税费设置!$A$15:$B$27,2,FALSE),"含税不明"))</f>
        <v/>
      </c>
      <c r="J4339" s="6" t="str">
        <f t="shared" si="470"/>
        <v/>
      </c>
      <c r="K4339" s="6" t="str">
        <f>IF(AND(税费设置!$B$5="是",G4339="个人支出",J4339="应税"),"是","否")</f>
        <v>否</v>
      </c>
      <c r="L4339" s="8">
        <f t="shared" si="471"/>
        <v>0</v>
      </c>
      <c r="M4339" s="8">
        <f t="shared" si="472"/>
        <v>0</v>
      </c>
      <c r="N4339" s="8">
        <f t="shared" si="473"/>
        <v>0</v>
      </c>
      <c r="O4339" s="8">
        <f t="shared" si="474"/>
        <v>0</v>
      </c>
      <c r="P4339" s="8">
        <f>IF(K4339&lt;&gt;"是",0,IF(税费设置!$B$6="是",E4339/(1+税费设置!$B$10),E4339))</f>
        <v>0</v>
      </c>
      <c r="Q4339" s="8">
        <f>IF(K4339&lt;&gt;"是",0,P4339*税费设置!$B$8)</f>
        <v>0</v>
      </c>
      <c r="R4339" s="8">
        <f>IF(K4339&lt;&gt;"是",0,P4339*税费设置!$B$9)</f>
        <v>0</v>
      </c>
      <c r="S4339" s="8">
        <f t="shared" si="475"/>
        <v>0</v>
      </c>
    </row>
    <row r="4340" spans="1:19" ht="13.9">
      <c r="A4340" s="6" t="str">
        <f>IF(总支出!A4340="","",总支出!A4340)</f>
        <v/>
      </c>
      <c r="B4340" s="7" t="str">
        <f>IF(总支出!B4340="","",总支出!B4340)</f>
        <v/>
      </c>
      <c r="C4340" s="6" t="str">
        <f t="shared" si="469"/>
        <v/>
      </c>
      <c r="D4340" s="6" t="str">
        <f>IF(总支出!C4340="","",总支出!C4340)</f>
        <v/>
      </c>
      <c r="E4340" s="8" t="str">
        <f>IF(总支出!D4340="","",总支出!D4340)</f>
        <v/>
      </c>
      <c r="F4340" s="6" t="str">
        <f>IF(总支出!E4340="","",总支出!E4340)</f>
        <v/>
      </c>
      <c r="G4340" s="6" t="str">
        <f>IF(总支出!H4340="","",总支出!H4340)</f>
        <v/>
      </c>
      <c r="H4340" s="6" t="str">
        <f>IF(总支出!I4340="","自动",总支出!I4340)</f>
        <v>自动</v>
      </c>
      <c r="I4340" s="6" t="str">
        <f>IF(F4340="","",IFERROR(VLOOKUP(F4340,税费设置!$A$15:$B$27,2,FALSE),"含税不明"))</f>
        <v/>
      </c>
      <c r="J4340" s="6" t="str">
        <f t="shared" si="470"/>
        <v/>
      </c>
      <c r="K4340" s="6" t="str">
        <f>IF(AND(税费设置!$B$5="是",G4340="个人支出",J4340="应税"),"是","否")</f>
        <v>否</v>
      </c>
      <c r="L4340" s="8">
        <f t="shared" si="471"/>
        <v>0</v>
      </c>
      <c r="M4340" s="8">
        <f t="shared" si="472"/>
        <v>0</v>
      </c>
      <c r="N4340" s="8">
        <f t="shared" si="473"/>
        <v>0</v>
      </c>
      <c r="O4340" s="8">
        <f t="shared" si="474"/>
        <v>0</v>
      </c>
      <c r="P4340" s="8">
        <f>IF(K4340&lt;&gt;"是",0,IF(税费设置!$B$6="是",E4340/(1+税费设置!$B$10),E4340))</f>
        <v>0</v>
      </c>
      <c r="Q4340" s="8">
        <f>IF(K4340&lt;&gt;"是",0,P4340*税费设置!$B$8)</f>
        <v>0</v>
      </c>
      <c r="R4340" s="8">
        <f>IF(K4340&lt;&gt;"是",0,P4340*税费设置!$B$9)</f>
        <v>0</v>
      </c>
      <c r="S4340" s="8">
        <f t="shared" si="475"/>
        <v>0</v>
      </c>
    </row>
    <row r="4341" spans="1:19" ht="13.9">
      <c r="A4341" s="6" t="str">
        <f>IF(总支出!A4341="","",总支出!A4341)</f>
        <v/>
      </c>
      <c r="B4341" s="7" t="str">
        <f>IF(总支出!B4341="","",总支出!B4341)</f>
        <v/>
      </c>
      <c r="C4341" s="6" t="str">
        <f t="shared" si="469"/>
        <v/>
      </c>
      <c r="D4341" s="6" t="str">
        <f>IF(总支出!C4341="","",总支出!C4341)</f>
        <v/>
      </c>
      <c r="E4341" s="8" t="str">
        <f>IF(总支出!D4341="","",总支出!D4341)</f>
        <v/>
      </c>
      <c r="F4341" s="6" t="str">
        <f>IF(总支出!E4341="","",总支出!E4341)</f>
        <v/>
      </c>
      <c r="G4341" s="6" t="str">
        <f>IF(总支出!H4341="","",总支出!H4341)</f>
        <v/>
      </c>
      <c r="H4341" s="6" t="str">
        <f>IF(总支出!I4341="","自动",总支出!I4341)</f>
        <v>自动</v>
      </c>
      <c r="I4341" s="6" t="str">
        <f>IF(F4341="","",IFERROR(VLOOKUP(F4341,税费设置!$A$15:$B$27,2,FALSE),"含税不明"))</f>
        <v/>
      </c>
      <c r="J4341" s="6" t="str">
        <f t="shared" si="470"/>
        <v/>
      </c>
      <c r="K4341" s="6" t="str">
        <f>IF(AND(税费设置!$B$5="是",G4341="个人支出",J4341="应税"),"是","否")</f>
        <v>否</v>
      </c>
      <c r="L4341" s="8">
        <f t="shared" si="471"/>
        <v>0</v>
      </c>
      <c r="M4341" s="8">
        <f t="shared" si="472"/>
        <v>0</v>
      </c>
      <c r="N4341" s="8">
        <f t="shared" si="473"/>
        <v>0</v>
      </c>
      <c r="O4341" s="8">
        <f t="shared" si="474"/>
        <v>0</v>
      </c>
      <c r="P4341" s="8">
        <f>IF(K4341&lt;&gt;"是",0,IF(税费设置!$B$6="是",E4341/(1+税费设置!$B$10),E4341))</f>
        <v>0</v>
      </c>
      <c r="Q4341" s="8">
        <f>IF(K4341&lt;&gt;"是",0,P4341*税费设置!$B$8)</f>
        <v>0</v>
      </c>
      <c r="R4341" s="8">
        <f>IF(K4341&lt;&gt;"是",0,P4341*税费设置!$B$9)</f>
        <v>0</v>
      </c>
      <c r="S4341" s="8">
        <f t="shared" si="475"/>
        <v>0</v>
      </c>
    </row>
    <row r="4342" spans="1:19" ht="13.9">
      <c r="A4342" s="6" t="str">
        <f>IF(总支出!A4342="","",总支出!A4342)</f>
        <v/>
      </c>
      <c r="B4342" s="7" t="str">
        <f>IF(总支出!B4342="","",总支出!B4342)</f>
        <v/>
      </c>
      <c r="C4342" s="6" t="str">
        <f t="shared" si="469"/>
        <v/>
      </c>
      <c r="D4342" s="6" t="str">
        <f>IF(总支出!C4342="","",总支出!C4342)</f>
        <v/>
      </c>
      <c r="E4342" s="8" t="str">
        <f>IF(总支出!D4342="","",总支出!D4342)</f>
        <v/>
      </c>
      <c r="F4342" s="6" t="str">
        <f>IF(总支出!E4342="","",总支出!E4342)</f>
        <v/>
      </c>
      <c r="G4342" s="6" t="str">
        <f>IF(总支出!H4342="","",总支出!H4342)</f>
        <v/>
      </c>
      <c r="H4342" s="6" t="str">
        <f>IF(总支出!I4342="","自动",总支出!I4342)</f>
        <v>自动</v>
      </c>
      <c r="I4342" s="6" t="str">
        <f>IF(F4342="","",IFERROR(VLOOKUP(F4342,税费设置!$A$15:$B$27,2,FALSE),"含税不明"))</f>
        <v/>
      </c>
      <c r="J4342" s="6" t="str">
        <f t="shared" si="470"/>
        <v/>
      </c>
      <c r="K4342" s="6" t="str">
        <f>IF(AND(税费设置!$B$5="是",G4342="个人支出",J4342="应税"),"是","否")</f>
        <v>否</v>
      </c>
      <c r="L4342" s="8">
        <f t="shared" si="471"/>
        <v>0</v>
      </c>
      <c r="M4342" s="8">
        <f t="shared" si="472"/>
        <v>0</v>
      </c>
      <c r="N4342" s="8">
        <f t="shared" si="473"/>
        <v>0</v>
      </c>
      <c r="O4342" s="8">
        <f t="shared" si="474"/>
        <v>0</v>
      </c>
      <c r="P4342" s="8">
        <f>IF(K4342&lt;&gt;"是",0,IF(税费设置!$B$6="是",E4342/(1+税费设置!$B$10),E4342))</f>
        <v>0</v>
      </c>
      <c r="Q4342" s="8">
        <f>IF(K4342&lt;&gt;"是",0,P4342*税费设置!$B$8)</f>
        <v>0</v>
      </c>
      <c r="R4342" s="8">
        <f>IF(K4342&lt;&gt;"是",0,P4342*税费设置!$B$9)</f>
        <v>0</v>
      </c>
      <c r="S4342" s="8">
        <f t="shared" si="475"/>
        <v>0</v>
      </c>
    </row>
    <row r="4343" spans="1:19" ht="13.9">
      <c r="A4343" s="6" t="str">
        <f>IF(总支出!A4343="","",总支出!A4343)</f>
        <v/>
      </c>
      <c r="B4343" s="7" t="str">
        <f>IF(总支出!B4343="","",总支出!B4343)</f>
        <v/>
      </c>
      <c r="C4343" s="6" t="str">
        <f t="shared" si="469"/>
        <v/>
      </c>
      <c r="D4343" s="6" t="str">
        <f>IF(总支出!C4343="","",总支出!C4343)</f>
        <v/>
      </c>
      <c r="E4343" s="8" t="str">
        <f>IF(总支出!D4343="","",总支出!D4343)</f>
        <v/>
      </c>
      <c r="F4343" s="6" t="str">
        <f>IF(总支出!E4343="","",总支出!E4343)</f>
        <v/>
      </c>
      <c r="G4343" s="6" t="str">
        <f>IF(总支出!H4343="","",总支出!H4343)</f>
        <v/>
      </c>
      <c r="H4343" s="6" t="str">
        <f>IF(总支出!I4343="","自动",总支出!I4343)</f>
        <v>自动</v>
      </c>
      <c r="I4343" s="6" t="str">
        <f>IF(F4343="","",IFERROR(VLOOKUP(F4343,税费设置!$A$15:$B$27,2,FALSE),"含税不明"))</f>
        <v/>
      </c>
      <c r="J4343" s="6" t="str">
        <f t="shared" si="470"/>
        <v/>
      </c>
      <c r="K4343" s="6" t="str">
        <f>IF(AND(税费设置!$B$5="是",G4343="个人支出",J4343="应税"),"是","否")</f>
        <v>否</v>
      </c>
      <c r="L4343" s="8">
        <f t="shared" si="471"/>
        <v>0</v>
      </c>
      <c r="M4343" s="8">
        <f t="shared" si="472"/>
        <v>0</v>
      </c>
      <c r="N4343" s="8">
        <f t="shared" si="473"/>
        <v>0</v>
      </c>
      <c r="O4343" s="8">
        <f t="shared" si="474"/>
        <v>0</v>
      </c>
      <c r="P4343" s="8">
        <f>IF(K4343&lt;&gt;"是",0,IF(税费设置!$B$6="是",E4343/(1+税费设置!$B$10),E4343))</f>
        <v>0</v>
      </c>
      <c r="Q4343" s="8">
        <f>IF(K4343&lt;&gt;"是",0,P4343*税费设置!$B$8)</f>
        <v>0</v>
      </c>
      <c r="R4343" s="8">
        <f>IF(K4343&lt;&gt;"是",0,P4343*税费设置!$B$9)</f>
        <v>0</v>
      </c>
      <c r="S4343" s="8">
        <f t="shared" si="475"/>
        <v>0</v>
      </c>
    </row>
    <row r="4344" spans="1:19" ht="13.9">
      <c r="A4344" s="6" t="str">
        <f>IF(总支出!A4344="","",总支出!A4344)</f>
        <v/>
      </c>
      <c r="B4344" s="7" t="str">
        <f>IF(总支出!B4344="","",总支出!B4344)</f>
        <v/>
      </c>
      <c r="C4344" s="6" t="str">
        <f t="shared" si="469"/>
        <v/>
      </c>
      <c r="D4344" s="6" t="str">
        <f>IF(总支出!C4344="","",总支出!C4344)</f>
        <v/>
      </c>
      <c r="E4344" s="8" t="str">
        <f>IF(总支出!D4344="","",总支出!D4344)</f>
        <v/>
      </c>
      <c r="F4344" s="6" t="str">
        <f>IF(总支出!E4344="","",总支出!E4344)</f>
        <v/>
      </c>
      <c r="G4344" s="6" t="str">
        <f>IF(总支出!H4344="","",总支出!H4344)</f>
        <v/>
      </c>
      <c r="H4344" s="6" t="str">
        <f>IF(总支出!I4344="","自动",总支出!I4344)</f>
        <v>自动</v>
      </c>
      <c r="I4344" s="6" t="str">
        <f>IF(F4344="","",IFERROR(VLOOKUP(F4344,税费设置!$A$15:$B$27,2,FALSE),"含税不明"))</f>
        <v/>
      </c>
      <c r="J4344" s="6" t="str">
        <f t="shared" si="470"/>
        <v/>
      </c>
      <c r="K4344" s="6" t="str">
        <f>IF(AND(税费设置!$B$5="是",G4344="个人支出",J4344="应税"),"是","否")</f>
        <v>否</v>
      </c>
      <c r="L4344" s="8">
        <f t="shared" si="471"/>
        <v>0</v>
      </c>
      <c r="M4344" s="8">
        <f t="shared" si="472"/>
        <v>0</v>
      </c>
      <c r="N4344" s="8">
        <f t="shared" si="473"/>
        <v>0</v>
      </c>
      <c r="O4344" s="8">
        <f t="shared" si="474"/>
        <v>0</v>
      </c>
      <c r="P4344" s="8">
        <f>IF(K4344&lt;&gt;"是",0,IF(税费设置!$B$6="是",E4344/(1+税费设置!$B$10),E4344))</f>
        <v>0</v>
      </c>
      <c r="Q4344" s="8">
        <f>IF(K4344&lt;&gt;"是",0,P4344*税费设置!$B$8)</f>
        <v>0</v>
      </c>
      <c r="R4344" s="8">
        <f>IF(K4344&lt;&gt;"是",0,P4344*税费设置!$B$9)</f>
        <v>0</v>
      </c>
      <c r="S4344" s="8">
        <f t="shared" si="475"/>
        <v>0</v>
      </c>
    </row>
    <row r="4345" spans="1:19" ht="13.9">
      <c r="A4345" s="6" t="str">
        <f>IF(总支出!A4345="","",总支出!A4345)</f>
        <v/>
      </c>
      <c r="B4345" s="7" t="str">
        <f>IF(总支出!B4345="","",总支出!B4345)</f>
        <v/>
      </c>
      <c r="C4345" s="6" t="str">
        <f t="shared" si="469"/>
        <v/>
      </c>
      <c r="D4345" s="6" t="str">
        <f>IF(总支出!C4345="","",总支出!C4345)</f>
        <v/>
      </c>
      <c r="E4345" s="8" t="str">
        <f>IF(总支出!D4345="","",总支出!D4345)</f>
        <v/>
      </c>
      <c r="F4345" s="6" t="str">
        <f>IF(总支出!E4345="","",总支出!E4345)</f>
        <v/>
      </c>
      <c r="G4345" s="6" t="str">
        <f>IF(总支出!H4345="","",总支出!H4345)</f>
        <v/>
      </c>
      <c r="H4345" s="6" t="str">
        <f>IF(总支出!I4345="","自动",总支出!I4345)</f>
        <v>自动</v>
      </c>
      <c r="I4345" s="6" t="str">
        <f>IF(F4345="","",IFERROR(VLOOKUP(F4345,税费设置!$A$15:$B$27,2,FALSE),"含税不明"))</f>
        <v/>
      </c>
      <c r="J4345" s="6" t="str">
        <f t="shared" si="470"/>
        <v/>
      </c>
      <c r="K4345" s="6" t="str">
        <f>IF(AND(税费设置!$B$5="是",G4345="个人支出",J4345="应税"),"是","否")</f>
        <v>否</v>
      </c>
      <c r="L4345" s="8">
        <f t="shared" si="471"/>
        <v>0</v>
      </c>
      <c r="M4345" s="8">
        <f t="shared" si="472"/>
        <v>0</v>
      </c>
      <c r="N4345" s="8">
        <f t="shared" si="473"/>
        <v>0</v>
      </c>
      <c r="O4345" s="8">
        <f t="shared" si="474"/>
        <v>0</v>
      </c>
      <c r="P4345" s="8">
        <f>IF(K4345&lt;&gt;"是",0,IF(税费设置!$B$6="是",E4345/(1+税费设置!$B$10),E4345))</f>
        <v>0</v>
      </c>
      <c r="Q4345" s="8">
        <f>IF(K4345&lt;&gt;"是",0,P4345*税费设置!$B$8)</f>
        <v>0</v>
      </c>
      <c r="R4345" s="8">
        <f>IF(K4345&lt;&gt;"是",0,P4345*税费设置!$B$9)</f>
        <v>0</v>
      </c>
      <c r="S4345" s="8">
        <f t="shared" si="475"/>
        <v>0</v>
      </c>
    </row>
    <row r="4346" spans="1:19" ht="13.9">
      <c r="A4346" s="6" t="str">
        <f>IF(总支出!A4346="","",总支出!A4346)</f>
        <v/>
      </c>
      <c r="B4346" s="7" t="str">
        <f>IF(总支出!B4346="","",总支出!B4346)</f>
        <v/>
      </c>
      <c r="C4346" s="6" t="str">
        <f t="shared" si="469"/>
        <v/>
      </c>
      <c r="D4346" s="6" t="str">
        <f>IF(总支出!C4346="","",总支出!C4346)</f>
        <v/>
      </c>
      <c r="E4346" s="8" t="str">
        <f>IF(总支出!D4346="","",总支出!D4346)</f>
        <v/>
      </c>
      <c r="F4346" s="6" t="str">
        <f>IF(总支出!E4346="","",总支出!E4346)</f>
        <v/>
      </c>
      <c r="G4346" s="6" t="str">
        <f>IF(总支出!H4346="","",总支出!H4346)</f>
        <v/>
      </c>
      <c r="H4346" s="6" t="str">
        <f>IF(总支出!I4346="","自动",总支出!I4346)</f>
        <v>自动</v>
      </c>
      <c r="I4346" s="6" t="str">
        <f>IF(F4346="","",IFERROR(VLOOKUP(F4346,税费设置!$A$15:$B$27,2,FALSE),"含税不明"))</f>
        <v/>
      </c>
      <c r="J4346" s="6" t="str">
        <f t="shared" si="470"/>
        <v/>
      </c>
      <c r="K4346" s="6" t="str">
        <f>IF(AND(税费设置!$B$5="是",G4346="个人支出",J4346="应税"),"是","否")</f>
        <v>否</v>
      </c>
      <c r="L4346" s="8">
        <f t="shared" si="471"/>
        <v>0</v>
      </c>
      <c r="M4346" s="8">
        <f t="shared" si="472"/>
        <v>0</v>
      </c>
      <c r="N4346" s="8">
        <f t="shared" si="473"/>
        <v>0</v>
      </c>
      <c r="O4346" s="8">
        <f t="shared" si="474"/>
        <v>0</v>
      </c>
      <c r="P4346" s="8">
        <f>IF(K4346&lt;&gt;"是",0,IF(税费设置!$B$6="是",E4346/(1+税费设置!$B$10),E4346))</f>
        <v>0</v>
      </c>
      <c r="Q4346" s="8">
        <f>IF(K4346&lt;&gt;"是",0,P4346*税费设置!$B$8)</f>
        <v>0</v>
      </c>
      <c r="R4346" s="8">
        <f>IF(K4346&lt;&gt;"是",0,P4346*税费设置!$B$9)</f>
        <v>0</v>
      </c>
      <c r="S4346" s="8">
        <f t="shared" si="475"/>
        <v>0</v>
      </c>
    </row>
    <row r="4347" spans="1:19" ht="13.9">
      <c r="A4347" s="6" t="str">
        <f>IF(总支出!A4347="","",总支出!A4347)</f>
        <v/>
      </c>
      <c r="B4347" s="7" t="str">
        <f>IF(总支出!B4347="","",总支出!B4347)</f>
        <v/>
      </c>
      <c r="C4347" s="6" t="str">
        <f t="shared" si="469"/>
        <v/>
      </c>
      <c r="D4347" s="6" t="str">
        <f>IF(总支出!C4347="","",总支出!C4347)</f>
        <v/>
      </c>
      <c r="E4347" s="8" t="str">
        <f>IF(总支出!D4347="","",总支出!D4347)</f>
        <v/>
      </c>
      <c r="F4347" s="6" t="str">
        <f>IF(总支出!E4347="","",总支出!E4347)</f>
        <v/>
      </c>
      <c r="G4347" s="6" t="str">
        <f>IF(总支出!H4347="","",总支出!H4347)</f>
        <v/>
      </c>
      <c r="H4347" s="6" t="str">
        <f>IF(总支出!I4347="","自动",总支出!I4347)</f>
        <v>自动</v>
      </c>
      <c r="I4347" s="6" t="str">
        <f>IF(F4347="","",IFERROR(VLOOKUP(F4347,税费设置!$A$15:$B$27,2,FALSE),"含税不明"))</f>
        <v/>
      </c>
      <c r="J4347" s="6" t="str">
        <f t="shared" si="470"/>
        <v/>
      </c>
      <c r="K4347" s="6" t="str">
        <f>IF(AND(税费设置!$B$5="是",G4347="个人支出",J4347="应税"),"是","否")</f>
        <v>否</v>
      </c>
      <c r="L4347" s="8">
        <f t="shared" si="471"/>
        <v>0</v>
      </c>
      <c r="M4347" s="8">
        <f t="shared" si="472"/>
        <v>0</v>
      </c>
      <c r="N4347" s="8">
        <f t="shared" si="473"/>
        <v>0</v>
      </c>
      <c r="O4347" s="8">
        <f t="shared" si="474"/>
        <v>0</v>
      </c>
      <c r="P4347" s="8">
        <f>IF(K4347&lt;&gt;"是",0,IF(税费设置!$B$6="是",E4347/(1+税费设置!$B$10),E4347))</f>
        <v>0</v>
      </c>
      <c r="Q4347" s="8">
        <f>IF(K4347&lt;&gt;"是",0,P4347*税费设置!$B$8)</f>
        <v>0</v>
      </c>
      <c r="R4347" s="8">
        <f>IF(K4347&lt;&gt;"是",0,P4347*税费设置!$B$9)</f>
        <v>0</v>
      </c>
      <c r="S4347" s="8">
        <f t="shared" si="475"/>
        <v>0</v>
      </c>
    </row>
    <row r="4348" spans="1:19" ht="13.9">
      <c r="A4348" s="6" t="str">
        <f>IF(总支出!A4348="","",总支出!A4348)</f>
        <v/>
      </c>
      <c r="B4348" s="7" t="str">
        <f>IF(总支出!B4348="","",总支出!B4348)</f>
        <v/>
      </c>
      <c r="C4348" s="6" t="str">
        <f t="shared" si="469"/>
        <v/>
      </c>
      <c r="D4348" s="6" t="str">
        <f>IF(总支出!C4348="","",总支出!C4348)</f>
        <v/>
      </c>
      <c r="E4348" s="8" t="str">
        <f>IF(总支出!D4348="","",总支出!D4348)</f>
        <v/>
      </c>
      <c r="F4348" s="6" t="str">
        <f>IF(总支出!E4348="","",总支出!E4348)</f>
        <v/>
      </c>
      <c r="G4348" s="6" t="str">
        <f>IF(总支出!H4348="","",总支出!H4348)</f>
        <v/>
      </c>
      <c r="H4348" s="6" t="str">
        <f>IF(总支出!I4348="","自动",总支出!I4348)</f>
        <v>自动</v>
      </c>
      <c r="I4348" s="6" t="str">
        <f>IF(F4348="","",IFERROR(VLOOKUP(F4348,税费设置!$A$15:$B$27,2,FALSE),"含税不明"))</f>
        <v/>
      </c>
      <c r="J4348" s="6" t="str">
        <f t="shared" si="470"/>
        <v/>
      </c>
      <c r="K4348" s="6" t="str">
        <f>IF(AND(税费设置!$B$5="是",G4348="个人支出",J4348="应税"),"是","否")</f>
        <v>否</v>
      </c>
      <c r="L4348" s="8">
        <f t="shared" si="471"/>
        <v>0</v>
      </c>
      <c r="M4348" s="8">
        <f t="shared" si="472"/>
        <v>0</v>
      </c>
      <c r="N4348" s="8">
        <f t="shared" si="473"/>
        <v>0</v>
      </c>
      <c r="O4348" s="8">
        <f t="shared" si="474"/>
        <v>0</v>
      </c>
      <c r="P4348" s="8">
        <f>IF(K4348&lt;&gt;"是",0,IF(税费设置!$B$6="是",E4348/(1+税费设置!$B$10),E4348))</f>
        <v>0</v>
      </c>
      <c r="Q4348" s="8">
        <f>IF(K4348&lt;&gt;"是",0,P4348*税费设置!$B$8)</f>
        <v>0</v>
      </c>
      <c r="R4348" s="8">
        <f>IF(K4348&lt;&gt;"是",0,P4348*税费设置!$B$9)</f>
        <v>0</v>
      </c>
      <c r="S4348" s="8">
        <f t="shared" si="475"/>
        <v>0</v>
      </c>
    </row>
    <row r="4349" spans="1:19" ht="13.9">
      <c r="A4349" s="6" t="str">
        <f>IF(总支出!A4349="","",总支出!A4349)</f>
        <v/>
      </c>
      <c r="B4349" s="7" t="str">
        <f>IF(总支出!B4349="","",总支出!B4349)</f>
        <v/>
      </c>
      <c r="C4349" s="6" t="str">
        <f t="shared" si="469"/>
        <v/>
      </c>
      <c r="D4349" s="6" t="str">
        <f>IF(总支出!C4349="","",总支出!C4349)</f>
        <v/>
      </c>
      <c r="E4349" s="8" t="str">
        <f>IF(总支出!D4349="","",总支出!D4349)</f>
        <v/>
      </c>
      <c r="F4349" s="6" t="str">
        <f>IF(总支出!E4349="","",总支出!E4349)</f>
        <v/>
      </c>
      <c r="G4349" s="6" t="str">
        <f>IF(总支出!H4349="","",总支出!H4349)</f>
        <v/>
      </c>
      <c r="H4349" s="6" t="str">
        <f>IF(总支出!I4349="","自动",总支出!I4349)</f>
        <v>自动</v>
      </c>
      <c r="I4349" s="6" t="str">
        <f>IF(F4349="","",IFERROR(VLOOKUP(F4349,税费设置!$A$15:$B$27,2,FALSE),"含税不明"))</f>
        <v/>
      </c>
      <c r="J4349" s="6" t="str">
        <f t="shared" si="470"/>
        <v/>
      </c>
      <c r="K4349" s="6" t="str">
        <f>IF(AND(税费设置!$B$5="是",G4349="个人支出",J4349="应税"),"是","否")</f>
        <v>否</v>
      </c>
      <c r="L4349" s="8">
        <f t="shared" si="471"/>
        <v>0</v>
      </c>
      <c r="M4349" s="8">
        <f t="shared" si="472"/>
        <v>0</v>
      </c>
      <c r="N4349" s="8">
        <f t="shared" si="473"/>
        <v>0</v>
      </c>
      <c r="O4349" s="8">
        <f t="shared" si="474"/>
        <v>0</v>
      </c>
      <c r="P4349" s="8">
        <f>IF(K4349&lt;&gt;"是",0,IF(税费设置!$B$6="是",E4349/(1+税费设置!$B$10),E4349))</f>
        <v>0</v>
      </c>
      <c r="Q4349" s="8">
        <f>IF(K4349&lt;&gt;"是",0,P4349*税费设置!$B$8)</f>
        <v>0</v>
      </c>
      <c r="R4349" s="8">
        <f>IF(K4349&lt;&gt;"是",0,P4349*税费设置!$B$9)</f>
        <v>0</v>
      </c>
      <c r="S4349" s="8">
        <f t="shared" si="475"/>
        <v>0</v>
      </c>
    </row>
    <row r="4350" spans="1:19" ht="13.9">
      <c r="A4350" s="6" t="str">
        <f>IF(总支出!A4350="","",总支出!A4350)</f>
        <v/>
      </c>
      <c r="B4350" s="7" t="str">
        <f>IF(总支出!B4350="","",总支出!B4350)</f>
        <v/>
      </c>
      <c r="C4350" s="6" t="str">
        <f t="shared" si="469"/>
        <v/>
      </c>
      <c r="D4350" s="6" t="str">
        <f>IF(总支出!C4350="","",总支出!C4350)</f>
        <v/>
      </c>
      <c r="E4350" s="8" t="str">
        <f>IF(总支出!D4350="","",总支出!D4350)</f>
        <v/>
      </c>
      <c r="F4350" s="6" t="str">
        <f>IF(总支出!E4350="","",总支出!E4350)</f>
        <v/>
      </c>
      <c r="G4350" s="6" t="str">
        <f>IF(总支出!H4350="","",总支出!H4350)</f>
        <v/>
      </c>
      <c r="H4350" s="6" t="str">
        <f>IF(总支出!I4350="","自动",总支出!I4350)</f>
        <v>自动</v>
      </c>
      <c r="I4350" s="6" t="str">
        <f>IF(F4350="","",IFERROR(VLOOKUP(F4350,税费设置!$A$15:$B$27,2,FALSE),"含税不明"))</f>
        <v/>
      </c>
      <c r="J4350" s="6" t="str">
        <f t="shared" si="470"/>
        <v/>
      </c>
      <c r="K4350" s="6" t="str">
        <f>IF(AND(税费设置!$B$5="是",G4350="个人支出",J4350="应税"),"是","否")</f>
        <v>否</v>
      </c>
      <c r="L4350" s="8">
        <f t="shared" si="471"/>
        <v>0</v>
      </c>
      <c r="M4350" s="8">
        <f t="shared" si="472"/>
        <v>0</v>
      </c>
      <c r="N4350" s="8">
        <f t="shared" si="473"/>
        <v>0</v>
      </c>
      <c r="O4350" s="8">
        <f t="shared" si="474"/>
        <v>0</v>
      </c>
      <c r="P4350" s="8">
        <f>IF(K4350&lt;&gt;"是",0,IF(税费设置!$B$6="是",E4350/(1+税费设置!$B$10),E4350))</f>
        <v>0</v>
      </c>
      <c r="Q4350" s="8">
        <f>IF(K4350&lt;&gt;"是",0,P4350*税费设置!$B$8)</f>
        <v>0</v>
      </c>
      <c r="R4350" s="8">
        <f>IF(K4350&lt;&gt;"是",0,P4350*税费设置!$B$9)</f>
        <v>0</v>
      </c>
      <c r="S4350" s="8">
        <f t="shared" si="475"/>
        <v>0</v>
      </c>
    </row>
    <row r="4351" spans="1:19" ht="13.9">
      <c r="A4351" s="6" t="str">
        <f>IF(总支出!A4351="","",总支出!A4351)</f>
        <v/>
      </c>
      <c r="B4351" s="7" t="str">
        <f>IF(总支出!B4351="","",总支出!B4351)</f>
        <v/>
      </c>
      <c r="C4351" s="6" t="str">
        <f t="shared" si="469"/>
        <v/>
      </c>
      <c r="D4351" s="6" t="str">
        <f>IF(总支出!C4351="","",总支出!C4351)</f>
        <v/>
      </c>
      <c r="E4351" s="8" t="str">
        <f>IF(总支出!D4351="","",总支出!D4351)</f>
        <v/>
      </c>
      <c r="F4351" s="6" t="str">
        <f>IF(总支出!E4351="","",总支出!E4351)</f>
        <v/>
      </c>
      <c r="G4351" s="6" t="str">
        <f>IF(总支出!H4351="","",总支出!H4351)</f>
        <v/>
      </c>
      <c r="H4351" s="6" t="str">
        <f>IF(总支出!I4351="","自动",总支出!I4351)</f>
        <v>自动</v>
      </c>
      <c r="I4351" s="6" t="str">
        <f>IF(F4351="","",IFERROR(VLOOKUP(F4351,税费设置!$A$15:$B$27,2,FALSE),"含税不明"))</f>
        <v/>
      </c>
      <c r="J4351" s="6" t="str">
        <f t="shared" si="470"/>
        <v/>
      </c>
      <c r="K4351" s="6" t="str">
        <f>IF(AND(税费设置!$B$5="是",G4351="个人支出",J4351="应税"),"是","否")</f>
        <v>否</v>
      </c>
      <c r="L4351" s="8">
        <f t="shared" si="471"/>
        <v>0</v>
      </c>
      <c r="M4351" s="8">
        <f t="shared" si="472"/>
        <v>0</v>
      </c>
      <c r="N4351" s="8">
        <f t="shared" si="473"/>
        <v>0</v>
      </c>
      <c r="O4351" s="8">
        <f t="shared" si="474"/>
        <v>0</v>
      </c>
      <c r="P4351" s="8">
        <f>IF(K4351&lt;&gt;"是",0,IF(税费设置!$B$6="是",E4351/(1+税费设置!$B$10),E4351))</f>
        <v>0</v>
      </c>
      <c r="Q4351" s="8">
        <f>IF(K4351&lt;&gt;"是",0,P4351*税费设置!$B$8)</f>
        <v>0</v>
      </c>
      <c r="R4351" s="8">
        <f>IF(K4351&lt;&gt;"是",0,P4351*税费设置!$B$9)</f>
        <v>0</v>
      </c>
      <c r="S4351" s="8">
        <f t="shared" si="475"/>
        <v>0</v>
      </c>
    </row>
    <row r="4352" spans="1:19" ht="13.9">
      <c r="A4352" s="6" t="str">
        <f>IF(总支出!A4352="","",总支出!A4352)</f>
        <v/>
      </c>
      <c r="B4352" s="7" t="str">
        <f>IF(总支出!B4352="","",总支出!B4352)</f>
        <v/>
      </c>
      <c r="C4352" s="6" t="str">
        <f t="shared" si="469"/>
        <v/>
      </c>
      <c r="D4352" s="6" t="str">
        <f>IF(总支出!C4352="","",总支出!C4352)</f>
        <v/>
      </c>
      <c r="E4352" s="8" t="str">
        <f>IF(总支出!D4352="","",总支出!D4352)</f>
        <v/>
      </c>
      <c r="F4352" s="6" t="str">
        <f>IF(总支出!E4352="","",总支出!E4352)</f>
        <v/>
      </c>
      <c r="G4352" s="6" t="str">
        <f>IF(总支出!H4352="","",总支出!H4352)</f>
        <v/>
      </c>
      <c r="H4352" s="6" t="str">
        <f>IF(总支出!I4352="","自动",总支出!I4352)</f>
        <v>自动</v>
      </c>
      <c r="I4352" s="6" t="str">
        <f>IF(F4352="","",IFERROR(VLOOKUP(F4352,税费设置!$A$15:$B$27,2,FALSE),"含税不明"))</f>
        <v/>
      </c>
      <c r="J4352" s="6" t="str">
        <f t="shared" si="470"/>
        <v/>
      </c>
      <c r="K4352" s="6" t="str">
        <f>IF(AND(税费设置!$B$5="是",G4352="个人支出",J4352="应税"),"是","否")</f>
        <v>否</v>
      </c>
      <c r="L4352" s="8">
        <f t="shared" si="471"/>
        <v>0</v>
      </c>
      <c r="M4352" s="8">
        <f t="shared" si="472"/>
        <v>0</v>
      </c>
      <c r="N4352" s="8">
        <f t="shared" si="473"/>
        <v>0</v>
      </c>
      <c r="O4352" s="8">
        <f t="shared" si="474"/>
        <v>0</v>
      </c>
      <c r="P4352" s="8">
        <f>IF(K4352&lt;&gt;"是",0,IF(税费设置!$B$6="是",E4352/(1+税费设置!$B$10),E4352))</f>
        <v>0</v>
      </c>
      <c r="Q4352" s="8">
        <f>IF(K4352&lt;&gt;"是",0,P4352*税费设置!$B$8)</f>
        <v>0</v>
      </c>
      <c r="R4352" s="8">
        <f>IF(K4352&lt;&gt;"是",0,P4352*税费设置!$B$9)</f>
        <v>0</v>
      </c>
      <c r="S4352" s="8">
        <f t="shared" si="475"/>
        <v>0</v>
      </c>
    </row>
    <row r="4353" spans="1:19" ht="13.9">
      <c r="A4353" s="6" t="str">
        <f>IF(总支出!A4353="","",总支出!A4353)</f>
        <v/>
      </c>
      <c r="B4353" s="7" t="str">
        <f>IF(总支出!B4353="","",总支出!B4353)</f>
        <v/>
      </c>
      <c r="C4353" s="6" t="str">
        <f t="shared" si="469"/>
        <v/>
      </c>
      <c r="D4353" s="6" t="str">
        <f>IF(总支出!C4353="","",总支出!C4353)</f>
        <v/>
      </c>
      <c r="E4353" s="8" t="str">
        <f>IF(总支出!D4353="","",总支出!D4353)</f>
        <v/>
      </c>
      <c r="F4353" s="6" t="str">
        <f>IF(总支出!E4353="","",总支出!E4353)</f>
        <v/>
      </c>
      <c r="G4353" s="6" t="str">
        <f>IF(总支出!H4353="","",总支出!H4353)</f>
        <v/>
      </c>
      <c r="H4353" s="6" t="str">
        <f>IF(总支出!I4353="","自动",总支出!I4353)</f>
        <v>自动</v>
      </c>
      <c r="I4353" s="6" t="str">
        <f>IF(F4353="","",IFERROR(VLOOKUP(F4353,税费设置!$A$15:$B$27,2,FALSE),"含税不明"))</f>
        <v/>
      </c>
      <c r="J4353" s="6" t="str">
        <f t="shared" si="470"/>
        <v/>
      </c>
      <c r="K4353" s="6" t="str">
        <f>IF(AND(税费设置!$B$5="是",G4353="个人支出",J4353="应税"),"是","否")</f>
        <v>否</v>
      </c>
      <c r="L4353" s="8">
        <f t="shared" si="471"/>
        <v>0</v>
      </c>
      <c r="M4353" s="8">
        <f t="shared" si="472"/>
        <v>0</v>
      </c>
      <c r="N4353" s="8">
        <f t="shared" si="473"/>
        <v>0</v>
      </c>
      <c r="O4353" s="8">
        <f t="shared" si="474"/>
        <v>0</v>
      </c>
      <c r="P4353" s="8">
        <f>IF(K4353&lt;&gt;"是",0,IF(税费设置!$B$6="是",E4353/(1+税费设置!$B$10),E4353))</f>
        <v>0</v>
      </c>
      <c r="Q4353" s="8">
        <f>IF(K4353&lt;&gt;"是",0,P4353*税费设置!$B$8)</f>
        <v>0</v>
      </c>
      <c r="R4353" s="8">
        <f>IF(K4353&lt;&gt;"是",0,P4353*税费设置!$B$9)</f>
        <v>0</v>
      </c>
      <c r="S4353" s="8">
        <f t="shared" si="475"/>
        <v>0</v>
      </c>
    </row>
    <row r="4354" spans="1:19" ht="13.9">
      <c r="A4354" s="6" t="str">
        <f>IF(总支出!A4354="","",总支出!A4354)</f>
        <v/>
      </c>
      <c r="B4354" s="7" t="str">
        <f>IF(总支出!B4354="","",总支出!B4354)</f>
        <v/>
      </c>
      <c r="C4354" s="6" t="str">
        <f t="shared" si="469"/>
        <v/>
      </c>
      <c r="D4354" s="6" t="str">
        <f>IF(总支出!C4354="","",总支出!C4354)</f>
        <v/>
      </c>
      <c r="E4354" s="8" t="str">
        <f>IF(总支出!D4354="","",总支出!D4354)</f>
        <v/>
      </c>
      <c r="F4354" s="6" t="str">
        <f>IF(总支出!E4354="","",总支出!E4354)</f>
        <v/>
      </c>
      <c r="G4354" s="6" t="str">
        <f>IF(总支出!H4354="","",总支出!H4354)</f>
        <v/>
      </c>
      <c r="H4354" s="6" t="str">
        <f>IF(总支出!I4354="","自动",总支出!I4354)</f>
        <v>自动</v>
      </c>
      <c r="I4354" s="6" t="str">
        <f>IF(F4354="","",IFERROR(VLOOKUP(F4354,税费设置!$A$15:$B$27,2,FALSE),"含税不明"))</f>
        <v/>
      </c>
      <c r="J4354" s="6" t="str">
        <f t="shared" si="470"/>
        <v/>
      </c>
      <c r="K4354" s="6" t="str">
        <f>IF(AND(税费设置!$B$5="是",G4354="个人支出",J4354="应税"),"是","否")</f>
        <v>否</v>
      </c>
      <c r="L4354" s="8">
        <f t="shared" si="471"/>
        <v>0</v>
      </c>
      <c r="M4354" s="8">
        <f t="shared" si="472"/>
        <v>0</v>
      </c>
      <c r="N4354" s="8">
        <f t="shared" si="473"/>
        <v>0</v>
      </c>
      <c r="O4354" s="8">
        <f t="shared" si="474"/>
        <v>0</v>
      </c>
      <c r="P4354" s="8">
        <f>IF(K4354&lt;&gt;"是",0,IF(税费设置!$B$6="是",E4354/(1+税费设置!$B$10),E4354))</f>
        <v>0</v>
      </c>
      <c r="Q4354" s="8">
        <f>IF(K4354&lt;&gt;"是",0,P4354*税费设置!$B$8)</f>
        <v>0</v>
      </c>
      <c r="R4354" s="8">
        <f>IF(K4354&lt;&gt;"是",0,P4354*税费设置!$B$9)</f>
        <v>0</v>
      </c>
      <c r="S4354" s="8">
        <f t="shared" si="475"/>
        <v>0</v>
      </c>
    </row>
    <row r="4355" spans="1:19" ht="13.9">
      <c r="A4355" s="6" t="str">
        <f>IF(总支出!A4355="","",总支出!A4355)</f>
        <v/>
      </c>
      <c r="B4355" s="7" t="str">
        <f>IF(总支出!B4355="","",总支出!B4355)</f>
        <v/>
      </c>
      <c r="C4355" s="6" t="str">
        <f t="shared" si="469"/>
        <v/>
      </c>
      <c r="D4355" s="6" t="str">
        <f>IF(总支出!C4355="","",总支出!C4355)</f>
        <v/>
      </c>
      <c r="E4355" s="8" t="str">
        <f>IF(总支出!D4355="","",总支出!D4355)</f>
        <v/>
      </c>
      <c r="F4355" s="6" t="str">
        <f>IF(总支出!E4355="","",总支出!E4355)</f>
        <v/>
      </c>
      <c r="G4355" s="6" t="str">
        <f>IF(总支出!H4355="","",总支出!H4355)</f>
        <v/>
      </c>
      <c r="H4355" s="6" t="str">
        <f>IF(总支出!I4355="","自动",总支出!I4355)</f>
        <v>自动</v>
      </c>
      <c r="I4355" s="6" t="str">
        <f>IF(F4355="","",IFERROR(VLOOKUP(F4355,税费设置!$A$15:$B$27,2,FALSE),"含税不明"))</f>
        <v/>
      </c>
      <c r="J4355" s="6" t="str">
        <f t="shared" si="470"/>
        <v/>
      </c>
      <c r="K4355" s="6" t="str">
        <f>IF(AND(税费设置!$B$5="是",G4355="个人支出",J4355="应税"),"是","否")</f>
        <v>否</v>
      </c>
      <c r="L4355" s="8">
        <f t="shared" si="471"/>
        <v>0</v>
      </c>
      <c r="M4355" s="8">
        <f t="shared" si="472"/>
        <v>0</v>
      </c>
      <c r="N4355" s="8">
        <f t="shared" si="473"/>
        <v>0</v>
      </c>
      <c r="O4355" s="8">
        <f t="shared" si="474"/>
        <v>0</v>
      </c>
      <c r="P4355" s="8">
        <f>IF(K4355&lt;&gt;"是",0,IF(税费设置!$B$6="是",E4355/(1+税费设置!$B$10),E4355))</f>
        <v>0</v>
      </c>
      <c r="Q4355" s="8">
        <f>IF(K4355&lt;&gt;"是",0,P4355*税费设置!$B$8)</f>
        <v>0</v>
      </c>
      <c r="R4355" s="8">
        <f>IF(K4355&lt;&gt;"是",0,P4355*税费设置!$B$9)</f>
        <v>0</v>
      </c>
      <c r="S4355" s="8">
        <f t="shared" si="475"/>
        <v>0</v>
      </c>
    </row>
    <row r="4356" spans="1:19" ht="13.9">
      <c r="A4356" s="6" t="str">
        <f>IF(总支出!A4356="","",总支出!A4356)</f>
        <v/>
      </c>
      <c r="B4356" s="7" t="str">
        <f>IF(总支出!B4356="","",总支出!B4356)</f>
        <v/>
      </c>
      <c r="C4356" s="6" t="str">
        <f t="shared" ref="C4356:C4419" si="476">IF(B4356="","",TEXT(B4356,"yyyy-mm"))</f>
        <v/>
      </c>
      <c r="D4356" s="6" t="str">
        <f>IF(总支出!C4356="","",总支出!C4356)</f>
        <v/>
      </c>
      <c r="E4356" s="8" t="str">
        <f>IF(总支出!D4356="","",总支出!D4356)</f>
        <v/>
      </c>
      <c r="F4356" s="6" t="str">
        <f>IF(总支出!E4356="","",总支出!E4356)</f>
        <v/>
      </c>
      <c r="G4356" s="6" t="str">
        <f>IF(总支出!H4356="","",总支出!H4356)</f>
        <v/>
      </c>
      <c r="H4356" s="6" t="str">
        <f>IF(总支出!I4356="","自动",总支出!I4356)</f>
        <v>自动</v>
      </c>
      <c r="I4356" s="6" t="str">
        <f>IF(F4356="","",IFERROR(VLOOKUP(F4356,税费设置!$A$15:$B$27,2,FALSE),"含税不明"))</f>
        <v/>
      </c>
      <c r="J4356" s="6" t="str">
        <f t="shared" ref="J4356:J4419" si="477">IF(D4356="","",IF(H4356="自动",I4356,H4356))</f>
        <v/>
      </c>
      <c r="K4356" s="6" t="str">
        <f>IF(AND(税费设置!$B$5="是",G4356="个人支出",J4356="应税"),"是","否")</f>
        <v>否</v>
      </c>
      <c r="L4356" s="8">
        <f t="shared" ref="L4356:L4419" si="478">IF(K4356="是",E4356,0)</f>
        <v>0</v>
      </c>
      <c r="M4356" s="8">
        <f t="shared" ref="M4356:M4419" si="479">IF(AND(G4356="个人支出",J4356="零税率"),E4356,0)</f>
        <v>0</v>
      </c>
      <c r="N4356" s="8">
        <f t="shared" ref="N4356:N4419" si="480">IF(AND(G4356="个人支出",J4356="免税"),E4356,0)</f>
        <v>0</v>
      </c>
      <c r="O4356" s="8">
        <f t="shared" ref="O4356:O4419" si="481">IF(AND(G4356="个人支出",OR(J4356="含税不明",J4356="不适用")),E4356,0)</f>
        <v>0</v>
      </c>
      <c r="P4356" s="8">
        <f>IF(K4356&lt;&gt;"是",0,IF(税费设置!$B$6="是",E4356/(1+税费设置!$B$10),E4356))</f>
        <v>0</v>
      </c>
      <c r="Q4356" s="8">
        <f>IF(K4356&lt;&gt;"是",0,P4356*税费设置!$B$8)</f>
        <v>0</v>
      </c>
      <c r="R4356" s="8">
        <f>IF(K4356&lt;&gt;"是",0,P4356*税费设置!$B$9)</f>
        <v>0</v>
      </c>
      <c r="S4356" s="8">
        <f t="shared" ref="S4356:S4419" si="482">Q4356+R4356</f>
        <v>0</v>
      </c>
    </row>
    <row r="4357" spans="1:19" ht="13.9">
      <c r="A4357" s="6" t="str">
        <f>IF(总支出!A4357="","",总支出!A4357)</f>
        <v/>
      </c>
      <c r="B4357" s="7" t="str">
        <f>IF(总支出!B4357="","",总支出!B4357)</f>
        <v/>
      </c>
      <c r="C4357" s="6" t="str">
        <f t="shared" si="476"/>
        <v/>
      </c>
      <c r="D4357" s="6" t="str">
        <f>IF(总支出!C4357="","",总支出!C4357)</f>
        <v/>
      </c>
      <c r="E4357" s="8" t="str">
        <f>IF(总支出!D4357="","",总支出!D4357)</f>
        <v/>
      </c>
      <c r="F4357" s="6" t="str">
        <f>IF(总支出!E4357="","",总支出!E4357)</f>
        <v/>
      </c>
      <c r="G4357" s="6" t="str">
        <f>IF(总支出!H4357="","",总支出!H4357)</f>
        <v/>
      </c>
      <c r="H4357" s="6" t="str">
        <f>IF(总支出!I4357="","自动",总支出!I4357)</f>
        <v>自动</v>
      </c>
      <c r="I4357" s="6" t="str">
        <f>IF(F4357="","",IFERROR(VLOOKUP(F4357,税费设置!$A$15:$B$27,2,FALSE),"含税不明"))</f>
        <v/>
      </c>
      <c r="J4357" s="6" t="str">
        <f t="shared" si="477"/>
        <v/>
      </c>
      <c r="K4357" s="6" t="str">
        <f>IF(AND(税费设置!$B$5="是",G4357="个人支出",J4357="应税"),"是","否")</f>
        <v>否</v>
      </c>
      <c r="L4357" s="8">
        <f t="shared" si="478"/>
        <v>0</v>
      </c>
      <c r="M4357" s="8">
        <f t="shared" si="479"/>
        <v>0</v>
      </c>
      <c r="N4357" s="8">
        <f t="shared" si="480"/>
        <v>0</v>
      </c>
      <c r="O4357" s="8">
        <f t="shared" si="481"/>
        <v>0</v>
      </c>
      <c r="P4357" s="8">
        <f>IF(K4357&lt;&gt;"是",0,IF(税费设置!$B$6="是",E4357/(1+税费设置!$B$10),E4357))</f>
        <v>0</v>
      </c>
      <c r="Q4357" s="8">
        <f>IF(K4357&lt;&gt;"是",0,P4357*税费设置!$B$8)</f>
        <v>0</v>
      </c>
      <c r="R4357" s="8">
        <f>IF(K4357&lt;&gt;"是",0,P4357*税费设置!$B$9)</f>
        <v>0</v>
      </c>
      <c r="S4357" s="8">
        <f t="shared" si="482"/>
        <v>0</v>
      </c>
    </row>
    <row r="4358" spans="1:19" ht="13.9">
      <c r="A4358" s="6" t="str">
        <f>IF(总支出!A4358="","",总支出!A4358)</f>
        <v/>
      </c>
      <c r="B4358" s="7" t="str">
        <f>IF(总支出!B4358="","",总支出!B4358)</f>
        <v/>
      </c>
      <c r="C4358" s="6" t="str">
        <f t="shared" si="476"/>
        <v/>
      </c>
      <c r="D4358" s="6" t="str">
        <f>IF(总支出!C4358="","",总支出!C4358)</f>
        <v/>
      </c>
      <c r="E4358" s="8" t="str">
        <f>IF(总支出!D4358="","",总支出!D4358)</f>
        <v/>
      </c>
      <c r="F4358" s="6" t="str">
        <f>IF(总支出!E4358="","",总支出!E4358)</f>
        <v/>
      </c>
      <c r="G4358" s="6" t="str">
        <f>IF(总支出!H4358="","",总支出!H4358)</f>
        <v/>
      </c>
      <c r="H4358" s="6" t="str">
        <f>IF(总支出!I4358="","自动",总支出!I4358)</f>
        <v>自动</v>
      </c>
      <c r="I4358" s="6" t="str">
        <f>IF(F4358="","",IFERROR(VLOOKUP(F4358,税费设置!$A$15:$B$27,2,FALSE),"含税不明"))</f>
        <v/>
      </c>
      <c r="J4358" s="6" t="str">
        <f t="shared" si="477"/>
        <v/>
      </c>
      <c r="K4358" s="6" t="str">
        <f>IF(AND(税费设置!$B$5="是",G4358="个人支出",J4358="应税"),"是","否")</f>
        <v>否</v>
      </c>
      <c r="L4358" s="8">
        <f t="shared" si="478"/>
        <v>0</v>
      </c>
      <c r="M4358" s="8">
        <f t="shared" si="479"/>
        <v>0</v>
      </c>
      <c r="N4358" s="8">
        <f t="shared" si="480"/>
        <v>0</v>
      </c>
      <c r="O4358" s="8">
        <f t="shared" si="481"/>
        <v>0</v>
      </c>
      <c r="P4358" s="8">
        <f>IF(K4358&lt;&gt;"是",0,IF(税费设置!$B$6="是",E4358/(1+税费设置!$B$10),E4358))</f>
        <v>0</v>
      </c>
      <c r="Q4358" s="8">
        <f>IF(K4358&lt;&gt;"是",0,P4358*税费设置!$B$8)</f>
        <v>0</v>
      </c>
      <c r="R4358" s="8">
        <f>IF(K4358&lt;&gt;"是",0,P4358*税费设置!$B$9)</f>
        <v>0</v>
      </c>
      <c r="S4358" s="8">
        <f t="shared" si="482"/>
        <v>0</v>
      </c>
    </row>
    <row r="4359" spans="1:19" ht="13.9">
      <c r="A4359" s="6" t="str">
        <f>IF(总支出!A4359="","",总支出!A4359)</f>
        <v/>
      </c>
      <c r="B4359" s="7" t="str">
        <f>IF(总支出!B4359="","",总支出!B4359)</f>
        <v/>
      </c>
      <c r="C4359" s="6" t="str">
        <f t="shared" si="476"/>
        <v/>
      </c>
      <c r="D4359" s="6" t="str">
        <f>IF(总支出!C4359="","",总支出!C4359)</f>
        <v/>
      </c>
      <c r="E4359" s="8" t="str">
        <f>IF(总支出!D4359="","",总支出!D4359)</f>
        <v/>
      </c>
      <c r="F4359" s="6" t="str">
        <f>IF(总支出!E4359="","",总支出!E4359)</f>
        <v/>
      </c>
      <c r="G4359" s="6" t="str">
        <f>IF(总支出!H4359="","",总支出!H4359)</f>
        <v/>
      </c>
      <c r="H4359" s="6" t="str">
        <f>IF(总支出!I4359="","自动",总支出!I4359)</f>
        <v>自动</v>
      </c>
      <c r="I4359" s="6" t="str">
        <f>IF(F4359="","",IFERROR(VLOOKUP(F4359,税费设置!$A$15:$B$27,2,FALSE),"含税不明"))</f>
        <v/>
      </c>
      <c r="J4359" s="6" t="str">
        <f t="shared" si="477"/>
        <v/>
      </c>
      <c r="K4359" s="6" t="str">
        <f>IF(AND(税费设置!$B$5="是",G4359="个人支出",J4359="应税"),"是","否")</f>
        <v>否</v>
      </c>
      <c r="L4359" s="8">
        <f t="shared" si="478"/>
        <v>0</v>
      </c>
      <c r="M4359" s="8">
        <f t="shared" si="479"/>
        <v>0</v>
      </c>
      <c r="N4359" s="8">
        <f t="shared" si="480"/>
        <v>0</v>
      </c>
      <c r="O4359" s="8">
        <f t="shared" si="481"/>
        <v>0</v>
      </c>
      <c r="P4359" s="8">
        <f>IF(K4359&lt;&gt;"是",0,IF(税费设置!$B$6="是",E4359/(1+税费设置!$B$10),E4359))</f>
        <v>0</v>
      </c>
      <c r="Q4359" s="8">
        <f>IF(K4359&lt;&gt;"是",0,P4359*税费设置!$B$8)</f>
        <v>0</v>
      </c>
      <c r="R4359" s="8">
        <f>IF(K4359&lt;&gt;"是",0,P4359*税费设置!$B$9)</f>
        <v>0</v>
      </c>
      <c r="S4359" s="8">
        <f t="shared" si="482"/>
        <v>0</v>
      </c>
    </row>
    <row r="4360" spans="1:19" ht="13.9">
      <c r="A4360" s="6" t="str">
        <f>IF(总支出!A4360="","",总支出!A4360)</f>
        <v/>
      </c>
      <c r="B4360" s="7" t="str">
        <f>IF(总支出!B4360="","",总支出!B4360)</f>
        <v/>
      </c>
      <c r="C4360" s="6" t="str">
        <f t="shared" si="476"/>
        <v/>
      </c>
      <c r="D4360" s="6" t="str">
        <f>IF(总支出!C4360="","",总支出!C4360)</f>
        <v/>
      </c>
      <c r="E4360" s="8" t="str">
        <f>IF(总支出!D4360="","",总支出!D4360)</f>
        <v/>
      </c>
      <c r="F4360" s="6" t="str">
        <f>IF(总支出!E4360="","",总支出!E4360)</f>
        <v/>
      </c>
      <c r="G4360" s="6" t="str">
        <f>IF(总支出!H4360="","",总支出!H4360)</f>
        <v/>
      </c>
      <c r="H4360" s="6" t="str">
        <f>IF(总支出!I4360="","自动",总支出!I4360)</f>
        <v>自动</v>
      </c>
      <c r="I4360" s="6" t="str">
        <f>IF(F4360="","",IFERROR(VLOOKUP(F4360,税费设置!$A$15:$B$27,2,FALSE),"含税不明"))</f>
        <v/>
      </c>
      <c r="J4360" s="6" t="str">
        <f t="shared" si="477"/>
        <v/>
      </c>
      <c r="K4360" s="6" t="str">
        <f>IF(AND(税费设置!$B$5="是",G4360="个人支出",J4360="应税"),"是","否")</f>
        <v>否</v>
      </c>
      <c r="L4360" s="8">
        <f t="shared" si="478"/>
        <v>0</v>
      </c>
      <c r="M4360" s="8">
        <f t="shared" si="479"/>
        <v>0</v>
      </c>
      <c r="N4360" s="8">
        <f t="shared" si="480"/>
        <v>0</v>
      </c>
      <c r="O4360" s="8">
        <f t="shared" si="481"/>
        <v>0</v>
      </c>
      <c r="P4360" s="8">
        <f>IF(K4360&lt;&gt;"是",0,IF(税费设置!$B$6="是",E4360/(1+税费设置!$B$10),E4360))</f>
        <v>0</v>
      </c>
      <c r="Q4360" s="8">
        <f>IF(K4360&lt;&gt;"是",0,P4360*税费设置!$B$8)</f>
        <v>0</v>
      </c>
      <c r="R4360" s="8">
        <f>IF(K4360&lt;&gt;"是",0,P4360*税费设置!$B$9)</f>
        <v>0</v>
      </c>
      <c r="S4360" s="8">
        <f t="shared" si="482"/>
        <v>0</v>
      </c>
    </row>
    <row r="4361" spans="1:19" ht="13.9">
      <c r="A4361" s="6" t="str">
        <f>IF(总支出!A4361="","",总支出!A4361)</f>
        <v/>
      </c>
      <c r="B4361" s="7" t="str">
        <f>IF(总支出!B4361="","",总支出!B4361)</f>
        <v/>
      </c>
      <c r="C4361" s="6" t="str">
        <f t="shared" si="476"/>
        <v/>
      </c>
      <c r="D4361" s="6" t="str">
        <f>IF(总支出!C4361="","",总支出!C4361)</f>
        <v/>
      </c>
      <c r="E4361" s="8" t="str">
        <f>IF(总支出!D4361="","",总支出!D4361)</f>
        <v/>
      </c>
      <c r="F4361" s="6" t="str">
        <f>IF(总支出!E4361="","",总支出!E4361)</f>
        <v/>
      </c>
      <c r="G4361" s="6" t="str">
        <f>IF(总支出!H4361="","",总支出!H4361)</f>
        <v/>
      </c>
      <c r="H4361" s="6" t="str">
        <f>IF(总支出!I4361="","自动",总支出!I4361)</f>
        <v>自动</v>
      </c>
      <c r="I4361" s="6" t="str">
        <f>IF(F4361="","",IFERROR(VLOOKUP(F4361,税费设置!$A$15:$B$27,2,FALSE),"含税不明"))</f>
        <v/>
      </c>
      <c r="J4361" s="6" t="str">
        <f t="shared" si="477"/>
        <v/>
      </c>
      <c r="K4361" s="6" t="str">
        <f>IF(AND(税费设置!$B$5="是",G4361="个人支出",J4361="应税"),"是","否")</f>
        <v>否</v>
      </c>
      <c r="L4361" s="8">
        <f t="shared" si="478"/>
        <v>0</v>
      </c>
      <c r="M4361" s="8">
        <f t="shared" si="479"/>
        <v>0</v>
      </c>
      <c r="N4361" s="8">
        <f t="shared" si="480"/>
        <v>0</v>
      </c>
      <c r="O4361" s="8">
        <f t="shared" si="481"/>
        <v>0</v>
      </c>
      <c r="P4361" s="8">
        <f>IF(K4361&lt;&gt;"是",0,IF(税费设置!$B$6="是",E4361/(1+税费设置!$B$10),E4361))</f>
        <v>0</v>
      </c>
      <c r="Q4361" s="8">
        <f>IF(K4361&lt;&gt;"是",0,P4361*税费设置!$B$8)</f>
        <v>0</v>
      </c>
      <c r="R4361" s="8">
        <f>IF(K4361&lt;&gt;"是",0,P4361*税费设置!$B$9)</f>
        <v>0</v>
      </c>
      <c r="S4361" s="8">
        <f t="shared" si="482"/>
        <v>0</v>
      </c>
    </row>
    <row r="4362" spans="1:19" ht="13.9">
      <c r="A4362" s="6" t="str">
        <f>IF(总支出!A4362="","",总支出!A4362)</f>
        <v/>
      </c>
      <c r="B4362" s="7" t="str">
        <f>IF(总支出!B4362="","",总支出!B4362)</f>
        <v/>
      </c>
      <c r="C4362" s="6" t="str">
        <f t="shared" si="476"/>
        <v/>
      </c>
      <c r="D4362" s="6" t="str">
        <f>IF(总支出!C4362="","",总支出!C4362)</f>
        <v/>
      </c>
      <c r="E4362" s="8" t="str">
        <f>IF(总支出!D4362="","",总支出!D4362)</f>
        <v/>
      </c>
      <c r="F4362" s="6" t="str">
        <f>IF(总支出!E4362="","",总支出!E4362)</f>
        <v/>
      </c>
      <c r="G4362" s="6" t="str">
        <f>IF(总支出!H4362="","",总支出!H4362)</f>
        <v/>
      </c>
      <c r="H4362" s="6" t="str">
        <f>IF(总支出!I4362="","自动",总支出!I4362)</f>
        <v>自动</v>
      </c>
      <c r="I4362" s="6" t="str">
        <f>IF(F4362="","",IFERROR(VLOOKUP(F4362,税费设置!$A$15:$B$27,2,FALSE),"含税不明"))</f>
        <v/>
      </c>
      <c r="J4362" s="6" t="str">
        <f t="shared" si="477"/>
        <v/>
      </c>
      <c r="K4362" s="6" t="str">
        <f>IF(AND(税费设置!$B$5="是",G4362="个人支出",J4362="应税"),"是","否")</f>
        <v>否</v>
      </c>
      <c r="L4362" s="8">
        <f t="shared" si="478"/>
        <v>0</v>
      </c>
      <c r="M4362" s="8">
        <f t="shared" si="479"/>
        <v>0</v>
      </c>
      <c r="N4362" s="8">
        <f t="shared" si="480"/>
        <v>0</v>
      </c>
      <c r="O4362" s="8">
        <f t="shared" si="481"/>
        <v>0</v>
      </c>
      <c r="P4362" s="8">
        <f>IF(K4362&lt;&gt;"是",0,IF(税费设置!$B$6="是",E4362/(1+税费设置!$B$10),E4362))</f>
        <v>0</v>
      </c>
      <c r="Q4362" s="8">
        <f>IF(K4362&lt;&gt;"是",0,P4362*税费设置!$B$8)</f>
        <v>0</v>
      </c>
      <c r="R4362" s="8">
        <f>IF(K4362&lt;&gt;"是",0,P4362*税费设置!$B$9)</f>
        <v>0</v>
      </c>
      <c r="S4362" s="8">
        <f t="shared" si="482"/>
        <v>0</v>
      </c>
    </row>
    <row r="4363" spans="1:19" ht="13.9">
      <c r="A4363" s="6" t="str">
        <f>IF(总支出!A4363="","",总支出!A4363)</f>
        <v/>
      </c>
      <c r="B4363" s="7" t="str">
        <f>IF(总支出!B4363="","",总支出!B4363)</f>
        <v/>
      </c>
      <c r="C4363" s="6" t="str">
        <f t="shared" si="476"/>
        <v/>
      </c>
      <c r="D4363" s="6" t="str">
        <f>IF(总支出!C4363="","",总支出!C4363)</f>
        <v/>
      </c>
      <c r="E4363" s="8" t="str">
        <f>IF(总支出!D4363="","",总支出!D4363)</f>
        <v/>
      </c>
      <c r="F4363" s="6" t="str">
        <f>IF(总支出!E4363="","",总支出!E4363)</f>
        <v/>
      </c>
      <c r="G4363" s="6" t="str">
        <f>IF(总支出!H4363="","",总支出!H4363)</f>
        <v/>
      </c>
      <c r="H4363" s="6" t="str">
        <f>IF(总支出!I4363="","自动",总支出!I4363)</f>
        <v>自动</v>
      </c>
      <c r="I4363" s="6" t="str">
        <f>IF(F4363="","",IFERROR(VLOOKUP(F4363,税费设置!$A$15:$B$27,2,FALSE),"含税不明"))</f>
        <v/>
      </c>
      <c r="J4363" s="6" t="str">
        <f t="shared" si="477"/>
        <v/>
      </c>
      <c r="K4363" s="6" t="str">
        <f>IF(AND(税费设置!$B$5="是",G4363="个人支出",J4363="应税"),"是","否")</f>
        <v>否</v>
      </c>
      <c r="L4363" s="8">
        <f t="shared" si="478"/>
        <v>0</v>
      </c>
      <c r="M4363" s="8">
        <f t="shared" si="479"/>
        <v>0</v>
      </c>
      <c r="N4363" s="8">
        <f t="shared" si="480"/>
        <v>0</v>
      </c>
      <c r="O4363" s="8">
        <f t="shared" si="481"/>
        <v>0</v>
      </c>
      <c r="P4363" s="8">
        <f>IF(K4363&lt;&gt;"是",0,IF(税费设置!$B$6="是",E4363/(1+税费设置!$B$10),E4363))</f>
        <v>0</v>
      </c>
      <c r="Q4363" s="8">
        <f>IF(K4363&lt;&gt;"是",0,P4363*税费设置!$B$8)</f>
        <v>0</v>
      </c>
      <c r="R4363" s="8">
        <f>IF(K4363&lt;&gt;"是",0,P4363*税费设置!$B$9)</f>
        <v>0</v>
      </c>
      <c r="S4363" s="8">
        <f t="shared" si="482"/>
        <v>0</v>
      </c>
    </row>
    <row r="4364" spans="1:19" ht="13.9">
      <c r="A4364" s="6" t="str">
        <f>IF(总支出!A4364="","",总支出!A4364)</f>
        <v/>
      </c>
      <c r="B4364" s="7" t="str">
        <f>IF(总支出!B4364="","",总支出!B4364)</f>
        <v/>
      </c>
      <c r="C4364" s="6" t="str">
        <f t="shared" si="476"/>
        <v/>
      </c>
      <c r="D4364" s="6" t="str">
        <f>IF(总支出!C4364="","",总支出!C4364)</f>
        <v/>
      </c>
      <c r="E4364" s="8" t="str">
        <f>IF(总支出!D4364="","",总支出!D4364)</f>
        <v/>
      </c>
      <c r="F4364" s="6" t="str">
        <f>IF(总支出!E4364="","",总支出!E4364)</f>
        <v/>
      </c>
      <c r="G4364" s="6" t="str">
        <f>IF(总支出!H4364="","",总支出!H4364)</f>
        <v/>
      </c>
      <c r="H4364" s="6" t="str">
        <f>IF(总支出!I4364="","自动",总支出!I4364)</f>
        <v>自动</v>
      </c>
      <c r="I4364" s="6" t="str">
        <f>IF(F4364="","",IFERROR(VLOOKUP(F4364,税费设置!$A$15:$B$27,2,FALSE),"含税不明"))</f>
        <v/>
      </c>
      <c r="J4364" s="6" t="str">
        <f t="shared" si="477"/>
        <v/>
      </c>
      <c r="K4364" s="6" t="str">
        <f>IF(AND(税费设置!$B$5="是",G4364="个人支出",J4364="应税"),"是","否")</f>
        <v>否</v>
      </c>
      <c r="L4364" s="8">
        <f t="shared" si="478"/>
        <v>0</v>
      </c>
      <c r="M4364" s="8">
        <f t="shared" si="479"/>
        <v>0</v>
      </c>
      <c r="N4364" s="8">
        <f t="shared" si="480"/>
        <v>0</v>
      </c>
      <c r="O4364" s="8">
        <f t="shared" si="481"/>
        <v>0</v>
      </c>
      <c r="P4364" s="8">
        <f>IF(K4364&lt;&gt;"是",0,IF(税费设置!$B$6="是",E4364/(1+税费设置!$B$10),E4364))</f>
        <v>0</v>
      </c>
      <c r="Q4364" s="8">
        <f>IF(K4364&lt;&gt;"是",0,P4364*税费设置!$B$8)</f>
        <v>0</v>
      </c>
      <c r="R4364" s="8">
        <f>IF(K4364&lt;&gt;"是",0,P4364*税费设置!$B$9)</f>
        <v>0</v>
      </c>
      <c r="S4364" s="8">
        <f t="shared" si="482"/>
        <v>0</v>
      </c>
    </row>
    <row r="4365" spans="1:19" ht="13.9">
      <c r="A4365" s="6" t="str">
        <f>IF(总支出!A4365="","",总支出!A4365)</f>
        <v/>
      </c>
      <c r="B4365" s="7" t="str">
        <f>IF(总支出!B4365="","",总支出!B4365)</f>
        <v/>
      </c>
      <c r="C4365" s="6" t="str">
        <f t="shared" si="476"/>
        <v/>
      </c>
      <c r="D4365" s="6" t="str">
        <f>IF(总支出!C4365="","",总支出!C4365)</f>
        <v/>
      </c>
      <c r="E4365" s="8" t="str">
        <f>IF(总支出!D4365="","",总支出!D4365)</f>
        <v/>
      </c>
      <c r="F4365" s="6" t="str">
        <f>IF(总支出!E4365="","",总支出!E4365)</f>
        <v/>
      </c>
      <c r="G4365" s="6" t="str">
        <f>IF(总支出!H4365="","",总支出!H4365)</f>
        <v/>
      </c>
      <c r="H4365" s="6" t="str">
        <f>IF(总支出!I4365="","自动",总支出!I4365)</f>
        <v>自动</v>
      </c>
      <c r="I4365" s="6" t="str">
        <f>IF(F4365="","",IFERROR(VLOOKUP(F4365,税费设置!$A$15:$B$27,2,FALSE),"含税不明"))</f>
        <v/>
      </c>
      <c r="J4365" s="6" t="str">
        <f t="shared" si="477"/>
        <v/>
      </c>
      <c r="K4365" s="6" t="str">
        <f>IF(AND(税费设置!$B$5="是",G4365="个人支出",J4365="应税"),"是","否")</f>
        <v>否</v>
      </c>
      <c r="L4365" s="8">
        <f t="shared" si="478"/>
        <v>0</v>
      </c>
      <c r="M4365" s="8">
        <f t="shared" si="479"/>
        <v>0</v>
      </c>
      <c r="N4365" s="8">
        <f t="shared" si="480"/>
        <v>0</v>
      </c>
      <c r="O4365" s="8">
        <f t="shared" si="481"/>
        <v>0</v>
      </c>
      <c r="P4365" s="8">
        <f>IF(K4365&lt;&gt;"是",0,IF(税费设置!$B$6="是",E4365/(1+税费设置!$B$10),E4365))</f>
        <v>0</v>
      </c>
      <c r="Q4365" s="8">
        <f>IF(K4365&lt;&gt;"是",0,P4365*税费设置!$B$8)</f>
        <v>0</v>
      </c>
      <c r="R4365" s="8">
        <f>IF(K4365&lt;&gt;"是",0,P4365*税费设置!$B$9)</f>
        <v>0</v>
      </c>
      <c r="S4365" s="8">
        <f t="shared" si="482"/>
        <v>0</v>
      </c>
    </row>
    <row r="4366" spans="1:19" ht="13.9">
      <c r="A4366" s="6" t="str">
        <f>IF(总支出!A4366="","",总支出!A4366)</f>
        <v/>
      </c>
      <c r="B4366" s="7" t="str">
        <f>IF(总支出!B4366="","",总支出!B4366)</f>
        <v/>
      </c>
      <c r="C4366" s="6" t="str">
        <f t="shared" si="476"/>
        <v/>
      </c>
      <c r="D4366" s="6" t="str">
        <f>IF(总支出!C4366="","",总支出!C4366)</f>
        <v/>
      </c>
      <c r="E4366" s="8" t="str">
        <f>IF(总支出!D4366="","",总支出!D4366)</f>
        <v/>
      </c>
      <c r="F4366" s="6" t="str">
        <f>IF(总支出!E4366="","",总支出!E4366)</f>
        <v/>
      </c>
      <c r="G4366" s="6" t="str">
        <f>IF(总支出!H4366="","",总支出!H4366)</f>
        <v/>
      </c>
      <c r="H4366" s="6" t="str">
        <f>IF(总支出!I4366="","自动",总支出!I4366)</f>
        <v>自动</v>
      </c>
      <c r="I4366" s="6" t="str">
        <f>IF(F4366="","",IFERROR(VLOOKUP(F4366,税费设置!$A$15:$B$27,2,FALSE),"含税不明"))</f>
        <v/>
      </c>
      <c r="J4366" s="6" t="str">
        <f t="shared" si="477"/>
        <v/>
      </c>
      <c r="K4366" s="6" t="str">
        <f>IF(AND(税费设置!$B$5="是",G4366="个人支出",J4366="应税"),"是","否")</f>
        <v>否</v>
      </c>
      <c r="L4366" s="8">
        <f t="shared" si="478"/>
        <v>0</v>
      </c>
      <c r="M4366" s="8">
        <f t="shared" si="479"/>
        <v>0</v>
      </c>
      <c r="N4366" s="8">
        <f t="shared" si="480"/>
        <v>0</v>
      </c>
      <c r="O4366" s="8">
        <f t="shared" si="481"/>
        <v>0</v>
      </c>
      <c r="P4366" s="8">
        <f>IF(K4366&lt;&gt;"是",0,IF(税费设置!$B$6="是",E4366/(1+税费设置!$B$10),E4366))</f>
        <v>0</v>
      </c>
      <c r="Q4366" s="8">
        <f>IF(K4366&lt;&gt;"是",0,P4366*税费设置!$B$8)</f>
        <v>0</v>
      </c>
      <c r="R4366" s="8">
        <f>IF(K4366&lt;&gt;"是",0,P4366*税费设置!$B$9)</f>
        <v>0</v>
      </c>
      <c r="S4366" s="8">
        <f t="shared" si="482"/>
        <v>0</v>
      </c>
    </row>
    <row r="4367" spans="1:19" ht="13.9">
      <c r="A4367" s="6" t="str">
        <f>IF(总支出!A4367="","",总支出!A4367)</f>
        <v/>
      </c>
      <c r="B4367" s="7" t="str">
        <f>IF(总支出!B4367="","",总支出!B4367)</f>
        <v/>
      </c>
      <c r="C4367" s="6" t="str">
        <f t="shared" si="476"/>
        <v/>
      </c>
      <c r="D4367" s="6" t="str">
        <f>IF(总支出!C4367="","",总支出!C4367)</f>
        <v/>
      </c>
      <c r="E4367" s="8" t="str">
        <f>IF(总支出!D4367="","",总支出!D4367)</f>
        <v/>
      </c>
      <c r="F4367" s="6" t="str">
        <f>IF(总支出!E4367="","",总支出!E4367)</f>
        <v/>
      </c>
      <c r="G4367" s="6" t="str">
        <f>IF(总支出!H4367="","",总支出!H4367)</f>
        <v/>
      </c>
      <c r="H4367" s="6" t="str">
        <f>IF(总支出!I4367="","自动",总支出!I4367)</f>
        <v>自动</v>
      </c>
      <c r="I4367" s="6" t="str">
        <f>IF(F4367="","",IFERROR(VLOOKUP(F4367,税费设置!$A$15:$B$27,2,FALSE),"含税不明"))</f>
        <v/>
      </c>
      <c r="J4367" s="6" t="str">
        <f t="shared" si="477"/>
        <v/>
      </c>
      <c r="K4367" s="6" t="str">
        <f>IF(AND(税费设置!$B$5="是",G4367="个人支出",J4367="应税"),"是","否")</f>
        <v>否</v>
      </c>
      <c r="L4367" s="8">
        <f t="shared" si="478"/>
        <v>0</v>
      </c>
      <c r="M4367" s="8">
        <f t="shared" si="479"/>
        <v>0</v>
      </c>
      <c r="N4367" s="8">
        <f t="shared" si="480"/>
        <v>0</v>
      </c>
      <c r="O4367" s="8">
        <f t="shared" si="481"/>
        <v>0</v>
      </c>
      <c r="P4367" s="8">
        <f>IF(K4367&lt;&gt;"是",0,IF(税费设置!$B$6="是",E4367/(1+税费设置!$B$10),E4367))</f>
        <v>0</v>
      </c>
      <c r="Q4367" s="8">
        <f>IF(K4367&lt;&gt;"是",0,P4367*税费设置!$B$8)</f>
        <v>0</v>
      </c>
      <c r="R4367" s="8">
        <f>IF(K4367&lt;&gt;"是",0,P4367*税费设置!$B$9)</f>
        <v>0</v>
      </c>
      <c r="S4367" s="8">
        <f t="shared" si="482"/>
        <v>0</v>
      </c>
    </row>
    <row r="4368" spans="1:19" ht="13.9">
      <c r="A4368" s="6" t="str">
        <f>IF(总支出!A4368="","",总支出!A4368)</f>
        <v/>
      </c>
      <c r="B4368" s="7" t="str">
        <f>IF(总支出!B4368="","",总支出!B4368)</f>
        <v/>
      </c>
      <c r="C4368" s="6" t="str">
        <f t="shared" si="476"/>
        <v/>
      </c>
      <c r="D4368" s="6" t="str">
        <f>IF(总支出!C4368="","",总支出!C4368)</f>
        <v/>
      </c>
      <c r="E4368" s="8" t="str">
        <f>IF(总支出!D4368="","",总支出!D4368)</f>
        <v/>
      </c>
      <c r="F4368" s="6" t="str">
        <f>IF(总支出!E4368="","",总支出!E4368)</f>
        <v/>
      </c>
      <c r="G4368" s="6" t="str">
        <f>IF(总支出!H4368="","",总支出!H4368)</f>
        <v/>
      </c>
      <c r="H4368" s="6" t="str">
        <f>IF(总支出!I4368="","自动",总支出!I4368)</f>
        <v>自动</v>
      </c>
      <c r="I4368" s="6" t="str">
        <f>IF(F4368="","",IFERROR(VLOOKUP(F4368,税费设置!$A$15:$B$27,2,FALSE),"含税不明"))</f>
        <v/>
      </c>
      <c r="J4368" s="6" t="str">
        <f t="shared" si="477"/>
        <v/>
      </c>
      <c r="K4368" s="6" t="str">
        <f>IF(AND(税费设置!$B$5="是",G4368="个人支出",J4368="应税"),"是","否")</f>
        <v>否</v>
      </c>
      <c r="L4368" s="8">
        <f t="shared" si="478"/>
        <v>0</v>
      </c>
      <c r="M4368" s="8">
        <f t="shared" si="479"/>
        <v>0</v>
      </c>
      <c r="N4368" s="8">
        <f t="shared" si="480"/>
        <v>0</v>
      </c>
      <c r="O4368" s="8">
        <f t="shared" si="481"/>
        <v>0</v>
      </c>
      <c r="P4368" s="8">
        <f>IF(K4368&lt;&gt;"是",0,IF(税费设置!$B$6="是",E4368/(1+税费设置!$B$10),E4368))</f>
        <v>0</v>
      </c>
      <c r="Q4368" s="8">
        <f>IF(K4368&lt;&gt;"是",0,P4368*税费设置!$B$8)</f>
        <v>0</v>
      </c>
      <c r="R4368" s="8">
        <f>IF(K4368&lt;&gt;"是",0,P4368*税费设置!$B$9)</f>
        <v>0</v>
      </c>
      <c r="S4368" s="8">
        <f t="shared" si="482"/>
        <v>0</v>
      </c>
    </row>
    <row r="4369" spans="1:19" ht="13.9">
      <c r="A4369" s="6" t="str">
        <f>IF(总支出!A4369="","",总支出!A4369)</f>
        <v/>
      </c>
      <c r="B4369" s="7" t="str">
        <f>IF(总支出!B4369="","",总支出!B4369)</f>
        <v/>
      </c>
      <c r="C4369" s="6" t="str">
        <f t="shared" si="476"/>
        <v/>
      </c>
      <c r="D4369" s="6" t="str">
        <f>IF(总支出!C4369="","",总支出!C4369)</f>
        <v/>
      </c>
      <c r="E4369" s="8" t="str">
        <f>IF(总支出!D4369="","",总支出!D4369)</f>
        <v/>
      </c>
      <c r="F4369" s="6" t="str">
        <f>IF(总支出!E4369="","",总支出!E4369)</f>
        <v/>
      </c>
      <c r="G4369" s="6" t="str">
        <f>IF(总支出!H4369="","",总支出!H4369)</f>
        <v/>
      </c>
      <c r="H4369" s="6" t="str">
        <f>IF(总支出!I4369="","自动",总支出!I4369)</f>
        <v>自动</v>
      </c>
      <c r="I4369" s="6" t="str">
        <f>IF(F4369="","",IFERROR(VLOOKUP(F4369,税费设置!$A$15:$B$27,2,FALSE),"含税不明"))</f>
        <v/>
      </c>
      <c r="J4369" s="6" t="str">
        <f t="shared" si="477"/>
        <v/>
      </c>
      <c r="K4369" s="6" t="str">
        <f>IF(AND(税费设置!$B$5="是",G4369="个人支出",J4369="应税"),"是","否")</f>
        <v>否</v>
      </c>
      <c r="L4369" s="8">
        <f t="shared" si="478"/>
        <v>0</v>
      </c>
      <c r="M4369" s="8">
        <f t="shared" si="479"/>
        <v>0</v>
      </c>
      <c r="N4369" s="8">
        <f t="shared" si="480"/>
        <v>0</v>
      </c>
      <c r="O4369" s="8">
        <f t="shared" si="481"/>
        <v>0</v>
      </c>
      <c r="P4369" s="8">
        <f>IF(K4369&lt;&gt;"是",0,IF(税费设置!$B$6="是",E4369/(1+税费设置!$B$10),E4369))</f>
        <v>0</v>
      </c>
      <c r="Q4369" s="8">
        <f>IF(K4369&lt;&gt;"是",0,P4369*税费设置!$B$8)</f>
        <v>0</v>
      </c>
      <c r="R4369" s="8">
        <f>IF(K4369&lt;&gt;"是",0,P4369*税费设置!$B$9)</f>
        <v>0</v>
      </c>
      <c r="S4369" s="8">
        <f t="shared" si="482"/>
        <v>0</v>
      </c>
    </row>
    <row r="4370" spans="1:19" ht="13.9">
      <c r="A4370" s="6" t="str">
        <f>IF(总支出!A4370="","",总支出!A4370)</f>
        <v/>
      </c>
      <c r="B4370" s="7" t="str">
        <f>IF(总支出!B4370="","",总支出!B4370)</f>
        <v/>
      </c>
      <c r="C4370" s="6" t="str">
        <f t="shared" si="476"/>
        <v/>
      </c>
      <c r="D4370" s="6" t="str">
        <f>IF(总支出!C4370="","",总支出!C4370)</f>
        <v/>
      </c>
      <c r="E4370" s="8" t="str">
        <f>IF(总支出!D4370="","",总支出!D4370)</f>
        <v/>
      </c>
      <c r="F4370" s="6" t="str">
        <f>IF(总支出!E4370="","",总支出!E4370)</f>
        <v/>
      </c>
      <c r="G4370" s="6" t="str">
        <f>IF(总支出!H4370="","",总支出!H4370)</f>
        <v/>
      </c>
      <c r="H4370" s="6" t="str">
        <f>IF(总支出!I4370="","自动",总支出!I4370)</f>
        <v>自动</v>
      </c>
      <c r="I4370" s="6" t="str">
        <f>IF(F4370="","",IFERROR(VLOOKUP(F4370,税费设置!$A$15:$B$27,2,FALSE),"含税不明"))</f>
        <v/>
      </c>
      <c r="J4370" s="6" t="str">
        <f t="shared" si="477"/>
        <v/>
      </c>
      <c r="K4370" s="6" t="str">
        <f>IF(AND(税费设置!$B$5="是",G4370="个人支出",J4370="应税"),"是","否")</f>
        <v>否</v>
      </c>
      <c r="L4370" s="8">
        <f t="shared" si="478"/>
        <v>0</v>
      </c>
      <c r="M4370" s="8">
        <f t="shared" si="479"/>
        <v>0</v>
      </c>
      <c r="N4370" s="8">
        <f t="shared" si="480"/>
        <v>0</v>
      </c>
      <c r="O4370" s="8">
        <f t="shared" si="481"/>
        <v>0</v>
      </c>
      <c r="P4370" s="8">
        <f>IF(K4370&lt;&gt;"是",0,IF(税费设置!$B$6="是",E4370/(1+税费设置!$B$10),E4370))</f>
        <v>0</v>
      </c>
      <c r="Q4370" s="8">
        <f>IF(K4370&lt;&gt;"是",0,P4370*税费设置!$B$8)</f>
        <v>0</v>
      </c>
      <c r="R4370" s="8">
        <f>IF(K4370&lt;&gt;"是",0,P4370*税费设置!$B$9)</f>
        <v>0</v>
      </c>
      <c r="S4370" s="8">
        <f t="shared" si="482"/>
        <v>0</v>
      </c>
    </row>
    <row r="4371" spans="1:19" ht="13.9">
      <c r="A4371" s="6" t="str">
        <f>IF(总支出!A4371="","",总支出!A4371)</f>
        <v/>
      </c>
      <c r="B4371" s="7" t="str">
        <f>IF(总支出!B4371="","",总支出!B4371)</f>
        <v/>
      </c>
      <c r="C4371" s="6" t="str">
        <f t="shared" si="476"/>
        <v/>
      </c>
      <c r="D4371" s="6" t="str">
        <f>IF(总支出!C4371="","",总支出!C4371)</f>
        <v/>
      </c>
      <c r="E4371" s="8" t="str">
        <f>IF(总支出!D4371="","",总支出!D4371)</f>
        <v/>
      </c>
      <c r="F4371" s="6" t="str">
        <f>IF(总支出!E4371="","",总支出!E4371)</f>
        <v/>
      </c>
      <c r="G4371" s="6" t="str">
        <f>IF(总支出!H4371="","",总支出!H4371)</f>
        <v/>
      </c>
      <c r="H4371" s="6" t="str">
        <f>IF(总支出!I4371="","自动",总支出!I4371)</f>
        <v>自动</v>
      </c>
      <c r="I4371" s="6" t="str">
        <f>IF(F4371="","",IFERROR(VLOOKUP(F4371,税费设置!$A$15:$B$27,2,FALSE),"含税不明"))</f>
        <v/>
      </c>
      <c r="J4371" s="6" t="str">
        <f t="shared" si="477"/>
        <v/>
      </c>
      <c r="K4371" s="6" t="str">
        <f>IF(AND(税费设置!$B$5="是",G4371="个人支出",J4371="应税"),"是","否")</f>
        <v>否</v>
      </c>
      <c r="L4371" s="8">
        <f t="shared" si="478"/>
        <v>0</v>
      </c>
      <c r="M4371" s="8">
        <f t="shared" si="479"/>
        <v>0</v>
      </c>
      <c r="N4371" s="8">
        <f t="shared" si="480"/>
        <v>0</v>
      </c>
      <c r="O4371" s="8">
        <f t="shared" si="481"/>
        <v>0</v>
      </c>
      <c r="P4371" s="8">
        <f>IF(K4371&lt;&gt;"是",0,IF(税费设置!$B$6="是",E4371/(1+税费设置!$B$10),E4371))</f>
        <v>0</v>
      </c>
      <c r="Q4371" s="8">
        <f>IF(K4371&lt;&gt;"是",0,P4371*税费设置!$B$8)</f>
        <v>0</v>
      </c>
      <c r="R4371" s="8">
        <f>IF(K4371&lt;&gt;"是",0,P4371*税费设置!$B$9)</f>
        <v>0</v>
      </c>
      <c r="S4371" s="8">
        <f t="shared" si="482"/>
        <v>0</v>
      </c>
    </row>
    <row r="4372" spans="1:19" ht="13.9">
      <c r="A4372" s="6" t="str">
        <f>IF(总支出!A4372="","",总支出!A4372)</f>
        <v/>
      </c>
      <c r="B4372" s="7" t="str">
        <f>IF(总支出!B4372="","",总支出!B4372)</f>
        <v/>
      </c>
      <c r="C4372" s="6" t="str">
        <f t="shared" si="476"/>
        <v/>
      </c>
      <c r="D4372" s="6" t="str">
        <f>IF(总支出!C4372="","",总支出!C4372)</f>
        <v/>
      </c>
      <c r="E4372" s="8" t="str">
        <f>IF(总支出!D4372="","",总支出!D4372)</f>
        <v/>
      </c>
      <c r="F4372" s="6" t="str">
        <f>IF(总支出!E4372="","",总支出!E4372)</f>
        <v/>
      </c>
      <c r="G4372" s="6" t="str">
        <f>IF(总支出!H4372="","",总支出!H4372)</f>
        <v/>
      </c>
      <c r="H4372" s="6" t="str">
        <f>IF(总支出!I4372="","自动",总支出!I4372)</f>
        <v>自动</v>
      </c>
      <c r="I4372" s="6" t="str">
        <f>IF(F4372="","",IFERROR(VLOOKUP(F4372,税费设置!$A$15:$B$27,2,FALSE),"含税不明"))</f>
        <v/>
      </c>
      <c r="J4372" s="6" t="str">
        <f t="shared" si="477"/>
        <v/>
      </c>
      <c r="K4372" s="6" t="str">
        <f>IF(AND(税费设置!$B$5="是",G4372="个人支出",J4372="应税"),"是","否")</f>
        <v>否</v>
      </c>
      <c r="L4372" s="8">
        <f t="shared" si="478"/>
        <v>0</v>
      </c>
      <c r="M4372" s="8">
        <f t="shared" si="479"/>
        <v>0</v>
      </c>
      <c r="N4372" s="8">
        <f t="shared" si="480"/>
        <v>0</v>
      </c>
      <c r="O4372" s="8">
        <f t="shared" si="481"/>
        <v>0</v>
      </c>
      <c r="P4372" s="8">
        <f>IF(K4372&lt;&gt;"是",0,IF(税费设置!$B$6="是",E4372/(1+税费设置!$B$10),E4372))</f>
        <v>0</v>
      </c>
      <c r="Q4372" s="8">
        <f>IF(K4372&lt;&gt;"是",0,P4372*税费设置!$B$8)</f>
        <v>0</v>
      </c>
      <c r="R4372" s="8">
        <f>IF(K4372&lt;&gt;"是",0,P4372*税费设置!$B$9)</f>
        <v>0</v>
      </c>
      <c r="S4372" s="8">
        <f t="shared" si="482"/>
        <v>0</v>
      </c>
    </row>
    <row r="4373" spans="1:19" ht="13.9">
      <c r="A4373" s="6" t="str">
        <f>IF(总支出!A4373="","",总支出!A4373)</f>
        <v/>
      </c>
      <c r="B4373" s="7" t="str">
        <f>IF(总支出!B4373="","",总支出!B4373)</f>
        <v/>
      </c>
      <c r="C4373" s="6" t="str">
        <f t="shared" si="476"/>
        <v/>
      </c>
      <c r="D4373" s="6" t="str">
        <f>IF(总支出!C4373="","",总支出!C4373)</f>
        <v/>
      </c>
      <c r="E4373" s="8" t="str">
        <f>IF(总支出!D4373="","",总支出!D4373)</f>
        <v/>
      </c>
      <c r="F4373" s="6" t="str">
        <f>IF(总支出!E4373="","",总支出!E4373)</f>
        <v/>
      </c>
      <c r="G4373" s="6" t="str">
        <f>IF(总支出!H4373="","",总支出!H4373)</f>
        <v/>
      </c>
      <c r="H4373" s="6" t="str">
        <f>IF(总支出!I4373="","自动",总支出!I4373)</f>
        <v>自动</v>
      </c>
      <c r="I4373" s="6" t="str">
        <f>IF(F4373="","",IFERROR(VLOOKUP(F4373,税费设置!$A$15:$B$27,2,FALSE),"含税不明"))</f>
        <v/>
      </c>
      <c r="J4373" s="6" t="str">
        <f t="shared" si="477"/>
        <v/>
      </c>
      <c r="K4373" s="6" t="str">
        <f>IF(AND(税费设置!$B$5="是",G4373="个人支出",J4373="应税"),"是","否")</f>
        <v>否</v>
      </c>
      <c r="L4373" s="8">
        <f t="shared" si="478"/>
        <v>0</v>
      </c>
      <c r="M4373" s="8">
        <f t="shared" si="479"/>
        <v>0</v>
      </c>
      <c r="N4373" s="8">
        <f t="shared" si="480"/>
        <v>0</v>
      </c>
      <c r="O4373" s="8">
        <f t="shared" si="481"/>
        <v>0</v>
      </c>
      <c r="P4373" s="8">
        <f>IF(K4373&lt;&gt;"是",0,IF(税费设置!$B$6="是",E4373/(1+税费设置!$B$10),E4373))</f>
        <v>0</v>
      </c>
      <c r="Q4373" s="8">
        <f>IF(K4373&lt;&gt;"是",0,P4373*税费设置!$B$8)</f>
        <v>0</v>
      </c>
      <c r="R4373" s="8">
        <f>IF(K4373&lt;&gt;"是",0,P4373*税费设置!$B$9)</f>
        <v>0</v>
      </c>
      <c r="S4373" s="8">
        <f t="shared" si="482"/>
        <v>0</v>
      </c>
    </row>
    <row r="4374" spans="1:19" ht="13.9">
      <c r="A4374" s="6" t="str">
        <f>IF(总支出!A4374="","",总支出!A4374)</f>
        <v/>
      </c>
      <c r="B4374" s="7" t="str">
        <f>IF(总支出!B4374="","",总支出!B4374)</f>
        <v/>
      </c>
      <c r="C4374" s="6" t="str">
        <f t="shared" si="476"/>
        <v/>
      </c>
      <c r="D4374" s="6" t="str">
        <f>IF(总支出!C4374="","",总支出!C4374)</f>
        <v/>
      </c>
      <c r="E4374" s="8" t="str">
        <f>IF(总支出!D4374="","",总支出!D4374)</f>
        <v/>
      </c>
      <c r="F4374" s="6" t="str">
        <f>IF(总支出!E4374="","",总支出!E4374)</f>
        <v/>
      </c>
      <c r="G4374" s="6" t="str">
        <f>IF(总支出!H4374="","",总支出!H4374)</f>
        <v/>
      </c>
      <c r="H4374" s="6" t="str">
        <f>IF(总支出!I4374="","自动",总支出!I4374)</f>
        <v>自动</v>
      </c>
      <c r="I4374" s="6" t="str">
        <f>IF(F4374="","",IFERROR(VLOOKUP(F4374,税费设置!$A$15:$B$27,2,FALSE),"含税不明"))</f>
        <v/>
      </c>
      <c r="J4374" s="6" t="str">
        <f t="shared" si="477"/>
        <v/>
      </c>
      <c r="K4374" s="6" t="str">
        <f>IF(AND(税费设置!$B$5="是",G4374="个人支出",J4374="应税"),"是","否")</f>
        <v>否</v>
      </c>
      <c r="L4374" s="8">
        <f t="shared" si="478"/>
        <v>0</v>
      </c>
      <c r="M4374" s="8">
        <f t="shared" si="479"/>
        <v>0</v>
      </c>
      <c r="N4374" s="8">
        <f t="shared" si="480"/>
        <v>0</v>
      </c>
      <c r="O4374" s="8">
        <f t="shared" si="481"/>
        <v>0</v>
      </c>
      <c r="P4374" s="8">
        <f>IF(K4374&lt;&gt;"是",0,IF(税费设置!$B$6="是",E4374/(1+税费设置!$B$10),E4374))</f>
        <v>0</v>
      </c>
      <c r="Q4374" s="8">
        <f>IF(K4374&lt;&gt;"是",0,P4374*税费设置!$B$8)</f>
        <v>0</v>
      </c>
      <c r="R4374" s="8">
        <f>IF(K4374&lt;&gt;"是",0,P4374*税费设置!$B$9)</f>
        <v>0</v>
      </c>
      <c r="S4374" s="8">
        <f t="shared" si="482"/>
        <v>0</v>
      </c>
    </row>
    <row r="4375" spans="1:19" ht="13.9">
      <c r="A4375" s="6" t="str">
        <f>IF(总支出!A4375="","",总支出!A4375)</f>
        <v/>
      </c>
      <c r="B4375" s="7" t="str">
        <f>IF(总支出!B4375="","",总支出!B4375)</f>
        <v/>
      </c>
      <c r="C4375" s="6" t="str">
        <f t="shared" si="476"/>
        <v/>
      </c>
      <c r="D4375" s="6" t="str">
        <f>IF(总支出!C4375="","",总支出!C4375)</f>
        <v/>
      </c>
      <c r="E4375" s="8" t="str">
        <f>IF(总支出!D4375="","",总支出!D4375)</f>
        <v/>
      </c>
      <c r="F4375" s="6" t="str">
        <f>IF(总支出!E4375="","",总支出!E4375)</f>
        <v/>
      </c>
      <c r="G4375" s="6" t="str">
        <f>IF(总支出!H4375="","",总支出!H4375)</f>
        <v/>
      </c>
      <c r="H4375" s="6" t="str">
        <f>IF(总支出!I4375="","自动",总支出!I4375)</f>
        <v>自动</v>
      </c>
      <c r="I4375" s="6" t="str">
        <f>IF(F4375="","",IFERROR(VLOOKUP(F4375,税费设置!$A$15:$B$27,2,FALSE),"含税不明"))</f>
        <v/>
      </c>
      <c r="J4375" s="6" t="str">
        <f t="shared" si="477"/>
        <v/>
      </c>
      <c r="K4375" s="6" t="str">
        <f>IF(AND(税费设置!$B$5="是",G4375="个人支出",J4375="应税"),"是","否")</f>
        <v>否</v>
      </c>
      <c r="L4375" s="8">
        <f t="shared" si="478"/>
        <v>0</v>
      </c>
      <c r="M4375" s="8">
        <f t="shared" si="479"/>
        <v>0</v>
      </c>
      <c r="N4375" s="8">
        <f t="shared" si="480"/>
        <v>0</v>
      </c>
      <c r="O4375" s="8">
        <f t="shared" si="481"/>
        <v>0</v>
      </c>
      <c r="P4375" s="8">
        <f>IF(K4375&lt;&gt;"是",0,IF(税费设置!$B$6="是",E4375/(1+税费设置!$B$10),E4375))</f>
        <v>0</v>
      </c>
      <c r="Q4375" s="8">
        <f>IF(K4375&lt;&gt;"是",0,P4375*税费设置!$B$8)</f>
        <v>0</v>
      </c>
      <c r="R4375" s="8">
        <f>IF(K4375&lt;&gt;"是",0,P4375*税费设置!$B$9)</f>
        <v>0</v>
      </c>
      <c r="S4375" s="8">
        <f t="shared" si="482"/>
        <v>0</v>
      </c>
    </row>
    <row r="4376" spans="1:19" ht="13.9">
      <c r="A4376" s="6" t="str">
        <f>IF(总支出!A4376="","",总支出!A4376)</f>
        <v/>
      </c>
      <c r="B4376" s="7" t="str">
        <f>IF(总支出!B4376="","",总支出!B4376)</f>
        <v/>
      </c>
      <c r="C4376" s="6" t="str">
        <f t="shared" si="476"/>
        <v/>
      </c>
      <c r="D4376" s="6" t="str">
        <f>IF(总支出!C4376="","",总支出!C4376)</f>
        <v/>
      </c>
      <c r="E4376" s="8" t="str">
        <f>IF(总支出!D4376="","",总支出!D4376)</f>
        <v/>
      </c>
      <c r="F4376" s="6" t="str">
        <f>IF(总支出!E4376="","",总支出!E4376)</f>
        <v/>
      </c>
      <c r="G4376" s="6" t="str">
        <f>IF(总支出!H4376="","",总支出!H4376)</f>
        <v/>
      </c>
      <c r="H4376" s="6" t="str">
        <f>IF(总支出!I4376="","自动",总支出!I4376)</f>
        <v>自动</v>
      </c>
      <c r="I4376" s="6" t="str">
        <f>IF(F4376="","",IFERROR(VLOOKUP(F4376,税费设置!$A$15:$B$27,2,FALSE),"含税不明"))</f>
        <v/>
      </c>
      <c r="J4376" s="6" t="str">
        <f t="shared" si="477"/>
        <v/>
      </c>
      <c r="K4376" s="6" t="str">
        <f>IF(AND(税费设置!$B$5="是",G4376="个人支出",J4376="应税"),"是","否")</f>
        <v>否</v>
      </c>
      <c r="L4376" s="8">
        <f t="shared" si="478"/>
        <v>0</v>
      </c>
      <c r="M4376" s="8">
        <f t="shared" si="479"/>
        <v>0</v>
      </c>
      <c r="N4376" s="8">
        <f t="shared" si="480"/>
        <v>0</v>
      </c>
      <c r="O4376" s="8">
        <f t="shared" si="481"/>
        <v>0</v>
      </c>
      <c r="P4376" s="8">
        <f>IF(K4376&lt;&gt;"是",0,IF(税费设置!$B$6="是",E4376/(1+税费设置!$B$10),E4376))</f>
        <v>0</v>
      </c>
      <c r="Q4376" s="8">
        <f>IF(K4376&lt;&gt;"是",0,P4376*税费设置!$B$8)</f>
        <v>0</v>
      </c>
      <c r="R4376" s="8">
        <f>IF(K4376&lt;&gt;"是",0,P4376*税费设置!$B$9)</f>
        <v>0</v>
      </c>
      <c r="S4376" s="8">
        <f t="shared" si="482"/>
        <v>0</v>
      </c>
    </row>
    <row r="4377" spans="1:19" ht="13.9">
      <c r="A4377" s="6" t="str">
        <f>IF(总支出!A4377="","",总支出!A4377)</f>
        <v/>
      </c>
      <c r="B4377" s="7" t="str">
        <f>IF(总支出!B4377="","",总支出!B4377)</f>
        <v/>
      </c>
      <c r="C4377" s="6" t="str">
        <f t="shared" si="476"/>
        <v/>
      </c>
      <c r="D4377" s="6" t="str">
        <f>IF(总支出!C4377="","",总支出!C4377)</f>
        <v/>
      </c>
      <c r="E4377" s="8" t="str">
        <f>IF(总支出!D4377="","",总支出!D4377)</f>
        <v/>
      </c>
      <c r="F4377" s="6" t="str">
        <f>IF(总支出!E4377="","",总支出!E4377)</f>
        <v/>
      </c>
      <c r="G4377" s="6" t="str">
        <f>IF(总支出!H4377="","",总支出!H4377)</f>
        <v/>
      </c>
      <c r="H4377" s="6" t="str">
        <f>IF(总支出!I4377="","自动",总支出!I4377)</f>
        <v>自动</v>
      </c>
      <c r="I4377" s="6" t="str">
        <f>IF(F4377="","",IFERROR(VLOOKUP(F4377,税费设置!$A$15:$B$27,2,FALSE),"含税不明"))</f>
        <v/>
      </c>
      <c r="J4377" s="6" t="str">
        <f t="shared" si="477"/>
        <v/>
      </c>
      <c r="K4377" s="6" t="str">
        <f>IF(AND(税费设置!$B$5="是",G4377="个人支出",J4377="应税"),"是","否")</f>
        <v>否</v>
      </c>
      <c r="L4377" s="8">
        <f t="shared" si="478"/>
        <v>0</v>
      </c>
      <c r="M4377" s="8">
        <f t="shared" si="479"/>
        <v>0</v>
      </c>
      <c r="N4377" s="8">
        <f t="shared" si="480"/>
        <v>0</v>
      </c>
      <c r="O4377" s="8">
        <f t="shared" si="481"/>
        <v>0</v>
      </c>
      <c r="P4377" s="8">
        <f>IF(K4377&lt;&gt;"是",0,IF(税费设置!$B$6="是",E4377/(1+税费设置!$B$10),E4377))</f>
        <v>0</v>
      </c>
      <c r="Q4377" s="8">
        <f>IF(K4377&lt;&gt;"是",0,P4377*税费设置!$B$8)</f>
        <v>0</v>
      </c>
      <c r="R4377" s="8">
        <f>IF(K4377&lt;&gt;"是",0,P4377*税费设置!$B$9)</f>
        <v>0</v>
      </c>
      <c r="S4377" s="8">
        <f t="shared" si="482"/>
        <v>0</v>
      </c>
    </row>
    <row r="4378" spans="1:19" ht="13.9">
      <c r="A4378" s="6" t="str">
        <f>IF(总支出!A4378="","",总支出!A4378)</f>
        <v/>
      </c>
      <c r="B4378" s="7" t="str">
        <f>IF(总支出!B4378="","",总支出!B4378)</f>
        <v/>
      </c>
      <c r="C4378" s="6" t="str">
        <f t="shared" si="476"/>
        <v/>
      </c>
      <c r="D4378" s="6" t="str">
        <f>IF(总支出!C4378="","",总支出!C4378)</f>
        <v/>
      </c>
      <c r="E4378" s="8" t="str">
        <f>IF(总支出!D4378="","",总支出!D4378)</f>
        <v/>
      </c>
      <c r="F4378" s="6" t="str">
        <f>IF(总支出!E4378="","",总支出!E4378)</f>
        <v/>
      </c>
      <c r="G4378" s="6" t="str">
        <f>IF(总支出!H4378="","",总支出!H4378)</f>
        <v/>
      </c>
      <c r="H4378" s="6" t="str">
        <f>IF(总支出!I4378="","自动",总支出!I4378)</f>
        <v>自动</v>
      </c>
      <c r="I4378" s="6" t="str">
        <f>IF(F4378="","",IFERROR(VLOOKUP(F4378,税费设置!$A$15:$B$27,2,FALSE),"含税不明"))</f>
        <v/>
      </c>
      <c r="J4378" s="6" t="str">
        <f t="shared" si="477"/>
        <v/>
      </c>
      <c r="K4378" s="6" t="str">
        <f>IF(AND(税费设置!$B$5="是",G4378="个人支出",J4378="应税"),"是","否")</f>
        <v>否</v>
      </c>
      <c r="L4378" s="8">
        <f t="shared" si="478"/>
        <v>0</v>
      </c>
      <c r="M4378" s="8">
        <f t="shared" si="479"/>
        <v>0</v>
      </c>
      <c r="N4378" s="8">
        <f t="shared" si="480"/>
        <v>0</v>
      </c>
      <c r="O4378" s="8">
        <f t="shared" si="481"/>
        <v>0</v>
      </c>
      <c r="P4378" s="8">
        <f>IF(K4378&lt;&gt;"是",0,IF(税费设置!$B$6="是",E4378/(1+税费设置!$B$10),E4378))</f>
        <v>0</v>
      </c>
      <c r="Q4378" s="8">
        <f>IF(K4378&lt;&gt;"是",0,P4378*税费设置!$B$8)</f>
        <v>0</v>
      </c>
      <c r="R4378" s="8">
        <f>IF(K4378&lt;&gt;"是",0,P4378*税费设置!$B$9)</f>
        <v>0</v>
      </c>
      <c r="S4378" s="8">
        <f t="shared" si="482"/>
        <v>0</v>
      </c>
    </row>
    <row r="4379" spans="1:19" ht="13.9">
      <c r="A4379" s="6" t="str">
        <f>IF(总支出!A4379="","",总支出!A4379)</f>
        <v/>
      </c>
      <c r="B4379" s="7" t="str">
        <f>IF(总支出!B4379="","",总支出!B4379)</f>
        <v/>
      </c>
      <c r="C4379" s="6" t="str">
        <f t="shared" si="476"/>
        <v/>
      </c>
      <c r="D4379" s="6" t="str">
        <f>IF(总支出!C4379="","",总支出!C4379)</f>
        <v/>
      </c>
      <c r="E4379" s="8" t="str">
        <f>IF(总支出!D4379="","",总支出!D4379)</f>
        <v/>
      </c>
      <c r="F4379" s="6" t="str">
        <f>IF(总支出!E4379="","",总支出!E4379)</f>
        <v/>
      </c>
      <c r="G4379" s="6" t="str">
        <f>IF(总支出!H4379="","",总支出!H4379)</f>
        <v/>
      </c>
      <c r="H4379" s="6" t="str">
        <f>IF(总支出!I4379="","自动",总支出!I4379)</f>
        <v>自动</v>
      </c>
      <c r="I4379" s="6" t="str">
        <f>IF(F4379="","",IFERROR(VLOOKUP(F4379,税费设置!$A$15:$B$27,2,FALSE),"含税不明"))</f>
        <v/>
      </c>
      <c r="J4379" s="6" t="str">
        <f t="shared" si="477"/>
        <v/>
      </c>
      <c r="K4379" s="6" t="str">
        <f>IF(AND(税费设置!$B$5="是",G4379="个人支出",J4379="应税"),"是","否")</f>
        <v>否</v>
      </c>
      <c r="L4379" s="8">
        <f t="shared" si="478"/>
        <v>0</v>
      </c>
      <c r="M4379" s="8">
        <f t="shared" si="479"/>
        <v>0</v>
      </c>
      <c r="N4379" s="8">
        <f t="shared" si="480"/>
        <v>0</v>
      </c>
      <c r="O4379" s="8">
        <f t="shared" si="481"/>
        <v>0</v>
      </c>
      <c r="P4379" s="8">
        <f>IF(K4379&lt;&gt;"是",0,IF(税费设置!$B$6="是",E4379/(1+税费设置!$B$10),E4379))</f>
        <v>0</v>
      </c>
      <c r="Q4379" s="8">
        <f>IF(K4379&lt;&gt;"是",0,P4379*税费设置!$B$8)</f>
        <v>0</v>
      </c>
      <c r="R4379" s="8">
        <f>IF(K4379&lt;&gt;"是",0,P4379*税费设置!$B$9)</f>
        <v>0</v>
      </c>
      <c r="S4379" s="8">
        <f t="shared" si="482"/>
        <v>0</v>
      </c>
    </row>
    <row r="4380" spans="1:19" ht="13.9">
      <c r="A4380" s="6" t="str">
        <f>IF(总支出!A4380="","",总支出!A4380)</f>
        <v/>
      </c>
      <c r="B4380" s="7" t="str">
        <f>IF(总支出!B4380="","",总支出!B4380)</f>
        <v/>
      </c>
      <c r="C4380" s="6" t="str">
        <f t="shared" si="476"/>
        <v/>
      </c>
      <c r="D4380" s="6" t="str">
        <f>IF(总支出!C4380="","",总支出!C4380)</f>
        <v/>
      </c>
      <c r="E4380" s="8" t="str">
        <f>IF(总支出!D4380="","",总支出!D4380)</f>
        <v/>
      </c>
      <c r="F4380" s="6" t="str">
        <f>IF(总支出!E4380="","",总支出!E4380)</f>
        <v/>
      </c>
      <c r="G4380" s="6" t="str">
        <f>IF(总支出!H4380="","",总支出!H4380)</f>
        <v/>
      </c>
      <c r="H4380" s="6" t="str">
        <f>IF(总支出!I4380="","自动",总支出!I4380)</f>
        <v>自动</v>
      </c>
      <c r="I4380" s="6" t="str">
        <f>IF(F4380="","",IFERROR(VLOOKUP(F4380,税费设置!$A$15:$B$27,2,FALSE),"含税不明"))</f>
        <v/>
      </c>
      <c r="J4380" s="6" t="str">
        <f t="shared" si="477"/>
        <v/>
      </c>
      <c r="K4380" s="6" t="str">
        <f>IF(AND(税费设置!$B$5="是",G4380="个人支出",J4380="应税"),"是","否")</f>
        <v>否</v>
      </c>
      <c r="L4380" s="8">
        <f t="shared" si="478"/>
        <v>0</v>
      </c>
      <c r="M4380" s="8">
        <f t="shared" si="479"/>
        <v>0</v>
      </c>
      <c r="N4380" s="8">
        <f t="shared" si="480"/>
        <v>0</v>
      </c>
      <c r="O4380" s="8">
        <f t="shared" si="481"/>
        <v>0</v>
      </c>
      <c r="P4380" s="8">
        <f>IF(K4380&lt;&gt;"是",0,IF(税费设置!$B$6="是",E4380/(1+税费设置!$B$10),E4380))</f>
        <v>0</v>
      </c>
      <c r="Q4380" s="8">
        <f>IF(K4380&lt;&gt;"是",0,P4380*税费设置!$B$8)</f>
        <v>0</v>
      </c>
      <c r="R4380" s="8">
        <f>IF(K4380&lt;&gt;"是",0,P4380*税费设置!$B$9)</f>
        <v>0</v>
      </c>
      <c r="S4380" s="8">
        <f t="shared" si="482"/>
        <v>0</v>
      </c>
    </row>
    <row r="4381" spans="1:19" ht="13.9">
      <c r="A4381" s="6" t="str">
        <f>IF(总支出!A4381="","",总支出!A4381)</f>
        <v/>
      </c>
      <c r="B4381" s="7" t="str">
        <f>IF(总支出!B4381="","",总支出!B4381)</f>
        <v/>
      </c>
      <c r="C4381" s="6" t="str">
        <f t="shared" si="476"/>
        <v/>
      </c>
      <c r="D4381" s="6" t="str">
        <f>IF(总支出!C4381="","",总支出!C4381)</f>
        <v/>
      </c>
      <c r="E4381" s="8" t="str">
        <f>IF(总支出!D4381="","",总支出!D4381)</f>
        <v/>
      </c>
      <c r="F4381" s="6" t="str">
        <f>IF(总支出!E4381="","",总支出!E4381)</f>
        <v/>
      </c>
      <c r="G4381" s="6" t="str">
        <f>IF(总支出!H4381="","",总支出!H4381)</f>
        <v/>
      </c>
      <c r="H4381" s="6" t="str">
        <f>IF(总支出!I4381="","自动",总支出!I4381)</f>
        <v>自动</v>
      </c>
      <c r="I4381" s="6" t="str">
        <f>IF(F4381="","",IFERROR(VLOOKUP(F4381,税费设置!$A$15:$B$27,2,FALSE),"含税不明"))</f>
        <v/>
      </c>
      <c r="J4381" s="6" t="str">
        <f t="shared" si="477"/>
        <v/>
      </c>
      <c r="K4381" s="6" t="str">
        <f>IF(AND(税费设置!$B$5="是",G4381="个人支出",J4381="应税"),"是","否")</f>
        <v>否</v>
      </c>
      <c r="L4381" s="8">
        <f t="shared" si="478"/>
        <v>0</v>
      </c>
      <c r="M4381" s="8">
        <f t="shared" si="479"/>
        <v>0</v>
      </c>
      <c r="N4381" s="8">
        <f t="shared" si="480"/>
        <v>0</v>
      </c>
      <c r="O4381" s="8">
        <f t="shared" si="481"/>
        <v>0</v>
      </c>
      <c r="P4381" s="8">
        <f>IF(K4381&lt;&gt;"是",0,IF(税费设置!$B$6="是",E4381/(1+税费设置!$B$10),E4381))</f>
        <v>0</v>
      </c>
      <c r="Q4381" s="8">
        <f>IF(K4381&lt;&gt;"是",0,P4381*税费设置!$B$8)</f>
        <v>0</v>
      </c>
      <c r="R4381" s="8">
        <f>IF(K4381&lt;&gt;"是",0,P4381*税费设置!$B$9)</f>
        <v>0</v>
      </c>
      <c r="S4381" s="8">
        <f t="shared" si="482"/>
        <v>0</v>
      </c>
    </row>
    <row r="4382" spans="1:19" ht="13.9">
      <c r="A4382" s="6" t="str">
        <f>IF(总支出!A4382="","",总支出!A4382)</f>
        <v/>
      </c>
      <c r="B4382" s="7" t="str">
        <f>IF(总支出!B4382="","",总支出!B4382)</f>
        <v/>
      </c>
      <c r="C4382" s="6" t="str">
        <f t="shared" si="476"/>
        <v/>
      </c>
      <c r="D4382" s="6" t="str">
        <f>IF(总支出!C4382="","",总支出!C4382)</f>
        <v/>
      </c>
      <c r="E4382" s="8" t="str">
        <f>IF(总支出!D4382="","",总支出!D4382)</f>
        <v/>
      </c>
      <c r="F4382" s="6" t="str">
        <f>IF(总支出!E4382="","",总支出!E4382)</f>
        <v/>
      </c>
      <c r="G4382" s="6" t="str">
        <f>IF(总支出!H4382="","",总支出!H4382)</f>
        <v/>
      </c>
      <c r="H4382" s="6" t="str">
        <f>IF(总支出!I4382="","自动",总支出!I4382)</f>
        <v>自动</v>
      </c>
      <c r="I4382" s="6" t="str">
        <f>IF(F4382="","",IFERROR(VLOOKUP(F4382,税费设置!$A$15:$B$27,2,FALSE),"含税不明"))</f>
        <v/>
      </c>
      <c r="J4382" s="6" t="str">
        <f t="shared" si="477"/>
        <v/>
      </c>
      <c r="K4382" s="6" t="str">
        <f>IF(AND(税费设置!$B$5="是",G4382="个人支出",J4382="应税"),"是","否")</f>
        <v>否</v>
      </c>
      <c r="L4382" s="8">
        <f t="shared" si="478"/>
        <v>0</v>
      </c>
      <c r="M4382" s="8">
        <f t="shared" si="479"/>
        <v>0</v>
      </c>
      <c r="N4382" s="8">
        <f t="shared" si="480"/>
        <v>0</v>
      </c>
      <c r="O4382" s="8">
        <f t="shared" si="481"/>
        <v>0</v>
      </c>
      <c r="P4382" s="8">
        <f>IF(K4382&lt;&gt;"是",0,IF(税费设置!$B$6="是",E4382/(1+税费设置!$B$10),E4382))</f>
        <v>0</v>
      </c>
      <c r="Q4382" s="8">
        <f>IF(K4382&lt;&gt;"是",0,P4382*税费设置!$B$8)</f>
        <v>0</v>
      </c>
      <c r="R4382" s="8">
        <f>IF(K4382&lt;&gt;"是",0,P4382*税费设置!$B$9)</f>
        <v>0</v>
      </c>
      <c r="S4382" s="8">
        <f t="shared" si="482"/>
        <v>0</v>
      </c>
    </row>
    <row r="4383" spans="1:19" ht="13.9">
      <c r="A4383" s="6" t="str">
        <f>IF(总支出!A4383="","",总支出!A4383)</f>
        <v/>
      </c>
      <c r="B4383" s="7" t="str">
        <f>IF(总支出!B4383="","",总支出!B4383)</f>
        <v/>
      </c>
      <c r="C4383" s="6" t="str">
        <f t="shared" si="476"/>
        <v/>
      </c>
      <c r="D4383" s="6" t="str">
        <f>IF(总支出!C4383="","",总支出!C4383)</f>
        <v/>
      </c>
      <c r="E4383" s="8" t="str">
        <f>IF(总支出!D4383="","",总支出!D4383)</f>
        <v/>
      </c>
      <c r="F4383" s="6" t="str">
        <f>IF(总支出!E4383="","",总支出!E4383)</f>
        <v/>
      </c>
      <c r="G4383" s="6" t="str">
        <f>IF(总支出!H4383="","",总支出!H4383)</f>
        <v/>
      </c>
      <c r="H4383" s="6" t="str">
        <f>IF(总支出!I4383="","自动",总支出!I4383)</f>
        <v>自动</v>
      </c>
      <c r="I4383" s="6" t="str">
        <f>IF(F4383="","",IFERROR(VLOOKUP(F4383,税费设置!$A$15:$B$27,2,FALSE),"含税不明"))</f>
        <v/>
      </c>
      <c r="J4383" s="6" t="str">
        <f t="shared" si="477"/>
        <v/>
      </c>
      <c r="K4383" s="6" t="str">
        <f>IF(AND(税费设置!$B$5="是",G4383="个人支出",J4383="应税"),"是","否")</f>
        <v>否</v>
      </c>
      <c r="L4383" s="8">
        <f t="shared" si="478"/>
        <v>0</v>
      </c>
      <c r="M4383" s="8">
        <f t="shared" si="479"/>
        <v>0</v>
      </c>
      <c r="N4383" s="8">
        <f t="shared" si="480"/>
        <v>0</v>
      </c>
      <c r="O4383" s="8">
        <f t="shared" si="481"/>
        <v>0</v>
      </c>
      <c r="P4383" s="8">
        <f>IF(K4383&lt;&gt;"是",0,IF(税费设置!$B$6="是",E4383/(1+税费设置!$B$10),E4383))</f>
        <v>0</v>
      </c>
      <c r="Q4383" s="8">
        <f>IF(K4383&lt;&gt;"是",0,P4383*税费设置!$B$8)</f>
        <v>0</v>
      </c>
      <c r="R4383" s="8">
        <f>IF(K4383&lt;&gt;"是",0,P4383*税费设置!$B$9)</f>
        <v>0</v>
      </c>
      <c r="S4383" s="8">
        <f t="shared" si="482"/>
        <v>0</v>
      </c>
    </row>
    <row r="4384" spans="1:19" ht="13.9">
      <c r="A4384" s="6" t="str">
        <f>IF(总支出!A4384="","",总支出!A4384)</f>
        <v/>
      </c>
      <c r="B4384" s="7" t="str">
        <f>IF(总支出!B4384="","",总支出!B4384)</f>
        <v/>
      </c>
      <c r="C4384" s="6" t="str">
        <f t="shared" si="476"/>
        <v/>
      </c>
      <c r="D4384" s="6" t="str">
        <f>IF(总支出!C4384="","",总支出!C4384)</f>
        <v/>
      </c>
      <c r="E4384" s="8" t="str">
        <f>IF(总支出!D4384="","",总支出!D4384)</f>
        <v/>
      </c>
      <c r="F4384" s="6" t="str">
        <f>IF(总支出!E4384="","",总支出!E4384)</f>
        <v/>
      </c>
      <c r="G4384" s="6" t="str">
        <f>IF(总支出!H4384="","",总支出!H4384)</f>
        <v/>
      </c>
      <c r="H4384" s="6" t="str">
        <f>IF(总支出!I4384="","自动",总支出!I4384)</f>
        <v>自动</v>
      </c>
      <c r="I4384" s="6" t="str">
        <f>IF(F4384="","",IFERROR(VLOOKUP(F4384,税费设置!$A$15:$B$27,2,FALSE),"含税不明"))</f>
        <v/>
      </c>
      <c r="J4384" s="6" t="str">
        <f t="shared" si="477"/>
        <v/>
      </c>
      <c r="K4384" s="6" t="str">
        <f>IF(AND(税费设置!$B$5="是",G4384="个人支出",J4384="应税"),"是","否")</f>
        <v>否</v>
      </c>
      <c r="L4384" s="8">
        <f t="shared" si="478"/>
        <v>0</v>
      </c>
      <c r="M4384" s="8">
        <f t="shared" si="479"/>
        <v>0</v>
      </c>
      <c r="N4384" s="8">
        <f t="shared" si="480"/>
        <v>0</v>
      </c>
      <c r="O4384" s="8">
        <f t="shared" si="481"/>
        <v>0</v>
      </c>
      <c r="P4384" s="8">
        <f>IF(K4384&lt;&gt;"是",0,IF(税费设置!$B$6="是",E4384/(1+税费设置!$B$10),E4384))</f>
        <v>0</v>
      </c>
      <c r="Q4384" s="8">
        <f>IF(K4384&lt;&gt;"是",0,P4384*税费设置!$B$8)</f>
        <v>0</v>
      </c>
      <c r="R4384" s="8">
        <f>IF(K4384&lt;&gt;"是",0,P4384*税费设置!$B$9)</f>
        <v>0</v>
      </c>
      <c r="S4384" s="8">
        <f t="shared" si="482"/>
        <v>0</v>
      </c>
    </row>
    <row r="4385" spans="1:19" ht="13.9">
      <c r="A4385" s="6" t="str">
        <f>IF(总支出!A4385="","",总支出!A4385)</f>
        <v/>
      </c>
      <c r="B4385" s="7" t="str">
        <f>IF(总支出!B4385="","",总支出!B4385)</f>
        <v/>
      </c>
      <c r="C4385" s="6" t="str">
        <f t="shared" si="476"/>
        <v/>
      </c>
      <c r="D4385" s="6" t="str">
        <f>IF(总支出!C4385="","",总支出!C4385)</f>
        <v/>
      </c>
      <c r="E4385" s="8" t="str">
        <f>IF(总支出!D4385="","",总支出!D4385)</f>
        <v/>
      </c>
      <c r="F4385" s="6" t="str">
        <f>IF(总支出!E4385="","",总支出!E4385)</f>
        <v/>
      </c>
      <c r="G4385" s="6" t="str">
        <f>IF(总支出!H4385="","",总支出!H4385)</f>
        <v/>
      </c>
      <c r="H4385" s="6" t="str">
        <f>IF(总支出!I4385="","自动",总支出!I4385)</f>
        <v>自动</v>
      </c>
      <c r="I4385" s="6" t="str">
        <f>IF(F4385="","",IFERROR(VLOOKUP(F4385,税费设置!$A$15:$B$27,2,FALSE),"含税不明"))</f>
        <v/>
      </c>
      <c r="J4385" s="6" t="str">
        <f t="shared" si="477"/>
        <v/>
      </c>
      <c r="K4385" s="6" t="str">
        <f>IF(AND(税费设置!$B$5="是",G4385="个人支出",J4385="应税"),"是","否")</f>
        <v>否</v>
      </c>
      <c r="L4385" s="8">
        <f t="shared" si="478"/>
        <v>0</v>
      </c>
      <c r="M4385" s="8">
        <f t="shared" si="479"/>
        <v>0</v>
      </c>
      <c r="N4385" s="8">
        <f t="shared" si="480"/>
        <v>0</v>
      </c>
      <c r="O4385" s="8">
        <f t="shared" si="481"/>
        <v>0</v>
      </c>
      <c r="P4385" s="8">
        <f>IF(K4385&lt;&gt;"是",0,IF(税费设置!$B$6="是",E4385/(1+税费设置!$B$10),E4385))</f>
        <v>0</v>
      </c>
      <c r="Q4385" s="8">
        <f>IF(K4385&lt;&gt;"是",0,P4385*税费设置!$B$8)</f>
        <v>0</v>
      </c>
      <c r="R4385" s="8">
        <f>IF(K4385&lt;&gt;"是",0,P4385*税费设置!$B$9)</f>
        <v>0</v>
      </c>
      <c r="S4385" s="8">
        <f t="shared" si="482"/>
        <v>0</v>
      </c>
    </row>
    <row r="4386" spans="1:19" ht="13.9">
      <c r="A4386" s="6" t="str">
        <f>IF(总支出!A4386="","",总支出!A4386)</f>
        <v/>
      </c>
      <c r="B4386" s="7" t="str">
        <f>IF(总支出!B4386="","",总支出!B4386)</f>
        <v/>
      </c>
      <c r="C4386" s="6" t="str">
        <f t="shared" si="476"/>
        <v/>
      </c>
      <c r="D4386" s="6" t="str">
        <f>IF(总支出!C4386="","",总支出!C4386)</f>
        <v/>
      </c>
      <c r="E4386" s="8" t="str">
        <f>IF(总支出!D4386="","",总支出!D4386)</f>
        <v/>
      </c>
      <c r="F4386" s="6" t="str">
        <f>IF(总支出!E4386="","",总支出!E4386)</f>
        <v/>
      </c>
      <c r="G4386" s="6" t="str">
        <f>IF(总支出!H4386="","",总支出!H4386)</f>
        <v/>
      </c>
      <c r="H4386" s="6" t="str">
        <f>IF(总支出!I4386="","自动",总支出!I4386)</f>
        <v>自动</v>
      </c>
      <c r="I4386" s="6" t="str">
        <f>IF(F4386="","",IFERROR(VLOOKUP(F4386,税费设置!$A$15:$B$27,2,FALSE),"含税不明"))</f>
        <v/>
      </c>
      <c r="J4386" s="6" t="str">
        <f t="shared" si="477"/>
        <v/>
      </c>
      <c r="K4386" s="6" t="str">
        <f>IF(AND(税费设置!$B$5="是",G4386="个人支出",J4386="应税"),"是","否")</f>
        <v>否</v>
      </c>
      <c r="L4386" s="8">
        <f t="shared" si="478"/>
        <v>0</v>
      </c>
      <c r="M4386" s="8">
        <f t="shared" si="479"/>
        <v>0</v>
      </c>
      <c r="N4386" s="8">
        <f t="shared" si="480"/>
        <v>0</v>
      </c>
      <c r="O4386" s="8">
        <f t="shared" si="481"/>
        <v>0</v>
      </c>
      <c r="P4386" s="8">
        <f>IF(K4386&lt;&gt;"是",0,IF(税费设置!$B$6="是",E4386/(1+税费设置!$B$10),E4386))</f>
        <v>0</v>
      </c>
      <c r="Q4386" s="8">
        <f>IF(K4386&lt;&gt;"是",0,P4386*税费设置!$B$8)</f>
        <v>0</v>
      </c>
      <c r="R4386" s="8">
        <f>IF(K4386&lt;&gt;"是",0,P4386*税费设置!$B$9)</f>
        <v>0</v>
      </c>
      <c r="S4386" s="8">
        <f t="shared" si="482"/>
        <v>0</v>
      </c>
    </row>
    <row r="4387" spans="1:19" ht="13.9">
      <c r="A4387" s="6" t="str">
        <f>IF(总支出!A4387="","",总支出!A4387)</f>
        <v/>
      </c>
      <c r="B4387" s="7" t="str">
        <f>IF(总支出!B4387="","",总支出!B4387)</f>
        <v/>
      </c>
      <c r="C4387" s="6" t="str">
        <f t="shared" si="476"/>
        <v/>
      </c>
      <c r="D4387" s="6" t="str">
        <f>IF(总支出!C4387="","",总支出!C4387)</f>
        <v/>
      </c>
      <c r="E4387" s="8" t="str">
        <f>IF(总支出!D4387="","",总支出!D4387)</f>
        <v/>
      </c>
      <c r="F4387" s="6" t="str">
        <f>IF(总支出!E4387="","",总支出!E4387)</f>
        <v/>
      </c>
      <c r="G4387" s="6" t="str">
        <f>IF(总支出!H4387="","",总支出!H4387)</f>
        <v/>
      </c>
      <c r="H4387" s="6" t="str">
        <f>IF(总支出!I4387="","自动",总支出!I4387)</f>
        <v>自动</v>
      </c>
      <c r="I4387" s="6" t="str">
        <f>IF(F4387="","",IFERROR(VLOOKUP(F4387,税费设置!$A$15:$B$27,2,FALSE),"含税不明"))</f>
        <v/>
      </c>
      <c r="J4387" s="6" t="str">
        <f t="shared" si="477"/>
        <v/>
      </c>
      <c r="K4387" s="6" t="str">
        <f>IF(AND(税费设置!$B$5="是",G4387="个人支出",J4387="应税"),"是","否")</f>
        <v>否</v>
      </c>
      <c r="L4387" s="8">
        <f t="shared" si="478"/>
        <v>0</v>
      </c>
      <c r="M4387" s="8">
        <f t="shared" si="479"/>
        <v>0</v>
      </c>
      <c r="N4387" s="8">
        <f t="shared" si="480"/>
        <v>0</v>
      </c>
      <c r="O4387" s="8">
        <f t="shared" si="481"/>
        <v>0</v>
      </c>
      <c r="P4387" s="8">
        <f>IF(K4387&lt;&gt;"是",0,IF(税费设置!$B$6="是",E4387/(1+税费设置!$B$10),E4387))</f>
        <v>0</v>
      </c>
      <c r="Q4387" s="8">
        <f>IF(K4387&lt;&gt;"是",0,P4387*税费设置!$B$8)</f>
        <v>0</v>
      </c>
      <c r="R4387" s="8">
        <f>IF(K4387&lt;&gt;"是",0,P4387*税费设置!$B$9)</f>
        <v>0</v>
      </c>
      <c r="S4387" s="8">
        <f t="shared" si="482"/>
        <v>0</v>
      </c>
    </row>
    <row r="4388" spans="1:19" ht="13.9">
      <c r="A4388" s="6" t="str">
        <f>IF(总支出!A4388="","",总支出!A4388)</f>
        <v/>
      </c>
      <c r="B4388" s="7" t="str">
        <f>IF(总支出!B4388="","",总支出!B4388)</f>
        <v/>
      </c>
      <c r="C4388" s="6" t="str">
        <f t="shared" si="476"/>
        <v/>
      </c>
      <c r="D4388" s="6" t="str">
        <f>IF(总支出!C4388="","",总支出!C4388)</f>
        <v/>
      </c>
      <c r="E4388" s="8" t="str">
        <f>IF(总支出!D4388="","",总支出!D4388)</f>
        <v/>
      </c>
      <c r="F4388" s="6" t="str">
        <f>IF(总支出!E4388="","",总支出!E4388)</f>
        <v/>
      </c>
      <c r="G4388" s="6" t="str">
        <f>IF(总支出!H4388="","",总支出!H4388)</f>
        <v/>
      </c>
      <c r="H4388" s="6" t="str">
        <f>IF(总支出!I4388="","自动",总支出!I4388)</f>
        <v>自动</v>
      </c>
      <c r="I4388" s="6" t="str">
        <f>IF(F4388="","",IFERROR(VLOOKUP(F4388,税费设置!$A$15:$B$27,2,FALSE),"含税不明"))</f>
        <v/>
      </c>
      <c r="J4388" s="6" t="str">
        <f t="shared" si="477"/>
        <v/>
      </c>
      <c r="K4388" s="6" t="str">
        <f>IF(AND(税费设置!$B$5="是",G4388="个人支出",J4388="应税"),"是","否")</f>
        <v>否</v>
      </c>
      <c r="L4388" s="8">
        <f t="shared" si="478"/>
        <v>0</v>
      </c>
      <c r="M4388" s="8">
        <f t="shared" si="479"/>
        <v>0</v>
      </c>
      <c r="N4388" s="8">
        <f t="shared" si="480"/>
        <v>0</v>
      </c>
      <c r="O4388" s="8">
        <f t="shared" si="481"/>
        <v>0</v>
      </c>
      <c r="P4388" s="8">
        <f>IF(K4388&lt;&gt;"是",0,IF(税费设置!$B$6="是",E4388/(1+税费设置!$B$10),E4388))</f>
        <v>0</v>
      </c>
      <c r="Q4388" s="8">
        <f>IF(K4388&lt;&gt;"是",0,P4388*税费设置!$B$8)</f>
        <v>0</v>
      </c>
      <c r="R4388" s="8">
        <f>IF(K4388&lt;&gt;"是",0,P4388*税费设置!$B$9)</f>
        <v>0</v>
      </c>
      <c r="S4388" s="8">
        <f t="shared" si="482"/>
        <v>0</v>
      </c>
    </row>
    <row r="4389" spans="1:19" ht="13.9">
      <c r="A4389" s="6" t="str">
        <f>IF(总支出!A4389="","",总支出!A4389)</f>
        <v/>
      </c>
      <c r="B4389" s="7" t="str">
        <f>IF(总支出!B4389="","",总支出!B4389)</f>
        <v/>
      </c>
      <c r="C4389" s="6" t="str">
        <f t="shared" si="476"/>
        <v/>
      </c>
      <c r="D4389" s="6" t="str">
        <f>IF(总支出!C4389="","",总支出!C4389)</f>
        <v/>
      </c>
      <c r="E4389" s="8" t="str">
        <f>IF(总支出!D4389="","",总支出!D4389)</f>
        <v/>
      </c>
      <c r="F4389" s="6" t="str">
        <f>IF(总支出!E4389="","",总支出!E4389)</f>
        <v/>
      </c>
      <c r="G4389" s="6" t="str">
        <f>IF(总支出!H4389="","",总支出!H4389)</f>
        <v/>
      </c>
      <c r="H4389" s="6" t="str">
        <f>IF(总支出!I4389="","自动",总支出!I4389)</f>
        <v>自动</v>
      </c>
      <c r="I4389" s="6" t="str">
        <f>IF(F4389="","",IFERROR(VLOOKUP(F4389,税费设置!$A$15:$B$27,2,FALSE),"含税不明"))</f>
        <v/>
      </c>
      <c r="J4389" s="6" t="str">
        <f t="shared" si="477"/>
        <v/>
      </c>
      <c r="K4389" s="6" t="str">
        <f>IF(AND(税费设置!$B$5="是",G4389="个人支出",J4389="应税"),"是","否")</f>
        <v>否</v>
      </c>
      <c r="L4389" s="8">
        <f t="shared" si="478"/>
        <v>0</v>
      </c>
      <c r="M4389" s="8">
        <f t="shared" si="479"/>
        <v>0</v>
      </c>
      <c r="N4389" s="8">
        <f t="shared" si="480"/>
        <v>0</v>
      </c>
      <c r="O4389" s="8">
        <f t="shared" si="481"/>
        <v>0</v>
      </c>
      <c r="P4389" s="8">
        <f>IF(K4389&lt;&gt;"是",0,IF(税费设置!$B$6="是",E4389/(1+税费设置!$B$10),E4389))</f>
        <v>0</v>
      </c>
      <c r="Q4389" s="8">
        <f>IF(K4389&lt;&gt;"是",0,P4389*税费设置!$B$8)</f>
        <v>0</v>
      </c>
      <c r="R4389" s="8">
        <f>IF(K4389&lt;&gt;"是",0,P4389*税费设置!$B$9)</f>
        <v>0</v>
      </c>
      <c r="S4389" s="8">
        <f t="shared" si="482"/>
        <v>0</v>
      </c>
    </row>
    <row r="4390" spans="1:19" ht="13.9">
      <c r="A4390" s="6" t="str">
        <f>IF(总支出!A4390="","",总支出!A4390)</f>
        <v/>
      </c>
      <c r="B4390" s="7" t="str">
        <f>IF(总支出!B4390="","",总支出!B4390)</f>
        <v/>
      </c>
      <c r="C4390" s="6" t="str">
        <f t="shared" si="476"/>
        <v/>
      </c>
      <c r="D4390" s="6" t="str">
        <f>IF(总支出!C4390="","",总支出!C4390)</f>
        <v/>
      </c>
      <c r="E4390" s="8" t="str">
        <f>IF(总支出!D4390="","",总支出!D4390)</f>
        <v/>
      </c>
      <c r="F4390" s="6" t="str">
        <f>IF(总支出!E4390="","",总支出!E4390)</f>
        <v/>
      </c>
      <c r="G4390" s="6" t="str">
        <f>IF(总支出!H4390="","",总支出!H4390)</f>
        <v/>
      </c>
      <c r="H4390" s="6" t="str">
        <f>IF(总支出!I4390="","自动",总支出!I4390)</f>
        <v>自动</v>
      </c>
      <c r="I4390" s="6" t="str">
        <f>IF(F4390="","",IFERROR(VLOOKUP(F4390,税费设置!$A$15:$B$27,2,FALSE),"含税不明"))</f>
        <v/>
      </c>
      <c r="J4390" s="6" t="str">
        <f t="shared" si="477"/>
        <v/>
      </c>
      <c r="K4390" s="6" t="str">
        <f>IF(AND(税费设置!$B$5="是",G4390="个人支出",J4390="应税"),"是","否")</f>
        <v>否</v>
      </c>
      <c r="L4390" s="8">
        <f t="shared" si="478"/>
        <v>0</v>
      </c>
      <c r="M4390" s="8">
        <f t="shared" si="479"/>
        <v>0</v>
      </c>
      <c r="N4390" s="8">
        <f t="shared" si="480"/>
        <v>0</v>
      </c>
      <c r="O4390" s="8">
        <f t="shared" si="481"/>
        <v>0</v>
      </c>
      <c r="P4390" s="8">
        <f>IF(K4390&lt;&gt;"是",0,IF(税费设置!$B$6="是",E4390/(1+税费设置!$B$10),E4390))</f>
        <v>0</v>
      </c>
      <c r="Q4390" s="8">
        <f>IF(K4390&lt;&gt;"是",0,P4390*税费设置!$B$8)</f>
        <v>0</v>
      </c>
      <c r="R4390" s="8">
        <f>IF(K4390&lt;&gt;"是",0,P4390*税费设置!$B$9)</f>
        <v>0</v>
      </c>
      <c r="S4390" s="8">
        <f t="shared" si="482"/>
        <v>0</v>
      </c>
    </row>
    <row r="4391" spans="1:19" ht="13.9">
      <c r="A4391" s="6" t="str">
        <f>IF(总支出!A4391="","",总支出!A4391)</f>
        <v/>
      </c>
      <c r="B4391" s="7" t="str">
        <f>IF(总支出!B4391="","",总支出!B4391)</f>
        <v/>
      </c>
      <c r="C4391" s="6" t="str">
        <f t="shared" si="476"/>
        <v/>
      </c>
      <c r="D4391" s="6" t="str">
        <f>IF(总支出!C4391="","",总支出!C4391)</f>
        <v/>
      </c>
      <c r="E4391" s="8" t="str">
        <f>IF(总支出!D4391="","",总支出!D4391)</f>
        <v/>
      </c>
      <c r="F4391" s="6" t="str">
        <f>IF(总支出!E4391="","",总支出!E4391)</f>
        <v/>
      </c>
      <c r="G4391" s="6" t="str">
        <f>IF(总支出!H4391="","",总支出!H4391)</f>
        <v/>
      </c>
      <c r="H4391" s="6" t="str">
        <f>IF(总支出!I4391="","自动",总支出!I4391)</f>
        <v>自动</v>
      </c>
      <c r="I4391" s="6" t="str">
        <f>IF(F4391="","",IFERROR(VLOOKUP(F4391,税费设置!$A$15:$B$27,2,FALSE),"含税不明"))</f>
        <v/>
      </c>
      <c r="J4391" s="6" t="str">
        <f t="shared" si="477"/>
        <v/>
      </c>
      <c r="K4391" s="6" t="str">
        <f>IF(AND(税费设置!$B$5="是",G4391="个人支出",J4391="应税"),"是","否")</f>
        <v>否</v>
      </c>
      <c r="L4391" s="8">
        <f t="shared" si="478"/>
        <v>0</v>
      </c>
      <c r="M4391" s="8">
        <f t="shared" si="479"/>
        <v>0</v>
      </c>
      <c r="N4391" s="8">
        <f t="shared" si="480"/>
        <v>0</v>
      </c>
      <c r="O4391" s="8">
        <f t="shared" si="481"/>
        <v>0</v>
      </c>
      <c r="P4391" s="8">
        <f>IF(K4391&lt;&gt;"是",0,IF(税费设置!$B$6="是",E4391/(1+税费设置!$B$10),E4391))</f>
        <v>0</v>
      </c>
      <c r="Q4391" s="8">
        <f>IF(K4391&lt;&gt;"是",0,P4391*税费设置!$B$8)</f>
        <v>0</v>
      </c>
      <c r="R4391" s="8">
        <f>IF(K4391&lt;&gt;"是",0,P4391*税费设置!$B$9)</f>
        <v>0</v>
      </c>
      <c r="S4391" s="8">
        <f t="shared" si="482"/>
        <v>0</v>
      </c>
    </row>
    <row r="4392" spans="1:19" ht="13.9">
      <c r="A4392" s="6" t="str">
        <f>IF(总支出!A4392="","",总支出!A4392)</f>
        <v/>
      </c>
      <c r="B4392" s="7" t="str">
        <f>IF(总支出!B4392="","",总支出!B4392)</f>
        <v/>
      </c>
      <c r="C4392" s="6" t="str">
        <f t="shared" si="476"/>
        <v/>
      </c>
      <c r="D4392" s="6" t="str">
        <f>IF(总支出!C4392="","",总支出!C4392)</f>
        <v/>
      </c>
      <c r="E4392" s="8" t="str">
        <f>IF(总支出!D4392="","",总支出!D4392)</f>
        <v/>
      </c>
      <c r="F4392" s="6" t="str">
        <f>IF(总支出!E4392="","",总支出!E4392)</f>
        <v/>
      </c>
      <c r="G4392" s="6" t="str">
        <f>IF(总支出!H4392="","",总支出!H4392)</f>
        <v/>
      </c>
      <c r="H4392" s="6" t="str">
        <f>IF(总支出!I4392="","自动",总支出!I4392)</f>
        <v>自动</v>
      </c>
      <c r="I4392" s="6" t="str">
        <f>IF(F4392="","",IFERROR(VLOOKUP(F4392,税费设置!$A$15:$B$27,2,FALSE),"含税不明"))</f>
        <v/>
      </c>
      <c r="J4392" s="6" t="str">
        <f t="shared" si="477"/>
        <v/>
      </c>
      <c r="K4392" s="6" t="str">
        <f>IF(AND(税费设置!$B$5="是",G4392="个人支出",J4392="应税"),"是","否")</f>
        <v>否</v>
      </c>
      <c r="L4392" s="8">
        <f t="shared" si="478"/>
        <v>0</v>
      </c>
      <c r="M4392" s="8">
        <f t="shared" si="479"/>
        <v>0</v>
      </c>
      <c r="N4392" s="8">
        <f t="shared" si="480"/>
        <v>0</v>
      </c>
      <c r="O4392" s="8">
        <f t="shared" si="481"/>
        <v>0</v>
      </c>
      <c r="P4392" s="8">
        <f>IF(K4392&lt;&gt;"是",0,IF(税费设置!$B$6="是",E4392/(1+税费设置!$B$10),E4392))</f>
        <v>0</v>
      </c>
      <c r="Q4392" s="8">
        <f>IF(K4392&lt;&gt;"是",0,P4392*税费设置!$B$8)</f>
        <v>0</v>
      </c>
      <c r="R4392" s="8">
        <f>IF(K4392&lt;&gt;"是",0,P4392*税费设置!$B$9)</f>
        <v>0</v>
      </c>
      <c r="S4392" s="8">
        <f t="shared" si="482"/>
        <v>0</v>
      </c>
    </row>
    <row r="4393" spans="1:19" ht="13.9">
      <c r="A4393" s="6" t="str">
        <f>IF(总支出!A4393="","",总支出!A4393)</f>
        <v/>
      </c>
      <c r="B4393" s="7" t="str">
        <f>IF(总支出!B4393="","",总支出!B4393)</f>
        <v/>
      </c>
      <c r="C4393" s="6" t="str">
        <f t="shared" si="476"/>
        <v/>
      </c>
      <c r="D4393" s="6" t="str">
        <f>IF(总支出!C4393="","",总支出!C4393)</f>
        <v/>
      </c>
      <c r="E4393" s="8" t="str">
        <f>IF(总支出!D4393="","",总支出!D4393)</f>
        <v/>
      </c>
      <c r="F4393" s="6" t="str">
        <f>IF(总支出!E4393="","",总支出!E4393)</f>
        <v/>
      </c>
      <c r="G4393" s="6" t="str">
        <f>IF(总支出!H4393="","",总支出!H4393)</f>
        <v/>
      </c>
      <c r="H4393" s="6" t="str">
        <f>IF(总支出!I4393="","自动",总支出!I4393)</f>
        <v>自动</v>
      </c>
      <c r="I4393" s="6" t="str">
        <f>IF(F4393="","",IFERROR(VLOOKUP(F4393,税费设置!$A$15:$B$27,2,FALSE),"含税不明"))</f>
        <v/>
      </c>
      <c r="J4393" s="6" t="str">
        <f t="shared" si="477"/>
        <v/>
      </c>
      <c r="K4393" s="6" t="str">
        <f>IF(AND(税费设置!$B$5="是",G4393="个人支出",J4393="应税"),"是","否")</f>
        <v>否</v>
      </c>
      <c r="L4393" s="8">
        <f t="shared" si="478"/>
        <v>0</v>
      </c>
      <c r="M4393" s="8">
        <f t="shared" si="479"/>
        <v>0</v>
      </c>
      <c r="N4393" s="8">
        <f t="shared" si="480"/>
        <v>0</v>
      </c>
      <c r="O4393" s="8">
        <f t="shared" si="481"/>
        <v>0</v>
      </c>
      <c r="P4393" s="8">
        <f>IF(K4393&lt;&gt;"是",0,IF(税费设置!$B$6="是",E4393/(1+税费设置!$B$10),E4393))</f>
        <v>0</v>
      </c>
      <c r="Q4393" s="8">
        <f>IF(K4393&lt;&gt;"是",0,P4393*税费设置!$B$8)</f>
        <v>0</v>
      </c>
      <c r="R4393" s="8">
        <f>IF(K4393&lt;&gt;"是",0,P4393*税费设置!$B$9)</f>
        <v>0</v>
      </c>
      <c r="S4393" s="8">
        <f t="shared" si="482"/>
        <v>0</v>
      </c>
    </row>
    <row r="4394" spans="1:19" ht="13.9">
      <c r="A4394" s="6" t="str">
        <f>IF(总支出!A4394="","",总支出!A4394)</f>
        <v/>
      </c>
      <c r="B4394" s="7" t="str">
        <f>IF(总支出!B4394="","",总支出!B4394)</f>
        <v/>
      </c>
      <c r="C4394" s="6" t="str">
        <f t="shared" si="476"/>
        <v/>
      </c>
      <c r="D4394" s="6" t="str">
        <f>IF(总支出!C4394="","",总支出!C4394)</f>
        <v/>
      </c>
      <c r="E4394" s="8" t="str">
        <f>IF(总支出!D4394="","",总支出!D4394)</f>
        <v/>
      </c>
      <c r="F4394" s="6" t="str">
        <f>IF(总支出!E4394="","",总支出!E4394)</f>
        <v/>
      </c>
      <c r="G4394" s="6" t="str">
        <f>IF(总支出!H4394="","",总支出!H4394)</f>
        <v/>
      </c>
      <c r="H4394" s="6" t="str">
        <f>IF(总支出!I4394="","自动",总支出!I4394)</f>
        <v>自动</v>
      </c>
      <c r="I4394" s="6" t="str">
        <f>IF(F4394="","",IFERROR(VLOOKUP(F4394,税费设置!$A$15:$B$27,2,FALSE),"含税不明"))</f>
        <v/>
      </c>
      <c r="J4394" s="6" t="str">
        <f t="shared" si="477"/>
        <v/>
      </c>
      <c r="K4394" s="6" t="str">
        <f>IF(AND(税费设置!$B$5="是",G4394="个人支出",J4394="应税"),"是","否")</f>
        <v>否</v>
      </c>
      <c r="L4394" s="8">
        <f t="shared" si="478"/>
        <v>0</v>
      </c>
      <c r="M4394" s="8">
        <f t="shared" si="479"/>
        <v>0</v>
      </c>
      <c r="N4394" s="8">
        <f t="shared" si="480"/>
        <v>0</v>
      </c>
      <c r="O4394" s="8">
        <f t="shared" si="481"/>
        <v>0</v>
      </c>
      <c r="P4394" s="8">
        <f>IF(K4394&lt;&gt;"是",0,IF(税费设置!$B$6="是",E4394/(1+税费设置!$B$10),E4394))</f>
        <v>0</v>
      </c>
      <c r="Q4394" s="8">
        <f>IF(K4394&lt;&gt;"是",0,P4394*税费设置!$B$8)</f>
        <v>0</v>
      </c>
      <c r="R4394" s="8">
        <f>IF(K4394&lt;&gt;"是",0,P4394*税费设置!$B$9)</f>
        <v>0</v>
      </c>
      <c r="S4394" s="8">
        <f t="shared" si="482"/>
        <v>0</v>
      </c>
    </row>
    <row r="4395" spans="1:19" ht="13.9">
      <c r="A4395" s="6" t="str">
        <f>IF(总支出!A4395="","",总支出!A4395)</f>
        <v/>
      </c>
      <c r="B4395" s="7" t="str">
        <f>IF(总支出!B4395="","",总支出!B4395)</f>
        <v/>
      </c>
      <c r="C4395" s="6" t="str">
        <f t="shared" si="476"/>
        <v/>
      </c>
      <c r="D4395" s="6" t="str">
        <f>IF(总支出!C4395="","",总支出!C4395)</f>
        <v/>
      </c>
      <c r="E4395" s="8" t="str">
        <f>IF(总支出!D4395="","",总支出!D4395)</f>
        <v/>
      </c>
      <c r="F4395" s="6" t="str">
        <f>IF(总支出!E4395="","",总支出!E4395)</f>
        <v/>
      </c>
      <c r="G4395" s="6" t="str">
        <f>IF(总支出!H4395="","",总支出!H4395)</f>
        <v/>
      </c>
      <c r="H4395" s="6" t="str">
        <f>IF(总支出!I4395="","自动",总支出!I4395)</f>
        <v>自动</v>
      </c>
      <c r="I4395" s="6" t="str">
        <f>IF(F4395="","",IFERROR(VLOOKUP(F4395,税费设置!$A$15:$B$27,2,FALSE),"含税不明"))</f>
        <v/>
      </c>
      <c r="J4395" s="6" t="str">
        <f t="shared" si="477"/>
        <v/>
      </c>
      <c r="K4395" s="6" t="str">
        <f>IF(AND(税费设置!$B$5="是",G4395="个人支出",J4395="应税"),"是","否")</f>
        <v>否</v>
      </c>
      <c r="L4395" s="8">
        <f t="shared" si="478"/>
        <v>0</v>
      </c>
      <c r="M4395" s="8">
        <f t="shared" si="479"/>
        <v>0</v>
      </c>
      <c r="N4395" s="8">
        <f t="shared" si="480"/>
        <v>0</v>
      </c>
      <c r="O4395" s="8">
        <f t="shared" si="481"/>
        <v>0</v>
      </c>
      <c r="P4395" s="8">
        <f>IF(K4395&lt;&gt;"是",0,IF(税费设置!$B$6="是",E4395/(1+税费设置!$B$10),E4395))</f>
        <v>0</v>
      </c>
      <c r="Q4395" s="8">
        <f>IF(K4395&lt;&gt;"是",0,P4395*税费设置!$B$8)</f>
        <v>0</v>
      </c>
      <c r="R4395" s="8">
        <f>IF(K4395&lt;&gt;"是",0,P4395*税费设置!$B$9)</f>
        <v>0</v>
      </c>
      <c r="S4395" s="8">
        <f t="shared" si="482"/>
        <v>0</v>
      </c>
    </row>
    <row r="4396" spans="1:19" ht="13.9">
      <c r="A4396" s="6" t="str">
        <f>IF(总支出!A4396="","",总支出!A4396)</f>
        <v/>
      </c>
      <c r="B4396" s="7" t="str">
        <f>IF(总支出!B4396="","",总支出!B4396)</f>
        <v/>
      </c>
      <c r="C4396" s="6" t="str">
        <f t="shared" si="476"/>
        <v/>
      </c>
      <c r="D4396" s="6" t="str">
        <f>IF(总支出!C4396="","",总支出!C4396)</f>
        <v/>
      </c>
      <c r="E4396" s="8" t="str">
        <f>IF(总支出!D4396="","",总支出!D4396)</f>
        <v/>
      </c>
      <c r="F4396" s="6" t="str">
        <f>IF(总支出!E4396="","",总支出!E4396)</f>
        <v/>
      </c>
      <c r="G4396" s="6" t="str">
        <f>IF(总支出!H4396="","",总支出!H4396)</f>
        <v/>
      </c>
      <c r="H4396" s="6" t="str">
        <f>IF(总支出!I4396="","自动",总支出!I4396)</f>
        <v>自动</v>
      </c>
      <c r="I4396" s="6" t="str">
        <f>IF(F4396="","",IFERROR(VLOOKUP(F4396,税费设置!$A$15:$B$27,2,FALSE),"含税不明"))</f>
        <v/>
      </c>
      <c r="J4396" s="6" t="str">
        <f t="shared" si="477"/>
        <v/>
      </c>
      <c r="K4396" s="6" t="str">
        <f>IF(AND(税费设置!$B$5="是",G4396="个人支出",J4396="应税"),"是","否")</f>
        <v>否</v>
      </c>
      <c r="L4396" s="8">
        <f t="shared" si="478"/>
        <v>0</v>
      </c>
      <c r="M4396" s="8">
        <f t="shared" si="479"/>
        <v>0</v>
      </c>
      <c r="N4396" s="8">
        <f t="shared" si="480"/>
        <v>0</v>
      </c>
      <c r="O4396" s="8">
        <f t="shared" si="481"/>
        <v>0</v>
      </c>
      <c r="P4396" s="8">
        <f>IF(K4396&lt;&gt;"是",0,IF(税费设置!$B$6="是",E4396/(1+税费设置!$B$10),E4396))</f>
        <v>0</v>
      </c>
      <c r="Q4396" s="8">
        <f>IF(K4396&lt;&gt;"是",0,P4396*税费设置!$B$8)</f>
        <v>0</v>
      </c>
      <c r="R4396" s="8">
        <f>IF(K4396&lt;&gt;"是",0,P4396*税费设置!$B$9)</f>
        <v>0</v>
      </c>
      <c r="S4396" s="8">
        <f t="shared" si="482"/>
        <v>0</v>
      </c>
    </row>
    <row r="4397" spans="1:19" ht="13.9">
      <c r="A4397" s="6" t="str">
        <f>IF(总支出!A4397="","",总支出!A4397)</f>
        <v/>
      </c>
      <c r="B4397" s="7" t="str">
        <f>IF(总支出!B4397="","",总支出!B4397)</f>
        <v/>
      </c>
      <c r="C4397" s="6" t="str">
        <f t="shared" si="476"/>
        <v/>
      </c>
      <c r="D4397" s="6" t="str">
        <f>IF(总支出!C4397="","",总支出!C4397)</f>
        <v/>
      </c>
      <c r="E4397" s="8" t="str">
        <f>IF(总支出!D4397="","",总支出!D4397)</f>
        <v/>
      </c>
      <c r="F4397" s="6" t="str">
        <f>IF(总支出!E4397="","",总支出!E4397)</f>
        <v/>
      </c>
      <c r="G4397" s="6" t="str">
        <f>IF(总支出!H4397="","",总支出!H4397)</f>
        <v/>
      </c>
      <c r="H4397" s="6" t="str">
        <f>IF(总支出!I4397="","自动",总支出!I4397)</f>
        <v>自动</v>
      </c>
      <c r="I4397" s="6" t="str">
        <f>IF(F4397="","",IFERROR(VLOOKUP(F4397,税费设置!$A$15:$B$27,2,FALSE),"含税不明"))</f>
        <v/>
      </c>
      <c r="J4397" s="6" t="str">
        <f t="shared" si="477"/>
        <v/>
      </c>
      <c r="K4397" s="6" t="str">
        <f>IF(AND(税费设置!$B$5="是",G4397="个人支出",J4397="应税"),"是","否")</f>
        <v>否</v>
      </c>
      <c r="L4397" s="8">
        <f t="shared" si="478"/>
        <v>0</v>
      </c>
      <c r="M4397" s="8">
        <f t="shared" si="479"/>
        <v>0</v>
      </c>
      <c r="N4397" s="8">
        <f t="shared" si="480"/>
        <v>0</v>
      </c>
      <c r="O4397" s="8">
        <f t="shared" si="481"/>
        <v>0</v>
      </c>
      <c r="P4397" s="8">
        <f>IF(K4397&lt;&gt;"是",0,IF(税费设置!$B$6="是",E4397/(1+税费设置!$B$10),E4397))</f>
        <v>0</v>
      </c>
      <c r="Q4397" s="8">
        <f>IF(K4397&lt;&gt;"是",0,P4397*税费设置!$B$8)</f>
        <v>0</v>
      </c>
      <c r="R4397" s="8">
        <f>IF(K4397&lt;&gt;"是",0,P4397*税费设置!$B$9)</f>
        <v>0</v>
      </c>
      <c r="S4397" s="8">
        <f t="shared" si="482"/>
        <v>0</v>
      </c>
    </row>
    <row r="4398" spans="1:19" ht="13.9">
      <c r="A4398" s="6" t="str">
        <f>IF(总支出!A4398="","",总支出!A4398)</f>
        <v/>
      </c>
      <c r="B4398" s="7" t="str">
        <f>IF(总支出!B4398="","",总支出!B4398)</f>
        <v/>
      </c>
      <c r="C4398" s="6" t="str">
        <f t="shared" si="476"/>
        <v/>
      </c>
      <c r="D4398" s="6" t="str">
        <f>IF(总支出!C4398="","",总支出!C4398)</f>
        <v/>
      </c>
      <c r="E4398" s="8" t="str">
        <f>IF(总支出!D4398="","",总支出!D4398)</f>
        <v/>
      </c>
      <c r="F4398" s="6" t="str">
        <f>IF(总支出!E4398="","",总支出!E4398)</f>
        <v/>
      </c>
      <c r="G4398" s="6" t="str">
        <f>IF(总支出!H4398="","",总支出!H4398)</f>
        <v/>
      </c>
      <c r="H4398" s="6" t="str">
        <f>IF(总支出!I4398="","自动",总支出!I4398)</f>
        <v>自动</v>
      </c>
      <c r="I4398" s="6" t="str">
        <f>IF(F4398="","",IFERROR(VLOOKUP(F4398,税费设置!$A$15:$B$27,2,FALSE),"含税不明"))</f>
        <v/>
      </c>
      <c r="J4398" s="6" t="str">
        <f t="shared" si="477"/>
        <v/>
      </c>
      <c r="K4398" s="6" t="str">
        <f>IF(AND(税费设置!$B$5="是",G4398="个人支出",J4398="应税"),"是","否")</f>
        <v>否</v>
      </c>
      <c r="L4398" s="8">
        <f t="shared" si="478"/>
        <v>0</v>
      </c>
      <c r="M4398" s="8">
        <f t="shared" si="479"/>
        <v>0</v>
      </c>
      <c r="N4398" s="8">
        <f t="shared" si="480"/>
        <v>0</v>
      </c>
      <c r="O4398" s="8">
        <f t="shared" si="481"/>
        <v>0</v>
      </c>
      <c r="P4398" s="8">
        <f>IF(K4398&lt;&gt;"是",0,IF(税费设置!$B$6="是",E4398/(1+税费设置!$B$10),E4398))</f>
        <v>0</v>
      </c>
      <c r="Q4398" s="8">
        <f>IF(K4398&lt;&gt;"是",0,P4398*税费设置!$B$8)</f>
        <v>0</v>
      </c>
      <c r="R4398" s="8">
        <f>IF(K4398&lt;&gt;"是",0,P4398*税费设置!$B$9)</f>
        <v>0</v>
      </c>
      <c r="S4398" s="8">
        <f t="shared" si="482"/>
        <v>0</v>
      </c>
    </row>
    <row r="4399" spans="1:19" ht="13.9">
      <c r="A4399" s="6" t="str">
        <f>IF(总支出!A4399="","",总支出!A4399)</f>
        <v/>
      </c>
      <c r="B4399" s="7" t="str">
        <f>IF(总支出!B4399="","",总支出!B4399)</f>
        <v/>
      </c>
      <c r="C4399" s="6" t="str">
        <f t="shared" si="476"/>
        <v/>
      </c>
      <c r="D4399" s="6" t="str">
        <f>IF(总支出!C4399="","",总支出!C4399)</f>
        <v/>
      </c>
      <c r="E4399" s="8" t="str">
        <f>IF(总支出!D4399="","",总支出!D4399)</f>
        <v/>
      </c>
      <c r="F4399" s="6" t="str">
        <f>IF(总支出!E4399="","",总支出!E4399)</f>
        <v/>
      </c>
      <c r="G4399" s="6" t="str">
        <f>IF(总支出!H4399="","",总支出!H4399)</f>
        <v/>
      </c>
      <c r="H4399" s="6" t="str">
        <f>IF(总支出!I4399="","自动",总支出!I4399)</f>
        <v>自动</v>
      </c>
      <c r="I4399" s="6" t="str">
        <f>IF(F4399="","",IFERROR(VLOOKUP(F4399,税费设置!$A$15:$B$27,2,FALSE),"含税不明"))</f>
        <v/>
      </c>
      <c r="J4399" s="6" t="str">
        <f t="shared" si="477"/>
        <v/>
      </c>
      <c r="K4399" s="6" t="str">
        <f>IF(AND(税费设置!$B$5="是",G4399="个人支出",J4399="应税"),"是","否")</f>
        <v>否</v>
      </c>
      <c r="L4399" s="8">
        <f t="shared" si="478"/>
        <v>0</v>
      </c>
      <c r="M4399" s="8">
        <f t="shared" si="479"/>
        <v>0</v>
      </c>
      <c r="N4399" s="8">
        <f t="shared" si="480"/>
        <v>0</v>
      </c>
      <c r="O4399" s="8">
        <f t="shared" si="481"/>
        <v>0</v>
      </c>
      <c r="P4399" s="8">
        <f>IF(K4399&lt;&gt;"是",0,IF(税费设置!$B$6="是",E4399/(1+税费设置!$B$10),E4399))</f>
        <v>0</v>
      </c>
      <c r="Q4399" s="8">
        <f>IF(K4399&lt;&gt;"是",0,P4399*税费设置!$B$8)</f>
        <v>0</v>
      </c>
      <c r="R4399" s="8">
        <f>IF(K4399&lt;&gt;"是",0,P4399*税费设置!$B$9)</f>
        <v>0</v>
      </c>
      <c r="S4399" s="8">
        <f t="shared" si="482"/>
        <v>0</v>
      </c>
    </row>
    <row r="4400" spans="1:19" ht="13.9">
      <c r="A4400" s="6" t="str">
        <f>IF(总支出!A4400="","",总支出!A4400)</f>
        <v/>
      </c>
      <c r="B4400" s="7" t="str">
        <f>IF(总支出!B4400="","",总支出!B4400)</f>
        <v/>
      </c>
      <c r="C4400" s="6" t="str">
        <f t="shared" si="476"/>
        <v/>
      </c>
      <c r="D4400" s="6" t="str">
        <f>IF(总支出!C4400="","",总支出!C4400)</f>
        <v/>
      </c>
      <c r="E4400" s="8" t="str">
        <f>IF(总支出!D4400="","",总支出!D4400)</f>
        <v/>
      </c>
      <c r="F4400" s="6" t="str">
        <f>IF(总支出!E4400="","",总支出!E4400)</f>
        <v/>
      </c>
      <c r="G4400" s="6" t="str">
        <f>IF(总支出!H4400="","",总支出!H4400)</f>
        <v/>
      </c>
      <c r="H4400" s="6" t="str">
        <f>IF(总支出!I4400="","自动",总支出!I4400)</f>
        <v>自动</v>
      </c>
      <c r="I4400" s="6" t="str">
        <f>IF(F4400="","",IFERROR(VLOOKUP(F4400,税费设置!$A$15:$B$27,2,FALSE),"含税不明"))</f>
        <v/>
      </c>
      <c r="J4400" s="6" t="str">
        <f t="shared" si="477"/>
        <v/>
      </c>
      <c r="K4400" s="6" t="str">
        <f>IF(AND(税费设置!$B$5="是",G4400="个人支出",J4400="应税"),"是","否")</f>
        <v>否</v>
      </c>
      <c r="L4400" s="8">
        <f t="shared" si="478"/>
        <v>0</v>
      </c>
      <c r="M4400" s="8">
        <f t="shared" si="479"/>
        <v>0</v>
      </c>
      <c r="N4400" s="8">
        <f t="shared" si="480"/>
        <v>0</v>
      </c>
      <c r="O4400" s="8">
        <f t="shared" si="481"/>
        <v>0</v>
      </c>
      <c r="P4400" s="8">
        <f>IF(K4400&lt;&gt;"是",0,IF(税费设置!$B$6="是",E4400/(1+税费设置!$B$10),E4400))</f>
        <v>0</v>
      </c>
      <c r="Q4400" s="8">
        <f>IF(K4400&lt;&gt;"是",0,P4400*税费设置!$B$8)</f>
        <v>0</v>
      </c>
      <c r="R4400" s="8">
        <f>IF(K4400&lt;&gt;"是",0,P4400*税费设置!$B$9)</f>
        <v>0</v>
      </c>
      <c r="S4400" s="8">
        <f t="shared" si="482"/>
        <v>0</v>
      </c>
    </row>
    <row r="4401" spans="1:19" ht="13.9">
      <c r="A4401" s="6" t="str">
        <f>IF(总支出!A4401="","",总支出!A4401)</f>
        <v/>
      </c>
      <c r="B4401" s="7" t="str">
        <f>IF(总支出!B4401="","",总支出!B4401)</f>
        <v/>
      </c>
      <c r="C4401" s="6" t="str">
        <f t="shared" si="476"/>
        <v/>
      </c>
      <c r="D4401" s="6" t="str">
        <f>IF(总支出!C4401="","",总支出!C4401)</f>
        <v/>
      </c>
      <c r="E4401" s="8" t="str">
        <f>IF(总支出!D4401="","",总支出!D4401)</f>
        <v/>
      </c>
      <c r="F4401" s="6" t="str">
        <f>IF(总支出!E4401="","",总支出!E4401)</f>
        <v/>
      </c>
      <c r="G4401" s="6" t="str">
        <f>IF(总支出!H4401="","",总支出!H4401)</f>
        <v/>
      </c>
      <c r="H4401" s="6" t="str">
        <f>IF(总支出!I4401="","自动",总支出!I4401)</f>
        <v>自动</v>
      </c>
      <c r="I4401" s="6" t="str">
        <f>IF(F4401="","",IFERROR(VLOOKUP(F4401,税费设置!$A$15:$B$27,2,FALSE),"含税不明"))</f>
        <v/>
      </c>
      <c r="J4401" s="6" t="str">
        <f t="shared" si="477"/>
        <v/>
      </c>
      <c r="K4401" s="6" t="str">
        <f>IF(AND(税费设置!$B$5="是",G4401="个人支出",J4401="应税"),"是","否")</f>
        <v>否</v>
      </c>
      <c r="L4401" s="8">
        <f t="shared" si="478"/>
        <v>0</v>
      </c>
      <c r="M4401" s="8">
        <f t="shared" si="479"/>
        <v>0</v>
      </c>
      <c r="N4401" s="8">
        <f t="shared" si="480"/>
        <v>0</v>
      </c>
      <c r="O4401" s="8">
        <f t="shared" si="481"/>
        <v>0</v>
      </c>
      <c r="P4401" s="8">
        <f>IF(K4401&lt;&gt;"是",0,IF(税费设置!$B$6="是",E4401/(1+税费设置!$B$10),E4401))</f>
        <v>0</v>
      </c>
      <c r="Q4401" s="8">
        <f>IF(K4401&lt;&gt;"是",0,P4401*税费设置!$B$8)</f>
        <v>0</v>
      </c>
      <c r="R4401" s="8">
        <f>IF(K4401&lt;&gt;"是",0,P4401*税费设置!$B$9)</f>
        <v>0</v>
      </c>
      <c r="S4401" s="8">
        <f t="shared" si="482"/>
        <v>0</v>
      </c>
    </row>
    <row r="4402" spans="1:19" ht="13.9">
      <c r="A4402" s="6" t="str">
        <f>IF(总支出!A4402="","",总支出!A4402)</f>
        <v/>
      </c>
      <c r="B4402" s="7" t="str">
        <f>IF(总支出!B4402="","",总支出!B4402)</f>
        <v/>
      </c>
      <c r="C4402" s="6" t="str">
        <f t="shared" si="476"/>
        <v/>
      </c>
      <c r="D4402" s="6" t="str">
        <f>IF(总支出!C4402="","",总支出!C4402)</f>
        <v/>
      </c>
      <c r="E4402" s="8" t="str">
        <f>IF(总支出!D4402="","",总支出!D4402)</f>
        <v/>
      </c>
      <c r="F4402" s="6" t="str">
        <f>IF(总支出!E4402="","",总支出!E4402)</f>
        <v/>
      </c>
      <c r="G4402" s="6" t="str">
        <f>IF(总支出!H4402="","",总支出!H4402)</f>
        <v/>
      </c>
      <c r="H4402" s="6" t="str">
        <f>IF(总支出!I4402="","自动",总支出!I4402)</f>
        <v>自动</v>
      </c>
      <c r="I4402" s="6" t="str">
        <f>IF(F4402="","",IFERROR(VLOOKUP(F4402,税费设置!$A$15:$B$27,2,FALSE),"含税不明"))</f>
        <v/>
      </c>
      <c r="J4402" s="6" t="str">
        <f t="shared" si="477"/>
        <v/>
      </c>
      <c r="K4402" s="6" t="str">
        <f>IF(AND(税费设置!$B$5="是",G4402="个人支出",J4402="应税"),"是","否")</f>
        <v>否</v>
      </c>
      <c r="L4402" s="8">
        <f t="shared" si="478"/>
        <v>0</v>
      </c>
      <c r="M4402" s="8">
        <f t="shared" si="479"/>
        <v>0</v>
      </c>
      <c r="N4402" s="8">
        <f t="shared" si="480"/>
        <v>0</v>
      </c>
      <c r="O4402" s="8">
        <f t="shared" si="481"/>
        <v>0</v>
      </c>
      <c r="P4402" s="8">
        <f>IF(K4402&lt;&gt;"是",0,IF(税费设置!$B$6="是",E4402/(1+税费设置!$B$10),E4402))</f>
        <v>0</v>
      </c>
      <c r="Q4402" s="8">
        <f>IF(K4402&lt;&gt;"是",0,P4402*税费设置!$B$8)</f>
        <v>0</v>
      </c>
      <c r="R4402" s="8">
        <f>IF(K4402&lt;&gt;"是",0,P4402*税费设置!$B$9)</f>
        <v>0</v>
      </c>
      <c r="S4402" s="8">
        <f t="shared" si="482"/>
        <v>0</v>
      </c>
    </row>
    <row r="4403" spans="1:19" ht="13.9">
      <c r="A4403" s="6" t="str">
        <f>IF(总支出!A4403="","",总支出!A4403)</f>
        <v/>
      </c>
      <c r="B4403" s="7" t="str">
        <f>IF(总支出!B4403="","",总支出!B4403)</f>
        <v/>
      </c>
      <c r="C4403" s="6" t="str">
        <f t="shared" si="476"/>
        <v/>
      </c>
      <c r="D4403" s="6" t="str">
        <f>IF(总支出!C4403="","",总支出!C4403)</f>
        <v/>
      </c>
      <c r="E4403" s="8" t="str">
        <f>IF(总支出!D4403="","",总支出!D4403)</f>
        <v/>
      </c>
      <c r="F4403" s="6" t="str">
        <f>IF(总支出!E4403="","",总支出!E4403)</f>
        <v/>
      </c>
      <c r="G4403" s="6" t="str">
        <f>IF(总支出!H4403="","",总支出!H4403)</f>
        <v/>
      </c>
      <c r="H4403" s="6" t="str">
        <f>IF(总支出!I4403="","自动",总支出!I4403)</f>
        <v>自动</v>
      </c>
      <c r="I4403" s="6" t="str">
        <f>IF(F4403="","",IFERROR(VLOOKUP(F4403,税费设置!$A$15:$B$27,2,FALSE),"含税不明"))</f>
        <v/>
      </c>
      <c r="J4403" s="6" t="str">
        <f t="shared" si="477"/>
        <v/>
      </c>
      <c r="K4403" s="6" t="str">
        <f>IF(AND(税费设置!$B$5="是",G4403="个人支出",J4403="应税"),"是","否")</f>
        <v>否</v>
      </c>
      <c r="L4403" s="8">
        <f t="shared" si="478"/>
        <v>0</v>
      </c>
      <c r="M4403" s="8">
        <f t="shared" si="479"/>
        <v>0</v>
      </c>
      <c r="N4403" s="8">
        <f t="shared" si="480"/>
        <v>0</v>
      </c>
      <c r="O4403" s="8">
        <f t="shared" si="481"/>
        <v>0</v>
      </c>
      <c r="P4403" s="8">
        <f>IF(K4403&lt;&gt;"是",0,IF(税费设置!$B$6="是",E4403/(1+税费设置!$B$10),E4403))</f>
        <v>0</v>
      </c>
      <c r="Q4403" s="8">
        <f>IF(K4403&lt;&gt;"是",0,P4403*税费设置!$B$8)</f>
        <v>0</v>
      </c>
      <c r="R4403" s="8">
        <f>IF(K4403&lt;&gt;"是",0,P4403*税费设置!$B$9)</f>
        <v>0</v>
      </c>
      <c r="S4403" s="8">
        <f t="shared" si="482"/>
        <v>0</v>
      </c>
    </row>
    <row r="4404" spans="1:19" ht="13.9">
      <c r="A4404" s="6" t="str">
        <f>IF(总支出!A4404="","",总支出!A4404)</f>
        <v/>
      </c>
      <c r="B4404" s="7" t="str">
        <f>IF(总支出!B4404="","",总支出!B4404)</f>
        <v/>
      </c>
      <c r="C4404" s="6" t="str">
        <f t="shared" si="476"/>
        <v/>
      </c>
      <c r="D4404" s="6" t="str">
        <f>IF(总支出!C4404="","",总支出!C4404)</f>
        <v/>
      </c>
      <c r="E4404" s="8" t="str">
        <f>IF(总支出!D4404="","",总支出!D4404)</f>
        <v/>
      </c>
      <c r="F4404" s="6" t="str">
        <f>IF(总支出!E4404="","",总支出!E4404)</f>
        <v/>
      </c>
      <c r="G4404" s="6" t="str">
        <f>IF(总支出!H4404="","",总支出!H4404)</f>
        <v/>
      </c>
      <c r="H4404" s="6" t="str">
        <f>IF(总支出!I4404="","自动",总支出!I4404)</f>
        <v>自动</v>
      </c>
      <c r="I4404" s="6" t="str">
        <f>IF(F4404="","",IFERROR(VLOOKUP(F4404,税费设置!$A$15:$B$27,2,FALSE),"含税不明"))</f>
        <v/>
      </c>
      <c r="J4404" s="6" t="str">
        <f t="shared" si="477"/>
        <v/>
      </c>
      <c r="K4404" s="6" t="str">
        <f>IF(AND(税费设置!$B$5="是",G4404="个人支出",J4404="应税"),"是","否")</f>
        <v>否</v>
      </c>
      <c r="L4404" s="8">
        <f t="shared" si="478"/>
        <v>0</v>
      </c>
      <c r="M4404" s="8">
        <f t="shared" si="479"/>
        <v>0</v>
      </c>
      <c r="N4404" s="8">
        <f t="shared" si="480"/>
        <v>0</v>
      </c>
      <c r="O4404" s="8">
        <f t="shared" si="481"/>
        <v>0</v>
      </c>
      <c r="P4404" s="8">
        <f>IF(K4404&lt;&gt;"是",0,IF(税费设置!$B$6="是",E4404/(1+税费设置!$B$10),E4404))</f>
        <v>0</v>
      </c>
      <c r="Q4404" s="8">
        <f>IF(K4404&lt;&gt;"是",0,P4404*税费设置!$B$8)</f>
        <v>0</v>
      </c>
      <c r="R4404" s="8">
        <f>IF(K4404&lt;&gt;"是",0,P4404*税费设置!$B$9)</f>
        <v>0</v>
      </c>
      <c r="S4404" s="8">
        <f t="shared" si="482"/>
        <v>0</v>
      </c>
    </row>
    <row r="4405" spans="1:19" ht="13.9">
      <c r="A4405" s="6" t="str">
        <f>IF(总支出!A4405="","",总支出!A4405)</f>
        <v/>
      </c>
      <c r="B4405" s="7" t="str">
        <f>IF(总支出!B4405="","",总支出!B4405)</f>
        <v/>
      </c>
      <c r="C4405" s="6" t="str">
        <f t="shared" si="476"/>
        <v/>
      </c>
      <c r="D4405" s="6" t="str">
        <f>IF(总支出!C4405="","",总支出!C4405)</f>
        <v/>
      </c>
      <c r="E4405" s="8" t="str">
        <f>IF(总支出!D4405="","",总支出!D4405)</f>
        <v/>
      </c>
      <c r="F4405" s="6" t="str">
        <f>IF(总支出!E4405="","",总支出!E4405)</f>
        <v/>
      </c>
      <c r="G4405" s="6" t="str">
        <f>IF(总支出!H4405="","",总支出!H4405)</f>
        <v/>
      </c>
      <c r="H4405" s="6" t="str">
        <f>IF(总支出!I4405="","自动",总支出!I4405)</f>
        <v>自动</v>
      </c>
      <c r="I4405" s="6" t="str">
        <f>IF(F4405="","",IFERROR(VLOOKUP(F4405,税费设置!$A$15:$B$27,2,FALSE),"含税不明"))</f>
        <v/>
      </c>
      <c r="J4405" s="6" t="str">
        <f t="shared" si="477"/>
        <v/>
      </c>
      <c r="K4405" s="6" t="str">
        <f>IF(AND(税费设置!$B$5="是",G4405="个人支出",J4405="应税"),"是","否")</f>
        <v>否</v>
      </c>
      <c r="L4405" s="8">
        <f t="shared" si="478"/>
        <v>0</v>
      </c>
      <c r="M4405" s="8">
        <f t="shared" si="479"/>
        <v>0</v>
      </c>
      <c r="N4405" s="8">
        <f t="shared" si="480"/>
        <v>0</v>
      </c>
      <c r="O4405" s="8">
        <f t="shared" si="481"/>
        <v>0</v>
      </c>
      <c r="P4405" s="8">
        <f>IF(K4405&lt;&gt;"是",0,IF(税费设置!$B$6="是",E4405/(1+税费设置!$B$10),E4405))</f>
        <v>0</v>
      </c>
      <c r="Q4405" s="8">
        <f>IF(K4405&lt;&gt;"是",0,P4405*税费设置!$B$8)</f>
        <v>0</v>
      </c>
      <c r="R4405" s="8">
        <f>IF(K4405&lt;&gt;"是",0,P4405*税费设置!$B$9)</f>
        <v>0</v>
      </c>
      <c r="S4405" s="8">
        <f t="shared" si="482"/>
        <v>0</v>
      </c>
    </row>
    <row r="4406" spans="1:19" ht="13.9">
      <c r="A4406" s="6" t="str">
        <f>IF(总支出!A4406="","",总支出!A4406)</f>
        <v/>
      </c>
      <c r="B4406" s="7" t="str">
        <f>IF(总支出!B4406="","",总支出!B4406)</f>
        <v/>
      </c>
      <c r="C4406" s="6" t="str">
        <f t="shared" si="476"/>
        <v/>
      </c>
      <c r="D4406" s="6" t="str">
        <f>IF(总支出!C4406="","",总支出!C4406)</f>
        <v/>
      </c>
      <c r="E4406" s="8" t="str">
        <f>IF(总支出!D4406="","",总支出!D4406)</f>
        <v/>
      </c>
      <c r="F4406" s="6" t="str">
        <f>IF(总支出!E4406="","",总支出!E4406)</f>
        <v/>
      </c>
      <c r="G4406" s="6" t="str">
        <f>IF(总支出!H4406="","",总支出!H4406)</f>
        <v/>
      </c>
      <c r="H4406" s="6" t="str">
        <f>IF(总支出!I4406="","自动",总支出!I4406)</f>
        <v>自动</v>
      </c>
      <c r="I4406" s="6" t="str">
        <f>IF(F4406="","",IFERROR(VLOOKUP(F4406,税费设置!$A$15:$B$27,2,FALSE),"含税不明"))</f>
        <v/>
      </c>
      <c r="J4406" s="6" t="str">
        <f t="shared" si="477"/>
        <v/>
      </c>
      <c r="K4406" s="6" t="str">
        <f>IF(AND(税费设置!$B$5="是",G4406="个人支出",J4406="应税"),"是","否")</f>
        <v>否</v>
      </c>
      <c r="L4406" s="8">
        <f t="shared" si="478"/>
        <v>0</v>
      </c>
      <c r="M4406" s="8">
        <f t="shared" si="479"/>
        <v>0</v>
      </c>
      <c r="N4406" s="8">
        <f t="shared" si="480"/>
        <v>0</v>
      </c>
      <c r="O4406" s="8">
        <f t="shared" si="481"/>
        <v>0</v>
      </c>
      <c r="P4406" s="8">
        <f>IF(K4406&lt;&gt;"是",0,IF(税费设置!$B$6="是",E4406/(1+税费设置!$B$10),E4406))</f>
        <v>0</v>
      </c>
      <c r="Q4406" s="8">
        <f>IF(K4406&lt;&gt;"是",0,P4406*税费设置!$B$8)</f>
        <v>0</v>
      </c>
      <c r="R4406" s="8">
        <f>IF(K4406&lt;&gt;"是",0,P4406*税费设置!$B$9)</f>
        <v>0</v>
      </c>
      <c r="S4406" s="8">
        <f t="shared" si="482"/>
        <v>0</v>
      </c>
    </row>
    <row r="4407" spans="1:19" ht="13.9">
      <c r="A4407" s="6" t="str">
        <f>IF(总支出!A4407="","",总支出!A4407)</f>
        <v/>
      </c>
      <c r="B4407" s="7" t="str">
        <f>IF(总支出!B4407="","",总支出!B4407)</f>
        <v/>
      </c>
      <c r="C4407" s="6" t="str">
        <f t="shared" si="476"/>
        <v/>
      </c>
      <c r="D4407" s="6" t="str">
        <f>IF(总支出!C4407="","",总支出!C4407)</f>
        <v/>
      </c>
      <c r="E4407" s="8" t="str">
        <f>IF(总支出!D4407="","",总支出!D4407)</f>
        <v/>
      </c>
      <c r="F4407" s="6" t="str">
        <f>IF(总支出!E4407="","",总支出!E4407)</f>
        <v/>
      </c>
      <c r="G4407" s="6" t="str">
        <f>IF(总支出!H4407="","",总支出!H4407)</f>
        <v/>
      </c>
      <c r="H4407" s="6" t="str">
        <f>IF(总支出!I4407="","自动",总支出!I4407)</f>
        <v>自动</v>
      </c>
      <c r="I4407" s="6" t="str">
        <f>IF(F4407="","",IFERROR(VLOOKUP(F4407,税费设置!$A$15:$B$27,2,FALSE),"含税不明"))</f>
        <v/>
      </c>
      <c r="J4407" s="6" t="str">
        <f t="shared" si="477"/>
        <v/>
      </c>
      <c r="K4407" s="6" t="str">
        <f>IF(AND(税费设置!$B$5="是",G4407="个人支出",J4407="应税"),"是","否")</f>
        <v>否</v>
      </c>
      <c r="L4407" s="8">
        <f t="shared" si="478"/>
        <v>0</v>
      </c>
      <c r="M4407" s="8">
        <f t="shared" si="479"/>
        <v>0</v>
      </c>
      <c r="N4407" s="8">
        <f t="shared" si="480"/>
        <v>0</v>
      </c>
      <c r="O4407" s="8">
        <f t="shared" si="481"/>
        <v>0</v>
      </c>
      <c r="P4407" s="8">
        <f>IF(K4407&lt;&gt;"是",0,IF(税费设置!$B$6="是",E4407/(1+税费设置!$B$10),E4407))</f>
        <v>0</v>
      </c>
      <c r="Q4407" s="8">
        <f>IF(K4407&lt;&gt;"是",0,P4407*税费设置!$B$8)</f>
        <v>0</v>
      </c>
      <c r="R4407" s="8">
        <f>IF(K4407&lt;&gt;"是",0,P4407*税费设置!$B$9)</f>
        <v>0</v>
      </c>
      <c r="S4407" s="8">
        <f t="shared" si="482"/>
        <v>0</v>
      </c>
    </row>
    <row r="4408" spans="1:19" ht="13.9">
      <c r="A4408" s="6" t="str">
        <f>IF(总支出!A4408="","",总支出!A4408)</f>
        <v/>
      </c>
      <c r="B4408" s="7" t="str">
        <f>IF(总支出!B4408="","",总支出!B4408)</f>
        <v/>
      </c>
      <c r="C4408" s="6" t="str">
        <f t="shared" si="476"/>
        <v/>
      </c>
      <c r="D4408" s="6" t="str">
        <f>IF(总支出!C4408="","",总支出!C4408)</f>
        <v/>
      </c>
      <c r="E4408" s="8" t="str">
        <f>IF(总支出!D4408="","",总支出!D4408)</f>
        <v/>
      </c>
      <c r="F4408" s="6" t="str">
        <f>IF(总支出!E4408="","",总支出!E4408)</f>
        <v/>
      </c>
      <c r="G4408" s="6" t="str">
        <f>IF(总支出!H4408="","",总支出!H4408)</f>
        <v/>
      </c>
      <c r="H4408" s="6" t="str">
        <f>IF(总支出!I4408="","自动",总支出!I4408)</f>
        <v>自动</v>
      </c>
      <c r="I4408" s="6" t="str">
        <f>IF(F4408="","",IFERROR(VLOOKUP(F4408,税费设置!$A$15:$B$27,2,FALSE),"含税不明"))</f>
        <v/>
      </c>
      <c r="J4408" s="6" t="str">
        <f t="shared" si="477"/>
        <v/>
      </c>
      <c r="K4408" s="6" t="str">
        <f>IF(AND(税费设置!$B$5="是",G4408="个人支出",J4408="应税"),"是","否")</f>
        <v>否</v>
      </c>
      <c r="L4408" s="8">
        <f t="shared" si="478"/>
        <v>0</v>
      </c>
      <c r="M4408" s="8">
        <f t="shared" si="479"/>
        <v>0</v>
      </c>
      <c r="N4408" s="8">
        <f t="shared" si="480"/>
        <v>0</v>
      </c>
      <c r="O4408" s="8">
        <f t="shared" si="481"/>
        <v>0</v>
      </c>
      <c r="P4408" s="8">
        <f>IF(K4408&lt;&gt;"是",0,IF(税费设置!$B$6="是",E4408/(1+税费设置!$B$10),E4408))</f>
        <v>0</v>
      </c>
      <c r="Q4408" s="8">
        <f>IF(K4408&lt;&gt;"是",0,P4408*税费设置!$B$8)</f>
        <v>0</v>
      </c>
      <c r="R4408" s="8">
        <f>IF(K4408&lt;&gt;"是",0,P4408*税费设置!$B$9)</f>
        <v>0</v>
      </c>
      <c r="S4408" s="8">
        <f t="shared" si="482"/>
        <v>0</v>
      </c>
    </row>
    <row r="4409" spans="1:19" ht="13.9">
      <c r="A4409" s="6" t="str">
        <f>IF(总支出!A4409="","",总支出!A4409)</f>
        <v/>
      </c>
      <c r="B4409" s="7" t="str">
        <f>IF(总支出!B4409="","",总支出!B4409)</f>
        <v/>
      </c>
      <c r="C4409" s="6" t="str">
        <f t="shared" si="476"/>
        <v/>
      </c>
      <c r="D4409" s="6" t="str">
        <f>IF(总支出!C4409="","",总支出!C4409)</f>
        <v/>
      </c>
      <c r="E4409" s="8" t="str">
        <f>IF(总支出!D4409="","",总支出!D4409)</f>
        <v/>
      </c>
      <c r="F4409" s="6" t="str">
        <f>IF(总支出!E4409="","",总支出!E4409)</f>
        <v/>
      </c>
      <c r="G4409" s="6" t="str">
        <f>IF(总支出!H4409="","",总支出!H4409)</f>
        <v/>
      </c>
      <c r="H4409" s="6" t="str">
        <f>IF(总支出!I4409="","自动",总支出!I4409)</f>
        <v>自动</v>
      </c>
      <c r="I4409" s="6" t="str">
        <f>IF(F4409="","",IFERROR(VLOOKUP(F4409,税费设置!$A$15:$B$27,2,FALSE),"含税不明"))</f>
        <v/>
      </c>
      <c r="J4409" s="6" t="str">
        <f t="shared" si="477"/>
        <v/>
      </c>
      <c r="K4409" s="6" t="str">
        <f>IF(AND(税费设置!$B$5="是",G4409="个人支出",J4409="应税"),"是","否")</f>
        <v>否</v>
      </c>
      <c r="L4409" s="8">
        <f t="shared" si="478"/>
        <v>0</v>
      </c>
      <c r="M4409" s="8">
        <f t="shared" si="479"/>
        <v>0</v>
      </c>
      <c r="N4409" s="8">
        <f t="shared" si="480"/>
        <v>0</v>
      </c>
      <c r="O4409" s="8">
        <f t="shared" si="481"/>
        <v>0</v>
      </c>
      <c r="P4409" s="8">
        <f>IF(K4409&lt;&gt;"是",0,IF(税费设置!$B$6="是",E4409/(1+税费设置!$B$10),E4409))</f>
        <v>0</v>
      </c>
      <c r="Q4409" s="8">
        <f>IF(K4409&lt;&gt;"是",0,P4409*税费设置!$B$8)</f>
        <v>0</v>
      </c>
      <c r="R4409" s="8">
        <f>IF(K4409&lt;&gt;"是",0,P4409*税费设置!$B$9)</f>
        <v>0</v>
      </c>
      <c r="S4409" s="8">
        <f t="shared" si="482"/>
        <v>0</v>
      </c>
    </row>
    <row r="4410" spans="1:19" ht="13.9">
      <c r="A4410" s="6" t="str">
        <f>IF(总支出!A4410="","",总支出!A4410)</f>
        <v/>
      </c>
      <c r="B4410" s="7" t="str">
        <f>IF(总支出!B4410="","",总支出!B4410)</f>
        <v/>
      </c>
      <c r="C4410" s="6" t="str">
        <f t="shared" si="476"/>
        <v/>
      </c>
      <c r="D4410" s="6" t="str">
        <f>IF(总支出!C4410="","",总支出!C4410)</f>
        <v/>
      </c>
      <c r="E4410" s="8" t="str">
        <f>IF(总支出!D4410="","",总支出!D4410)</f>
        <v/>
      </c>
      <c r="F4410" s="6" t="str">
        <f>IF(总支出!E4410="","",总支出!E4410)</f>
        <v/>
      </c>
      <c r="G4410" s="6" t="str">
        <f>IF(总支出!H4410="","",总支出!H4410)</f>
        <v/>
      </c>
      <c r="H4410" s="6" t="str">
        <f>IF(总支出!I4410="","自动",总支出!I4410)</f>
        <v>自动</v>
      </c>
      <c r="I4410" s="6" t="str">
        <f>IF(F4410="","",IFERROR(VLOOKUP(F4410,税费设置!$A$15:$B$27,2,FALSE),"含税不明"))</f>
        <v/>
      </c>
      <c r="J4410" s="6" t="str">
        <f t="shared" si="477"/>
        <v/>
      </c>
      <c r="K4410" s="6" t="str">
        <f>IF(AND(税费设置!$B$5="是",G4410="个人支出",J4410="应税"),"是","否")</f>
        <v>否</v>
      </c>
      <c r="L4410" s="8">
        <f t="shared" si="478"/>
        <v>0</v>
      </c>
      <c r="M4410" s="8">
        <f t="shared" si="479"/>
        <v>0</v>
      </c>
      <c r="N4410" s="8">
        <f t="shared" si="480"/>
        <v>0</v>
      </c>
      <c r="O4410" s="8">
        <f t="shared" si="481"/>
        <v>0</v>
      </c>
      <c r="P4410" s="8">
        <f>IF(K4410&lt;&gt;"是",0,IF(税费设置!$B$6="是",E4410/(1+税费设置!$B$10),E4410))</f>
        <v>0</v>
      </c>
      <c r="Q4410" s="8">
        <f>IF(K4410&lt;&gt;"是",0,P4410*税费设置!$B$8)</f>
        <v>0</v>
      </c>
      <c r="R4410" s="8">
        <f>IF(K4410&lt;&gt;"是",0,P4410*税费设置!$B$9)</f>
        <v>0</v>
      </c>
      <c r="S4410" s="8">
        <f t="shared" si="482"/>
        <v>0</v>
      </c>
    </row>
    <row r="4411" spans="1:19" ht="13.9">
      <c r="A4411" s="6" t="str">
        <f>IF(总支出!A4411="","",总支出!A4411)</f>
        <v/>
      </c>
      <c r="B4411" s="7" t="str">
        <f>IF(总支出!B4411="","",总支出!B4411)</f>
        <v/>
      </c>
      <c r="C4411" s="6" t="str">
        <f t="shared" si="476"/>
        <v/>
      </c>
      <c r="D4411" s="6" t="str">
        <f>IF(总支出!C4411="","",总支出!C4411)</f>
        <v/>
      </c>
      <c r="E4411" s="8" t="str">
        <f>IF(总支出!D4411="","",总支出!D4411)</f>
        <v/>
      </c>
      <c r="F4411" s="6" t="str">
        <f>IF(总支出!E4411="","",总支出!E4411)</f>
        <v/>
      </c>
      <c r="G4411" s="6" t="str">
        <f>IF(总支出!H4411="","",总支出!H4411)</f>
        <v/>
      </c>
      <c r="H4411" s="6" t="str">
        <f>IF(总支出!I4411="","自动",总支出!I4411)</f>
        <v>自动</v>
      </c>
      <c r="I4411" s="6" t="str">
        <f>IF(F4411="","",IFERROR(VLOOKUP(F4411,税费设置!$A$15:$B$27,2,FALSE),"含税不明"))</f>
        <v/>
      </c>
      <c r="J4411" s="6" t="str">
        <f t="shared" si="477"/>
        <v/>
      </c>
      <c r="K4411" s="6" t="str">
        <f>IF(AND(税费设置!$B$5="是",G4411="个人支出",J4411="应税"),"是","否")</f>
        <v>否</v>
      </c>
      <c r="L4411" s="8">
        <f t="shared" si="478"/>
        <v>0</v>
      </c>
      <c r="M4411" s="8">
        <f t="shared" si="479"/>
        <v>0</v>
      </c>
      <c r="N4411" s="8">
        <f t="shared" si="480"/>
        <v>0</v>
      </c>
      <c r="O4411" s="8">
        <f t="shared" si="481"/>
        <v>0</v>
      </c>
      <c r="P4411" s="8">
        <f>IF(K4411&lt;&gt;"是",0,IF(税费设置!$B$6="是",E4411/(1+税费设置!$B$10),E4411))</f>
        <v>0</v>
      </c>
      <c r="Q4411" s="8">
        <f>IF(K4411&lt;&gt;"是",0,P4411*税费设置!$B$8)</f>
        <v>0</v>
      </c>
      <c r="R4411" s="8">
        <f>IF(K4411&lt;&gt;"是",0,P4411*税费设置!$B$9)</f>
        <v>0</v>
      </c>
      <c r="S4411" s="8">
        <f t="shared" si="482"/>
        <v>0</v>
      </c>
    </row>
    <row r="4412" spans="1:19" ht="13.9">
      <c r="A4412" s="6" t="str">
        <f>IF(总支出!A4412="","",总支出!A4412)</f>
        <v/>
      </c>
      <c r="B4412" s="7" t="str">
        <f>IF(总支出!B4412="","",总支出!B4412)</f>
        <v/>
      </c>
      <c r="C4412" s="6" t="str">
        <f t="shared" si="476"/>
        <v/>
      </c>
      <c r="D4412" s="6" t="str">
        <f>IF(总支出!C4412="","",总支出!C4412)</f>
        <v/>
      </c>
      <c r="E4412" s="8" t="str">
        <f>IF(总支出!D4412="","",总支出!D4412)</f>
        <v/>
      </c>
      <c r="F4412" s="6" t="str">
        <f>IF(总支出!E4412="","",总支出!E4412)</f>
        <v/>
      </c>
      <c r="G4412" s="6" t="str">
        <f>IF(总支出!H4412="","",总支出!H4412)</f>
        <v/>
      </c>
      <c r="H4412" s="6" t="str">
        <f>IF(总支出!I4412="","自动",总支出!I4412)</f>
        <v>自动</v>
      </c>
      <c r="I4412" s="6" t="str">
        <f>IF(F4412="","",IFERROR(VLOOKUP(F4412,税费设置!$A$15:$B$27,2,FALSE),"含税不明"))</f>
        <v/>
      </c>
      <c r="J4412" s="6" t="str">
        <f t="shared" si="477"/>
        <v/>
      </c>
      <c r="K4412" s="6" t="str">
        <f>IF(AND(税费设置!$B$5="是",G4412="个人支出",J4412="应税"),"是","否")</f>
        <v>否</v>
      </c>
      <c r="L4412" s="8">
        <f t="shared" si="478"/>
        <v>0</v>
      </c>
      <c r="M4412" s="8">
        <f t="shared" si="479"/>
        <v>0</v>
      </c>
      <c r="N4412" s="8">
        <f t="shared" si="480"/>
        <v>0</v>
      </c>
      <c r="O4412" s="8">
        <f t="shared" si="481"/>
        <v>0</v>
      </c>
      <c r="P4412" s="8">
        <f>IF(K4412&lt;&gt;"是",0,IF(税费设置!$B$6="是",E4412/(1+税费设置!$B$10),E4412))</f>
        <v>0</v>
      </c>
      <c r="Q4412" s="8">
        <f>IF(K4412&lt;&gt;"是",0,P4412*税费设置!$B$8)</f>
        <v>0</v>
      </c>
      <c r="R4412" s="8">
        <f>IF(K4412&lt;&gt;"是",0,P4412*税费设置!$B$9)</f>
        <v>0</v>
      </c>
      <c r="S4412" s="8">
        <f t="shared" si="482"/>
        <v>0</v>
      </c>
    </row>
    <row r="4413" spans="1:19" ht="13.9">
      <c r="A4413" s="6" t="str">
        <f>IF(总支出!A4413="","",总支出!A4413)</f>
        <v/>
      </c>
      <c r="B4413" s="7" t="str">
        <f>IF(总支出!B4413="","",总支出!B4413)</f>
        <v/>
      </c>
      <c r="C4413" s="6" t="str">
        <f t="shared" si="476"/>
        <v/>
      </c>
      <c r="D4413" s="6" t="str">
        <f>IF(总支出!C4413="","",总支出!C4413)</f>
        <v/>
      </c>
      <c r="E4413" s="8" t="str">
        <f>IF(总支出!D4413="","",总支出!D4413)</f>
        <v/>
      </c>
      <c r="F4413" s="6" t="str">
        <f>IF(总支出!E4413="","",总支出!E4413)</f>
        <v/>
      </c>
      <c r="G4413" s="6" t="str">
        <f>IF(总支出!H4413="","",总支出!H4413)</f>
        <v/>
      </c>
      <c r="H4413" s="6" t="str">
        <f>IF(总支出!I4413="","自动",总支出!I4413)</f>
        <v>自动</v>
      </c>
      <c r="I4413" s="6" t="str">
        <f>IF(F4413="","",IFERROR(VLOOKUP(F4413,税费设置!$A$15:$B$27,2,FALSE),"含税不明"))</f>
        <v/>
      </c>
      <c r="J4413" s="6" t="str">
        <f t="shared" si="477"/>
        <v/>
      </c>
      <c r="K4413" s="6" t="str">
        <f>IF(AND(税费设置!$B$5="是",G4413="个人支出",J4413="应税"),"是","否")</f>
        <v>否</v>
      </c>
      <c r="L4413" s="8">
        <f t="shared" si="478"/>
        <v>0</v>
      </c>
      <c r="M4413" s="8">
        <f t="shared" si="479"/>
        <v>0</v>
      </c>
      <c r="N4413" s="8">
        <f t="shared" si="480"/>
        <v>0</v>
      </c>
      <c r="O4413" s="8">
        <f t="shared" si="481"/>
        <v>0</v>
      </c>
      <c r="P4413" s="8">
        <f>IF(K4413&lt;&gt;"是",0,IF(税费设置!$B$6="是",E4413/(1+税费设置!$B$10),E4413))</f>
        <v>0</v>
      </c>
      <c r="Q4413" s="8">
        <f>IF(K4413&lt;&gt;"是",0,P4413*税费设置!$B$8)</f>
        <v>0</v>
      </c>
      <c r="R4413" s="8">
        <f>IF(K4413&lt;&gt;"是",0,P4413*税费设置!$B$9)</f>
        <v>0</v>
      </c>
      <c r="S4413" s="8">
        <f t="shared" si="482"/>
        <v>0</v>
      </c>
    </row>
    <row r="4414" spans="1:19" ht="13.9">
      <c r="A4414" s="6" t="str">
        <f>IF(总支出!A4414="","",总支出!A4414)</f>
        <v/>
      </c>
      <c r="B4414" s="7" t="str">
        <f>IF(总支出!B4414="","",总支出!B4414)</f>
        <v/>
      </c>
      <c r="C4414" s="6" t="str">
        <f t="shared" si="476"/>
        <v/>
      </c>
      <c r="D4414" s="6" t="str">
        <f>IF(总支出!C4414="","",总支出!C4414)</f>
        <v/>
      </c>
      <c r="E4414" s="8" t="str">
        <f>IF(总支出!D4414="","",总支出!D4414)</f>
        <v/>
      </c>
      <c r="F4414" s="6" t="str">
        <f>IF(总支出!E4414="","",总支出!E4414)</f>
        <v/>
      </c>
      <c r="G4414" s="6" t="str">
        <f>IF(总支出!H4414="","",总支出!H4414)</f>
        <v/>
      </c>
      <c r="H4414" s="6" t="str">
        <f>IF(总支出!I4414="","自动",总支出!I4414)</f>
        <v>自动</v>
      </c>
      <c r="I4414" s="6" t="str">
        <f>IF(F4414="","",IFERROR(VLOOKUP(F4414,税费设置!$A$15:$B$27,2,FALSE),"含税不明"))</f>
        <v/>
      </c>
      <c r="J4414" s="6" t="str">
        <f t="shared" si="477"/>
        <v/>
      </c>
      <c r="K4414" s="6" t="str">
        <f>IF(AND(税费设置!$B$5="是",G4414="个人支出",J4414="应税"),"是","否")</f>
        <v>否</v>
      </c>
      <c r="L4414" s="8">
        <f t="shared" si="478"/>
        <v>0</v>
      </c>
      <c r="M4414" s="8">
        <f t="shared" si="479"/>
        <v>0</v>
      </c>
      <c r="N4414" s="8">
        <f t="shared" si="480"/>
        <v>0</v>
      </c>
      <c r="O4414" s="8">
        <f t="shared" si="481"/>
        <v>0</v>
      </c>
      <c r="P4414" s="8">
        <f>IF(K4414&lt;&gt;"是",0,IF(税费设置!$B$6="是",E4414/(1+税费设置!$B$10),E4414))</f>
        <v>0</v>
      </c>
      <c r="Q4414" s="8">
        <f>IF(K4414&lt;&gt;"是",0,P4414*税费设置!$B$8)</f>
        <v>0</v>
      </c>
      <c r="R4414" s="8">
        <f>IF(K4414&lt;&gt;"是",0,P4414*税费设置!$B$9)</f>
        <v>0</v>
      </c>
      <c r="S4414" s="8">
        <f t="shared" si="482"/>
        <v>0</v>
      </c>
    </row>
    <row r="4415" spans="1:19" ht="13.9">
      <c r="A4415" s="6" t="str">
        <f>IF(总支出!A4415="","",总支出!A4415)</f>
        <v/>
      </c>
      <c r="B4415" s="7" t="str">
        <f>IF(总支出!B4415="","",总支出!B4415)</f>
        <v/>
      </c>
      <c r="C4415" s="6" t="str">
        <f t="shared" si="476"/>
        <v/>
      </c>
      <c r="D4415" s="6" t="str">
        <f>IF(总支出!C4415="","",总支出!C4415)</f>
        <v/>
      </c>
      <c r="E4415" s="8" t="str">
        <f>IF(总支出!D4415="","",总支出!D4415)</f>
        <v/>
      </c>
      <c r="F4415" s="6" t="str">
        <f>IF(总支出!E4415="","",总支出!E4415)</f>
        <v/>
      </c>
      <c r="G4415" s="6" t="str">
        <f>IF(总支出!H4415="","",总支出!H4415)</f>
        <v/>
      </c>
      <c r="H4415" s="6" t="str">
        <f>IF(总支出!I4415="","自动",总支出!I4415)</f>
        <v>自动</v>
      </c>
      <c r="I4415" s="6" t="str">
        <f>IF(F4415="","",IFERROR(VLOOKUP(F4415,税费设置!$A$15:$B$27,2,FALSE),"含税不明"))</f>
        <v/>
      </c>
      <c r="J4415" s="6" t="str">
        <f t="shared" si="477"/>
        <v/>
      </c>
      <c r="K4415" s="6" t="str">
        <f>IF(AND(税费设置!$B$5="是",G4415="个人支出",J4415="应税"),"是","否")</f>
        <v>否</v>
      </c>
      <c r="L4415" s="8">
        <f t="shared" si="478"/>
        <v>0</v>
      </c>
      <c r="M4415" s="8">
        <f t="shared" si="479"/>
        <v>0</v>
      </c>
      <c r="N4415" s="8">
        <f t="shared" si="480"/>
        <v>0</v>
      </c>
      <c r="O4415" s="8">
        <f t="shared" si="481"/>
        <v>0</v>
      </c>
      <c r="P4415" s="8">
        <f>IF(K4415&lt;&gt;"是",0,IF(税费设置!$B$6="是",E4415/(1+税费设置!$B$10),E4415))</f>
        <v>0</v>
      </c>
      <c r="Q4415" s="8">
        <f>IF(K4415&lt;&gt;"是",0,P4415*税费设置!$B$8)</f>
        <v>0</v>
      </c>
      <c r="R4415" s="8">
        <f>IF(K4415&lt;&gt;"是",0,P4415*税费设置!$B$9)</f>
        <v>0</v>
      </c>
      <c r="S4415" s="8">
        <f t="shared" si="482"/>
        <v>0</v>
      </c>
    </row>
    <row r="4416" spans="1:19" ht="13.9">
      <c r="A4416" s="6" t="str">
        <f>IF(总支出!A4416="","",总支出!A4416)</f>
        <v/>
      </c>
      <c r="B4416" s="7" t="str">
        <f>IF(总支出!B4416="","",总支出!B4416)</f>
        <v/>
      </c>
      <c r="C4416" s="6" t="str">
        <f t="shared" si="476"/>
        <v/>
      </c>
      <c r="D4416" s="6" t="str">
        <f>IF(总支出!C4416="","",总支出!C4416)</f>
        <v/>
      </c>
      <c r="E4416" s="8" t="str">
        <f>IF(总支出!D4416="","",总支出!D4416)</f>
        <v/>
      </c>
      <c r="F4416" s="6" t="str">
        <f>IF(总支出!E4416="","",总支出!E4416)</f>
        <v/>
      </c>
      <c r="G4416" s="6" t="str">
        <f>IF(总支出!H4416="","",总支出!H4416)</f>
        <v/>
      </c>
      <c r="H4416" s="6" t="str">
        <f>IF(总支出!I4416="","自动",总支出!I4416)</f>
        <v>自动</v>
      </c>
      <c r="I4416" s="6" t="str">
        <f>IF(F4416="","",IFERROR(VLOOKUP(F4416,税费设置!$A$15:$B$27,2,FALSE),"含税不明"))</f>
        <v/>
      </c>
      <c r="J4416" s="6" t="str">
        <f t="shared" si="477"/>
        <v/>
      </c>
      <c r="K4416" s="6" t="str">
        <f>IF(AND(税费设置!$B$5="是",G4416="个人支出",J4416="应税"),"是","否")</f>
        <v>否</v>
      </c>
      <c r="L4416" s="8">
        <f t="shared" si="478"/>
        <v>0</v>
      </c>
      <c r="M4416" s="8">
        <f t="shared" si="479"/>
        <v>0</v>
      </c>
      <c r="N4416" s="8">
        <f t="shared" si="480"/>
        <v>0</v>
      </c>
      <c r="O4416" s="8">
        <f t="shared" si="481"/>
        <v>0</v>
      </c>
      <c r="P4416" s="8">
        <f>IF(K4416&lt;&gt;"是",0,IF(税费设置!$B$6="是",E4416/(1+税费设置!$B$10),E4416))</f>
        <v>0</v>
      </c>
      <c r="Q4416" s="8">
        <f>IF(K4416&lt;&gt;"是",0,P4416*税费设置!$B$8)</f>
        <v>0</v>
      </c>
      <c r="R4416" s="8">
        <f>IF(K4416&lt;&gt;"是",0,P4416*税费设置!$B$9)</f>
        <v>0</v>
      </c>
      <c r="S4416" s="8">
        <f t="shared" si="482"/>
        <v>0</v>
      </c>
    </row>
    <row r="4417" spans="1:19" ht="13.9">
      <c r="A4417" s="6" t="str">
        <f>IF(总支出!A4417="","",总支出!A4417)</f>
        <v/>
      </c>
      <c r="B4417" s="7" t="str">
        <f>IF(总支出!B4417="","",总支出!B4417)</f>
        <v/>
      </c>
      <c r="C4417" s="6" t="str">
        <f t="shared" si="476"/>
        <v/>
      </c>
      <c r="D4417" s="6" t="str">
        <f>IF(总支出!C4417="","",总支出!C4417)</f>
        <v/>
      </c>
      <c r="E4417" s="8" t="str">
        <f>IF(总支出!D4417="","",总支出!D4417)</f>
        <v/>
      </c>
      <c r="F4417" s="6" t="str">
        <f>IF(总支出!E4417="","",总支出!E4417)</f>
        <v/>
      </c>
      <c r="G4417" s="6" t="str">
        <f>IF(总支出!H4417="","",总支出!H4417)</f>
        <v/>
      </c>
      <c r="H4417" s="6" t="str">
        <f>IF(总支出!I4417="","自动",总支出!I4417)</f>
        <v>自动</v>
      </c>
      <c r="I4417" s="6" t="str">
        <f>IF(F4417="","",IFERROR(VLOOKUP(F4417,税费设置!$A$15:$B$27,2,FALSE),"含税不明"))</f>
        <v/>
      </c>
      <c r="J4417" s="6" t="str">
        <f t="shared" si="477"/>
        <v/>
      </c>
      <c r="K4417" s="6" t="str">
        <f>IF(AND(税费设置!$B$5="是",G4417="个人支出",J4417="应税"),"是","否")</f>
        <v>否</v>
      </c>
      <c r="L4417" s="8">
        <f t="shared" si="478"/>
        <v>0</v>
      </c>
      <c r="M4417" s="8">
        <f t="shared" si="479"/>
        <v>0</v>
      </c>
      <c r="N4417" s="8">
        <f t="shared" si="480"/>
        <v>0</v>
      </c>
      <c r="O4417" s="8">
        <f t="shared" si="481"/>
        <v>0</v>
      </c>
      <c r="P4417" s="8">
        <f>IF(K4417&lt;&gt;"是",0,IF(税费设置!$B$6="是",E4417/(1+税费设置!$B$10),E4417))</f>
        <v>0</v>
      </c>
      <c r="Q4417" s="8">
        <f>IF(K4417&lt;&gt;"是",0,P4417*税费设置!$B$8)</f>
        <v>0</v>
      </c>
      <c r="R4417" s="8">
        <f>IF(K4417&lt;&gt;"是",0,P4417*税费设置!$B$9)</f>
        <v>0</v>
      </c>
      <c r="S4417" s="8">
        <f t="shared" si="482"/>
        <v>0</v>
      </c>
    </row>
    <row r="4418" spans="1:19" ht="13.9">
      <c r="A4418" s="6" t="str">
        <f>IF(总支出!A4418="","",总支出!A4418)</f>
        <v/>
      </c>
      <c r="B4418" s="7" t="str">
        <f>IF(总支出!B4418="","",总支出!B4418)</f>
        <v/>
      </c>
      <c r="C4418" s="6" t="str">
        <f t="shared" si="476"/>
        <v/>
      </c>
      <c r="D4418" s="6" t="str">
        <f>IF(总支出!C4418="","",总支出!C4418)</f>
        <v/>
      </c>
      <c r="E4418" s="8" t="str">
        <f>IF(总支出!D4418="","",总支出!D4418)</f>
        <v/>
      </c>
      <c r="F4418" s="6" t="str">
        <f>IF(总支出!E4418="","",总支出!E4418)</f>
        <v/>
      </c>
      <c r="G4418" s="6" t="str">
        <f>IF(总支出!H4418="","",总支出!H4418)</f>
        <v/>
      </c>
      <c r="H4418" s="6" t="str">
        <f>IF(总支出!I4418="","自动",总支出!I4418)</f>
        <v>自动</v>
      </c>
      <c r="I4418" s="6" t="str">
        <f>IF(F4418="","",IFERROR(VLOOKUP(F4418,税费设置!$A$15:$B$27,2,FALSE),"含税不明"))</f>
        <v/>
      </c>
      <c r="J4418" s="6" t="str">
        <f t="shared" si="477"/>
        <v/>
      </c>
      <c r="K4418" s="6" t="str">
        <f>IF(AND(税费设置!$B$5="是",G4418="个人支出",J4418="应税"),"是","否")</f>
        <v>否</v>
      </c>
      <c r="L4418" s="8">
        <f t="shared" si="478"/>
        <v>0</v>
      </c>
      <c r="M4418" s="8">
        <f t="shared" si="479"/>
        <v>0</v>
      </c>
      <c r="N4418" s="8">
        <f t="shared" si="480"/>
        <v>0</v>
      </c>
      <c r="O4418" s="8">
        <f t="shared" si="481"/>
        <v>0</v>
      </c>
      <c r="P4418" s="8">
        <f>IF(K4418&lt;&gt;"是",0,IF(税费设置!$B$6="是",E4418/(1+税费设置!$B$10),E4418))</f>
        <v>0</v>
      </c>
      <c r="Q4418" s="8">
        <f>IF(K4418&lt;&gt;"是",0,P4418*税费设置!$B$8)</f>
        <v>0</v>
      </c>
      <c r="R4418" s="8">
        <f>IF(K4418&lt;&gt;"是",0,P4418*税费设置!$B$9)</f>
        <v>0</v>
      </c>
      <c r="S4418" s="8">
        <f t="shared" si="482"/>
        <v>0</v>
      </c>
    </row>
    <row r="4419" spans="1:19" ht="13.9">
      <c r="A4419" s="6" t="str">
        <f>IF(总支出!A4419="","",总支出!A4419)</f>
        <v/>
      </c>
      <c r="B4419" s="7" t="str">
        <f>IF(总支出!B4419="","",总支出!B4419)</f>
        <v/>
      </c>
      <c r="C4419" s="6" t="str">
        <f t="shared" si="476"/>
        <v/>
      </c>
      <c r="D4419" s="6" t="str">
        <f>IF(总支出!C4419="","",总支出!C4419)</f>
        <v/>
      </c>
      <c r="E4419" s="8" t="str">
        <f>IF(总支出!D4419="","",总支出!D4419)</f>
        <v/>
      </c>
      <c r="F4419" s="6" t="str">
        <f>IF(总支出!E4419="","",总支出!E4419)</f>
        <v/>
      </c>
      <c r="G4419" s="6" t="str">
        <f>IF(总支出!H4419="","",总支出!H4419)</f>
        <v/>
      </c>
      <c r="H4419" s="6" t="str">
        <f>IF(总支出!I4419="","自动",总支出!I4419)</f>
        <v>自动</v>
      </c>
      <c r="I4419" s="6" t="str">
        <f>IF(F4419="","",IFERROR(VLOOKUP(F4419,税费设置!$A$15:$B$27,2,FALSE),"含税不明"))</f>
        <v/>
      </c>
      <c r="J4419" s="6" t="str">
        <f t="shared" si="477"/>
        <v/>
      </c>
      <c r="K4419" s="6" t="str">
        <f>IF(AND(税费设置!$B$5="是",G4419="个人支出",J4419="应税"),"是","否")</f>
        <v>否</v>
      </c>
      <c r="L4419" s="8">
        <f t="shared" si="478"/>
        <v>0</v>
      </c>
      <c r="M4419" s="8">
        <f t="shared" si="479"/>
        <v>0</v>
      </c>
      <c r="N4419" s="8">
        <f t="shared" si="480"/>
        <v>0</v>
      </c>
      <c r="O4419" s="8">
        <f t="shared" si="481"/>
        <v>0</v>
      </c>
      <c r="P4419" s="8">
        <f>IF(K4419&lt;&gt;"是",0,IF(税费设置!$B$6="是",E4419/(1+税费设置!$B$10),E4419))</f>
        <v>0</v>
      </c>
      <c r="Q4419" s="8">
        <f>IF(K4419&lt;&gt;"是",0,P4419*税费设置!$B$8)</f>
        <v>0</v>
      </c>
      <c r="R4419" s="8">
        <f>IF(K4419&lt;&gt;"是",0,P4419*税费设置!$B$9)</f>
        <v>0</v>
      </c>
      <c r="S4419" s="8">
        <f t="shared" si="482"/>
        <v>0</v>
      </c>
    </row>
    <row r="4420" spans="1:19" ht="13.9">
      <c r="A4420" s="6" t="str">
        <f>IF(总支出!A4420="","",总支出!A4420)</f>
        <v/>
      </c>
      <c r="B4420" s="7" t="str">
        <f>IF(总支出!B4420="","",总支出!B4420)</f>
        <v/>
      </c>
      <c r="C4420" s="6" t="str">
        <f t="shared" ref="C4420:C4483" si="483">IF(B4420="","",TEXT(B4420,"yyyy-mm"))</f>
        <v/>
      </c>
      <c r="D4420" s="6" t="str">
        <f>IF(总支出!C4420="","",总支出!C4420)</f>
        <v/>
      </c>
      <c r="E4420" s="8" t="str">
        <f>IF(总支出!D4420="","",总支出!D4420)</f>
        <v/>
      </c>
      <c r="F4420" s="6" t="str">
        <f>IF(总支出!E4420="","",总支出!E4420)</f>
        <v/>
      </c>
      <c r="G4420" s="6" t="str">
        <f>IF(总支出!H4420="","",总支出!H4420)</f>
        <v/>
      </c>
      <c r="H4420" s="6" t="str">
        <f>IF(总支出!I4420="","自动",总支出!I4420)</f>
        <v>自动</v>
      </c>
      <c r="I4420" s="6" t="str">
        <f>IF(F4420="","",IFERROR(VLOOKUP(F4420,税费设置!$A$15:$B$27,2,FALSE),"含税不明"))</f>
        <v/>
      </c>
      <c r="J4420" s="6" t="str">
        <f t="shared" ref="J4420:J4483" si="484">IF(D4420="","",IF(H4420="自动",I4420,H4420))</f>
        <v/>
      </c>
      <c r="K4420" s="6" t="str">
        <f>IF(AND(税费设置!$B$5="是",G4420="个人支出",J4420="应税"),"是","否")</f>
        <v>否</v>
      </c>
      <c r="L4420" s="8">
        <f t="shared" ref="L4420:L4483" si="485">IF(K4420="是",E4420,0)</f>
        <v>0</v>
      </c>
      <c r="M4420" s="8">
        <f t="shared" ref="M4420:M4483" si="486">IF(AND(G4420="个人支出",J4420="零税率"),E4420,0)</f>
        <v>0</v>
      </c>
      <c r="N4420" s="8">
        <f t="shared" ref="N4420:N4483" si="487">IF(AND(G4420="个人支出",J4420="免税"),E4420,0)</f>
        <v>0</v>
      </c>
      <c r="O4420" s="8">
        <f t="shared" ref="O4420:O4483" si="488">IF(AND(G4420="个人支出",OR(J4420="含税不明",J4420="不适用")),E4420,0)</f>
        <v>0</v>
      </c>
      <c r="P4420" s="8">
        <f>IF(K4420&lt;&gt;"是",0,IF(税费设置!$B$6="是",E4420/(1+税费设置!$B$10),E4420))</f>
        <v>0</v>
      </c>
      <c r="Q4420" s="8">
        <f>IF(K4420&lt;&gt;"是",0,P4420*税费设置!$B$8)</f>
        <v>0</v>
      </c>
      <c r="R4420" s="8">
        <f>IF(K4420&lt;&gt;"是",0,P4420*税费设置!$B$9)</f>
        <v>0</v>
      </c>
      <c r="S4420" s="8">
        <f t="shared" ref="S4420:S4483" si="489">Q4420+R4420</f>
        <v>0</v>
      </c>
    </row>
    <row r="4421" spans="1:19" ht="13.9">
      <c r="A4421" s="6" t="str">
        <f>IF(总支出!A4421="","",总支出!A4421)</f>
        <v/>
      </c>
      <c r="B4421" s="7" t="str">
        <f>IF(总支出!B4421="","",总支出!B4421)</f>
        <v/>
      </c>
      <c r="C4421" s="6" t="str">
        <f t="shared" si="483"/>
        <v/>
      </c>
      <c r="D4421" s="6" t="str">
        <f>IF(总支出!C4421="","",总支出!C4421)</f>
        <v/>
      </c>
      <c r="E4421" s="8" t="str">
        <f>IF(总支出!D4421="","",总支出!D4421)</f>
        <v/>
      </c>
      <c r="F4421" s="6" t="str">
        <f>IF(总支出!E4421="","",总支出!E4421)</f>
        <v/>
      </c>
      <c r="G4421" s="6" t="str">
        <f>IF(总支出!H4421="","",总支出!H4421)</f>
        <v/>
      </c>
      <c r="H4421" s="6" t="str">
        <f>IF(总支出!I4421="","自动",总支出!I4421)</f>
        <v>自动</v>
      </c>
      <c r="I4421" s="6" t="str">
        <f>IF(F4421="","",IFERROR(VLOOKUP(F4421,税费设置!$A$15:$B$27,2,FALSE),"含税不明"))</f>
        <v/>
      </c>
      <c r="J4421" s="6" t="str">
        <f t="shared" si="484"/>
        <v/>
      </c>
      <c r="K4421" s="6" t="str">
        <f>IF(AND(税费设置!$B$5="是",G4421="个人支出",J4421="应税"),"是","否")</f>
        <v>否</v>
      </c>
      <c r="L4421" s="8">
        <f t="shared" si="485"/>
        <v>0</v>
      </c>
      <c r="M4421" s="8">
        <f t="shared" si="486"/>
        <v>0</v>
      </c>
      <c r="N4421" s="8">
        <f t="shared" si="487"/>
        <v>0</v>
      </c>
      <c r="O4421" s="8">
        <f t="shared" si="488"/>
        <v>0</v>
      </c>
      <c r="P4421" s="8">
        <f>IF(K4421&lt;&gt;"是",0,IF(税费设置!$B$6="是",E4421/(1+税费设置!$B$10),E4421))</f>
        <v>0</v>
      </c>
      <c r="Q4421" s="8">
        <f>IF(K4421&lt;&gt;"是",0,P4421*税费设置!$B$8)</f>
        <v>0</v>
      </c>
      <c r="R4421" s="8">
        <f>IF(K4421&lt;&gt;"是",0,P4421*税费设置!$B$9)</f>
        <v>0</v>
      </c>
      <c r="S4421" s="8">
        <f t="shared" si="489"/>
        <v>0</v>
      </c>
    </row>
    <row r="4422" spans="1:19" ht="13.9">
      <c r="A4422" s="6" t="str">
        <f>IF(总支出!A4422="","",总支出!A4422)</f>
        <v/>
      </c>
      <c r="B4422" s="7" t="str">
        <f>IF(总支出!B4422="","",总支出!B4422)</f>
        <v/>
      </c>
      <c r="C4422" s="6" t="str">
        <f t="shared" si="483"/>
        <v/>
      </c>
      <c r="D4422" s="6" t="str">
        <f>IF(总支出!C4422="","",总支出!C4422)</f>
        <v/>
      </c>
      <c r="E4422" s="8" t="str">
        <f>IF(总支出!D4422="","",总支出!D4422)</f>
        <v/>
      </c>
      <c r="F4422" s="6" t="str">
        <f>IF(总支出!E4422="","",总支出!E4422)</f>
        <v/>
      </c>
      <c r="G4422" s="6" t="str">
        <f>IF(总支出!H4422="","",总支出!H4422)</f>
        <v/>
      </c>
      <c r="H4422" s="6" t="str">
        <f>IF(总支出!I4422="","自动",总支出!I4422)</f>
        <v>自动</v>
      </c>
      <c r="I4422" s="6" t="str">
        <f>IF(F4422="","",IFERROR(VLOOKUP(F4422,税费设置!$A$15:$B$27,2,FALSE),"含税不明"))</f>
        <v/>
      </c>
      <c r="J4422" s="6" t="str">
        <f t="shared" si="484"/>
        <v/>
      </c>
      <c r="K4422" s="6" t="str">
        <f>IF(AND(税费设置!$B$5="是",G4422="个人支出",J4422="应税"),"是","否")</f>
        <v>否</v>
      </c>
      <c r="L4422" s="8">
        <f t="shared" si="485"/>
        <v>0</v>
      </c>
      <c r="M4422" s="8">
        <f t="shared" si="486"/>
        <v>0</v>
      </c>
      <c r="N4422" s="8">
        <f t="shared" si="487"/>
        <v>0</v>
      </c>
      <c r="O4422" s="8">
        <f t="shared" si="488"/>
        <v>0</v>
      </c>
      <c r="P4422" s="8">
        <f>IF(K4422&lt;&gt;"是",0,IF(税费设置!$B$6="是",E4422/(1+税费设置!$B$10),E4422))</f>
        <v>0</v>
      </c>
      <c r="Q4422" s="8">
        <f>IF(K4422&lt;&gt;"是",0,P4422*税费设置!$B$8)</f>
        <v>0</v>
      </c>
      <c r="R4422" s="8">
        <f>IF(K4422&lt;&gt;"是",0,P4422*税费设置!$B$9)</f>
        <v>0</v>
      </c>
      <c r="S4422" s="8">
        <f t="shared" si="489"/>
        <v>0</v>
      </c>
    </row>
    <row r="4423" spans="1:19" ht="13.9">
      <c r="A4423" s="6" t="str">
        <f>IF(总支出!A4423="","",总支出!A4423)</f>
        <v/>
      </c>
      <c r="B4423" s="7" t="str">
        <f>IF(总支出!B4423="","",总支出!B4423)</f>
        <v/>
      </c>
      <c r="C4423" s="6" t="str">
        <f t="shared" si="483"/>
        <v/>
      </c>
      <c r="D4423" s="6" t="str">
        <f>IF(总支出!C4423="","",总支出!C4423)</f>
        <v/>
      </c>
      <c r="E4423" s="8" t="str">
        <f>IF(总支出!D4423="","",总支出!D4423)</f>
        <v/>
      </c>
      <c r="F4423" s="6" t="str">
        <f>IF(总支出!E4423="","",总支出!E4423)</f>
        <v/>
      </c>
      <c r="G4423" s="6" t="str">
        <f>IF(总支出!H4423="","",总支出!H4423)</f>
        <v/>
      </c>
      <c r="H4423" s="6" t="str">
        <f>IF(总支出!I4423="","自动",总支出!I4423)</f>
        <v>自动</v>
      </c>
      <c r="I4423" s="6" t="str">
        <f>IF(F4423="","",IFERROR(VLOOKUP(F4423,税费设置!$A$15:$B$27,2,FALSE),"含税不明"))</f>
        <v/>
      </c>
      <c r="J4423" s="6" t="str">
        <f t="shared" si="484"/>
        <v/>
      </c>
      <c r="K4423" s="6" t="str">
        <f>IF(AND(税费设置!$B$5="是",G4423="个人支出",J4423="应税"),"是","否")</f>
        <v>否</v>
      </c>
      <c r="L4423" s="8">
        <f t="shared" si="485"/>
        <v>0</v>
      </c>
      <c r="M4423" s="8">
        <f t="shared" si="486"/>
        <v>0</v>
      </c>
      <c r="N4423" s="8">
        <f t="shared" si="487"/>
        <v>0</v>
      </c>
      <c r="O4423" s="8">
        <f t="shared" si="488"/>
        <v>0</v>
      </c>
      <c r="P4423" s="8">
        <f>IF(K4423&lt;&gt;"是",0,IF(税费设置!$B$6="是",E4423/(1+税费设置!$B$10),E4423))</f>
        <v>0</v>
      </c>
      <c r="Q4423" s="8">
        <f>IF(K4423&lt;&gt;"是",0,P4423*税费设置!$B$8)</f>
        <v>0</v>
      </c>
      <c r="R4423" s="8">
        <f>IF(K4423&lt;&gt;"是",0,P4423*税费设置!$B$9)</f>
        <v>0</v>
      </c>
      <c r="S4423" s="8">
        <f t="shared" si="489"/>
        <v>0</v>
      </c>
    </row>
    <row r="4424" spans="1:19" ht="13.9">
      <c r="A4424" s="6" t="str">
        <f>IF(总支出!A4424="","",总支出!A4424)</f>
        <v/>
      </c>
      <c r="B4424" s="7" t="str">
        <f>IF(总支出!B4424="","",总支出!B4424)</f>
        <v/>
      </c>
      <c r="C4424" s="6" t="str">
        <f t="shared" si="483"/>
        <v/>
      </c>
      <c r="D4424" s="6" t="str">
        <f>IF(总支出!C4424="","",总支出!C4424)</f>
        <v/>
      </c>
      <c r="E4424" s="8" t="str">
        <f>IF(总支出!D4424="","",总支出!D4424)</f>
        <v/>
      </c>
      <c r="F4424" s="6" t="str">
        <f>IF(总支出!E4424="","",总支出!E4424)</f>
        <v/>
      </c>
      <c r="G4424" s="6" t="str">
        <f>IF(总支出!H4424="","",总支出!H4424)</f>
        <v/>
      </c>
      <c r="H4424" s="6" t="str">
        <f>IF(总支出!I4424="","自动",总支出!I4424)</f>
        <v>自动</v>
      </c>
      <c r="I4424" s="6" t="str">
        <f>IF(F4424="","",IFERROR(VLOOKUP(F4424,税费设置!$A$15:$B$27,2,FALSE),"含税不明"))</f>
        <v/>
      </c>
      <c r="J4424" s="6" t="str">
        <f t="shared" si="484"/>
        <v/>
      </c>
      <c r="K4424" s="6" t="str">
        <f>IF(AND(税费设置!$B$5="是",G4424="个人支出",J4424="应税"),"是","否")</f>
        <v>否</v>
      </c>
      <c r="L4424" s="8">
        <f t="shared" si="485"/>
        <v>0</v>
      </c>
      <c r="M4424" s="8">
        <f t="shared" si="486"/>
        <v>0</v>
      </c>
      <c r="N4424" s="8">
        <f t="shared" si="487"/>
        <v>0</v>
      </c>
      <c r="O4424" s="8">
        <f t="shared" si="488"/>
        <v>0</v>
      </c>
      <c r="P4424" s="8">
        <f>IF(K4424&lt;&gt;"是",0,IF(税费设置!$B$6="是",E4424/(1+税费设置!$B$10),E4424))</f>
        <v>0</v>
      </c>
      <c r="Q4424" s="8">
        <f>IF(K4424&lt;&gt;"是",0,P4424*税费设置!$B$8)</f>
        <v>0</v>
      </c>
      <c r="R4424" s="8">
        <f>IF(K4424&lt;&gt;"是",0,P4424*税费设置!$B$9)</f>
        <v>0</v>
      </c>
      <c r="S4424" s="8">
        <f t="shared" si="489"/>
        <v>0</v>
      </c>
    </row>
    <row r="4425" spans="1:19" ht="13.9">
      <c r="A4425" s="6" t="str">
        <f>IF(总支出!A4425="","",总支出!A4425)</f>
        <v/>
      </c>
      <c r="B4425" s="7" t="str">
        <f>IF(总支出!B4425="","",总支出!B4425)</f>
        <v/>
      </c>
      <c r="C4425" s="6" t="str">
        <f t="shared" si="483"/>
        <v/>
      </c>
      <c r="D4425" s="6" t="str">
        <f>IF(总支出!C4425="","",总支出!C4425)</f>
        <v/>
      </c>
      <c r="E4425" s="8" t="str">
        <f>IF(总支出!D4425="","",总支出!D4425)</f>
        <v/>
      </c>
      <c r="F4425" s="6" t="str">
        <f>IF(总支出!E4425="","",总支出!E4425)</f>
        <v/>
      </c>
      <c r="G4425" s="6" t="str">
        <f>IF(总支出!H4425="","",总支出!H4425)</f>
        <v/>
      </c>
      <c r="H4425" s="6" t="str">
        <f>IF(总支出!I4425="","自动",总支出!I4425)</f>
        <v>自动</v>
      </c>
      <c r="I4425" s="6" t="str">
        <f>IF(F4425="","",IFERROR(VLOOKUP(F4425,税费设置!$A$15:$B$27,2,FALSE),"含税不明"))</f>
        <v/>
      </c>
      <c r="J4425" s="6" t="str">
        <f t="shared" si="484"/>
        <v/>
      </c>
      <c r="K4425" s="6" t="str">
        <f>IF(AND(税费设置!$B$5="是",G4425="个人支出",J4425="应税"),"是","否")</f>
        <v>否</v>
      </c>
      <c r="L4425" s="8">
        <f t="shared" si="485"/>
        <v>0</v>
      </c>
      <c r="M4425" s="8">
        <f t="shared" si="486"/>
        <v>0</v>
      </c>
      <c r="N4425" s="8">
        <f t="shared" si="487"/>
        <v>0</v>
      </c>
      <c r="O4425" s="8">
        <f t="shared" si="488"/>
        <v>0</v>
      </c>
      <c r="P4425" s="8">
        <f>IF(K4425&lt;&gt;"是",0,IF(税费设置!$B$6="是",E4425/(1+税费设置!$B$10),E4425))</f>
        <v>0</v>
      </c>
      <c r="Q4425" s="8">
        <f>IF(K4425&lt;&gt;"是",0,P4425*税费设置!$B$8)</f>
        <v>0</v>
      </c>
      <c r="R4425" s="8">
        <f>IF(K4425&lt;&gt;"是",0,P4425*税费设置!$B$9)</f>
        <v>0</v>
      </c>
      <c r="S4425" s="8">
        <f t="shared" si="489"/>
        <v>0</v>
      </c>
    </row>
    <row r="4426" spans="1:19" ht="13.9">
      <c r="A4426" s="6" t="str">
        <f>IF(总支出!A4426="","",总支出!A4426)</f>
        <v/>
      </c>
      <c r="B4426" s="7" t="str">
        <f>IF(总支出!B4426="","",总支出!B4426)</f>
        <v/>
      </c>
      <c r="C4426" s="6" t="str">
        <f t="shared" si="483"/>
        <v/>
      </c>
      <c r="D4426" s="6" t="str">
        <f>IF(总支出!C4426="","",总支出!C4426)</f>
        <v/>
      </c>
      <c r="E4426" s="8" t="str">
        <f>IF(总支出!D4426="","",总支出!D4426)</f>
        <v/>
      </c>
      <c r="F4426" s="6" t="str">
        <f>IF(总支出!E4426="","",总支出!E4426)</f>
        <v/>
      </c>
      <c r="G4426" s="6" t="str">
        <f>IF(总支出!H4426="","",总支出!H4426)</f>
        <v/>
      </c>
      <c r="H4426" s="6" t="str">
        <f>IF(总支出!I4426="","自动",总支出!I4426)</f>
        <v>自动</v>
      </c>
      <c r="I4426" s="6" t="str">
        <f>IF(F4426="","",IFERROR(VLOOKUP(F4426,税费设置!$A$15:$B$27,2,FALSE),"含税不明"))</f>
        <v/>
      </c>
      <c r="J4426" s="6" t="str">
        <f t="shared" si="484"/>
        <v/>
      </c>
      <c r="K4426" s="6" t="str">
        <f>IF(AND(税费设置!$B$5="是",G4426="个人支出",J4426="应税"),"是","否")</f>
        <v>否</v>
      </c>
      <c r="L4426" s="8">
        <f t="shared" si="485"/>
        <v>0</v>
      </c>
      <c r="M4426" s="8">
        <f t="shared" si="486"/>
        <v>0</v>
      </c>
      <c r="N4426" s="8">
        <f t="shared" si="487"/>
        <v>0</v>
      </c>
      <c r="O4426" s="8">
        <f t="shared" si="488"/>
        <v>0</v>
      </c>
      <c r="P4426" s="8">
        <f>IF(K4426&lt;&gt;"是",0,IF(税费设置!$B$6="是",E4426/(1+税费设置!$B$10),E4426))</f>
        <v>0</v>
      </c>
      <c r="Q4426" s="8">
        <f>IF(K4426&lt;&gt;"是",0,P4426*税费设置!$B$8)</f>
        <v>0</v>
      </c>
      <c r="R4426" s="8">
        <f>IF(K4426&lt;&gt;"是",0,P4426*税费设置!$B$9)</f>
        <v>0</v>
      </c>
      <c r="S4426" s="8">
        <f t="shared" si="489"/>
        <v>0</v>
      </c>
    </row>
    <row r="4427" spans="1:19" ht="13.9">
      <c r="A4427" s="6" t="str">
        <f>IF(总支出!A4427="","",总支出!A4427)</f>
        <v/>
      </c>
      <c r="B4427" s="7" t="str">
        <f>IF(总支出!B4427="","",总支出!B4427)</f>
        <v/>
      </c>
      <c r="C4427" s="6" t="str">
        <f t="shared" si="483"/>
        <v/>
      </c>
      <c r="D4427" s="6" t="str">
        <f>IF(总支出!C4427="","",总支出!C4427)</f>
        <v/>
      </c>
      <c r="E4427" s="8" t="str">
        <f>IF(总支出!D4427="","",总支出!D4427)</f>
        <v/>
      </c>
      <c r="F4427" s="6" t="str">
        <f>IF(总支出!E4427="","",总支出!E4427)</f>
        <v/>
      </c>
      <c r="G4427" s="6" t="str">
        <f>IF(总支出!H4427="","",总支出!H4427)</f>
        <v/>
      </c>
      <c r="H4427" s="6" t="str">
        <f>IF(总支出!I4427="","自动",总支出!I4427)</f>
        <v>自动</v>
      </c>
      <c r="I4427" s="6" t="str">
        <f>IF(F4427="","",IFERROR(VLOOKUP(F4427,税费设置!$A$15:$B$27,2,FALSE),"含税不明"))</f>
        <v/>
      </c>
      <c r="J4427" s="6" t="str">
        <f t="shared" si="484"/>
        <v/>
      </c>
      <c r="K4427" s="6" t="str">
        <f>IF(AND(税费设置!$B$5="是",G4427="个人支出",J4427="应税"),"是","否")</f>
        <v>否</v>
      </c>
      <c r="L4427" s="8">
        <f t="shared" si="485"/>
        <v>0</v>
      </c>
      <c r="M4427" s="8">
        <f t="shared" si="486"/>
        <v>0</v>
      </c>
      <c r="N4427" s="8">
        <f t="shared" si="487"/>
        <v>0</v>
      </c>
      <c r="O4427" s="8">
        <f t="shared" si="488"/>
        <v>0</v>
      </c>
      <c r="P4427" s="8">
        <f>IF(K4427&lt;&gt;"是",0,IF(税费设置!$B$6="是",E4427/(1+税费设置!$B$10),E4427))</f>
        <v>0</v>
      </c>
      <c r="Q4427" s="8">
        <f>IF(K4427&lt;&gt;"是",0,P4427*税费设置!$B$8)</f>
        <v>0</v>
      </c>
      <c r="R4427" s="8">
        <f>IF(K4427&lt;&gt;"是",0,P4427*税费设置!$B$9)</f>
        <v>0</v>
      </c>
      <c r="S4427" s="8">
        <f t="shared" si="489"/>
        <v>0</v>
      </c>
    </row>
    <row r="4428" spans="1:19" ht="13.9">
      <c r="A4428" s="6" t="str">
        <f>IF(总支出!A4428="","",总支出!A4428)</f>
        <v/>
      </c>
      <c r="B4428" s="7" t="str">
        <f>IF(总支出!B4428="","",总支出!B4428)</f>
        <v/>
      </c>
      <c r="C4428" s="6" t="str">
        <f t="shared" si="483"/>
        <v/>
      </c>
      <c r="D4428" s="6" t="str">
        <f>IF(总支出!C4428="","",总支出!C4428)</f>
        <v/>
      </c>
      <c r="E4428" s="8" t="str">
        <f>IF(总支出!D4428="","",总支出!D4428)</f>
        <v/>
      </c>
      <c r="F4428" s="6" t="str">
        <f>IF(总支出!E4428="","",总支出!E4428)</f>
        <v/>
      </c>
      <c r="G4428" s="6" t="str">
        <f>IF(总支出!H4428="","",总支出!H4428)</f>
        <v/>
      </c>
      <c r="H4428" s="6" t="str">
        <f>IF(总支出!I4428="","自动",总支出!I4428)</f>
        <v>自动</v>
      </c>
      <c r="I4428" s="6" t="str">
        <f>IF(F4428="","",IFERROR(VLOOKUP(F4428,税费设置!$A$15:$B$27,2,FALSE),"含税不明"))</f>
        <v/>
      </c>
      <c r="J4428" s="6" t="str">
        <f t="shared" si="484"/>
        <v/>
      </c>
      <c r="K4428" s="6" t="str">
        <f>IF(AND(税费设置!$B$5="是",G4428="个人支出",J4428="应税"),"是","否")</f>
        <v>否</v>
      </c>
      <c r="L4428" s="8">
        <f t="shared" si="485"/>
        <v>0</v>
      </c>
      <c r="M4428" s="8">
        <f t="shared" si="486"/>
        <v>0</v>
      </c>
      <c r="N4428" s="8">
        <f t="shared" si="487"/>
        <v>0</v>
      </c>
      <c r="O4428" s="8">
        <f t="shared" si="488"/>
        <v>0</v>
      </c>
      <c r="P4428" s="8">
        <f>IF(K4428&lt;&gt;"是",0,IF(税费设置!$B$6="是",E4428/(1+税费设置!$B$10),E4428))</f>
        <v>0</v>
      </c>
      <c r="Q4428" s="8">
        <f>IF(K4428&lt;&gt;"是",0,P4428*税费设置!$B$8)</f>
        <v>0</v>
      </c>
      <c r="R4428" s="8">
        <f>IF(K4428&lt;&gt;"是",0,P4428*税费设置!$B$9)</f>
        <v>0</v>
      </c>
      <c r="S4428" s="8">
        <f t="shared" si="489"/>
        <v>0</v>
      </c>
    </row>
    <row r="4429" spans="1:19" ht="13.9">
      <c r="A4429" s="6" t="str">
        <f>IF(总支出!A4429="","",总支出!A4429)</f>
        <v/>
      </c>
      <c r="B4429" s="7" t="str">
        <f>IF(总支出!B4429="","",总支出!B4429)</f>
        <v/>
      </c>
      <c r="C4429" s="6" t="str">
        <f t="shared" si="483"/>
        <v/>
      </c>
      <c r="D4429" s="6" t="str">
        <f>IF(总支出!C4429="","",总支出!C4429)</f>
        <v/>
      </c>
      <c r="E4429" s="8" t="str">
        <f>IF(总支出!D4429="","",总支出!D4429)</f>
        <v/>
      </c>
      <c r="F4429" s="6" t="str">
        <f>IF(总支出!E4429="","",总支出!E4429)</f>
        <v/>
      </c>
      <c r="G4429" s="6" t="str">
        <f>IF(总支出!H4429="","",总支出!H4429)</f>
        <v/>
      </c>
      <c r="H4429" s="6" t="str">
        <f>IF(总支出!I4429="","自动",总支出!I4429)</f>
        <v>自动</v>
      </c>
      <c r="I4429" s="6" t="str">
        <f>IF(F4429="","",IFERROR(VLOOKUP(F4429,税费设置!$A$15:$B$27,2,FALSE),"含税不明"))</f>
        <v/>
      </c>
      <c r="J4429" s="6" t="str">
        <f t="shared" si="484"/>
        <v/>
      </c>
      <c r="K4429" s="6" t="str">
        <f>IF(AND(税费设置!$B$5="是",G4429="个人支出",J4429="应税"),"是","否")</f>
        <v>否</v>
      </c>
      <c r="L4429" s="8">
        <f t="shared" si="485"/>
        <v>0</v>
      </c>
      <c r="M4429" s="8">
        <f t="shared" si="486"/>
        <v>0</v>
      </c>
      <c r="N4429" s="8">
        <f t="shared" si="487"/>
        <v>0</v>
      </c>
      <c r="O4429" s="8">
        <f t="shared" si="488"/>
        <v>0</v>
      </c>
      <c r="P4429" s="8">
        <f>IF(K4429&lt;&gt;"是",0,IF(税费设置!$B$6="是",E4429/(1+税费设置!$B$10),E4429))</f>
        <v>0</v>
      </c>
      <c r="Q4429" s="8">
        <f>IF(K4429&lt;&gt;"是",0,P4429*税费设置!$B$8)</f>
        <v>0</v>
      </c>
      <c r="R4429" s="8">
        <f>IF(K4429&lt;&gt;"是",0,P4429*税费设置!$B$9)</f>
        <v>0</v>
      </c>
      <c r="S4429" s="8">
        <f t="shared" si="489"/>
        <v>0</v>
      </c>
    </row>
    <row r="4430" spans="1:19" ht="13.9">
      <c r="A4430" s="6" t="str">
        <f>IF(总支出!A4430="","",总支出!A4430)</f>
        <v/>
      </c>
      <c r="B4430" s="7" t="str">
        <f>IF(总支出!B4430="","",总支出!B4430)</f>
        <v/>
      </c>
      <c r="C4430" s="6" t="str">
        <f t="shared" si="483"/>
        <v/>
      </c>
      <c r="D4430" s="6" t="str">
        <f>IF(总支出!C4430="","",总支出!C4430)</f>
        <v/>
      </c>
      <c r="E4430" s="8" t="str">
        <f>IF(总支出!D4430="","",总支出!D4430)</f>
        <v/>
      </c>
      <c r="F4430" s="6" t="str">
        <f>IF(总支出!E4430="","",总支出!E4430)</f>
        <v/>
      </c>
      <c r="G4430" s="6" t="str">
        <f>IF(总支出!H4430="","",总支出!H4430)</f>
        <v/>
      </c>
      <c r="H4430" s="6" t="str">
        <f>IF(总支出!I4430="","自动",总支出!I4430)</f>
        <v>自动</v>
      </c>
      <c r="I4430" s="6" t="str">
        <f>IF(F4430="","",IFERROR(VLOOKUP(F4430,税费设置!$A$15:$B$27,2,FALSE),"含税不明"))</f>
        <v/>
      </c>
      <c r="J4430" s="6" t="str">
        <f t="shared" si="484"/>
        <v/>
      </c>
      <c r="K4430" s="6" t="str">
        <f>IF(AND(税费设置!$B$5="是",G4430="个人支出",J4430="应税"),"是","否")</f>
        <v>否</v>
      </c>
      <c r="L4430" s="8">
        <f t="shared" si="485"/>
        <v>0</v>
      </c>
      <c r="M4430" s="8">
        <f t="shared" si="486"/>
        <v>0</v>
      </c>
      <c r="N4430" s="8">
        <f t="shared" si="487"/>
        <v>0</v>
      </c>
      <c r="O4430" s="8">
        <f t="shared" si="488"/>
        <v>0</v>
      </c>
      <c r="P4430" s="8">
        <f>IF(K4430&lt;&gt;"是",0,IF(税费设置!$B$6="是",E4430/(1+税费设置!$B$10),E4430))</f>
        <v>0</v>
      </c>
      <c r="Q4430" s="8">
        <f>IF(K4430&lt;&gt;"是",0,P4430*税费设置!$B$8)</f>
        <v>0</v>
      </c>
      <c r="R4430" s="8">
        <f>IF(K4430&lt;&gt;"是",0,P4430*税费设置!$B$9)</f>
        <v>0</v>
      </c>
      <c r="S4430" s="8">
        <f t="shared" si="489"/>
        <v>0</v>
      </c>
    </row>
    <row r="4431" spans="1:19" ht="13.9">
      <c r="A4431" s="6" t="str">
        <f>IF(总支出!A4431="","",总支出!A4431)</f>
        <v/>
      </c>
      <c r="B4431" s="7" t="str">
        <f>IF(总支出!B4431="","",总支出!B4431)</f>
        <v/>
      </c>
      <c r="C4431" s="6" t="str">
        <f t="shared" si="483"/>
        <v/>
      </c>
      <c r="D4431" s="6" t="str">
        <f>IF(总支出!C4431="","",总支出!C4431)</f>
        <v/>
      </c>
      <c r="E4431" s="8" t="str">
        <f>IF(总支出!D4431="","",总支出!D4431)</f>
        <v/>
      </c>
      <c r="F4431" s="6" t="str">
        <f>IF(总支出!E4431="","",总支出!E4431)</f>
        <v/>
      </c>
      <c r="G4431" s="6" t="str">
        <f>IF(总支出!H4431="","",总支出!H4431)</f>
        <v/>
      </c>
      <c r="H4431" s="6" t="str">
        <f>IF(总支出!I4431="","自动",总支出!I4431)</f>
        <v>自动</v>
      </c>
      <c r="I4431" s="6" t="str">
        <f>IF(F4431="","",IFERROR(VLOOKUP(F4431,税费设置!$A$15:$B$27,2,FALSE),"含税不明"))</f>
        <v/>
      </c>
      <c r="J4431" s="6" t="str">
        <f t="shared" si="484"/>
        <v/>
      </c>
      <c r="K4431" s="6" t="str">
        <f>IF(AND(税费设置!$B$5="是",G4431="个人支出",J4431="应税"),"是","否")</f>
        <v>否</v>
      </c>
      <c r="L4431" s="8">
        <f t="shared" si="485"/>
        <v>0</v>
      </c>
      <c r="M4431" s="8">
        <f t="shared" si="486"/>
        <v>0</v>
      </c>
      <c r="N4431" s="8">
        <f t="shared" si="487"/>
        <v>0</v>
      </c>
      <c r="O4431" s="8">
        <f t="shared" si="488"/>
        <v>0</v>
      </c>
      <c r="P4431" s="8">
        <f>IF(K4431&lt;&gt;"是",0,IF(税费设置!$B$6="是",E4431/(1+税费设置!$B$10),E4431))</f>
        <v>0</v>
      </c>
      <c r="Q4431" s="8">
        <f>IF(K4431&lt;&gt;"是",0,P4431*税费设置!$B$8)</f>
        <v>0</v>
      </c>
      <c r="R4431" s="8">
        <f>IF(K4431&lt;&gt;"是",0,P4431*税费设置!$B$9)</f>
        <v>0</v>
      </c>
      <c r="S4431" s="8">
        <f t="shared" si="489"/>
        <v>0</v>
      </c>
    </row>
    <row r="4432" spans="1:19" ht="13.9">
      <c r="A4432" s="6" t="str">
        <f>IF(总支出!A4432="","",总支出!A4432)</f>
        <v/>
      </c>
      <c r="B4432" s="7" t="str">
        <f>IF(总支出!B4432="","",总支出!B4432)</f>
        <v/>
      </c>
      <c r="C4432" s="6" t="str">
        <f t="shared" si="483"/>
        <v/>
      </c>
      <c r="D4432" s="6" t="str">
        <f>IF(总支出!C4432="","",总支出!C4432)</f>
        <v/>
      </c>
      <c r="E4432" s="8" t="str">
        <f>IF(总支出!D4432="","",总支出!D4432)</f>
        <v/>
      </c>
      <c r="F4432" s="6" t="str">
        <f>IF(总支出!E4432="","",总支出!E4432)</f>
        <v/>
      </c>
      <c r="G4432" s="6" t="str">
        <f>IF(总支出!H4432="","",总支出!H4432)</f>
        <v/>
      </c>
      <c r="H4432" s="6" t="str">
        <f>IF(总支出!I4432="","自动",总支出!I4432)</f>
        <v>自动</v>
      </c>
      <c r="I4432" s="6" t="str">
        <f>IF(F4432="","",IFERROR(VLOOKUP(F4432,税费设置!$A$15:$B$27,2,FALSE),"含税不明"))</f>
        <v/>
      </c>
      <c r="J4432" s="6" t="str">
        <f t="shared" si="484"/>
        <v/>
      </c>
      <c r="K4432" s="6" t="str">
        <f>IF(AND(税费设置!$B$5="是",G4432="个人支出",J4432="应税"),"是","否")</f>
        <v>否</v>
      </c>
      <c r="L4432" s="8">
        <f t="shared" si="485"/>
        <v>0</v>
      </c>
      <c r="M4432" s="8">
        <f t="shared" si="486"/>
        <v>0</v>
      </c>
      <c r="N4432" s="8">
        <f t="shared" si="487"/>
        <v>0</v>
      </c>
      <c r="O4432" s="8">
        <f t="shared" si="488"/>
        <v>0</v>
      </c>
      <c r="P4432" s="8">
        <f>IF(K4432&lt;&gt;"是",0,IF(税费设置!$B$6="是",E4432/(1+税费设置!$B$10),E4432))</f>
        <v>0</v>
      </c>
      <c r="Q4432" s="8">
        <f>IF(K4432&lt;&gt;"是",0,P4432*税费设置!$B$8)</f>
        <v>0</v>
      </c>
      <c r="R4432" s="8">
        <f>IF(K4432&lt;&gt;"是",0,P4432*税费设置!$B$9)</f>
        <v>0</v>
      </c>
      <c r="S4432" s="8">
        <f t="shared" si="489"/>
        <v>0</v>
      </c>
    </row>
    <row r="4433" spans="1:19" ht="13.9">
      <c r="A4433" s="6" t="str">
        <f>IF(总支出!A4433="","",总支出!A4433)</f>
        <v/>
      </c>
      <c r="B4433" s="7" t="str">
        <f>IF(总支出!B4433="","",总支出!B4433)</f>
        <v/>
      </c>
      <c r="C4433" s="6" t="str">
        <f t="shared" si="483"/>
        <v/>
      </c>
      <c r="D4433" s="6" t="str">
        <f>IF(总支出!C4433="","",总支出!C4433)</f>
        <v/>
      </c>
      <c r="E4433" s="8" t="str">
        <f>IF(总支出!D4433="","",总支出!D4433)</f>
        <v/>
      </c>
      <c r="F4433" s="6" t="str">
        <f>IF(总支出!E4433="","",总支出!E4433)</f>
        <v/>
      </c>
      <c r="G4433" s="6" t="str">
        <f>IF(总支出!H4433="","",总支出!H4433)</f>
        <v/>
      </c>
      <c r="H4433" s="6" t="str">
        <f>IF(总支出!I4433="","自动",总支出!I4433)</f>
        <v>自动</v>
      </c>
      <c r="I4433" s="6" t="str">
        <f>IF(F4433="","",IFERROR(VLOOKUP(F4433,税费设置!$A$15:$B$27,2,FALSE),"含税不明"))</f>
        <v/>
      </c>
      <c r="J4433" s="6" t="str">
        <f t="shared" si="484"/>
        <v/>
      </c>
      <c r="K4433" s="6" t="str">
        <f>IF(AND(税费设置!$B$5="是",G4433="个人支出",J4433="应税"),"是","否")</f>
        <v>否</v>
      </c>
      <c r="L4433" s="8">
        <f t="shared" si="485"/>
        <v>0</v>
      </c>
      <c r="M4433" s="8">
        <f t="shared" si="486"/>
        <v>0</v>
      </c>
      <c r="N4433" s="8">
        <f t="shared" si="487"/>
        <v>0</v>
      </c>
      <c r="O4433" s="8">
        <f t="shared" si="488"/>
        <v>0</v>
      </c>
      <c r="P4433" s="8">
        <f>IF(K4433&lt;&gt;"是",0,IF(税费设置!$B$6="是",E4433/(1+税费设置!$B$10),E4433))</f>
        <v>0</v>
      </c>
      <c r="Q4433" s="8">
        <f>IF(K4433&lt;&gt;"是",0,P4433*税费设置!$B$8)</f>
        <v>0</v>
      </c>
      <c r="R4433" s="8">
        <f>IF(K4433&lt;&gt;"是",0,P4433*税费设置!$B$9)</f>
        <v>0</v>
      </c>
      <c r="S4433" s="8">
        <f t="shared" si="489"/>
        <v>0</v>
      </c>
    </row>
    <row r="4434" spans="1:19" ht="13.9">
      <c r="A4434" s="6" t="str">
        <f>IF(总支出!A4434="","",总支出!A4434)</f>
        <v/>
      </c>
      <c r="B4434" s="7" t="str">
        <f>IF(总支出!B4434="","",总支出!B4434)</f>
        <v/>
      </c>
      <c r="C4434" s="6" t="str">
        <f t="shared" si="483"/>
        <v/>
      </c>
      <c r="D4434" s="6" t="str">
        <f>IF(总支出!C4434="","",总支出!C4434)</f>
        <v/>
      </c>
      <c r="E4434" s="8" t="str">
        <f>IF(总支出!D4434="","",总支出!D4434)</f>
        <v/>
      </c>
      <c r="F4434" s="6" t="str">
        <f>IF(总支出!E4434="","",总支出!E4434)</f>
        <v/>
      </c>
      <c r="G4434" s="6" t="str">
        <f>IF(总支出!H4434="","",总支出!H4434)</f>
        <v/>
      </c>
      <c r="H4434" s="6" t="str">
        <f>IF(总支出!I4434="","自动",总支出!I4434)</f>
        <v>自动</v>
      </c>
      <c r="I4434" s="6" t="str">
        <f>IF(F4434="","",IFERROR(VLOOKUP(F4434,税费设置!$A$15:$B$27,2,FALSE),"含税不明"))</f>
        <v/>
      </c>
      <c r="J4434" s="6" t="str">
        <f t="shared" si="484"/>
        <v/>
      </c>
      <c r="K4434" s="6" t="str">
        <f>IF(AND(税费设置!$B$5="是",G4434="个人支出",J4434="应税"),"是","否")</f>
        <v>否</v>
      </c>
      <c r="L4434" s="8">
        <f t="shared" si="485"/>
        <v>0</v>
      </c>
      <c r="M4434" s="8">
        <f t="shared" si="486"/>
        <v>0</v>
      </c>
      <c r="N4434" s="8">
        <f t="shared" si="487"/>
        <v>0</v>
      </c>
      <c r="O4434" s="8">
        <f t="shared" si="488"/>
        <v>0</v>
      </c>
      <c r="P4434" s="8">
        <f>IF(K4434&lt;&gt;"是",0,IF(税费设置!$B$6="是",E4434/(1+税费设置!$B$10),E4434))</f>
        <v>0</v>
      </c>
      <c r="Q4434" s="8">
        <f>IF(K4434&lt;&gt;"是",0,P4434*税费设置!$B$8)</f>
        <v>0</v>
      </c>
      <c r="R4434" s="8">
        <f>IF(K4434&lt;&gt;"是",0,P4434*税费设置!$B$9)</f>
        <v>0</v>
      </c>
      <c r="S4434" s="8">
        <f t="shared" si="489"/>
        <v>0</v>
      </c>
    </row>
    <row r="4435" spans="1:19" ht="13.9">
      <c r="A4435" s="6" t="str">
        <f>IF(总支出!A4435="","",总支出!A4435)</f>
        <v/>
      </c>
      <c r="B4435" s="7" t="str">
        <f>IF(总支出!B4435="","",总支出!B4435)</f>
        <v/>
      </c>
      <c r="C4435" s="6" t="str">
        <f t="shared" si="483"/>
        <v/>
      </c>
      <c r="D4435" s="6" t="str">
        <f>IF(总支出!C4435="","",总支出!C4435)</f>
        <v/>
      </c>
      <c r="E4435" s="8" t="str">
        <f>IF(总支出!D4435="","",总支出!D4435)</f>
        <v/>
      </c>
      <c r="F4435" s="6" t="str">
        <f>IF(总支出!E4435="","",总支出!E4435)</f>
        <v/>
      </c>
      <c r="G4435" s="6" t="str">
        <f>IF(总支出!H4435="","",总支出!H4435)</f>
        <v/>
      </c>
      <c r="H4435" s="6" t="str">
        <f>IF(总支出!I4435="","自动",总支出!I4435)</f>
        <v>自动</v>
      </c>
      <c r="I4435" s="6" t="str">
        <f>IF(F4435="","",IFERROR(VLOOKUP(F4435,税费设置!$A$15:$B$27,2,FALSE),"含税不明"))</f>
        <v/>
      </c>
      <c r="J4435" s="6" t="str">
        <f t="shared" si="484"/>
        <v/>
      </c>
      <c r="K4435" s="6" t="str">
        <f>IF(AND(税费设置!$B$5="是",G4435="个人支出",J4435="应税"),"是","否")</f>
        <v>否</v>
      </c>
      <c r="L4435" s="8">
        <f t="shared" si="485"/>
        <v>0</v>
      </c>
      <c r="M4435" s="8">
        <f t="shared" si="486"/>
        <v>0</v>
      </c>
      <c r="N4435" s="8">
        <f t="shared" si="487"/>
        <v>0</v>
      </c>
      <c r="O4435" s="8">
        <f t="shared" si="488"/>
        <v>0</v>
      </c>
      <c r="P4435" s="8">
        <f>IF(K4435&lt;&gt;"是",0,IF(税费设置!$B$6="是",E4435/(1+税费设置!$B$10),E4435))</f>
        <v>0</v>
      </c>
      <c r="Q4435" s="8">
        <f>IF(K4435&lt;&gt;"是",0,P4435*税费设置!$B$8)</f>
        <v>0</v>
      </c>
      <c r="R4435" s="8">
        <f>IF(K4435&lt;&gt;"是",0,P4435*税费设置!$B$9)</f>
        <v>0</v>
      </c>
      <c r="S4435" s="8">
        <f t="shared" si="489"/>
        <v>0</v>
      </c>
    </row>
    <row r="4436" spans="1:19" ht="13.9">
      <c r="A4436" s="6" t="str">
        <f>IF(总支出!A4436="","",总支出!A4436)</f>
        <v/>
      </c>
      <c r="B4436" s="7" t="str">
        <f>IF(总支出!B4436="","",总支出!B4436)</f>
        <v/>
      </c>
      <c r="C4436" s="6" t="str">
        <f t="shared" si="483"/>
        <v/>
      </c>
      <c r="D4436" s="6" t="str">
        <f>IF(总支出!C4436="","",总支出!C4436)</f>
        <v/>
      </c>
      <c r="E4436" s="8" t="str">
        <f>IF(总支出!D4436="","",总支出!D4436)</f>
        <v/>
      </c>
      <c r="F4436" s="6" t="str">
        <f>IF(总支出!E4436="","",总支出!E4436)</f>
        <v/>
      </c>
      <c r="G4436" s="6" t="str">
        <f>IF(总支出!H4436="","",总支出!H4436)</f>
        <v/>
      </c>
      <c r="H4436" s="6" t="str">
        <f>IF(总支出!I4436="","自动",总支出!I4436)</f>
        <v>自动</v>
      </c>
      <c r="I4436" s="6" t="str">
        <f>IF(F4436="","",IFERROR(VLOOKUP(F4436,税费设置!$A$15:$B$27,2,FALSE),"含税不明"))</f>
        <v/>
      </c>
      <c r="J4436" s="6" t="str">
        <f t="shared" si="484"/>
        <v/>
      </c>
      <c r="K4436" s="6" t="str">
        <f>IF(AND(税费设置!$B$5="是",G4436="个人支出",J4436="应税"),"是","否")</f>
        <v>否</v>
      </c>
      <c r="L4436" s="8">
        <f t="shared" si="485"/>
        <v>0</v>
      </c>
      <c r="M4436" s="8">
        <f t="shared" si="486"/>
        <v>0</v>
      </c>
      <c r="N4436" s="8">
        <f t="shared" si="487"/>
        <v>0</v>
      </c>
      <c r="O4436" s="8">
        <f t="shared" si="488"/>
        <v>0</v>
      </c>
      <c r="P4436" s="8">
        <f>IF(K4436&lt;&gt;"是",0,IF(税费设置!$B$6="是",E4436/(1+税费设置!$B$10),E4436))</f>
        <v>0</v>
      </c>
      <c r="Q4436" s="8">
        <f>IF(K4436&lt;&gt;"是",0,P4436*税费设置!$B$8)</f>
        <v>0</v>
      </c>
      <c r="R4436" s="8">
        <f>IF(K4436&lt;&gt;"是",0,P4436*税费设置!$B$9)</f>
        <v>0</v>
      </c>
      <c r="S4436" s="8">
        <f t="shared" si="489"/>
        <v>0</v>
      </c>
    </row>
    <row r="4437" spans="1:19" ht="13.9">
      <c r="A4437" s="6" t="str">
        <f>IF(总支出!A4437="","",总支出!A4437)</f>
        <v/>
      </c>
      <c r="B4437" s="7" t="str">
        <f>IF(总支出!B4437="","",总支出!B4437)</f>
        <v/>
      </c>
      <c r="C4437" s="6" t="str">
        <f t="shared" si="483"/>
        <v/>
      </c>
      <c r="D4437" s="6" t="str">
        <f>IF(总支出!C4437="","",总支出!C4437)</f>
        <v/>
      </c>
      <c r="E4437" s="8" t="str">
        <f>IF(总支出!D4437="","",总支出!D4437)</f>
        <v/>
      </c>
      <c r="F4437" s="6" t="str">
        <f>IF(总支出!E4437="","",总支出!E4437)</f>
        <v/>
      </c>
      <c r="G4437" s="6" t="str">
        <f>IF(总支出!H4437="","",总支出!H4437)</f>
        <v/>
      </c>
      <c r="H4437" s="6" t="str">
        <f>IF(总支出!I4437="","自动",总支出!I4437)</f>
        <v>自动</v>
      </c>
      <c r="I4437" s="6" t="str">
        <f>IF(F4437="","",IFERROR(VLOOKUP(F4437,税费设置!$A$15:$B$27,2,FALSE),"含税不明"))</f>
        <v/>
      </c>
      <c r="J4437" s="6" t="str">
        <f t="shared" si="484"/>
        <v/>
      </c>
      <c r="K4437" s="6" t="str">
        <f>IF(AND(税费设置!$B$5="是",G4437="个人支出",J4437="应税"),"是","否")</f>
        <v>否</v>
      </c>
      <c r="L4437" s="8">
        <f t="shared" si="485"/>
        <v>0</v>
      </c>
      <c r="M4437" s="8">
        <f t="shared" si="486"/>
        <v>0</v>
      </c>
      <c r="N4437" s="8">
        <f t="shared" si="487"/>
        <v>0</v>
      </c>
      <c r="O4437" s="8">
        <f t="shared" si="488"/>
        <v>0</v>
      </c>
      <c r="P4437" s="8">
        <f>IF(K4437&lt;&gt;"是",0,IF(税费设置!$B$6="是",E4437/(1+税费设置!$B$10),E4437))</f>
        <v>0</v>
      </c>
      <c r="Q4437" s="8">
        <f>IF(K4437&lt;&gt;"是",0,P4437*税费设置!$B$8)</f>
        <v>0</v>
      </c>
      <c r="R4437" s="8">
        <f>IF(K4437&lt;&gt;"是",0,P4437*税费设置!$B$9)</f>
        <v>0</v>
      </c>
      <c r="S4437" s="8">
        <f t="shared" si="489"/>
        <v>0</v>
      </c>
    </row>
    <row r="4438" spans="1:19" ht="13.9">
      <c r="A4438" s="6" t="str">
        <f>IF(总支出!A4438="","",总支出!A4438)</f>
        <v/>
      </c>
      <c r="B4438" s="7" t="str">
        <f>IF(总支出!B4438="","",总支出!B4438)</f>
        <v/>
      </c>
      <c r="C4438" s="6" t="str">
        <f t="shared" si="483"/>
        <v/>
      </c>
      <c r="D4438" s="6" t="str">
        <f>IF(总支出!C4438="","",总支出!C4438)</f>
        <v/>
      </c>
      <c r="E4438" s="8" t="str">
        <f>IF(总支出!D4438="","",总支出!D4438)</f>
        <v/>
      </c>
      <c r="F4438" s="6" t="str">
        <f>IF(总支出!E4438="","",总支出!E4438)</f>
        <v/>
      </c>
      <c r="G4438" s="6" t="str">
        <f>IF(总支出!H4438="","",总支出!H4438)</f>
        <v/>
      </c>
      <c r="H4438" s="6" t="str">
        <f>IF(总支出!I4438="","自动",总支出!I4438)</f>
        <v>自动</v>
      </c>
      <c r="I4438" s="6" t="str">
        <f>IF(F4438="","",IFERROR(VLOOKUP(F4438,税费设置!$A$15:$B$27,2,FALSE),"含税不明"))</f>
        <v/>
      </c>
      <c r="J4438" s="6" t="str">
        <f t="shared" si="484"/>
        <v/>
      </c>
      <c r="K4438" s="6" t="str">
        <f>IF(AND(税费设置!$B$5="是",G4438="个人支出",J4438="应税"),"是","否")</f>
        <v>否</v>
      </c>
      <c r="L4438" s="8">
        <f t="shared" si="485"/>
        <v>0</v>
      </c>
      <c r="M4438" s="8">
        <f t="shared" si="486"/>
        <v>0</v>
      </c>
      <c r="N4438" s="8">
        <f t="shared" si="487"/>
        <v>0</v>
      </c>
      <c r="O4438" s="8">
        <f t="shared" si="488"/>
        <v>0</v>
      </c>
      <c r="P4438" s="8">
        <f>IF(K4438&lt;&gt;"是",0,IF(税费设置!$B$6="是",E4438/(1+税费设置!$B$10),E4438))</f>
        <v>0</v>
      </c>
      <c r="Q4438" s="8">
        <f>IF(K4438&lt;&gt;"是",0,P4438*税费设置!$B$8)</f>
        <v>0</v>
      </c>
      <c r="R4438" s="8">
        <f>IF(K4438&lt;&gt;"是",0,P4438*税费设置!$B$9)</f>
        <v>0</v>
      </c>
      <c r="S4438" s="8">
        <f t="shared" si="489"/>
        <v>0</v>
      </c>
    </row>
    <row r="4439" spans="1:19" ht="13.9">
      <c r="A4439" s="6" t="str">
        <f>IF(总支出!A4439="","",总支出!A4439)</f>
        <v/>
      </c>
      <c r="B4439" s="7" t="str">
        <f>IF(总支出!B4439="","",总支出!B4439)</f>
        <v/>
      </c>
      <c r="C4439" s="6" t="str">
        <f t="shared" si="483"/>
        <v/>
      </c>
      <c r="D4439" s="6" t="str">
        <f>IF(总支出!C4439="","",总支出!C4439)</f>
        <v/>
      </c>
      <c r="E4439" s="8" t="str">
        <f>IF(总支出!D4439="","",总支出!D4439)</f>
        <v/>
      </c>
      <c r="F4439" s="6" t="str">
        <f>IF(总支出!E4439="","",总支出!E4439)</f>
        <v/>
      </c>
      <c r="G4439" s="6" t="str">
        <f>IF(总支出!H4439="","",总支出!H4439)</f>
        <v/>
      </c>
      <c r="H4439" s="6" t="str">
        <f>IF(总支出!I4439="","自动",总支出!I4439)</f>
        <v>自动</v>
      </c>
      <c r="I4439" s="6" t="str">
        <f>IF(F4439="","",IFERROR(VLOOKUP(F4439,税费设置!$A$15:$B$27,2,FALSE),"含税不明"))</f>
        <v/>
      </c>
      <c r="J4439" s="6" t="str">
        <f t="shared" si="484"/>
        <v/>
      </c>
      <c r="K4439" s="6" t="str">
        <f>IF(AND(税费设置!$B$5="是",G4439="个人支出",J4439="应税"),"是","否")</f>
        <v>否</v>
      </c>
      <c r="L4439" s="8">
        <f t="shared" si="485"/>
        <v>0</v>
      </c>
      <c r="M4439" s="8">
        <f t="shared" si="486"/>
        <v>0</v>
      </c>
      <c r="N4439" s="8">
        <f t="shared" si="487"/>
        <v>0</v>
      </c>
      <c r="O4439" s="8">
        <f t="shared" si="488"/>
        <v>0</v>
      </c>
      <c r="P4439" s="8">
        <f>IF(K4439&lt;&gt;"是",0,IF(税费设置!$B$6="是",E4439/(1+税费设置!$B$10),E4439))</f>
        <v>0</v>
      </c>
      <c r="Q4439" s="8">
        <f>IF(K4439&lt;&gt;"是",0,P4439*税费设置!$B$8)</f>
        <v>0</v>
      </c>
      <c r="R4439" s="8">
        <f>IF(K4439&lt;&gt;"是",0,P4439*税费设置!$B$9)</f>
        <v>0</v>
      </c>
      <c r="S4439" s="8">
        <f t="shared" si="489"/>
        <v>0</v>
      </c>
    </row>
    <row r="4440" spans="1:19" ht="13.9">
      <c r="A4440" s="6" t="str">
        <f>IF(总支出!A4440="","",总支出!A4440)</f>
        <v/>
      </c>
      <c r="B4440" s="7" t="str">
        <f>IF(总支出!B4440="","",总支出!B4440)</f>
        <v/>
      </c>
      <c r="C4440" s="6" t="str">
        <f t="shared" si="483"/>
        <v/>
      </c>
      <c r="D4440" s="6" t="str">
        <f>IF(总支出!C4440="","",总支出!C4440)</f>
        <v/>
      </c>
      <c r="E4440" s="8" t="str">
        <f>IF(总支出!D4440="","",总支出!D4440)</f>
        <v/>
      </c>
      <c r="F4440" s="6" t="str">
        <f>IF(总支出!E4440="","",总支出!E4440)</f>
        <v/>
      </c>
      <c r="G4440" s="6" t="str">
        <f>IF(总支出!H4440="","",总支出!H4440)</f>
        <v/>
      </c>
      <c r="H4440" s="6" t="str">
        <f>IF(总支出!I4440="","自动",总支出!I4440)</f>
        <v>自动</v>
      </c>
      <c r="I4440" s="6" t="str">
        <f>IF(F4440="","",IFERROR(VLOOKUP(F4440,税费设置!$A$15:$B$27,2,FALSE),"含税不明"))</f>
        <v/>
      </c>
      <c r="J4440" s="6" t="str">
        <f t="shared" si="484"/>
        <v/>
      </c>
      <c r="K4440" s="6" t="str">
        <f>IF(AND(税费设置!$B$5="是",G4440="个人支出",J4440="应税"),"是","否")</f>
        <v>否</v>
      </c>
      <c r="L4440" s="8">
        <f t="shared" si="485"/>
        <v>0</v>
      </c>
      <c r="M4440" s="8">
        <f t="shared" si="486"/>
        <v>0</v>
      </c>
      <c r="N4440" s="8">
        <f t="shared" si="487"/>
        <v>0</v>
      </c>
      <c r="O4440" s="8">
        <f t="shared" si="488"/>
        <v>0</v>
      </c>
      <c r="P4440" s="8">
        <f>IF(K4440&lt;&gt;"是",0,IF(税费设置!$B$6="是",E4440/(1+税费设置!$B$10),E4440))</f>
        <v>0</v>
      </c>
      <c r="Q4440" s="8">
        <f>IF(K4440&lt;&gt;"是",0,P4440*税费设置!$B$8)</f>
        <v>0</v>
      </c>
      <c r="R4440" s="8">
        <f>IF(K4440&lt;&gt;"是",0,P4440*税费设置!$B$9)</f>
        <v>0</v>
      </c>
      <c r="S4440" s="8">
        <f t="shared" si="489"/>
        <v>0</v>
      </c>
    </row>
    <row r="4441" spans="1:19" ht="13.9">
      <c r="A4441" s="6" t="str">
        <f>IF(总支出!A4441="","",总支出!A4441)</f>
        <v/>
      </c>
      <c r="B4441" s="7" t="str">
        <f>IF(总支出!B4441="","",总支出!B4441)</f>
        <v/>
      </c>
      <c r="C4441" s="6" t="str">
        <f t="shared" si="483"/>
        <v/>
      </c>
      <c r="D4441" s="6" t="str">
        <f>IF(总支出!C4441="","",总支出!C4441)</f>
        <v/>
      </c>
      <c r="E4441" s="8" t="str">
        <f>IF(总支出!D4441="","",总支出!D4441)</f>
        <v/>
      </c>
      <c r="F4441" s="6" t="str">
        <f>IF(总支出!E4441="","",总支出!E4441)</f>
        <v/>
      </c>
      <c r="G4441" s="6" t="str">
        <f>IF(总支出!H4441="","",总支出!H4441)</f>
        <v/>
      </c>
      <c r="H4441" s="6" t="str">
        <f>IF(总支出!I4441="","自动",总支出!I4441)</f>
        <v>自动</v>
      </c>
      <c r="I4441" s="6" t="str">
        <f>IF(F4441="","",IFERROR(VLOOKUP(F4441,税费设置!$A$15:$B$27,2,FALSE),"含税不明"))</f>
        <v/>
      </c>
      <c r="J4441" s="6" t="str">
        <f t="shared" si="484"/>
        <v/>
      </c>
      <c r="K4441" s="6" t="str">
        <f>IF(AND(税费设置!$B$5="是",G4441="个人支出",J4441="应税"),"是","否")</f>
        <v>否</v>
      </c>
      <c r="L4441" s="8">
        <f t="shared" si="485"/>
        <v>0</v>
      </c>
      <c r="M4441" s="8">
        <f t="shared" si="486"/>
        <v>0</v>
      </c>
      <c r="N4441" s="8">
        <f t="shared" si="487"/>
        <v>0</v>
      </c>
      <c r="O4441" s="8">
        <f t="shared" si="488"/>
        <v>0</v>
      </c>
      <c r="P4441" s="8">
        <f>IF(K4441&lt;&gt;"是",0,IF(税费设置!$B$6="是",E4441/(1+税费设置!$B$10),E4441))</f>
        <v>0</v>
      </c>
      <c r="Q4441" s="8">
        <f>IF(K4441&lt;&gt;"是",0,P4441*税费设置!$B$8)</f>
        <v>0</v>
      </c>
      <c r="R4441" s="8">
        <f>IF(K4441&lt;&gt;"是",0,P4441*税费设置!$B$9)</f>
        <v>0</v>
      </c>
      <c r="S4441" s="8">
        <f t="shared" si="489"/>
        <v>0</v>
      </c>
    </row>
    <row r="4442" spans="1:19" ht="13.9">
      <c r="A4442" s="6" t="str">
        <f>IF(总支出!A4442="","",总支出!A4442)</f>
        <v/>
      </c>
      <c r="B4442" s="7" t="str">
        <f>IF(总支出!B4442="","",总支出!B4442)</f>
        <v/>
      </c>
      <c r="C4442" s="6" t="str">
        <f t="shared" si="483"/>
        <v/>
      </c>
      <c r="D4442" s="6" t="str">
        <f>IF(总支出!C4442="","",总支出!C4442)</f>
        <v/>
      </c>
      <c r="E4442" s="8" t="str">
        <f>IF(总支出!D4442="","",总支出!D4442)</f>
        <v/>
      </c>
      <c r="F4442" s="6" t="str">
        <f>IF(总支出!E4442="","",总支出!E4442)</f>
        <v/>
      </c>
      <c r="G4442" s="6" t="str">
        <f>IF(总支出!H4442="","",总支出!H4442)</f>
        <v/>
      </c>
      <c r="H4442" s="6" t="str">
        <f>IF(总支出!I4442="","自动",总支出!I4442)</f>
        <v>自动</v>
      </c>
      <c r="I4442" s="6" t="str">
        <f>IF(F4442="","",IFERROR(VLOOKUP(F4442,税费设置!$A$15:$B$27,2,FALSE),"含税不明"))</f>
        <v/>
      </c>
      <c r="J4442" s="6" t="str">
        <f t="shared" si="484"/>
        <v/>
      </c>
      <c r="K4442" s="6" t="str">
        <f>IF(AND(税费设置!$B$5="是",G4442="个人支出",J4442="应税"),"是","否")</f>
        <v>否</v>
      </c>
      <c r="L4442" s="8">
        <f t="shared" si="485"/>
        <v>0</v>
      </c>
      <c r="M4442" s="8">
        <f t="shared" si="486"/>
        <v>0</v>
      </c>
      <c r="N4442" s="8">
        <f t="shared" si="487"/>
        <v>0</v>
      </c>
      <c r="O4442" s="8">
        <f t="shared" si="488"/>
        <v>0</v>
      </c>
      <c r="P4442" s="8">
        <f>IF(K4442&lt;&gt;"是",0,IF(税费设置!$B$6="是",E4442/(1+税费设置!$B$10),E4442))</f>
        <v>0</v>
      </c>
      <c r="Q4442" s="8">
        <f>IF(K4442&lt;&gt;"是",0,P4442*税费设置!$B$8)</f>
        <v>0</v>
      </c>
      <c r="R4442" s="8">
        <f>IF(K4442&lt;&gt;"是",0,P4442*税费设置!$B$9)</f>
        <v>0</v>
      </c>
      <c r="S4442" s="8">
        <f t="shared" si="489"/>
        <v>0</v>
      </c>
    </row>
    <row r="4443" spans="1:19" ht="13.9">
      <c r="A4443" s="6" t="str">
        <f>IF(总支出!A4443="","",总支出!A4443)</f>
        <v/>
      </c>
      <c r="B4443" s="7" t="str">
        <f>IF(总支出!B4443="","",总支出!B4443)</f>
        <v/>
      </c>
      <c r="C4443" s="6" t="str">
        <f t="shared" si="483"/>
        <v/>
      </c>
      <c r="D4443" s="6" t="str">
        <f>IF(总支出!C4443="","",总支出!C4443)</f>
        <v/>
      </c>
      <c r="E4443" s="8" t="str">
        <f>IF(总支出!D4443="","",总支出!D4443)</f>
        <v/>
      </c>
      <c r="F4443" s="6" t="str">
        <f>IF(总支出!E4443="","",总支出!E4443)</f>
        <v/>
      </c>
      <c r="G4443" s="6" t="str">
        <f>IF(总支出!H4443="","",总支出!H4443)</f>
        <v/>
      </c>
      <c r="H4443" s="6" t="str">
        <f>IF(总支出!I4443="","自动",总支出!I4443)</f>
        <v>自动</v>
      </c>
      <c r="I4443" s="6" t="str">
        <f>IF(F4443="","",IFERROR(VLOOKUP(F4443,税费设置!$A$15:$B$27,2,FALSE),"含税不明"))</f>
        <v/>
      </c>
      <c r="J4443" s="6" t="str">
        <f t="shared" si="484"/>
        <v/>
      </c>
      <c r="K4443" s="6" t="str">
        <f>IF(AND(税费设置!$B$5="是",G4443="个人支出",J4443="应税"),"是","否")</f>
        <v>否</v>
      </c>
      <c r="L4443" s="8">
        <f t="shared" si="485"/>
        <v>0</v>
      </c>
      <c r="M4443" s="8">
        <f t="shared" si="486"/>
        <v>0</v>
      </c>
      <c r="N4443" s="8">
        <f t="shared" si="487"/>
        <v>0</v>
      </c>
      <c r="O4443" s="8">
        <f t="shared" si="488"/>
        <v>0</v>
      </c>
      <c r="P4443" s="8">
        <f>IF(K4443&lt;&gt;"是",0,IF(税费设置!$B$6="是",E4443/(1+税费设置!$B$10),E4443))</f>
        <v>0</v>
      </c>
      <c r="Q4443" s="8">
        <f>IF(K4443&lt;&gt;"是",0,P4443*税费设置!$B$8)</f>
        <v>0</v>
      </c>
      <c r="R4443" s="8">
        <f>IF(K4443&lt;&gt;"是",0,P4443*税费设置!$B$9)</f>
        <v>0</v>
      </c>
      <c r="S4443" s="8">
        <f t="shared" si="489"/>
        <v>0</v>
      </c>
    </row>
    <row r="4444" spans="1:19" ht="13.9">
      <c r="A4444" s="6" t="str">
        <f>IF(总支出!A4444="","",总支出!A4444)</f>
        <v/>
      </c>
      <c r="B4444" s="7" t="str">
        <f>IF(总支出!B4444="","",总支出!B4444)</f>
        <v/>
      </c>
      <c r="C4444" s="6" t="str">
        <f t="shared" si="483"/>
        <v/>
      </c>
      <c r="D4444" s="6" t="str">
        <f>IF(总支出!C4444="","",总支出!C4444)</f>
        <v/>
      </c>
      <c r="E4444" s="8" t="str">
        <f>IF(总支出!D4444="","",总支出!D4444)</f>
        <v/>
      </c>
      <c r="F4444" s="6" t="str">
        <f>IF(总支出!E4444="","",总支出!E4444)</f>
        <v/>
      </c>
      <c r="G4444" s="6" t="str">
        <f>IF(总支出!H4444="","",总支出!H4444)</f>
        <v/>
      </c>
      <c r="H4444" s="6" t="str">
        <f>IF(总支出!I4444="","自动",总支出!I4444)</f>
        <v>自动</v>
      </c>
      <c r="I4444" s="6" t="str">
        <f>IF(F4444="","",IFERROR(VLOOKUP(F4444,税费设置!$A$15:$B$27,2,FALSE),"含税不明"))</f>
        <v/>
      </c>
      <c r="J4444" s="6" t="str">
        <f t="shared" si="484"/>
        <v/>
      </c>
      <c r="K4444" s="6" t="str">
        <f>IF(AND(税费设置!$B$5="是",G4444="个人支出",J4444="应税"),"是","否")</f>
        <v>否</v>
      </c>
      <c r="L4444" s="8">
        <f t="shared" si="485"/>
        <v>0</v>
      </c>
      <c r="M4444" s="8">
        <f t="shared" si="486"/>
        <v>0</v>
      </c>
      <c r="N4444" s="8">
        <f t="shared" si="487"/>
        <v>0</v>
      </c>
      <c r="O4444" s="8">
        <f t="shared" si="488"/>
        <v>0</v>
      </c>
      <c r="P4444" s="8">
        <f>IF(K4444&lt;&gt;"是",0,IF(税费设置!$B$6="是",E4444/(1+税费设置!$B$10),E4444))</f>
        <v>0</v>
      </c>
      <c r="Q4444" s="8">
        <f>IF(K4444&lt;&gt;"是",0,P4444*税费设置!$B$8)</f>
        <v>0</v>
      </c>
      <c r="R4444" s="8">
        <f>IF(K4444&lt;&gt;"是",0,P4444*税费设置!$B$9)</f>
        <v>0</v>
      </c>
      <c r="S4444" s="8">
        <f t="shared" si="489"/>
        <v>0</v>
      </c>
    </row>
    <row r="4445" spans="1:19" ht="13.9">
      <c r="A4445" s="6" t="str">
        <f>IF(总支出!A4445="","",总支出!A4445)</f>
        <v/>
      </c>
      <c r="B4445" s="7" t="str">
        <f>IF(总支出!B4445="","",总支出!B4445)</f>
        <v/>
      </c>
      <c r="C4445" s="6" t="str">
        <f t="shared" si="483"/>
        <v/>
      </c>
      <c r="D4445" s="6" t="str">
        <f>IF(总支出!C4445="","",总支出!C4445)</f>
        <v/>
      </c>
      <c r="E4445" s="8" t="str">
        <f>IF(总支出!D4445="","",总支出!D4445)</f>
        <v/>
      </c>
      <c r="F4445" s="6" t="str">
        <f>IF(总支出!E4445="","",总支出!E4445)</f>
        <v/>
      </c>
      <c r="G4445" s="6" t="str">
        <f>IF(总支出!H4445="","",总支出!H4445)</f>
        <v/>
      </c>
      <c r="H4445" s="6" t="str">
        <f>IF(总支出!I4445="","自动",总支出!I4445)</f>
        <v>自动</v>
      </c>
      <c r="I4445" s="6" t="str">
        <f>IF(F4445="","",IFERROR(VLOOKUP(F4445,税费设置!$A$15:$B$27,2,FALSE),"含税不明"))</f>
        <v/>
      </c>
      <c r="J4445" s="6" t="str">
        <f t="shared" si="484"/>
        <v/>
      </c>
      <c r="K4445" s="6" t="str">
        <f>IF(AND(税费设置!$B$5="是",G4445="个人支出",J4445="应税"),"是","否")</f>
        <v>否</v>
      </c>
      <c r="L4445" s="8">
        <f t="shared" si="485"/>
        <v>0</v>
      </c>
      <c r="M4445" s="8">
        <f t="shared" si="486"/>
        <v>0</v>
      </c>
      <c r="N4445" s="8">
        <f t="shared" si="487"/>
        <v>0</v>
      </c>
      <c r="O4445" s="8">
        <f t="shared" si="488"/>
        <v>0</v>
      </c>
      <c r="P4445" s="8">
        <f>IF(K4445&lt;&gt;"是",0,IF(税费设置!$B$6="是",E4445/(1+税费设置!$B$10),E4445))</f>
        <v>0</v>
      </c>
      <c r="Q4445" s="8">
        <f>IF(K4445&lt;&gt;"是",0,P4445*税费设置!$B$8)</f>
        <v>0</v>
      </c>
      <c r="R4445" s="8">
        <f>IF(K4445&lt;&gt;"是",0,P4445*税费设置!$B$9)</f>
        <v>0</v>
      </c>
      <c r="S4445" s="8">
        <f t="shared" si="489"/>
        <v>0</v>
      </c>
    </row>
    <row r="4446" spans="1:19" ht="13.9">
      <c r="A4446" s="6" t="str">
        <f>IF(总支出!A4446="","",总支出!A4446)</f>
        <v/>
      </c>
      <c r="B4446" s="7" t="str">
        <f>IF(总支出!B4446="","",总支出!B4446)</f>
        <v/>
      </c>
      <c r="C4446" s="6" t="str">
        <f t="shared" si="483"/>
        <v/>
      </c>
      <c r="D4446" s="6" t="str">
        <f>IF(总支出!C4446="","",总支出!C4446)</f>
        <v/>
      </c>
      <c r="E4446" s="8" t="str">
        <f>IF(总支出!D4446="","",总支出!D4446)</f>
        <v/>
      </c>
      <c r="F4446" s="6" t="str">
        <f>IF(总支出!E4446="","",总支出!E4446)</f>
        <v/>
      </c>
      <c r="G4446" s="6" t="str">
        <f>IF(总支出!H4446="","",总支出!H4446)</f>
        <v/>
      </c>
      <c r="H4446" s="6" t="str">
        <f>IF(总支出!I4446="","自动",总支出!I4446)</f>
        <v>自动</v>
      </c>
      <c r="I4446" s="6" t="str">
        <f>IF(F4446="","",IFERROR(VLOOKUP(F4446,税费设置!$A$15:$B$27,2,FALSE),"含税不明"))</f>
        <v/>
      </c>
      <c r="J4446" s="6" t="str">
        <f t="shared" si="484"/>
        <v/>
      </c>
      <c r="K4446" s="6" t="str">
        <f>IF(AND(税费设置!$B$5="是",G4446="个人支出",J4446="应税"),"是","否")</f>
        <v>否</v>
      </c>
      <c r="L4446" s="8">
        <f t="shared" si="485"/>
        <v>0</v>
      </c>
      <c r="M4446" s="8">
        <f t="shared" si="486"/>
        <v>0</v>
      </c>
      <c r="N4446" s="8">
        <f t="shared" si="487"/>
        <v>0</v>
      </c>
      <c r="O4446" s="8">
        <f t="shared" si="488"/>
        <v>0</v>
      </c>
      <c r="P4446" s="8">
        <f>IF(K4446&lt;&gt;"是",0,IF(税费设置!$B$6="是",E4446/(1+税费设置!$B$10),E4446))</f>
        <v>0</v>
      </c>
      <c r="Q4446" s="8">
        <f>IF(K4446&lt;&gt;"是",0,P4446*税费设置!$B$8)</f>
        <v>0</v>
      </c>
      <c r="R4446" s="8">
        <f>IF(K4446&lt;&gt;"是",0,P4446*税费设置!$B$9)</f>
        <v>0</v>
      </c>
      <c r="S4446" s="8">
        <f t="shared" si="489"/>
        <v>0</v>
      </c>
    </row>
    <row r="4447" spans="1:19" ht="13.9">
      <c r="A4447" s="6" t="str">
        <f>IF(总支出!A4447="","",总支出!A4447)</f>
        <v/>
      </c>
      <c r="B4447" s="7" t="str">
        <f>IF(总支出!B4447="","",总支出!B4447)</f>
        <v/>
      </c>
      <c r="C4447" s="6" t="str">
        <f t="shared" si="483"/>
        <v/>
      </c>
      <c r="D4447" s="6" t="str">
        <f>IF(总支出!C4447="","",总支出!C4447)</f>
        <v/>
      </c>
      <c r="E4447" s="8" t="str">
        <f>IF(总支出!D4447="","",总支出!D4447)</f>
        <v/>
      </c>
      <c r="F4447" s="6" t="str">
        <f>IF(总支出!E4447="","",总支出!E4447)</f>
        <v/>
      </c>
      <c r="G4447" s="6" t="str">
        <f>IF(总支出!H4447="","",总支出!H4447)</f>
        <v/>
      </c>
      <c r="H4447" s="6" t="str">
        <f>IF(总支出!I4447="","自动",总支出!I4447)</f>
        <v>自动</v>
      </c>
      <c r="I4447" s="6" t="str">
        <f>IF(F4447="","",IFERROR(VLOOKUP(F4447,税费设置!$A$15:$B$27,2,FALSE),"含税不明"))</f>
        <v/>
      </c>
      <c r="J4447" s="6" t="str">
        <f t="shared" si="484"/>
        <v/>
      </c>
      <c r="K4447" s="6" t="str">
        <f>IF(AND(税费设置!$B$5="是",G4447="个人支出",J4447="应税"),"是","否")</f>
        <v>否</v>
      </c>
      <c r="L4447" s="8">
        <f t="shared" si="485"/>
        <v>0</v>
      </c>
      <c r="M4447" s="8">
        <f t="shared" si="486"/>
        <v>0</v>
      </c>
      <c r="N4447" s="8">
        <f t="shared" si="487"/>
        <v>0</v>
      </c>
      <c r="O4447" s="8">
        <f t="shared" si="488"/>
        <v>0</v>
      </c>
      <c r="P4447" s="8">
        <f>IF(K4447&lt;&gt;"是",0,IF(税费设置!$B$6="是",E4447/(1+税费设置!$B$10),E4447))</f>
        <v>0</v>
      </c>
      <c r="Q4447" s="8">
        <f>IF(K4447&lt;&gt;"是",0,P4447*税费设置!$B$8)</f>
        <v>0</v>
      </c>
      <c r="R4447" s="8">
        <f>IF(K4447&lt;&gt;"是",0,P4447*税费设置!$B$9)</f>
        <v>0</v>
      </c>
      <c r="S4447" s="8">
        <f t="shared" si="489"/>
        <v>0</v>
      </c>
    </row>
    <row r="4448" spans="1:19" ht="13.9">
      <c r="A4448" s="6" t="str">
        <f>IF(总支出!A4448="","",总支出!A4448)</f>
        <v/>
      </c>
      <c r="B4448" s="7" t="str">
        <f>IF(总支出!B4448="","",总支出!B4448)</f>
        <v/>
      </c>
      <c r="C4448" s="6" t="str">
        <f t="shared" si="483"/>
        <v/>
      </c>
      <c r="D4448" s="6" t="str">
        <f>IF(总支出!C4448="","",总支出!C4448)</f>
        <v/>
      </c>
      <c r="E4448" s="8" t="str">
        <f>IF(总支出!D4448="","",总支出!D4448)</f>
        <v/>
      </c>
      <c r="F4448" s="6" t="str">
        <f>IF(总支出!E4448="","",总支出!E4448)</f>
        <v/>
      </c>
      <c r="G4448" s="6" t="str">
        <f>IF(总支出!H4448="","",总支出!H4448)</f>
        <v/>
      </c>
      <c r="H4448" s="6" t="str">
        <f>IF(总支出!I4448="","自动",总支出!I4448)</f>
        <v>自动</v>
      </c>
      <c r="I4448" s="6" t="str">
        <f>IF(F4448="","",IFERROR(VLOOKUP(F4448,税费设置!$A$15:$B$27,2,FALSE),"含税不明"))</f>
        <v/>
      </c>
      <c r="J4448" s="6" t="str">
        <f t="shared" si="484"/>
        <v/>
      </c>
      <c r="K4448" s="6" t="str">
        <f>IF(AND(税费设置!$B$5="是",G4448="个人支出",J4448="应税"),"是","否")</f>
        <v>否</v>
      </c>
      <c r="L4448" s="8">
        <f t="shared" si="485"/>
        <v>0</v>
      </c>
      <c r="M4448" s="8">
        <f t="shared" si="486"/>
        <v>0</v>
      </c>
      <c r="N4448" s="8">
        <f t="shared" si="487"/>
        <v>0</v>
      </c>
      <c r="O4448" s="8">
        <f t="shared" si="488"/>
        <v>0</v>
      </c>
      <c r="P4448" s="8">
        <f>IF(K4448&lt;&gt;"是",0,IF(税费设置!$B$6="是",E4448/(1+税费设置!$B$10),E4448))</f>
        <v>0</v>
      </c>
      <c r="Q4448" s="8">
        <f>IF(K4448&lt;&gt;"是",0,P4448*税费设置!$B$8)</f>
        <v>0</v>
      </c>
      <c r="R4448" s="8">
        <f>IF(K4448&lt;&gt;"是",0,P4448*税费设置!$B$9)</f>
        <v>0</v>
      </c>
      <c r="S4448" s="8">
        <f t="shared" si="489"/>
        <v>0</v>
      </c>
    </row>
    <row r="4449" spans="1:19" ht="13.9">
      <c r="A4449" s="6" t="str">
        <f>IF(总支出!A4449="","",总支出!A4449)</f>
        <v/>
      </c>
      <c r="B4449" s="7" t="str">
        <f>IF(总支出!B4449="","",总支出!B4449)</f>
        <v/>
      </c>
      <c r="C4449" s="6" t="str">
        <f t="shared" si="483"/>
        <v/>
      </c>
      <c r="D4449" s="6" t="str">
        <f>IF(总支出!C4449="","",总支出!C4449)</f>
        <v/>
      </c>
      <c r="E4449" s="8" t="str">
        <f>IF(总支出!D4449="","",总支出!D4449)</f>
        <v/>
      </c>
      <c r="F4449" s="6" t="str">
        <f>IF(总支出!E4449="","",总支出!E4449)</f>
        <v/>
      </c>
      <c r="G4449" s="6" t="str">
        <f>IF(总支出!H4449="","",总支出!H4449)</f>
        <v/>
      </c>
      <c r="H4449" s="6" t="str">
        <f>IF(总支出!I4449="","自动",总支出!I4449)</f>
        <v>自动</v>
      </c>
      <c r="I4449" s="6" t="str">
        <f>IF(F4449="","",IFERROR(VLOOKUP(F4449,税费设置!$A$15:$B$27,2,FALSE),"含税不明"))</f>
        <v/>
      </c>
      <c r="J4449" s="6" t="str">
        <f t="shared" si="484"/>
        <v/>
      </c>
      <c r="K4449" s="6" t="str">
        <f>IF(AND(税费设置!$B$5="是",G4449="个人支出",J4449="应税"),"是","否")</f>
        <v>否</v>
      </c>
      <c r="L4449" s="8">
        <f t="shared" si="485"/>
        <v>0</v>
      </c>
      <c r="M4449" s="8">
        <f t="shared" si="486"/>
        <v>0</v>
      </c>
      <c r="N4449" s="8">
        <f t="shared" si="487"/>
        <v>0</v>
      </c>
      <c r="O4449" s="8">
        <f t="shared" si="488"/>
        <v>0</v>
      </c>
      <c r="P4449" s="8">
        <f>IF(K4449&lt;&gt;"是",0,IF(税费设置!$B$6="是",E4449/(1+税费设置!$B$10),E4449))</f>
        <v>0</v>
      </c>
      <c r="Q4449" s="8">
        <f>IF(K4449&lt;&gt;"是",0,P4449*税费设置!$B$8)</f>
        <v>0</v>
      </c>
      <c r="R4449" s="8">
        <f>IF(K4449&lt;&gt;"是",0,P4449*税费设置!$B$9)</f>
        <v>0</v>
      </c>
      <c r="S4449" s="8">
        <f t="shared" si="489"/>
        <v>0</v>
      </c>
    </row>
    <row r="4450" spans="1:19" ht="13.9">
      <c r="A4450" s="6" t="str">
        <f>IF(总支出!A4450="","",总支出!A4450)</f>
        <v/>
      </c>
      <c r="B4450" s="7" t="str">
        <f>IF(总支出!B4450="","",总支出!B4450)</f>
        <v/>
      </c>
      <c r="C4450" s="6" t="str">
        <f t="shared" si="483"/>
        <v/>
      </c>
      <c r="D4450" s="6" t="str">
        <f>IF(总支出!C4450="","",总支出!C4450)</f>
        <v/>
      </c>
      <c r="E4450" s="8" t="str">
        <f>IF(总支出!D4450="","",总支出!D4450)</f>
        <v/>
      </c>
      <c r="F4450" s="6" t="str">
        <f>IF(总支出!E4450="","",总支出!E4450)</f>
        <v/>
      </c>
      <c r="G4450" s="6" t="str">
        <f>IF(总支出!H4450="","",总支出!H4450)</f>
        <v/>
      </c>
      <c r="H4450" s="6" t="str">
        <f>IF(总支出!I4450="","自动",总支出!I4450)</f>
        <v>自动</v>
      </c>
      <c r="I4450" s="6" t="str">
        <f>IF(F4450="","",IFERROR(VLOOKUP(F4450,税费设置!$A$15:$B$27,2,FALSE),"含税不明"))</f>
        <v/>
      </c>
      <c r="J4450" s="6" t="str">
        <f t="shared" si="484"/>
        <v/>
      </c>
      <c r="K4450" s="6" t="str">
        <f>IF(AND(税费设置!$B$5="是",G4450="个人支出",J4450="应税"),"是","否")</f>
        <v>否</v>
      </c>
      <c r="L4450" s="8">
        <f t="shared" si="485"/>
        <v>0</v>
      </c>
      <c r="M4450" s="8">
        <f t="shared" si="486"/>
        <v>0</v>
      </c>
      <c r="N4450" s="8">
        <f t="shared" si="487"/>
        <v>0</v>
      </c>
      <c r="O4450" s="8">
        <f t="shared" si="488"/>
        <v>0</v>
      </c>
      <c r="P4450" s="8">
        <f>IF(K4450&lt;&gt;"是",0,IF(税费设置!$B$6="是",E4450/(1+税费设置!$B$10),E4450))</f>
        <v>0</v>
      </c>
      <c r="Q4450" s="8">
        <f>IF(K4450&lt;&gt;"是",0,P4450*税费设置!$B$8)</f>
        <v>0</v>
      </c>
      <c r="R4450" s="8">
        <f>IF(K4450&lt;&gt;"是",0,P4450*税费设置!$B$9)</f>
        <v>0</v>
      </c>
      <c r="S4450" s="8">
        <f t="shared" si="489"/>
        <v>0</v>
      </c>
    </row>
    <row r="4451" spans="1:19" ht="13.9">
      <c r="A4451" s="6" t="str">
        <f>IF(总支出!A4451="","",总支出!A4451)</f>
        <v/>
      </c>
      <c r="B4451" s="7" t="str">
        <f>IF(总支出!B4451="","",总支出!B4451)</f>
        <v/>
      </c>
      <c r="C4451" s="6" t="str">
        <f t="shared" si="483"/>
        <v/>
      </c>
      <c r="D4451" s="6" t="str">
        <f>IF(总支出!C4451="","",总支出!C4451)</f>
        <v/>
      </c>
      <c r="E4451" s="8" t="str">
        <f>IF(总支出!D4451="","",总支出!D4451)</f>
        <v/>
      </c>
      <c r="F4451" s="6" t="str">
        <f>IF(总支出!E4451="","",总支出!E4451)</f>
        <v/>
      </c>
      <c r="G4451" s="6" t="str">
        <f>IF(总支出!H4451="","",总支出!H4451)</f>
        <v/>
      </c>
      <c r="H4451" s="6" t="str">
        <f>IF(总支出!I4451="","自动",总支出!I4451)</f>
        <v>自动</v>
      </c>
      <c r="I4451" s="6" t="str">
        <f>IF(F4451="","",IFERROR(VLOOKUP(F4451,税费设置!$A$15:$B$27,2,FALSE),"含税不明"))</f>
        <v/>
      </c>
      <c r="J4451" s="6" t="str">
        <f t="shared" si="484"/>
        <v/>
      </c>
      <c r="K4451" s="6" t="str">
        <f>IF(AND(税费设置!$B$5="是",G4451="个人支出",J4451="应税"),"是","否")</f>
        <v>否</v>
      </c>
      <c r="L4451" s="8">
        <f t="shared" si="485"/>
        <v>0</v>
      </c>
      <c r="M4451" s="8">
        <f t="shared" si="486"/>
        <v>0</v>
      </c>
      <c r="N4451" s="8">
        <f t="shared" si="487"/>
        <v>0</v>
      </c>
      <c r="O4451" s="8">
        <f t="shared" si="488"/>
        <v>0</v>
      </c>
      <c r="P4451" s="8">
        <f>IF(K4451&lt;&gt;"是",0,IF(税费设置!$B$6="是",E4451/(1+税费设置!$B$10),E4451))</f>
        <v>0</v>
      </c>
      <c r="Q4451" s="8">
        <f>IF(K4451&lt;&gt;"是",0,P4451*税费设置!$B$8)</f>
        <v>0</v>
      </c>
      <c r="R4451" s="8">
        <f>IF(K4451&lt;&gt;"是",0,P4451*税费设置!$B$9)</f>
        <v>0</v>
      </c>
      <c r="S4451" s="8">
        <f t="shared" si="489"/>
        <v>0</v>
      </c>
    </row>
    <row r="4452" spans="1:19" ht="13.9">
      <c r="A4452" s="6" t="str">
        <f>IF(总支出!A4452="","",总支出!A4452)</f>
        <v/>
      </c>
      <c r="B4452" s="7" t="str">
        <f>IF(总支出!B4452="","",总支出!B4452)</f>
        <v/>
      </c>
      <c r="C4452" s="6" t="str">
        <f t="shared" si="483"/>
        <v/>
      </c>
      <c r="D4452" s="6" t="str">
        <f>IF(总支出!C4452="","",总支出!C4452)</f>
        <v/>
      </c>
      <c r="E4452" s="8" t="str">
        <f>IF(总支出!D4452="","",总支出!D4452)</f>
        <v/>
      </c>
      <c r="F4452" s="6" t="str">
        <f>IF(总支出!E4452="","",总支出!E4452)</f>
        <v/>
      </c>
      <c r="G4452" s="6" t="str">
        <f>IF(总支出!H4452="","",总支出!H4452)</f>
        <v/>
      </c>
      <c r="H4452" s="6" t="str">
        <f>IF(总支出!I4452="","自动",总支出!I4452)</f>
        <v>自动</v>
      </c>
      <c r="I4452" s="6" t="str">
        <f>IF(F4452="","",IFERROR(VLOOKUP(F4452,税费设置!$A$15:$B$27,2,FALSE),"含税不明"))</f>
        <v/>
      </c>
      <c r="J4452" s="6" t="str">
        <f t="shared" si="484"/>
        <v/>
      </c>
      <c r="K4452" s="6" t="str">
        <f>IF(AND(税费设置!$B$5="是",G4452="个人支出",J4452="应税"),"是","否")</f>
        <v>否</v>
      </c>
      <c r="L4452" s="8">
        <f t="shared" si="485"/>
        <v>0</v>
      </c>
      <c r="M4452" s="8">
        <f t="shared" si="486"/>
        <v>0</v>
      </c>
      <c r="N4452" s="8">
        <f t="shared" si="487"/>
        <v>0</v>
      </c>
      <c r="O4452" s="8">
        <f t="shared" si="488"/>
        <v>0</v>
      </c>
      <c r="P4452" s="8">
        <f>IF(K4452&lt;&gt;"是",0,IF(税费设置!$B$6="是",E4452/(1+税费设置!$B$10),E4452))</f>
        <v>0</v>
      </c>
      <c r="Q4452" s="8">
        <f>IF(K4452&lt;&gt;"是",0,P4452*税费设置!$B$8)</f>
        <v>0</v>
      </c>
      <c r="R4452" s="8">
        <f>IF(K4452&lt;&gt;"是",0,P4452*税费设置!$B$9)</f>
        <v>0</v>
      </c>
      <c r="S4452" s="8">
        <f t="shared" si="489"/>
        <v>0</v>
      </c>
    </row>
    <row r="4453" spans="1:19" ht="13.9">
      <c r="A4453" s="6" t="str">
        <f>IF(总支出!A4453="","",总支出!A4453)</f>
        <v/>
      </c>
      <c r="B4453" s="7" t="str">
        <f>IF(总支出!B4453="","",总支出!B4453)</f>
        <v/>
      </c>
      <c r="C4453" s="6" t="str">
        <f t="shared" si="483"/>
        <v/>
      </c>
      <c r="D4453" s="6" t="str">
        <f>IF(总支出!C4453="","",总支出!C4453)</f>
        <v/>
      </c>
      <c r="E4453" s="8" t="str">
        <f>IF(总支出!D4453="","",总支出!D4453)</f>
        <v/>
      </c>
      <c r="F4453" s="6" t="str">
        <f>IF(总支出!E4453="","",总支出!E4453)</f>
        <v/>
      </c>
      <c r="G4453" s="6" t="str">
        <f>IF(总支出!H4453="","",总支出!H4453)</f>
        <v/>
      </c>
      <c r="H4453" s="6" t="str">
        <f>IF(总支出!I4453="","自动",总支出!I4453)</f>
        <v>自动</v>
      </c>
      <c r="I4453" s="6" t="str">
        <f>IF(F4453="","",IFERROR(VLOOKUP(F4453,税费设置!$A$15:$B$27,2,FALSE),"含税不明"))</f>
        <v/>
      </c>
      <c r="J4453" s="6" t="str">
        <f t="shared" si="484"/>
        <v/>
      </c>
      <c r="K4453" s="6" t="str">
        <f>IF(AND(税费设置!$B$5="是",G4453="个人支出",J4453="应税"),"是","否")</f>
        <v>否</v>
      </c>
      <c r="L4453" s="8">
        <f t="shared" si="485"/>
        <v>0</v>
      </c>
      <c r="M4453" s="8">
        <f t="shared" si="486"/>
        <v>0</v>
      </c>
      <c r="N4453" s="8">
        <f t="shared" si="487"/>
        <v>0</v>
      </c>
      <c r="O4453" s="8">
        <f t="shared" si="488"/>
        <v>0</v>
      </c>
      <c r="P4453" s="8">
        <f>IF(K4453&lt;&gt;"是",0,IF(税费设置!$B$6="是",E4453/(1+税费设置!$B$10),E4453))</f>
        <v>0</v>
      </c>
      <c r="Q4453" s="8">
        <f>IF(K4453&lt;&gt;"是",0,P4453*税费设置!$B$8)</f>
        <v>0</v>
      </c>
      <c r="R4453" s="8">
        <f>IF(K4453&lt;&gt;"是",0,P4453*税费设置!$B$9)</f>
        <v>0</v>
      </c>
      <c r="S4453" s="8">
        <f t="shared" si="489"/>
        <v>0</v>
      </c>
    </row>
    <row r="4454" spans="1:19" ht="13.9">
      <c r="A4454" s="6" t="str">
        <f>IF(总支出!A4454="","",总支出!A4454)</f>
        <v/>
      </c>
      <c r="B4454" s="7" t="str">
        <f>IF(总支出!B4454="","",总支出!B4454)</f>
        <v/>
      </c>
      <c r="C4454" s="6" t="str">
        <f t="shared" si="483"/>
        <v/>
      </c>
      <c r="D4454" s="6" t="str">
        <f>IF(总支出!C4454="","",总支出!C4454)</f>
        <v/>
      </c>
      <c r="E4454" s="8" t="str">
        <f>IF(总支出!D4454="","",总支出!D4454)</f>
        <v/>
      </c>
      <c r="F4454" s="6" t="str">
        <f>IF(总支出!E4454="","",总支出!E4454)</f>
        <v/>
      </c>
      <c r="G4454" s="6" t="str">
        <f>IF(总支出!H4454="","",总支出!H4454)</f>
        <v/>
      </c>
      <c r="H4454" s="6" t="str">
        <f>IF(总支出!I4454="","自动",总支出!I4454)</f>
        <v>自动</v>
      </c>
      <c r="I4454" s="6" t="str">
        <f>IF(F4454="","",IFERROR(VLOOKUP(F4454,税费设置!$A$15:$B$27,2,FALSE),"含税不明"))</f>
        <v/>
      </c>
      <c r="J4454" s="6" t="str">
        <f t="shared" si="484"/>
        <v/>
      </c>
      <c r="K4454" s="6" t="str">
        <f>IF(AND(税费设置!$B$5="是",G4454="个人支出",J4454="应税"),"是","否")</f>
        <v>否</v>
      </c>
      <c r="L4454" s="8">
        <f t="shared" si="485"/>
        <v>0</v>
      </c>
      <c r="M4454" s="8">
        <f t="shared" si="486"/>
        <v>0</v>
      </c>
      <c r="N4454" s="8">
        <f t="shared" si="487"/>
        <v>0</v>
      </c>
      <c r="O4454" s="8">
        <f t="shared" si="488"/>
        <v>0</v>
      </c>
      <c r="P4454" s="8">
        <f>IF(K4454&lt;&gt;"是",0,IF(税费设置!$B$6="是",E4454/(1+税费设置!$B$10),E4454))</f>
        <v>0</v>
      </c>
      <c r="Q4454" s="8">
        <f>IF(K4454&lt;&gt;"是",0,P4454*税费设置!$B$8)</f>
        <v>0</v>
      </c>
      <c r="R4454" s="8">
        <f>IF(K4454&lt;&gt;"是",0,P4454*税费设置!$B$9)</f>
        <v>0</v>
      </c>
      <c r="S4454" s="8">
        <f t="shared" si="489"/>
        <v>0</v>
      </c>
    </row>
    <row r="4455" spans="1:19" ht="13.9">
      <c r="A4455" s="6" t="str">
        <f>IF(总支出!A4455="","",总支出!A4455)</f>
        <v/>
      </c>
      <c r="B4455" s="7" t="str">
        <f>IF(总支出!B4455="","",总支出!B4455)</f>
        <v/>
      </c>
      <c r="C4455" s="6" t="str">
        <f t="shared" si="483"/>
        <v/>
      </c>
      <c r="D4455" s="6" t="str">
        <f>IF(总支出!C4455="","",总支出!C4455)</f>
        <v/>
      </c>
      <c r="E4455" s="8" t="str">
        <f>IF(总支出!D4455="","",总支出!D4455)</f>
        <v/>
      </c>
      <c r="F4455" s="6" t="str">
        <f>IF(总支出!E4455="","",总支出!E4455)</f>
        <v/>
      </c>
      <c r="G4455" s="6" t="str">
        <f>IF(总支出!H4455="","",总支出!H4455)</f>
        <v/>
      </c>
      <c r="H4455" s="6" t="str">
        <f>IF(总支出!I4455="","自动",总支出!I4455)</f>
        <v>自动</v>
      </c>
      <c r="I4455" s="6" t="str">
        <f>IF(F4455="","",IFERROR(VLOOKUP(F4455,税费设置!$A$15:$B$27,2,FALSE),"含税不明"))</f>
        <v/>
      </c>
      <c r="J4455" s="6" t="str">
        <f t="shared" si="484"/>
        <v/>
      </c>
      <c r="K4455" s="6" t="str">
        <f>IF(AND(税费设置!$B$5="是",G4455="个人支出",J4455="应税"),"是","否")</f>
        <v>否</v>
      </c>
      <c r="L4455" s="8">
        <f t="shared" si="485"/>
        <v>0</v>
      </c>
      <c r="M4455" s="8">
        <f t="shared" si="486"/>
        <v>0</v>
      </c>
      <c r="N4455" s="8">
        <f t="shared" si="487"/>
        <v>0</v>
      </c>
      <c r="O4455" s="8">
        <f t="shared" si="488"/>
        <v>0</v>
      </c>
      <c r="P4455" s="8">
        <f>IF(K4455&lt;&gt;"是",0,IF(税费设置!$B$6="是",E4455/(1+税费设置!$B$10),E4455))</f>
        <v>0</v>
      </c>
      <c r="Q4455" s="8">
        <f>IF(K4455&lt;&gt;"是",0,P4455*税费设置!$B$8)</f>
        <v>0</v>
      </c>
      <c r="R4455" s="8">
        <f>IF(K4455&lt;&gt;"是",0,P4455*税费设置!$B$9)</f>
        <v>0</v>
      </c>
      <c r="S4455" s="8">
        <f t="shared" si="489"/>
        <v>0</v>
      </c>
    </row>
    <row r="4456" spans="1:19" ht="13.9">
      <c r="A4456" s="6" t="str">
        <f>IF(总支出!A4456="","",总支出!A4456)</f>
        <v/>
      </c>
      <c r="B4456" s="7" t="str">
        <f>IF(总支出!B4456="","",总支出!B4456)</f>
        <v/>
      </c>
      <c r="C4456" s="6" t="str">
        <f t="shared" si="483"/>
        <v/>
      </c>
      <c r="D4456" s="6" t="str">
        <f>IF(总支出!C4456="","",总支出!C4456)</f>
        <v/>
      </c>
      <c r="E4456" s="8" t="str">
        <f>IF(总支出!D4456="","",总支出!D4456)</f>
        <v/>
      </c>
      <c r="F4456" s="6" t="str">
        <f>IF(总支出!E4456="","",总支出!E4456)</f>
        <v/>
      </c>
      <c r="G4456" s="6" t="str">
        <f>IF(总支出!H4456="","",总支出!H4456)</f>
        <v/>
      </c>
      <c r="H4456" s="6" t="str">
        <f>IF(总支出!I4456="","自动",总支出!I4456)</f>
        <v>自动</v>
      </c>
      <c r="I4456" s="6" t="str">
        <f>IF(F4456="","",IFERROR(VLOOKUP(F4456,税费设置!$A$15:$B$27,2,FALSE),"含税不明"))</f>
        <v/>
      </c>
      <c r="J4456" s="6" t="str">
        <f t="shared" si="484"/>
        <v/>
      </c>
      <c r="K4456" s="6" t="str">
        <f>IF(AND(税费设置!$B$5="是",G4456="个人支出",J4456="应税"),"是","否")</f>
        <v>否</v>
      </c>
      <c r="L4456" s="8">
        <f t="shared" si="485"/>
        <v>0</v>
      </c>
      <c r="M4456" s="8">
        <f t="shared" si="486"/>
        <v>0</v>
      </c>
      <c r="N4456" s="8">
        <f t="shared" si="487"/>
        <v>0</v>
      </c>
      <c r="O4456" s="8">
        <f t="shared" si="488"/>
        <v>0</v>
      </c>
      <c r="P4456" s="8">
        <f>IF(K4456&lt;&gt;"是",0,IF(税费设置!$B$6="是",E4456/(1+税费设置!$B$10),E4456))</f>
        <v>0</v>
      </c>
      <c r="Q4456" s="8">
        <f>IF(K4456&lt;&gt;"是",0,P4456*税费设置!$B$8)</f>
        <v>0</v>
      </c>
      <c r="R4456" s="8">
        <f>IF(K4456&lt;&gt;"是",0,P4456*税费设置!$B$9)</f>
        <v>0</v>
      </c>
      <c r="S4456" s="8">
        <f t="shared" si="489"/>
        <v>0</v>
      </c>
    </row>
    <row r="4457" spans="1:19" ht="13.9">
      <c r="A4457" s="6" t="str">
        <f>IF(总支出!A4457="","",总支出!A4457)</f>
        <v/>
      </c>
      <c r="B4457" s="7" t="str">
        <f>IF(总支出!B4457="","",总支出!B4457)</f>
        <v/>
      </c>
      <c r="C4457" s="6" t="str">
        <f t="shared" si="483"/>
        <v/>
      </c>
      <c r="D4457" s="6" t="str">
        <f>IF(总支出!C4457="","",总支出!C4457)</f>
        <v/>
      </c>
      <c r="E4457" s="8" t="str">
        <f>IF(总支出!D4457="","",总支出!D4457)</f>
        <v/>
      </c>
      <c r="F4457" s="6" t="str">
        <f>IF(总支出!E4457="","",总支出!E4457)</f>
        <v/>
      </c>
      <c r="G4457" s="6" t="str">
        <f>IF(总支出!H4457="","",总支出!H4457)</f>
        <v/>
      </c>
      <c r="H4457" s="6" t="str">
        <f>IF(总支出!I4457="","自动",总支出!I4457)</f>
        <v>自动</v>
      </c>
      <c r="I4457" s="6" t="str">
        <f>IF(F4457="","",IFERROR(VLOOKUP(F4457,税费设置!$A$15:$B$27,2,FALSE),"含税不明"))</f>
        <v/>
      </c>
      <c r="J4457" s="6" t="str">
        <f t="shared" si="484"/>
        <v/>
      </c>
      <c r="K4457" s="6" t="str">
        <f>IF(AND(税费设置!$B$5="是",G4457="个人支出",J4457="应税"),"是","否")</f>
        <v>否</v>
      </c>
      <c r="L4457" s="8">
        <f t="shared" si="485"/>
        <v>0</v>
      </c>
      <c r="M4457" s="8">
        <f t="shared" si="486"/>
        <v>0</v>
      </c>
      <c r="N4457" s="8">
        <f t="shared" si="487"/>
        <v>0</v>
      </c>
      <c r="O4457" s="8">
        <f t="shared" si="488"/>
        <v>0</v>
      </c>
      <c r="P4457" s="8">
        <f>IF(K4457&lt;&gt;"是",0,IF(税费设置!$B$6="是",E4457/(1+税费设置!$B$10),E4457))</f>
        <v>0</v>
      </c>
      <c r="Q4457" s="8">
        <f>IF(K4457&lt;&gt;"是",0,P4457*税费设置!$B$8)</f>
        <v>0</v>
      </c>
      <c r="R4457" s="8">
        <f>IF(K4457&lt;&gt;"是",0,P4457*税费设置!$B$9)</f>
        <v>0</v>
      </c>
      <c r="S4457" s="8">
        <f t="shared" si="489"/>
        <v>0</v>
      </c>
    </row>
    <row r="4458" spans="1:19" ht="13.9">
      <c r="A4458" s="6" t="str">
        <f>IF(总支出!A4458="","",总支出!A4458)</f>
        <v/>
      </c>
      <c r="B4458" s="7" t="str">
        <f>IF(总支出!B4458="","",总支出!B4458)</f>
        <v/>
      </c>
      <c r="C4458" s="6" t="str">
        <f t="shared" si="483"/>
        <v/>
      </c>
      <c r="D4458" s="6" t="str">
        <f>IF(总支出!C4458="","",总支出!C4458)</f>
        <v/>
      </c>
      <c r="E4458" s="8" t="str">
        <f>IF(总支出!D4458="","",总支出!D4458)</f>
        <v/>
      </c>
      <c r="F4458" s="6" t="str">
        <f>IF(总支出!E4458="","",总支出!E4458)</f>
        <v/>
      </c>
      <c r="G4458" s="6" t="str">
        <f>IF(总支出!H4458="","",总支出!H4458)</f>
        <v/>
      </c>
      <c r="H4458" s="6" t="str">
        <f>IF(总支出!I4458="","自动",总支出!I4458)</f>
        <v>自动</v>
      </c>
      <c r="I4458" s="6" t="str">
        <f>IF(F4458="","",IFERROR(VLOOKUP(F4458,税费设置!$A$15:$B$27,2,FALSE),"含税不明"))</f>
        <v/>
      </c>
      <c r="J4458" s="6" t="str">
        <f t="shared" si="484"/>
        <v/>
      </c>
      <c r="K4458" s="6" t="str">
        <f>IF(AND(税费设置!$B$5="是",G4458="个人支出",J4458="应税"),"是","否")</f>
        <v>否</v>
      </c>
      <c r="L4458" s="8">
        <f t="shared" si="485"/>
        <v>0</v>
      </c>
      <c r="M4458" s="8">
        <f t="shared" si="486"/>
        <v>0</v>
      </c>
      <c r="N4458" s="8">
        <f t="shared" si="487"/>
        <v>0</v>
      </c>
      <c r="O4458" s="8">
        <f t="shared" si="488"/>
        <v>0</v>
      </c>
      <c r="P4458" s="8">
        <f>IF(K4458&lt;&gt;"是",0,IF(税费设置!$B$6="是",E4458/(1+税费设置!$B$10),E4458))</f>
        <v>0</v>
      </c>
      <c r="Q4458" s="8">
        <f>IF(K4458&lt;&gt;"是",0,P4458*税费设置!$B$8)</f>
        <v>0</v>
      </c>
      <c r="R4458" s="8">
        <f>IF(K4458&lt;&gt;"是",0,P4458*税费设置!$B$9)</f>
        <v>0</v>
      </c>
      <c r="S4458" s="8">
        <f t="shared" si="489"/>
        <v>0</v>
      </c>
    </row>
    <row r="4459" spans="1:19" ht="13.9">
      <c r="A4459" s="6" t="str">
        <f>IF(总支出!A4459="","",总支出!A4459)</f>
        <v/>
      </c>
      <c r="B4459" s="7" t="str">
        <f>IF(总支出!B4459="","",总支出!B4459)</f>
        <v/>
      </c>
      <c r="C4459" s="6" t="str">
        <f t="shared" si="483"/>
        <v/>
      </c>
      <c r="D4459" s="6" t="str">
        <f>IF(总支出!C4459="","",总支出!C4459)</f>
        <v/>
      </c>
      <c r="E4459" s="8" t="str">
        <f>IF(总支出!D4459="","",总支出!D4459)</f>
        <v/>
      </c>
      <c r="F4459" s="6" t="str">
        <f>IF(总支出!E4459="","",总支出!E4459)</f>
        <v/>
      </c>
      <c r="G4459" s="6" t="str">
        <f>IF(总支出!H4459="","",总支出!H4459)</f>
        <v/>
      </c>
      <c r="H4459" s="6" t="str">
        <f>IF(总支出!I4459="","自动",总支出!I4459)</f>
        <v>自动</v>
      </c>
      <c r="I4459" s="6" t="str">
        <f>IF(F4459="","",IFERROR(VLOOKUP(F4459,税费设置!$A$15:$B$27,2,FALSE),"含税不明"))</f>
        <v/>
      </c>
      <c r="J4459" s="6" t="str">
        <f t="shared" si="484"/>
        <v/>
      </c>
      <c r="K4459" s="6" t="str">
        <f>IF(AND(税费设置!$B$5="是",G4459="个人支出",J4459="应税"),"是","否")</f>
        <v>否</v>
      </c>
      <c r="L4459" s="8">
        <f t="shared" si="485"/>
        <v>0</v>
      </c>
      <c r="M4459" s="8">
        <f t="shared" si="486"/>
        <v>0</v>
      </c>
      <c r="N4459" s="8">
        <f t="shared" si="487"/>
        <v>0</v>
      </c>
      <c r="O4459" s="8">
        <f t="shared" si="488"/>
        <v>0</v>
      </c>
      <c r="P4459" s="8">
        <f>IF(K4459&lt;&gt;"是",0,IF(税费设置!$B$6="是",E4459/(1+税费设置!$B$10),E4459))</f>
        <v>0</v>
      </c>
      <c r="Q4459" s="8">
        <f>IF(K4459&lt;&gt;"是",0,P4459*税费设置!$B$8)</f>
        <v>0</v>
      </c>
      <c r="R4459" s="8">
        <f>IF(K4459&lt;&gt;"是",0,P4459*税费设置!$B$9)</f>
        <v>0</v>
      </c>
      <c r="S4459" s="8">
        <f t="shared" si="489"/>
        <v>0</v>
      </c>
    </row>
    <row r="4460" spans="1:19" ht="13.9">
      <c r="A4460" s="6" t="str">
        <f>IF(总支出!A4460="","",总支出!A4460)</f>
        <v/>
      </c>
      <c r="B4460" s="7" t="str">
        <f>IF(总支出!B4460="","",总支出!B4460)</f>
        <v/>
      </c>
      <c r="C4460" s="6" t="str">
        <f t="shared" si="483"/>
        <v/>
      </c>
      <c r="D4460" s="6" t="str">
        <f>IF(总支出!C4460="","",总支出!C4460)</f>
        <v/>
      </c>
      <c r="E4460" s="8" t="str">
        <f>IF(总支出!D4460="","",总支出!D4460)</f>
        <v/>
      </c>
      <c r="F4460" s="6" t="str">
        <f>IF(总支出!E4460="","",总支出!E4460)</f>
        <v/>
      </c>
      <c r="G4460" s="6" t="str">
        <f>IF(总支出!H4460="","",总支出!H4460)</f>
        <v/>
      </c>
      <c r="H4460" s="6" t="str">
        <f>IF(总支出!I4460="","自动",总支出!I4460)</f>
        <v>自动</v>
      </c>
      <c r="I4460" s="6" t="str">
        <f>IF(F4460="","",IFERROR(VLOOKUP(F4460,税费设置!$A$15:$B$27,2,FALSE),"含税不明"))</f>
        <v/>
      </c>
      <c r="J4460" s="6" t="str">
        <f t="shared" si="484"/>
        <v/>
      </c>
      <c r="K4460" s="6" t="str">
        <f>IF(AND(税费设置!$B$5="是",G4460="个人支出",J4460="应税"),"是","否")</f>
        <v>否</v>
      </c>
      <c r="L4460" s="8">
        <f t="shared" si="485"/>
        <v>0</v>
      </c>
      <c r="M4460" s="8">
        <f t="shared" si="486"/>
        <v>0</v>
      </c>
      <c r="N4460" s="8">
        <f t="shared" si="487"/>
        <v>0</v>
      </c>
      <c r="O4460" s="8">
        <f t="shared" si="488"/>
        <v>0</v>
      </c>
      <c r="P4460" s="8">
        <f>IF(K4460&lt;&gt;"是",0,IF(税费设置!$B$6="是",E4460/(1+税费设置!$B$10),E4460))</f>
        <v>0</v>
      </c>
      <c r="Q4460" s="8">
        <f>IF(K4460&lt;&gt;"是",0,P4460*税费设置!$B$8)</f>
        <v>0</v>
      </c>
      <c r="R4460" s="8">
        <f>IF(K4460&lt;&gt;"是",0,P4460*税费设置!$B$9)</f>
        <v>0</v>
      </c>
      <c r="S4460" s="8">
        <f t="shared" si="489"/>
        <v>0</v>
      </c>
    </row>
    <row r="4461" spans="1:19" ht="13.9">
      <c r="A4461" s="6" t="str">
        <f>IF(总支出!A4461="","",总支出!A4461)</f>
        <v/>
      </c>
      <c r="B4461" s="7" t="str">
        <f>IF(总支出!B4461="","",总支出!B4461)</f>
        <v/>
      </c>
      <c r="C4461" s="6" t="str">
        <f t="shared" si="483"/>
        <v/>
      </c>
      <c r="D4461" s="6" t="str">
        <f>IF(总支出!C4461="","",总支出!C4461)</f>
        <v/>
      </c>
      <c r="E4461" s="8" t="str">
        <f>IF(总支出!D4461="","",总支出!D4461)</f>
        <v/>
      </c>
      <c r="F4461" s="6" t="str">
        <f>IF(总支出!E4461="","",总支出!E4461)</f>
        <v/>
      </c>
      <c r="G4461" s="6" t="str">
        <f>IF(总支出!H4461="","",总支出!H4461)</f>
        <v/>
      </c>
      <c r="H4461" s="6" t="str">
        <f>IF(总支出!I4461="","自动",总支出!I4461)</f>
        <v>自动</v>
      </c>
      <c r="I4461" s="6" t="str">
        <f>IF(F4461="","",IFERROR(VLOOKUP(F4461,税费设置!$A$15:$B$27,2,FALSE),"含税不明"))</f>
        <v/>
      </c>
      <c r="J4461" s="6" t="str">
        <f t="shared" si="484"/>
        <v/>
      </c>
      <c r="K4461" s="6" t="str">
        <f>IF(AND(税费设置!$B$5="是",G4461="个人支出",J4461="应税"),"是","否")</f>
        <v>否</v>
      </c>
      <c r="L4461" s="8">
        <f t="shared" si="485"/>
        <v>0</v>
      </c>
      <c r="M4461" s="8">
        <f t="shared" si="486"/>
        <v>0</v>
      </c>
      <c r="N4461" s="8">
        <f t="shared" si="487"/>
        <v>0</v>
      </c>
      <c r="O4461" s="8">
        <f t="shared" si="488"/>
        <v>0</v>
      </c>
      <c r="P4461" s="8">
        <f>IF(K4461&lt;&gt;"是",0,IF(税费设置!$B$6="是",E4461/(1+税费设置!$B$10),E4461))</f>
        <v>0</v>
      </c>
      <c r="Q4461" s="8">
        <f>IF(K4461&lt;&gt;"是",0,P4461*税费设置!$B$8)</f>
        <v>0</v>
      </c>
      <c r="R4461" s="8">
        <f>IF(K4461&lt;&gt;"是",0,P4461*税费设置!$B$9)</f>
        <v>0</v>
      </c>
      <c r="S4461" s="8">
        <f t="shared" si="489"/>
        <v>0</v>
      </c>
    </row>
    <row r="4462" spans="1:19" ht="13.9">
      <c r="A4462" s="6" t="str">
        <f>IF(总支出!A4462="","",总支出!A4462)</f>
        <v/>
      </c>
      <c r="B4462" s="7" t="str">
        <f>IF(总支出!B4462="","",总支出!B4462)</f>
        <v/>
      </c>
      <c r="C4462" s="6" t="str">
        <f t="shared" si="483"/>
        <v/>
      </c>
      <c r="D4462" s="6" t="str">
        <f>IF(总支出!C4462="","",总支出!C4462)</f>
        <v/>
      </c>
      <c r="E4462" s="8" t="str">
        <f>IF(总支出!D4462="","",总支出!D4462)</f>
        <v/>
      </c>
      <c r="F4462" s="6" t="str">
        <f>IF(总支出!E4462="","",总支出!E4462)</f>
        <v/>
      </c>
      <c r="G4462" s="6" t="str">
        <f>IF(总支出!H4462="","",总支出!H4462)</f>
        <v/>
      </c>
      <c r="H4462" s="6" t="str">
        <f>IF(总支出!I4462="","自动",总支出!I4462)</f>
        <v>自动</v>
      </c>
      <c r="I4462" s="6" t="str">
        <f>IF(F4462="","",IFERROR(VLOOKUP(F4462,税费设置!$A$15:$B$27,2,FALSE),"含税不明"))</f>
        <v/>
      </c>
      <c r="J4462" s="6" t="str">
        <f t="shared" si="484"/>
        <v/>
      </c>
      <c r="K4462" s="6" t="str">
        <f>IF(AND(税费设置!$B$5="是",G4462="个人支出",J4462="应税"),"是","否")</f>
        <v>否</v>
      </c>
      <c r="L4462" s="8">
        <f t="shared" si="485"/>
        <v>0</v>
      </c>
      <c r="M4462" s="8">
        <f t="shared" si="486"/>
        <v>0</v>
      </c>
      <c r="N4462" s="8">
        <f t="shared" si="487"/>
        <v>0</v>
      </c>
      <c r="O4462" s="8">
        <f t="shared" si="488"/>
        <v>0</v>
      </c>
      <c r="P4462" s="8">
        <f>IF(K4462&lt;&gt;"是",0,IF(税费设置!$B$6="是",E4462/(1+税费设置!$B$10),E4462))</f>
        <v>0</v>
      </c>
      <c r="Q4462" s="8">
        <f>IF(K4462&lt;&gt;"是",0,P4462*税费设置!$B$8)</f>
        <v>0</v>
      </c>
      <c r="R4462" s="8">
        <f>IF(K4462&lt;&gt;"是",0,P4462*税费设置!$B$9)</f>
        <v>0</v>
      </c>
      <c r="S4462" s="8">
        <f t="shared" si="489"/>
        <v>0</v>
      </c>
    </row>
    <row r="4463" spans="1:19" ht="13.9">
      <c r="A4463" s="6" t="str">
        <f>IF(总支出!A4463="","",总支出!A4463)</f>
        <v/>
      </c>
      <c r="B4463" s="7" t="str">
        <f>IF(总支出!B4463="","",总支出!B4463)</f>
        <v/>
      </c>
      <c r="C4463" s="6" t="str">
        <f t="shared" si="483"/>
        <v/>
      </c>
      <c r="D4463" s="6" t="str">
        <f>IF(总支出!C4463="","",总支出!C4463)</f>
        <v/>
      </c>
      <c r="E4463" s="8" t="str">
        <f>IF(总支出!D4463="","",总支出!D4463)</f>
        <v/>
      </c>
      <c r="F4463" s="6" t="str">
        <f>IF(总支出!E4463="","",总支出!E4463)</f>
        <v/>
      </c>
      <c r="G4463" s="6" t="str">
        <f>IF(总支出!H4463="","",总支出!H4463)</f>
        <v/>
      </c>
      <c r="H4463" s="6" t="str">
        <f>IF(总支出!I4463="","自动",总支出!I4463)</f>
        <v>自动</v>
      </c>
      <c r="I4463" s="6" t="str">
        <f>IF(F4463="","",IFERROR(VLOOKUP(F4463,税费设置!$A$15:$B$27,2,FALSE),"含税不明"))</f>
        <v/>
      </c>
      <c r="J4463" s="6" t="str">
        <f t="shared" si="484"/>
        <v/>
      </c>
      <c r="K4463" s="6" t="str">
        <f>IF(AND(税费设置!$B$5="是",G4463="个人支出",J4463="应税"),"是","否")</f>
        <v>否</v>
      </c>
      <c r="L4463" s="8">
        <f t="shared" si="485"/>
        <v>0</v>
      </c>
      <c r="M4463" s="8">
        <f t="shared" si="486"/>
        <v>0</v>
      </c>
      <c r="N4463" s="8">
        <f t="shared" si="487"/>
        <v>0</v>
      </c>
      <c r="O4463" s="8">
        <f t="shared" si="488"/>
        <v>0</v>
      </c>
      <c r="P4463" s="8">
        <f>IF(K4463&lt;&gt;"是",0,IF(税费设置!$B$6="是",E4463/(1+税费设置!$B$10),E4463))</f>
        <v>0</v>
      </c>
      <c r="Q4463" s="8">
        <f>IF(K4463&lt;&gt;"是",0,P4463*税费设置!$B$8)</f>
        <v>0</v>
      </c>
      <c r="R4463" s="8">
        <f>IF(K4463&lt;&gt;"是",0,P4463*税费设置!$B$9)</f>
        <v>0</v>
      </c>
      <c r="S4463" s="8">
        <f t="shared" si="489"/>
        <v>0</v>
      </c>
    </row>
    <row r="4464" spans="1:19" ht="13.9">
      <c r="A4464" s="6" t="str">
        <f>IF(总支出!A4464="","",总支出!A4464)</f>
        <v/>
      </c>
      <c r="B4464" s="7" t="str">
        <f>IF(总支出!B4464="","",总支出!B4464)</f>
        <v/>
      </c>
      <c r="C4464" s="6" t="str">
        <f t="shared" si="483"/>
        <v/>
      </c>
      <c r="D4464" s="6" t="str">
        <f>IF(总支出!C4464="","",总支出!C4464)</f>
        <v/>
      </c>
      <c r="E4464" s="8" t="str">
        <f>IF(总支出!D4464="","",总支出!D4464)</f>
        <v/>
      </c>
      <c r="F4464" s="6" t="str">
        <f>IF(总支出!E4464="","",总支出!E4464)</f>
        <v/>
      </c>
      <c r="G4464" s="6" t="str">
        <f>IF(总支出!H4464="","",总支出!H4464)</f>
        <v/>
      </c>
      <c r="H4464" s="6" t="str">
        <f>IF(总支出!I4464="","自动",总支出!I4464)</f>
        <v>自动</v>
      </c>
      <c r="I4464" s="6" t="str">
        <f>IF(F4464="","",IFERROR(VLOOKUP(F4464,税费设置!$A$15:$B$27,2,FALSE),"含税不明"))</f>
        <v/>
      </c>
      <c r="J4464" s="6" t="str">
        <f t="shared" si="484"/>
        <v/>
      </c>
      <c r="K4464" s="6" t="str">
        <f>IF(AND(税费设置!$B$5="是",G4464="个人支出",J4464="应税"),"是","否")</f>
        <v>否</v>
      </c>
      <c r="L4464" s="8">
        <f t="shared" si="485"/>
        <v>0</v>
      </c>
      <c r="M4464" s="8">
        <f t="shared" si="486"/>
        <v>0</v>
      </c>
      <c r="N4464" s="8">
        <f t="shared" si="487"/>
        <v>0</v>
      </c>
      <c r="O4464" s="8">
        <f t="shared" si="488"/>
        <v>0</v>
      </c>
      <c r="P4464" s="8">
        <f>IF(K4464&lt;&gt;"是",0,IF(税费设置!$B$6="是",E4464/(1+税费设置!$B$10),E4464))</f>
        <v>0</v>
      </c>
      <c r="Q4464" s="8">
        <f>IF(K4464&lt;&gt;"是",0,P4464*税费设置!$B$8)</f>
        <v>0</v>
      </c>
      <c r="R4464" s="8">
        <f>IF(K4464&lt;&gt;"是",0,P4464*税费设置!$B$9)</f>
        <v>0</v>
      </c>
      <c r="S4464" s="8">
        <f t="shared" si="489"/>
        <v>0</v>
      </c>
    </row>
    <row r="4465" spans="1:19" ht="13.9">
      <c r="A4465" s="6" t="str">
        <f>IF(总支出!A4465="","",总支出!A4465)</f>
        <v/>
      </c>
      <c r="B4465" s="7" t="str">
        <f>IF(总支出!B4465="","",总支出!B4465)</f>
        <v/>
      </c>
      <c r="C4465" s="6" t="str">
        <f t="shared" si="483"/>
        <v/>
      </c>
      <c r="D4465" s="6" t="str">
        <f>IF(总支出!C4465="","",总支出!C4465)</f>
        <v/>
      </c>
      <c r="E4465" s="8" t="str">
        <f>IF(总支出!D4465="","",总支出!D4465)</f>
        <v/>
      </c>
      <c r="F4465" s="6" t="str">
        <f>IF(总支出!E4465="","",总支出!E4465)</f>
        <v/>
      </c>
      <c r="G4465" s="6" t="str">
        <f>IF(总支出!H4465="","",总支出!H4465)</f>
        <v/>
      </c>
      <c r="H4465" s="6" t="str">
        <f>IF(总支出!I4465="","自动",总支出!I4465)</f>
        <v>自动</v>
      </c>
      <c r="I4465" s="6" t="str">
        <f>IF(F4465="","",IFERROR(VLOOKUP(F4465,税费设置!$A$15:$B$27,2,FALSE),"含税不明"))</f>
        <v/>
      </c>
      <c r="J4465" s="6" t="str">
        <f t="shared" si="484"/>
        <v/>
      </c>
      <c r="K4465" s="6" t="str">
        <f>IF(AND(税费设置!$B$5="是",G4465="个人支出",J4465="应税"),"是","否")</f>
        <v>否</v>
      </c>
      <c r="L4465" s="8">
        <f t="shared" si="485"/>
        <v>0</v>
      </c>
      <c r="M4465" s="8">
        <f t="shared" si="486"/>
        <v>0</v>
      </c>
      <c r="N4465" s="8">
        <f t="shared" si="487"/>
        <v>0</v>
      </c>
      <c r="O4465" s="8">
        <f t="shared" si="488"/>
        <v>0</v>
      </c>
      <c r="P4465" s="8">
        <f>IF(K4465&lt;&gt;"是",0,IF(税费设置!$B$6="是",E4465/(1+税费设置!$B$10),E4465))</f>
        <v>0</v>
      </c>
      <c r="Q4465" s="8">
        <f>IF(K4465&lt;&gt;"是",0,P4465*税费设置!$B$8)</f>
        <v>0</v>
      </c>
      <c r="R4465" s="8">
        <f>IF(K4465&lt;&gt;"是",0,P4465*税费设置!$B$9)</f>
        <v>0</v>
      </c>
      <c r="S4465" s="8">
        <f t="shared" si="489"/>
        <v>0</v>
      </c>
    </row>
    <row r="4466" spans="1:19" ht="13.9">
      <c r="A4466" s="6" t="str">
        <f>IF(总支出!A4466="","",总支出!A4466)</f>
        <v/>
      </c>
      <c r="B4466" s="7" t="str">
        <f>IF(总支出!B4466="","",总支出!B4466)</f>
        <v/>
      </c>
      <c r="C4466" s="6" t="str">
        <f t="shared" si="483"/>
        <v/>
      </c>
      <c r="D4466" s="6" t="str">
        <f>IF(总支出!C4466="","",总支出!C4466)</f>
        <v/>
      </c>
      <c r="E4466" s="8" t="str">
        <f>IF(总支出!D4466="","",总支出!D4466)</f>
        <v/>
      </c>
      <c r="F4466" s="6" t="str">
        <f>IF(总支出!E4466="","",总支出!E4466)</f>
        <v/>
      </c>
      <c r="G4466" s="6" t="str">
        <f>IF(总支出!H4466="","",总支出!H4466)</f>
        <v/>
      </c>
      <c r="H4466" s="6" t="str">
        <f>IF(总支出!I4466="","自动",总支出!I4466)</f>
        <v>自动</v>
      </c>
      <c r="I4466" s="6" t="str">
        <f>IF(F4466="","",IFERROR(VLOOKUP(F4466,税费设置!$A$15:$B$27,2,FALSE),"含税不明"))</f>
        <v/>
      </c>
      <c r="J4466" s="6" t="str">
        <f t="shared" si="484"/>
        <v/>
      </c>
      <c r="K4466" s="6" t="str">
        <f>IF(AND(税费设置!$B$5="是",G4466="个人支出",J4466="应税"),"是","否")</f>
        <v>否</v>
      </c>
      <c r="L4466" s="8">
        <f t="shared" si="485"/>
        <v>0</v>
      </c>
      <c r="M4466" s="8">
        <f t="shared" si="486"/>
        <v>0</v>
      </c>
      <c r="N4466" s="8">
        <f t="shared" si="487"/>
        <v>0</v>
      </c>
      <c r="O4466" s="8">
        <f t="shared" si="488"/>
        <v>0</v>
      </c>
      <c r="P4466" s="8">
        <f>IF(K4466&lt;&gt;"是",0,IF(税费设置!$B$6="是",E4466/(1+税费设置!$B$10),E4466))</f>
        <v>0</v>
      </c>
      <c r="Q4466" s="8">
        <f>IF(K4466&lt;&gt;"是",0,P4466*税费设置!$B$8)</f>
        <v>0</v>
      </c>
      <c r="R4466" s="8">
        <f>IF(K4466&lt;&gt;"是",0,P4466*税费设置!$B$9)</f>
        <v>0</v>
      </c>
      <c r="S4466" s="8">
        <f t="shared" si="489"/>
        <v>0</v>
      </c>
    </row>
    <row r="4467" spans="1:19" ht="13.9">
      <c r="A4467" s="6" t="str">
        <f>IF(总支出!A4467="","",总支出!A4467)</f>
        <v/>
      </c>
      <c r="B4467" s="7" t="str">
        <f>IF(总支出!B4467="","",总支出!B4467)</f>
        <v/>
      </c>
      <c r="C4467" s="6" t="str">
        <f t="shared" si="483"/>
        <v/>
      </c>
      <c r="D4467" s="6" t="str">
        <f>IF(总支出!C4467="","",总支出!C4467)</f>
        <v/>
      </c>
      <c r="E4467" s="8" t="str">
        <f>IF(总支出!D4467="","",总支出!D4467)</f>
        <v/>
      </c>
      <c r="F4467" s="6" t="str">
        <f>IF(总支出!E4467="","",总支出!E4467)</f>
        <v/>
      </c>
      <c r="G4467" s="6" t="str">
        <f>IF(总支出!H4467="","",总支出!H4467)</f>
        <v/>
      </c>
      <c r="H4467" s="6" t="str">
        <f>IF(总支出!I4467="","自动",总支出!I4467)</f>
        <v>自动</v>
      </c>
      <c r="I4467" s="6" t="str">
        <f>IF(F4467="","",IFERROR(VLOOKUP(F4467,税费设置!$A$15:$B$27,2,FALSE),"含税不明"))</f>
        <v/>
      </c>
      <c r="J4467" s="6" t="str">
        <f t="shared" si="484"/>
        <v/>
      </c>
      <c r="K4467" s="6" t="str">
        <f>IF(AND(税费设置!$B$5="是",G4467="个人支出",J4467="应税"),"是","否")</f>
        <v>否</v>
      </c>
      <c r="L4467" s="8">
        <f t="shared" si="485"/>
        <v>0</v>
      </c>
      <c r="M4467" s="8">
        <f t="shared" si="486"/>
        <v>0</v>
      </c>
      <c r="N4467" s="8">
        <f t="shared" si="487"/>
        <v>0</v>
      </c>
      <c r="O4467" s="8">
        <f t="shared" si="488"/>
        <v>0</v>
      </c>
      <c r="P4467" s="8">
        <f>IF(K4467&lt;&gt;"是",0,IF(税费设置!$B$6="是",E4467/(1+税费设置!$B$10),E4467))</f>
        <v>0</v>
      </c>
      <c r="Q4467" s="8">
        <f>IF(K4467&lt;&gt;"是",0,P4467*税费设置!$B$8)</f>
        <v>0</v>
      </c>
      <c r="R4467" s="8">
        <f>IF(K4467&lt;&gt;"是",0,P4467*税费设置!$B$9)</f>
        <v>0</v>
      </c>
      <c r="S4467" s="8">
        <f t="shared" si="489"/>
        <v>0</v>
      </c>
    </row>
    <row r="4468" spans="1:19" ht="13.9">
      <c r="A4468" s="6" t="str">
        <f>IF(总支出!A4468="","",总支出!A4468)</f>
        <v/>
      </c>
      <c r="B4468" s="7" t="str">
        <f>IF(总支出!B4468="","",总支出!B4468)</f>
        <v/>
      </c>
      <c r="C4468" s="6" t="str">
        <f t="shared" si="483"/>
        <v/>
      </c>
      <c r="D4468" s="6" t="str">
        <f>IF(总支出!C4468="","",总支出!C4468)</f>
        <v/>
      </c>
      <c r="E4468" s="8" t="str">
        <f>IF(总支出!D4468="","",总支出!D4468)</f>
        <v/>
      </c>
      <c r="F4468" s="6" t="str">
        <f>IF(总支出!E4468="","",总支出!E4468)</f>
        <v/>
      </c>
      <c r="G4468" s="6" t="str">
        <f>IF(总支出!H4468="","",总支出!H4468)</f>
        <v/>
      </c>
      <c r="H4468" s="6" t="str">
        <f>IF(总支出!I4468="","自动",总支出!I4468)</f>
        <v>自动</v>
      </c>
      <c r="I4468" s="6" t="str">
        <f>IF(F4468="","",IFERROR(VLOOKUP(F4468,税费设置!$A$15:$B$27,2,FALSE),"含税不明"))</f>
        <v/>
      </c>
      <c r="J4468" s="6" t="str">
        <f t="shared" si="484"/>
        <v/>
      </c>
      <c r="K4468" s="6" t="str">
        <f>IF(AND(税费设置!$B$5="是",G4468="个人支出",J4468="应税"),"是","否")</f>
        <v>否</v>
      </c>
      <c r="L4468" s="8">
        <f t="shared" si="485"/>
        <v>0</v>
      </c>
      <c r="M4468" s="8">
        <f t="shared" si="486"/>
        <v>0</v>
      </c>
      <c r="N4468" s="8">
        <f t="shared" si="487"/>
        <v>0</v>
      </c>
      <c r="O4468" s="8">
        <f t="shared" si="488"/>
        <v>0</v>
      </c>
      <c r="P4468" s="8">
        <f>IF(K4468&lt;&gt;"是",0,IF(税费设置!$B$6="是",E4468/(1+税费设置!$B$10),E4468))</f>
        <v>0</v>
      </c>
      <c r="Q4468" s="8">
        <f>IF(K4468&lt;&gt;"是",0,P4468*税费设置!$B$8)</f>
        <v>0</v>
      </c>
      <c r="R4468" s="8">
        <f>IF(K4468&lt;&gt;"是",0,P4468*税费设置!$B$9)</f>
        <v>0</v>
      </c>
      <c r="S4468" s="8">
        <f t="shared" si="489"/>
        <v>0</v>
      </c>
    </row>
    <row r="4469" spans="1:19" ht="13.9">
      <c r="A4469" s="6" t="str">
        <f>IF(总支出!A4469="","",总支出!A4469)</f>
        <v/>
      </c>
      <c r="B4469" s="7" t="str">
        <f>IF(总支出!B4469="","",总支出!B4469)</f>
        <v/>
      </c>
      <c r="C4469" s="6" t="str">
        <f t="shared" si="483"/>
        <v/>
      </c>
      <c r="D4469" s="6" t="str">
        <f>IF(总支出!C4469="","",总支出!C4469)</f>
        <v/>
      </c>
      <c r="E4469" s="8" t="str">
        <f>IF(总支出!D4469="","",总支出!D4469)</f>
        <v/>
      </c>
      <c r="F4469" s="6" t="str">
        <f>IF(总支出!E4469="","",总支出!E4469)</f>
        <v/>
      </c>
      <c r="G4469" s="6" t="str">
        <f>IF(总支出!H4469="","",总支出!H4469)</f>
        <v/>
      </c>
      <c r="H4469" s="6" t="str">
        <f>IF(总支出!I4469="","自动",总支出!I4469)</f>
        <v>自动</v>
      </c>
      <c r="I4469" s="6" t="str">
        <f>IF(F4469="","",IFERROR(VLOOKUP(F4469,税费设置!$A$15:$B$27,2,FALSE),"含税不明"))</f>
        <v/>
      </c>
      <c r="J4469" s="6" t="str">
        <f t="shared" si="484"/>
        <v/>
      </c>
      <c r="K4469" s="6" t="str">
        <f>IF(AND(税费设置!$B$5="是",G4469="个人支出",J4469="应税"),"是","否")</f>
        <v>否</v>
      </c>
      <c r="L4469" s="8">
        <f t="shared" si="485"/>
        <v>0</v>
      </c>
      <c r="M4469" s="8">
        <f t="shared" si="486"/>
        <v>0</v>
      </c>
      <c r="N4469" s="8">
        <f t="shared" si="487"/>
        <v>0</v>
      </c>
      <c r="O4469" s="8">
        <f t="shared" si="488"/>
        <v>0</v>
      </c>
      <c r="P4469" s="8">
        <f>IF(K4469&lt;&gt;"是",0,IF(税费设置!$B$6="是",E4469/(1+税费设置!$B$10),E4469))</f>
        <v>0</v>
      </c>
      <c r="Q4469" s="8">
        <f>IF(K4469&lt;&gt;"是",0,P4469*税费设置!$B$8)</f>
        <v>0</v>
      </c>
      <c r="R4469" s="8">
        <f>IF(K4469&lt;&gt;"是",0,P4469*税费设置!$B$9)</f>
        <v>0</v>
      </c>
      <c r="S4469" s="8">
        <f t="shared" si="489"/>
        <v>0</v>
      </c>
    </row>
    <row r="4470" spans="1:19" ht="13.9">
      <c r="A4470" s="6" t="str">
        <f>IF(总支出!A4470="","",总支出!A4470)</f>
        <v/>
      </c>
      <c r="B4470" s="7" t="str">
        <f>IF(总支出!B4470="","",总支出!B4470)</f>
        <v/>
      </c>
      <c r="C4470" s="6" t="str">
        <f t="shared" si="483"/>
        <v/>
      </c>
      <c r="D4470" s="6" t="str">
        <f>IF(总支出!C4470="","",总支出!C4470)</f>
        <v/>
      </c>
      <c r="E4470" s="8" t="str">
        <f>IF(总支出!D4470="","",总支出!D4470)</f>
        <v/>
      </c>
      <c r="F4470" s="6" t="str">
        <f>IF(总支出!E4470="","",总支出!E4470)</f>
        <v/>
      </c>
      <c r="G4470" s="6" t="str">
        <f>IF(总支出!H4470="","",总支出!H4470)</f>
        <v/>
      </c>
      <c r="H4470" s="6" t="str">
        <f>IF(总支出!I4470="","自动",总支出!I4470)</f>
        <v>自动</v>
      </c>
      <c r="I4470" s="6" t="str">
        <f>IF(F4470="","",IFERROR(VLOOKUP(F4470,税费设置!$A$15:$B$27,2,FALSE),"含税不明"))</f>
        <v/>
      </c>
      <c r="J4470" s="6" t="str">
        <f t="shared" si="484"/>
        <v/>
      </c>
      <c r="K4470" s="6" t="str">
        <f>IF(AND(税费设置!$B$5="是",G4470="个人支出",J4470="应税"),"是","否")</f>
        <v>否</v>
      </c>
      <c r="L4470" s="8">
        <f t="shared" si="485"/>
        <v>0</v>
      </c>
      <c r="M4470" s="8">
        <f t="shared" si="486"/>
        <v>0</v>
      </c>
      <c r="N4470" s="8">
        <f t="shared" si="487"/>
        <v>0</v>
      </c>
      <c r="O4470" s="8">
        <f t="shared" si="488"/>
        <v>0</v>
      </c>
      <c r="P4470" s="8">
        <f>IF(K4470&lt;&gt;"是",0,IF(税费设置!$B$6="是",E4470/(1+税费设置!$B$10),E4470))</f>
        <v>0</v>
      </c>
      <c r="Q4470" s="8">
        <f>IF(K4470&lt;&gt;"是",0,P4470*税费设置!$B$8)</f>
        <v>0</v>
      </c>
      <c r="R4470" s="8">
        <f>IF(K4470&lt;&gt;"是",0,P4470*税费设置!$B$9)</f>
        <v>0</v>
      </c>
      <c r="S4470" s="8">
        <f t="shared" si="489"/>
        <v>0</v>
      </c>
    </row>
    <row r="4471" spans="1:19" ht="13.9">
      <c r="A4471" s="6" t="str">
        <f>IF(总支出!A4471="","",总支出!A4471)</f>
        <v/>
      </c>
      <c r="B4471" s="7" t="str">
        <f>IF(总支出!B4471="","",总支出!B4471)</f>
        <v/>
      </c>
      <c r="C4471" s="6" t="str">
        <f t="shared" si="483"/>
        <v/>
      </c>
      <c r="D4471" s="6" t="str">
        <f>IF(总支出!C4471="","",总支出!C4471)</f>
        <v/>
      </c>
      <c r="E4471" s="8" t="str">
        <f>IF(总支出!D4471="","",总支出!D4471)</f>
        <v/>
      </c>
      <c r="F4471" s="6" t="str">
        <f>IF(总支出!E4471="","",总支出!E4471)</f>
        <v/>
      </c>
      <c r="G4471" s="6" t="str">
        <f>IF(总支出!H4471="","",总支出!H4471)</f>
        <v/>
      </c>
      <c r="H4471" s="6" t="str">
        <f>IF(总支出!I4471="","自动",总支出!I4471)</f>
        <v>自动</v>
      </c>
      <c r="I4471" s="6" t="str">
        <f>IF(F4471="","",IFERROR(VLOOKUP(F4471,税费设置!$A$15:$B$27,2,FALSE),"含税不明"))</f>
        <v/>
      </c>
      <c r="J4471" s="6" t="str">
        <f t="shared" si="484"/>
        <v/>
      </c>
      <c r="K4471" s="6" t="str">
        <f>IF(AND(税费设置!$B$5="是",G4471="个人支出",J4471="应税"),"是","否")</f>
        <v>否</v>
      </c>
      <c r="L4471" s="8">
        <f t="shared" si="485"/>
        <v>0</v>
      </c>
      <c r="M4471" s="8">
        <f t="shared" si="486"/>
        <v>0</v>
      </c>
      <c r="N4471" s="8">
        <f t="shared" si="487"/>
        <v>0</v>
      </c>
      <c r="O4471" s="8">
        <f t="shared" si="488"/>
        <v>0</v>
      </c>
      <c r="P4471" s="8">
        <f>IF(K4471&lt;&gt;"是",0,IF(税费设置!$B$6="是",E4471/(1+税费设置!$B$10),E4471))</f>
        <v>0</v>
      </c>
      <c r="Q4471" s="8">
        <f>IF(K4471&lt;&gt;"是",0,P4471*税费设置!$B$8)</f>
        <v>0</v>
      </c>
      <c r="R4471" s="8">
        <f>IF(K4471&lt;&gt;"是",0,P4471*税费设置!$B$9)</f>
        <v>0</v>
      </c>
      <c r="S4471" s="8">
        <f t="shared" si="489"/>
        <v>0</v>
      </c>
    </row>
    <row r="4472" spans="1:19" ht="13.9">
      <c r="A4472" s="6" t="str">
        <f>IF(总支出!A4472="","",总支出!A4472)</f>
        <v/>
      </c>
      <c r="B4472" s="7" t="str">
        <f>IF(总支出!B4472="","",总支出!B4472)</f>
        <v/>
      </c>
      <c r="C4472" s="6" t="str">
        <f t="shared" si="483"/>
        <v/>
      </c>
      <c r="D4472" s="6" t="str">
        <f>IF(总支出!C4472="","",总支出!C4472)</f>
        <v/>
      </c>
      <c r="E4472" s="8" t="str">
        <f>IF(总支出!D4472="","",总支出!D4472)</f>
        <v/>
      </c>
      <c r="F4472" s="6" t="str">
        <f>IF(总支出!E4472="","",总支出!E4472)</f>
        <v/>
      </c>
      <c r="G4472" s="6" t="str">
        <f>IF(总支出!H4472="","",总支出!H4472)</f>
        <v/>
      </c>
      <c r="H4472" s="6" t="str">
        <f>IF(总支出!I4472="","自动",总支出!I4472)</f>
        <v>自动</v>
      </c>
      <c r="I4472" s="6" t="str">
        <f>IF(F4472="","",IFERROR(VLOOKUP(F4472,税费设置!$A$15:$B$27,2,FALSE),"含税不明"))</f>
        <v/>
      </c>
      <c r="J4472" s="6" t="str">
        <f t="shared" si="484"/>
        <v/>
      </c>
      <c r="K4472" s="6" t="str">
        <f>IF(AND(税费设置!$B$5="是",G4472="个人支出",J4472="应税"),"是","否")</f>
        <v>否</v>
      </c>
      <c r="L4472" s="8">
        <f t="shared" si="485"/>
        <v>0</v>
      </c>
      <c r="M4472" s="8">
        <f t="shared" si="486"/>
        <v>0</v>
      </c>
      <c r="N4472" s="8">
        <f t="shared" si="487"/>
        <v>0</v>
      </c>
      <c r="O4472" s="8">
        <f t="shared" si="488"/>
        <v>0</v>
      </c>
      <c r="P4472" s="8">
        <f>IF(K4472&lt;&gt;"是",0,IF(税费设置!$B$6="是",E4472/(1+税费设置!$B$10),E4472))</f>
        <v>0</v>
      </c>
      <c r="Q4472" s="8">
        <f>IF(K4472&lt;&gt;"是",0,P4472*税费设置!$B$8)</f>
        <v>0</v>
      </c>
      <c r="R4472" s="8">
        <f>IF(K4472&lt;&gt;"是",0,P4472*税费设置!$B$9)</f>
        <v>0</v>
      </c>
      <c r="S4472" s="8">
        <f t="shared" si="489"/>
        <v>0</v>
      </c>
    </row>
    <row r="4473" spans="1:19" ht="13.9">
      <c r="A4473" s="6" t="str">
        <f>IF(总支出!A4473="","",总支出!A4473)</f>
        <v/>
      </c>
      <c r="B4473" s="7" t="str">
        <f>IF(总支出!B4473="","",总支出!B4473)</f>
        <v/>
      </c>
      <c r="C4473" s="6" t="str">
        <f t="shared" si="483"/>
        <v/>
      </c>
      <c r="D4473" s="6" t="str">
        <f>IF(总支出!C4473="","",总支出!C4473)</f>
        <v/>
      </c>
      <c r="E4473" s="8" t="str">
        <f>IF(总支出!D4473="","",总支出!D4473)</f>
        <v/>
      </c>
      <c r="F4473" s="6" t="str">
        <f>IF(总支出!E4473="","",总支出!E4473)</f>
        <v/>
      </c>
      <c r="G4473" s="6" t="str">
        <f>IF(总支出!H4473="","",总支出!H4473)</f>
        <v/>
      </c>
      <c r="H4473" s="6" t="str">
        <f>IF(总支出!I4473="","自动",总支出!I4473)</f>
        <v>自动</v>
      </c>
      <c r="I4473" s="6" t="str">
        <f>IF(F4473="","",IFERROR(VLOOKUP(F4473,税费设置!$A$15:$B$27,2,FALSE),"含税不明"))</f>
        <v/>
      </c>
      <c r="J4473" s="6" t="str">
        <f t="shared" si="484"/>
        <v/>
      </c>
      <c r="K4473" s="6" t="str">
        <f>IF(AND(税费设置!$B$5="是",G4473="个人支出",J4473="应税"),"是","否")</f>
        <v>否</v>
      </c>
      <c r="L4473" s="8">
        <f t="shared" si="485"/>
        <v>0</v>
      </c>
      <c r="M4473" s="8">
        <f t="shared" si="486"/>
        <v>0</v>
      </c>
      <c r="N4473" s="8">
        <f t="shared" si="487"/>
        <v>0</v>
      </c>
      <c r="O4473" s="8">
        <f t="shared" si="488"/>
        <v>0</v>
      </c>
      <c r="P4473" s="8">
        <f>IF(K4473&lt;&gt;"是",0,IF(税费设置!$B$6="是",E4473/(1+税费设置!$B$10),E4473))</f>
        <v>0</v>
      </c>
      <c r="Q4473" s="8">
        <f>IF(K4473&lt;&gt;"是",0,P4473*税费设置!$B$8)</f>
        <v>0</v>
      </c>
      <c r="R4473" s="8">
        <f>IF(K4473&lt;&gt;"是",0,P4473*税费设置!$B$9)</f>
        <v>0</v>
      </c>
      <c r="S4473" s="8">
        <f t="shared" si="489"/>
        <v>0</v>
      </c>
    </row>
    <row r="4474" spans="1:19" ht="13.9">
      <c r="A4474" s="6" t="str">
        <f>IF(总支出!A4474="","",总支出!A4474)</f>
        <v/>
      </c>
      <c r="B4474" s="7" t="str">
        <f>IF(总支出!B4474="","",总支出!B4474)</f>
        <v/>
      </c>
      <c r="C4474" s="6" t="str">
        <f t="shared" si="483"/>
        <v/>
      </c>
      <c r="D4474" s="6" t="str">
        <f>IF(总支出!C4474="","",总支出!C4474)</f>
        <v/>
      </c>
      <c r="E4474" s="8" t="str">
        <f>IF(总支出!D4474="","",总支出!D4474)</f>
        <v/>
      </c>
      <c r="F4474" s="6" t="str">
        <f>IF(总支出!E4474="","",总支出!E4474)</f>
        <v/>
      </c>
      <c r="G4474" s="6" t="str">
        <f>IF(总支出!H4474="","",总支出!H4474)</f>
        <v/>
      </c>
      <c r="H4474" s="6" t="str">
        <f>IF(总支出!I4474="","自动",总支出!I4474)</f>
        <v>自动</v>
      </c>
      <c r="I4474" s="6" t="str">
        <f>IF(F4474="","",IFERROR(VLOOKUP(F4474,税费设置!$A$15:$B$27,2,FALSE),"含税不明"))</f>
        <v/>
      </c>
      <c r="J4474" s="6" t="str">
        <f t="shared" si="484"/>
        <v/>
      </c>
      <c r="K4474" s="6" t="str">
        <f>IF(AND(税费设置!$B$5="是",G4474="个人支出",J4474="应税"),"是","否")</f>
        <v>否</v>
      </c>
      <c r="L4474" s="8">
        <f t="shared" si="485"/>
        <v>0</v>
      </c>
      <c r="M4474" s="8">
        <f t="shared" si="486"/>
        <v>0</v>
      </c>
      <c r="N4474" s="8">
        <f t="shared" si="487"/>
        <v>0</v>
      </c>
      <c r="O4474" s="8">
        <f t="shared" si="488"/>
        <v>0</v>
      </c>
      <c r="P4474" s="8">
        <f>IF(K4474&lt;&gt;"是",0,IF(税费设置!$B$6="是",E4474/(1+税费设置!$B$10),E4474))</f>
        <v>0</v>
      </c>
      <c r="Q4474" s="8">
        <f>IF(K4474&lt;&gt;"是",0,P4474*税费设置!$B$8)</f>
        <v>0</v>
      </c>
      <c r="R4474" s="8">
        <f>IF(K4474&lt;&gt;"是",0,P4474*税费设置!$B$9)</f>
        <v>0</v>
      </c>
      <c r="S4474" s="8">
        <f t="shared" si="489"/>
        <v>0</v>
      </c>
    </row>
    <row r="4475" spans="1:19" ht="13.9">
      <c r="A4475" s="6" t="str">
        <f>IF(总支出!A4475="","",总支出!A4475)</f>
        <v/>
      </c>
      <c r="B4475" s="7" t="str">
        <f>IF(总支出!B4475="","",总支出!B4475)</f>
        <v/>
      </c>
      <c r="C4475" s="6" t="str">
        <f t="shared" si="483"/>
        <v/>
      </c>
      <c r="D4475" s="6" t="str">
        <f>IF(总支出!C4475="","",总支出!C4475)</f>
        <v/>
      </c>
      <c r="E4475" s="8" t="str">
        <f>IF(总支出!D4475="","",总支出!D4475)</f>
        <v/>
      </c>
      <c r="F4475" s="6" t="str">
        <f>IF(总支出!E4475="","",总支出!E4475)</f>
        <v/>
      </c>
      <c r="G4475" s="6" t="str">
        <f>IF(总支出!H4475="","",总支出!H4475)</f>
        <v/>
      </c>
      <c r="H4475" s="6" t="str">
        <f>IF(总支出!I4475="","自动",总支出!I4475)</f>
        <v>自动</v>
      </c>
      <c r="I4475" s="6" t="str">
        <f>IF(F4475="","",IFERROR(VLOOKUP(F4475,税费设置!$A$15:$B$27,2,FALSE),"含税不明"))</f>
        <v/>
      </c>
      <c r="J4475" s="6" t="str">
        <f t="shared" si="484"/>
        <v/>
      </c>
      <c r="K4475" s="6" t="str">
        <f>IF(AND(税费设置!$B$5="是",G4475="个人支出",J4475="应税"),"是","否")</f>
        <v>否</v>
      </c>
      <c r="L4475" s="8">
        <f t="shared" si="485"/>
        <v>0</v>
      </c>
      <c r="M4475" s="8">
        <f t="shared" si="486"/>
        <v>0</v>
      </c>
      <c r="N4475" s="8">
        <f t="shared" si="487"/>
        <v>0</v>
      </c>
      <c r="O4475" s="8">
        <f t="shared" si="488"/>
        <v>0</v>
      </c>
      <c r="P4475" s="8">
        <f>IF(K4475&lt;&gt;"是",0,IF(税费设置!$B$6="是",E4475/(1+税费设置!$B$10),E4475))</f>
        <v>0</v>
      </c>
      <c r="Q4475" s="8">
        <f>IF(K4475&lt;&gt;"是",0,P4475*税费设置!$B$8)</f>
        <v>0</v>
      </c>
      <c r="R4475" s="8">
        <f>IF(K4475&lt;&gt;"是",0,P4475*税费设置!$B$9)</f>
        <v>0</v>
      </c>
      <c r="S4475" s="8">
        <f t="shared" si="489"/>
        <v>0</v>
      </c>
    </row>
    <row r="4476" spans="1:19" ht="13.9">
      <c r="A4476" s="6" t="str">
        <f>IF(总支出!A4476="","",总支出!A4476)</f>
        <v/>
      </c>
      <c r="B4476" s="7" t="str">
        <f>IF(总支出!B4476="","",总支出!B4476)</f>
        <v/>
      </c>
      <c r="C4476" s="6" t="str">
        <f t="shared" si="483"/>
        <v/>
      </c>
      <c r="D4476" s="6" t="str">
        <f>IF(总支出!C4476="","",总支出!C4476)</f>
        <v/>
      </c>
      <c r="E4476" s="8" t="str">
        <f>IF(总支出!D4476="","",总支出!D4476)</f>
        <v/>
      </c>
      <c r="F4476" s="6" t="str">
        <f>IF(总支出!E4476="","",总支出!E4476)</f>
        <v/>
      </c>
      <c r="G4476" s="6" t="str">
        <f>IF(总支出!H4476="","",总支出!H4476)</f>
        <v/>
      </c>
      <c r="H4476" s="6" t="str">
        <f>IF(总支出!I4476="","自动",总支出!I4476)</f>
        <v>自动</v>
      </c>
      <c r="I4476" s="6" t="str">
        <f>IF(F4476="","",IFERROR(VLOOKUP(F4476,税费设置!$A$15:$B$27,2,FALSE),"含税不明"))</f>
        <v/>
      </c>
      <c r="J4476" s="6" t="str">
        <f t="shared" si="484"/>
        <v/>
      </c>
      <c r="K4476" s="6" t="str">
        <f>IF(AND(税费设置!$B$5="是",G4476="个人支出",J4476="应税"),"是","否")</f>
        <v>否</v>
      </c>
      <c r="L4476" s="8">
        <f t="shared" si="485"/>
        <v>0</v>
      </c>
      <c r="M4476" s="8">
        <f t="shared" si="486"/>
        <v>0</v>
      </c>
      <c r="N4476" s="8">
        <f t="shared" si="487"/>
        <v>0</v>
      </c>
      <c r="O4476" s="8">
        <f t="shared" si="488"/>
        <v>0</v>
      </c>
      <c r="P4476" s="8">
        <f>IF(K4476&lt;&gt;"是",0,IF(税费设置!$B$6="是",E4476/(1+税费设置!$B$10),E4476))</f>
        <v>0</v>
      </c>
      <c r="Q4476" s="8">
        <f>IF(K4476&lt;&gt;"是",0,P4476*税费设置!$B$8)</f>
        <v>0</v>
      </c>
      <c r="R4476" s="8">
        <f>IF(K4476&lt;&gt;"是",0,P4476*税费设置!$B$9)</f>
        <v>0</v>
      </c>
      <c r="S4476" s="8">
        <f t="shared" si="489"/>
        <v>0</v>
      </c>
    </row>
    <row r="4477" spans="1:19" ht="13.9">
      <c r="A4477" s="6" t="str">
        <f>IF(总支出!A4477="","",总支出!A4477)</f>
        <v/>
      </c>
      <c r="B4477" s="7" t="str">
        <f>IF(总支出!B4477="","",总支出!B4477)</f>
        <v/>
      </c>
      <c r="C4477" s="6" t="str">
        <f t="shared" si="483"/>
        <v/>
      </c>
      <c r="D4477" s="6" t="str">
        <f>IF(总支出!C4477="","",总支出!C4477)</f>
        <v/>
      </c>
      <c r="E4477" s="8" t="str">
        <f>IF(总支出!D4477="","",总支出!D4477)</f>
        <v/>
      </c>
      <c r="F4477" s="6" t="str">
        <f>IF(总支出!E4477="","",总支出!E4477)</f>
        <v/>
      </c>
      <c r="G4477" s="6" t="str">
        <f>IF(总支出!H4477="","",总支出!H4477)</f>
        <v/>
      </c>
      <c r="H4477" s="6" t="str">
        <f>IF(总支出!I4477="","自动",总支出!I4477)</f>
        <v>自动</v>
      </c>
      <c r="I4477" s="6" t="str">
        <f>IF(F4477="","",IFERROR(VLOOKUP(F4477,税费设置!$A$15:$B$27,2,FALSE),"含税不明"))</f>
        <v/>
      </c>
      <c r="J4477" s="6" t="str">
        <f t="shared" si="484"/>
        <v/>
      </c>
      <c r="K4477" s="6" t="str">
        <f>IF(AND(税费设置!$B$5="是",G4477="个人支出",J4477="应税"),"是","否")</f>
        <v>否</v>
      </c>
      <c r="L4477" s="8">
        <f t="shared" si="485"/>
        <v>0</v>
      </c>
      <c r="M4477" s="8">
        <f t="shared" si="486"/>
        <v>0</v>
      </c>
      <c r="N4477" s="8">
        <f t="shared" si="487"/>
        <v>0</v>
      </c>
      <c r="O4477" s="8">
        <f t="shared" si="488"/>
        <v>0</v>
      </c>
      <c r="P4477" s="8">
        <f>IF(K4477&lt;&gt;"是",0,IF(税费设置!$B$6="是",E4477/(1+税费设置!$B$10),E4477))</f>
        <v>0</v>
      </c>
      <c r="Q4477" s="8">
        <f>IF(K4477&lt;&gt;"是",0,P4477*税费设置!$B$8)</f>
        <v>0</v>
      </c>
      <c r="R4477" s="8">
        <f>IF(K4477&lt;&gt;"是",0,P4477*税费设置!$B$9)</f>
        <v>0</v>
      </c>
      <c r="S4477" s="8">
        <f t="shared" si="489"/>
        <v>0</v>
      </c>
    </row>
    <row r="4478" spans="1:19" ht="13.9">
      <c r="A4478" s="6" t="str">
        <f>IF(总支出!A4478="","",总支出!A4478)</f>
        <v/>
      </c>
      <c r="B4478" s="7" t="str">
        <f>IF(总支出!B4478="","",总支出!B4478)</f>
        <v/>
      </c>
      <c r="C4478" s="6" t="str">
        <f t="shared" si="483"/>
        <v/>
      </c>
      <c r="D4478" s="6" t="str">
        <f>IF(总支出!C4478="","",总支出!C4478)</f>
        <v/>
      </c>
      <c r="E4478" s="8" t="str">
        <f>IF(总支出!D4478="","",总支出!D4478)</f>
        <v/>
      </c>
      <c r="F4478" s="6" t="str">
        <f>IF(总支出!E4478="","",总支出!E4478)</f>
        <v/>
      </c>
      <c r="G4478" s="6" t="str">
        <f>IF(总支出!H4478="","",总支出!H4478)</f>
        <v/>
      </c>
      <c r="H4478" s="6" t="str">
        <f>IF(总支出!I4478="","自动",总支出!I4478)</f>
        <v>自动</v>
      </c>
      <c r="I4478" s="6" t="str">
        <f>IF(F4478="","",IFERROR(VLOOKUP(F4478,税费设置!$A$15:$B$27,2,FALSE),"含税不明"))</f>
        <v/>
      </c>
      <c r="J4478" s="6" t="str">
        <f t="shared" si="484"/>
        <v/>
      </c>
      <c r="K4478" s="6" t="str">
        <f>IF(AND(税费设置!$B$5="是",G4478="个人支出",J4478="应税"),"是","否")</f>
        <v>否</v>
      </c>
      <c r="L4478" s="8">
        <f t="shared" si="485"/>
        <v>0</v>
      </c>
      <c r="M4478" s="8">
        <f t="shared" si="486"/>
        <v>0</v>
      </c>
      <c r="N4478" s="8">
        <f t="shared" si="487"/>
        <v>0</v>
      </c>
      <c r="O4478" s="8">
        <f t="shared" si="488"/>
        <v>0</v>
      </c>
      <c r="P4478" s="8">
        <f>IF(K4478&lt;&gt;"是",0,IF(税费设置!$B$6="是",E4478/(1+税费设置!$B$10),E4478))</f>
        <v>0</v>
      </c>
      <c r="Q4478" s="8">
        <f>IF(K4478&lt;&gt;"是",0,P4478*税费设置!$B$8)</f>
        <v>0</v>
      </c>
      <c r="R4478" s="8">
        <f>IF(K4478&lt;&gt;"是",0,P4478*税费设置!$B$9)</f>
        <v>0</v>
      </c>
      <c r="S4478" s="8">
        <f t="shared" si="489"/>
        <v>0</v>
      </c>
    </row>
    <row r="4479" spans="1:19" ht="13.9">
      <c r="A4479" s="6" t="str">
        <f>IF(总支出!A4479="","",总支出!A4479)</f>
        <v/>
      </c>
      <c r="B4479" s="7" t="str">
        <f>IF(总支出!B4479="","",总支出!B4479)</f>
        <v/>
      </c>
      <c r="C4479" s="6" t="str">
        <f t="shared" si="483"/>
        <v/>
      </c>
      <c r="D4479" s="6" t="str">
        <f>IF(总支出!C4479="","",总支出!C4479)</f>
        <v/>
      </c>
      <c r="E4479" s="8" t="str">
        <f>IF(总支出!D4479="","",总支出!D4479)</f>
        <v/>
      </c>
      <c r="F4479" s="6" t="str">
        <f>IF(总支出!E4479="","",总支出!E4479)</f>
        <v/>
      </c>
      <c r="G4479" s="6" t="str">
        <f>IF(总支出!H4479="","",总支出!H4479)</f>
        <v/>
      </c>
      <c r="H4479" s="6" t="str">
        <f>IF(总支出!I4479="","自动",总支出!I4479)</f>
        <v>自动</v>
      </c>
      <c r="I4479" s="6" t="str">
        <f>IF(F4479="","",IFERROR(VLOOKUP(F4479,税费设置!$A$15:$B$27,2,FALSE),"含税不明"))</f>
        <v/>
      </c>
      <c r="J4479" s="6" t="str">
        <f t="shared" si="484"/>
        <v/>
      </c>
      <c r="K4479" s="6" t="str">
        <f>IF(AND(税费设置!$B$5="是",G4479="个人支出",J4479="应税"),"是","否")</f>
        <v>否</v>
      </c>
      <c r="L4479" s="8">
        <f t="shared" si="485"/>
        <v>0</v>
      </c>
      <c r="M4479" s="8">
        <f t="shared" si="486"/>
        <v>0</v>
      </c>
      <c r="N4479" s="8">
        <f t="shared" si="487"/>
        <v>0</v>
      </c>
      <c r="O4479" s="8">
        <f t="shared" si="488"/>
        <v>0</v>
      </c>
      <c r="P4479" s="8">
        <f>IF(K4479&lt;&gt;"是",0,IF(税费设置!$B$6="是",E4479/(1+税费设置!$B$10),E4479))</f>
        <v>0</v>
      </c>
      <c r="Q4479" s="8">
        <f>IF(K4479&lt;&gt;"是",0,P4479*税费设置!$B$8)</f>
        <v>0</v>
      </c>
      <c r="R4479" s="8">
        <f>IF(K4479&lt;&gt;"是",0,P4479*税费设置!$B$9)</f>
        <v>0</v>
      </c>
      <c r="S4479" s="8">
        <f t="shared" si="489"/>
        <v>0</v>
      </c>
    </row>
    <row r="4480" spans="1:19" ht="13.9">
      <c r="A4480" s="6" t="str">
        <f>IF(总支出!A4480="","",总支出!A4480)</f>
        <v/>
      </c>
      <c r="B4480" s="7" t="str">
        <f>IF(总支出!B4480="","",总支出!B4480)</f>
        <v/>
      </c>
      <c r="C4480" s="6" t="str">
        <f t="shared" si="483"/>
        <v/>
      </c>
      <c r="D4480" s="6" t="str">
        <f>IF(总支出!C4480="","",总支出!C4480)</f>
        <v/>
      </c>
      <c r="E4480" s="8" t="str">
        <f>IF(总支出!D4480="","",总支出!D4480)</f>
        <v/>
      </c>
      <c r="F4480" s="6" t="str">
        <f>IF(总支出!E4480="","",总支出!E4480)</f>
        <v/>
      </c>
      <c r="G4480" s="6" t="str">
        <f>IF(总支出!H4480="","",总支出!H4480)</f>
        <v/>
      </c>
      <c r="H4480" s="6" t="str">
        <f>IF(总支出!I4480="","自动",总支出!I4480)</f>
        <v>自动</v>
      </c>
      <c r="I4480" s="6" t="str">
        <f>IF(F4480="","",IFERROR(VLOOKUP(F4480,税费设置!$A$15:$B$27,2,FALSE),"含税不明"))</f>
        <v/>
      </c>
      <c r="J4480" s="6" t="str">
        <f t="shared" si="484"/>
        <v/>
      </c>
      <c r="K4480" s="6" t="str">
        <f>IF(AND(税费设置!$B$5="是",G4480="个人支出",J4480="应税"),"是","否")</f>
        <v>否</v>
      </c>
      <c r="L4480" s="8">
        <f t="shared" si="485"/>
        <v>0</v>
      </c>
      <c r="M4480" s="8">
        <f t="shared" si="486"/>
        <v>0</v>
      </c>
      <c r="N4480" s="8">
        <f t="shared" si="487"/>
        <v>0</v>
      </c>
      <c r="O4480" s="8">
        <f t="shared" si="488"/>
        <v>0</v>
      </c>
      <c r="P4480" s="8">
        <f>IF(K4480&lt;&gt;"是",0,IF(税费设置!$B$6="是",E4480/(1+税费设置!$B$10),E4480))</f>
        <v>0</v>
      </c>
      <c r="Q4480" s="8">
        <f>IF(K4480&lt;&gt;"是",0,P4480*税费设置!$B$8)</f>
        <v>0</v>
      </c>
      <c r="R4480" s="8">
        <f>IF(K4480&lt;&gt;"是",0,P4480*税费设置!$B$9)</f>
        <v>0</v>
      </c>
      <c r="S4480" s="8">
        <f t="shared" si="489"/>
        <v>0</v>
      </c>
    </row>
    <row r="4481" spans="1:19" ht="13.9">
      <c r="A4481" s="6" t="str">
        <f>IF(总支出!A4481="","",总支出!A4481)</f>
        <v/>
      </c>
      <c r="B4481" s="7" t="str">
        <f>IF(总支出!B4481="","",总支出!B4481)</f>
        <v/>
      </c>
      <c r="C4481" s="6" t="str">
        <f t="shared" si="483"/>
        <v/>
      </c>
      <c r="D4481" s="6" t="str">
        <f>IF(总支出!C4481="","",总支出!C4481)</f>
        <v/>
      </c>
      <c r="E4481" s="8" t="str">
        <f>IF(总支出!D4481="","",总支出!D4481)</f>
        <v/>
      </c>
      <c r="F4481" s="6" t="str">
        <f>IF(总支出!E4481="","",总支出!E4481)</f>
        <v/>
      </c>
      <c r="G4481" s="6" t="str">
        <f>IF(总支出!H4481="","",总支出!H4481)</f>
        <v/>
      </c>
      <c r="H4481" s="6" t="str">
        <f>IF(总支出!I4481="","自动",总支出!I4481)</f>
        <v>自动</v>
      </c>
      <c r="I4481" s="6" t="str">
        <f>IF(F4481="","",IFERROR(VLOOKUP(F4481,税费设置!$A$15:$B$27,2,FALSE),"含税不明"))</f>
        <v/>
      </c>
      <c r="J4481" s="6" t="str">
        <f t="shared" si="484"/>
        <v/>
      </c>
      <c r="K4481" s="6" t="str">
        <f>IF(AND(税费设置!$B$5="是",G4481="个人支出",J4481="应税"),"是","否")</f>
        <v>否</v>
      </c>
      <c r="L4481" s="8">
        <f t="shared" si="485"/>
        <v>0</v>
      </c>
      <c r="M4481" s="8">
        <f t="shared" si="486"/>
        <v>0</v>
      </c>
      <c r="N4481" s="8">
        <f t="shared" si="487"/>
        <v>0</v>
      </c>
      <c r="O4481" s="8">
        <f t="shared" si="488"/>
        <v>0</v>
      </c>
      <c r="P4481" s="8">
        <f>IF(K4481&lt;&gt;"是",0,IF(税费设置!$B$6="是",E4481/(1+税费设置!$B$10),E4481))</f>
        <v>0</v>
      </c>
      <c r="Q4481" s="8">
        <f>IF(K4481&lt;&gt;"是",0,P4481*税费设置!$B$8)</f>
        <v>0</v>
      </c>
      <c r="R4481" s="8">
        <f>IF(K4481&lt;&gt;"是",0,P4481*税费设置!$B$9)</f>
        <v>0</v>
      </c>
      <c r="S4481" s="8">
        <f t="shared" si="489"/>
        <v>0</v>
      </c>
    </row>
    <row r="4482" spans="1:19" ht="13.9">
      <c r="A4482" s="6" t="str">
        <f>IF(总支出!A4482="","",总支出!A4482)</f>
        <v/>
      </c>
      <c r="B4482" s="7" t="str">
        <f>IF(总支出!B4482="","",总支出!B4482)</f>
        <v/>
      </c>
      <c r="C4482" s="6" t="str">
        <f t="shared" si="483"/>
        <v/>
      </c>
      <c r="D4482" s="6" t="str">
        <f>IF(总支出!C4482="","",总支出!C4482)</f>
        <v/>
      </c>
      <c r="E4482" s="8" t="str">
        <f>IF(总支出!D4482="","",总支出!D4482)</f>
        <v/>
      </c>
      <c r="F4482" s="6" t="str">
        <f>IF(总支出!E4482="","",总支出!E4482)</f>
        <v/>
      </c>
      <c r="G4482" s="6" t="str">
        <f>IF(总支出!H4482="","",总支出!H4482)</f>
        <v/>
      </c>
      <c r="H4482" s="6" t="str">
        <f>IF(总支出!I4482="","自动",总支出!I4482)</f>
        <v>自动</v>
      </c>
      <c r="I4482" s="6" t="str">
        <f>IF(F4482="","",IFERROR(VLOOKUP(F4482,税费设置!$A$15:$B$27,2,FALSE),"含税不明"))</f>
        <v/>
      </c>
      <c r="J4482" s="6" t="str">
        <f t="shared" si="484"/>
        <v/>
      </c>
      <c r="K4482" s="6" t="str">
        <f>IF(AND(税费设置!$B$5="是",G4482="个人支出",J4482="应税"),"是","否")</f>
        <v>否</v>
      </c>
      <c r="L4482" s="8">
        <f t="shared" si="485"/>
        <v>0</v>
      </c>
      <c r="M4482" s="8">
        <f t="shared" si="486"/>
        <v>0</v>
      </c>
      <c r="N4482" s="8">
        <f t="shared" si="487"/>
        <v>0</v>
      </c>
      <c r="O4482" s="8">
        <f t="shared" si="488"/>
        <v>0</v>
      </c>
      <c r="P4482" s="8">
        <f>IF(K4482&lt;&gt;"是",0,IF(税费设置!$B$6="是",E4482/(1+税费设置!$B$10),E4482))</f>
        <v>0</v>
      </c>
      <c r="Q4482" s="8">
        <f>IF(K4482&lt;&gt;"是",0,P4482*税费设置!$B$8)</f>
        <v>0</v>
      </c>
      <c r="R4482" s="8">
        <f>IF(K4482&lt;&gt;"是",0,P4482*税费设置!$B$9)</f>
        <v>0</v>
      </c>
      <c r="S4482" s="8">
        <f t="shared" si="489"/>
        <v>0</v>
      </c>
    </row>
    <row r="4483" spans="1:19" ht="13.9">
      <c r="A4483" s="6" t="str">
        <f>IF(总支出!A4483="","",总支出!A4483)</f>
        <v/>
      </c>
      <c r="B4483" s="7" t="str">
        <f>IF(总支出!B4483="","",总支出!B4483)</f>
        <v/>
      </c>
      <c r="C4483" s="6" t="str">
        <f t="shared" si="483"/>
        <v/>
      </c>
      <c r="D4483" s="6" t="str">
        <f>IF(总支出!C4483="","",总支出!C4483)</f>
        <v/>
      </c>
      <c r="E4483" s="8" t="str">
        <f>IF(总支出!D4483="","",总支出!D4483)</f>
        <v/>
      </c>
      <c r="F4483" s="6" t="str">
        <f>IF(总支出!E4483="","",总支出!E4483)</f>
        <v/>
      </c>
      <c r="G4483" s="6" t="str">
        <f>IF(总支出!H4483="","",总支出!H4483)</f>
        <v/>
      </c>
      <c r="H4483" s="6" t="str">
        <f>IF(总支出!I4483="","自动",总支出!I4483)</f>
        <v>自动</v>
      </c>
      <c r="I4483" s="6" t="str">
        <f>IF(F4483="","",IFERROR(VLOOKUP(F4483,税费设置!$A$15:$B$27,2,FALSE),"含税不明"))</f>
        <v/>
      </c>
      <c r="J4483" s="6" t="str">
        <f t="shared" si="484"/>
        <v/>
      </c>
      <c r="K4483" s="6" t="str">
        <f>IF(AND(税费设置!$B$5="是",G4483="个人支出",J4483="应税"),"是","否")</f>
        <v>否</v>
      </c>
      <c r="L4483" s="8">
        <f t="shared" si="485"/>
        <v>0</v>
      </c>
      <c r="M4483" s="8">
        <f t="shared" si="486"/>
        <v>0</v>
      </c>
      <c r="N4483" s="8">
        <f t="shared" si="487"/>
        <v>0</v>
      </c>
      <c r="O4483" s="8">
        <f t="shared" si="488"/>
        <v>0</v>
      </c>
      <c r="P4483" s="8">
        <f>IF(K4483&lt;&gt;"是",0,IF(税费设置!$B$6="是",E4483/(1+税费设置!$B$10),E4483))</f>
        <v>0</v>
      </c>
      <c r="Q4483" s="8">
        <f>IF(K4483&lt;&gt;"是",0,P4483*税费设置!$B$8)</f>
        <v>0</v>
      </c>
      <c r="R4483" s="8">
        <f>IF(K4483&lt;&gt;"是",0,P4483*税费设置!$B$9)</f>
        <v>0</v>
      </c>
      <c r="S4483" s="8">
        <f t="shared" si="489"/>
        <v>0</v>
      </c>
    </row>
    <row r="4484" spans="1:19" ht="13.9">
      <c r="A4484" s="6" t="str">
        <f>IF(总支出!A4484="","",总支出!A4484)</f>
        <v/>
      </c>
      <c r="B4484" s="7" t="str">
        <f>IF(总支出!B4484="","",总支出!B4484)</f>
        <v/>
      </c>
      <c r="C4484" s="6" t="str">
        <f t="shared" ref="C4484:C4547" si="490">IF(B4484="","",TEXT(B4484,"yyyy-mm"))</f>
        <v/>
      </c>
      <c r="D4484" s="6" t="str">
        <f>IF(总支出!C4484="","",总支出!C4484)</f>
        <v/>
      </c>
      <c r="E4484" s="8" t="str">
        <f>IF(总支出!D4484="","",总支出!D4484)</f>
        <v/>
      </c>
      <c r="F4484" s="6" t="str">
        <f>IF(总支出!E4484="","",总支出!E4484)</f>
        <v/>
      </c>
      <c r="G4484" s="6" t="str">
        <f>IF(总支出!H4484="","",总支出!H4484)</f>
        <v/>
      </c>
      <c r="H4484" s="6" t="str">
        <f>IF(总支出!I4484="","自动",总支出!I4484)</f>
        <v>自动</v>
      </c>
      <c r="I4484" s="6" t="str">
        <f>IF(F4484="","",IFERROR(VLOOKUP(F4484,税费设置!$A$15:$B$27,2,FALSE),"含税不明"))</f>
        <v/>
      </c>
      <c r="J4484" s="6" t="str">
        <f t="shared" ref="J4484:J4547" si="491">IF(D4484="","",IF(H4484="自动",I4484,H4484))</f>
        <v/>
      </c>
      <c r="K4484" s="6" t="str">
        <f>IF(AND(税费设置!$B$5="是",G4484="个人支出",J4484="应税"),"是","否")</f>
        <v>否</v>
      </c>
      <c r="L4484" s="8">
        <f t="shared" ref="L4484:L4547" si="492">IF(K4484="是",E4484,0)</f>
        <v>0</v>
      </c>
      <c r="M4484" s="8">
        <f t="shared" ref="M4484:M4547" si="493">IF(AND(G4484="个人支出",J4484="零税率"),E4484,0)</f>
        <v>0</v>
      </c>
      <c r="N4484" s="8">
        <f t="shared" ref="N4484:N4547" si="494">IF(AND(G4484="个人支出",J4484="免税"),E4484,0)</f>
        <v>0</v>
      </c>
      <c r="O4484" s="8">
        <f t="shared" ref="O4484:O4547" si="495">IF(AND(G4484="个人支出",OR(J4484="含税不明",J4484="不适用")),E4484,0)</f>
        <v>0</v>
      </c>
      <c r="P4484" s="8">
        <f>IF(K4484&lt;&gt;"是",0,IF(税费设置!$B$6="是",E4484/(1+税费设置!$B$10),E4484))</f>
        <v>0</v>
      </c>
      <c r="Q4484" s="8">
        <f>IF(K4484&lt;&gt;"是",0,P4484*税费设置!$B$8)</f>
        <v>0</v>
      </c>
      <c r="R4484" s="8">
        <f>IF(K4484&lt;&gt;"是",0,P4484*税费设置!$B$9)</f>
        <v>0</v>
      </c>
      <c r="S4484" s="8">
        <f t="shared" ref="S4484:S4547" si="496">Q4484+R4484</f>
        <v>0</v>
      </c>
    </row>
    <row r="4485" spans="1:19" ht="13.9">
      <c r="A4485" s="6" t="str">
        <f>IF(总支出!A4485="","",总支出!A4485)</f>
        <v/>
      </c>
      <c r="B4485" s="7" t="str">
        <f>IF(总支出!B4485="","",总支出!B4485)</f>
        <v/>
      </c>
      <c r="C4485" s="6" t="str">
        <f t="shared" si="490"/>
        <v/>
      </c>
      <c r="D4485" s="6" t="str">
        <f>IF(总支出!C4485="","",总支出!C4485)</f>
        <v/>
      </c>
      <c r="E4485" s="8" t="str">
        <f>IF(总支出!D4485="","",总支出!D4485)</f>
        <v/>
      </c>
      <c r="F4485" s="6" t="str">
        <f>IF(总支出!E4485="","",总支出!E4485)</f>
        <v/>
      </c>
      <c r="G4485" s="6" t="str">
        <f>IF(总支出!H4485="","",总支出!H4485)</f>
        <v/>
      </c>
      <c r="H4485" s="6" t="str">
        <f>IF(总支出!I4485="","自动",总支出!I4485)</f>
        <v>自动</v>
      </c>
      <c r="I4485" s="6" t="str">
        <f>IF(F4485="","",IFERROR(VLOOKUP(F4485,税费设置!$A$15:$B$27,2,FALSE),"含税不明"))</f>
        <v/>
      </c>
      <c r="J4485" s="6" t="str">
        <f t="shared" si="491"/>
        <v/>
      </c>
      <c r="K4485" s="6" t="str">
        <f>IF(AND(税费设置!$B$5="是",G4485="个人支出",J4485="应税"),"是","否")</f>
        <v>否</v>
      </c>
      <c r="L4485" s="8">
        <f t="shared" si="492"/>
        <v>0</v>
      </c>
      <c r="M4485" s="8">
        <f t="shared" si="493"/>
        <v>0</v>
      </c>
      <c r="N4485" s="8">
        <f t="shared" si="494"/>
        <v>0</v>
      </c>
      <c r="O4485" s="8">
        <f t="shared" si="495"/>
        <v>0</v>
      </c>
      <c r="P4485" s="8">
        <f>IF(K4485&lt;&gt;"是",0,IF(税费设置!$B$6="是",E4485/(1+税费设置!$B$10),E4485))</f>
        <v>0</v>
      </c>
      <c r="Q4485" s="8">
        <f>IF(K4485&lt;&gt;"是",0,P4485*税费设置!$B$8)</f>
        <v>0</v>
      </c>
      <c r="R4485" s="8">
        <f>IF(K4485&lt;&gt;"是",0,P4485*税费设置!$B$9)</f>
        <v>0</v>
      </c>
      <c r="S4485" s="8">
        <f t="shared" si="496"/>
        <v>0</v>
      </c>
    </row>
    <row r="4486" spans="1:19" ht="13.9">
      <c r="A4486" s="6" t="str">
        <f>IF(总支出!A4486="","",总支出!A4486)</f>
        <v/>
      </c>
      <c r="B4486" s="7" t="str">
        <f>IF(总支出!B4486="","",总支出!B4486)</f>
        <v/>
      </c>
      <c r="C4486" s="6" t="str">
        <f t="shared" si="490"/>
        <v/>
      </c>
      <c r="D4486" s="6" t="str">
        <f>IF(总支出!C4486="","",总支出!C4486)</f>
        <v/>
      </c>
      <c r="E4486" s="8" t="str">
        <f>IF(总支出!D4486="","",总支出!D4486)</f>
        <v/>
      </c>
      <c r="F4486" s="6" t="str">
        <f>IF(总支出!E4486="","",总支出!E4486)</f>
        <v/>
      </c>
      <c r="G4486" s="6" t="str">
        <f>IF(总支出!H4486="","",总支出!H4486)</f>
        <v/>
      </c>
      <c r="H4486" s="6" t="str">
        <f>IF(总支出!I4486="","自动",总支出!I4486)</f>
        <v>自动</v>
      </c>
      <c r="I4486" s="6" t="str">
        <f>IF(F4486="","",IFERROR(VLOOKUP(F4486,税费设置!$A$15:$B$27,2,FALSE),"含税不明"))</f>
        <v/>
      </c>
      <c r="J4486" s="6" t="str">
        <f t="shared" si="491"/>
        <v/>
      </c>
      <c r="K4486" s="6" t="str">
        <f>IF(AND(税费设置!$B$5="是",G4486="个人支出",J4486="应税"),"是","否")</f>
        <v>否</v>
      </c>
      <c r="L4486" s="8">
        <f t="shared" si="492"/>
        <v>0</v>
      </c>
      <c r="M4486" s="8">
        <f t="shared" si="493"/>
        <v>0</v>
      </c>
      <c r="N4486" s="8">
        <f t="shared" si="494"/>
        <v>0</v>
      </c>
      <c r="O4486" s="8">
        <f t="shared" si="495"/>
        <v>0</v>
      </c>
      <c r="P4486" s="8">
        <f>IF(K4486&lt;&gt;"是",0,IF(税费设置!$B$6="是",E4486/(1+税费设置!$B$10),E4486))</f>
        <v>0</v>
      </c>
      <c r="Q4486" s="8">
        <f>IF(K4486&lt;&gt;"是",0,P4486*税费设置!$B$8)</f>
        <v>0</v>
      </c>
      <c r="R4486" s="8">
        <f>IF(K4486&lt;&gt;"是",0,P4486*税费设置!$B$9)</f>
        <v>0</v>
      </c>
      <c r="S4486" s="8">
        <f t="shared" si="496"/>
        <v>0</v>
      </c>
    </row>
    <row r="4487" spans="1:19" ht="13.9">
      <c r="A4487" s="6" t="str">
        <f>IF(总支出!A4487="","",总支出!A4487)</f>
        <v/>
      </c>
      <c r="B4487" s="7" t="str">
        <f>IF(总支出!B4487="","",总支出!B4487)</f>
        <v/>
      </c>
      <c r="C4487" s="6" t="str">
        <f t="shared" si="490"/>
        <v/>
      </c>
      <c r="D4487" s="6" t="str">
        <f>IF(总支出!C4487="","",总支出!C4487)</f>
        <v/>
      </c>
      <c r="E4487" s="8" t="str">
        <f>IF(总支出!D4487="","",总支出!D4487)</f>
        <v/>
      </c>
      <c r="F4487" s="6" t="str">
        <f>IF(总支出!E4487="","",总支出!E4487)</f>
        <v/>
      </c>
      <c r="G4487" s="6" t="str">
        <f>IF(总支出!H4487="","",总支出!H4487)</f>
        <v/>
      </c>
      <c r="H4487" s="6" t="str">
        <f>IF(总支出!I4487="","自动",总支出!I4487)</f>
        <v>自动</v>
      </c>
      <c r="I4487" s="6" t="str">
        <f>IF(F4487="","",IFERROR(VLOOKUP(F4487,税费设置!$A$15:$B$27,2,FALSE),"含税不明"))</f>
        <v/>
      </c>
      <c r="J4487" s="6" t="str">
        <f t="shared" si="491"/>
        <v/>
      </c>
      <c r="K4487" s="6" t="str">
        <f>IF(AND(税费设置!$B$5="是",G4487="个人支出",J4487="应税"),"是","否")</f>
        <v>否</v>
      </c>
      <c r="L4487" s="8">
        <f t="shared" si="492"/>
        <v>0</v>
      </c>
      <c r="M4487" s="8">
        <f t="shared" si="493"/>
        <v>0</v>
      </c>
      <c r="N4487" s="8">
        <f t="shared" si="494"/>
        <v>0</v>
      </c>
      <c r="O4487" s="8">
        <f t="shared" si="495"/>
        <v>0</v>
      </c>
      <c r="P4487" s="8">
        <f>IF(K4487&lt;&gt;"是",0,IF(税费设置!$B$6="是",E4487/(1+税费设置!$B$10),E4487))</f>
        <v>0</v>
      </c>
      <c r="Q4487" s="8">
        <f>IF(K4487&lt;&gt;"是",0,P4487*税费设置!$B$8)</f>
        <v>0</v>
      </c>
      <c r="R4487" s="8">
        <f>IF(K4487&lt;&gt;"是",0,P4487*税费设置!$B$9)</f>
        <v>0</v>
      </c>
      <c r="S4487" s="8">
        <f t="shared" si="496"/>
        <v>0</v>
      </c>
    </row>
    <row r="4488" spans="1:19" ht="13.9">
      <c r="A4488" s="6" t="str">
        <f>IF(总支出!A4488="","",总支出!A4488)</f>
        <v/>
      </c>
      <c r="B4488" s="7" t="str">
        <f>IF(总支出!B4488="","",总支出!B4488)</f>
        <v/>
      </c>
      <c r="C4488" s="6" t="str">
        <f t="shared" si="490"/>
        <v/>
      </c>
      <c r="D4488" s="6" t="str">
        <f>IF(总支出!C4488="","",总支出!C4488)</f>
        <v/>
      </c>
      <c r="E4488" s="8" t="str">
        <f>IF(总支出!D4488="","",总支出!D4488)</f>
        <v/>
      </c>
      <c r="F4488" s="6" t="str">
        <f>IF(总支出!E4488="","",总支出!E4488)</f>
        <v/>
      </c>
      <c r="G4488" s="6" t="str">
        <f>IF(总支出!H4488="","",总支出!H4488)</f>
        <v/>
      </c>
      <c r="H4488" s="6" t="str">
        <f>IF(总支出!I4488="","自动",总支出!I4488)</f>
        <v>自动</v>
      </c>
      <c r="I4488" s="6" t="str">
        <f>IF(F4488="","",IFERROR(VLOOKUP(F4488,税费设置!$A$15:$B$27,2,FALSE),"含税不明"))</f>
        <v/>
      </c>
      <c r="J4488" s="6" t="str">
        <f t="shared" si="491"/>
        <v/>
      </c>
      <c r="K4488" s="6" t="str">
        <f>IF(AND(税费设置!$B$5="是",G4488="个人支出",J4488="应税"),"是","否")</f>
        <v>否</v>
      </c>
      <c r="L4488" s="8">
        <f t="shared" si="492"/>
        <v>0</v>
      </c>
      <c r="M4488" s="8">
        <f t="shared" si="493"/>
        <v>0</v>
      </c>
      <c r="N4488" s="8">
        <f t="shared" si="494"/>
        <v>0</v>
      </c>
      <c r="O4488" s="8">
        <f t="shared" si="495"/>
        <v>0</v>
      </c>
      <c r="P4488" s="8">
        <f>IF(K4488&lt;&gt;"是",0,IF(税费设置!$B$6="是",E4488/(1+税费设置!$B$10),E4488))</f>
        <v>0</v>
      </c>
      <c r="Q4488" s="8">
        <f>IF(K4488&lt;&gt;"是",0,P4488*税费设置!$B$8)</f>
        <v>0</v>
      </c>
      <c r="R4488" s="8">
        <f>IF(K4488&lt;&gt;"是",0,P4488*税费设置!$B$9)</f>
        <v>0</v>
      </c>
      <c r="S4488" s="8">
        <f t="shared" si="496"/>
        <v>0</v>
      </c>
    </row>
    <row r="4489" spans="1:19" ht="13.9">
      <c r="A4489" s="6" t="str">
        <f>IF(总支出!A4489="","",总支出!A4489)</f>
        <v/>
      </c>
      <c r="B4489" s="7" t="str">
        <f>IF(总支出!B4489="","",总支出!B4489)</f>
        <v/>
      </c>
      <c r="C4489" s="6" t="str">
        <f t="shared" si="490"/>
        <v/>
      </c>
      <c r="D4489" s="6" t="str">
        <f>IF(总支出!C4489="","",总支出!C4489)</f>
        <v/>
      </c>
      <c r="E4489" s="8" t="str">
        <f>IF(总支出!D4489="","",总支出!D4489)</f>
        <v/>
      </c>
      <c r="F4489" s="6" t="str">
        <f>IF(总支出!E4489="","",总支出!E4489)</f>
        <v/>
      </c>
      <c r="G4489" s="6" t="str">
        <f>IF(总支出!H4489="","",总支出!H4489)</f>
        <v/>
      </c>
      <c r="H4489" s="6" t="str">
        <f>IF(总支出!I4489="","自动",总支出!I4489)</f>
        <v>自动</v>
      </c>
      <c r="I4489" s="6" t="str">
        <f>IF(F4489="","",IFERROR(VLOOKUP(F4489,税费设置!$A$15:$B$27,2,FALSE),"含税不明"))</f>
        <v/>
      </c>
      <c r="J4489" s="6" t="str">
        <f t="shared" si="491"/>
        <v/>
      </c>
      <c r="K4489" s="6" t="str">
        <f>IF(AND(税费设置!$B$5="是",G4489="个人支出",J4489="应税"),"是","否")</f>
        <v>否</v>
      </c>
      <c r="L4489" s="8">
        <f t="shared" si="492"/>
        <v>0</v>
      </c>
      <c r="M4489" s="8">
        <f t="shared" si="493"/>
        <v>0</v>
      </c>
      <c r="N4489" s="8">
        <f t="shared" si="494"/>
        <v>0</v>
      </c>
      <c r="O4489" s="8">
        <f t="shared" si="495"/>
        <v>0</v>
      </c>
      <c r="P4489" s="8">
        <f>IF(K4489&lt;&gt;"是",0,IF(税费设置!$B$6="是",E4489/(1+税费设置!$B$10),E4489))</f>
        <v>0</v>
      </c>
      <c r="Q4489" s="8">
        <f>IF(K4489&lt;&gt;"是",0,P4489*税费设置!$B$8)</f>
        <v>0</v>
      </c>
      <c r="R4489" s="8">
        <f>IF(K4489&lt;&gt;"是",0,P4489*税费设置!$B$9)</f>
        <v>0</v>
      </c>
      <c r="S4489" s="8">
        <f t="shared" si="496"/>
        <v>0</v>
      </c>
    </row>
    <row r="4490" spans="1:19" ht="13.9">
      <c r="A4490" s="6" t="str">
        <f>IF(总支出!A4490="","",总支出!A4490)</f>
        <v/>
      </c>
      <c r="B4490" s="7" t="str">
        <f>IF(总支出!B4490="","",总支出!B4490)</f>
        <v/>
      </c>
      <c r="C4490" s="6" t="str">
        <f t="shared" si="490"/>
        <v/>
      </c>
      <c r="D4490" s="6" t="str">
        <f>IF(总支出!C4490="","",总支出!C4490)</f>
        <v/>
      </c>
      <c r="E4490" s="8" t="str">
        <f>IF(总支出!D4490="","",总支出!D4490)</f>
        <v/>
      </c>
      <c r="F4490" s="6" t="str">
        <f>IF(总支出!E4490="","",总支出!E4490)</f>
        <v/>
      </c>
      <c r="G4490" s="6" t="str">
        <f>IF(总支出!H4490="","",总支出!H4490)</f>
        <v/>
      </c>
      <c r="H4490" s="6" t="str">
        <f>IF(总支出!I4490="","自动",总支出!I4490)</f>
        <v>自动</v>
      </c>
      <c r="I4490" s="6" t="str">
        <f>IF(F4490="","",IFERROR(VLOOKUP(F4490,税费设置!$A$15:$B$27,2,FALSE),"含税不明"))</f>
        <v/>
      </c>
      <c r="J4490" s="6" t="str">
        <f t="shared" si="491"/>
        <v/>
      </c>
      <c r="K4490" s="6" t="str">
        <f>IF(AND(税费设置!$B$5="是",G4490="个人支出",J4490="应税"),"是","否")</f>
        <v>否</v>
      </c>
      <c r="L4490" s="8">
        <f t="shared" si="492"/>
        <v>0</v>
      </c>
      <c r="M4490" s="8">
        <f t="shared" si="493"/>
        <v>0</v>
      </c>
      <c r="N4490" s="8">
        <f t="shared" si="494"/>
        <v>0</v>
      </c>
      <c r="O4490" s="8">
        <f t="shared" si="495"/>
        <v>0</v>
      </c>
      <c r="P4490" s="8">
        <f>IF(K4490&lt;&gt;"是",0,IF(税费设置!$B$6="是",E4490/(1+税费设置!$B$10),E4490))</f>
        <v>0</v>
      </c>
      <c r="Q4490" s="8">
        <f>IF(K4490&lt;&gt;"是",0,P4490*税费设置!$B$8)</f>
        <v>0</v>
      </c>
      <c r="R4490" s="8">
        <f>IF(K4490&lt;&gt;"是",0,P4490*税费设置!$B$9)</f>
        <v>0</v>
      </c>
      <c r="S4490" s="8">
        <f t="shared" si="496"/>
        <v>0</v>
      </c>
    </row>
    <row r="4491" spans="1:19" ht="13.9">
      <c r="A4491" s="6" t="str">
        <f>IF(总支出!A4491="","",总支出!A4491)</f>
        <v/>
      </c>
      <c r="B4491" s="7" t="str">
        <f>IF(总支出!B4491="","",总支出!B4491)</f>
        <v/>
      </c>
      <c r="C4491" s="6" t="str">
        <f t="shared" si="490"/>
        <v/>
      </c>
      <c r="D4491" s="6" t="str">
        <f>IF(总支出!C4491="","",总支出!C4491)</f>
        <v/>
      </c>
      <c r="E4491" s="8" t="str">
        <f>IF(总支出!D4491="","",总支出!D4491)</f>
        <v/>
      </c>
      <c r="F4491" s="6" t="str">
        <f>IF(总支出!E4491="","",总支出!E4491)</f>
        <v/>
      </c>
      <c r="G4491" s="6" t="str">
        <f>IF(总支出!H4491="","",总支出!H4491)</f>
        <v/>
      </c>
      <c r="H4491" s="6" t="str">
        <f>IF(总支出!I4491="","自动",总支出!I4491)</f>
        <v>自动</v>
      </c>
      <c r="I4491" s="6" t="str">
        <f>IF(F4491="","",IFERROR(VLOOKUP(F4491,税费设置!$A$15:$B$27,2,FALSE),"含税不明"))</f>
        <v/>
      </c>
      <c r="J4491" s="6" t="str">
        <f t="shared" si="491"/>
        <v/>
      </c>
      <c r="K4491" s="6" t="str">
        <f>IF(AND(税费设置!$B$5="是",G4491="个人支出",J4491="应税"),"是","否")</f>
        <v>否</v>
      </c>
      <c r="L4491" s="8">
        <f t="shared" si="492"/>
        <v>0</v>
      </c>
      <c r="M4491" s="8">
        <f t="shared" si="493"/>
        <v>0</v>
      </c>
      <c r="N4491" s="8">
        <f t="shared" si="494"/>
        <v>0</v>
      </c>
      <c r="O4491" s="8">
        <f t="shared" si="495"/>
        <v>0</v>
      </c>
      <c r="P4491" s="8">
        <f>IF(K4491&lt;&gt;"是",0,IF(税费设置!$B$6="是",E4491/(1+税费设置!$B$10),E4491))</f>
        <v>0</v>
      </c>
      <c r="Q4491" s="8">
        <f>IF(K4491&lt;&gt;"是",0,P4491*税费设置!$B$8)</f>
        <v>0</v>
      </c>
      <c r="R4491" s="8">
        <f>IF(K4491&lt;&gt;"是",0,P4491*税费设置!$B$9)</f>
        <v>0</v>
      </c>
      <c r="S4491" s="8">
        <f t="shared" si="496"/>
        <v>0</v>
      </c>
    </row>
    <row r="4492" spans="1:19" ht="13.9">
      <c r="A4492" s="6" t="str">
        <f>IF(总支出!A4492="","",总支出!A4492)</f>
        <v/>
      </c>
      <c r="B4492" s="7" t="str">
        <f>IF(总支出!B4492="","",总支出!B4492)</f>
        <v/>
      </c>
      <c r="C4492" s="6" t="str">
        <f t="shared" si="490"/>
        <v/>
      </c>
      <c r="D4492" s="6" t="str">
        <f>IF(总支出!C4492="","",总支出!C4492)</f>
        <v/>
      </c>
      <c r="E4492" s="8" t="str">
        <f>IF(总支出!D4492="","",总支出!D4492)</f>
        <v/>
      </c>
      <c r="F4492" s="6" t="str">
        <f>IF(总支出!E4492="","",总支出!E4492)</f>
        <v/>
      </c>
      <c r="G4492" s="6" t="str">
        <f>IF(总支出!H4492="","",总支出!H4492)</f>
        <v/>
      </c>
      <c r="H4492" s="6" t="str">
        <f>IF(总支出!I4492="","自动",总支出!I4492)</f>
        <v>自动</v>
      </c>
      <c r="I4492" s="6" t="str">
        <f>IF(F4492="","",IFERROR(VLOOKUP(F4492,税费设置!$A$15:$B$27,2,FALSE),"含税不明"))</f>
        <v/>
      </c>
      <c r="J4492" s="6" t="str">
        <f t="shared" si="491"/>
        <v/>
      </c>
      <c r="K4492" s="6" t="str">
        <f>IF(AND(税费设置!$B$5="是",G4492="个人支出",J4492="应税"),"是","否")</f>
        <v>否</v>
      </c>
      <c r="L4492" s="8">
        <f t="shared" si="492"/>
        <v>0</v>
      </c>
      <c r="M4492" s="8">
        <f t="shared" si="493"/>
        <v>0</v>
      </c>
      <c r="N4492" s="8">
        <f t="shared" si="494"/>
        <v>0</v>
      </c>
      <c r="O4492" s="8">
        <f t="shared" si="495"/>
        <v>0</v>
      </c>
      <c r="P4492" s="8">
        <f>IF(K4492&lt;&gt;"是",0,IF(税费设置!$B$6="是",E4492/(1+税费设置!$B$10),E4492))</f>
        <v>0</v>
      </c>
      <c r="Q4492" s="8">
        <f>IF(K4492&lt;&gt;"是",0,P4492*税费设置!$B$8)</f>
        <v>0</v>
      </c>
      <c r="R4492" s="8">
        <f>IF(K4492&lt;&gt;"是",0,P4492*税费设置!$B$9)</f>
        <v>0</v>
      </c>
      <c r="S4492" s="8">
        <f t="shared" si="496"/>
        <v>0</v>
      </c>
    </row>
    <row r="4493" spans="1:19" ht="13.9">
      <c r="A4493" s="6" t="str">
        <f>IF(总支出!A4493="","",总支出!A4493)</f>
        <v/>
      </c>
      <c r="B4493" s="7" t="str">
        <f>IF(总支出!B4493="","",总支出!B4493)</f>
        <v/>
      </c>
      <c r="C4493" s="6" t="str">
        <f t="shared" si="490"/>
        <v/>
      </c>
      <c r="D4493" s="6" t="str">
        <f>IF(总支出!C4493="","",总支出!C4493)</f>
        <v/>
      </c>
      <c r="E4493" s="8" t="str">
        <f>IF(总支出!D4493="","",总支出!D4493)</f>
        <v/>
      </c>
      <c r="F4493" s="6" t="str">
        <f>IF(总支出!E4493="","",总支出!E4493)</f>
        <v/>
      </c>
      <c r="G4493" s="6" t="str">
        <f>IF(总支出!H4493="","",总支出!H4493)</f>
        <v/>
      </c>
      <c r="H4493" s="6" t="str">
        <f>IF(总支出!I4493="","自动",总支出!I4493)</f>
        <v>自动</v>
      </c>
      <c r="I4493" s="6" t="str">
        <f>IF(F4493="","",IFERROR(VLOOKUP(F4493,税费设置!$A$15:$B$27,2,FALSE),"含税不明"))</f>
        <v/>
      </c>
      <c r="J4493" s="6" t="str">
        <f t="shared" si="491"/>
        <v/>
      </c>
      <c r="K4493" s="6" t="str">
        <f>IF(AND(税费设置!$B$5="是",G4493="个人支出",J4493="应税"),"是","否")</f>
        <v>否</v>
      </c>
      <c r="L4493" s="8">
        <f t="shared" si="492"/>
        <v>0</v>
      </c>
      <c r="M4493" s="8">
        <f t="shared" si="493"/>
        <v>0</v>
      </c>
      <c r="N4493" s="8">
        <f t="shared" si="494"/>
        <v>0</v>
      </c>
      <c r="O4493" s="8">
        <f t="shared" si="495"/>
        <v>0</v>
      </c>
      <c r="P4493" s="8">
        <f>IF(K4493&lt;&gt;"是",0,IF(税费设置!$B$6="是",E4493/(1+税费设置!$B$10),E4493))</f>
        <v>0</v>
      </c>
      <c r="Q4493" s="8">
        <f>IF(K4493&lt;&gt;"是",0,P4493*税费设置!$B$8)</f>
        <v>0</v>
      </c>
      <c r="R4493" s="8">
        <f>IF(K4493&lt;&gt;"是",0,P4493*税费设置!$B$9)</f>
        <v>0</v>
      </c>
      <c r="S4493" s="8">
        <f t="shared" si="496"/>
        <v>0</v>
      </c>
    </row>
    <row r="4494" spans="1:19" ht="13.9">
      <c r="A4494" s="6" t="str">
        <f>IF(总支出!A4494="","",总支出!A4494)</f>
        <v/>
      </c>
      <c r="B4494" s="7" t="str">
        <f>IF(总支出!B4494="","",总支出!B4494)</f>
        <v/>
      </c>
      <c r="C4494" s="6" t="str">
        <f t="shared" si="490"/>
        <v/>
      </c>
      <c r="D4494" s="6" t="str">
        <f>IF(总支出!C4494="","",总支出!C4494)</f>
        <v/>
      </c>
      <c r="E4494" s="8" t="str">
        <f>IF(总支出!D4494="","",总支出!D4494)</f>
        <v/>
      </c>
      <c r="F4494" s="6" t="str">
        <f>IF(总支出!E4494="","",总支出!E4494)</f>
        <v/>
      </c>
      <c r="G4494" s="6" t="str">
        <f>IF(总支出!H4494="","",总支出!H4494)</f>
        <v/>
      </c>
      <c r="H4494" s="6" t="str">
        <f>IF(总支出!I4494="","自动",总支出!I4494)</f>
        <v>自动</v>
      </c>
      <c r="I4494" s="6" t="str">
        <f>IF(F4494="","",IFERROR(VLOOKUP(F4494,税费设置!$A$15:$B$27,2,FALSE),"含税不明"))</f>
        <v/>
      </c>
      <c r="J4494" s="6" t="str">
        <f t="shared" si="491"/>
        <v/>
      </c>
      <c r="K4494" s="6" t="str">
        <f>IF(AND(税费设置!$B$5="是",G4494="个人支出",J4494="应税"),"是","否")</f>
        <v>否</v>
      </c>
      <c r="L4494" s="8">
        <f t="shared" si="492"/>
        <v>0</v>
      </c>
      <c r="M4494" s="8">
        <f t="shared" si="493"/>
        <v>0</v>
      </c>
      <c r="N4494" s="8">
        <f t="shared" si="494"/>
        <v>0</v>
      </c>
      <c r="O4494" s="8">
        <f t="shared" si="495"/>
        <v>0</v>
      </c>
      <c r="P4494" s="8">
        <f>IF(K4494&lt;&gt;"是",0,IF(税费设置!$B$6="是",E4494/(1+税费设置!$B$10),E4494))</f>
        <v>0</v>
      </c>
      <c r="Q4494" s="8">
        <f>IF(K4494&lt;&gt;"是",0,P4494*税费设置!$B$8)</f>
        <v>0</v>
      </c>
      <c r="R4494" s="8">
        <f>IF(K4494&lt;&gt;"是",0,P4494*税费设置!$B$9)</f>
        <v>0</v>
      </c>
      <c r="S4494" s="8">
        <f t="shared" si="496"/>
        <v>0</v>
      </c>
    </row>
    <row r="4495" spans="1:19" ht="13.9">
      <c r="A4495" s="6" t="str">
        <f>IF(总支出!A4495="","",总支出!A4495)</f>
        <v/>
      </c>
      <c r="B4495" s="7" t="str">
        <f>IF(总支出!B4495="","",总支出!B4495)</f>
        <v/>
      </c>
      <c r="C4495" s="6" t="str">
        <f t="shared" si="490"/>
        <v/>
      </c>
      <c r="D4495" s="6" t="str">
        <f>IF(总支出!C4495="","",总支出!C4495)</f>
        <v/>
      </c>
      <c r="E4495" s="8" t="str">
        <f>IF(总支出!D4495="","",总支出!D4495)</f>
        <v/>
      </c>
      <c r="F4495" s="6" t="str">
        <f>IF(总支出!E4495="","",总支出!E4495)</f>
        <v/>
      </c>
      <c r="G4495" s="6" t="str">
        <f>IF(总支出!H4495="","",总支出!H4495)</f>
        <v/>
      </c>
      <c r="H4495" s="6" t="str">
        <f>IF(总支出!I4495="","自动",总支出!I4495)</f>
        <v>自动</v>
      </c>
      <c r="I4495" s="6" t="str">
        <f>IF(F4495="","",IFERROR(VLOOKUP(F4495,税费设置!$A$15:$B$27,2,FALSE),"含税不明"))</f>
        <v/>
      </c>
      <c r="J4495" s="6" t="str">
        <f t="shared" si="491"/>
        <v/>
      </c>
      <c r="K4495" s="6" t="str">
        <f>IF(AND(税费设置!$B$5="是",G4495="个人支出",J4495="应税"),"是","否")</f>
        <v>否</v>
      </c>
      <c r="L4495" s="8">
        <f t="shared" si="492"/>
        <v>0</v>
      </c>
      <c r="M4495" s="8">
        <f t="shared" si="493"/>
        <v>0</v>
      </c>
      <c r="N4495" s="8">
        <f t="shared" si="494"/>
        <v>0</v>
      </c>
      <c r="O4495" s="8">
        <f t="shared" si="495"/>
        <v>0</v>
      </c>
      <c r="P4495" s="8">
        <f>IF(K4495&lt;&gt;"是",0,IF(税费设置!$B$6="是",E4495/(1+税费设置!$B$10),E4495))</f>
        <v>0</v>
      </c>
      <c r="Q4495" s="8">
        <f>IF(K4495&lt;&gt;"是",0,P4495*税费设置!$B$8)</f>
        <v>0</v>
      </c>
      <c r="R4495" s="8">
        <f>IF(K4495&lt;&gt;"是",0,P4495*税费设置!$B$9)</f>
        <v>0</v>
      </c>
      <c r="S4495" s="8">
        <f t="shared" si="496"/>
        <v>0</v>
      </c>
    </row>
    <row r="4496" spans="1:19" ht="13.9">
      <c r="A4496" s="6" t="str">
        <f>IF(总支出!A4496="","",总支出!A4496)</f>
        <v/>
      </c>
      <c r="B4496" s="7" t="str">
        <f>IF(总支出!B4496="","",总支出!B4496)</f>
        <v/>
      </c>
      <c r="C4496" s="6" t="str">
        <f t="shared" si="490"/>
        <v/>
      </c>
      <c r="D4496" s="6" t="str">
        <f>IF(总支出!C4496="","",总支出!C4496)</f>
        <v/>
      </c>
      <c r="E4496" s="8" t="str">
        <f>IF(总支出!D4496="","",总支出!D4496)</f>
        <v/>
      </c>
      <c r="F4496" s="6" t="str">
        <f>IF(总支出!E4496="","",总支出!E4496)</f>
        <v/>
      </c>
      <c r="G4496" s="6" t="str">
        <f>IF(总支出!H4496="","",总支出!H4496)</f>
        <v/>
      </c>
      <c r="H4496" s="6" t="str">
        <f>IF(总支出!I4496="","自动",总支出!I4496)</f>
        <v>自动</v>
      </c>
      <c r="I4496" s="6" t="str">
        <f>IF(F4496="","",IFERROR(VLOOKUP(F4496,税费设置!$A$15:$B$27,2,FALSE),"含税不明"))</f>
        <v/>
      </c>
      <c r="J4496" s="6" t="str">
        <f t="shared" si="491"/>
        <v/>
      </c>
      <c r="K4496" s="6" t="str">
        <f>IF(AND(税费设置!$B$5="是",G4496="个人支出",J4496="应税"),"是","否")</f>
        <v>否</v>
      </c>
      <c r="L4496" s="8">
        <f t="shared" si="492"/>
        <v>0</v>
      </c>
      <c r="M4496" s="8">
        <f t="shared" si="493"/>
        <v>0</v>
      </c>
      <c r="N4496" s="8">
        <f t="shared" si="494"/>
        <v>0</v>
      </c>
      <c r="O4496" s="8">
        <f t="shared" si="495"/>
        <v>0</v>
      </c>
      <c r="P4496" s="8">
        <f>IF(K4496&lt;&gt;"是",0,IF(税费设置!$B$6="是",E4496/(1+税费设置!$B$10),E4496))</f>
        <v>0</v>
      </c>
      <c r="Q4496" s="8">
        <f>IF(K4496&lt;&gt;"是",0,P4496*税费设置!$B$8)</f>
        <v>0</v>
      </c>
      <c r="R4496" s="8">
        <f>IF(K4496&lt;&gt;"是",0,P4496*税费设置!$B$9)</f>
        <v>0</v>
      </c>
      <c r="S4496" s="8">
        <f t="shared" si="496"/>
        <v>0</v>
      </c>
    </row>
    <row r="4497" spans="1:19" ht="13.9">
      <c r="A4497" s="6" t="str">
        <f>IF(总支出!A4497="","",总支出!A4497)</f>
        <v/>
      </c>
      <c r="B4497" s="7" t="str">
        <f>IF(总支出!B4497="","",总支出!B4497)</f>
        <v/>
      </c>
      <c r="C4497" s="6" t="str">
        <f t="shared" si="490"/>
        <v/>
      </c>
      <c r="D4497" s="6" t="str">
        <f>IF(总支出!C4497="","",总支出!C4497)</f>
        <v/>
      </c>
      <c r="E4497" s="8" t="str">
        <f>IF(总支出!D4497="","",总支出!D4497)</f>
        <v/>
      </c>
      <c r="F4497" s="6" t="str">
        <f>IF(总支出!E4497="","",总支出!E4497)</f>
        <v/>
      </c>
      <c r="G4497" s="6" t="str">
        <f>IF(总支出!H4497="","",总支出!H4497)</f>
        <v/>
      </c>
      <c r="H4497" s="6" t="str">
        <f>IF(总支出!I4497="","自动",总支出!I4497)</f>
        <v>自动</v>
      </c>
      <c r="I4497" s="6" t="str">
        <f>IF(F4497="","",IFERROR(VLOOKUP(F4497,税费设置!$A$15:$B$27,2,FALSE),"含税不明"))</f>
        <v/>
      </c>
      <c r="J4497" s="6" t="str">
        <f t="shared" si="491"/>
        <v/>
      </c>
      <c r="K4497" s="6" t="str">
        <f>IF(AND(税费设置!$B$5="是",G4497="个人支出",J4497="应税"),"是","否")</f>
        <v>否</v>
      </c>
      <c r="L4497" s="8">
        <f t="shared" si="492"/>
        <v>0</v>
      </c>
      <c r="M4497" s="8">
        <f t="shared" si="493"/>
        <v>0</v>
      </c>
      <c r="N4497" s="8">
        <f t="shared" si="494"/>
        <v>0</v>
      </c>
      <c r="O4497" s="8">
        <f t="shared" si="495"/>
        <v>0</v>
      </c>
      <c r="P4497" s="8">
        <f>IF(K4497&lt;&gt;"是",0,IF(税费设置!$B$6="是",E4497/(1+税费设置!$B$10),E4497))</f>
        <v>0</v>
      </c>
      <c r="Q4497" s="8">
        <f>IF(K4497&lt;&gt;"是",0,P4497*税费设置!$B$8)</f>
        <v>0</v>
      </c>
      <c r="R4497" s="8">
        <f>IF(K4497&lt;&gt;"是",0,P4497*税费设置!$B$9)</f>
        <v>0</v>
      </c>
      <c r="S4497" s="8">
        <f t="shared" si="496"/>
        <v>0</v>
      </c>
    </row>
    <row r="4498" spans="1:19" ht="13.9">
      <c r="A4498" s="6" t="str">
        <f>IF(总支出!A4498="","",总支出!A4498)</f>
        <v/>
      </c>
      <c r="B4498" s="7" t="str">
        <f>IF(总支出!B4498="","",总支出!B4498)</f>
        <v/>
      </c>
      <c r="C4498" s="6" t="str">
        <f t="shared" si="490"/>
        <v/>
      </c>
      <c r="D4498" s="6" t="str">
        <f>IF(总支出!C4498="","",总支出!C4498)</f>
        <v/>
      </c>
      <c r="E4498" s="8" t="str">
        <f>IF(总支出!D4498="","",总支出!D4498)</f>
        <v/>
      </c>
      <c r="F4498" s="6" t="str">
        <f>IF(总支出!E4498="","",总支出!E4498)</f>
        <v/>
      </c>
      <c r="G4498" s="6" t="str">
        <f>IF(总支出!H4498="","",总支出!H4498)</f>
        <v/>
      </c>
      <c r="H4498" s="6" t="str">
        <f>IF(总支出!I4498="","自动",总支出!I4498)</f>
        <v>自动</v>
      </c>
      <c r="I4498" s="6" t="str">
        <f>IF(F4498="","",IFERROR(VLOOKUP(F4498,税费设置!$A$15:$B$27,2,FALSE),"含税不明"))</f>
        <v/>
      </c>
      <c r="J4498" s="6" t="str">
        <f t="shared" si="491"/>
        <v/>
      </c>
      <c r="K4498" s="6" t="str">
        <f>IF(AND(税费设置!$B$5="是",G4498="个人支出",J4498="应税"),"是","否")</f>
        <v>否</v>
      </c>
      <c r="L4498" s="8">
        <f t="shared" si="492"/>
        <v>0</v>
      </c>
      <c r="M4498" s="8">
        <f t="shared" si="493"/>
        <v>0</v>
      </c>
      <c r="N4498" s="8">
        <f t="shared" si="494"/>
        <v>0</v>
      </c>
      <c r="O4498" s="8">
        <f t="shared" si="495"/>
        <v>0</v>
      </c>
      <c r="P4498" s="8">
        <f>IF(K4498&lt;&gt;"是",0,IF(税费设置!$B$6="是",E4498/(1+税费设置!$B$10),E4498))</f>
        <v>0</v>
      </c>
      <c r="Q4498" s="8">
        <f>IF(K4498&lt;&gt;"是",0,P4498*税费设置!$B$8)</f>
        <v>0</v>
      </c>
      <c r="R4498" s="8">
        <f>IF(K4498&lt;&gt;"是",0,P4498*税费设置!$B$9)</f>
        <v>0</v>
      </c>
      <c r="S4498" s="8">
        <f t="shared" si="496"/>
        <v>0</v>
      </c>
    </row>
    <row r="4499" spans="1:19" ht="13.9">
      <c r="A4499" s="6" t="str">
        <f>IF(总支出!A4499="","",总支出!A4499)</f>
        <v/>
      </c>
      <c r="B4499" s="7" t="str">
        <f>IF(总支出!B4499="","",总支出!B4499)</f>
        <v/>
      </c>
      <c r="C4499" s="6" t="str">
        <f t="shared" si="490"/>
        <v/>
      </c>
      <c r="D4499" s="6" t="str">
        <f>IF(总支出!C4499="","",总支出!C4499)</f>
        <v/>
      </c>
      <c r="E4499" s="8" t="str">
        <f>IF(总支出!D4499="","",总支出!D4499)</f>
        <v/>
      </c>
      <c r="F4499" s="6" t="str">
        <f>IF(总支出!E4499="","",总支出!E4499)</f>
        <v/>
      </c>
      <c r="G4499" s="6" t="str">
        <f>IF(总支出!H4499="","",总支出!H4499)</f>
        <v/>
      </c>
      <c r="H4499" s="6" t="str">
        <f>IF(总支出!I4499="","自动",总支出!I4499)</f>
        <v>自动</v>
      </c>
      <c r="I4499" s="6" t="str">
        <f>IF(F4499="","",IFERROR(VLOOKUP(F4499,税费设置!$A$15:$B$27,2,FALSE),"含税不明"))</f>
        <v/>
      </c>
      <c r="J4499" s="6" t="str">
        <f t="shared" si="491"/>
        <v/>
      </c>
      <c r="K4499" s="6" t="str">
        <f>IF(AND(税费设置!$B$5="是",G4499="个人支出",J4499="应税"),"是","否")</f>
        <v>否</v>
      </c>
      <c r="L4499" s="8">
        <f t="shared" si="492"/>
        <v>0</v>
      </c>
      <c r="M4499" s="8">
        <f t="shared" si="493"/>
        <v>0</v>
      </c>
      <c r="N4499" s="8">
        <f t="shared" si="494"/>
        <v>0</v>
      </c>
      <c r="O4499" s="8">
        <f t="shared" si="495"/>
        <v>0</v>
      </c>
      <c r="P4499" s="8">
        <f>IF(K4499&lt;&gt;"是",0,IF(税费设置!$B$6="是",E4499/(1+税费设置!$B$10),E4499))</f>
        <v>0</v>
      </c>
      <c r="Q4499" s="8">
        <f>IF(K4499&lt;&gt;"是",0,P4499*税费设置!$B$8)</f>
        <v>0</v>
      </c>
      <c r="R4499" s="8">
        <f>IF(K4499&lt;&gt;"是",0,P4499*税费设置!$B$9)</f>
        <v>0</v>
      </c>
      <c r="S4499" s="8">
        <f t="shared" si="496"/>
        <v>0</v>
      </c>
    </row>
    <row r="4500" spans="1:19" ht="13.9">
      <c r="A4500" s="6" t="str">
        <f>IF(总支出!A4500="","",总支出!A4500)</f>
        <v/>
      </c>
      <c r="B4500" s="7" t="str">
        <f>IF(总支出!B4500="","",总支出!B4500)</f>
        <v/>
      </c>
      <c r="C4500" s="6" t="str">
        <f t="shared" si="490"/>
        <v/>
      </c>
      <c r="D4500" s="6" t="str">
        <f>IF(总支出!C4500="","",总支出!C4500)</f>
        <v/>
      </c>
      <c r="E4500" s="8" t="str">
        <f>IF(总支出!D4500="","",总支出!D4500)</f>
        <v/>
      </c>
      <c r="F4500" s="6" t="str">
        <f>IF(总支出!E4500="","",总支出!E4500)</f>
        <v/>
      </c>
      <c r="G4500" s="6" t="str">
        <f>IF(总支出!H4500="","",总支出!H4500)</f>
        <v/>
      </c>
      <c r="H4500" s="6" t="str">
        <f>IF(总支出!I4500="","自动",总支出!I4500)</f>
        <v>自动</v>
      </c>
      <c r="I4500" s="6" t="str">
        <f>IF(F4500="","",IFERROR(VLOOKUP(F4500,税费设置!$A$15:$B$27,2,FALSE),"含税不明"))</f>
        <v/>
      </c>
      <c r="J4500" s="6" t="str">
        <f t="shared" si="491"/>
        <v/>
      </c>
      <c r="K4500" s="6" t="str">
        <f>IF(AND(税费设置!$B$5="是",G4500="个人支出",J4500="应税"),"是","否")</f>
        <v>否</v>
      </c>
      <c r="L4500" s="8">
        <f t="shared" si="492"/>
        <v>0</v>
      </c>
      <c r="M4500" s="8">
        <f t="shared" si="493"/>
        <v>0</v>
      </c>
      <c r="N4500" s="8">
        <f t="shared" si="494"/>
        <v>0</v>
      </c>
      <c r="O4500" s="8">
        <f t="shared" si="495"/>
        <v>0</v>
      </c>
      <c r="P4500" s="8">
        <f>IF(K4500&lt;&gt;"是",0,IF(税费设置!$B$6="是",E4500/(1+税费设置!$B$10),E4500))</f>
        <v>0</v>
      </c>
      <c r="Q4500" s="8">
        <f>IF(K4500&lt;&gt;"是",0,P4500*税费设置!$B$8)</f>
        <v>0</v>
      </c>
      <c r="R4500" s="8">
        <f>IF(K4500&lt;&gt;"是",0,P4500*税费设置!$B$9)</f>
        <v>0</v>
      </c>
      <c r="S4500" s="8">
        <f t="shared" si="496"/>
        <v>0</v>
      </c>
    </row>
    <row r="4501" spans="1:19" ht="13.9">
      <c r="A4501" s="6" t="str">
        <f>IF(总支出!A4501="","",总支出!A4501)</f>
        <v/>
      </c>
      <c r="B4501" s="7" t="str">
        <f>IF(总支出!B4501="","",总支出!B4501)</f>
        <v/>
      </c>
      <c r="C4501" s="6" t="str">
        <f t="shared" si="490"/>
        <v/>
      </c>
      <c r="D4501" s="6" t="str">
        <f>IF(总支出!C4501="","",总支出!C4501)</f>
        <v/>
      </c>
      <c r="E4501" s="8" t="str">
        <f>IF(总支出!D4501="","",总支出!D4501)</f>
        <v/>
      </c>
      <c r="F4501" s="6" t="str">
        <f>IF(总支出!E4501="","",总支出!E4501)</f>
        <v/>
      </c>
      <c r="G4501" s="6" t="str">
        <f>IF(总支出!H4501="","",总支出!H4501)</f>
        <v/>
      </c>
      <c r="H4501" s="6" t="str">
        <f>IF(总支出!I4501="","自动",总支出!I4501)</f>
        <v>自动</v>
      </c>
      <c r="I4501" s="6" t="str">
        <f>IF(F4501="","",IFERROR(VLOOKUP(F4501,税费设置!$A$15:$B$27,2,FALSE),"含税不明"))</f>
        <v/>
      </c>
      <c r="J4501" s="6" t="str">
        <f t="shared" si="491"/>
        <v/>
      </c>
      <c r="K4501" s="6" t="str">
        <f>IF(AND(税费设置!$B$5="是",G4501="个人支出",J4501="应税"),"是","否")</f>
        <v>否</v>
      </c>
      <c r="L4501" s="8">
        <f t="shared" si="492"/>
        <v>0</v>
      </c>
      <c r="M4501" s="8">
        <f t="shared" si="493"/>
        <v>0</v>
      </c>
      <c r="N4501" s="8">
        <f t="shared" si="494"/>
        <v>0</v>
      </c>
      <c r="O4501" s="8">
        <f t="shared" si="495"/>
        <v>0</v>
      </c>
      <c r="P4501" s="8">
        <f>IF(K4501&lt;&gt;"是",0,IF(税费设置!$B$6="是",E4501/(1+税费设置!$B$10),E4501))</f>
        <v>0</v>
      </c>
      <c r="Q4501" s="8">
        <f>IF(K4501&lt;&gt;"是",0,P4501*税费设置!$B$8)</f>
        <v>0</v>
      </c>
      <c r="R4501" s="8">
        <f>IF(K4501&lt;&gt;"是",0,P4501*税费设置!$B$9)</f>
        <v>0</v>
      </c>
      <c r="S4501" s="8">
        <f t="shared" si="496"/>
        <v>0</v>
      </c>
    </row>
    <row r="4502" spans="1:19" ht="13.9">
      <c r="A4502" s="6" t="str">
        <f>IF(总支出!A4502="","",总支出!A4502)</f>
        <v/>
      </c>
      <c r="B4502" s="7" t="str">
        <f>IF(总支出!B4502="","",总支出!B4502)</f>
        <v/>
      </c>
      <c r="C4502" s="6" t="str">
        <f t="shared" si="490"/>
        <v/>
      </c>
      <c r="D4502" s="6" t="str">
        <f>IF(总支出!C4502="","",总支出!C4502)</f>
        <v/>
      </c>
      <c r="E4502" s="8" t="str">
        <f>IF(总支出!D4502="","",总支出!D4502)</f>
        <v/>
      </c>
      <c r="F4502" s="6" t="str">
        <f>IF(总支出!E4502="","",总支出!E4502)</f>
        <v/>
      </c>
      <c r="G4502" s="6" t="str">
        <f>IF(总支出!H4502="","",总支出!H4502)</f>
        <v/>
      </c>
      <c r="H4502" s="6" t="str">
        <f>IF(总支出!I4502="","自动",总支出!I4502)</f>
        <v>自动</v>
      </c>
      <c r="I4502" s="6" t="str">
        <f>IF(F4502="","",IFERROR(VLOOKUP(F4502,税费设置!$A$15:$B$27,2,FALSE),"含税不明"))</f>
        <v/>
      </c>
      <c r="J4502" s="6" t="str">
        <f t="shared" si="491"/>
        <v/>
      </c>
      <c r="K4502" s="6" t="str">
        <f>IF(AND(税费设置!$B$5="是",G4502="个人支出",J4502="应税"),"是","否")</f>
        <v>否</v>
      </c>
      <c r="L4502" s="8">
        <f t="shared" si="492"/>
        <v>0</v>
      </c>
      <c r="M4502" s="8">
        <f t="shared" si="493"/>
        <v>0</v>
      </c>
      <c r="N4502" s="8">
        <f t="shared" si="494"/>
        <v>0</v>
      </c>
      <c r="O4502" s="8">
        <f t="shared" si="495"/>
        <v>0</v>
      </c>
      <c r="P4502" s="8">
        <f>IF(K4502&lt;&gt;"是",0,IF(税费设置!$B$6="是",E4502/(1+税费设置!$B$10),E4502))</f>
        <v>0</v>
      </c>
      <c r="Q4502" s="8">
        <f>IF(K4502&lt;&gt;"是",0,P4502*税费设置!$B$8)</f>
        <v>0</v>
      </c>
      <c r="R4502" s="8">
        <f>IF(K4502&lt;&gt;"是",0,P4502*税费设置!$B$9)</f>
        <v>0</v>
      </c>
      <c r="S4502" s="8">
        <f t="shared" si="496"/>
        <v>0</v>
      </c>
    </row>
    <row r="4503" spans="1:19" ht="13.9">
      <c r="A4503" s="6" t="str">
        <f>IF(总支出!A4503="","",总支出!A4503)</f>
        <v/>
      </c>
      <c r="B4503" s="7" t="str">
        <f>IF(总支出!B4503="","",总支出!B4503)</f>
        <v/>
      </c>
      <c r="C4503" s="6" t="str">
        <f t="shared" si="490"/>
        <v/>
      </c>
      <c r="D4503" s="6" t="str">
        <f>IF(总支出!C4503="","",总支出!C4503)</f>
        <v/>
      </c>
      <c r="E4503" s="8" t="str">
        <f>IF(总支出!D4503="","",总支出!D4503)</f>
        <v/>
      </c>
      <c r="F4503" s="6" t="str">
        <f>IF(总支出!E4503="","",总支出!E4503)</f>
        <v/>
      </c>
      <c r="G4503" s="6" t="str">
        <f>IF(总支出!H4503="","",总支出!H4503)</f>
        <v/>
      </c>
      <c r="H4503" s="6" t="str">
        <f>IF(总支出!I4503="","自动",总支出!I4503)</f>
        <v>自动</v>
      </c>
      <c r="I4503" s="6" t="str">
        <f>IF(F4503="","",IFERROR(VLOOKUP(F4503,税费设置!$A$15:$B$27,2,FALSE),"含税不明"))</f>
        <v/>
      </c>
      <c r="J4503" s="6" t="str">
        <f t="shared" si="491"/>
        <v/>
      </c>
      <c r="K4503" s="6" t="str">
        <f>IF(AND(税费设置!$B$5="是",G4503="个人支出",J4503="应税"),"是","否")</f>
        <v>否</v>
      </c>
      <c r="L4503" s="8">
        <f t="shared" si="492"/>
        <v>0</v>
      </c>
      <c r="M4503" s="8">
        <f t="shared" si="493"/>
        <v>0</v>
      </c>
      <c r="N4503" s="8">
        <f t="shared" si="494"/>
        <v>0</v>
      </c>
      <c r="O4503" s="8">
        <f t="shared" si="495"/>
        <v>0</v>
      </c>
      <c r="P4503" s="8">
        <f>IF(K4503&lt;&gt;"是",0,IF(税费设置!$B$6="是",E4503/(1+税费设置!$B$10),E4503))</f>
        <v>0</v>
      </c>
      <c r="Q4503" s="8">
        <f>IF(K4503&lt;&gt;"是",0,P4503*税费设置!$B$8)</f>
        <v>0</v>
      </c>
      <c r="R4503" s="8">
        <f>IF(K4503&lt;&gt;"是",0,P4503*税费设置!$B$9)</f>
        <v>0</v>
      </c>
      <c r="S4503" s="8">
        <f t="shared" si="496"/>
        <v>0</v>
      </c>
    </row>
    <row r="4504" spans="1:19" ht="13.9">
      <c r="A4504" s="6" t="str">
        <f>IF(总支出!A4504="","",总支出!A4504)</f>
        <v/>
      </c>
      <c r="B4504" s="7" t="str">
        <f>IF(总支出!B4504="","",总支出!B4504)</f>
        <v/>
      </c>
      <c r="C4504" s="6" t="str">
        <f t="shared" si="490"/>
        <v/>
      </c>
      <c r="D4504" s="6" t="str">
        <f>IF(总支出!C4504="","",总支出!C4504)</f>
        <v/>
      </c>
      <c r="E4504" s="8" t="str">
        <f>IF(总支出!D4504="","",总支出!D4504)</f>
        <v/>
      </c>
      <c r="F4504" s="6" t="str">
        <f>IF(总支出!E4504="","",总支出!E4504)</f>
        <v/>
      </c>
      <c r="G4504" s="6" t="str">
        <f>IF(总支出!H4504="","",总支出!H4504)</f>
        <v/>
      </c>
      <c r="H4504" s="6" t="str">
        <f>IF(总支出!I4504="","自动",总支出!I4504)</f>
        <v>自动</v>
      </c>
      <c r="I4504" s="6" t="str">
        <f>IF(F4504="","",IFERROR(VLOOKUP(F4504,税费设置!$A$15:$B$27,2,FALSE),"含税不明"))</f>
        <v/>
      </c>
      <c r="J4504" s="6" t="str">
        <f t="shared" si="491"/>
        <v/>
      </c>
      <c r="K4504" s="6" t="str">
        <f>IF(AND(税费设置!$B$5="是",G4504="个人支出",J4504="应税"),"是","否")</f>
        <v>否</v>
      </c>
      <c r="L4504" s="8">
        <f t="shared" si="492"/>
        <v>0</v>
      </c>
      <c r="M4504" s="8">
        <f t="shared" si="493"/>
        <v>0</v>
      </c>
      <c r="N4504" s="8">
        <f t="shared" si="494"/>
        <v>0</v>
      </c>
      <c r="O4504" s="8">
        <f t="shared" si="495"/>
        <v>0</v>
      </c>
      <c r="P4504" s="8">
        <f>IF(K4504&lt;&gt;"是",0,IF(税费设置!$B$6="是",E4504/(1+税费设置!$B$10),E4504))</f>
        <v>0</v>
      </c>
      <c r="Q4504" s="8">
        <f>IF(K4504&lt;&gt;"是",0,P4504*税费设置!$B$8)</f>
        <v>0</v>
      </c>
      <c r="R4504" s="8">
        <f>IF(K4504&lt;&gt;"是",0,P4504*税费设置!$B$9)</f>
        <v>0</v>
      </c>
      <c r="S4504" s="8">
        <f t="shared" si="496"/>
        <v>0</v>
      </c>
    </row>
    <row r="4505" spans="1:19" ht="13.9">
      <c r="A4505" s="6" t="str">
        <f>IF(总支出!A4505="","",总支出!A4505)</f>
        <v/>
      </c>
      <c r="B4505" s="7" t="str">
        <f>IF(总支出!B4505="","",总支出!B4505)</f>
        <v/>
      </c>
      <c r="C4505" s="6" t="str">
        <f t="shared" si="490"/>
        <v/>
      </c>
      <c r="D4505" s="6" t="str">
        <f>IF(总支出!C4505="","",总支出!C4505)</f>
        <v/>
      </c>
      <c r="E4505" s="8" t="str">
        <f>IF(总支出!D4505="","",总支出!D4505)</f>
        <v/>
      </c>
      <c r="F4505" s="6" t="str">
        <f>IF(总支出!E4505="","",总支出!E4505)</f>
        <v/>
      </c>
      <c r="G4505" s="6" t="str">
        <f>IF(总支出!H4505="","",总支出!H4505)</f>
        <v/>
      </c>
      <c r="H4505" s="6" t="str">
        <f>IF(总支出!I4505="","自动",总支出!I4505)</f>
        <v>自动</v>
      </c>
      <c r="I4505" s="6" t="str">
        <f>IF(F4505="","",IFERROR(VLOOKUP(F4505,税费设置!$A$15:$B$27,2,FALSE),"含税不明"))</f>
        <v/>
      </c>
      <c r="J4505" s="6" t="str">
        <f t="shared" si="491"/>
        <v/>
      </c>
      <c r="K4505" s="6" t="str">
        <f>IF(AND(税费设置!$B$5="是",G4505="个人支出",J4505="应税"),"是","否")</f>
        <v>否</v>
      </c>
      <c r="L4505" s="8">
        <f t="shared" si="492"/>
        <v>0</v>
      </c>
      <c r="M4505" s="8">
        <f t="shared" si="493"/>
        <v>0</v>
      </c>
      <c r="N4505" s="8">
        <f t="shared" si="494"/>
        <v>0</v>
      </c>
      <c r="O4505" s="8">
        <f t="shared" si="495"/>
        <v>0</v>
      </c>
      <c r="P4505" s="8">
        <f>IF(K4505&lt;&gt;"是",0,IF(税费设置!$B$6="是",E4505/(1+税费设置!$B$10),E4505))</f>
        <v>0</v>
      </c>
      <c r="Q4505" s="8">
        <f>IF(K4505&lt;&gt;"是",0,P4505*税费设置!$B$8)</f>
        <v>0</v>
      </c>
      <c r="R4505" s="8">
        <f>IF(K4505&lt;&gt;"是",0,P4505*税费设置!$B$9)</f>
        <v>0</v>
      </c>
      <c r="S4505" s="8">
        <f t="shared" si="496"/>
        <v>0</v>
      </c>
    </row>
    <row r="4506" spans="1:19" ht="13.9">
      <c r="A4506" s="6" t="str">
        <f>IF(总支出!A4506="","",总支出!A4506)</f>
        <v/>
      </c>
      <c r="B4506" s="7" t="str">
        <f>IF(总支出!B4506="","",总支出!B4506)</f>
        <v/>
      </c>
      <c r="C4506" s="6" t="str">
        <f t="shared" si="490"/>
        <v/>
      </c>
      <c r="D4506" s="6" t="str">
        <f>IF(总支出!C4506="","",总支出!C4506)</f>
        <v/>
      </c>
      <c r="E4506" s="8" t="str">
        <f>IF(总支出!D4506="","",总支出!D4506)</f>
        <v/>
      </c>
      <c r="F4506" s="6" t="str">
        <f>IF(总支出!E4506="","",总支出!E4506)</f>
        <v/>
      </c>
      <c r="G4506" s="6" t="str">
        <f>IF(总支出!H4506="","",总支出!H4506)</f>
        <v/>
      </c>
      <c r="H4506" s="6" t="str">
        <f>IF(总支出!I4506="","自动",总支出!I4506)</f>
        <v>自动</v>
      </c>
      <c r="I4506" s="6" t="str">
        <f>IF(F4506="","",IFERROR(VLOOKUP(F4506,税费设置!$A$15:$B$27,2,FALSE),"含税不明"))</f>
        <v/>
      </c>
      <c r="J4506" s="6" t="str">
        <f t="shared" si="491"/>
        <v/>
      </c>
      <c r="K4506" s="6" t="str">
        <f>IF(AND(税费设置!$B$5="是",G4506="个人支出",J4506="应税"),"是","否")</f>
        <v>否</v>
      </c>
      <c r="L4506" s="8">
        <f t="shared" si="492"/>
        <v>0</v>
      </c>
      <c r="M4506" s="8">
        <f t="shared" si="493"/>
        <v>0</v>
      </c>
      <c r="N4506" s="8">
        <f t="shared" si="494"/>
        <v>0</v>
      </c>
      <c r="O4506" s="8">
        <f t="shared" si="495"/>
        <v>0</v>
      </c>
      <c r="P4506" s="8">
        <f>IF(K4506&lt;&gt;"是",0,IF(税费设置!$B$6="是",E4506/(1+税费设置!$B$10),E4506))</f>
        <v>0</v>
      </c>
      <c r="Q4506" s="8">
        <f>IF(K4506&lt;&gt;"是",0,P4506*税费设置!$B$8)</f>
        <v>0</v>
      </c>
      <c r="R4506" s="8">
        <f>IF(K4506&lt;&gt;"是",0,P4506*税费设置!$B$9)</f>
        <v>0</v>
      </c>
      <c r="S4506" s="8">
        <f t="shared" si="496"/>
        <v>0</v>
      </c>
    </row>
    <row r="4507" spans="1:19" ht="13.9">
      <c r="A4507" s="6" t="str">
        <f>IF(总支出!A4507="","",总支出!A4507)</f>
        <v/>
      </c>
      <c r="B4507" s="7" t="str">
        <f>IF(总支出!B4507="","",总支出!B4507)</f>
        <v/>
      </c>
      <c r="C4507" s="6" t="str">
        <f t="shared" si="490"/>
        <v/>
      </c>
      <c r="D4507" s="6" t="str">
        <f>IF(总支出!C4507="","",总支出!C4507)</f>
        <v/>
      </c>
      <c r="E4507" s="8" t="str">
        <f>IF(总支出!D4507="","",总支出!D4507)</f>
        <v/>
      </c>
      <c r="F4507" s="6" t="str">
        <f>IF(总支出!E4507="","",总支出!E4507)</f>
        <v/>
      </c>
      <c r="G4507" s="6" t="str">
        <f>IF(总支出!H4507="","",总支出!H4507)</f>
        <v/>
      </c>
      <c r="H4507" s="6" t="str">
        <f>IF(总支出!I4507="","自动",总支出!I4507)</f>
        <v>自动</v>
      </c>
      <c r="I4507" s="6" t="str">
        <f>IF(F4507="","",IFERROR(VLOOKUP(F4507,税费设置!$A$15:$B$27,2,FALSE),"含税不明"))</f>
        <v/>
      </c>
      <c r="J4507" s="6" t="str">
        <f t="shared" si="491"/>
        <v/>
      </c>
      <c r="K4507" s="6" t="str">
        <f>IF(AND(税费设置!$B$5="是",G4507="个人支出",J4507="应税"),"是","否")</f>
        <v>否</v>
      </c>
      <c r="L4507" s="8">
        <f t="shared" si="492"/>
        <v>0</v>
      </c>
      <c r="M4507" s="8">
        <f t="shared" si="493"/>
        <v>0</v>
      </c>
      <c r="N4507" s="8">
        <f t="shared" si="494"/>
        <v>0</v>
      </c>
      <c r="O4507" s="8">
        <f t="shared" si="495"/>
        <v>0</v>
      </c>
      <c r="P4507" s="8">
        <f>IF(K4507&lt;&gt;"是",0,IF(税费设置!$B$6="是",E4507/(1+税费设置!$B$10),E4507))</f>
        <v>0</v>
      </c>
      <c r="Q4507" s="8">
        <f>IF(K4507&lt;&gt;"是",0,P4507*税费设置!$B$8)</f>
        <v>0</v>
      </c>
      <c r="R4507" s="8">
        <f>IF(K4507&lt;&gt;"是",0,P4507*税费设置!$B$9)</f>
        <v>0</v>
      </c>
      <c r="S4507" s="8">
        <f t="shared" si="496"/>
        <v>0</v>
      </c>
    </row>
    <row r="4508" spans="1:19" ht="13.9">
      <c r="A4508" s="6" t="str">
        <f>IF(总支出!A4508="","",总支出!A4508)</f>
        <v/>
      </c>
      <c r="B4508" s="7" t="str">
        <f>IF(总支出!B4508="","",总支出!B4508)</f>
        <v/>
      </c>
      <c r="C4508" s="6" t="str">
        <f t="shared" si="490"/>
        <v/>
      </c>
      <c r="D4508" s="6" t="str">
        <f>IF(总支出!C4508="","",总支出!C4508)</f>
        <v/>
      </c>
      <c r="E4508" s="8" t="str">
        <f>IF(总支出!D4508="","",总支出!D4508)</f>
        <v/>
      </c>
      <c r="F4508" s="6" t="str">
        <f>IF(总支出!E4508="","",总支出!E4508)</f>
        <v/>
      </c>
      <c r="G4508" s="6" t="str">
        <f>IF(总支出!H4508="","",总支出!H4508)</f>
        <v/>
      </c>
      <c r="H4508" s="6" t="str">
        <f>IF(总支出!I4508="","自动",总支出!I4508)</f>
        <v>自动</v>
      </c>
      <c r="I4508" s="6" t="str">
        <f>IF(F4508="","",IFERROR(VLOOKUP(F4508,税费设置!$A$15:$B$27,2,FALSE),"含税不明"))</f>
        <v/>
      </c>
      <c r="J4508" s="6" t="str">
        <f t="shared" si="491"/>
        <v/>
      </c>
      <c r="K4508" s="6" t="str">
        <f>IF(AND(税费设置!$B$5="是",G4508="个人支出",J4508="应税"),"是","否")</f>
        <v>否</v>
      </c>
      <c r="L4508" s="8">
        <f t="shared" si="492"/>
        <v>0</v>
      </c>
      <c r="M4508" s="8">
        <f t="shared" si="493"/>
        <v>0</v>
      </c>
      <c r="N4508" s="8">
        <f t="shared" si="494"/>
        <v>0</v>
      </c>
      <c r="O4508" s="8">
        <f t="shared" si="495"/>
        <v>0</v>
      </c>
      <c r="P4508" s="8">
        <f>IF(K4508&lt;&gt;"是",0,IF(税费设置!$B$6="是",E4508/(1+税费设置!$B$10),E4508))</f>
        <v>0</v>
      </c>
      <c r="Q4508" s="8">
        <f>IF(K4508&lt;&gt;"是",0,P4508*税费设置!$B$8)</f>
        <v>0</v>
      </c>
      <c r="R4508" s="8">
        <f>IF(K4508&lt;&gt;"是",0,P4508*税费设置!$B$9)</f>
        <v>0</v>
      </c>
      <c r="S4508" s="8">
        <f t="shared" si="496"/>
        <v>0</v>
      </c>
    </row>
    <row r="4509" spans="1:19" ht="13.9">
      <c r="A4509" s="6" t="str">
        <f>IF(总支出!A4509="","",总支出!A4509)</f>
        <v/>
      </c>
      <c r="B4509" s="7" t="str">
        <f>IF(总支出!B4509="","",总支出!B4509)</f>
        <v/>
      </c>
      <c r="C4509" s="6" t="str">
        <f t="shared" si="490"/>
        <v/>
      </c>
      <c r="D4509" s="6" t="str">
        <f>IF(总支出!C4509="","",总支出!C4509)</f>
        <v/>
      </c>
      <c r="E4509" s="8" t="str">
        <f>IF(总支出!D4509="","",总支出!D4509)</f>
        <v/>
      </c>
      <c r="F4509" s="6" t="str">
        <f>IF(总支出!E4509="","",总支出!E4509)</f>
        <v/>
      </c>
      <c r="G4509" s="6" t="str">
        <f>IF(总支出!H4509="","",总支出!H4509)</f>
        <v/>
      </c>
      <c r="H4509" s="6" t="str">
        <f>IF(总支出!I4509="","自动",总支出!I4509)</f>
        <v>自动</v>
      </c>
      <c r="I4509" s="6" t="str">
        <f>IF(F4509="","",IFERROR(VLOOKUP(F4509,税费设置!$A$15:$B$27,2,FALSE),"含税不明"))</f>
        <v/>
      </c>
      <c r="J4509" s="6" t="str">
        <f t="shared" si="491"/>
        <v/>
      </c>
      <c r="K4509" s="6" t="str">
        <f>IF(AND(税费设置!$B$5="是",G4509="个人支出",J4509="应税"),"是","否")</f>
        <v>否</v>
      </c>
      <c r="L4509" s="8">
        <f t="shared" si="492"/>
        <v>0</v>
      </c>
      <c r="M4509" s="8">
        <f t="shared" si="493"/>
        <v>0</v>
      </c>
      <c r="N4509" s="8">
        <f t="shared" si="494"/>
        <v>0</v>
      </c>
      <c r="O4509" s="8">
        <f t="shared" si="495"/>
        <v>0</v>
      </c>
      <c r="P4509" s="8">
        <f>IF(K4509&lt;&gt;"是",0,IF(税费设置!$B$6="是",E4509/(1+税费设置!$B$10),E4509))</f>
        <v>0</v>
      </c>
      <c r="Q4509" s="8">
        <f>IF(K4509&lt;&gt;"是",0,P4509*税费设置!$B$8)</f>
        <v>0</v>
      </c>
      <c r="R4509" s="8">
        <f>IF(K4509&lt;&gt;"是",0,P4509*税费设置!$B$9)</f>
        <v>0</v>
      </c>
      <c r="S4509" s="8">
        <f t="shared" si="496"/>
        <v>0</v>
      </c>
    </row>
    <row r="4510" spans="1:19" ht="13.9">
      <c r="A4510" s="6" t="str">
        <f>IF(总支出!A4510="","",总支出!A4510)</f>
        <v/>
      </c>
      <c r="B4510" s="7" t="str">
        <f>IF(总支出!B4510="","",总支出!B4510)</f>
        <v/>
      </c>
      <c r="C4510" s="6" t="str">
        <f t="shared" si="490"/>
        <v/>
      </c>
      <c r="D4510" s="6" t="str">
        <f>IF(总支出!C4510="","",总支出!C4510)</f>
        <v/>
      </c>
      <c r="E4510" s="8" t="str">
        <f>IF(总支出!D4510="","",总支出!D4510)</f>
        <v/>
      </c>
      <c r="F4510" s="6" t="str">
        <f>IF(总支出!E4510="","",总支出!E4510)</f>
        <v/>
      </c>
      <c r="G4510" s="6" t="str">
        <f>IF(总支出!H4510="","",总支出!H4510)</f>
        <v/>
      </c>
      <c r="H4510" s="6" t="str">
        <f>IF(总支出!I4510="","自动",总支出!I4510)</f>
        <v>自动</v>
      </c>
      <c r="I4510" s="6" t="str">
        <f>IF(F4510="","",IFERROR(VLOOKUP(F4510,税费设置!$A$15:$B$27,2,FALSE),"含税不明"))</f>
        <v/>
      </c>
      <c r="J4510" s="6" t="str">
        <f t="shared" si="491"/>
        <v/>
      </c>
      <c r="K4510" s="6" t="str">
        <f>IF(AND(税费设置!$B$5="是",G4510="个人支出",J4510="应税"),"是","否")</f>
        <v>否</v>
      </c>
      <c r="L4510" s="8">
        <f t="shared" si="492"/>
        <v>0</v>
      </c>
      <c r="M4510" s="8">
        <f t="shared" si="493"/>
        <v>0</v>
      </c>
      <c r="N4510" s="8">
        <f t="shared" si="494"/>
        <v>0</v>
      </c>
      <c r="O4510" s="8">
        <f t="shared" si="495"/>
        <v>0</v>
      </c>
      <c r="P4510" s="8">
        <f>IF(K4510&lt;&gt;"是",0,IF(税费设置!$B$6="是",E4510/(1+税费设置!$B$10),E4510))</f>
        <v>0</v>
      </c>
      <c r="Q4510" s="8">
        <f>IF(K4510&lt;&gt;"是",0,P4510*税费设置!$B$8)</f>
        <v>0</v>
      </c>
      <c r="R4510" s="8">
        <f>IF(K4510&lt;&gt;"是",0,P4510*税费设置!$B$9)</f>
        <v>0</v>
      </c>
      <c r="S4510" s="8">
        <f t="shared" si="496"/>
        <v>0</v>
      </c>
    </row>
    <row r="4511" spans="1:19" ht="13.9">
      <c r="A4511" s="6" t="str">
        <f>IF(总支出!A4511="","",总支出!A4511)</f>
        <v/>
      </c>
      <c r="B4511" s="7" t="str">
        <f>IF(总支出!B4511="","",总支出!B4511)</f>
        <v/>
      </c>
      <c r="C4511" s="6" t="str">
        <f t="shared" si="490"/>
        <v/>
      </c>
      <c r="D4511" s="6" t="str">
        <f>IF(总支出!C4511="","",总支出!C4511)</f>
        <v/>
      </c>
      <c r="E4511" s="8" t="str">
        <f>IF(总支出!D4511="","",总支出!D4511)</f>
        <v/>
      </c>
      <c r="F4511" s="6" t="str">
        <f>IF(总支出!E4511="","",总支出!E4511)</f>
        <v/>
      </c>
      <c r="G4511" s="6" t="str">
        <f>IF(总支出!H4511="","",总支出!H4511)</f>
        <v/>
      </c>
      <c r="H4511" s="6" t="str">
        <f>IF(总支出!I4511="","自动",总支出!I4511)</f>
        <v>自动</v>
      </c>
      <c r="I4511" s="6" t="str">
        <f>IF(F4511="","",IFERROR(VLOOKUP(F4511,税费设置!$A$15:$B$27,2,FALSE),"含税不明"))</f>
        <v/>
      </c>
      <c r="J4511" s="6" t="str">
        <f t="shared" si="491"/>
        <v/>
      </c>
      <c r="K4511" s="6" t="str">
        <f>IF(AND(税费设置!$B$5="是",G4511="个人支出",J4511="应税"),"是","否")</f>
        <v>否</v>
      </c>
      <c r="L4511" s="8">
        <f t="shared" si="492"/>
        <v>0</v>
      </c>
      <c r="M4511" s="8">
        <f t="shared" si="493"/>
        <v>0</v>
      </c>
      <c r="N4511" s="8">
        <f t="shared" si="494"/>
        <v>0</v>
      </c>
      <c r="O4511" s="8">
        <f t="shared" si="495"/>
        <v>0</v>
      </c>
      <c r="P4511" s="8">
        <f>IF(K4511&lt;&gt;"是",0,IF(税费设置!$B$6="是",E4511/(1+税费设置!$B$10),E4511))</f>
        <v>0</v>
      </c>
      <c r="Q4511" s="8">
        <f>IF(K4511&lt;&gt;"是",0,P4511*税费设置!$B$8)</f>
        <v>0</v>
      </c>
      <c r="R4511" s="8">
        <f>IF(K4511&lt;&gt;"是",0,P4511*税费设置!$B$9)</f>
        <v>0</v>
      </c>
      <c r="S4511" s="8">
        <f t="shared" si="496"/>
        <v>0</v>
      </c>
    </row>
    <row r="4512" spans="1:19" ht="13.9">
      <c r="A4512" s="6" t="str">
        <f>IF(总支出!A4512="","",总支出!A4512)</f>
        <v/>
      </c>
      <c r="B4512" s="7" t="str">
        <f>IF(总支出!B4512="","",总支出!B4512)</f>
        <v/>
      </c>
      <c r="C4512" s="6" t="str">
        <f t="shared" si="490"/>
        <v/>
      </c>
      <c r="D4512" s="6" t="str">
        <f>IF(总支出!C4512="","",总支出!C4512)</f>
        <v/>
      </c>
      <c r="E4512" s="8" t="str">
        <f>IF(总支出!D4512="","",总支出!D4512)</f>
        <v/>
      </c>
      <c r="F4512" s="6" t="str">
        <f>IF(总支出!E4512="","",总支出!E4512)</f>
        <v/>
      </c>
      <c r="G4512" s="6" t="str">
        <f>IF(总支出!H4512="","",总支出!H4512)</f>
        <v/>
      </c>
      <c r="H4512" s="6" t="str">
        <f>IF(总支出!I4512="","自动",总支出!I4512)</f>
        <v>自动</v>
      </c>
      <c r="I4512" s="6" t="str">
        <f>IF(F4512="","",IFERROR(VLOOKUP(F4512,税费设置!$A$15:$B$27,2,FALSE),"含税不明"))</f>
        <v/>
      </c>
      <c r="J4512" s="6" t="str">
        <f t="shared" si="491"/>
        <v/>
      </c>
      <c r="K4512" s="6" t="str">
        <f>IF(AND(税费设置!$B$5="是",G4512="个人支出",J4512="应税"),"是","否")</f>
        <v>否</v>
      </c>
      <c r="L4512" s="8">
        <f t="shared" si="492"/>
        <v>0</v>
      </c>
      <c r="M4512" s="8">
        <f t="shared" si="493"/>
        <v>0</v>
      </c>
      <c r="N4512" s="8">
        <f t="shared" si="494"/>
        <v>0</v>
      </c>
      <c r="O4512" s="8">
        <f t="shared" si="495"/>
        <v>0</v>
      </c>
      <c r="P4512" s="8">
        <f>IF(K4512&lt;&gt;"是",0,IF(税费设置!$B$6="是",E4512/(1+税费设置!$B$10),E4512))</f>
        <v>0</v>
      </c>
      <c r="Q4512" s="8">
        <f>IF(K4512&lt;&gt;"是",0,P4512*税费设置!$B$8)</f>
        <v>0</v>
      </c>
      <c r="R4512" s="8">
        <f>IF(K4512&lt;&gt;"是",0,P4512*税费设置!$B$9)</f>
        <v>0</v>
      </c>
      <c r="S4512" s="8">
        <f t="shared" si="496"/>
        <v>0</v>
      </c>
    </row>
    <row r="4513" spans="1:19" ht="13.9">
      <c r="A4513" s="6" t="str">
        <f>IF(总支出!A4513="","",总支出!A4513)</f>
        <v/>
      </c>
      <c r="B4513" s="7" t="str">
        <f>IF(总支出!B4513="","",总支出!B4513)</f>
        <v/>
      </c>
      <c r="C4513" s="6" t="str">
        <f t="shared" si="490"/>
        <v/>
      </c>
      <c r="D4513" s="6" t="str">
        <f>IF(总支出!C4513="","",总支出!C4513)</f>
        <v/>
      </c>
      <c r="E4513" s="8" t="str">
        <f>IF(总支出!D4513="","",总支出!D4513)</f>
        <v/>
      </c>
      <c r="F4513" s="6" t="str">
        <f>IF(总支出!E4513="","",总支出!E4513)</f>
        <v/>
      </c>
      <c r="G4513" s="6" t="str">
        <f>IF(总支出!H4513="","",总支出!H4513)</f>
        <v/>
      </c>
      <c r="H4513" s="6" t="str">
        <f>IF(总支出!I4513="","自动",总支出!I4513)</f>
        <v>自动</v>
      </c>
      <c r="I4513" s="6" t="str">
        <f>IF(F4513="","",IFERROR(VLOOKUP(F4513,税费设置!$A$15:$B$27,2,FALSE),"含税不明"))</f>
        <v/>
      </c>
      <c r="J4513" s="6" t="str">
        <f t="shared" si="491"/>
        <v/>
      </c>
      <c r="K4513" s="6" t="str">
        <f>IF(AND(税费设置!$B$5="是",G4513="个人支出",J4513="应税"),"是","否")</f>
        <v>否</v>
      </c>
      <c r="L4513" s="8">
        <f t="shared" si="492"/>
        <v>0</v>
      </c>
      <c r="M4513" s="8">
        <f t="shared" si="493"/>
        <v>0</v>
      </c>
      <c r="N4513" s="8">
        <f t="shared" si="494"/>
        <v>0</v>
      </c>
      <c r="O4513" s="8">
        <f t="shared" si="495"/>
        <v>0</v>
      </c>
      <c r="P4513" s="8">
        <f>IF(K4513&lt;&gt;"是",0,IF(税费设置!$B$6="是",E4513/(1+税费设置!$B$10),E4513))</f>
        <v>0</v>
      </c>
      <c r="Q4513" s="8">
        <f>IF(K4513&lt;&gt;"是",0,P4513*税费设置!$B$8)</f>
        <v>0</v>
      </c>
      <c r="R4513" s="8">
        <f>IF(K4513&lt;&gt;"是",0,P4513*税费设置!$B$9)</f>
        <v>0</v>
      </c>
      <c r="S4513" s="8">
        <f t="shared" si="496"/>
        <v>0</v>
      </c>
    </row>
    <row r="4514" spans="1:19" ht="13.9">
      <c r="A4514" s="6" t="str">
        <f>IF(总支出!A4514="","",总支出!A4514)</f>
        <v/>
      </c>
      <c r="B4514" s="7" t="str">
        <f>IF(总支出!B4514="","",总支出!B4514)</f>
        <v/>
      </c>
      <c r="C4514" s="6" t="str">
        <f t="shared" si="490"/>
        <v/>
      </c>
      <c r="D4514" s="6" t="str">
        <f>IF(总支出!C4514="","",总支出!C4514)</f>
        <v/>
      </c>
      <c r="E4514" s="8" t="str">
        <f>IF(总支出!D4514="","",总支出!D4514)</f>
        <v/>
      </c>
      <c r="F4514" s="6" t="str">
        <f>IF(总支出!E4514="","",总支出!E4514)</f>
        <v/>
      </c>
      <c r="G4514" s="6" t="str">
        <f>IF(总支出!H4514="","",总支出!H4514)</f>
        <v/>
      </c>
      <c r="H4514" s="6" t="str">
        <f>IF(总支出!I4514="","自动",总支出!I4514)</f>
        <v>自动</v>
      </c>
      <c r="I4514" s="6" t="str">
        <f>IF(F4514="","",IFERROR(VLOOKUP(F4514,税费设置!$A$15:$B$27,2,FALSE),"含税不明"))</f>
        <v/>
      </c>
      <c r="J4514" s="6" t="str">
        <f t="shared" si="491"/>
        <v/>
      </c>
      <c r="K4514" s="6" t="str">
        <f>IF(AND(税费设置!$B$5="是",G4514="个人支出",J4514="应税"),"是","否")</f>
        <v>否</v>
      </c>
      <c r="L4514" s="8">
        <f t="shared" si="492"/>
        <v>0</v>
      </c>
      <c r="M4514" s="8">
        <f t="shared" si="493"/>
        <v>0</v>
      </c>
      <c r="N4514" s="8">
        <f t="shared" si="494"/>
        <v>0</v>
      </c>
      <c r="O4514" s="8">
        <f t="shared" si="495"/>
        <v>0</v>
      </c>
      <c r="P4514" s="8">
        <f>IF(K4514&lt;&gt;"是",0,IF(税费设置!$B$6="是",E4514/(1+税费设置!$B$10),E4514))</f>
        <v>0</v>
      </c>
      <c r="Q4514" s="8">
        <f>IF(K4514&lt;&gt;"是",0,P4514*税费设置!$B$8)</f>
        <v>0</v>
      </c>
      <c r="R4514" s="8">
        <f>IF(K4514&lt;&gt;"是",0,P4514*税费设置!$B$9)</f>
        <v>0</v>
      </c>
      <c r="S4514" s="8">
        <f t="shared" si="496"/>
        <v>0</v>
      </c>
    </row>
    <row r="4515" spans="1:19" ht="13.9">
      <c r="A4515" s="6" t="str">
        <f>IF(总支出!A4515="","",总支出!A4515)</f>
        <v/>
      </c>
      <c r="B4515" s="7" t="str">
        <f>IF(总支出!B4515="","",总支出!B4515)</f>
        <v/>
      </c>
      <c r="C4515" s="6" t="str">
        <f t="shared" si="490"/>
        <v/>
      </c>
      <c r="D4515" s="6" t="str">
        <f>IF(总支出!C4515="","",总支出!C4515)</f>
        <v/>
      </c>
      <c r="E4515" s="8" t="str">
        <f>IF(总支出!D4515="","",总支出!D4515)</f>
        <v/>
      </c>
      <c r="F4515" s="6" t="str">
        <f>IF(总支出!E4515="","",总支出!E4515)</f>
        <v/>
      </c>
      <c r="G4515" s="6" t="str">
        <f>IF(总支出!H4515="","",总支出!H4515)</f>
        <v/>
      </c>
      <c r="H4515" s="6" t="str">
        <f>IF(总支出!I4515="","自动",总支出!I4515)</f>
        <v>自动</v>
      </c>
      <c r="I4515" s="6" t="str">
        <f>IF(F4515="","",IFERROR(VLOOKUP(F4515,税费设置!$A$15:$B$27,2,FALSE),"含税不明"))</f>
        <v/>
      </c>
      <c r="J4515" s="6" t="str">
        <f t="shared" si="491"/>
        <v/>
      </c>
      <c r="K4515" s="6" t="str">
        <f>IF(AND(税费设置!$B$5="是",G4515="个人支出",J4515="应税"),"是","否")</f>
        <v>否</v>
      </c>
      <c r="L4515" s="8">
        <f t="shared" si="492"/>
        <v>0</v>
      </c>
      <c r="M4515" s="8">
        <f t="shared" si="493"/>
        <v>0</v>
      </c>
      <c r="N4515" s="8">
        <f t="shared" si="494"/>
        <v>0</v>
      </c>
      <c r="O4515" s="8">
        <f t="shared" si="495"/>
        <v>0</v>
      </c>
      <c r="P4515" s="8">
        <f>IF(K4515&lt;&gt;"是",0,IF(税费设置!$B$6="是",E4515/(1+税费设置!$B$10),E4515))</f>
        <v>0</v>
      </c>
      <c r="Q4515" s="8">
        <f>IF(K4515&lt;&gt;"是",0,P4515*税费设置!$B$8)</f>
        <v>0</v>
      </c>
      <c r="R4515" s="8">
        <f>IF(K4515&lt;&gt;"是",0,P4515*税费设置!$B$9)</f>
        <v>0</v>
      </c>
      <c r="S4515" s="8">
        <f t="shared" si="496"/>
        <v>0</v>
      </c>
    </row>
    <row r="4516" spans="1:19" ht="13.9">
      <c r="A4516" s="6" t="str">
        <f>IF(总支出!A4516="","",总支出!A4516)</f>
        <v/>
      </c>
      <c r="B4516" s="7" t="str">
        <f>IF(总支出!B4516="","",总支出!B4516)</f>
        <v/>
      </c>
      <c r="C4516" s="6" t="str">
        <f t="shared" si="490"/>
        <v/>
      </c>
      <c r="D4516" s="6" t="str">
        <f>IF(总支出!C4516="","",总支出!C4516)</f>
        <v/>
      </c>
      <c r="E4516" s="8" t="str">
        <f>IF(总支出!D4516="","",总支出!D4516)</f>
        <v/>
      </c>
      <c r="F4516" s="6" t="str">
        <f>IF(总支出!E4516="","",总支出!E4516)</f>
        <v/>
      </c>
      <c r="G4516" s="6" t="str">
        <f>IF(总支出!H4516="","",总支出!H4516)</f>
        <v/>
      </c>
      <c r="H4516" s="6" t="str">
        <f>IF(总支出!I4516="","自动",总支出!I4516)</f>
        <v>自动</v>
      </c>
      <c r="I4516" s="6" t="str">
        <f>IF(F4516="","",IFERROR(VLOOKUP(F4516,税费设置!$A$15:$B$27,2,FALSE),"含税不明"))</f>
        <v/>
      </c>
      <c r="J4516" s="6" t="str">
        <f t="shared" si="491"/>
        <v/>
      </c>
      <c r="K4516" s="6" t="str">
        <f>IF(AND(税费设置!$B$5="是",G4516="个人支出",J4516="应税"),"是","否")</f>
        <v>否</v>
      </c>
      <c r="L4516" s="8">
        <f t="shared" si="492"/>
        <v>0</v>
      </c>
      <c r="M4516" s="8">
        <f t="shared" si="493"/>
        <v>0</v>
      </c>
      <c r="N4516" s="8">
        <f t="shared" si="494"/>
        <v>0</v>
      </c>
      <c r="O4516" s="8">
        <f t="shared" si="495"/>
        <v>0</v>
      </c>
      <c r="P4516" s="8">
        <f>IF(K4516&lt;&gt;"是",0,IF(税费设置!$B$6="是",E4516/(1+税费设置!$B$10),E4516))</f>
        <v>0</v>
      </c>
      <c r="Q4516" s="8">
        <f>IF(K4516&lt;&gt;"是",0,P4516*税费设置!$B$8)</f>
        <v>0</v>
      </c>
      <c r="R4516" s="8">
        <f>IF(K4516&lt;&gt;"是",0,P4516*税费设置!$B$9)</f>
        <v>0</v>
      </c>
      <c r="S4516" s="8">
        <f t="shared" si="496"/>
        <v>0</v>
      </c>
    </row>
    <row r="4517" spans="1:19" ht="13.9">
      <c r="A4517" s="6" t="str">
        <f>IF(总支出!A4517="","",总支出!A4517)</f>
        <v/>
      </c>
      <c r="B4517" s="7" t="str">
        <f>IF(总支出!B4517="","",总支出!B4517)</f>
        <v/>
      </c>
      <c r="C4517" s="6" t="str">
        <f t="shared" si="490"/>
        <v/>
      </c>
      <c r="D4517" s="6" t="str">
        <f>IF(总支出!C4517="","",总支出!C4517)</f>
        <v/>
      </c>
      <c r="E4517" s="8" t="str">
        <f>IF(总支出!D4517="","",总支出!D4517)</f>
        <v/>
      </c>
      <c r="F4517" s="6" t="str">
        <f>IF(总支出!E4517="","",总支出!E4517)</f>
        <v/>
      </c>
      <c r="G4517" s="6" t="str">
        <f>IF(总支出!H4517="","",总支出!H4517)</f>
        <v/>
      </c>
      <c r="H4517" s="6" t="str">
        <f>IF(总支出!I4517="","自动",总支出!I4517)</f>
        <v>自动</v>
      </c>
      <c r="I4517" s="6" t="str">
        <f>IF(F4517="","",IFERROR(VLOOKUP(F4517,税费设置!$A$15:$B$27,2,FALSE),"含税不明"))</f>
        <v/>
      </c>
      <c r="J4517" s="6" t="str">
        <f t="shared" si="491"/>
        <v/>
      </c>
      <c r="K4517" s="6" t="str">
        <f>IF(AND(税费设置!$B$5="是",G4517="个人支出",J4517="应税"),"是","否")</f>
        <v>否</v>
      </c>
      <c r="L4517" s="8">
        <f t="shared" si="492"/>
        <v>0</v>
      </c>
      <c r="M4517" s="8">
        <f t="shared" si="493"/>
        <v>0</v>
      </c>
      <c r="N4517" s="8">
        <f t="shared" si="494"/>
        <v>0</v>
      </c>
      <c r="O4517" s="8">
        <f t="shared" si="495"/>
        <v>0</v>
      </c>
      <c r="P4517" s="8">
        <f>IF(K4517&lt;&gt;"是",0,IF(税费设置!$B$6="是",E4517/(1+税费设置!$B$10),E4517))</f>
        <v>0</v>
      </c>
      <c r="Q4517" s="8">
        <f>IF(K4517&lt;&gt;"是",0,P4517*税费设置!$B$8)</f>
        <v>0</v>
      </c>
      <c r="R4517" s="8">
        <f>IF(K4517&lt;&gt;"是",0,P4517*税费设置!$B$9)</f>
        <v>0</v>
      </c>
      <c r="S4517" s="8">
        <f t="shared" si="496"/>
        <v>0</v>
      </c>
    </row>
    <row r="4518" spans="1:19" ht="13.9">
      <c r="A4518" s="6" t="str">
        <f>IF(总支出!A4518="","",总支出!A4518)</f>
        <v/>
      </c>
      <c r="B4518" s="7" t="str">
        <f>IF(总支出!B4518="","",总支出!B4518)</f>
        <v/>
      </c>
      <c r="C4518" s="6" t="str">
        <f t="shared" si="490"/>
        <v/>
      </c>
      <c r="D4518" s="6" t="str">
        <f>IF(总支出!C4518="","",总支出!C4518)</f>
        <v/>
      </c>
      <c r="E4518" s="8" t="str">
        <f>IF(总支出!D4518="","",总支出!D4518)</f>
        <v/>
      </c>
      <c r="F4518" s="6" t="str">
        <f>IF(总支出!E4518="","",总支出!E4518)</f>
        <v/>
      </c>
      <c r="G4518" s="6" t="str">
        <f>IF(总支出!H4518="","",总支出!H4518)</f>
        <v/>
      </c>
      <c r="H4518" s="6" t="str">
        <f>IF(总支出!I4518="","自动",总支出!I4518)</f>
        <v>自动</v>
      </c>
      <c r="I4518" s="6" t="str">
        <f>IF(F4518="","",IFERROR(VLOOKUP(F4518,税费设置!$A$15:$B$27,2,FALSE),"含税不明"))</f>
        <v/>
      </c>
      <c r="J4518" s="6" t="str">
        <f t="shared" si="491"/>
        <v/>
      </c>
      <c r="K4518" s="6" t="str">
        <f>IF(AND(税费设置!$B$5="是",G4518="个人支出",J4518="应税"),"是","否")</f>
        <v>否</v>
      </c>
      <c r="L4518" s="8">
        <f t="shared" si="492"/>
        <v>0</v>
      </c>
      <c r="M4518" s="8">
        <f t="shared" si="493"/>
        <v>0</v>
      </c>
      <c r="N4518" s="8">
        <f t="shared" si="494"/>
        <v>0</v>
      </c>
      <c r="O4518" s="8">
        <f t="shared" si="495"/>
        <v>0</v>
      </c>
      <c r="P4518" s="8">
        <f>IF(K4518&lt;&gt;"是",0,IF(税费设置!$B$6="是",E4518/(1+税费设置!$B$10),E4518))</f>
        <v>0</v>
      </c>
      <c r="Q4518" s="8">
        <f>IF(K4518&lt;&gt;"是",0,P4518*税费设置!$B$8)</f>
        <v>0</v>
      </c>
      <c r="R4518" s="8">
        <f>IF(K4518&lt;&gt;"是",0,P4518*税费设置!$B$9)</f>
        <v>0</v>
      </c>
      <c r="S4518" s="8">
        <f t="shared" si="496"/>
        <v>0</v>
      </c>
    </row>
    <row r="4519" spans="1:19" ht="13.9">
      <c r="A4519" s="6" t="str">
        <f>IF(总支出!A4519="","",总支出!A4519)</f>
        <v/>
      </c>
      <c r="B4519" s="7" t="str">
        <f>IF(总支出!B4519="","",总支出!B4519)</f>
        <v/>
      </c>
      <c r="C4519" s="6" t="str">
        <f t="shared" si="490"/>
        <v/>
      </c>
      <c r="D4519" s="6" t="str">
        <f>IF(总支出!C4519="","",总支出!C4519)</f>
        <v/>
      </c>
      <c r="E4519" s="8" t="str">
        <f>IF(总支出!D4519="","",总支出!D4519)</f>
        <v/>
      </c>
      <c r="F4519" s="6" t="str">
        <f>IF(总支出!E4519="","",总支出!E4519)</f>
        <v/>
      </c>
      <c r="G4519" s="6" t="str">
        <f>IF(总支出!H4519="","",总支出!H4519)</f>
        <v/>
      </c>
      <c r="H4519" s="6" t="str">
        <f>IF(总支出!I4519="","自动",总支出!I4519)</f>
        <v>自动</v>
      </c>
      <c r="I4519" s="6" t="str">
        <f>IF(F4519="","",IFERROR(VLOOKUP(F4519,税费设置!$A$15:$B$27,2,FALSE),"含税不明"))</f>
        <v/>
      </c>
      <c r="J4519" s="6" t="str">
        <f t="shared" si="491"/>
        <v/>
      </c>
      <c r="K4519" s="6" t="str">
        <f>IF(AND(税费设置!$B$5="是",G4519="个人支出",J4519="应税"),"是","否")</f>
        <v>否</v>
      </c>
      <c r="L4519" s="8">
        <f t="shared" si="492"/>
        <v>0</v>
      </c>
      <c r="M4519" s="8">
        <f t="shared" si="493"/>
        <v>0</v>
      </c>
      <c r="N4519" s="8">
        <f t="shared" si="494"/>
        <v>0</v>
      </c>
      <c r="O4519" s="8">
        <f t="shared" si="495"/>
        <v>0</v>
      </c>
      <c r="P4519" s="8">
        <f>IF(K4519&lt;&gt;"是",0,IF(税费设置!$B$6="是",E4519/(1+税费设置!$B$10),E4519))</f>
        <v>0</v>
      </c>
      <c r="Q4519" s="8">
        <f>IF(K4519&lt;&gt;"是",0,P4519*税费设置!$B$8)</f>
        <v>0</v>
      </c>
      <c r="R4519" s="8">
        <f>IF(K4519&lt;&gt;"是",0,P4519*税费设置!$B$9)</f>
        <v>0</v>
      </c>
      <c r="S4519" s="8">
        <f t="shared" si="496"/>
        <v>0</v>
      </c>
    </row>
    <row r="4520" spans="1:19" ht="13.9">
      <c r="A4520" s="6" t="str">
        <f>IF(总支出!A4520="","",总支出!A4520)</f>
        <v/>
      </c>
      <c r="B4520" s="7" t="str">
        <f>IF(总支出!B4520="","",总支出!B4520)</f>
        <v/>
      </c>
      <c r="C4520" s="6" t="str">
        <f t="shared" si="490"/>
        <v/>
      </c>
      <c r="D4520" s="6" t="str">
        <f>IF(总支出!C4520="","",总支出!C4520)</f>
        <v/>
      </c>
      <c r="E4520" s="8" t="str">
        <f>IF(总支出!D4520="","",总支出!D4520)</f>
        <v/>
      </c>
      <c r="F4520" s="6" t="str">
        <f>IF(总支出!E4520="","",总支出!E4520)</f>
        <v/>
      </c>
      <c r="G4520" s="6" t="str">
        <f>IF(总支出!H4520="","",总支出!H4520)</f>
        <v/>
      </c>
      <c r="H4520" s="6" t="str">
        <f>IF(总支出!I4520="","自动",总支出!I4520)</f>
        <v>自动</v>
      </c>
      <c r="I4520" s="6" t="str">
        <f>IF(F4520="","",IFERROR(VLOOKUP(F4520,税费设置!$A$15:$B$27,2,FALSE),"含税不明"))</f>
        <v/>
      </c>
      <c r="J4520" s="6" t="str">
        <f t="shared" si="491"/>
        <v/>
      </c>
      <c r="K4520" s="6" t="str">
        <f>IF(AND(税费设置!$B$5="是",G4520="个人支出",J4520="应税"),"是","否")</f>
        <v>否</v>
      </c>
      <c r="L4520" s="8">
        <f t="shared" si="492"/>
        <v>0</v>
      </c>
      <c r="M4520" s="8">
        <f t="shared" si="493"/>
        <v>0</v>
      </c>
      <c r="N4520" s="8">
        <f t="shared" si="494"/>
        <v>0</v>
      </c>
      <c r="O4520" s="8">
        <f t="shared" si="495"/>
        <v>0</v>
      </c>
      <c r="P4520" s="8">
        <f>IF(K4520&lt;&gt;"是",0,IF(税费设置!$B$6="是",E4520/(1+税费设置!$B$10),E4520))</f>
        <v>0</v>
      </c>
      <c r="Q4520" s="8">
        <f>IF(K4520&lt;&gt;"是",0,P4520*税费设置!$B$8)</f>
        <v>0</v>
      </c>
      <c r="R4520" s="8">
        <f>IF(K4520&lt;&gt;"是",0,P4520*税费设置!$B$9)</f>
        <v>0</v>
      </c>
      <c r="S4520" s="8">
        <f t="shared" si="496"/>
        <v>0</v>
      </c>
    </row>
    <row r="4521" spans="1:19" ht="13.9">
      <c r="A4521" s="6" t="str">
        <f>IF(总支出!A4521="","",总支出!A4521)</f>
        <v/>
      </c>
      <c r="B4521" s="7" t="str">
        <f>IF(总支出!B4521="","",总支出!B4521)</f>
        <v/>
      </c>
      <c r="C4521" s="6" t="str">
        <f t="shared" si="490"/>
        <v/>
      </c>
      <c r="D4521" s="6" t="str">
        <f>IF(总支出!C4521="","",总支出!C4521)</f>
        <v/>
      </c>
      <c r="E4521" s="8" t="str">
        <f>IF(总支出!D4521="","",总支出!D4521)</f>
        <v/>
      </c>
      <c r="F4521" s="6" t="str">
        <f>IF(总支出!E4521="","",总支出!E4521)</f>
        <v/>
      </c>
      <c r="G4521" s="6" t="str">
        <f>IF(总支出!H4521="","",总支出!H4521)</f>
        <v/>
      </c>
      <c r="H4521" s="6" t="str">
        <f>IF(总支出!I4521="","自动",总支出!I4521)</f>
        <v>自动</v>
      </c>
      <c r="I4521" s="6" t="str">
        <f>IF(F4521="","",IFERROR(VLOOKUP(F4521,税费设置!$A$15:$B$27,2,FALSE),"含税不明"))</f>
        <v/>
      </c>
      <c r="J4521" s="6" t="str">
        <f t="shared" si="491"/>
        <v/>
      </c>
      <c r="K4521" s="6" t="str">
        <f>IF(AND(税费设置!$B$5="是",G4521="个人支出",J4521="应税"),"是","否")</f>
        <v>否</v>
      </c>
      <c r="L4521" s="8">
        <f t="shared" si="492"/>
        <v>0</v>
      </c>
      <c r="M4521" s="8">
        <f t="shared" si="493"/>
        <v>0</v>
      </c>
      <c r="N4521" s="8">
        <f t="shared" si="494"/>
        <v>0</v>
      </c>
      <c r="O4521" s="8">
        <f t="shared" si="495"/>
        <v>0</v>
      </c>
      <c r="P4521" s="8">
        <f>IF(K4521&lt;&gt;"是",0,IF(税费设置!$B$6="是",E4521/(1+税费设置!$B$10),E4521))</f>
        <v>0</v>
      </c>
      <c r="Q4521" s="8">
        <f>IF(K4521&lt;&gt;"是",0,P4521*税费设置!$B$8)</f>
        <v>0</v>
      </c>
      <c r="R4521" s="8">
        <f>IF(K4521&lt;&gt;"是",0,P4521*税费设置!$B$9)</f>
        <v>0</v>
      </c>
      <c r="S4521" s="8">
        <f t="shared" si="496"/>
        <v>0</v>
      </c>
    </row>
    <row r="4522" spans="1:19" ht="13.9">
      <c r="A4522" s="6" t="str">
        <f>IF(总支出!A4522="","",总支出!A4522)</f>
        <v/>
      </c>
      <c r="B4522" s="7" t="str">
        <f>IF(总支出!B4522="","",总支出!B4522)</f>
        <v/>
      </c>
      <c r="C4522" s="6" t="str">
        <f t="shared" si="490"/>
        <v/>
      </c>
      <c r="D4522" s="6" t="str">
        <f>IF(总支出!C4522="","",总支出!C4522)</f>
        <v/>
      </c>
      <c r="E4522" s="8" t="str">
        <f>IF(总支出!D4522="","",总支出!D4522)</f>
        <v/>
      </c>
      <c r="F4522" s="6" t="str">
        <f>IF(总支出!E4522="","",总支出!E4522)</f>
        <v/>
      </c>
      <c r="G4522" s="6" t="str">
        <f>IF(总支出!H4522="","",总支出!H4522)</f>
        <v/>
      </c>
      <c r="H4522" s="6" t="str">
        <f>IF(总支出!I4522="","自动",总支出!I4522)</f>
        <v>自动</v>
      </c>
      <c r="I4522" s="6" t="str">
        <f>IF(F4522="","",IFERROR(VLOOKUP(F4522,税费设置!$A$15:$B$27,2,FALSE),"含税不明"))</f>
        <v/>
      </c>
      <c r="J4522" s="6" t="str">
        <f t="shared" si="491"/>
        <v/>
      </c>
      <c r="K4522" s="6" t="str">
        <f>IF(AND(税费设置!$B$5="是",G4522="个人支出",J4522="应税"),"是","否")</f>
        <v>否</v>
      </c>
      <c r="L4522" s="8">
        <f t="shared" si="492"/>
        <v>0</v>
      </c>
      <c r="M4522" s="8">
        <f t="shared" si="493"/>
        <v>0</v>
      </c>
      <c r="N4522" s="8">
        <f t="shared" si="494"/>
        <v>0</v>
      </c>
      <c r="O4522" s="8">
        <f t="shared" si="495"/>
        <v>0</v>
      </c>
      <c r="P4522" s="8">
        <f>IF(K4522&lt;&gt;"是",0,IF(税费设置!$B$6="是",E4522/(1+税费设置!$B$10),E4522))</f>
        <v>0</v>
      </c>
      <c r="Q4522" s="8">
        <f>IF(K4522&lt;&gt;"是",0,P4522*税费设置!$B$8)</f>
        <v>0</v>
      </c>
      <c r="R4522" s="8">
        <f>IF(K4522&lt;&gt;"是",0,P4522*税费设置!$B$9)</f>
        <v>0</v>
      </c>
      <c r="S4522" s="8">
        <f t="shared" si="496"/>
        <v>0</v>
      </c>
    </row>
    <row r="4523" spans="1:19" ht="13.9">
      <c r="A4523" s="6" t="str">
        <f>IF(总支出!A4523="","",总支出!A4523)</f>
        <v/>
      </c>
      <c r="B4523" s="7" t="str">
        <f>IF(总支出!B4523="","",总支出!B4523)</f>
        <v/>
      </c>
      <c r="C4523" s="6" t="str">
        <f t="shared" si="490"/>
        <v/>
      </c>
      <c r="D4523" s="6" t="str">
        <f>IF(总支出!C4523="","",总支出!C4523)</f>
        <v/>
      </c>
      <c r="E4523" s="8" t="str">
        <f>IF(总支出!D4523="","",总支出!D4523)</f>
        <v/>
      </c>
      <c r="F4523" s="6" t="str">
        <f>IF(总支出!E4523="","",总支出!E4523)</f>
        <v/>
      </c>
      <c r="G4523" s="6" t="str">
        <f>IF(总支出!H4523="","",总支出!H4523)</f>
        <v/>
      </c>
      <c r="H4523" s="6" t="str">
        <f>IF(总支出!I4523="","自动",总支出!I4523)</f>
        <v>自动</v>
      </c>
      <c r="I4523" s="6" t="str">
        <f>IF(F4523="","",IFERROR(VLOOKUP(F4523,税费设置!$A$15:$B$27,2,FALSE),"含税不明"))</f>
        <v/>
      </c>
      <c r="J4523" s="6" t="str">
        <f t="shared" si="491"/>
        <v/>
      </c>
      <c r="K4523" s="6" t="str">
        <f>IF(AND(税费设置!$B$5="是",G4523="个人支出",J4523="应税"),"是","否")</f>
        <v>否</v>
      </c>
      <c r="L4523" s="8">
        <f t="shared" si="492"/>
        <v>0</v>
      </c>
      <c r="M4523" s="8">
        <f t="shared" si="493"/>
        <v>0</v>
      </c>
      <c r="N4523" s="8">
        <f t="shared" si="494"/>
        <v>0</v>
      </c>
      <c r="O4523" s="8">
        <f t="shared" si="495"/>
        <v>0</v>
      </c>
      <c r="P4523" s="8">
        <f>IF(K4523&lt;&gt;"是",0,IF(税费设置!$B$6="是",E4523/(1+税费设置!$B$10),E4523))</f>
        <v>0</v>
      </c>
      <c r="Q4523" s="8">
        <f>IF(K4523&lt;&gt;"是",0,P4523*税费设置!$B$8)</f>
        <v>0</v>
      </c>
      <c r="R4523" s="8">
        <f>IF(K4523&lt;&gt;"是",0,P4523*税费设置!$B$9)</f>
        <v>0</v>
      </c>
      <c r="S4523" s="8">
        <f t="shared" si="496"/>
        <v>0</v>
      </c>
    </row>
    <row r="4524" spans="1:19" ht="13.9">
      <c r="A4524" s="6" t="str">
        <f>IF(总支出!A4524="","",总支出!A4524)</f>
        <v/>
      </c>
      <c r="B4524" s="7" t="str">
        <f>IF(总支出!B4524="","",总支出!B4524)</f>
        <v/>
      </c>
      <c r="C4524" s="6" t="str">
        <f t="shared" si="490"/>
        <v/>
      </c>
      <c r="D4524" s="6" t="str">
        <f>IF(总支出!C4524="","",总支出!C4524)</f>
        <v/>
      </c>
      <c r="E4524" s="8" t="str">
        <f>IF(总支出!D4524="","",总支出!D4524)</f>
        <v/>
      </c>
      <c r="F4524" s="6" t="str">
        <f>IF(总支出!E4524="","",总支出!E4524)</f>
        <v/>
      </c>
      <c r="G4524" s="6" t="str">
        <f>IF(总支出!H4524="","",总支出!H4524)</f>
        <v/>
      </c>
      <c r="H4524" s="6" t="str">
        <f>IF(总支出!I4524="","自动",总支出!I4524)</f>
        <v>自动</v>
      </c>
      <c r="I4524" s="6" t="str">
        <f>IF(F4524="","",IFERROR(VLOOKUP(F4524,税费设置!$A$15:$B$27,2,FALSE),"含税不明"))</f>
        <v/>
      </c>
      <c r="J4524" s="6" t="str">
        <f t="shared" si="491"/>
        <v/>
      </c>
      <c r="K4524" s="6" t="str">
        <f>IF(AND(税费设置!$B$5="是",G4524="个人支出",J4524="应税"),"是","否")</f>
        <v>否</v>
      </c>
      <c r="L4524" s="8">
        <f t="shared" si="492"/>
        <v>0</v>
      </c>
      <c r="M4524" s="8">
        <f t="shared" si="493"/>
        <v>0</v>
      </c>
      <c r="N4524" s="8">
        <f t="shared" si="494"/>
        <v>0</v>
      </c>
      <c r="O4524" s="8">
        <f t="shared" si="495"/>
        <v>0</v>
      </c>
      <c r="P4524" s="8">
        <f>IF(K4524&lt;&gt;"是",0,IF(税费设置!$B$6="是",E4524/(1+税费设置!$B$10),E4524))</f>
        <v>0</v>
      </c>
      <c r="Q4524" s="8">
        <f>IF(K4524&lt;&gt;"是",0,P4524*税费设置!$B$8)</f>
        <v>0</v>
      </c>
      <c r="R4524" s="8">
        <f>IF(K4524&lt;&gt;"是",0,P4524*税费设置!$B$9)</f>
        <v>0</v>
      </c>
      <c r="S4524" s="8">
        <f t="shared" si="496"/>
        <v>0</v>
      </c>
    </row>
    <row r="4525" spans="1:19" ht="13.9">
      <c r="A4525" s="6" t="str">
        <f>IF(总支出!A4525="","",总支出!A4525)</f>
        <v/>
      </c>
      <c r="B4525" s="7" t="str">
        <f>IF(总支出!B4525="","",总支出!B4525)</f>
        <v/>
      </c>
      <c r="C4525" s="6" t="str">
        <f t="shared" si="490"/>
        <v/>
      </c>
      <c r="D4525" s="6" t="str">
        <f>IF(总支出!C4525="","",总支出!C4525)</f>
        <v/>
      </c>
      <c r="E4525" s="8" t="str">
        <f>IF(总支出!D4525="","",总支出!D4525)</f>
        <v/>
      </c>
      <c r="F4525" s="6" t="str">
        <f>IF(总支出!E4525="","",总支出!E4525)</f>
        <v/>
      </c>
      <c r="G4525" s="6" t="str">
        <f>IF(总支出!H4525="","",总支出!H4525)</f>
        <v/>
      </c>
      <c r="H4525" s="6" t="str">
        <f>IF(总支出!I4525="","自动",总支出!I4525)</f>
        <v>自动</v>
      </c>
      <c r="I4525" s="6" t="str">
        <f>IF(F4525="","",IFERROR(VLOOKUP(F4525,税费设置!$A$15:$B$27,2,FALSE),"含税不明"))</f>
        <v/>
      </c>
      <c r="J4525" s="6" t="str">
        <f t="shared" si="491"/>
        <v/>
      </c>
      <c r="K4525" s="6" t="str">
        <f>IF(AND(税费设置!$B$5="是",G4525="个人支出",J4525="应税"),"是","否")</f>
        <v>否</v>
      </c>
      <c r="L4525" s="8">
        <f t="shared" si="492"/>
        <v>0</v>
      </c>
      <c r="M4525" s="8">
        <f t="shared" si="493"/>
        <v>0</v>
      </c>
      <c r="N4525" s="8">
        <f t="shared" si="494"/>
        <v>0</v>
      </c>
      <c r="O4525" s="8">
        <f t="shared" si="495"/>
        <v>0</v>
      </c>
      <c r="P4525" s="8">
        <f>IF(K4525&lt;&gt;"是",0,IF(税费设置!$B$6="是",E4525/(1+税费设置!$B$10),E4525))</f>
        <v>0</v>
      </c>
      <c r="Q4525" s="8">
        <f>IF(K4525&lt;&gt;"是",0,P4525*税费设置!$B$8)</f>
        <v>0</v>
      </c>
      <c r="R4525" s="8">
        <f>IF(K4525&lt;&gt;"是",0,P4525*税费设置!$B$9)</f>
        <v>0</v>
      </c>
      <c r="S4525" s="8">
        <f t="shared" si="496"/>
        <v>0</v>
      </c>
    </row>
    <row r="4526" spans="1:19" ht="13.9">
      <c r="A4526" s="6" t="str">
        <f>IF(总支出!A4526="","",总支出!A4526)</f>
        <v/>
      </c>
      <c r="B4526" s="7" t="str">
        <f>IF(总支出!B4526="","",总支出!B4526)</f>
        <v/>
      </c>
      <c r="C4526" s="6" t="str">
        <f t="shared" si="490"/>
        <v/>
      </c>
      <c r="D4526" s="6" t="str">
        <f>IF(总支出!C4526="","",总支出!C4526)</f>
        <v/>
      </c>
      <c r="E4526" s="8" t="str">
        <f>IF(总支出!D4526="","",总支出!D4526)</f>
        <v/>
      </c>
      <c r="F4526" s="6" t="str">
        <f>IF(总支出!E4526="","",总支出!E4526)</f>
        <v/>
      </c>
      <c r="G4526" s="6" t="str">
        <f>IF(总支出!H4526="","",总支出!H4526)</f>
        <v/>
      </c>
      <c r="H4526" s="6" t="str">
        <f>IF(总支出!I4526="","自动",总支出!I4526)</f>
        <v>自动</v>
      </c>
      <c r="I4526" s="6" t="str">
        <f>IF(F4526="","",IFERROR(VLOOKUP(F4526,税费设置!$A$15:$B$27,2,FALSE),"含税不明"))</f>
        <v/>
      </c>
      <c r="J4526" s="6" t="str">
        <f t="shared" si="491"/>
        <v/>
      </c>
      <c r="K4526" s="6" t="str">
        <f>IF(AND(税费设置!$B$5="是",G4526="个人支出",J4526="应税"),"是","否")</f>
        <v>否</v>
      </c>
      <c r="L4526" s="8">
        <f t="shared" si="492"/>
        <v>0</v>
      </c>
      <c r="M4526" s="8">
        <f t="shared" si="493"/>
        <v>0</v>
      </c>
      <c r="N4526" s="8">
        <f t="shared" si="494"/>
        <v>0</v>
      </c>
      <c r="O4526" s="8">
        <f t="shared" si="495"/>
        <v>0</v>
      </c>
      <c r="P4526" s="8">
        <f>IF(K4526&lt;&gt;"是",0,IF(税费设置!$B$6="是",E4526/(1+税费设置!$B$10),E4526))</f>
        <v>0</v>
      </c>
      <c r="Q4526" s="8">
        <f>IF(K4526&lt;&gt;"是",0,P4526*税费设置!$B$8)</f>
        <v>0</v>
      </c>
      <c r="R4526" s="8">
        <f>IF(K4526&lt;&gt;"是",0,P4526*税费设置!$B$9)</f>
        <v>0</v>
      </c>
      <c r="S4526" s="8">
        <f t="shared" si="496"/>
        <v>0</v>
      </c>
    </row>
    <row r="4527" spans="1:19" ht="13.9">
      <c r="A4527" s="6" t="str">
        <f>IF(总支出!A4527="","",总支出!A4527)</f>
        <v/>
      </c>
      <c r="B4527" s="7" t="str">
        <f>IF(总支出!B4527="","",总支出!B4527)</f>
        <v/>
      </c>
      <c r="C4527" s="6" t="str">
        <f t="shared" si="490"/>
        <v/>
      </c>
      <c r="D4527" s="6" t="str">
        <f>IF(总支出!C4527="","",总支出!C4527)</f>
        <v/>
      </c>
      <c r="E4527" s="8" t="str">
        <f>IF(总支出!D4527="","",总支出!D4527)</f>
        <v/>
      </c>
      <c r="F4527" s="6" t="str">
        <f>IF(总支出!E4527="","",总支出!E4527)</f>
        <v/>
      </c>
      <c r="G4527" s="6" t="str">
        <f>IF(总支出!H4527="","",总支出!H4527)</f>
        <v/>
      </c>
      <c r="H4527" s="6" t="str">
        <f>IF(总支出!I4527="","自动",总支出!I4527)</f>
        <v>自动</v>
      </c>
      <c r="I4527" s="6" t="str">
        <f>IF(F4527="","",IFERROR(VLOOKUP(F4527,税费设置!$A$15:$B$27,2,FALSE),"含税不明"))</f>
        <v/>
      </c>
      <c r="J4527" s="6" t="str">
        <f t="shared" si="491"/>
        <v/>
      </c>
      <c r="K4527" s="6" t="str">
        <f>IF(AND(税费设置!$B$5="是",G4527="个人支出",J4527="应税"),"是","否")</f>
        <v>否</v>
      </c>
      <c r="L4527" s="8">
        <f t="shared" si="492"/>
        <v>0</v>
      </c>
      <c r="M4527" s="8">
        <f t="shared" si="493"/>
        <v>0</v>
      </c>
      <c r="N4527" s="8">
        <f t="shared" si="494"/>
        <v>0</v>
      </c>
      <c r="O4527" s="8">
        <f t="shared" si="495"/>
        <v>0</v>
      </c>
      <c r="P4527" s="8">
        <f>IF(K4527&lt;&gt;"是",0,IF(税费设置!$B$6="是",E4527/(1+税费设置!$B$10),E4527))</f>
        <v>0</v>
      </c>
      <c r="Q4527" s="8">
        <f>IF(K4527&lt;&gt;"是",0,P4527*税费设置!$B$8)</f>
        <v>0</v>
      </c>
      <c r="R4527" s="8">
        <f>IF(K4527&lt;&gt;"是",0,P4527*税费设置!$B$9)</f>
        <v>0</v>
      </c>
      <c r="S4527" s="8">
        <f t="shared" si="496"/>
        <v>0</v>
      </c>
    </row>
    <row r="4528" spans="1:19" ht="13.9">
      <c r="A4528" s="6" t="str">
        <f>IF(总支出!A4528="","",总支出!A4528)</f>
        <v/>
      </c>
      <c r="B4528" s="7" t="str">
        <f>IF(总支出!B4528="","",总支出!B4528)</f>
        <v/>
      </c>
      <c r="C4528" s="6" t="str">
        <f t="shared" si="490"/>
        <v/>
      </c>
      <c r="D4528" s="6" t="str">
        <f>IF(总支出!C4528="","",总支出!C4528)</f>
        <v/>
      </c>
      <c r="E4528" s="8" t="str">
        <f>IF(总支出!D4528="","",总支出!D4528)</f>
        <v/>
      </c>
      <c r="F4528" s="6" t="str">
        <f>IF(总支出!E4528="","",总支出!E4528)</f>
        <v/>
      </c>
      <c r="G4528" s="6" t="str">
        <f>IF(总支出!H4528="","",总支出!H4528)</f>
        <v/>
      </c>
      <c r="H4528" s="6" t="str">
        <f>IF(总支出!I4528="","自动",总支出!I4528)</f>
        <v>自动</v>
      </c>
      <c r="I4528" s="6" t="str">
        <f>IF(F4528="","",IFERROR(VLOOKUP(F4528,税费设置!$A$15:$B$27,2,FALSE),"含税不明"))</f>
        <v/>
      </c>
      <c r="J4528" s="6" t="str">
        <f t="shared" si="491"/>
        <v/>
      </c>
      <c r="K4528" s="6" t="str">
        <f>IF(AND(税费设置!$B$5="是",G4528="个人支出",J4528="应税"),"是","否")</f>
        <v>否</v>
      </c>
      <c r="L4528" s="8">
        <f t="shared" si="492"/>
        <v>0</v>
      </c>
      <c r="M4528" s="8">
        <f t="shared" si="493"/>
        <v>0</v>
      </c>
      <c r="N4528" s="8">
        <f t="shared" si="494"/>
        <v>0</v>
      </c>
      <c r="O4528" s="8">
        <f t="shared" si="495"/>
        <v>0</v>
      </c>
      <c r="P4528" s="8">
        <f>IF(K4528&lt;&gt;"是",0,IF(税费设置!$B$6="是",E4528/(1+税费设置!$B$10),E4528))</f>
        <v>0</v>
      </c>
      <c r="Q4528" s="8">
        <f>IF(K4528&lt;&gt;"是",0,P4528*税费设置!$B$8)</f>
        <v>0</v>
      </c>
      <c r="R4528" s="8">
        <f>IF(K4528&lt;&gt;"是",0,P4528*税费设置!$B$9)</f>
        <v>0</v>
      </c>
      <c r="S4528" s="8">
        <f t="shared" si="496"/>
        <v>0</v>
      </c>
    </row>
    <row r="4529" spans="1:19" ht="13.9">
      <c r="A4529" s="6" t="str">
        <f>IF(总支出!A4529="","",总支出!A4529)</f>
        <v/>
      </c>
      <c r="B4529" s="7" t="str">
        <f>IF(总支出!B4529="","",总支出!B4529)</f>
        <v/>
      </c>
      <c r="C4529" s="6" t="str">
        <f t="shared" si="490"/>
        <v/>
      </c>
      <c r="D4529" s="6" t="str">
        <f>IF(总支出!C4529="","",总支出!C4529)</f>
        <v/>
      </c>
      <c r="E4529" s="8" t="str">
        <f>IF(总支出!D4529="","",总支出!D4529)</f>
        <v/>
      </c>
      <c r="F4529" s="6" t="str">
        <f>IF(总支出!E4529="","",总支出!E4529)</f>
        <v/>
      </c>
      <c r="G4529" s="6" t="str">
        <f>IF(总支出!H4529="","",总支出!H4529)</f>
        <v/>
      </c>
      <c r="H4529" s="6" t="str">
        <f>IF(总支出!I4529="","自动",总支出!I4529)</f>
        <v>自动</v>
      </c>
      <c r="I4529" s="6" t="str">
        <f>IF(F4529="","",IFERROR(VLOOKUP(F4529,税费设置!$A$15:$B$27,2,FALSE),"含税不明"))</f>
        <v/>
      </c>
      <c r="J4529" s="6" t="str">
        <f t="shared" si="491"/>
        <v/>
      </c>
      <c r="K4529" s="6" t="str">
        <f>IF(AND(税费设置!$B$5="是",G4529="个人支出",J4529="应税"),"是","否")</f>
        <v>否</v>
      </c>
      <c r="L4529" s="8">
        <f t="shared" si="492"/>
        <v>0</v>
      </c>
      <c r="M4529" s="8">
        <f t="shared" si="493"/>
        <v>0</v>
      </c>
      <c r="N4529" s="8">
        <f t="shared" si="494"/>
        <v>0</v>
      </c>
      <c r="O4529" s="8">
        <f t="shared" si="495"/>
        <v>0</v>
      </c>
      <c r="P4529" s="8">
        <f>IF(K4529&lt;&gt;"是",0,IF(税费设置!$B$6="是",E4529/(1+税费设置!$B$10),E4529))</f>
        <v>0</v>
      </c>
      <c r="Q4529" s="8">
        <f>IF(K4529&lt;&gt;"是",0,P4529*税费设置!$B$8)</f>
        <v>0</v>
      </c>
      <c r="R4529" s="8">
        <f>IF(K4529&lt;&gt;"是",0,P4529*税费设置!$B$9)</f>
        <v>0</v>
      </c>
      <c r="S4529" s="8">
        <f t="shared" si="496"/>
        <v>0</v>
      </c>
    </row>
    <row r="4530" spans="1:19" ht="13.9">
      <c r="A4530" s="6" t="str">
        <f>IF(总支出!A4530="","",总支出!A4530)</f>
        <v/>
      </c>
      <c r="B4530" s="7" t="str">
        <f>IF(总支出!B4530="","",总支出!B4530)</f>
        <v/>
      </c>
      <c r="C4530" s="6" t="str">
        <f t="shared" si="490"/>
        <v/>
      </c>
      <c r="D4530" s="6" t="str">
        <f>IF(总支出!C4530="","",总支出!C4530)</f>
        <v/>
      </c>
      <c r="E4530" s="8" t="str">
        <f>IF(总支出!D4530="","",总支出!D4530)</f>
        <v/>
      </c>
      <c r="F4530" s="6" t="str">
        <f>IF(总支出!E4530="","",总支出!E4530)</f>
        <v/>
      </c>
      <c r="G4530" s="6" t="str">
        <f>IF(总支出!H4530="","",总支出!H4530)</f>
        <v/>
      </c>
      <c r="H4530" s="6" t="str">
        <f>IF(总支出!I4530="","自动",总支出!I4530)</f>
        <v>自动</v>
      </c>
      <c r="I4530" s="6" t="str">
        <f>IF(F4530="","",IFERROR(VLOOKUP(F4530,税费设置!$A$15:$B$27,2,FALSE),"含税不明"))</f>
        <v/>
      </c>
      <c r="J4530" s="6" t="str">
        <f t="shared" si="491"/>
        <v/>
      </c>
      <c r="K4530" s="6" t="str">
        <f>IF(AND(税费设置!$B$5="是",G4530="个人支出",J4530="应税"),"是","否")</f>
        <v>否</v>
      </c>
      <c r="L4530" s="8">
        <f t="shared" si="492"/>
        <v>0</v>
      </c>
      <c r="M4530" s="8">
        <f t="shared" si="493"/>
        <v>0</v>
      </c>
      <c r="N4530" s="8">
        <f t="shared" si="494"/>
        <v>0</v>
      </c>
      <c r="O4530" s="8">
        <f t="shared" si="495"/>
        <v>0</v>
      </c>
      <c r="P4530" s="8">
        <f>IF(K4530&lt;&gt;"是",0,IF(税费设置!$B$6="是",E4530/(1+税费设置!$B$10),E4530))</f>
        <v>0</v>
      </c>
      <c r="Q4530" s="8">
        <f>IF(K4530&lt;&gt;"是",0,P4530*税费设置!$B$8)</f>
        <v>0</v>
      </c>
      <c r="R4530" s="8">
        <f>IF(K4530&lt;&gt;"是",0,P4530*税费设置!$B$9)</f>
        <v>0</v>
      </c>
      <c r="S4530" s="8">
        <f t="shared" si="496"/>
        <v>0</v>
      </c>
    </row>
    <row r="4531" spans="1:19" ht="13.9">
      <c r="A4531" s="6" t="str">
        <f>IF(总支出!A4531="","",总支出!A4531)</f>
        <v/>
      </c>
      <c r="B4531" s="7" t="str">
        <f>IF(总支出!B4531="","",总支出!B4531)</f>
        <v/>
      </c>
      <c r="C4531" s="6" t="str">
        <f t="shared" si="490"/>
        <v/>
      </c>
      <c r="D4531" s="6" t="str">
        <f>IF(总支出!C4531="","",总支出!C4531)</f>
        <v/>
      </c>
      <c r="E4531" s="8" t="str">
        <f>IF(总支出!D4531="","",总支出!D4531)</f>
        <v/>
      </c>
      <c r="F4531" s="6" t="str">
        <f>IF(总支出!E4531="","",总支出!E4531)</f>
        <v/>
      </c>
      <c r="G4531" s="6" t="str">
        <f>IF(总支出!H4531="","",总支出!H4531)</f>
        <v/>
      </c>
      <c r="H4531" s="6" t="str">
        <f>IF(总支出!I4531="","自动",总支出!I4531)</f>
        <v>自动</v>
      </c>
      <c r="I4531" s="6" t="str">
        <f>IF(F4531="","",IFERROR(VLOOKUP(F4531,税费设置!$A$15:$B$27,2,FALSE),"含税不明"))</f>
        <v/>
      </c>
      <c r="J4531" s="6" t="str">
        <f t="shared" si="491"/>
        <v/>
      </c>
      <c r="K4531" s="6" t="str">
        <f>IF(AND(税费设置!$B$5="是",G4531="个人支出",J4531="应税"),"是","否")</f>
        <v>否</v>
      </c>
      <c r="L4531" s="8">
        <f t="shared" si="492"/>
        <v>0</v>
      </c>
      <c r="M4531" s="8">
        <f t="shared" si="493"/>
        <v>0</v>
      </c>
      <c r="N4531" s="8">
        <f t="shared" si="494"/>
        <v>0</v>
      </c>
      <c r="O4531" s="8">
        <f t="shared" si="495"/>
        <v>0</v>
      </c>
      <c r="P4531" s="8">
        <f>IF(K4531&lt;&gt;"是",0,IF(税费设置!$B$6="是",E4531/(1+税费设置!$B$10),E4531))</f>
        <v>0</v>
      </c>
      <c r="Q4531" s="8">
        <f>IF(K4531&lt;&gt;"是",0,P4531*税费设置!$B$8)</f>
        <v>0</v>
      </c>
      <c r="R4531" s="8">
        <f>IF(K4531&lt;&gt;"是",0,P4531*税费设置!$B$9)</f>
        <v>0</v>
      </c>
      <c r="S4531" s="8">
        <f t="shared" si="496"/>
        <v>0</v>
      </c>
    </row>
    <row r="4532" spans="1:19" ht="13.9">
      <c r="A4532" s="6" t="str">
        <f>IF(总支出!A4532="","",总支出!A4532)</f>
        <v/>
      </c>
      <c r="B4532" s="7" t="str">
        <f>IF(总支出!B4532="","",总支出!B4532)</f>
        <v/>
      </c>
      <c r="C4532" s="6" t="str">
        <f t="shared" si="490"/>
        <v/>
      </c>
      <c r="D4532" s="6" t="str">
        <f>IF(总支出!C4532="","",总支出!C4532)</f>
        <v/>
      </c>
      <c r="E4532" s="8" t="str">
        <f>IF(总支出!D4532="","",总支出!D4532)</f>
        <v/>
      </c>
      <c r="F4532" s="6" t="str">
        <f>IF(总支出!E4532="","",总支出!E4532)</f>
        <v/>
      </c>
      <c r="G4532" s="6" t="str">
        <f>IF(总支出!H4532="","",总支出!H4532)</f>
        <v/>
      </c>
      <c r="H4532" s="6" t="str">
        <f>IF(总支出!I4532="","自动",总支出!I4532)</f>
        <v>自动</v>
      </c>
      <c r="I4532" s="6" t="str">
        <f>IF(F4532="","",IFERROR(VLOOKUP(F4532,税费设置!$A$15:$B$27,2,FALSE),"含税不明"))</f>
        <v/>
      </c>
      <c r="J4532" s="6" t="str">
        <f t="shared" si="491"/>
        <v/>
      </c>
      <c r="K4532" s="6" t="str">
        <f>IF(AND(税费设置!$B$5="是",G4532="个人支出",J4532="应税"),"是","否")</f>
        <v>否</v>
      </c>
      <c r="L4532" s="8">
        <f t="shared" si="492"/>
        <v>0</v>
      </c>
      <c r="M4532" s="8">
        <f t="shared" si="493"/>
        <v>0</v>
      </c>
      <c r="N4532" s="8">
        <f t="shared" si="494"/>
        <v>0</v>
      </c>
      <c r="O4532" s="8">
        <f t="shared" si="495"/>
        <v>0</v>
      </c>
      <c r="P4532" s="8">
        <f>IF(K4532&lt;&gt;"是",0,IF(税费设置!$B$6="是",E4532/(1+税费设置!$B$10),E4532))</f>
        <v>0</v>
      </c>
      <c r="Q4532" s="8">
        <f>IF(K4532&lt;&gt;"是",0,P4532*税费设置!$B$8)</f>
        <v>0</v>
      </c>
      <c r="R4532" s="8">
        <f>IF(K4532&lt;&gt;"是",0,P4532*税费设置!$B$9)</f>
        <v>0</v>
      </c>
      <c r="S4532" s="8">
        <f t="shared" si="496"/>
        <v>0</v>
      </c>
    </row>
    <row r="4533" spans="1:19" ht="13.9">
      <c r="A4533" s="6" t="str">
        <f>IF(总支出!A4533="","",总支出!A4533)</f>
        <v/>
      </c>
      <c r="B4533" s="7" t="str">
        <f>IF(总支出!B4533="","",总支出!B4533)</f>
        <v/>
      </c>
      <c r="C4533" s="6" t="str">
        <f t="shared" si="490"/>
        <v/>
      </c>
      <c r="D4533" s="6" t="str">
        <f>IF(总支出!C4533="","",总支出!C4533)</f>
        <v/>
      </c>
      <c r="E4533" s="8" t="str">
        <f>IF(总支出!D4533="","",总支出!D4533)</f>
        <v/>
      </c>
      <c r="F4533" s="6" t="str">
        <f>IF(总支出!E4533="","",总支出!E4533)</f>
        <v/>
      </c>
      <c r="G4533" s="6" t="str">
        <f>IF(总支出!H4533="","",总支出!H4533)</f>
        <v/>
      </c>
      <c r="H4533" s="6" t="str">
        <f>IF(总支出!I4533="","自动",总支出!I4533)</f>
        <v>自动</v>
      </c>
      <c r="I4533" s="6" t="str">
        <f>IF(F4533="","",IFERROR(VLOOKUP(F4533,税费设置!$A$15:$B$27,2,FALSE),"含税不明"))</f>
        <v/>
      </c>
      <c r="J4533" s="6" t="str">
        <f t="shared" si="491"/>
        <v/>
      </c>
      <c r="K4533" s="6" t="str">
        <f>IF(AND(税费设置!$B$5="是",G4533="个人支出",J4533="应税"),"是","否")</f>
        <v>否</v>
      </c>
      <c r="L4533" s="8">
        <f t="shared" si="492"/>
        <v>0</v>
      </c>
      <c r="M4533" s="8">
        <f t="shared" si="493"/>
        <v>0</v>
      </c>
      <c r="N4533" s="8">
        <f t="shared" si="494"/>
        <v>0</v>
      </c>
      <c r="O4533" s="8">
        <f t="shared" si="495"/>
        <v>0</v>
      </c>
      <c r="P4533" s="8">
        <f>IF(K4533&lt;&gt;"是",0,IF(税费设置!$B$6="是",E4533/(1+税费设置!$B$10),E4533))</f>
        <v>0</v>
      </c>
      <c r="Q4533" s="8">
        <f>IF(K4533&lt;&gt;"是",0,P4533*税费设置!$B$8)</f>
        <v>0</v>
      </c>
      <c r="R4533" s="8">
        <f>IF(K4533&lt;&gt;"是",0,P4533*税费设置!$B$9)</f>
        <v>0</v>
      </c>
      <c r="S4533" s="8">
        <f t="shared" si="496"/>
        <v>0</v>
      </c>
    </row>
    <row r="4534" spans="1:19" ht="13.9">
      <c r="A4534" s="6" t="str">
        <f>IF(总支出!A4534="","",总支出!A4534)</f>
        <v/>
      </c>
      <c r="B4534" s="7" t="str">
        <f>IF(总支出!B4534="","",总支出!B4534)</f>
        <v/>
      </c>
      <c r="C4534" s="6" t="str">
        <f t="shared" si="490"/>
        <v/>
      </c>
      <c r="D4534" s="6" t="str">
        <f>IF(总支出!C4534="","",总支出!C4534)</f>
        <v/>
      </c>
      <c r="E4534" s="8" t="str">
        <f>IF(总支出!D4534="","",总支出!D4534)</f>
        <v/>
      </c>
      <c r="F4534" s="6" t="str">
        <f>IF(总支出!E4534="","",总支出!E4534)</f>
        <v/>
      </c>
      <c r="G4534" s="6" t="str">
        <f>IF(总支出!H4534="","",总支出!H4534)</f>
        <v/>
      </c>
      <c r="H4534" s="6" t="str">
        <f>IF(总支出!I4534="","自动",总支出!I4534)</f>
        <v>自动</v>
      </c>
      <c r="I4534" s="6" t="str">
        <f>IF(F4534="","",IFERROR(VLOOKUP(F4534,税费设置!$A$15:$B$27,2,FALSE),"含税不明"))</f>
        <v/>
      </c>
      <c r="J4534" s="6" t="str">
        <f t="shared" si="491"/>
        <v/>
      </c>
      <c r="K4534" s="6" t="str">
        <f>IF(AND(税费设置!$B$5="是",G4534="个人支出",J4534="应税"),"是","否")</f>
        <v>否</v>
      </c>
      <c r="L4534" s="8">
        <f t="shared" si="492"/>
        <v>0</v>
      </c>
      <c r="M4534" s="8">
        <f t="shared" si="493"/>
        <v>0</v>
      </c>
      <c r="N4534" s="8">
        <f t="shared" si="494"/>
        <v>0</v>
      </c>
      <c r="O4534" s="8">
        <f t="shared" si="495"/>
        <v>0</v>
      </c>
      <c r="P4534" s="8">
        <f>IF(K4534&lt;&gt;"是",0,IF(税费设置!$B$6="是",E4534/(1+税费设置!$B$10),E4534))</f>
        <v>0</v>
      </c>
      <c r="Q4534" s="8">
        <f>IF(K4534&lt;&gt;"是",0,P4534*税费设置!$B$8)</f>
        <v>0</v>
      </c>
      <c r="R4534" s="8">
        <f>IF(K4534&lt;&gt;"是",0,P4534*税费设置!$B$9)</f>
        <v>0</v>
      </c>
      <c r="S4534" s="8">
        <f t="shared" si="496"/>
        <v>0</v>
      </c>
    </row>
    <row r="4535" spans="1:19" ht="13.9">
      <c r="A4535" s="6" t="str">
        <f>IF(总支出!A4535="","",总支出!A4535)</f>
        <v/>
      </c>
      <c r="B4535" s="7" t="str">
        <f>IF(总支出!B4535="","",总支出!B4535)</f>
        <v/>
      </c>
      <c r="C4535" s="6" t="str">
        <f t="shared" si="490"/>
        <v/>
      </c>
      <c r="D4535" s="6" t="str">
        <f>IF(总支出!C4535="","",总支出!C4535)</f>
        <v/>
      </c>
      <c r="E4535" s="8" t="str">
        <f>IF(总支出!D4535="","",总支出!D4535)</f>
        <v/>
      </c>
      <c r="F4535" s="6" t="str">
        <f>IF(总支出!E4535="","",总支出!E4535)</f>
        <v/>
      </c>
      <c r="G4535" s="6" t="str">
        <f>IF(总支出!H4535="","",总支出!H4535)</f>
        <v/>
      </c>
      <c r="H4535" s="6" t="str">
        <f>IF(总支出!I4535="","自动",总支出!I4535)</f>
        <v>自动</v>
      </c>
      <c r="I4535" s="6" t="str">
        <f>IF(F4535="","",IFERROR(VLOOKUP(F4535,税费设置!$A$15:$B$27,2,FALSE),"含税不明"))</f>
        <v/>
      </c>
      <c r="J4535" s="6" t="str">
        <f t="shared" si="491"/>
        <v/>
      </c>
      <c r="K4535" s="6" t="str">
        <f>IF(AND(税费设置!$B$5="是",G4535="个人支出",J4535="应税"),"是","否")</f>
        <v>否</v>
      </c>
      <c r="L4535" s="8">
        <f t="shared" si="492"/>
        <v>0</v>
      </c>
      <c r="M4535" s="8">
        <f t="shared" si="493"/>
        <v>0</v>
      </c>
      <c r="N4535" s="8">
        <f t="shared" si="494"/>
        <v>0</v>
      </c>
      <c r="O4535" s="8">
        <f t="shared" si="495"/>
        <v>0</v>
      </c>
      <c r="P4535" s="8">
        <f>IF(K4535&lt;&gt;"是",0,IF(税费设置!$B$6="是",E4535/(1+税费设置!$B$10),E4535))</f>
        <v>0</v>
      </c>
      <c r="Q4535" s="8">
        <f>IF(K4535&lt;&gt;"是",0,P4535*税费设置!$B$8)</f>
        <v>0</v>
      </c>
      <c r="R4535" s="8">
        <f>IF(K4535&lt;&gt;"是",0,P4535*税费设置!$B$9)</f>
        <v>0</v>
      </c>
      <c r="S4535" s="8">
        <f t="shared" si="496"/>
        <v>0</v>
      </c>
    </row>
    <row r="4536" spans="1:19" ht="13.9">
      <c r="A4536" s="6" t="str">
        <f>IF(总支出!A4536="","",总支出!A4536)</f>
        <v/>
      </c>
      <c r="B4536" s="7" t="str">
        <f>IF(总支出!B4536="","",总支出!B4536)</f>
        <v/>
      </c>
      <c r="C4536" s="6" t="str">
        <f t="shared" si="490"/>
        <v/>
      </c>
      <c r="D4536" s="6" t="str">
        <f>IF(总支出!C4536="","",总支出!C4536)</f>
        <v/>
      </c>
      <c r="E4536" s="8" t="str">
        <f>IF(总支出!D4536="","",总支出!D4536)</f>
        <v/>
      </c>
      <c r="F4536" s="6" t="str">
        <f>IF(总支出!E4536="","",总支出!E4536)</f>
        <v/>
      </c>
      <c r="G4536" s="6" t="str">
        <f>IF(总支出!H4536="","",总支出!H4536)</f>
        <v/>
      </c>
      <c r="H4536" s="6" t="str">
        <f>IF(总支出!I4536="","自动",总支出!I4536)</f>
        <v>自动</v>
      </c>
      <c r="I4536" s="6" t="str">
        <f>IF(F4536="","",IFERROR(VLOOKUP(F4536,税费设置!$A$15:$B$27,2,FALSE),"含税不明"))</f>
        <v/>
      </c>
      <c r="J4536" s="6" t="str">
        <f t="shared" si="491"/>
        <v/>
      </c>
      <c r="K4536" s="6" t="str">
        <f>IF(AND(税费设置!$B$5="是",G4536="个人支出",J4536="应税"),"是","否")</f>
        <v>否</v>
      </c>
      <c r="L4536" s="8">
        <f t="shared" si="492"/>
        <v>0</v>
      </c>
      <c r="M4536" s="8">
        <f t="shared" si="493"/>
        <v>0</v>
      </c>
      <c r="N4536" s="8">
        <f t="shared" si="494"/>
        <v>0</v>
      </c>
      <c r="O4536" s="8">
        <f t="shared" si="495"/>
        <v>0</v>
      </c>
      <c r="P4536" s="8">
        <f>IF(K4536&lt;&gt;"是",0,IF(税费设置!$B$6="是",E4536/(1+税费设置!$B$10),E4536))</f>
        <v>0</v>
      </c>
      <c r="Q4536" s="8">
        <f>IF(K4536&lt;&gt;"是",0,P4536*税费设置!$B$8)</f>
        <v>0</v>
      </c>
      <c r="R4536" s="8">
        <f>IF(K4536&lt;&gt;"是",0,P4536*税费设置!$B$9)</f>
        <v>0</v>
      </c>
      <c r="S4536" s="8">
        <f t="shared" si="496"/>
        <v>0</v>
      </c>
    </row>
    <row r="4537" spans="1:19" ht="13.9">
      <c r="A4537" s="6" t="str">
        <f>IF(总支出!A4537="","",总支出!A4537)</f>
        <v/>
      </c>
      <c r="B4537" s="7" t="str">
        <f>IF(总支出!B4537="","",总支出!B4537)</f>
        <v/>
      </c>
      <c r="C4537" s="6" t="str">
        <f t="shared" si="490"/>
        <v/>
      </c>
      <c r="D4537" s="6" t="str">
        <f>IF(总支出!C4537="","",总支出!C4537)</f>
        <v/>
      </c>
      <c r="E4537" s="8" t="str">
        <f>IF(总支出!D4537="","",总支出!D4537)</f>
        <v/>
      </c>
      <c r="F4537" s="6" t="str">
        <f>IF(总支出!E4537="","",总支出!E4537)</f>
        <v/>
      </c>
      <c r="G4537" s="6" t="str">
        <f>IF(总支出!H4537="","",总支出!H4537)</f>
        <v/>
      </c>
      <c r="H4537" s="6" t="str">
        <f>IF(总支出!I4537="","自动",总支出!I4537)</f>
        <v>自动</v>
      </c>
      <c r="I4537" s="6" t="str">
        <f>IF(F4537="","",IFERROR(VLOOKUP(F4537,税费设置!$A$15:$B$27,2,FALSE),"含税不明"))</f>
        <v/>
      </c>
      <c r="J4537" s="6" t="str">
        <f t="shared" si="491"/>
        <v/>
      </c>
      <c r="K4537" s="6" t="str">
        <f>IF(AND(税费设置!$B$5="是",G4537="个人支出",J4537="应税"),"是","否")</f>
        <v>否</v>
      </c>
      <c r="L4537" s="8">
        <f t="shared" si="492"/>
        <v>0</v>
      </c>
      <c r="M4537" s="8">
        <f t="shared" si="493"/>
        <v>0</v>
      </c>
      <c r="N4537" s="8">
        <f t="shared" si="494"/>
        <v>0</v>
      </c>
      <c r="O4537" s="8">
        <f t="shared" si="495"/>
        <v>0</v>
      </c>
      <c r="P4537" s="8">
        <f>IF(K4537&lt;&gt;"是",0,IF(税费设置!$B$6="是",E4537/(1+税费设置!$B$10),E4537))</f>
        <v>0</v>
      </c>
      <c r="Q4537" s="8">
        <f>IF(K4537&lt;&gt;"是",0,P4537*税费设置!$B$8)</f>
        <v>0</v>
      </c>
      <c r="R4537" s="8">
        <f>IF(K4537&lt;&gt;"是",0,P4537*税费设置!$B$9)</f>
        <v>0</v>
      </c>
      <c r="S4537" s="8">
        <f t="shared" si="496"/>
        <v>0</v>
      </c>
    </row>
    <row r="4538" spans="1:19" ht="13.9">
      <c r="A4538" s="6" t="str">
        <f>IF(总支出!A4538="","",总支出!A4538)</f>
        <v/>
      </c>
      <c r="B4538" s="7" t="str">
        <f>IF(总支出!B4538="","",总支出!B4538)</f>
        <v/>
      </c>
      <c r="C4538" s="6" t="str">
        <f t="shared" si="490"/>
        <v/>
      </c>
      <c r="D4538" s="6" t="str">
        <f>IF(总支出!C4538="","",总支出!C4538)</f>
        <v/>
      </c>
      <c r="E4538" s="8" t="str">
        <f>IF(总支出!D4538="","",总支出!D4538)</f>
        <v/>
      </c>
      <c r="F4538" s="6" t="str">
        <f>IF(总支出!E4538="","",总支出!E4538)</f>
        <v/>
      </c>
      <c r="G4538" s="6" t="str">
        <f>IF(总支出!H4538="","",总支出!H4538)</f>
        <v/>
      </c>
      <c r="H4538" s="6" t="str">
        <f>IF(总支出!I4538="","自动",总支出!I4538)</f>
        <v>自动</v>
      </c>
      <c r="I4538" s="6" t="str">
        <f>IF(F4538="","",IFERROR(VLOOKUP(F4538,税费设置!$A$15:$B$27,2,FALSE),"含税不明"))</f>
        <v/>
      </c>
      <c r="J4538" s="6" t="str">
        <f t="shared" si="491"/>
        <v/>
      </c>
      <c r="K4538" s="6" t="str">
        <f>IF(AND(税费设置!$B$5="是",G4538="个人支出",J4538="应税"),"是","否")</f>
        <v>否</v>
      </c>
      <c r="L4538" s="8">
        <f t="shared" si="492"/>
        <v>0</v>
      </c>
      <c r="M4538" s="8">
        <f t="shared" si="493"/>
        <v>0</v>
      </c>
      <c r="N4538" s="8">
        <f t="shared" si="494"/>
        <v>0</v>
      </c>
      <c r="O4538" s="8">
        <f t="shared" si="495"/>
        <v>0</v>
      </c>
      <c r="P4538" s="8">
        <f>IF(K4538&lt;&gt;"是",0,IF(税费设置!$B$6="是",E4538/(1+税费设置!$B$10),E4538))</f>
        <v>0</v>
      </c>
      <c r="Q4538" s="8">
        <f>IF(K4538&lt;&gt;"是",0,P4538*税费设置!$B$8)</f>
        <v>0</v>
      </c>
      <c r="R4538" s="8">
        <f>IF(K4538&lt;&gt;"是",0,P4538*税费设置!$B$9)</f>
        <v>0</v>
      </c>
      <c r="S4538" s="8">
        <f t="shared" si="496"/>
        <v>0</v>
      </c>
    </row>
    <row r="4539" spans="1:19" ht="13.9">
      <c r="A4539" s="6" t="str">
        <f>IF(总支出!A4539="","",总支出!A4539)</f>
        <v/>
      </c>
      <c r="B4539" s="7" t="str">
        <f>IF(总支出!B4539="","",总支出!B4539)</f>
        <v/>
      </c>
      <c r="C4539" s="6" t="str">
        <f t="shared" si="490"/>
        <v/>
      </c>
      <c r="D4539" s="6" t="str">
        <f>IF(总支出!C4539="","",总支出!C4539)</f>
        <v/>
      </c>
      <c r="E4539" s="8" t="str">
        <f>IF(总支出!D4539="","",总支出!D4539)</f>
        <v/>
      </c>
      <c r="F4539" s="6" t="str">
        <f>IF(总支出!E4539="","",总支出!E4539)</f>
        <v/>
      </c>
      <c r="G4539" s="6" t="str">
        <f>IF(总支出!H4539="","",总支出!H4539)</f>
        <v/>
      </c>
      <c r="H4539" s="6" t="str">
        <f>IF(总支出!I4539="","自动",总支出!I4539)</f>
        <v>自动</v>
      </c>
      <c r="I4539" s="6" t="str">
        <f>IF(F4539="","",IFERROR(VLOOKUP(F4539,税费设置!$A$15:$B$27,2,FALSE),"含税不明"))</f>
        <v/>
      </c>
      <c r="J4539" s="6" t="str">
        <f t="shared" si="491"/>
        <v/>
      </c>
      <c r="K4539" s="6" t="str">
        <f>IF(AND(税费设置!$B$5="是",G4539="个人支出",J4539="应税"),"是","否")</f>
        <v>否</v>
      </c>
      <c r="L4539" s="8">
        <f t="shared" si="492"/>
        <v>0</v>
      </c>
      <c r="M4539" s="8">
        <f t="shared" si="493"/>
        <v>0</v>
      </c>
      <c r="N4539" s="8">
        <f t="shared" si="494"/>
        <v>0</v>
      </c>
      <c r="O4539" s="8">
        <f t="shared" si="495"/>
        <v>0</v>
      </c>
      <c r="P4539" s="8">
        <f>IF(K4539&lt;&gt;"是",0,IF(税费设置!$B$6="是",E4539/(1+税费设置!$B$10),E4539))</f>
        <v>0</v>
      </c>
      <c r="Q4539" s="8">
        <f>IF(K4539&lt;&gt;"是",0,P4539*税费设置!$B$8)</f>
        <v>0</v>
      </c>
      <c r="R4539" s="8">
        <f>IF(K4539&lt;&gt;"是",0,P4539*税费设置!$B$9)</f>
        <v>0</v>
      </c>
      <c r="S4539" s="8">
        <f t="shared" si="496"/>
        <v>0</v>
      </c>
    </row>
    <row r="4540" spans="1:19" ht="13.9">
      <c r="A4540" s="6" t="str">
        <f>IF(总支出!A4540="","",总支出!A4540)</f>
        <v/>
      </c>
      <c r="B4540" s="7" t="str">
        <f>IF(总支出!B4540="","",总支出!B4540)</f>
        <v/>
      </c>
      <c r="C4540" s="6" t="str">
        <f t="shared" si="490"/>
        <v/>
      </c>
      <c r="D4540" s="6" t="str">
        <f>IF(总支出!C4540="","",总支出!C4540)</f>
        <v/>
      </c>
      <c r="E4540" s="8" t="str">
        <f>IF(总支出!D4540="","",总支出!D4540)</f>
        <v/>
      </c>
      <c r="F4540" s="6" t="str">
        <f>IF(总支出!E4540="","",总支出!E4540)</f>
        <v/>
      </c>
      <c r="G4540" s="6" t="str">
        <f>IF(总支出!H4540="","",总支出!H4540)</f>
        <v/>
      </c>
      <c r="H4540" s="6" t="str">
        <f>IF(总支出!I4540="","自动",总支出!I4540)</f>
        <v>自动</v>
      </c>
      <c r="I4540" s="6" t="str">
        <f>IF(F4540="","",IFERROR(VLOOKUP(F4540,税费设置!$A$15:$B$27,2,FALSE),"含税不明"))</f>
        <v/>
      </c>
      <c r="J4540" s="6" t="str">
        <f t="shared" si="491"/>
        <v/>
      </c>
      <c r="K4540" s="6" t="str">
        <f>IF(AND(税费设置!$B$5="是",G4540="个人支出",J4540="应税"),"是","否")</f>
        <v>否</v>
      </c>
      <c r="L4540" s="8">
        <f t="shared" si="492"/>
        <v>0</v>
      </c>
      <c r="M4540" s="8">
        <f t="shared" si="493"/>
        <v>0</v>
      </c>
      <c r="N4540" s="8">
        <f t="shared" si="494"/>
        <v>0</v>
      </c>
      <c r="O4540" s="8">
        <f t="shared" si="495"/>
        <v>0</v>
      </c>
      <c r="P4540" s="8">
        <f>IF(K4540&lt;&gt;"是",0,IF(税费设置!$B$6="是",E4540/(1+税费设置!$B$10),E4540))</f>
        <v>0</v>
      </c>
      <c r="Q4540" s="8">
        <f>IF(K4540&lt;&gt;"是",0,P4540*税费设置!$B$8)</f>
        <v>0</v>
      </c>
      <c r="R4540" s="8">
        <f>IF(K4540&lt;&gt;"是",0,P4540*税费设置!$B$9)</f>
        <v>0</v>
      </c>
      <c r="S4540" s="8">
        <f t="shared" si="496"/>
        <v>0</v>
      </c>
    </row>
    <row r="4541" spans="1:19" ht="13.9">
      <c r="A4541" s="6" t="str">
        <f>IF(总支出!A4541="","",总支出!A4541)</f>
        <v/>
      </c>
      <c r="B4541" s="7" t="str">
        <f>IF(总支出!B4541="","",总支出!B4541)</f>
        <v/>
      </c>
      <c r="C4541" s="6" t="str">
        <f t="shared" si="490"/>
        <v/>
      </c>
      <c r="D4541" s="6" t="str">
        <f>IF(总支出!C4541="","",总支出!C4541)</f>
        <v/>
      </c>
      <c r="E4541" s="8" t="str">
        <f>IF(总支出!D4541="","",总支出!D4541)</f>
        <v/>
      </c>
      <c r="F4541" s="6" t="str">
        <f>IF(总支出!E4541="","",总支出!E4541)</f>
        <v/>
      </c>
      <c r="G4541" s="6" t="str">
        <f>IF(总支出!H4541="","",总支出!H4541)</f>
        <v/>
      </c>
      <c r="H4541" s="6" t="str">
        <f>IF(总支出!I4541="","自动",总支出!I4541)</f>
        <v>自动</v>
      </c>
      <c r="I4541" s="6" t="str">
        <f>IF(F4541="","",IFERROR(VLOOKUP(F4541,税费设置!$A$15:$B$27,2,FALSE),"含税不明"))</f>
        <v/>
      </c>
      <c r="J4541" s="6" t="str">
        <f t="shared" si="491"/>
        <v/>
      </c>
      <c r="K4541" s="6" t="str">
        <f>IF(AND(税费设置!$B$5="是",G4541="个人支出",J4541="应税"),"是","否")</f>
        <v>否</v>
      </c>
      <c r="L4541" s="8">
        <f t="shared" si="492"/>
        <v>0</v>
      </c>
      <c r="M4541" s="8">
        <f t="shared" si="493"/>
        <v>0</v>
      </c>
      <c r="N4541" s="8">
        <f t="shared" si="494"/>
        <v>0</v>
      </c>
      <c r="O4541" s="8">
        <f t="shared" si="495"/>
        <v>0</v>
      </c>
      <c r="P4541" s="8">
        <f>IF(K4541&lt;&gt;"是",0,IF(税费设置!$B$6="是",E4541/(1+税费设置!$B$10),E4541))</f>
        <v>0</v>
      </c>
      <c r="Q4541" s="8">
        <f>IF(K4541&lt;&gt;"是",0,P4541*税费设置!$B$8)</f>
        <v>0</v>
      </c>
      <c r="R4541" s="8">
        <f>IF(K4541&lt;&gt;"是",0,P4541*税费设置!$B$9)</f>
        <v>0</v>
      </c>
      <c r="S4541" s="8">
        <f t="shared" si="496"/>
        <v>0</v>
      </c>
    </row>
    <row r="4542" spans="1:19" ht="13.9">
      <c r="A4542" s="6" t="str">
        <f>IF(总支出!A4542="","",总支出!A4542)</f>
        <v/>
      </c>
      <c r="B4542" s="7" t="str">
        <f>IF(总支出!B4542="","",总支出!B4542)</f>
        <v/>
      </c>
      <c r="C4542" s="6" t="str">
        <f t="shared" si="490"/>
        <v/>
      </c>
      <c r="D4542" s="6" t="str">
        <f>IF(总支出!C4542="","",总支出!C4542)</f>
        <v/>
      </c>
      <c r="E4542" s="8" t="str">
        <f>IF(总支出!D4542="","",总支出!D4542)</f>
        <v/>
      </c>
      <c r="F4542" s="6" t="str">
        <f>IF(总支出!E4542="","",总支出!E4542)</f>
        <v/>
      </c>
      <c r="G4542" s="6" t="str">
        <f>IF(总支出!H4542="","",总支出!H4542)</f>
        <v/>
      </c>
      <c r="H4542" s="6" t="str">
        <f>IF(总支出!I4542="","自动",总支出!I4542)</f>
        <v>自动</v>
      </c>
      <c r="I4542" s="6" t="str">
        <f>IF(F4542="","",IFERROR(VLOOKUP(F4542,税费设置!$A$15:$B$27,2,FALSE),"含税不明"))</f>
        <v/>
      </c>
      <c r="J4542" s="6" t="str">
        <f t="shared" si="491"/>
        <v/>
      </c>
      <c r="K4542" s="6" t="str">
        <f>IF(AND(税费设置!$B$5="是",G4542="个人支出",J4542="应税"),"是","否")</f>
        <v>否</v>
      </c>
      <c r="L4542" s="8">
        <f t="shared" si="492"/>
        <v>0</v>
      </c>
      <c r="M4542" s="8">
        <f t="shared" si="493"/>
        <v>0</v>
      </c>
      <c r="N4542" s="8">
        <f t="shared" si="494"/>
        <v>0</v>
      </c>
      <c r="O4542" s="8">
        <f t="shared" si="495"/>
        <v>0</v>
      </c>
      <c r="P4542" s="8">
        <f>IF(K4542&lt;&gt;"是",0,IF(税费设置!$B$6="是",E4542/(1+税费设置!$B$10),E4542))</f>
        <v>0</v>
      </c>
      <c r="Q4542" s="8">
        <f>IF(K4542&lt;&gt;"是",0,P4542*税费设置!$B$8)</f>
        <v>0</v>
      </c>
      <c r="R4542" s="8">
        <f>IF(K4542&lt;&gt;"是",0,P4542*税费设置!$B$9)</f>
        <v>0</v>
      </c>
      <c r="S4542" s="8">
        <f t="shared" si="496"/>
        <v>0</v>
      </c>
    </row>
    <row r="4543" spans="1:19" ht="13.9">
      <c r="A4543" s="6" t="str">
        <f>IF(总支出!A4543="","",总支出!A4543)</f>
        <v/>
      </c>
      <c r="B4543" s="7" t="str">
        <f>IF(总支出!B4543="","",总支出!B4543)</f>
        <v/>
      </c>
      <c r="C4543" s="6" t="str">
        <f t="shared" si="490"/>
        <v/>
      </c>
      <c r="D4543" s="6" t="str">
        <f>IF(总支出!C4543="","",总支出!C4543)</f>
        <v/>
      </c>
      <c r="E4543" s="8" t="str">
        <f>IF(总支出!D4543="","",总支出!D4543)</f>
        <v/>
      </c>
      <c r="F4543" s="6" t="str">
        <f>IF(总支出!E4543="","",总支出!E4543)</f>
        <v/>
      </c>
      <c r="G4543" s="6" t="str">
        <f>IF(总支出!H4543="","",总支出!H4543)</f>
        <v/>
      </c>
      <c r="H4543" s="6" t="str">
        <f>IF(总支出!I4543="","自动",总支出!I4543)</f>
        <v>自动</v>
      </c>
      <c r="I4543" s="6" t="str">
        <f>IF(F4543="","",IFERROR(VLOOKUP(F4543,税费设置!$A$15:$B$27,2,FALSE),"含税不明"))</f>
        <v/>
      </c>
      <c r="J4543" s="6" t="str">
        <f t="shared" si="491"/>
        <v/>
      </c>
      <c r="K4543" s="6" t="str">
        <f>IF(AND(税费设置!$B$5="是",G4543="个人支出",J4543="应税"),"是","否")</f>
        <v>否</v>
      </c>
      <c r="L4543" s="8">
        <f t="shared" si="492"/>
        <v>0</v>
      </c>
      <c r="M4543" s="8">
        <f t="shared" si="493"/>
        <v>0</v>
      </c>
      <c r="N4543" s="8">
        <f t="shared" si="494"/>
        <v>0</v>
      </c>
      <c r="O4543" s="8">
        <f t="shared" si="495"/>
        <v>0</v>
      </c>
      <c r="P4543" s="8">
        <f>IF(K4543&lt;&gt;"是",0,IF(税费设置!$B$6="是",E4543/(1+税费设置!$B$10),E4543))</f>
        <v>0</v>
      </c>
      <c r="Q4543" s="8">
        <f>IF(K4543&lt;&gt;"是",0,P4543*税费设置!$B$8)</f>
        <v>0</v>
      </c>
      <c r="R4543" s="8">
        <f>IF(K4543&lt;&gt;"是",0,P4543*税费设置!$B$9)</f>
        <v>0</v>
      </c>
      <c r="S4543" s="8">
        <f t="shared" si="496"/>
        <v>0</v>
      </c>
    </row>
    <row r="4544" spans="1:19" ht="13.9">
      <c r="A4544" s="6" t="str">
        <f>IF(总支出!A4544="","",总支出!A4544)</f>
        <v/>
      </c>
      <c r="B4544" s="7" t="str">
        <f>IF(总支出!B4544="","",总支出!B4544)</f>
        <v/>
      </c>
      <c r="C4544" s="6" t="str">
        <f t="shared" si="490"/>
        <v/>
      </c>
      <c r="D4544" s="6" t="str">
        <f>IF(总支出!C4544="","",总支出!C4544)</f>
        <v/>
      </c>
      <c r="E4544" s="8" t="str">
        <f>IF(总支出!D4544="","",总支出!D4544)</f>
        <v/>
      </c>
      <c r="F4544" s="6" t="str">
        <f>IF(总支出!E4544="","",总支出!E4544)</f>
        <v/>
      </c>
      <c r="G4544" s="6" t="str">
        <f>IF(总支出!H4544="","",总支出!H4544)</f>
        <v/>
      </c>
      <c r="H4544" s="6" t="str">
        <f>IF(总支出!I4544="","自动",总支出!I4544)</f>
        <v>自动</v>
      </c>
      <c r="I4544" s="6" t="str">
        <f>IF(F4544="","",IFERROR(VLOOKUP(F4544,税费设置!$A$15:$B$27,2,FALSE),"含税不明"))</f>
        <v/>
      </c>
      <c r="J4544" s="6" t="str">
        <f t="shared" si="491"/>
        <v/>
      </c>
      <c r="K4544" s="6" t="str">
        <f>IF(AND(税费设置!$B$5="是",G4544="个人支出",J4544="应税"),"是","否")</f>
        <v>否</v>
      </c>
      <c r="L4544" s="8">
        <f t="shared" si="492"/>
        <v>0</v>
      </c>
      <c r="M4544" s="8">
        <f t="shared" si="493"/>
        <v>0</v>
      </c>
      <c r="N4544" s="8">
        <f t="shared" si="494"/>
        <v>0</v>
      </c>
      <c r="O4544" s="8">
        <f t="shared" si="495"/>
        <v>0</v>
      </c>
      <c r="P4544" s="8">
        <f>IF(K4544&lt;&gt;"是",0,IF(税费设置!$B$6="是",E4544/(1+税费设置!$B$10),E4544))</f>
        <v>0</v>
      </c>
      <c r="Q4544" s="8">
        <f>IF(K4544&lt;&gt;"是",0,P4544*税费设置!$B$8)</f>
        <v>0</v>
      </c>
      <c r="R4544" s="8">
        <f>IF(K4544&lt;&gt;"是",0,P4544*税费设置!$B$9)</f>
        <v>0</v>
      </c>
      <c r="S4544" s="8">
        <f t="shared" si="496"/>
        <v>0</v>
      </c>
    </row>
    <row r="4545" spans="1:19" ht="13.9">
      <c r="A4545" s="6" t="str">
        <f>IF(总支出!A4545="","",总支出!A4545)</f>
        <v/>
      </c>
      <c r="B4545" s="7" t="str">
        <f>IF(总支出!B4545="","",总支出!B4545)</f>
        <v/>
      </c>
      <c r="C4545" s="6" t="str">
        <f t="shared" si="490"/>
        <v/>
      </c>
      <c r="D4545" s="6" t="str">
        <f>IF(总支出!C4545="","",总支出!C4545)</f>
        <v/>
      </c>
      <c r="E4545" s="8" t="str">
        <f>IF(总支出!D4545="","",总支出!D4545)</f>
        <v/>
      </c>
      <c r="F4545" s="6" t="str">
        <f>IF(总支出!E4545="","",总支出!E4545)</f>
        <v/>
      </c>
      <c r="G4545" s="6" t="str">
        <f>IF(总支出!H4545="","",总支出!H4545)</f>
        <v/>
      </c>
      <c r="H4545" s="6" t="str">
        <f>IF(总支出!I4545="","自动",总支出!I4545)</f>
        <v>自动</v>
      </c>
      <c r="I4545" s="6" t="str">
        <f>IF(F4545="","",IFERROR(VLOOKUP(F4545,税费设置!$A$15:$B$27,2,FALSE),"含税不明"))</f>
        <v/>
      </c>
      <c r="J4545" s="6" t="str">
        <f t="shared" si="491"/>
        <v/>
      </c>
      <c r="K4545" s="6" t="str">
        <f>IF(AND(税费设置!$B$5="是",G4545="个人支出",J4545="应税"),"是","否")</f>
        <v>否</v>
      </c>
      <c r="L4545" s="8">
        <f t="shared" si="492"/>
        <v>0</v>
      </c>
      <c r="M4545" s="8">
        <f t="shared" si="493"/>
        <v>0</v>
      </c>
      <c r="N4545" s="8">
        <f t="shared" si="494"/>
        <v>0</v>
      </c>
      <c r="O4545" s="8">
        <f t="shared" si="495"/>
        <v>0</v>
      </c>
      <c r="P4545" s="8">
        <f>IF(K4545&lt;&gt;"是",0,IF(税费设置!$B$6="是",E4545/(1+税费设置!$B$10),E4545))</f>
        <v>0</v>
      </c>
      <c r="Q4545" s="8">
        <f>IF(K4545&lt;&gt;"是",0,P4545*税费设置!$B$8)</f>
        <v>0</v>
      </c>
      <c r="R4545" s="8">
        <f>IF(K4545&lt;&gt;"是",0,P4545*税费设置!$B$9)</f>
        <v>0</v>
      </c>
      <c r="S4545" s="8">
        <f t="shared" si="496"/>
        <v>0</v>
      </c>
    </row>
    <row r="4546" spans="1:19" ht="13.9">
      <c r="A4546" s="6" t="str">
        <f>IF(总支出!A4546="","",总支出!A4546)</f>
        <v/>
      </c>
      <c r="B4546" s="7" t="str">
        <f>IF(总支出!B4546="","",总支出!B4546)</f>
        <v/>
      </c>
      <c r="C4546" s="6" t="str">
        <f t="shared" si="490"/>
        <v/>
      </c>
      <c r="D4546" s="6" t="str">
        <f>IF(总支出!C4546="","",总支出!C4546)</f>
        <v/>
      </c>
      <c r="E4546" s="8" t="str">
        <f>IF(总支出!D4546="","",总支出!D4546)</f>
        <v/>
      </c>
      <c r="F4546" s="6" t="str">
        <f>IF(总支出!E4546="","",总支出!E4546)</f>
        <v/>
      </c>
      <c r="G4546" s="6" t="str">
        <f>IF(总支出!H4546="","",总支出!H4546)</f>
        <v/>
      </c>
      <c r="H4546" s="6" t="str">
        <f>IF(总支出!I4546="","自动",总支出!I4546)</f>
        <v>自动</v>
      </c>
      <c r="I4546" s="6" t="str">
        <f>IF(F4546="","",IFERROR(VLOOKUP(F4546,税费设置!$A$15:$B$27,2,FALSE),"含税不明"))</f>
        <v/>
      </c>
      <c r="J4546" s="6" t="str">
        <f t="shared" si="491"/>
        <v/>
      </c>
      <c r="K4546" s="6" t="str">
        <f>IF(AND(税费设置!$B$5="是",G4546="个人支出",J4546="应税"),"是","否")</f>
        <v>否</v>
      </c>
      <c r="L4546" s="8">
        <f t="shared" si="492"/>
        <v>0</v>
      </c>
      <c r="M4546" s="8">
        <f t="shared" si="493"/>
        <v>0</v>
      </c>
      <c r="N4546" s="8">
        <f t="shared" si="494"/>
        <v>0</v>
      </c>
      <c r="O4546" s="8">
        <f t="shared" si="495"/>
        <v>0</v>
      </c>
      <c r="P4546" s="8">
        <f>IF(K4546&lt;&gt;"是",0,IF(税费设置!$B$6="是",E4546/(1+税费设置!$B$10),E4546))</f>
        <v>0</v>
      </c>
      <c r="Q4546" s="8">
        <f>IF(K4546&lt;&gt;"是",0,P4546*税费设置!$B$8)</f>
        <v>0</v>
      </c>
      <c r="R4546" s="8">
        <f>IF(K4546&lt;&gt;"是",0,P4546*税费设置!$B$9)</f>
        <v>0</v>
      </c>
      <c r="S4546" s="8">
        <f t="shared" si="496"/>
        <v>0</v>
      </c>
    </row>
    <row r="4547" spans="1:19" ht="13.9">
      <c r="A4547" s="6" t="str">
        <f>IF(总支出!A4547="","",总支出!A4547)</f>
        <v/>
      </c>
      <c r="B4547" s="7" t="str">
        <f>IF(总支出!B4547="","",总支出!B4547)</f>
        <v/>
      </c>
      <c r="C4547" s="6" t="str">
        <f t="shared" si="490"/>
        <v/>
      </c>
      <c r="D4547" s="6" t="str">
        <f>IF(总支出!C4547="","",总支出!C4547)</f>
        <v/>
      </c>
      <c r="E4547" s="8" t="str">
        <f>IF(总支出!D4547="","",总支出!D4547)</f>
        <v/>
      </c>
      <c r="F4547" s="6" t="str">
        <f>IF(总支出!E4547="","",总支出!E4547)</f>
        <v/>
      </c>
      <c r="G4547" s="6" t="str">
        <f>IF(总支出!H4547="","",总支出!H4547)</f>
        <v/>
      </c>
      <c r="H4547" s="6" t="str">
        <f>IF(总支出!I4547="","自动",总支出!I4547)</f>
        <v>自动</v>
      </c>
      <c r="I4547" s="6" t="str">
        <f>IF(F4547="","",IFERROR(VLOOKUP(F4547,税费设置!$A$15:$B$27,2,FALSE),"含税不明"))</f>
        <v/>
      </c>
      <c r="J4547" s="6" t="str">
        <f t="shared" si="491"/>
        <v/>
      </c>
      <c r="K4547" s="6" t="str">
        <f>IF(AND(税费设置!$B$5="是",G4547="个人支出",J4547="应税"),"是","否")</f>
        <v>否</v>
      </c>
      <c r="L4547" s="8">
        <f t="shared" si="492"/>
        <v>0</v>
      </c>
      <c r="M4547" s="8">
        <f t="shared" si="493"/>
        <v>0</v>
      </c>
      <c r="N4547" s="8">
        <f t="shared" si="494"/>
        <v>0</v>
      </c>
      <c r="O4547" s="8">
        <f t="shared" si="495"/>
        <v>0</v>
      </c>
      <c r="P4547" s="8">
        <f>IF(K4547&lt;&gt;"是",0,IF(税费设置!$B$6="是",E4547/(1+税费设置!$B$10),E4547))</f>
        <v>0</v>
      </c>
      <c r="Q4547" s="8">
        <f>IF(K4547&lt;&gt;"是",0,P4547*税费设置!$B$8)</f>
        <v>0</v>
      </c>
      <c r="R4547" s="8">
        <f>IF(K4547&lt;&gt;"是",0,P4547*税费设置!$B$9)</f>
        <v>0</v>
      </c>
      <c r="S4547" s="8">
        <f t="shared" si="496"/>
        <v>0</v>
      </c>
    </row>
    <row r="4548" spans="1:19" ht="13.9">
      <c r="A4548" s="6" t="str">
        <f>IF(总支出!A4548="","",总支出!A4548)</f>
        <v/>
      </c>
      <c r="B4548" s="7" t="str">
        <f>IF(总支出!B4548="","",总支出!B4548)</f>
        <v/>
      </c>
      <c r="C4548" s="6" t="str">
        <f t="shared" ref="C4548:C4611" si="497">IF(B4548="","",TEXT(B4548,"yyyy-mm"))</f>
        <v/>
      </c>
      <c r="D4548" s="6" t="str">
        <f>IF(总支出!C4548="","",总支出!C4548)</f>
        <v/>
      </c>
      <c r="E4548" s="8" t="str">
        <f>IF(总支出!D4548="","",总支出!D4548)</f>
        <v/>
      </c>
      <c r="F4548" s="6" t="str">
        <f>IF(总支出!E4548="","",总支出!E4548)</f>
        <v/>
      </c>
      <c r="G4548" s="6" t="str">
        <f>IF(总支出!H4548="","",总支出!H4548)</f>
        <v/>
      </c>
      <c r="H4548" s="6" t="str">
        <f>IF(总支出!I4548="","自动",总支出!I4548)</f>
        <v>自动</v>
      </c>
      <c r="I4548" s="6" t="str">
        <f>IF(F4548="","",IFERROR(VLOOKUP(F4548,税费设置!$A$15:$B$27,2,FALSE),"含税不明"))</f>
        <v/>
      </c>
      <c r="J4548" s="6" t="str">
        <f t="shared" ref="J4548:J4611" si="498">IF(D4548="","",IF(H4548="自动",I4548,H4548))</f>
        <v/>
      </c>
      <c r="K4548" s="6" t="str">
        <f>IF(AND(税费设置!$B$5="是",G4548="个人支出",J4548="应税"),"是","否")</f>
        <v>否</v>
      </c>
      <c r="L4548" s="8">
        <f t="shared" ref="L4548:L4611" si="499">IF(K4548="是",E4548,0)</f>
        <v>0</v>
      </c>
      <c r="M4548" s="8">
        <f t="shared" ref="M4548:M4611" si="500">IF(AND(G4548="个人支出",J4548="零税率"),E4548,0)</f>
        <v>0</v>
      </c>
      <c r="N4548" s="8">
        <f t="shared" ref="N4548:N4611" si="501">IF(AND(G4548="个人支出",J4548="免税"),E4548,0)</f>
        <v>0</v>
      </c>
      <c r="O4548" s="8">
        <f t="shared" ref="O4548:O4611" si="502">IF(AND(G4548="个人支出",OR(J4548="含税不明",J4548="不适用")),E4548,0)</f>
        <v>0</v>
      </c>
      <c r="P4548" s="8">
        <f>IF(K4548&lt;&gt;"是",0,IF(税费设置!$B$6="是",E4548/(1+税费设置!$B$10),E4548))</f>
        <v>0</v>
      </c>
      <c r="Q4548" s="8">
        <f>IF(K4548&lt;&gt;"是",0,P4548*税费设置!$B$8)</f>
        <v>0</v>
      </c>
      <c r="R4548" s="8">
        <f>IF(K4548&lt;&gt;"是",0,P4548*税费设置!$B$9)</f>
        <v>0</v>
      </c>
      <c r="S4548" s="8">
        <f t="shared" ref="S4548:S4611" si="503">Q4548+R4548</f>
        <v>0</v>
      </c>
    </row>
    <row r="4549" spans="1:19" ht="13.9">
      <c r="A4549" s="6" t="str">
        <f>IF(总支出!A4549="","",总支出!A4549)</f>
        <v/>
      </c>
      <c r="B4549" s="7" t="str">
        <f>IF(总支出!B4549="","",总支出!B4549)</f>
        <v/>
      </c>
      <c r="C4549" s="6" t="str">
        <f t="shared" si="497"/>
        <v/>
      </c>
      <c r="D4549" s="6" t="str">
        <f>IF(总支出!C4549="","",总支出!C4549)</f>
        <v/>
      </c>
      <c r="E4549" s="8" t="str">
        <f>IF(总支出!D4549="","",总支出!D4549)</f>
        <v/>
      </c>
      <c r="F4549" s="6" t="str">
        <f>IF(总支出!E4549="","",总支出!E4549)</f>
        <v/>
      </c>
      <c r="G4549" s="6" t="str">
        <f>IF(总支出!H4549="","",总支出!H4549)</f>
        <v/>
      </c>
      <c r="H4549" s="6" t="str">
        <f>IF(总支出!I4549="","自动",总支出!I4549)</f>
        <v>自动</v>
      </c>
      <c r="I4549" s="6" t="str">
        <f>IF(F4549="","",IFERROR(VLOOKUP(F4549,税费设置!$A$15:$B$27,2,FALSE),"含税不明"))</f>
        <v/>
      </c>
      <c r="J4549" s="6" t="str">
        <f t="shared" si="498"/>
        <v/>
      </c>
      <c r="K4549" s="6" t="str">
        <f>IF(AND(税费设置!$B$5="是",G4549="个人支出",J4549="应税"),"是","否")</f>
        <v>否</v>
      </c>
      <c r="L4549" s="8">
        <f t="shared" si="499"/>
        <v>0</v>
      </c>
      <c r="M4549" s="8">
        <f t="shared" si="500"/>
        <v>0</v>
      </c>
      <c r="N4549" s="8">
        <f t="shared" si="501"/>
        <v>0</v>
      </c>
      <c r="O4549" s="8">
        <f t="shared" si="502"/>
        <v>0</v>
      </c>
      <c r="P4549" s="8">
        <f>IF(K4549&lt;&gt;"是",0,IF(税费设置!$B$6="是",E4549/(1+税费设置!$B$10),E4549))</f>
        <v>0</v>
      </c>
      <c r="Q4549" s="8">
        <f>IF(K4549&lt;&gt;"是",0,P4549*税费设置!$B$8)</f>
        <v>0</v>
      </c>
      <c r="R4549" s="8">
        <f>IF(K4549&lt;&gt;"是",0,P4549*税费设置!$B$9)</f>
        <v>0</v>
      </c>
      <c r="S4549" s="8">
        <f t="shared" si="503"/>
        <v>0</v>
      </c>
    </row>
    <row r="4550" spans="1:19" ht="13.9">
      <c r="A4550" s="6" t="str">
        <f>IF(总支出!A4550="","",总支出!A4550)</f>
        <v/>
      </c>
      <c r="B4550" s="7" t="str">
        <f>IF(总支出!B4550="","",总支出!B4550)</f>
        <v/>
      </c>
      <c r="C4550" s="6" t="str">
        <f t="shared" si="497"/>
        <v/>
      </c>
      <c r="D4550" s="6" t="str">
        <f>IF(总支出!C4550="","",总支出!C4550)</f>
        <v/>
      </c>
      <c r="E4550" s="8" t="str">
        <f>IF(总支出!D4550="","",总支出!D4550)</f>
        <v/>
      </c>
      <c r="F4550" s="6" t="str">
        <f>IF(总支出!E4550="","",总支出!E4550)</f>
        <v/>
      </c>
      <c r="G4550" s="6" t="str">
        <f>IF(总支出!H4550="","",总支出!H4550)</f>
        <v/>
      </c>
      <c r="H4550" s="6" t="str">
        <f>IF(总支出!I4550="","自动",总支出!I4550)</f>
        <v>自动</v>
      </c>
      <c r="I4550" s="6" t="str">
        <f>IF(F4550="","",IFERROR(VLOOKUP(F4550,税费设置!$A$15:$B$27,2,FALSE),"含税不明"))</f>
        <v/>
      </c>
      <c r="J4550" s="6" t="str">
        <f t="shared" si="498"/>
        <v/>
      </c>
      <c r="K4550" s="6" t="str">
        <f>IF(AND(税费设置!$B$5="是",G4550="个人支出",J4550="应税"),"是","否")</f>
        <v>否</v>
      </c>
      <c r="L4550" s="8">
        <f t="shared" si="499"/>
        <v>0</v>
      </c>
      <c r="M4550" s="8">
        <f t="shared" si="500"/>
        <v>0</v>
      </c>
      <c r="N4550" s="8">
        <f t="shared" si="501"/>
        <v>0</v>
      </c>
      <c r="O4550" s="8">
        <f t="shared" si="502"/>
        <v>0</v>
      </c>
      <c r="P4550" s="8">
        <f>IF(K4550&lt;&gt;"是",0,IF(税费设置!$B$6="是",E4550/(1+税费设置!$B$10),E4550))</f>
        <v>0</v>
      </c>
      <c r="Q4550" s="8">
        <f>IF(K4550&lt;&gt;"是",0,P4550*税费设置!$B$8)</f>
        <v>0</v>
      </c>
      <c r="R4550" s="8">
        <f>IF(K4550&lt;&gt;"是",0,P4550*税费设置!$B$9)</f>
        <v>0</v>
      </c>
      <c r="S4550" s="8">
        <f t="shared" si="503"/>
        <v>0</v>
      </c>
    </row>
    <row r="4551" spans="1:19" ht="13.9">
      <c r="A4551" s="6" t="str">
        <f>IF(总支出!A4551="","",总支出!A4551)</f>
        <v/>
      </c>
      <c r="B4551" s="7" t="str">
        <f>IF(总支出!B4551="","",总支出!B4551)</f>
        <v/>
      </c>
      <c r="C4551" s="6" t="str">
        <f t="shared" si="497"/>
        <v/>
      </c>
      <c r="D4551" s="6" t="str">
        <f>IF(总支出!C4551="","",总支出!C4551)</f>
        <v/>
      </c>
      <c r="E4551" s="8" t="str">
        <f>IF(总支出!D4551="","",总支出!D4551)</f>
        <v/>
      </c>
      <c r="F4551" s="6" t="str">
        <f>IF(总支出!E4551="","",总支出!E4551)</f>
        <v/>
      </c>
      <c r="G4551" s="6" t="str">
        <f>IF(总支出!H4551="","",总支出!H4551)</f>
        <v/>
      </c>
      <c r="H4551" s="6" t="str">
        <f>IF(总支出!I4551="","自动",总支出!I4551)</f>
        <v>自动</v>
      </c>
      <c r="I4551" s="6" t="str">
        <f>IF(F4551="","",IFERROR(VLOOKUP(F4551,税费设置!$A$15:$B$27,2,FALSE),"含税不明"))</f>
        <v/>
      </c>
      <c r="J4551" s="6" t="str">
        <f t="shared" si="498"/>
        <v/>
      </c>
      <c r="K4551" s="6" t="str">
        <f>IF(AND(税费设置!$B$5="是",G4551="个人支出",J4551="应税"),"是","否")</f>
        <v>否</v>
      </c>
      <c r="L4551" s="8">
        <f t="shared" si="499"/>
        <v>0</v>
      </c>
      <c r="M4551" s="8">
        <f t="shared" si="500"/>
        <v>0</v>
      </c>
      <c r="N4551" s="8">
        <f t="shared" si="501"/>
        <v>0</v>
      </c>
      <c r="O4551" s="8">
        <f t="shared" si="502"/>
        <v>0</v>
      </c>
      <c r="P4551" s="8">
        <f>IF(K4551&lt;&gt;"是",0,IF(税费设置!$B$6="是",E4551/(1+税费设置!$B$10),E4551))</f>
        <v>0</v>
      </c>
      <c r="Q4551" s="8">
        <f>IF(K4551&lt;&gt;"是",0,P4551*税费设置!$B$8)</f>
        <v>0</v>
      </c>
      <c r="R4551" s="8">
        <f>IF(K4551&lt;&gt;"是",0,P4551*税费设置!$B$9)</f>
        <v>0</v>
      </c>
      <c r="S4551" s="8">
        <f t="shared" si="503"/>
        <v>0</v>
      </c>
    </row>
    <row r="4552" spans="1:19" ht="13.9">
      <c r="A4552" s="6" t="str">
        <f>IF(总支出!A4552="","",总支出!A4552)</f>
        <v/>
      </c>
      <c r="B4552" s="7" t="str">
        <f>IF(总支出!B4552="","",总支出!B4552)</f>
        <v/>
      </c>
      <c r="C4552" s="6" t="str">
        <f t="shared" si="497"/>
        <v/>
      </c>
      <c r="D4552" s="6" t="str">
        <f>IF(总支出!C4552="","",总支出!C4552)</f>
        <v/>
      </c>
      <c r="E4552" s="8" t="str">
        <f>IF(总支出!D4552="","",总支出!D4552)</f>
        <v/>
      </c>
      <c r="F4552" s="6" t="str">
        <f>IF(总支出!E4552="","",总支出!E4552)</f>
        <v/>
      </c>
      <c r="G4552" s="6" t="str">
        <f>IF(总支出!H4552="","",总支出!H4552)</f>
        <v/>
      </c>
      <c r="H4552" s="6" t="str">
        <f>IF(总支出!I4552="","自动",总支出!I4552)</f>
        <v>自动</v>
      </c>
      <c r="I4552" s="6" t="str">
        <f>IF(F4552="","",IFERROR(VLOOKUP(F4552,税费设置!$A$15:$B$27,2,FALSE),"含税不明"))</f>
        <v/>
      </c>
      <c r="J4552" s="6" t="str">
        <f t="shared" si="498"/>
        <v/>
      </c>
      <c r="K4552" s="6" t="str">
        <f>IF(AND(税费设置!$B$5="是",G4552="个人支出",J4552="应税"),"是","否")</f>
        <v>否</v>
      </c>
      <c r="L4552" s="8">
        <f t="shared" si="499"/>
        <v>0</v>
      </c>
      <c r="M4552" s="8">
        <f t="shared" si="500"/>
        <v>0</v>
      </c>
      <c r="N4552" s="8">
        <f t="shared" si="501"/>
        <v>0</v>
      </c>
      <c r="O4552" s="8">
        <f t="shared" si="502"/>
        <v>0</v>
      </c>
      <c r="P4552" s="8">
        <f>IF(K4552&lt;&gt;"是",0,IF(税费设置!$B$6="是",E4552/(1+税费设置!$B$10),E4552))</f>
        <v>0</v>
      </c>
      <c r="Q4552" s="8">
        <f>IF(K4552&lt;&gt;"是",0,P4552*税费设置!$B$8)</f>
        <v>0</v>
      </c>
      <c r="R4552" s="8">
        <f>IF(K4552&lt;&gt;"是",0,P4552*税费设置!$B$9)</f>
        <v>0</v>
      </c>
      <c r="S4552" s="8">
        <f t="shared" si="503"/>
        <v>0</v>
      </c>
    </row>
    <row r="4553" spans="1:19" ht="13.9">
      <c r="A4553" s="6" t="str">
        <f>IF(总支出!A4553="","",总支出!A4553)</f>
        <v/>
      </c>
      <c r="B4553" s="7" t="str">
        <f>IF(总支出!B4553="","",总支出!B4553)</f>
        <v/>
      </c>
      <c r="C4553" s="6" t="str">
        <f t="shared" si="497"/>
        <v/>
      </c>
      <c r="D4553" s="6" t="str">
        <f>IF(总支出!C4553="","",总支出!C4553)</f>
        <v/>
      </c>
      <c r="E4553" s="8" t="str">
        <f>IF(总支出!D4553="","",总支出!D4553)</f>
        <v/>
      </c>
      <c r="F4553" s="6" t="str">
        <f>IF(总支出!E4553="","",总支出!E4553)</f>
        <v/>
      </c>
      <c r="G4553" s="6" t="str">
        <f>IF(总支出!H4553="","",总支出!H4553)</f>
        <v/>
      </c>
      <c r="H4553" s="6" t="str">
        <f>IF(总支出!I4553="","自动",总支出!I4553)</f>
        <v>自动</v>
      </c>
      <c r="I4553" s="6" t="str">
        <f>IF(F4553="","",IFERROR(VLOOKUP(F4553,税费设置!$A$15:$B$27,2,FALSE),"含税不明"))</f>
        <v/>
      </c>
      <c r="J4553" s="6" t="str">
        <f t="shared" si="498"/>
        <v/>
      </c>
      <c r="K4553" s="6" t="str">
        <f>IF(AND(税费设置!$B$5="是",G4553="个人支出",J4553="应税"),"是","否")</f>
        <v>否</v>
      </c>
      <c r="L4553" s="8">
        <f t="shared" si="499"/>
        <v>0</v>
      </c>
      <c r="M4553" s="8">
        <f t="shared" si="500"/>
        <v>0</v>
      </c>
      <c r="N4553" s="8">
        <f t="shared" si="501"/>
        <v>0</v>
      </c>
      <c r="O4553" s="8">
        <f t="shared" si="502"/>
        <v>0</v>
      </c>
      <c r="P4553" s="8">
        <f>IF(K4553&lt;&gt;"是",0,IF(税费设置!$B$6="是",E4553/(1+税费设置!$B$10),E4553))</f>
        <v>0</v>
      </c>
      <c r="Q4553" s="8">
        <f>IF(K4553&lt;&gt;"是",0,P4553*税费设置!$B$8)</f>
        <v>0</v>
      </c>
      <c r="R4553" s="8">
        <f>IF(K4553&lt;&gt;"是",0,P4553*税费设置!$B$9)</f>
        <v>0</v>
      </c>
      <c r="S4553" s="8">
        <f t="shared" si="503"/>
        <v>0</v>
      </c>
    </row>
    <row r="4554" spans="1:19" ht="13.9">
      <c r="A4554" s="6" t="str">
        <f>IF(总支出!A4554="","",总支出!A4554)</f>
        <v/>
      </c>
      <c r="B4554" s="7" t="str">
        <f>IF(总支出!B4554="","",总支出!B4554)</f>
        <v/>
      </c>
      <c r="C4554" s="6" t="str">
        <f t="shared" si="497"/>
        <v/>
      </c>
      <c r="D4554" s="6" t="str">
        <f>IF(总支出!C4554="","",总支出!C4554)</f>
        <v/>
      </c>
      <c r="E4554" s="8" t="str">
        <f>IF(总支出!D4554="","",总支出!D4554)</f>
        <v/>
      </c>
      <c r="F4554" s="6" t="str">
        <f>IF(总支出!E4554="","",总支出!E4554)</f>
        <v/>
      </c>
      <c r="G4554" s="6" t="str">
        <f>IF(总支出!H4554="","",总支出!H4554)</f>
        <v/>
      </c>
      <c r="H4554" s="6" t="str">
        <f>IF(总支出!I4554="","自动",总支出!I4554)</f>
        <v>自动</v>
      </c>
      <c r="I4554" s="6" t="str">
        <f>IF(F4554="","",IFERROR(VLOOKUP(F4554,税费设置!$A$15:$B$27,2,FALSE),"含税不明"))</f>
        <v/>
      </c>
      <c r="J4554" s="6" t="str">
        <f t="shared" si="498"/>
        <v/>
      </c>
      <c r="K4554" s="6" t="str">
        <f>IF(AND(税费设置!$B$5="是",G4554="个人支出",J4554="应税"),"是","否")</f>
        <v>否</v>
      </c>
      <c r="L4554" s="8">
        <f t="shared" si="499"/>
        <v>0</v>
      </c>
      <c r="M4554" s="8">
        <f t="shared" si="500"/>
        <v>0</v>
      </c>
      <c r="N4554" s="8">
        <f t="shared" si="501"/>
        <v>0</v>
      </c>
      <c r="O4554" s="8">
        <f t="shared" si="502"/>
        <v>0</v>
      </c>
      <c r="P4554" s="8">
        <f>IF(K4554&lt;&gt;"是",0,IF(税费设置!$B$6="是",E4554/(1+税费设置!$B$10),E4554))</f>
        <v>0</v>
      </c>
      <c r="Q4554" s="8">
        <f>IF(K4554&lt;&gt;"是",0,P4554*税费设置!$B$8)</f>
        <v>0</v>
      </c>
      <c r="R4554" s="8">
        <f>IF(K4554&lt;&gt;"是",0,P4554*税费设置!$B$9)</f>
        <v>0</v>
      </c>
      <c r="S4554" s="8">
        <f t="shared" si="503"/>
        <v>0</v>
      </c>
    </row>
    <row r="4555" spans="1:19" ht="13.9">
      <c r="A4555" s="6" t="str">
        <f>IF(总支出!A4555="","",总支出!A4555)</f>
        <v/>
      </c>
      <c r="B4555" s="7" t="str">
        <f>IF(总支出!B4555="","",总支出!B4555)</f>
        <v/>
      </c>
      <c r="C4555" s="6" t="str">
        <f t="shared" si="497"/>
        <v/>
      </c>
      <c r="D4555" s="6" t="str">
        <f>IF(总支出!C4555="","",总支出!C4555)</f>
        <v/>
      </c>
      <c r="E4555" s="8" t="str">
        <f>IF(总支出!D4555="","",总支出!D4555)</f>
        <v/>
      </c>
      <c r="F4555" s="6" t="str">
        <f>IF(总支出!E4555="","",总支出!E4555)</f>
        <v/>
      </c>
      <c r="G4555" s="6" t="str">
        <f>IF(总支出!H4555="","",总支出!H4555)</f>
        <v/>
      </c>
      <c r="H4555" s="6" t="str">
        <f>IF(总支出!I4555="","自动",总支出!I4555)</f>
        <v>自动</v>
      </c>
      <c r="I4555" s="6" t="str">
        <f>IF(F4555="","",IFERROR(VLOOKUP(F4555,税费设置!$A$15:$B$27,2,FALSE),"含税不明"))</f>
        <v/>
      </c>
      <c r="J4555" s="6" t="str">
        <f t="shared" si="498"/>
        <v/>
      </c>
      <c r="K4555" s="6" t="str">
        <f>IF(AND(税费设置!$B$5="是",G4555="个人支出",J4555="应税"),"是","否")</f>
        <v>否</v>
      </c>
      <c r="L4555" s="8">
        <f t="shared" si="499"/>
        <v>0</v>
      </c>
      <c r="M4555" s="8">
        <f t="shared" si="500"/>
        <v>0</v>
      </c>
      <c r="N4555" s="8">
        <f t="shared" si="501"/>
        <v>0</v>
      </c>
      <c r="O4555" s="8">
        <f t="shared" si="502"/>
        <v>0</v>
      </c>
      <c r="P4555" s="8">
        <f>IF(K4555&lt;&gt;"是",0,IF(税费设置!$B$6="是",E4555/(1+税费设置!$B$10),E4555))</f>
        <v>0</v>
      </c>
      <c r="Q4555" s="8">
        <f>IF(K4555&lt;&gt;"是",0,P4555*税费设置!$B$8)</f>
        <v>0</v>
      </c>
      <c r="R4555" s="8">
        <f>IF(K4555&lt;&gt;"是",0,P4555*税费设置!$B$9)</f>
        <v>0</v>
      </c>
      <c r="S4555" s="8">
        <f t="shared" si="503"/>
        <v>0</v>
      </c>
    </row>
    <row r="4556" spans="1:19" ht="13.9">
      <c r="A4556" s="6" t="str">
        <f>IF(总支出!A4556="","",总支出!A4556)</f>
        <v/>
      </c>
      <c r="B4556" s="7" t="str">
        <f>IF(总支出!B4556="","",总支出!B4556)</f>
        <v/>
      </c>
      <c r="C4556" s="6" t="str">
        <f t="shared" si="497"/>
        <v/>
      </c>
      <c r="D4556" s="6" t="str">
        <f>IF(总支出!C4556="","",总支出!C4556)</f>
        <v/>
      </c>
      <c r="E4556" s="8" t="str">
        <f>IF(总支出!D4556="","",总支出!D4556)</f>
        <v/>
      </c>
      <c r="F4556" s="6" t="str">
        <f>IF(总支出!E4556="","",总支出!E4556)</f>
        <v/>
      </c>
      <c r="G4556" s="6" t="str">
        <f>IF(总支出!H4556="","",总支出!H4556)</f>
        <v/>
      </c>
      <c r="H4556" s="6" t="str">
        <f>IF(总支出!I4556="","自动",总支出!I4556)</f>
        <v>自动</v>
      </c>
      <c r="I4556" s="6" t="str">
        <f>IF(F4556="","",IFERROR(VLOOKUP(F4556,税费设置!$A$15:$B$27,2,FALSE),"含税不明"))</f>
        <v/>
      </c>
      <c r="J4556" s="6" t="str">
        <f t="shared" si="498"/>
        <v/>
      </c>
      <c r="K4556" s="6" t="str">
        <f>IF(AND(税费设置!$B$5="是",G4556="个人支出",J4556="应税"),"是","否")</f>
        <v>否</v>
      </c>
      <c r="L4556" s="8">
        <f t="shared" si="499"/>
        <v>0</v>
      </c>
      <c r="M4556" s="8">
        <f t="shared" si="500"/>
        <v>0</v>
      </c>
      <c r="N4556" s="8">
        <f t="shared" si="501"/>
        <v>0</v>
      </c>
      <c r="O4556" s="8">
        <f t="shared" si="502"/>
        <v>0</v>
      </c>
      <c r="P4556" s="8">
        <f>IF(K4556&lt;&gt;"是",0,IF(税费设置!$B$6="是",E4556/(1+税费设置!$B$10),E4556))</f>
        <v>0</v>
      </c>
      <c r="Q4556" s="8">
        <f>IF(K4556&lt;&gt;"是",0,P4556*税费设置!$B$8)</f>
        <v>0</v>
      </c>
      <c r="R4556" s="8">
        <f>IF(K4556&lt;&gt;"是",0,P4556*税费设置!$B$9)</f>
        <v>0</v>
      </c>
      <c r="S4556" s="8">
        <f t="shared" si="503"/>
        <v>0</v>
      </c>
    </row>
    <row r="4557" spans="1:19" ht="13.9">
      <c r="A4557" s="6" t="str">
        <f>IF(总支出!A4557="","",总支出!A4557)</f>
        <v/>
      </c>
      <c r="B4557" s="7" t="str">
        <f>IF(总支出!B4557="","",总支出!B4557)</f>
        <v/>
      </c>
      <c r="C4557" s="6" t="str">
        <f t="shared" si="497"/>
        <v/>
      </c>
      <c r="D4557" s="6" t="str">
        <f>IF(总支出!C4557="","",总支出!C4557)</f>
        <v/>
      </c>
      <c r="E4557" s="8" t="str">
        <f>IF(总支出!D4557="","",总支出!D4557)</f>
        <v/>
      </c>
      <c r="F4557" s="6" t="str">
        <f>IF(总支出!E4557="","",总支出!E4557)</f>
        <v/>
      </c>
      <c r="G4557" s="6" t="str">
        <f>IF(总支出!H4557="","",总支出!H4557)</f>
        <v/>
      </c>
      <c r="H4557" s="6" t="str">
        <f>IF(总支出!I4557="","自动",总支出!I4557)</f>
        <v>自动</v>
      </c>
      <c r="I4557" s="6" t="str">
        <f>IF(F4557="","",IFERROR(VLOOKUP(F4557,税费设置!$A$15:$B$27,2,FALSE),"含税不明"))</f>
        <v/>
      </c>
      <c r="J4557" s="6" t="str">
        <f t="shared" si="498"/>
        <v/>
      </c>
      <c r="K4557" s="6" t="str">
        <f>IF(AND(税费设置!$B$5="是",G4557="个人支出",J4557="应税"),"是","否")</f>
        <v>否</v>
      </c>
      <c r="L4557" s="8">
        <f t="shared" si="499"/>
        <v>0</v>
      </c>
      <c r="M4557" s="8">
        <f t="shared" si="500"/>
        <v>0</v>
      </c>
      <c r="N4557" s="8">
        <f t="shared" si="501"/>
        <v>0</v>
      </c>
      <c r="O4557" s="8">
        <f t="shared" si="502"/>
        <v>0</v>
      </c>
      <c r="P4557" s="8">
        <f>IF(K4557&lt;&gt;"是",0,IF(税费设置!$B$6="是",E4557/(1+税费设置!$B$10),E4557))</f>
        <v>0</v>
      </c>
      <c r="Q4557" s="8">
        <f>IF(K4557&lt;&gt;"是",0,P4557*税费设置!$B$8)</f>
        <v>0</v>
      </c>
      <c r="R4557" s="8">
        <f>IF(K4557&lt;&gt;"是",0,P4557*税费设置!$B$9)</f>
        <v>0</v>
      </c>
      <c r="S4557" s="8">
        <f t="shared" si="503"/>
        <v>0</v>
      </c>
    </row>
    <row r="4558" spans="1:19" ht="13.9">
      <c r="A4558" s="6" t="str">
        <f>IF(总支出!A4558="","",总支出!A4558)</f>
        <v/>
      </c>
      <c r="B4558" s="7" t="str">
        <f>IF(总支出!B4558="","",总支出!B4558)</f>
        <v/>
      </c>
      <c r="C4558" s="6" t="str">
        <f t="shared" si="497"/>
        <v/>
      </c>
      <c r="D4558" s="6" t="str">
        <f>IF(总支出!C4558="","",总支出!C4558)</f>
        <v/>
      </c>
      <c r="E4558" s="8" t="str">
        <f>IF(总支出!D4558="","",总支出!D4558)</f>
        <v/>
      </c>
      <c r="F4558" s="6" t="str">
        <f>IF(总支出!E4558="","",总支出!E4558)</f>
        <v/>
      </c>
      <c r="G4558" s="6" t="str">
        <f>IF(总支出!H4558="","",总支出!H4558)</f>
        <v/>
      </c>
      <c r="H4558" s="6" t="str">
        <f>IF(总支出!I4558="","自动",总支出!I4558)</f>
        <v>自动</v>
      </c>
      <c r="I4558" s="6" t="str">
        <f>IF(F4558="","",IFERROR(VLOOKUP(F4558,税费设置!$A$15:$B$27,2,FALSE),"含税不明"))</f>
        <v/>
      </c>
      <c r="J4558" s="6" t="str">
        <f t="shared" si="498"/>
        <v/>
      </c>
      <c r="K4558" s="6" t="str">
        <f>IF(AND(税费设置!$B$5="是",G4558="个人支出",J4558="应税"),"是","否")</f>
        <v>否</v>
      </c>
      <c r="L4558" s="8">
        <f t="shared" si="499"/>
        <v>0</v>
      </c>
      <c r="M4558" s="8">
        <f t="shared" si="500"/>
        <v>0</v>
      </c>
      <c r="N4558" s="8">
        <f t="shared" si="501"/>
        <v>0</v>
      </c>
      <c r="O4558" s="8">
        <f t="shared" si="502"/>
        <v>0</v>
      </c>
      <c r="P4558" s="8">
        <f>IF(K4558&lt;&gt;"是",0,IF(税费设置!$B$6="是",E4558/(1+税费设置!$B$10),E4558))</f>
        <v>0</v>
      </c>
      <c r="Q4558" s="8">
        <f>IF(K4558&lt;&gt;"是",0,P4558*税费设置!$B$8)</f>
        <v>0</v>
      </c>
      <c r="R4558" s="8">
        <f>IF(K4558&lt;&gt;"是",0,P4558*税费设置!$B$9)</f>
        <v>0</v>
      </c>
      <c r="S4558" s="8">
        <f t="shared" si="503"/>
        <v>0</v>
      </c>
    </row>
    <row r="4559" spans="1:19" ht="13.9">
      <c r="A4559" s="6" t="str">
        <f>IF(总支出!A4559="","",总支出!A4559)</f>
        <v/>
      </c>
      <c r="B4559" s="7" t="str">
        <f>IF(总支出!B4559="","",总支出!B4559)</f>
        <v/>
      </c>
      <c r="C4559" s="6" t="str">
        <f t="shared" si="497"/>
        <v/>
      </c>
      <c r="D4559" s="6" t="str">
        <f>IF(总支出!C4559="","",总支出!C4559)</f>
        <v/>
      </c>
      <c r="E4559" s="8" t="str">
        <f>IF(总支出!D4559="","",总支出!D4559)</f>
        <v/>
      </c>
      <c r="F4559" s="6" t="str">
        <f>IF(总支出!E4559="","",总支出!E4559)</f>
        <v/>
      </c>
      <c r="G4559" s="6" t="str">
        <f>IF(总支出!H4559="","",总支出!H4559)</f>
        <v/>
      </c>
      <c r="H4559" s="6" t="str">
        <f>IF(总支出!I4559="","自动",总支出!I4559)</f>
        <v>自动</v>
      </c>
      <c r="I4559" s="6" t="str">
        <f>IF(F4559="","",IFERROR(VLOOKUP(F4559,税费设置!$A$15:$B$27,2,FALSE),"含税不明"))</f>
        <v/>
      </c>
      <c r="J4559" s="6" t="str">
        <f t="shared" si="498"/>
        <v/>
      </c>
      <c r="K4559" s="6" t="str">
        <f>IF(AND(税费设置!$B$5="是",G4559="个人支出",J4559="应税"),"是","否")</f>
        <v>否</v>
      </c>
      <c r="L4559" s="8">
        <f t="shared" si="499"/>
        <v>0</v>
      </c>
      <c r="M4559" s="8">
        <f t="shared" si="500"/>
        <v>0</v>
      </c>
      <c r="N4559" s="8">
        <f t="shared" si="501"/>
        <v>0</v>
      </c>
      <c r="O4559" s="8">
        <f t="shared" si="502"/>
        <v>0</v>
      </c>
      <c r="P4559" s="8">
        <f>IF(K4559&lt;&gt;"是",0,IF(税费设置!$B$6="是",E4559/(1+税费设置!$B$10),E4559))</f>
        <v>0</v>
      </c>
      <c r="Q4559" s="8">
        <f>IF(K4559&lt;&gt;"是",0,P4559*税费设置!$B$8)</f>
        <v>0</v>
      </c>
      <c r="R4559" s="8">
        <f>IF(K4559&lt;&gt;"是",0,P4559*税费设置!$B$9)</f>
        <v>0</v>
      </c>
      <c r="S4559" s="8">
        <f t="shared" si="503"/>
        <v>0</v>
      </c>
    </row>
    <row r="4560" spans="1:19" ht="13.9">
      <c r="A4560" s="6" t="str">
        <f>IF(总支出!A4560="","",总支出!A4560)</f>
        <v/>
      </c>
      <c r="B4560" s="7" t="str">
        <f>IF(总支出!B4560="","",总支出!B4560)</f>
        <v/>
      </c>
      <c r="C4560" s="6" t="str">
        <f t="shared" si="497"/>
        <v/>
      </c>
      <c r="D4560" s="6" t="str">
        <f>IF(总支出!C4560="","",总支出!C4560)</f>
        <v/>
      </c>
      <c r="E4560" s="8" t="str">
        <f>IF(总支出!D4560="","",总支出!D4560)</f>
        <v/>
      </c>
      <c r="F4560" s="6" t="str">
        <f>IF(总支出!E4560="","",总支出!E4560)</f>
        <v/>
      </c>
      <c r="G4560" s="6" t="str">
        <f>IF(总支出!H4560="","",总支出!H4560)</f>
        <v/>
      </c>
      <c r="H4560" s="6" t="str">
        <f>IF(总支出!I4560="","自动",总支出!I4560)</f>
        <v>自动</v>
      </c>
      <c r="I4560" s="6" t="str">
        <f>IF(F4560="","",IFERROR(VLOOKUP(F4560,税费设置!$A$15:$B$27,2,FALSE),"含税不明"))</f>
        <v/>
      </c>
      <c r="J4560" s="6" t="str">
        <f t="shared" si="498"/>
        <v/>
      </c>
      <c r="K4560" s="6" t="str">
        <f>IF(AND(税费设置!$B$5="是",G4560="个人支出",J4560="应税"),"是","否")</f>
        <v>否</v>
      </c>
      <c r="L4560" s="8">
        <f t="shared" si="499"/>
        <v>0</v>
      </c>
      <c r="M4560" s="8">
        <f t="shared" si="500"/>
        <v>0</v>
      </c>
      <c r="N4560" s="8">
        <f t="shared" si="501"/>
        <v>0</v>
      </c>
      <c r="O4560" s="8">
        <f t="shared" si="502"/>
        <v>0</v>
      </c>
      <c r="P4560" s="8">
        <f>IF(K4560&lt;&gt;"是",0,IF(税费设置!$B$6="是",E4560/(1+税费设置!$B$10),E4560))</f>
        <v>0</v>
      </c>
      <c r="Q4560" s="8">
        <f>IF(K4560&lt;&gt;"是",0,P4560*税费设置!$B$8)</f>
        <v>0</v>
      </c>
      <c r="R4560" s="8">
        <f>IF(K4560&lt;&gt;"是",0,P4560*税费设置!$B$9)</f>
        <v>0</v>
      </c>
      <c r="S4560" s="8">
        <f t="shared" si="503"/>
        <v>0</v>
      </c>
    </row>
    <row r="4561" spans="1:19" ht="13.9">
      <c r="A4561" s="6" t="str">
        <f>IF(总支出!A4561="","",总支出!A4561)</f>
        <v/>
      </c>
      <c r="B4561" s="7" t="str">
        <f>IF(总支出!B4561="","",总支出!B4561)</f>
        <v/>
      </c>
      <c r="C4561" s="6" t="str">
        <f t="shared" si="497"/>
        <v/>
      </c>
      <c r="D4561" s="6" t="str">
        <f>IF(总支出!C4561="","",总支出!C4561)</f>
        <v/>
      </c>
      <c r="E4561" s="8" t="str">
        <f>IF(总支出!D4561="","",总支出!D4561)</f>
        <v/>
      </c>
      <c r="F4561" s="6" t="str">
        <f>IF(总支出!E4561="","",总支出!E4561)</f>
        <v/>
      </c>
      <c r="G4561" s="6" t="str">
        <f>IF(总支出!H4561="","",总支出!H4561)</f>
        <v/>
      </c>
      <c r="H4561" s="6" t="str">
        <f>IF(总支出!I4561="","自动",总支出!I4561)</f>
        <v>自动</v>
      </c>
      <c r="I4561" s="6" t="str">
        <f>IF(F4561="","",IFERROR(VLOOKUP(F4561,税费设置!$A$15:$B$27,2,FALSE),"含税不明"))</f>
        <v/>
      </c>
      <c r="J4561" s="6" t="str">
        <f t="shared" si="498"/>
        <v/>
      </c>
      <c r="K4561" s="6" t="str">
        <f>IF(AND(税费设置!$B$5="是",G4561="个人支出",J4561="应税"),"是","否")</f>
        <v>否</v>
      </c>
      <c r="L4561" s="8">
        <f t="shared" si="499"/>
        <v>0</v>
      </c>
      <c r="M4561" s="8">
        <f t="shared" si="500"/>
        <v>0</v>
      </c>
      <c r="N4561" s="8">
        <f t="shared" si="501"/>
        <v>0</v>
      </c>
      <c r="O4561" s="8">
        <f t="shared" si="502"/>
        <v>0</v>
      </c>
      <c r="P4561" s="8">
        <f>IF(K4561&lt;&gt;"是",0,IF(税费设置!$B$6="是",E4561/(1+税费设置!$B$10),E4561))</f>
        <v>0</v>
      </c>
      <c r="Q4561" s="8">
        <f>IF(K4561&lt;&gt;"是",0,P4561*税费设置!$B$8)</f>
        <v>0</v>
      </c>
      <c r="R4561" s="8">
        <f>IF(K4561&lt;&gt;"是",0,P4561*税费设置!$B$9)</f>
        <v>0</v>
      </c>
      <c r="S4561" s="8">
        <f t="shared" si="503"/>
        <v>0</v>
      </c>
    </row>
    <row r="4562" spans="1:19" ht="13.9">
      <c r="A4562" s="6" t="str">
        <f>IF(总支出!A4562="","",总支出!A4562)</f>
        <v/>
      </c>
      <c r="B4562" s="7" t="str">
        <f>IF(总支出!B4562="","",总支出!B4562)</f>
        <v/>
      </c>
      <c r="C4562" s="6" t="str">
        <f t="shared" si="497"/>
        <v/>
      </c>
      <c r="D4562" s="6" t="str">
        <f>IF(总支出!C4562="","",总支出!C4562)</f>
        <v/>
      </c>
      <c r="E4562" s="8" t="str">
        <f>IF(总支出!D4562="","",总支出!D4562)</f>
        <v/>
      </c>
      <c r="F4562" s="6" t="str">
        <f>IF(总支出!E4562="","",总支出!E4562)</f>
        <v/>
      </c>
      <c r="G4562" s="6" t="str">
        <f>IF(总支出!H4562="","",总支出!H4562)</f>
        <v/>
      </c>
      <c r="H4562" s="6" t="str">
        <f>IF(总支出!I4562="","自动",总支出!I4562)</f>
        <v>自动</v>
      </c>
      <c r="I4562" s="6" t="str">
        <f>IF(F4562="","",IFERROR(VLOOKUP(F4562,税费设置!$A$15:$B$27,2,FALSE),"含税不明"))</f>
        <v/>
      </c>
      <c r="J4562" s="6" t="str">
        <f t="shared" si="498"/>
        <v/>
      </c>
      <c r="K4562" s="6" t="str">
        <f>IF(AND(税费设置!$B$5="是",G4562="个人支出",J4562="应税"),"是","否")</f>
        <v>否</v>
      </c>
      <c r="L4562" s="8">
        <f t="shared" si="499"/>
        <v>0</v>
      </c>
      <c r="M4562" s="8">
        <f t="shared" si="500"/>
        <v>0</v>
      </c>
      <c r="N4562" s="8">
        <f t="shared" si="501"/>
        <v>0</v>
      </c>
      <c r="O4562" s="8">
        <f t="shared" si="502"/>
        <v>0</v>
      </c>
      <c r="P4562" s="8">
        <f>IF(K4562&lt;&gt;"是",0,IF(税费设置!$B$6="是",E4562/(1+税费设置!$B$10),E4562))</f>
        <v>0</v>
      </c>
      <c r="Q4562" s="8">
        <f>IF(K4562&lt;&gt;"是",0,P4562*税费设置!$B$8)</f>
        <v>0</v>
      </c>
      <c r="R4562" s="8">
        <f>IF(K4562&lt;&gt;"是",0,P4562*税费设置!$B$9)</f>
        <v>0</v>
      </c>
      <c r="S4562" s="8">
        <f t="shared" si="503"/>
        <v>0</v>
      </c>
    </row>
    <row r="4563" spans="1:19" ht="13.9">
      <c r="A4563" s="6" t="str">
        <f>IF(总支出!A4563="","",总支出!A4563)</f>
        <v/>
      </c>
      <c r="B4563" s="7" t="str">
        <f>IF(总支出!B4563="","",总支出!B4563)</f>
        <v/>
      </c>
      <c r="C4563" s="6" t="str">
        <f t="shared" si="497"/>
        <v/>
      </c>
      <c r="D4563" s="6" t="str">
        <f>IF(总支出!C4563="","",总支出!C4563)</f>
        <v/>
      </c>
      <c r="E4563" s="8" t="str">
        <f>IF(总支出!D4563="","",总支出!D4563)</f>
        <v/>
      </c>
      <c r="F4563" s="6" t="str">
        <f>IF(总支出!E4563="","",总支出!E4563)</f>
        <v/>
      </c>
      <c r="G4563" s="6" t="str">
        <f>IF(总支出!H4563="","",总支出!H4563)</f>
        <v/>
      </c>
      <c r="H4563" s="6" t="str">
        <f>IF(总支出!I4563="","自动",总支出!I4563)</f>
        <v>自动</v>
      </c>
      <c r="I4563" s="6" t="str">
        <f>IF(F4563="","",IFERROR(VLOOKUP(F4563,税费设置!$A$15:$B$27,2,FALSE),"含税不明"))</f>
        <v/>
      </c>
      <c r="J4563" s="6" t="str">
        <f t="shared" si="498"/>
        <v/>
      </c>
      <c r="K4563" s="6" t="str">
        <f>IF(AND(税费设置!$B$5="是",G4563="个人支出",J4563="应税"),"是","否")</f>
        <v>否</v>
      </c>
      <c r="L4563" s="8">
        <f t="shared" si="499"/>
        <v>0</v>
      </c>
      <c r="M4563" s="8">
        <f t="shared" si="500"/>
        <v>0</v>
      </c>
      <c r="N4563" s="8">
        <f t="shared" si="501"/>
        <v>0</v>
      </c>
      <c r="O4563" s="8">
        <f t="shared" si="502"/>
        <v>0</v>
      </c>
      <c r="P4563" s="8">
        <f>IF(K4563&lt;&gt;"是",0,IF(税费设置!$B$6="是",E4563/(1+税费设置!$B$10),E4563))</f>
        <v>0</v>
      </c>
      <c r="Q4563" s="8">
        <f>IF(K4563&lt;&gt;"是",0,P4563*税费设置!$B$8)</f>
        <v>0</v>
      </c>
      <c r="R4563" s="8">
        <f>IF(K4563&lt;&gt;"是",0,P4563*税费设置!$B$9)</f>
        <v>0</v>
      </c>
      <c r="S4563" s="8">
        <f t="shared" si="503"/>
        <v>0</v>
      </c>
    </row>
    <row r="4564" spans="1:19" ht="13.9">
      <c r="A4564" s="6" t="str">
        <f>IF(总支出!A4564="","",总支出!A4564)</f>
        <v/>
      </c>
      <c r="B4564" s="7" t="str">
        <f>IF(总支出!B4564="","",总支出!B4564)</f>
        <v/>
      </c>
      <c r="C4564" s="6" t="str">
        <f t="shared" si="497"/>
        <v/>
      </c>
      <c r="D4564" s="6" t="str">
        <f>IF(总支出!C4564="","",总支出!C4564)</f>
        <v/>
      </c>
      <c r="E4564" s="8" t="str">
        <f>IF(总支出!D4564="","",总支出!D4564)</f>
        <v/>
      </c>
      <c r="F4564" s="6" t="str">
        <f>IF(总支出!E4564="","",总支出!E4564)</f>
        <v/>
      </c>
      <c r="G4564" s="6" t="str">
        <f>IF(总支出!H4564="","",总支出!H4564)</f>
        <v/>
      </c>
      <c r="H4564" s="6" t="str">
        <f>IF(总支出!I4564="","自动",总支出!I4564)</f>
        <v>自动</v>
      </c>
      <c r="I4564" s="6" t="str">
        <f>IF(F4564="","",IFERROR(VLOOKUP(F4564,税费设置!$A$15:$B$27,2,FALSE),"含税不明"))</f>
        <v/>
      </c>
      <c r="J4564" s="6" t="str">
        <f t="shared" si="498"/>
        <v/>
      </c>
      <c r="K4564" s="6" t="str">
        <f>IF(AND(税费设置!$B$5="是",G4564="个人支出",J4564="应税"),"是","否")</f>
        <v>否</v>
      </c>
      <c r="L4564" s="8">
        <f t="shared" si="499"/>
        <v>0</v>
      </c>
      <c r="M4564" s="8">
        <f t="shared" si="500"/>
        <v>0</v>
      </c>
      <c r="N4564" s="8">
        <f t="shared" si="501"/>
        <v>0</v>
      </c>
      <c r="O4564" s="8">
        <f t="shared" si="502"/>
        <v>0</v>
      </c>
      <c r="P4564" s="8">
        <f>IF(K4564&lt;&gt;"是",0,IF(税费设置!$B$6="是",E4564/(1+税费设置!$B$10),E4564))</f>
        <v>0</v>
      </c>
      <c r="Q4564" s="8">
        <f>IF(K4564&lt;&gt;"是",0,P4564*税费设置!$B$8)</f>
        <v>0</v>
      </c>
      <c r="R4564" s="8">
        <f>IF(K4564&lt;&gt;"是",0,P4564*税费设置!$B$9)</f>
        <v>0</v>
      </c>
      <c r="S4564" s="8">
        <f t="shared" si="503"/>
        <v>0</v>
      </c>
    </row>
    <row r="4565" spans="1:19" ht="13.9">
      <c r="A4565" s="6" t="str">
        <f>IF(总支出!A4565="","",总支出!A4565)</f>
        <v/>
      </c>
      <c r="B4565" s="7" t="str">
        <f>IF(总支出!B4565="","",总支出!B4565)</f>
        <v/>
      </c>
      <c r="C4565" s="6" t="str">
        <f t="shared" si="497"/>
        <v/>
      </c>
      <c r="D4565" s="6" t="str">
        <f>IF(总支出!C4565="","",总支出!C4565)</f>
        <v/>
      </c>
      <c r="E4565" s="8" t="str">
        <f>IF(总支出!D4565="","",总支出!D4565)</f>
        <v/>
      </c>
      <c r="F4565" s="6" t="str">
        <f>IF(总支出!E4565="","",总支出!E4565)</f>
        <v/>
      </c>
      <c r="G4565" s="6" t="str">
        <f>IF(总支出!H4565="","",总支出!H4565)</f>
        <v/>
      </c>
      <c r="H4565" s="6" t="str">
        <f>IF(总支出!I4565="","自动",总支出!I4565)</f>
        <v>自动</v>
      </c>
      <c r="I4565" s="6" t="str">
        <f>IF(F4565="","",IFERROR(VLOOKUP(F4565,税费设置!$A$15:$B$27,2,FALSE),"含税不明"))</f>
        <v/>
      </c>
      <c r="J4565" s="6" t="str">
        <f t="shared" si="498"/>
        <v/>
      </c>
      <c r="K4565" s="6" t="str">
        <f>IF(AND(税费设置!$B$5="是",G4565="个人支出",J4565="应税"),"是","否")</f>
        <v>否</v>
      </c>
      <c r="L4565" s="8">
        <f t="shared" si="499"/>
        <v>0</v>
      </c>
      <c r="M4565" s="8">
        <f t="shared" si="500"/>
        <v>0</v>
      </c>
      <c r="N4565" s="8">
        <f t="shared" si="501"/>
        <v>0</v>
      </c>
      <c r="O4565" s="8">
        <f t="shared" si="502"/>
        <v>0</v>
      </c>
      <c r="P4565" s="8">
        <f>IF(K4565&lt;&gt;"是",0,IF(税费设置!$B$6="是",E4565/(1+税费设置!$B$10),E4565))</f>
        <v>0</v>
      </c>
      <c r="Q4565" s="8">
        <f>IF(K4565&lt;&gt;"是",0,P4565*税费设置!$B$8)</f>
        <v>0</v>
      </c>
      <c r="R4565" s="8">
        <f>IF(K4565&lt;&gt;"是",0,P4565*税费设置!$B$9)</f>
        <v>0</v>
      </c>
      <c r="S4565" s="8">
        <f t="shared" si="503"/>
        <v>0</v>
      </c>
    </row>
    <row r="4566" spans="1:19" ht="13.9">
      <c r="A4566" s="6" t="str">
        <f>IF(总支出!A4566="","",总支出!A4566)</f>
        <v/>
      </c>
      <c r="B4566" s="7" t="str">
        <f>IF(总支出!B4566="","",总支出!B4566)</f>
        <v/>
      </c>
      <c r="C4566" s="6" t="str">
        <f t="shared" si="497"/>
        <v/>
      </c>
      <c r="D4566" s="6" t="str">
        <f>IF(总支出!C4566="","",总支出!C4566)</f>
        <v/>
      </c>
      <c r="E4566" s="8" t="str">
        <f>IF(总支出!D4566="","",总支出!D4566)</f>
        <v/>
      </c>
      <c r="F4566" s="6" t="str">
        <f>IF(总支出!E4566="","",总支出!E4566)</f>
        <v/>
      </c>
      <c r="G4566" s="6" t="str">
        <f>IF(总支出!H4566="","",总支出!H4566)</f>
        <v/>
      </c>
      <c r="H4566" s="6" t="str">
        <f>IF(总支出!I4566="","自动",总支出!I4566)</f>
        <v>自动</v>
      </c>
      <c r="I4566" s="6" t="str">
        <f>IF(F4566="","",IFERROR(VLOOKUP(F4566,税费设置!$A$15:$B$27,2,FALSE),"含税不明"))</f>
        <v/>
      </c>
      <c r="J4566" s="6" t="str">
        <f t="shared" si="498"/>
        <v/>
      </c>
      <c r="K4566" s="6" t="str">
        <f>IF(AND(税费设置!$B$5="是",G4566="个人支出",J4566="应税"),"是","否")</f>
        <v>否</v>
      </c>
      <c r="L4566" s="8">
        <f t="shared" si="499"/>
        <v>0</v>
      </c>
      <c r="M4566" s="8">
        <f t="shared" si="500"/>
        <v>0</v>
      </c>
      <c r="N4566" s="8">
        <f t="shared" si="501"/>
        <v>0</v>
      </c>
      <c r="O4566" s="8">
        <f t="shared" si="502"/>
        <v>0</v>
      </c>
      <c r="P4566" s="8">
        <f>IF(K4566&lt;&gt;"是",0,IF(税费设置!$B$6="是",E4566/(1+税费设置!$B$10),E4566))</f>
        <v>0</v>
      </c>
      <c r="Q4566" s="8">
        <f>IF(K4566&lt;&gt;"是",0,P4566*税费设置!$B$8)</f>
        <v>0</v>
      </c>
      <c r="R4566" s="8">
        <f>IF(K4566&lt;&gt;"是",0,P4566*税费设置!$B$9)</f>
        <v>0</v>
      </c>
      <c r="S4566" s="8">
        <f t="shared" si="503"/>
        <v>0</v>
      </c>
    </row>
    <row r="4567" spans="1:19" ht="13.9">
      <c r="A4567" s="6" t="str">
        <f>IF(总支出!A4567="","",总支出!A4567)</f>
        <v/>
      </c>
      <c r="B4567" s="7" t="str">
        <f>IF(总支出!B4567="","",总支出!B4567)</f>
        <v/>
      </c>
      <c r="C4567" s="6" t="str">
        <f t="shared" si="497"/>
        <v/>
      </c>
      <c r="D4567" s="6" t="str">
        <f>IF(总支出!C4567="","",总支出!C4567)</f>
        <v/>
      </c>
      <c r="E4567" s="8" t="str">
        <f>IF(总支出!D4567="","",总支出!D4567)</f>
        <v/>
      </c>
      <c r="F4567" s="6" t="str">
        <f>IF(总支出!E4567="","",总支出!E4567)</f>
        <v/>
      </c>
      <c r="G4567" s="6" t="str">
        <f>IF(总支出!H4567="","",总支出!H4567)</f>
        <v/>
      </c>
      <c r="H4567" s="6" t="str">
        <f>IF(总支出!I4567="","自动",总支出!I4567)</f>
        <v>自动</v>
      </c>
      <c r="I4567" s="6" t="str">
        <f>IF(F4567="","",IFERROR(VLOOKUP(F4567,税费设置!$A$15:$B$27,2,FALSE),"含税不明"))</f>
        <v/>
      </c>
      <c r="J4567" s="6" t="str">
        <f t="shared" si="498"/>
        <v/>
      </c>
      <c r="K4567" s="6" t="str">
        <f>IF(AND(税费设置!$B$5="是",G4567="个人支出",J4567="应税"),"是","否")</f>
        <v>否</v>
      </c>
      <c r="L4567" s="8">
        <f t="shared" si="499"/>
        <v>0</v>
      </c>
      <c r="M4567" s="8">
        <f t="shared" si="500"/>
        <v>0</v>
      </c>
      <c r="N4567" s="8">
        <f t="shared" si="501"/>
        <v>0</v>
      </c>
      <c r="O4567" s="8">
        <f t="shared" si="502"/>
        <v>0</v>
      </c>
      <c r="P4567" s="8">
        <f>IF(K4567&lt;&gt;"是",0,IF(税费设置!$B$6="是",E4567/(1+税费设置!$B$10),E4567))</f>
        <v>0</v>
      </c>
      <c r="Q4567" s="8">
        <f>IF(K4567&lt;&gt;"是",0,P4567*税费设置!$B$8)</f>
        <v>0</v>
      </c>
      <c r="R4567" s="8">
        <f>IF(K4567&lt;&gt;"是",0,P4567*税费设置!$B$9)</f>
        <v>0</v>
      </c>
      <c r="S4567" s="8">
        <f t="shared" si="503"/>
        <v>0</v>
      </c>
    </row>
    <row r="4568" spans="1:19" ht="13.9">
      <c r="A4568" s="6" t="str">
        <f>IF(总支出!A4568="","",总支出!A4568)</f>
        <v/>
      </c>
      <c r="B4568" s="7" t="str">
        <f>IF(总支出!B4568="","",总支出!B4568)</f>
        <v/>
      </c>
      <c r="C4568" s="6" t="str">
        <f t="shared" si="497"/>
        <v/>
      </c>
      <c r="D4568" s="6" t="str">
        <f>IF(总支出!C4568="","",总支出!C4568)</f>
        <v/>
      </c>
      <c r="E4568" s="8" t="str">
        <f>IF(总支出!D4568="","",总支出!D4568)</f>
        <v/>
      </c>
      <c r="F4568" s="6" t="str">
        <f>IF(总支出!E4568="","",总支出!E4568)</f>
        <v/>
      </c>
      <c r="G4568" s="6" t="str">
        <f>IF(总支出!H4568="","",总支出!H4568)</f>
        <v/>
      </c>
      <c r="H4568" s="6" t="str">
        <f>IF(总支出!I4568="","自动",总支出!I4568)</f>
        <v>自动</v>
      </c>
      <c r="I4568" s="6" t="str">
        <f>IF(F4568="","",IFERROR(VLOOKUP(F4568,税费设置!$A$15:$B$27,2,FALSE),"含税不明"))</f>
        <v/>
      </c>
      <c r="J4568" s="6" t="str">
        <f t="shared" si="498"/>
        <v/>
      </c>
      <c r="K4568" s="6" t="str">
        <f>IF(AND(税费设置!$B$5="是",G4568="个人支出",J4568="应税"),"是","否")</f>
        <v>否</v>
      </c>
      <c r="L4568" s="8">
        <f t="shared" si="499"/>
        <v>0</v>
      </c>
      <c r="M4568" s="8">
        <f t="shared" si="500"/>
        <v>0</v>
      </c>
      <c r="N4568" s="8">
        <f t="shared" si="501"/>
        <v>0</v>
      </c>
      <c r="O4568" s="8">
        <f t="shared" si="502"/>
        <v>0</v>
      </c>
      <c r="P4568" s="8">
        <f>IF(K4568&lt;&gt;"是",0,IF(税费设置!$B$6="是",E4568/(1+税费设置!$B$10),E4568))</f>
        <v>0</v>
      </c>
      <c r="Q4568" s="8">
        <f>IF(K4568&lt;&gt;"是",0,P4568*税费设置!$B$8)</f>
        <v>0</v>
      </c>
      <c r="R4568" s="8">
        <f>IF(K4568&lt;&gt;"是",0,P4568*税费设置!$B$9)</f>
        <v>0</v>
      </c>
      <c r="S4568" s="8">
        <f t="shared" si="503"/>
        <v>0</v>
      </c>
    </row>
    <row r="4569" spans="1:19" ht="13.9">
      <c r="A4569" s="6" t="str">
        <f>IF(总支出!A4569="","",总支出!A4569)</f>
        <v/>
      </c>
      <c r="B4569" s="7" t="str">
        <f>IF(总支出!B4569="","",总支出!B4569)</f>
        <v/>
      </c>
      <c r="C4569" s="6" t="str">
        <f t="shared" si="497"/>
        <v/>
      </c>
      <c r="D4569" s="6" t="str">
        <f>IF(总支出!C4569="","",总支出!C4569)</f>
        <v/>
      </c>
      <c r="E4569" s="8" t="str">
        <f>IF(总支出!D4569="","",总支出!D4569)</f>
        <v/>
      </c>
      <c r="F4569" s="6" t="str">
        <f>IF(总支出!E4569="","",总支出!E4569)</f>
        <v/>
      </c>
      <c r="G4569" s="6" t="str">
        <f>IF(总支出!H4569="","",总支出!H4569)</f>
        <v/>
      </c>
      <c r="H4569" s="6" t="str">
        <f>IF(总支出!I4569="","自动",总支出!I4569)</f>
        <v>自动</v>
      </c>
      <c r="I4569" s="6" t="str">
        <f>IF(F4569="","",IFERROR(VLOOKUP(F4569,税费设置!$A$15:$B$27,2,FALSE),"含税不明"))</f>
        <v/>
      </c>
      <c r="J4569" s="6" t="str">
        <f t="shared" si="498"/>
        <v/>
      </c>
      <c r="K4569" s="6" t="str">
        <f>IF(AND(税费设置!$B$5="是",G4569="个人支出",J4569="应税"),"是","否")</f>
        <v>否</v>
      </c>
      <c r="L4569" s="8">
        <f t="shared" si="499"/>
        <v>0</v>
      </c>
      <c r="M4569" s="8">
        <f t="shared" si="500"/>
        <v>0</v>
      </c>
      <c r="N4569" s="8">
        <f t="shared" si="501"/>
        <v>0</v>
      </c>
      <c r="O4569" s="8">
        <f t="shared" si="502"/>
        <v>0</v>
      </c>
      <c r="P4569" s="8">
        <f>IF(K4569&lt;&gt;"是",0,IF(税费设置!$B$6="是",E4569/(1+税费设置!$B$10),E4569))</f>
        <v>0</v>
      </c>
      <c r="Q4569" s="8">
        <f>IF(K4569&lt;&gt;"是",0,P4569*税费设置!$B$8)</f>
        <v>0</v>
      </c>
      <c r="R4569" s="8">
        <f>IF(K4569&lt;&gt;"是",0,P4569*税费设置!$B$9)</f>
        <v>0</v>
      </c>
      <c r="S4569" s="8">
        <f t="shared" si="503"/>
        <v>0</v>
      </c>
    </row>
    <row r="4570" spans="1:19" ht="13.9">
      <c r="A4570" s="6" t="str">
        <f>IF(总支出!A4570="","",总支出!A4570)</f>
        <v/>
      </c>
      <c r="B4570" s="7" t="str">
        <f>IF(总支出!B4570="","",总支出!B4570)</f>
        <v/>
      </c>
      <c r="C4570" s="6" t="str">
        <f t="shared" si="497"/>
        <v/>
      </c>
      <c r="D4570" s="6" t="str">
        <f>IF(总支出!C4570="","",总支出!C4570)</f>
        <v/>
      </c>
      <c r="E4570" s="8" t="str">
        <f>IF(总支出!D4570="","",总支出!D4570)</f>
        <v/>
      </c>
      <c r="F4570" s="6" t="str">
        <f>IF(总支出!E4570="","",总支出!E4570)</f>
        <v/>
      </c>
      <c r="G4570" s="6" t="str">
        <f>IF(总支出!H4570="","",总支出!H4570)</f>
        <v/>
      </c>
      <c r="H4570" s="6" t="str">
        <f>IF(总支出!I4570="","自动",总支出!I4570)</f>
        <v>自动</v>
      </c>
      <c r="I4570" s="6" t="str">
        <f>IF(F4570="","",IFERROR(VLOOKUP(F4570,税费设置!$A$15:$B$27,2,FALSE),"含税不明"))</f>
        <v/>
      </c>
      <c r="J4570" s="6" t="str">
        <f t="shared" si="498"/>
        <v/>
      </c>
      <c r="K4570" s="6" t="str">
        <f>IF(AND(税费设置!$B$5="是",G4570="个人支出",J4570="应税"),"是","否")</f>
        <v>否</v>
      </c>
      <c r="L4570" s="8">
        <f t="shared" si="499"/>
        <v>0</v>
      </c>
      <c r="M4570" s="8">
        <f t="shared" si="500"/>
        <v>0</v>
      </c>
      <c r="N4570" s="8">
        <f t="shared" si="501"/>
        <v>0</v>
      </c>
      <c r="O4570" s="8">
        <f t="shared" si="502"/>
        <v>0</v>
      </c>
      <c r="P4570" s="8">
        <f>IF(K4570&lt;&gt;"是",0,IF(税费设置!$B$6="是",E4570/(1+税费设置!$B$10),E4570))</f>
        <v>0</v>
      </c>
      <c r="Q4570" s="8">
        <f>IF(K4570&lt;&gt;"是",0,P4570*税费设置!$B$8)</f>
        <v>0</v>
      </c>
      <c r="R4570" s="8">
        <f>IF(K4570&lt;&gt;"是",0,P4570*税费设置!$B$9)</f>
        <v>0</v>
      </c>
      <c r="S4570" s="8">
        <f t="shared" si="503"/>
        <v>0</v>
      </c>
    </row>
    <row r="4571" spans="1:19" ht="13.9">
      <c r="A4571" s="6" t="str">
        <f>IF(总支出!A4571="","",总支出!A4571)</f>
        <v/>
      </c>
      <c r="B4571" s="7" t="str">
        <f>IF(总支出!B4571="","",总支出!B4571)</f>
        <v/>
      </c>
      <c r="C4571" s="6" t="str">
        <f t="shared" si="497"/>
        <v/>
      </c>
      <c r="D4571" s="6" t="str">
        <f>IF(总支出!C4571="","",总支出!C4571)</f>
        <v/>
      </c>
      <c r="E4571" s="8" t="str">
        <f>IF(总支出!D4571="","",总支出!D4571)</f>
        <v/>
      </c>
      <c r="F4571" s="6" t="str">
        <f>IF(总支出!E4571="","",总支出!E4571)</f>
        <v/>
      </c>
      <c r="G4571" s="6" t="str">
        <f>IF(总支出!H4571="","",总支出!H4571)</f>
        <v/>
      </c>
      <c r="H4571" s="6" t="str">
        <f>IF(总支出!I4571="","自动",总支出!I4571)</f>
        <v>自动</v>
      </c>
      <c r="I4571" s="6" t="str">
        <f>IF(F4571="","",IFERROR(VLOOKUP(F4571,税费设置!$A$15:$B$27,2,FALSE),"含税不明"))</f>
        <v/>
      </c>
      <c r="J4571" s="6" t="str">
        <f t="shared" si="498"/>
        <v/>
      </c>
      <c r="K4571" s="6" t="str">
        <f>IF(AND(税费设置!$B$5="是",G4571="个人支出",J4571="应税"),"是","否")</f>
        <v>否</v>
      </c>
      <c r="L4571" s="8">
        <f t="shared" si="499"/>
        <v>0</v>
      </c>
      <c r="M4571" s="8">
        <f t="shared" si="500"/>
        <v>0</v>
      </c>
      <c r="N4571" s="8">
        <f t="shared" si="501"/>
        <v>0</v>
      </c>
      <c r="O4571" s="8">
        <f t="shared" si="502"/>
        <v>0</v>
      </c>
      <c r="P4571" s="8">
        <f>IF(K4571&lt;&gt;"是",0,IF(税费设置!$B$6="是",E4571/(1+税费设置!$B$10),E4571))</f>
        <v>0</v>
      </c>
      <c r="Q4571" s="8">
        <f>IF(K4571&lt;&gt;"是",0,P4571*税费设置!$B$8)</f>
        <v>0</v>
      </c>
      <c r="R4571" s="8">
        <f>IF(K4571&lt;&gt;"是",0,P4571*税费设置!$B$9)</f>
        <v>0</v>
      </c>
      <c r="S4571" s="8">
        <f t="shared" si="503"/>
        <v>0</v>
      </c>
    </row>
    <row r="4572" spans="1:19" ht="13.9">
      <c r="A4572" s="6" t="str">
        <f>IF(总支出!A4572="","",总支出!A4572)</f>
        <v/>
      </c>
      <c r="B4572" s="7" t="str">
        <f>IF(总支出!B4572="","",总支出!B4572)</f>
        <v/>
      </c>
      <c r="C4572" s="6" t="str">
        <f t="shared" si="497"/>
        <v/>
      </c>
      <c r="D4572" s="6" t="str">
        <f>IF(总支出!C4572="","",总支出!C4572)</f>
        <v/>
      </c>
      <c r="E4572" s="8" t="str">
        <f>IF(总支出!D4572="","",总支出!D4572)</f>
        <v/>
      </c>
      <c r="F4572" s="6" t="str">
        <f>IF(总支出!E4572="","",总支出!E4572)</f>
        <v/>
      </c>
      <c r="G4572" s="6" t="str">
        <f>IF(总支出!H4572="","",总支出!H4572)</f>
        <v/>
      </c>
      <c r="H4572" s="6" t="str">
        <f>IF(总支出!I4572="","自动",总支出!I4572)</f>
        <v>自动</v>
      </c>
      <c r="I4572" s="6" t="str">
        <f>IF(F4572="","",IFERROR(VLOOKUP(F4572,税费设置!$A$15:$B$27,2,FALSE),"含税不明"))</f>
        <v/>
      </c>
      <c r="J4572" s="6" t="str">
        <f t="shared" si="498"/>
        <v/>
      </c>
      <c r="K4572" s="6" t="str">
        <f>IF(AND(税费设置!$B$5="是",G4572="个人支出",J4572="应税"),"是","否")</f>
        <v>否</v>
      </c>
      <c r="L4572" s="8">
        <f t="shared" si="499"/>
        <v>0</v>
      </c>
      <c r="M4572" s="8">
        <f t="shared" si="500"/>
        <v>0</v>
      </c>
      <c r="N4572" s="8">
        <f t="shared" si="501"/>
        <v>0</v>
      </c>
      <c r="O4572" s="8">
        <f t="shared" si="502"/>
        <v>0</v>
      </c>
      <c r="P4572" s="8">
        <f>IF(K4572&lt;&gt;"是",0,IF(税费设置!$B$6="是",E4572/(1+税费设置!$B$10),E4572))</f>
        <v>0</v>
      </c>
      <c r="Q4572" s="8">
        <f>IF(K4572&lt;&gt;"是",0,P4572*税费设置!$B$8)</f>
        <v>0</v>
      </c>
      <c r="R4572" s="8">
        <f>IF(K4572&lt;&gt;"是",0,P4572*税费设置!$B$9)</f>
        <v>0</v>
      </c>
      <c r="S4572" s="8">
        <f t="shared" si="503"/>
        <v>0</v>
      </c>
    </row>
    <row r="4573" spans="1:19" ht="13.9">
      <c r="A4573" s="6" t="str">
        <f>IF(总支出!A4573="","",总支出!A4573)</f>
        <v/>
      </c>
      <c r="B4573" s="7" t="str">
        <f>IF(总支出!B4573="","",总支出!B4573)</f>
        <v/>
      </c>
      <c r="C4573" s="6" t="str">
        <f t="shared" si="497"/>
        <v/>
      </c>
      <c r="D4573" s="6" t="str">
        <f>IF(总支出!C4573="","",总支出!C4573)</f>
        <v/>
      </c>
      <c r="E4573" s="8" t="str">
        <f>IF(总支出!D4573="","",总支出!D4573)</f>
        <v/>
      </c>
      <c r="F4573" s="6" t="str">
        <f>IF(总支出!E4573="","",总支出!E4573)</f>
        <v/>
      </c>
      <c r="G4573" s="6" t="str">
        <f>IF(总支出!H4573="","",总支出!H4573)</f>
        <v/>
      </c>
      <c r="H4573" s="6" t="str">
        <f>IF(总支出!I4573="","自动",总支出!I4573)</f>
        <v>自动</v>
      </c>
      <c r="I4573" s="6" t="str">
        <f>IF(F4573="","",IFERROR(VLOOKUP(F4573,税费设置!$A$15:$B$27,2,FALSE),"含税不明"))</f>
        <v/>
      </c>
      <c r="J4573" s="6" t="str">
        <f t="shared" si="498"/>
        <v/>
      </c>
      <c r="K4573" s="6" t="str">
        <f>IF(AND(税费设置!$B$5="是",G4573="个人支出",J4573="应税"),"是","否")</f>
        <v>否</v>
      </c>
      <c r="L4573" s="8">
        <f t="shared" si="499"/>
        <v>0</v>
      </c>
      <c r="M4573" s="8">
        <f t="shared" si="500"/>
        <v>0</v>
      </c>
      <c r="N4573" s="8">
        <f t="shared" si="501"/>
        <v>0</v>
      </c>
      <c r="O4573" s="8">
        <f t="shared" si="502"/>
        <v>0</v>
      </c>
      <c r="P4573" s="8">
        <f>IF(K4573&lt;&gt;"是",0,IF(税费设置!$B$6="是",E4573/(1+税费设置!$B$10),E4573))</f>
        <v>0</v>
      </c>
      <c r="Q4573" s="8">
        <f>IF(K4573&lt;&gt;"是",0,P4573*税费设置!$B$8)</f>
        <v>0</v>
      </c>
      <c r="R4573" s="8">
        <f>IF(K4573&lt;&gt;"是",0,P4573*税费设置!$B$9)</f>
        <v>0</v>
      </c>
      <c r="S4573" s="8">
        <f t="shared" si="503"/>
        <v>0</v>
      </c>
    </row>
    <row r="4574" spans="1:19" ht="13.9">
      <c r="A4574" s="6" t="str">
        <f>IF(总支出!A4574="","",总支出!A4574)</f>
        <v/>
      </c>
      <c r="B4574" s="7" t="str">
        <f>IF(总支出!B4574="","",总支出!B4574)</f>
        <v/>
      </c>
      <c r="C4574" s="6" t="str">
        <f t="shared" si="497"/>
        <v/>
      </c>
      <c r="D4574" s="6" t="str">
        <f>IF(总支出!C4574="","",总支出!C4574)</f>
        <v/>
      </c>
      <c r="E4574" s="8" t="str">
        <f>IF(总支出!D4574="","",总支出!D4574)</f>
        <v/>
      </c>
      <c r="F4574" s="6" t="str">
        <f>IF(总支出!E4574="","",总支出!E4574)</f>
        <v/>
      </c>
      <c r="G4574" s="6" t="str">
        <f>IF(总支出!H4574="","",总支出!H4574)</f>
        <v/>
      </c>
      <c r="H4574" s="6" t="str">
        <f>IF(总支出!I4574="","自动",总支出!I4574)</f>
        <v>自动</v>
      </c>
      <c r="I4574" s="6" t="str">
        <f>IF(F4574="","",IFERROR(VLOOKUP(F4574,税费设置!$A$15:$B$27,2,FALSE),"含税不明"))</f>
        <v/>
      </c>
      <c r="J4574" s="6" t="str">
        <f t="shared" si="498"/>
        <v/>
      </c>
      <c r="K4574" s="6" t="str">
        <f>IF(AND(税费设置!$B$5="是",G4574="个人支出",J4574="应税"),"是","否")</f>
        <v>否</v>
      </c>
      <c r="L4574" s="8">
        <f t="shared" si="499"/>
        <v>0</v>
      </c>
      <c r="M4574" s="8">
        <f t="shared" si="500"/>
        <v>0</v>
      </c>
      <c r="N4574" s="8">
        <f t="shared" si="501"/>
        <v>0</v>
      </c>
      <c r="O4574" s="8">
        <f t="shared" si="502"/>
        <v>0</v>
      </c>
      <c r="P4574" s="8">
        <f>IF(K4574&lt;&gt;"是",0,IF(税费设置!$B$6="是",E4574/(1+税费设置!$B$10),E4574))</f>
        <v>0</v>
      </c>
      <c r="Q4574" s="8">
        <f>IF(K4574&lt;&gt;"是",0,P4574*税费设置!$B$8)</f>
        <v>0</v>
      </c>
      <c r="R4574" s="8">
        <f>IF(K4574&lt;&gt;"是",0,P4574*税费设置!$B$9)</f>
        <v>0</v>
      </c>
      <c r="S4574" s="8">
        <f t="shared" si="503"/>
        <v>0</v>
      </c>
    </row>
    <row r="4575" spans="1:19" ht="13.9">
      <c r="A4575" s="6" t="str">
        <f>IF(总支出!A4575="","",总支出!A4575)</f>
        <v/>
      </c>
      <c r="B4575" s="7" t="str">
        <f>IF(总支出!B4575="","",总支出!B4575)</f>
        <v/>
      </c>
      <c r="C4575" s="6" t="str">
        <f t="shared" si="497"/>
        <v/>
      </c>
      <c r="D4575" s="6" t="str">
        <f>IF(总支出!C4575="","",总支出!C4575)</f>
        <v/>
      </c>
      <c r="E4575" s="8" t="str">
        <f>IF(总支出!D4575="","",总支出!D4575)</f>
        <v/>
      </c>
      <c r="F4575" s="6" t="str">
        <f>IF(总支出!E4575="","",总支出!E4575)</f>
        <v/>
      </c>
      <c r="G4575" s="6" t="str">
        <f>IF(总支出!H4575="","",总支出!H4575)</f>
        <v/>
      </c>
      <c r="H4575" s="6" t="str">
        <f>IF(总支出!I4575="","自动",总支出!I4575)</f>
        <v>自动</v>
      </c>
      <c r="I4575" s="6" t="str">
        <f>IF(F4575="","",IFERROR(VLOOKUP(F4575,税费设置!$A$15:$B$27,2,FALSE),"含税不明"))</f>
        <v/>
      </c>
      <c r="J4575" s="6" t="str">
        <f t="shared" si="498"/>
        <v/>
      </c>
      <c r="K4575" s="6" t="str">
        <f>IF(AND(税费设置!$B$5="是",G4575="个人支出",J4575="应税"),"是","否")</f>
        <v>否</v>
      </c>
      <c r="L4575" s="8">
        <f t="shared" si="499"/>
        <v>0</v>
      </c>
      <c r="M4575" s="8">
        <f t="shared" si="500"/>
        <v>0</v>
      </c>
      <c r="N4575" s="8">
        <f t="shared" si="501"/>
        <v>0</v>
      </c>
      <c r="O4575" s="8">
        <f t="shared" si="502"/>
        <v>0</v>
      </c>
      <c r="P4575" s="8">
        <f>IF(K4575&lt;&gt;"是",0,IF(税费设置!$B$6="是",E4575/(1+税费设置!$B$10),E4575))</f>
        <v>0</v>
      </c>
      <c r="Q4575" s="8">
        <f>IF(K4575&lt;&gt;"是",0,P4575*税费设置!$B$8)</f>
        <v>0</v>
      </c>
      <c r="R4575" s="8">
        <f>IF(K4575&lt;&gt;"是",0,P4575*税费设置!$B$9)</f>
        <v>0</v>
      </c>
      <c r="S4575" s="8">
        <f t="shared" si="503"/>
        <v>0</v>
      </c>
    </row>
    <row r="4576" spans="1:19" ht="13.9">
      <c r="A4576" s="6" t="str">
        <f>IF(总支出!A4576="","",总支出!A4576)</f>
        <v/>
      </c>
      <c r="B4576" s="7" t="str">
        <f>IF(总支出!B4576="","",总支出!B4576)</f>
        <v/>
      </c>
      <c r="C4576" s="6" t="str">
        <f t="shared" si="497"/>
        <v/>
      </c>
      <c r="D4576" s="6" t="str">
        <f>IF(总支出!C4576="","",总支出!C4576)</f>
        <v/>
      </c>
      <c r="E4576" s="8" t="str">
        <f>IF(总支出!D4576="","",总支出!D4576)</f>
        <v/>
      </c>
      <c r="F4576" s="6" t="str">
        <f>IF(总支出!E4576="","",总支出!E4576)</f>
        <v/>
      </c>
      <c r="G4576" s="6" t="str">
        <f>IF(总支出!H4576="","",总支出!H4576)</f>
        <v/>
      </c>
      <c r="H4576" s="6" t="str">
        <f>IF(总支出!I4576="","自动",总支出!I4576)</f>
        <v>自动</v>
      </c>
      <c r="I4576" s="6" t="str">
        <f>IF(F4576="","",IFERROR(VLOOKUP(F4576,税费设置!$A$15:$B$27,2,FALSE),"含税不明"))</f>
        <v/>
      </c>
      <c r="J4576" s="6" t="str">
        <f t="shared" si="498"/>
        <v/>
      </c>
      <c r="K4576" s="6" t="str">
        <f>IF(AND(税费设置!$B$5="是",G4576="个人支出",J4576="应税"),"是","否")</f>
        <v>否</v>
      </c>
      <c r="L4576" s="8">
        <f t="shared" si="499"/>
        <v>0</v>
      </c>
      <c r="M4576" s="8">
        <f t="shared" si="500"/>
        <v>0</v>
      </c>
      <c r="N4576" s="8">
        <f t="shared" si="501"/>
        <v>0</v>
      </c>
      <c r="O4576" s="8">
        <f t="shared" si="502"/>
        <v>0</v>
      </c>
      <c r="P4576" s="8">
        <f>IF(K4576&lt;&gt;"是",0,IF(税费设置!$B$6="是",E4576/(1+税费设置!$B$10),E4576))</f>
        <v>0</v>
      </c>
      <c r="Q4576" s="8">
        <f>IF(K4576&lt;&gt;"是",0,P4576*税费设置!$B$8)</f>
        <v>0</v>
      </c>
      <c r="R4576" s="8">
        <f>IF(K4576&lt;&gt;"是",0,P4576*税费设置!$B$9)</f>
        <v>0</v>
      </c>
      <c r="S4576" s="8">
        <f t="shared" si="503"/>
        <v>0</v>
      </c>
    </row>
    <row r="4577" spans="1:19" ht="13.9">
      <c r="A4577" s="6" t="str">
        <f>IF(总支出!A4577="","",总支出!A4577)</f>
        <v/>
      </c>
      <c r="B4577" s="7" t="str">
        <f>IF(总支出!B4577="","",总支出!B4577)</f>
        <v/>
      </c>
      <c r="C4577" s="6" t="str">
        <f t="shared" si="497"/>
        <v/>
      </c>
      <c r="D4577" s="6" t="str">
        <f>IF(总支出!C4577="","",总支出!C4577)</f>
        <v/>
      </c>
      <c r="E4577" s="8" t="str">
        <f>IF(总支出!D4577="","",总支出!D4577)</f>
        <v/>
      </c>
      <c r="F4577" s="6" t="str">
        <f>IF(总支出!E4577="","",总支出!E4577)</f>
        <v/>
      </c>
      <c r="G4577" s="6" t="str">
        <f>IF(总支出!H4577="","",总支出!H4577)</f>
        <v/>
      </c>
      <c r="H4577" s="6" t="str">
        <f>IF(总支出!I4577="","自动",总支出!I4577)</f>
        <v>自动</v>
      </c>
      <c r="I4577" s="6" t="str">
        <f>IF(F4577="","",IFERROR(VLOOKUP(F4577,税费设置!$A$15:$B$27,2,FALSE),"含税不明"))</f>
        <v/>
      </c>
      <c r="J4577" s="6" t="str">
        <f t="shared" si="498"/>
        <v/>
      </c>
      <c r="K4577" s="6" t="str">
        <f>IF(AND(税费设置!$B$5="是",G4577="个人支出",J4577="应税"),"是","否")</f>
        <v>否</v>
      </c>
      <c r="L4577" s="8">
        <f t="shared" si="499"/>
        <v>0</v>
      </c>
      <c r="M4577" s="8">
        <f t="shared" si="500"/>
        <v>0</v>
      </c>
      <c r="N4577" s="8">
        <f t="shared" si="501"/>
        <v>0</v>
      </c>
      <c r="O4577" s="8">
        <f t="shared" si="502"/>
        <v>0</v>
      </c>
      <c r="P4577" s="8">
        <f>IF(K4577&lt;&gt;"是",0,IF(税费设置!$B$6="是",E4577/(1+税费设置!$B$10),E4577))</f>
        <v>0</v>
      </c>
      <c r="Q4577" s="8">
        <f>IF(K4577&lt;&gt;"是",0,P4577*税费设置!$B$8)</f>
        <v>0</v>
      </c>
      <c r="R4577" s="8">
        <f>IF(K4577&lt;&gt;"是",0,P4577*税费设置!$B$9)</f>
        <v>0</v>
      </c>
      <c r="S4577" s="8">
        <f t="shared" si="503"/>
        <v>0</v>
      </c>
    </row>
    <row r="4578" spans="1:19" ht="13.9">
      <c r="A4578" s="6" t="str">
        <f>IF(总支出!A4578="","",总支出!A4578)</f>
        <v/>
      </c>
      <c r="B4578" s="7" t="str">
        <f>IF(总支出!B4578="","",总支出!B4578)</f>
        <v/>
      </c>
      <c r="C4578" s="6" t="str">
        <f t="shared" si="497"/>
        <v/>
      </c>
      <c r="D4578" s="6" t="str">
        <f>IF(总支出!C4578="","",总支出!C4578)</f>
        <v/>
      </c>
      <c r="E4578" s="8" t="str">
        <f>IF(总支出!D4578="","",总支出!D4578)</f>
        <v/>
      </c>
      <c r="F4578" s="6" t="str">
        <f>IF(总支出!E4578="","",总支出!E4578)</f>
        <v/>
      </c>
      <c r="G4578" s="6" t="str">
        <f>IF(总支出!H4578="","",总支出!H4578)</f>
        <v/>
      </c>
      <c r="H4578" s="6" t="str">
        <f>IF(总支出!I4578="","自动",总支出!I4578)</f>
        <v>自动</v>
      </c>
      <c r="I4578" s="6" t="str">
        <f>IF(F4578="","",IFERROR(VLOOKUP(F4578,税费设置!$A$15:$B$27,2,FALSE),"含税不明"))</f>
        <v/>
      </c>
      <c r="J4578" s="6" t="str">
        <f t="shared" si="498"/>
        <v/>
      </c>
      <c r="K4578" s="6" t="str">
        <f>IF(AND(税费设置!$B$5="是",G4578="个人支出",J4578="应税"),"是","否")</f>
        <v>否</v>
      </c>
      <c r="L4578" s="8">
        <f t="shared" si="499"/>
        <v>0</v>
      </c>
      <c r="M4578" s="8">
        <f t="shared" si="500"/>
        <v>0</v>
      </c>
      <c r="N4578" s="8">
        <f t="shared" si="501"/>
        <v>0</v>
      </c>
      <c r="O4578" s="8">
        <f t="shared" si="502"/>
        <v>0</v>
      </c>
      <c r="P4578" s="8">
        <f>IF(K4578&lt;&gt;"是",0,IF(税费设置!$B$6="是",E4578/(1+税费设置!$B$10),E4578))</f>
        <v>0</v>
      </c>
      <c r="Q4578" s="8">
        <f>IF(K4578&lt;&gt;"是",0,P4578*税费设置!$B$8)</f>
        <v>0</v>
      </c>
      <c r="R4578" s="8">
        <f>IF(K4578&lt;&gt;"是",0,P4578*税费设置!$B$9)</f>
        <v>0</v>
      </c>
      <c r="S4578" s="8">
        <f t="shared" si="503"/>
        <v>0</v>
      </c>
    </row>
    <row r="4579" spans="1:19" ht="13.9">
      <c r="A4579" s="6" t="str">
        <f>IF(总支出!A4579="","",总支出!A4579)</f>
        <v/>
      </c>
      <c r="B4579" s="7" t="str">
        <f>IF(总支出!B4579="","",总支出!B4579)</f>
        <v/>
      </c>
      <c r="C4579" s="6" t="str">
        <f t="shared" si="497"/>
        <v/>
      </c>
      <c r="D4579" s="6" t="str">
        <f>IF(总支出!C4579="","",总支出!C4579)</f>
        <v/>
      </c>
      <c r="E4579" s="8" t="str">
        <f>IF(总支出!D4579="","",总支出!D4579)</f>
        <v/>
      </c>
      <c r="F4579" s="6" t="str">
        <f>IF(总支出!E4579="","",总支出!E4579)</f>
        <v/>
      </c>
      <c r="G4579" s="6" t="str">
        <f>IF(总支出!H4579="","",总支出!H4579)</f>
        <v/>
      </c>
      <c r="H4579" s="6" t="str">
        <f>IF(总支出!I4579="","自动",总支出!I4579)</f>
        <v>自动</v>
      </c>
      <c r="I4579" s="6" t="str">
        <f>IF(F4579="","",IFERROR(VLOOKUP(F4579,税费设置!$A$15:$B$27,2,FALSE),"含税不明"))</f>
        <v/>
      </c>
      <c r="J4579" s="6" t="str">
        <f t="shared" si="498"/>
        <v/>
      </c>
      <c r="K4579" s="6" t="str">
        <f>IF(AND(税费设置!$B$5="是",G4579="个人支出",J4579="应税"),"是","否")</f>
        <v>否</v>
      </c>
      <c r="L4579" s="8">
        <f t="shared" si="499"/>
        <v>0</v>
      </c>
      <c r="M4579" s="8">
        <f t="shared" si="500"/>
        <v>0</v>
      </c>
      <c r="N4579" s="8">
        <f t="shared" si="501"/>
        <v>0</v>
      </c>
      <c r="O4579" s="8">
        <f t="shared" si="502"/>
        <v>0</v>
      </c>
      <c r="P4579" s="8">
        <f>IF(K4579&lt;&gt;"是",0,IF(税费设置!$B$6="是",E4579/(1+税费设置!$B$10),E4579))</f>
        <v>0</v>
      </c>
      <c r="Q4579" s="8">
        <f>IF(K4579&lt;&gt;"是",0,P4579*税费设置!$B$8)</f>
        <v>0</v>
      </c>
      <c r="R4579" s="8">
        <f>IF(K4579&lt;&gt;"是",0,P4579*税费设置!$B$9)</f>
        <v>0</v>
      </c>
      <c r="S4579" s="8">
        <f t="shared" si="503"/>
        <v>0</v>
      </c>
    </row>
    <row r="4580" spans="1:19" ht="13.9">
      <c r="A4580" s="6" t="str">
        <f>IF(总支出!A4580="","",总支出!A4580)</f>
        <v/>
      </c>
      <c r="B4580" s="7" t="str">
        <f>IF(总支出!B4580="","",总支出!B4580)</f>
        <v/>
      </c>
      <c r="C4580" s="6" t="str">
        <f t="shared" si="497"/>
        <v/>
      </c>
      <c r="D4580" s="6" t="str">
        <f>IF(总支出!C4580="","",总支出!C4580)</f>
        <v/>
      </c>
      <c r="E4580" s="8" t="str">
        <f>IF(总支出!D4580="","",总支出!D4580)</f>
        <v/>
      </c>
      <c r="F4580" s="6" t="str">
        <f>IF(总支出!E4580="","",总支出!E4580)</f>
        <v/>
      </c>
      <c r="G4580" s="6" t="str">
        <f>IF(总支出!H4580="","",总支出!H4580)</f>
        <v/>
      </c>
      <c r="H4580" s="6" t="str">
        <f>IF(总支出!I4580="","自动",总支出!I4580)</f>
        <v>自动</v>
      </c>
      <c r="I4580" s="6" t="str">
        <f>IF(F4580="","",IFERROR(VLOOKUP(F4580,税费设置!$A$15:$B$27,2,FALSE),"含税不明"))</f>
        <v/>
      </c>
      <c r="J4580" s="6" t="str">
        <f t="shared" si="498"/>
        <v/>
      </c>
      <c r="K4580" s="6" t="str">
        <f>IF(AND(税费设置!$B$5="是",G4580="个人支出",J4580="应税"),"是","否")</f>
        <v>否</v>
      </c>
      <c r="L4580" s="8">
        <f t="shared" si="499"/>
        <v>0</v>
      </c>
      <c r="M4580" s="8">
        <f t="shared" si="500"/>
        <v>0</v>
      </c>
      <c r="N4580" s="8">
        <f t="shared" si="501"/>
        <v>0</v>
      </c>
      <c r="O4580" s="8">
        <f t="shared" si="502"/>
        <v>0</v>
      </c>
      <c r="P4580" s="8">
        <f>IF(K4580&lt;&gt;"是",0,IF(税费设置!$B$6="是",E4580/(1+税费设置!$B$10),E4580))</f>
        <v>0</v>
      </c>
      <c r="Q4580" s="8">
        <f>IF(K4580&lt;&gt;"是",0,P4580*税费设置!$B$8)</f>
        <v>0</v>
      </c>
      <c r="R4580" s="8">
        <f>IF(K4580&lt;&gt;"是",0,P4580*税费设置!$B$9)</f>
        <v>0</v>
      </c>
      <c r="S4580" s="8">
        <f t="shared" si="503"/>
        <v>0</v>
      </c>
    </row>
    <row r="4581" spans="1:19" ht="13.9">
      <c r="A4581" s="6" t="str">
        <f>IF(总支出!A4581="","",总支出!A4581)</f>
        <v/>
      </c>
      <c r="B4581" s="7" t="str">
        <f>IF(总支出!B4581="","",总支出!B4581)</f>
        <v/>
      </c>
      <c r="C4581" s="6" t="str">
        <f t="shared" si="497"/>
        <v/>
      </c>
      <c r="D4581" s="6" t="str">
        <f>IF(总支出!C4581="","",总支出!C4581)</f>
        <v/>
      </c>
      <c r="E4581" s="8" t="str">
        <f>IF(总支出!D4581="","",总支出!D4581)</f>
        <v/>
      </c>
      <c r="F4581" s="6" t="str">
        <f>IF(总支出!E4581="","",总支出!E4581)</f>
        <v/>
      </c>
      <c r="G4581" s="6" t="str">
        <f>IF(总支出!H4581="","",总支出!H4581)</f>
        <v/>
      </c>
      <c r="H4581" s="6" t="str">
        <f>IF(总支出!I4581="","自动",总支出!I4581)</f>
        <v>自动</v>
      </c>
      <c r="I4581" s="6" t="str">
        <f>IF(F4581="","",IFERROR(VLOOKUP(F4581,税费设置!$A$15:$B$27,2,FALSE),"含税不明"))</f>
        <v/>
      </c>
      <c r="J4581" s="6" t="str">
        <f t="shared" si="498"/>
        <v/>
      </c>
      <c r="K4581" s="6" t="str">
        <f>IF(AND(税费设置!$B$5="是",G4581="个人支出",J4581="应税"),"是","否")</f>
        <v>否</v>
      </c>
      <c r="L4581" s="8">
        <f t="shared" si="499"/>
        <v>0</v>
      </c>
      <c r="M4581" s="8">
        <f t="shared" si="500"/>
        <v>0</v>
      </c>
      <c r="N4581" s="8">
        <f t="shared" si="501"/>
        <v>0</v>
      </c>
      <c r="O4581" s="8">
        <f t="shared" si="502"/>
        <v>0</v>
      </c>
      <c r="P4581" s="8">
        <f>IF(K4581&lt;&gt;"是",0,IF(税费设置!$B$6="是",E4581/(1+税费设置!$B$10),E4581))</f>
        <v>0</v>
      </c>
      <c r="Q4581" s="8">
        <f>IF(K4581&lt;&gt;"是",0,P4581*税费设置!$B$8)</f>
        <v>0</v>
      </c>
      <c r="R4581" s="8">
        <f>IF(K4581&lt;&gt;"是",0,P4581*税费设置!$B$9)</f>
        <v>0</v>
      </c>
      <c r="S4581" s="8">
        <f t="shared" si="503"/>
        <v>0</v>
      </c>
    </row>
    <row r="4582" spans="1:19" ht="13.9">
      <c r="A4582" s="6" t="str">
        <f>IF(总支出!A4582="","",总支出!A4582)</f>
        <v/>
      </c>
      <c r="B4582" s="7" t="str">
        <f>IF(总支出!B4582="","",总支出!B4582)</f>
        <v/>
      </c>
      <c r="C4582" s="6" t="str">
        <f t="shared" si="497"/>
        <v/>
      </c>
      <c r="D4582" s="6" t="str">
        <f>IF(总支出!C4582="","",总支出!C4582)</f>
        <v/>
      </c>
      <c r="E4582" s="8" t="str">
        <f>IF(总支出!D4582="","",总支出!D4582)</f>
        <v/>
      </c>
      <c r="F4582" s="6" t="str">
        <f>IF(总支出!E4582="","",总支出!E4582)</f>
        <v/>
      </c>
      <c r="G4582" s="6" t="str">
        <f>IF(总支出!H4582="","",总支出!H4582)</f>
        <v/>
      </c>
      <c r="H4582" s="6" t="str">
        <f>IF(总支出!I4582="","自动",总支出!I4582)</f>
        <v>自动</v>
      </c>
      <c r="I4582" s="6" t="str">
        <f>IF(F4582="","",IFERROR(VLOOKUP(F4582,税费设置!$A$15:$B$27,2,FALSE),"含税不明"))</f>
        <v/>
      </c>
      <c r="J4582" s="6" t="str">
        <f t="shared" si="498"/>
        <v/>
      </c>
      <c r="K4582" s="6" t="str">
        <f>IF(AND(税费设置!$B$5="是",G4582="个人支出",J4582="应税"),"是","否")</f>
        <v>否</v>
      </c>
      <c r="L4582" s="8">
        <f t="shared" si="499"/>
        <v>0</v>
      </c>
      <c r="M4582" s="8">
        <f t="shared" si="500"/>
        <v>0</v>
      </c>
      <c r="N4582" s="8">
        <f t="shared" si="501"/>
        <v>0</v>
      </c>
      <c r="O4582" s="8">
        <f t="shared" si="502"/>
        <v>0</v>
      </c>
      <c r="P4582" s="8">
        <f>IF(K4582&lt;&gt;"是",0,IF(税费设置!$B$6="是",E4582/(1+税费设置!$B$10),E4582))</f>
        <v>0</v>
      </c>
      <c r="Q4582" s="8">
        <f>IF(K4582&lt;&gt;"是",0,P4582*税费设置!$B$8)</f>
        <v>0</v>
      </c>
      <c r="R4582" s="8">
        <f>IF(K4582&lt;&gt;"是",0,P4582*税费设置!$B$9)</f>
        <v>0</v>
      </c>
      <c r="S4582" s="8">
        <f t="shared" si="503"/>
        <v>0</v>
      </c>
    </row>
    <row r="4583" spans="1:19" ht="13.9">
      <c r="A4583" s="6" t="str">
        <f>IF(总支出!A4583="","",总支出!A4583)</f>
        <v/>
      </c>
      <c r="B4583" s="7" t="str">
        <f>IF(总支出!B4583="","",总支出!B4583)</f>
        <v/>
      </c>
      <c r="C4583" s="6" t="str">
        <f t="shared" si="497"/>
        <v/>
      </c>
      <c r="D4583" s="6" t="str">
        <f>IF(总支出!C4583="","",总支出!C4583)</f>
        <v/>
      </c>
      <c r="E4583" s="8" t="str">
        <f>IF(总支出!D4583="","",总支出!D4583)</f>
        <v/>
      </c>
      <c r="F4583" s="6" t="str">
        <f>IF(总支出!E4583="","",总支出!E4583)</f>
        <v/>
      </c>
      <c r="G4583" s="6" t="str">
        <f>IF(总支出!H4583="","",总支出!H4583)</f>
        <v/>
      </c>
      <c r="H4583" s="6" t="str">
        <f>IF(总支出!I4583="","自动",总支出!I4583)</f>
        <v>自动</v>
      </c>
      <c r="I4583" s="6" t="str">
        <f>IF(F4583="","",IFERROR(VLOOKUP(F4583,税费设置!$A$15:$B$27,2,FALSE),"含税不明"))</f>
        <v/>
      </c>
      <c r="J4583" s="6" t="str">
        <f t="shared" si="498"/>
        <v/>
      </c>
      <c r="K4583" s="6" t="str">
        <f>IF(AND(税费设置!$B$5="是",G4583="个人支出",J4583="应税"),"是","否")</f>
        <v>否</v>
      </c>
      <c r="L4583" s="8">
        <f t="shared" si="499"/>
        <v>0</v>
      </c>
      <c r="M4583" s="8">
        <f t="shared" si="500"/>
        <v>0</v>
      </c>
      <c r="N4583" s="8">
        <f t="shared" si="501"/>
        <v>0</v>
      </c>
      <c r="O4583" s="8">
        <f t="shared" si="502"/>
        <v>0</v>
      </c>
      <c r="P4583" s="8">
        <f>IF(K4583&lt;&gt;"是",0,IF(税费设置!$B$6="是",E4583/(1+税费设置!$B$10),E4583))</f>
        <v>0</v>
      </c>
      <c r="Q4583" s="8">
        <f>IF(K4583&lt;&gt;"是",0,P4583*税费设置!$B$8)</f>
        <v>0</v>
      </c>
      <c r="R4583" s="8">
        <f>IF(K4583&lt;&gt;"是",0,P4583*税费设置!$B$9)</f>
        <v>0</v>
      </c>
      <c r="S4583" s="8">
        <f t="shared" si="503"/>
        <v>0</v>
      </c>
    </row>
    <row r="4584" spans="1:19" ht="13.9">
      <c r="A4584" s="6" t="str">
        <f>IF(总支出!A4584="","",总支出!A4584)</f>
        <v/>
      </c>
      <c r="B4584" s="7" t="str">
        <f>IF(总支出!B4584="","",总支出!B4584)</f>
        <v/>
      </c>
      <c r="C4584" s="6" t="str">
        <f t="shared" si="497"/>
        <v/>
      </c>
      <c r="D4584" s="6" t="str">
        <f>IF(总支出!C4584="","",总支出!C4584)</f>
        <v/>
      </c>
      <c r="E4584" s="8" t="str">
        <f>IF(总支出!D4584="","",总支出!D4584)</f>
        <v/>
      </c>
      <c r="F4584" s="6" t="str">
        <f>IF(总支出!E4584="","",总支出!E4584)</f>
        <v/>
      </c>
      <c r="G4584" s="6" t="str">
        <f>IF(总支出!H4584="","",总支出!H4584)</f>
        <v/>
      </c>
      <c r="H4584" s="6" t="str">
        <f>IF(总支出!I4584="","自动",总支出!I4584)</f>
        <v>自动</v>
      </c>
      <c r="I4584" s="6" t="str">
        <f>IF(F4584="","",IFERROR(VLOOKUP(F4584,税费设置!$A$15:$B$27,2,FALSE),"含税不明"))</f>
        <v/>
      </c>
      <c r="J4584" s="6" t="str">
        <f t="shared" si="498"/>
        <v/>
      </c>
      <c r="K4584" s="6" t="str">
        <f>IF(AND(税费设置!$B$5="是",G4584="个人支出",J4584="应税"),"是","否")</f>
        <v>否</v>
      </c>
      <c r="L4584" s="8">
        <f t="shared" si="499"/>
        <v>0</v>
      </c>
      <c r="M4584" s="8">
        <f t="shared" si="500"/>
        <v>0</v>
      </c>
      <c r="N4584" s="8">
        <f t="shared" si="501"/>
        <v>0</v>
      </c>
      <c r="O4584" s="8">
        <f t="shared" si="502"/>
        <v>0</v>
      </c>
      <c r="P4584" s="8">
        <f>IF(K4584&lt;&gt;"是",0,IF(税费设置!$B$6="是",E4584/(1+税费设置!$B$10),E4584))</f>
        <v>0</v>
      </c>
      <c r="Q4584" s="8">
        <f>IF(K4584&lt;&gt;"是",0,P4584*税费设置!$B$8)</f>
        <v>0</v>
      </c>
      <c r="R4584" s="8">
        <f>IF(K4584&lt;&gt;"是",0,P4584*税费设置!$B$9)</f>
        <v>0</v>
      </c>
      <c r="S4584" s="8">
        <f t="shared" si="503"/>
        <v>0</v>
      </c>
    </row>
    <row r="4585" spans="1:19" ht="13.9">
      <c r="A4585" s="6" t="str">
        <f>IF(总支出!A4585="","",总支出!A4585)</f>
        <v/>
      </c>
      <c r="B4585" s="7" t="str">
        <f>IF(总支出!B4585="","",总支出!B4585)</f>
        <v/>
      </c>
      <c r="C4585" s="6" t="str">
        <f t="shared" si="497"/>
        <v/>
      </c>
      <c r="D4585" s="6" t="str">
        <f>IF(总支出!C4585="","",总支出!C4585)</f>
        <v/>
      </c>
      <c r="E4585" s="8" t="str">
        <f>IF(总支出!D4585="","",总支出!D4585)</f>
        <v/>
      </c>
      <c r="F4585" s="6" t="str">
        <f>IF(总支出!E4585="","",总支出!E4585)</f>
        <v/>
      </c>
      <c r="G4585" s="6" t="str">
        <f>IF(总支出!H4585="","",总支出!H4585)</f>
        <v/>
      </c>
      <c r="H4585" s="6" t="str">
        <f>IF(总支出!I4585="","自动",总支出!I4585)</f>
        <v>自动</v>
      </c>
      <c r="I4585" s="6" t="str">
        <f>IF(F4585="","",IFERROR(VLOOKUP(F4585,税费设置!$A$15:$B$27,2,FALSE),"含税不明"))</f>
        <v/>
      </c>
      <c r="J4585" s="6" t="str">
        <f t="shared" si="498"/>
        <v/>
      </c>
      <c r="K4585" s="6" t="str">
        <f>IF(AND(税费设置!$B$5="是",G4585="个人支出",J4585="应税"),"是","否")</f>
        <v>否</v>
      </c>
      <c r="L4585" s="8">
        <f t="shared" si="499"/>
        <v>0</v>
      </c>
      <c r="M4585" s="8">
        <f t="shared" si="500"/>
        <v>0</v>
      </c>
      <c r="N4585" s="8">
        <f t="shared" si="501"/>
        <v>0</v>
      </c>
      <c r="O4585" s="8">
        <f t="shared" si="502"/>
        <v>0</v>
      </c>
      <c r="P4585" s="8">
        <f>IF(K4585&lt;&gt;"是",0,IF(税费设置!$B$6="是",E4585/(1+税费设置!$B$10),E4585))</f>
        <v>0</v>
      </c>
      <c r="Q4585" s="8">
        <f>IF(K4585&lt;&gt;"是",0,P4585*税费设置!$B$8)</f>
        <v>0</v>
      </c>
      <c r="R4585" s="8">
        <f>IF(K4585&lt;&gt;"是",0,P4585*税费设置!$B$9)</f>
        <v>0</v>
      </c>
      <c r="S4585" s="8">
        <f t="shared" si="503"/>
        <v>0</v>
      </c>
    </row>
    <row r="4586" spans="1:19" ht="13.9">
      <c r="A4586" s="6" t="str">
        <f>IF(总支出!A4586="","",总支出!A4586)</f>
        <v/>
      </c>
      <c r="B4586" s="7" t="str">
        <f>IF(总支出!B4586="","",总支出!B4586)</f>
        <v/>
      </c>
      <c r="C4586" s="6" t="str">
        <f t="shared" si="497"/>
        <v/>
      </c>
      <c r="D4586" s="6" t="str">
        <f>IF(总支出!C4586="","",总支出!C4586)</f>
        <v/>
      </c>
      <c r="E4586" s="8" t="str">
        <f>IF(总支出!D4586="","",总支出!D4586)</f>
        <v/>
      </c>
      <c r="F4586" s="6" t="str">
        <f>IF(总支出!E4586="","",总支出!E4586)</f>
        <v/>
      </c>
      <c r="G4586" s="6" t="str">
        <f>IF(总支出!H4586="","",总支出!H4586)</f>
        <v/>
      </c>
      <c r="H4586" s="6" t="str">
        <f>IF(总支出!I4586="","自动",总支出!I4586)</f>
        <v>自动</v>
      </c>
      <c r="I4586" s="6" t="str">
        <f>IF(F4586="","",IFERROR(VLOOKUP(F4586,税费设置!$A$15:$B$27,2,FALSE),"含税不明"))</f>
        <v/>
      </c>
      <c r="J4586" s="6" t="str">
        <f t="shared" si="498"/>
        <v/>
      </c>
      <c r="K4586" s="6" t="str">
        <f>IF(AND(税费设置!$B$5="是",G4586="个人支出",J4586="应税"),"是","否")</f>
        <v>否</v>
      </c>
      <c r="L4586" s="8">
        <f t="shared" si="499"/>
        <v>0</v>
      </c>
      <c r="M4586" s="8">
        <f t="shared" si="500"/>
        <v>0</v>
      </c>
      <c r="N4586" s="8">
        <f t="shared" si="501"/>
        <v>0</v>
      </c>
      <c r="O4586" s="8">
        <f t="shared" si="502"/>
        <v>0</v>
      </c>
      <c r="P4586" s="8">
        <f>IF(K4586&lt;&gt;"是",0,IF(税费设置!$B$6="是",E4586/(1+税费设置!$B$10),E4586))</f>
        <v>0</v>
      </c>
      <c r="Q4586" s="8">
        <f>IF(K4586&lt;&gt;"是",0,P4586*税费设置!$B$8)</f>
        <v>0</v>
      </c>
      <c r="R4586" s="8">
        <f>IF(K4586&lt;&gt;"是",0,P4586*税费设置!$B$9)</f>
        <v>0</v>
      </c>
      <c r="S4586" s="8">
        <f t="shared" si="503"/>
        <v>0</v>
      </c>
    </row>
    <row r="4587" spans="1:19" ht="13.9">
      <c r="A4587" s="6" t="str">
        <f>IF(总支出!A4587="","",总支出!A4587)</f>
        <v/>
      </c>
      <c r="B4587" s="7" t="str">
        <f>IF(总支出!B4587="","",总支出!B4587)</f>
        <v/>
      </c>
      <c r="C4587" s="6" t="str">
        <f t="shared" si="497"/>
        <v/>
      </c>
      <c r="D4587" s="6" t="str">
        <f>IF(总支出!C4587="","",总支出!C4587)</f>
        <v/>
      </c>
      <c r="E4587" s="8" t="str">
        <f>IF(总支出!D4587="","",总支出!D4587)</f>
        <v/>
      </c>
      <c r="F4587" s="6" t="str">
        <f>IF(总支出!E4587="","",总支出!E4587)</f>
        <v/>
      </c>
      <c r="G4587" s="6" t="str">
        <f>IF(总支出!H4587="","",总支出!H4587)</f>
        <v/>
      </c>
      <c r="H4587" s="6" t="str">
        <f>IF(总支出!I4587="","自动",总支出!I4587)</f>
        <v>自动</v>
      </c>
      <c r="I4587" s="6" t="str">
        <f>IF(F4587="","",IFERROR(VLOOKUP(F4587,税费设置!$A$15:$B$27,2,FALSE),"含税不明"))</f>
        <v/>
      </c>
      <c r="J4587" s="6" t="str">
        <f t="shared" si="498"/>
        <v/>
      </c>
      <c r="K4587" s="6" t="str">
        <f>IF(AND(税费设置!$B$5="是",G4587="个人支出",J4587="应税"),"是","否")</f>
        <v>否</v>
      </c>
      <c r="L4587" s="8">
        <f t="shared" si="499"/>
        <v>0</v>
      </c>
      <c r="M4587" s="8">
        <f t="shared" si="500"/>
        <v>0</v>
      </c>
      <c r="N4587" s="8">
        <f t="shared" si="501"/>
        <v>0</v>
      </c>
      <c r="O4587" s="8">
        <f t="shared" si="502"/>
        <v>0</v>
      </c>
      <c r="P4587" s="8">
        <f>IF(K4587&lt;&gt;"是",0,IF(税费设置!$B$6="是",E4587/(1+税费设置!$B$10),E4587))</f>
        <v>0</v>
      </c>
      <c r="Q4587" s="8">
        <f>IF(K4587&lt;&gt;"是",0,P4587*税费设置!$B$8)</f>
        <v>0</v>
      </c>
      <c r="R4587" s="8">
        <f>IF(K4587&lt;&gt;"是",0,P4587*税费设置!$B$9)</f>
        <v>0</v>
      </c>
      <c r="S4587" s="8">
        <f t="shared" si="503"/>
        <v>0</v>
      </c>
    </row>
    <row r="4588" spans="1:19" ht="13.9">
      <c r="A4588" s="6" t="str">
        <f>IF(总支出!A4588="","",总支出!A4588)</f>
        <v/>
      </c>
      <c r="B4588" s="7" t="str">
        <f>IF(总支出!B4588="","",总支出!B4588)</f>
        <v/>
      </c>
      <c r="C4588" s="6" t="str">
        <f t="shared" si="497"/>
        <v/>
      </c>
      <c r="D4588" s="6" t="str">
        <f>IF(总支出!C4588="","",总支出!C4588)</f>
        <v/>
      </c>
      <c r="E4588" s="8" t="str">
        <f>IF(总支出!D4588="","",总支出!D4588)</f>
        <v/>
      </c>
      <c r="F4588" s="6" t="str">
        <f>IF(总支出!E4588="","",总支出!E4588)</f>
        <v/>
      </c>
      <c r="G4588" s="6" t="str">
        <f>IF(总支出!H4588="","",总支出!H4588)</f>
        <v/>
      </c>
      <c r="H4588" s="6" t="str">
        <f>IF(总支出!I4588="","自动",总支出!I4588)</f>
        <v>自动</v>
      </c>
      <c r="I4588" s="6" t="str">
        <f>IF(F4588="","",IFERROR(VLOOKUP(F4588,税费设置!$A$15:$B$27,2,FALSE),"含税不明"))</f>
        <v/>
      </c>
      <c r="J4588" s="6" t="str">
        <f t="shared" si="498"/>
        <v/>
      </c>
      <c r="K4588" s="6" t="str">
        <f>IF(AND(税费设置!$B$5="是",G4588="个人支出",J4588="应税"),"是","否")</f>
        <v>否</v>
      </c>
      <c r="L4588" s="8">
        <f t="shared" si="499"/>
        <v>0</v>
      </c>
      <c r="M4588" s="8">
        <f t="shared" si="500"/>
        <v>0</v>
      </c>
      <c r="N4588" s="8">
        <f t="shared" si="501"/>
        <v>0</v>
      </c>
      <c r="O4588" s="8">
        <f t="shared" si="502"/>
        <v>0</v>
      </c>
      <c r="P4588" s="8">
        <f>IF(K4588&lt;&gt;"是",0,IF(税费设置!$B$6="是",E4588/(1+税费设置!$B$10),E4588))</f>
        <v>0</v>
      </c>
      <c r="Q4588" s="8">
        <f>IF(K4588&lt;&gt;"是",0,P4588*税费设置!$B$8)</f>
        <v>0</v>
      </c>
      <c r="R4588" s="8">
        <f>IF(K4588&lt;&gt;"是",0,P4588*税费设置!$B$9)</f>
        <v>0</v>
      </c>
      <c r="S4588" s="8">
        <f t="shared" si="503"/>
        <v>0</v>
      </c>
    </row>
    <row r="4589" spans="1:19" ht="13.9">
      <c r="A4589" s="6" t="str">
        <f>IF(总支出!A4589="","",总支出!A4589)</f>
        <v/>
      </c>
      <c r="B4589" s="7" t="str">
        <f>IF(总支出!B4589="","",总支出!B4589)</f>
        <v/>
      </c>
      <c r="C4589" s="6" t="str">
        <f t="shared" si="497"/>
        <v/>
      </c>
      <c r="D4589" s="6" t="str">
        <f>IF(总支出!C4589="","",总支出!C4589)</f>
        <v/>
      </c>
      <c r="E4589" s="8" t="str">
        <f>IF(总支出!D4589="","",总支出!D4589)</f>
        <v/>
      </c>
      <c r="F4589" s="6" t="str">
        <f>IF(总支出!E4589="","",总支出!E4589)</f>
        <v/>
      </c>
      <c r="G4589" s="6" t="str">
        <f>IF(总支出!H4589="","",总支出!H4589)</f>
        <v/>
      </c>
      <c r="H4589" s="6" t="str">
        <f>IF(总支出!I4589="","自动",总支出!I4589)</f>
        <v>自动</v>
      </c>
      <c r="I4589" s="6" t="str">
        <f>IF(F4589="","",IFERROR(VLOOKUP(F4589,税费设置!$A$15:$B$27,2,FALSE),"含税不明"))</f>
        <v/>
      </c>
      <c r="J4589" s="6" t="str">
        <f t="shared" si="498"/>
        <v/>
      </c>
      <c r="K4589" s="6" t="str">
        <f>IF(AND(税费设置!$B$5="是",G4589="个人支出",J4589="应税"),"是","否")</f>
        <v>否</v>
      </c>
      <c r="L4589" s="8">
        <f t="shared" si="499"/>
        <v>0</v>
      </c>
      <c r="M4589" s="8">
        <f t="shared" si="500"/>
        <v>0</v>
      </c>
      <c r="N4589" s="8">
        <f t="shared" si="501"/>
        <v>0</v>
      </c>
      <c r="O4589" s="8">
        <f t="shared" si="502"/>
        <v>0</v>
      </c>
      <c r="P4589" s="8">
        <f>IF(K4589&lt;&gt;"是",0,IF(税费设置!$B$6="是",E4589/(1+税费设置!$B$10),E4589))</f>
        <v>0</v>
      </c>
      <c r="Q4589" s="8">
        <f>IF(K4589&lt;&gt;"是",0,P4589*税费设置!$B$8)</f>
        <v>0</v>
      </c>
      <c r="R4589" s="8">
        <f>IF(K4589&lt;&gt;"是",0,P4589*税费设置!$B$9)</f>
        <v>0</v>
      </c>
      <c r="S4589" s="8">
        <f t="shared" si="503"/>
        <v>0</v>
      </c>
    </row>
    <row r="4590" spans="1:19" ht="13.9">
      <c r="A4590" s="6" t="str">
        <f>IF(总支出!A4590="","",总支出!A4590)</f>
        <v/>
      </c>
      <c r="B4590" s="7" t="str">
        <f>IF(总支出!B4590="","",总支出!B4590)</f>
        <v/>
      </c>
      <c r="C4590" s="6" t="str">
        <f t="shared" si="497"/>
        <v/>
      </c>
      <c r="D4590" s="6" t="str">
        <f>IF(总支出!C4590="","",总支出!C4590)</f>
        <v/>
      </c>
      <c r="E4590" s="8" t="str">
        <f>IF(总支出!D4590="","",总支出!D4590)</f>
        <v/>
      </c>
      <c r="F4590" s="6" t="str">
        <f>IF(总支出!E4590="","",总支出!E4590)</f>
        <v/>
      </c>
      <c r="G4590" s="6" t="str">
        <f>IF(总支出!H4590="","",总支出!H4590)</f>
        <v/>
      </c>
      <c r="H4590" s="6" t="str">
        <f>IF(总支出!I4590="","自动",总支出!I4590)</f>
        <v>自动</v>
      </c>
      <c r="I4590" s="6" t="str">
        <f>IF(F4590="","",IFERROR(VLOOKUP(F4590,税费设置!$A$15:$B$27,2,FALSE),"含税不明"))</f>
        <v/>
      </c>
      <c r="J4590" s="6" t="str">
        <f t="shared" si="498"/>
        <v/>
      </c>
      <c r="K4590" s="6" t="str">
        <f>IF(AND(税费设置!$B$5="是",G4590="个人支出",J4590="应税"),"是","否")</f>
        <v>否</v>
      </c>
      <c r="L4590" s="8">
        <f t="shared" si="499"/>
        <v>0</v>
      </c>
      <c r="M4590" s="8">
        <f t="shared" si="500"/>
        <v>0</v>
      </c>
      <c r="N4590" s="8">
        <f t="shared" si="501"/>
        <v>0</v>
      </c>
      <c r="O4590" s="8">
        <f t="shared" si="502"/>
        <v>0</v>
      </c>
      <c r="P4590" s="8">
        <f>IF(K4590&lt;&gt;"是",0,IF(税费设置!$B$6="是",E4590/(1+税费设置!$B$10),E4590))</f>
        <v>0</v>
      </c>
      <c r="Q4590" s="8">
        <f>IF(K4590&lt;&gt;"是",0,P4590*税费设置!$B$8)</f>
        <v>0</v>
      </c>
      <c r="R4590" s="8">
        <f>IF(K4590&lt;&gt;"是",0,P4590*税费设置!$B$9)</f>
        <v>0</v>
      </c>
      <c r="S4590" s="8">
        <f t="shared" si="503"/>
        <v>0</v>
      </c>
    </row>
    <row r="4591" spans="1:19" ht="13.9">
      <c r="A4591" s="6" t="str">
        <f>IF(总支出!A4591="","",总支出!A4591)</f>
        <v/>
      </c>
      <c r="B4591" s="7" t="str">
        <f>IF(总支出!B4591="","",总支出!B4591)</f>
        <v/>
      </c>
      <c r="C4591" s="6" t="str">
        <f t="shared" si="497"/>
        <v/>
      </c>
      <c r="D4591" s="6" t="str">
        <f>IF(总支出!C4591="","",总支出!C4591)</f>
        <v/>
      </c>
      <c r="E4591" s="8" t="str">
        <f>IF(总支出!D4591="","",总支出!D4591)</f>
        <v/>
      </c>
      <c r="F4591" s="6" t="str">
        <f>IF(总支出!E4591="","",总支出!E4591)</f>
        <v/>
      </c>
      <c r="G4591" s="6" t="str">
        <f>IF(总支出!H4591="","",总支出!H4591)</f>
        <v/>
      </c>
      <c r="H4591" s="6" t="str">
        <f>IF(总支出!I4591="","自动",总支出!I4591)</f>
        <v>自动</v>
      </c>
      <c r="I4591" s="6" t="str">
        <f>IF(F4591="","",IFERROR(VLOOKUP(F4591,税费设置!$A$15:$B$27,2,FALSE),"含税不明"))</f>
        <v/>
      </c>
      <c r="J4591" s="6" t="str">
        <f t="shared" si="498"/>
        <v/>
      </c>
      <c r="K4591" s="6" t="str">
        <f>IF(AND(税费设置!$B$5="是",G4591="个人支出",J4591="应税"),"是","否")</f>
        <v>否</v>
      </c>
      <c r="L4591" s="8">
        <f t="shared" si="499"/>
        <v>0</v>
      </c>
      <c r="M4591" s="8">
        <f t="shared" si="500"/>
        <v>0</v>
      </c>
      <c r="N4591" s="8">
        <f t="shared" si="501"/>
        <v>0</v>
      </c>
      <c r="O4591" s="8">
        <f t="shared" si="502"/>
        <v>0</v>
      </c>
      <c r="P4591" s="8">
        <f>IF(K4591&lt;&gt;"是",0,IF(税费设置!$B$6="是",E4591/(1+税费设置!$B$10),E4591))</f>
        <v>0</v>
      </c>
      <c r="Q4591" s="8">
        <f>IF(K4591&lt;&gt;"是",0,P4591*税费设置!$B$8)</f>
        <v>0</v>
      </c>
      <c r="R4591" s="8">
        <f>IF(K4591&lt;&gt;"是",0,P4591*税费设置!$B$9)</f>
        <v>0</v>
      </c>
      <c r="S4591" s="8">
        <f t="shared" si="503"/>
        <v>0</v>
      </c>
    </row>
    <row r="4592" spans="1:19" ht="13.9">
      <c r="A4592" s="6" t="str">
        <f>IF(总支出!A4592="","",总支出!A4592)</f>
        <v/>
      </c>
      <c r="B4592" s="7" t="str">
        <f>IF(总支出!B4592="","",总支出!B4592)</f>
        <v/>
      </c>
      <c r="C4592" s="6" t="str">
        <f t="shared" si="497"/>
        <v/>
      </c>
      <c r="D4592" s="6" t="str">
        <f>IF(总支出!C4592="","",总支出!C4592)</f>
        <v/>
      </c>
      <c r="E4592" s="8" t="str">
        <f>IF(总支出!D4592="","",总支出!D4592)</f>
        <v/>
      </c>
      <c r="F4592" s="6" t="str">
        <f>IF(总支出!E4592="","",总支出!E4592)</f>
        <v/>
      </c>
      <c r="G4592" s="6" t="str">
        <f>IF(总支出!H4592="","",总支出!H4592)</f>
        <v/>
      </c>
      <c r="H4592" s="6" t="str">
        <f>IF(总支出!I4592="","自动",总支出!I4592)</f>
        <v>自动</v>
      </c>
      <c r="I4592" s="6" t="str">
        <f>IF(F4592="","",IFERROR(VLOOKUP(F4592,税费设置!$A$15:$B$27,2,FALSE),"含税不明"))</f>
        <v/>
      </c>
      <c r="J4592" s="6" t="str">
        <f t="shared" si="498"/>
        <v/>
      </c>
      <c r="K4592" s="6" t="str">
        <f>IF(AND(税费设置!$B$5="是",G4592="个人支出",J4592="应税"),"是","否")</f>
        <v>否</v>
      </c>
      <c r="L4592" s="8">
        <f t="shared" si="499"/>
        <v>0</v>
      </c>
      <c r="M4592" s="8">
        <f t="shared" si="500"/>
        <v>0</v>
      </c>
      <c r="N4592" s="8">
        <f t="shared" si="501"/>
        <v>0</v>
      </c>
      <c r="O4592" s="8">
        <f t="shared" si="502"/>
        <v>0</v>
      </c>
      <c r="P4592" s="8">
        <f>IF(K4592&lt;&gt;"是",0,IF(税费设置!$B$6="是",E4592/(1+税费设置!$B$10),E4592))</f>
        <v>0</v>
      </c>
      <c r="Q4592" s="8">
        <f>IF(K4592&lt;&gt;"是",0,P4592*税费设置!$B$8)</f>
        <v>0</v>
      </c>
      <c r="R4592" s="8">
        <f>IF(K4592&lt;&gt;"是",0,P4592*税费设置!$B$9)</f>
        <v>0</v>
      </c>
      <c r="S4592" s="8">
        <f t="shared" si="503"/>
        <v>0</v>
      </c>
    </row>
    <row r="4593" spans="1:19" ht="13.9">
      <c r="A4593" s="6" t="str">
        <f>IF(总支出!A4593="","",总支出!A4593)</f>
        <v/>
      </c>
      <c r="B4593" s="7" t="str">
        <f>IF(总支出!B4593="","",总支出!B4593)</f>
        <v/>
      </c>
      <c r="C4593" s="6" t="str">
        <f t="shared" si="497"/>
        <v/>
      </c>
      <c r="D4593" s="6" t="str">
        <f>IF(总支出!C4593="","",总支出!C4593)</f>
        <v/>
      </c>
      <c r="E4593" s="8" t="str">
        <f>IF(总支出!D4593="","",总支出!D4593)</f>
        <v/>
      </c>
      <c r="F4593" s="6" t="str">
        <f>IF(总支出!E4593="","",总支出!E4593)</f>
        <v/>
      </c>
      <c r="G4593" s="6" t="str">
        <f>IF(总支出!H4593="","",总支出!H4593)</f>
        <v/>
      </c>
      <c r="H4593" s="6" t="str">
        <f>IF(总支出!I4593="","自动",总支出!I4593)</f>
        <v>自动</v>
      </c>
      <c r="I4593" s="6" t="str">
        <f>IF(F4593="","",IFERROR(VLOOKUP(F4593,税费设置!$A$15:$B$27,2,FALSE),"含税不明"))</f>
        <v/>
      </c>
      <c r="J4593" s="6" t="str">
        <f t="shared" si="498"/>
        <v/>
      </c>
      <c r="K4593" s="6" t="str">
        <f>IF(AND(税费设置!$B$5="是",G4593="个人支出",J4593="应税"),"是","否")</f>
        <v>否</v>
      </c>
      <c r="L4593" s="8">
        <f t="shared" si="499"/>
        <v>0</v>
      </c>
      <c r="M4593" s="8">
        <f t="shared" si="500"/>
        <v>0</v>
      </c>
      <c r="N4593" s="8">
        <f t="shared" si="501"/>
        <v>0</v>
      </c>
      <c r="O4593" s="8">
        <f t="shared" si="502"/>
        <v>0</v>
      </c>
      <c r="P4593" s="8">
        <f>IF(K4593&lt;&gt;"是",0,IF(税费设置!$B$6="是",E4593/(1+税费设置!$B$10),E4593))</f>
        <v>0</v>
      </c>
      <c r="Q4593" s="8">
        <f>IF(K4593&lt;&gt;"是",0,P4593*税费设置!$B$8)</f>
        <v>0</v>
      </c>
      <c r="R4593" s="8">
        <f>IF(K4593&lt;&gt;"是",0,P4593*税费设置!$B$9)</f>
        <v>0</v>
      </c>
      <c r="S4593" s="8">
        <f t="shared" si="503"/>
        <v>0</v>
      </c>
    </row>
    <row r="4594" spans="1:19" ht="13.9">
      <c r="A4594" s="6" t="str">
        <f>IF(总支出!A4594="","",总支出!A4594)</f>
        <v/>
      </c>
      <c r="B4594" s="7" t="str">
        <f>IF(总支出!B4594="","",总支出!B4594)</f>
        <v/>
      </c>
      <c r="C4594" s="6" t="str">
        <f t="shared" si="497"/>
        <v/>
      </c>
      <c r="D4594" s="6" t="str">
        <f>IF(总支出!C4594="","",总支出!C4594)</f>
        <v/>
      </c>
      <c r="E4594" s="8" t="str">
        <f>IF(总支出!D4594="","",总支出!D4594)</f>
        <v/>
      </c>
      <c r="F4594" s="6" t="str">
        <f>IF(总支出!E4594="","",总支出!E4594)</f>
        <v/>
      </c>
      <c r="G4594" s="6" t="str">
        <f>IF(总支出!H4594="","",总支出!H4594)</f>
        <v/>
      </c>
      <c r="H4594" s="6" t="str">
        <f>IF(总支出!I4594="","自动",总支出!I4594)</f>
        <v>自动</v>
      </c>
      <c r="I4594" s="6" t="str">
        <f>IF(F4594="","",IFERROR(VLOOKUP(F4594,税费设置!$A$15:$B$27,2,FALSE),"含税不明"))</f>
        <v/>
      </c>
      <c r="J4594" s="6" t="str">
        <f t="shared" si="498"/>
        <v/>
      </c>
      <c r="K4594" s="6" t="str">
        <f>IF(AND(税费设置!$B$5="是",G4594="个人支出",J4594="应税"),"是","否")</f>
        <v>否</v>
      </c>
      <c r="L4594" s="8">
        <f t="shared" si="499"/>
        <v>0</v>
      </c>
      <c r="M4594" s="8">
        <f t="shared" si="500"/>
        <v>0</v>
      </c>
      <c r="N4594" s="8">
        <f t="shared" si="501"/>
        <v>0</v>
      </c>
      <c r="O4594" s="8">
        <f t="shared" si="502"/>
        <v>0</v>
      </c>
      <c r="P4594" s="8">
        <f>IF(K4594&lt;&gt;"是",0,IF(税费设置!$B$6="是",E4594/(1+税费设置!$B$10),E4594))</f>
        <v>0</v>
      </c>
      <c r="Q4594" s="8">
        <f>IF(K4594&lt;&gt;"是",0,P4594*税费设置!$B$8)</f>
        <v>0</v>
      </c>
      <c r="R4594" s="8">
        <f>IF(K4594&lt;&gt;"是",0,P4594*税费设置!$B$9)</f>
        <v>0</v>
      </c>
      <c r="S4594" s="8">
        <f t="shared" si="503"/>
        <v>0</v>
      </c>
    </row>
    <row r="4595" spans="1:19" ht="13.9">
      <c r="A4595" s="6" t="str">
        <f>IF(总支出!A4595="","",总支出!A4595)</f>
        <v/>
      </c>
      <c r="B4595" s="7" t="str">
        <f>IF(总支出!B4595="","",总支出!B4595)</f>
        <v/>
      </c>
      <c r="C4595" s="6" t="str">
        <f t="shared" si="497"/>
        <v/>
      </c>
      <c r="D4595" s="6" t="str">
        <f>IF(总支出!C4595="","",总支出!C4595)</f>
        <v/>
      </c>
      <c r="E4595" s="8" t="str">
        <f>IF(总支出!D4595="","",总支出!D4595)</f>
        <v/>
      </c>
      <c r="F4595" s="6" t="str">
        <f>IF(总支出!E4595="","",总支出!E4595)</f>
        <v/>
      </c>
      <c r="G4595" s="6" t="str">
        <f>IF(总支出!H4595="","",总支出!H4595)</f>
        <v/>
      </c>
      <c r="H4595" s="6" t="str">
        <f>IF(总支出!I4595="","自动",总支出!I4595)</f>
        <v>自动</v>
      </c>
      <c r="I4595" s="6" t="str">
        <f>IF(F4595="","",IFERROR(VLOOKUP(F4595,税费设置!$A$15:$B$27,2,FALSE),"含税不明"))</f>
        <v/>
      </c>
      <c r="J4595" s="6" t="str">
        <f t="shared" si="498"/>
        <v/>
      </c>
      <c r="K4595" s="6" t="str">
        <f>IF(AND(税费设置!$B$5="是",G4595="个人支出",J4595="应税"),"是","否")</f>
        <v>否</v>
      </c>
      <c r="L4595" s="8">
        <f t="shared" si="499"/>
        <v>0</v>
      </c>
      <c r="M4595" s="8">
        <f t="shared" si="500"/>
        <v>0</v>
      </c>
      <c r="N4595" s="8">
        <f t="shared" si="501"/>
        <v>0</v>
      </c>
      <c r="O4595" s="8">
        <f t="shared" si="502"/>
        <v>0</v>
      </c>
      <c r="P4595" s="8">
        <f>IF(K4595&lt;&gt;"是",0,IF(税费设置!$B$6="是",E4595/(1+税费设置!$B$10),E4595))</f>
        <v>0</v>
      </c>
      <c r="Q4595" s="8">
        <f>IF(K4595&lt;&gt;"是",0,P4595*税费设置!$B$8)</f>
        <v>0</v>
      </c>
      <c r="R4595" s="8">
        <f>IF(K4595&lt;&gt;"是",0,P4595*税费设置!$B$9)</f>
        <v>0</v>
      </c>
      <c r="S4595" s="8">
        <f t="shared" si="503"/>
        <v>0</v>
      </c>
    </row>
    <row r="4596" spans="1:19" ht="13.9">
      <c r="A4596" s="6" t="str">
        <f>IF(总支出!A4596="","",总支出!A4596)</f>
        <v/>
      </c>
      <c r="B4596" s="7" t="str">
        <f>IF(总支出!B4596="","",总支出!B4596)</f>
        <v/>
      </c>
      <c r="C4596" s="6" t="str">
        <f t="shared" si="497"/>
        <v/>
      </c>
      <c r="D4596" s="6" t="str">
        <f>IF(总支出!C4596="","",总支出!C4596)</f>
        <v/>
      </c>
      <c r="E4596" s="8" t="str">
        <f>IF(总支出!D4596="","",总支出!D4596)</f>
        <v/>
      </c>
      <c r="F4596" s="6" t="str">
        <f>IF(总支出!E4596="","",总支出!E4596)</f>
        <v/>
      </c>
      <c r="G4596" s="6" t="str">
        <f>IF(总支出!H4596="","",总支出!H4596)</f>
        <v/>
      </c>
      <c r="H4596" s="6" t="str">
        <f>IF(总支出!I4596="","自动",总支出!I4596)</f>
        <v>自动</v>
      </c>
      <c r="I4596" s="6" t="str">
        <f>IF(F4596="","",IFERROR(VLOOKUP(F4596,税费设置!$A$15:$B$27,2,FALSE),"含税不明"))</f>
        <v/>
      </c>
      <c r="J4596" s="6" t="str">
        <f t="shared" si="498"/>
        <v/>
      </c>
      <c r="K4596" s="6" t="str">
        <f>IF(AND(税费设置!$B$5="是",G4596="个人支出",J4596="应税"),"是","否")</f>
        <v>否</v>
      </c>
      <c r="L4596" s="8">
        <f t="shared" si="499"/>
        <v>0</v>
      </c>
      <c r="M4596" s="8">
        <f t="shared" si="500"/>
        <v>0</v>
      </c>
      <c r="N4596" s="8">
        <f t="shared" si="501"/>
        <v>0</v>
      </c>
      <c r="O4596" s="8">
        <f t="shared" si="502"/>
        <v>0</v>
      </c>
      <c r="P4596" s="8">
        <f>IF(K4596&lt;&gt;"是",0,IF(税费设置!$B$6="是",E4596/(1+税费设置!$B$10),E4596))</f>
        <v>0</v>
      </c>
      <c r="Q4596" s="8">
        <f>IF(K4596&lt;&gt;"是",0,P4596*税费设置!$B$8)</f>
        <v>0</v>
      </c>
      <c r="R4596" s="8">
        <f>IF(K4596&lt;&gt;"是",0,P4596*税费设置!$B$9)</f>
        <v>0</v>
      </c>
      <c r="S4596" s="8">
        <f t="shared" si="503"/>
        <v>0</v>
      </c>
    </row>
    <row r="4597" spans="1:19" ht="13.9">
      <c r="A4597" s="6" t="str">
        <f>IF(总支出!A4597="","",总支出!A4597)</f>
        <v/>
      </c>
      <c r="B4597" s="7" t="str">
        <f>IF(总支出!B4597="","",总支出!B4597)</f>
        <v/>
      </c>
      <c r="C4597" s="6" t="str">
        <f t="shared" si="497"/>
        <v/>
      </c>
      <c r="D4597" s="6" t="str">
        <f>IF(总支出!C4597="","",总支出!C4597)</f>
        <v/>
      </c>
      <c r="E4597" s="8" t="str">
        <f>IF(总支出!D4597="","",总支出!D4597)</f>
        <v/>
      </c>
      <c r="F4597" s="6" t="str">
        <f>IF(总支出!E4597="","",总支出!E4597)</f>
        <v/>
      </c>
      <c r="G4597" s="6" t="str">
        <f>IF(总支出!H4597="","",总支出!H4597)</f>
        <v/>
      </c>
      <c r="H4597" s="6" t="str">
        <f>IF(总支出!I4597="","自动",总支出!I4597)</f>
        <v>自动</v>
      </c>
      <c r="I4597" s="6" t="str">
        <f>IF(F4597="","",IFERROR(VLOOKUP(F4597,税费设置!$A$15:$B$27,2,FALSE),"含税不明"))</f>
        <v/>
      </c>
      <c r="J4597" s="6" t="str">
        <f t="shared" si="498"/>
        <v/>
      </c>
      <c r="K4597" s="6" t="str">
        <f>IF(AND(税费设置!$B$5="是",G4597="个人支出",J4597="应税"),"是","否")</f>
        <v>否</v>
      </c>
      <c r="L4597" s="8">
        <f t="shared" si="499"/>
        <v>0</v>
      </c>
      <c r="M4597" s="8">
        <f t="shared" si="500"/>
        <v>0</v>
      </c>
      <c r="N4597" s="8">
        <f t="shared" si="501"/>
        <v>0</v>
      </c>
      <c r="O4597" s="8">
        <f t="shared" si="502"/>
        <v>0</v>
      </c>
      <c r="P4597" s="8">
        <f>IF(K4597&lt;&gt;"是",0,IF(税费设置!$B$6="是",E4597/(1+税费设置!$B$10),E4597))</f>
        <v>0</v>
      </c>
      <c r="Q4597" s="8">
        <f>IF(K4597&lt;&gt;"是",0,P4597*税费设置!$B$8)</f>
        <v>0</v>
      </c>
      <c r="R4597" s="8">
        <f>IF(K4597&lt;&gt;"是",0,P4597*税费设置!$B$9)</f>
        <v>0</v>
      </c>
      <c r="S4597" s="8">
        <f t="shared" si="503"/>
        <v>0</v>
      </c>
    </row>
    <row r="4598" spans="1:19" ht="13.9">
      <c r="A4598" s="6" t="str">
        <f>IF(总支出!A4598="","",总支出!A4598)</f>
        <v/>
      </c>
      <c r="B4598" s="7" t="str">
        <f>IF(总支出!B4598="","",总支出!B4598)</f>
        <v/>
      </c>
      <c r="C4598" s="6" t="str">
        <f t="shared" si="497"/>
        <v/>
      </c>
      <c r="D4598" s="6" t="str">
        <f>IF(总支出!C4598="","",总支出!C4598)</f>
        <v/>
      </c>
      <c r="E4598" s="8" t="str">
        <f>IF(总支出!D4598="","",总支出!D4598)</f>
        <v/>
      </c>
      <c r="F4598" s="6" t="str">
        <f>IF(总支出!E4598="","",总支出!E4598)</f>
        <v/>
      </c>
      <c r="G4598" s="6" t="str">
        <f>IF(总支出!H4598="","",总支出!H4598)</f>
        <v/>
      </c>
      <c r="H4598" s="6" t="str">
        <f>IF(总支出!I4598="","自动",总支出!I4598)</f>
        <v>自动</v>
      </c>
      <c r="I4598" s="6" t="str">
        <f>IF(F4598="","",IFERROR(VLOOKUP(F4598,税费设置!$A$15:$B$27,2,FALSE),"含税不明"))</f>
        <v/>
      </c>
      <c r="J4598" s="6" t="str">
        <f t="shared" si="498"/>
        <v/>
      </c>
      <c r="K4598" s="6" t="str">
        <f>IF(AND(税费设置!$B$5="是",G4598="个人支出",J4598="应税"),"是","否")</f>
        <v>否</v>
      </c>
      <c r="L4598" s="8">
        <f t="shared" si="499"/>
        <v>0</v>
      </c>
      <c r="M4598" s="8">
        <f t="shared" si="500"/>
        <v>0</v>
      </c>
      <c r="N4598" s="8">
        <f t="shared" si="501"/>
        <v>0</v>
      </c>
      <c r="O4598" s="8">
        <f t="shared" si="502"/>
        <v>0</v>
      </c>
      <c r="P4598" s="8">
        <f>IF(K4598&lt;&gt;"是",0,IF(税费设置!$B$6="是",E4598/(1+税费设置!$B$10),E4598))</f>
        <v>0</v>
      </c>
      <c r="Q4598" s="8">
        <f>IF(K4598&lt;&gt;"是",0,P4598*税费设置!$B$8)</f>
        <v>0</v>
      </c>
      <c r="R4598" s="8">
        <f>IF(K4598&lt;&gt;"是",0,P4598*税费设置!$B$9)</f>
        <v>0</v>
      </c>
      <c r="S4598" s="8">
        <f t="shared" si="503"/>
        <v>0</v>
      </c>
    </row>
    <row r="4599" spans="1:19" ht="13.9">
      <c r="A4599" s="6" t="str">
        <f>IF(总支出!A4599="","",总支出!A4599)</f>
        <v/>
      </c>
      <c r="B4599" s="7" t="str">
        <f>IF(总支出!B4599="","",总支出!B4599)</f>
        <v/>
      </c>
      <c r="C4599" s="6" t="str">
        <f t="shared" si="497"/>
        <v/>
      </c>
      <c r="D4599" s="6" t="str">
        <f>IF(总支出!C4599="","",总支出!C4599)</f>
        <v/>
      </c>
      <c r="E4599" s="8" t="str">
        <f>IF(总支出!D4599="","",总支出!D4599)</f>
        <v/>
      </c>
      <c r="F4599" s="6" t="str">
        <f>IF(总支出!E4599="","",总支出!E4599)</f>
        <v/>
      </c>
      <c r="G4599" s="6" t="str">
        <f>IF(总支出!H4599="","",总支出!H4599)</f>
        <v/>
      </c>
      <c r="H4599" s="6" t="str">
        <f>IF(总支出!I4599="","自动",总支出!I4599)</f>
        <v>自动</v>
      </c>
      <c r="I4599" s="6" t="str">
        <f>IF(F4599="","",IFERROR(VLOOKUP(F4599,税费设置!$A$15:$B$27,2,FALSE),"含税不明"))</f>
        <v/>
      </c>
      <c r="J4599" s="6" t="str">
        <f t="shared" si="498"/>
        <v/>
      </c>
      <c r="K4599" s="6" t="str">
        <f>IF(AND(税费设置!$B$5="是",G4599="个人支出",J4599="应税"),"是","否")</f>
        <v>否</v>
      </c>
      <c r="L4599" s="8">
        <f t="shared" si="499"/>
        <v>0</v>
      </c>
      <c r="M4599" s="8">
        <f t="shared" si="500"/>
        <v>0</v>
      </c>
      <c r="N4599" s="8">
        <f t="shared" si="501"/>
        <v>0</v>
      </c>
      <c r="O4599" s="8">
        <f t="shared" si="502"/>
        <v>0</v>
      </c>
      <c r="P4599" s="8">
        <f>IF(K4599&lt;&gt;"是",0,IF(税费设置!$B$6="是",E4599/(1+税费设置!$B$10),E4599))</f>
        <v>0</v>
      </c>
      <c r="Q4599" s="8">
        <f>IF(K4599&lt;&gt;"是",0,P4599*税费设置!$B$8)</f>
        <v>0</v>
      </c>
      <c r="R4599" s="8">
        <f>IF(K4599&lt;&gt;"是",0,P4599*税费设置!$B$9)</f>
        <v>0</v>
      </c>
      <c r="S4599" s="8">
        <f t="shared" si="503"/>
        <v>0</v>
      </c>
    </row>
    <row r="4600" spans="1:19" ht="13.9">
      <c r="A4600" s="6" t="str">
        <f>IF(总支出!A4600="","",总支出!A4600)</f>
        <v/>
      </c>
      <c r="B4600" s="7" t="str">
        <f>IF(总支出!B4600="","",总支出!B4600)</f>
        <v/>
      </c>
      <c r="C4600" s="6" t="str">
        <f t="shared" si="497"/>
        <v/>
      </c>
      <c r="D4600" s="6" t="str">
        <f>IF(总支出!C4600="","",总支出!C4600)</f>
        <v/>
      </c>
      <c r="E4600" s="8" t="str">
        <f>IF(总支出!D4600="","",总支出!D4600)</f>
        <v/>
      </c>
      <c r="F4600" s="6" t="str">
        <f>IF(总支出!E4600="","",总支出!E4600)</f>
        <v/>
      </c>
      <c r="G4600" s="6" t="str">
        <f>IF(总支出!H4600="","",总支出!H4600)</f>
        <v/>
      </c>
      <c r="H4600" s="6" t="str">
        <f>IF(总支出!I4600="","自动",总支出!I4600)</f>
        <v>自动</v>
      </c>
      <c r="I4600" s="6" t="str">
        <f>IF(F4600="","",IFERROR(VLOOKUP(F4600,税费设置!$A$15:$B$27,2,FALSE),"含税不明"))</f>
        <v/>
      </c>
      <c r="J4600" s="6" t="str">
        <f t="shared" si="498"/>
        <v/>
      </c>
      <c r="K4600" s="6" t="str">
        <f>IF(AND(税费设置!$B$5="是",G4600="个人支出",J4600="应税"),"是","否")</f>
        <v>否</v>
      </c>
      <c r="L4600" s="8">
        <f t="shared" si="499"/>
        <v>0</v>
      </c>
      <c r="M4600" s="8">
        <f t="shared" si="500"/>
        <v>0</v>
      </c>
      <c r="N4600" s="8">
        <f t="shared" si="501"/>
        <v>0</v>
      </c>
      <c r="O4600" s="8">
        <f t="shared" si="502"/>
        <v>0</v>
      </c>
      <c r="P4600" s="8">
        <f>IF(K4600&lt;&gt;"是",0,IF(税费设置!$B$6="是",E4600/(1+税费设置!$B$10),E4600))</f>
        <v>0</v>
      </c>
      <c r="Q4600" s="8">
        <f>IF(K4600&lt;&gt;"是",0,P4600*税费设置!$B$8)</f>
        <v>0</v>
      </c>
      <c r="R4600" s="8">
        <f>IF(K4600&lt;&gt;"是",0,P4600*税费设置!$B$9)</f>
        <v>0</v>
      </c>
      <c r="S4600" s="8">
        <f t="shared" si="503"/>
        <v>0</v>
      </c>
    </row>
    <row r="4601" spans="1:19" ht="13.9">
      <c r="A4601" s="6" t="str">
        <f>IF(总支出!A4601="","",总支出!A4601)</f>
        <v/>
      </c>
      <c r="B4601" s="7" t="str">
        <f>IF(总支出!B4601="","",总支出!B4601)</f>
        <v/>
      </c>
      <c r="C4601" s="6" t="str">
        <f t="shared" si="497"/>
        <v/>
      </c>
      <c r="D4601" s="6" t="str">
        <f>IF(总支出!C4601="","",总支出!C4601)</f>
        <v/>
      </c>
      <c r="E4601" s="8" t="str">
        <f>IF(总支出!D4601="","",总支出!D4601)</f>
        <v/>
      </c>
      <c r="F4601" s="6" t="str">
        <f>IF(总支出!E4601="","",总支出!E4601)</f>
        <v/>
      </c>
      <c r="G4601" s="6" t="str">
        <f>IF(总支出!H4601="","",总支出!H4601)</f>
        <v/>
      </c>
      <c r="H4601" s="6" t="str">
        <f>IF(总支出!I4601="","自动",总支出!I4601)</f>
        <v>自动</v>
      </c>
      <c r="I4601" s="6" t="str">
        <f>IF(F4601="","",IFERROR(VLOOKUP(F4601,税费设置!$A$15:$B$27,2,FALSE),"含税不明"))</f>
        <v/>
      </c>
      <c r="J4601" s="6" t="str">
        <f t="shared" si="498"/>
        <v/>
      </c>
      <c r="K4601" s="6" t="str">
        <f>IF(AND(税费设置!$B$5="是",G4601="个人支出",J4601="应税"),"是","否")</f>
        <v>否</v>
      </c>
      <c r="L4601" s="8">
        <f t="shared" si="499"/>
        <v>0</v>
      </c>
      <c r="M4601" s="8">
        <f t="shared" si="500"/>
        <v>0</v>
      </c>
      <c r="N4601" s="8">
        <f t="shared" si="501"/>
        <v>0</v>
      </c>
      <c r="O4601" s="8">
        <f t="shared" si="502"/>
        <v>0</v>
      </c>
      <c r="P4601" s="8">
        <f>IF(K4601&lt;&gt;"是",0,IF(税费设置!$B$6="是",E4601/(1+税费设置!$B$10),E4601))</f>
        <v>0</v>
      </c>
      <c r="Q4601" s="8">
        <f>IF(K4601&lt;&gt;"是",0,P4601*税费设置!$B$8)</f>
        <v>0</v>
      </c>
      <c r="R4601" s="8">
        <f>IF(K4601&lt;&gt;"是",0,P4601*税费设置!$B$9)</f>
        <v>0</v>
      </c>
      <c r="S4601" s="8">
        <f t="shared" si="503"/>
        <v>0</v>
      </c>
    </row>
    <row r="4602" spans="1:19" ht="13.9">
      <c r="A4602" s="6" t="str">
        <f>IF(总支出!A4602="","",总支出!A4602)</f>
        <v/>
      </c>
      <c r="B4602" s="7" t="str">
        <f>IF(总支出!B4602="","",总支出!B4602)</f>
        <v/>
      </c>
      <c r="C4602" s="6" t="str">
        <f t="shared" si="497"/>
        <v/>
      </c>
      <c r="D4602" s="6" t="str">
        <f>IF(总支出!C4602="","",总支出!C4602)</f>
        <v/>
      </c>
      <c r="E4602" s="8" t="str">
        <f>IF(总支出!D4602="","",总支出!D4602)</f>
        <v/>
      </c>
      <c r="F4602" s="6" t="str">
        <f>IF(总支出!E4602="","",总支出!E4602)</f>
        <v/>
      </c>
      <c r="G4602" s="6" t="str">
        <f>IF(总支出!H4602="","",总支出!H4602)</f>
        <v/>
      </c>
      <c r="H4602" s="6" t="str">
        <f>IF(总支出!I4602="","自动",总支出!I4602)</f>
        <v>自动</v>
      </c>
      <c r="I4602" s="6" t="str">
        <f>IF(F4602="","",IFERROR(VLOOKUP(F4602,税费设置!$A$15:$B$27,2,FALSE),"含税不明"))</f>
        <v/>
      </c>
      <c r="J4602" s="6" t="str">
        <f t="shared" si="498"/>
        <v/>
      </c>
      <c r="K4602" s="6" t="str">
        <f>IF(AND(税费设置!$B$5="是",G4602="个人支出",J4602="应税"),"是","否")</f>
        <v>否</v>
      </c>
      <c r="L4602" s="8">
        <f t="shared" si="499"/>
        <v>0</v>
      </c>
      <c r="M4602" s="8">
        <f t="shared" si="500"/>
        <v>0</v>
      </c>
      <c r="N4602" s="8">
        <f t="shared" si="501"/>
        <v>0</v>
      </c>
      <c r="O4602" s="8">
        <f t="shared" si="502"/>
        <v>0</v>
      </c>
      <c r="P4602" s="8">
        <f>IF(K4602&lt;&gt;"是",0,IF(税费设置!$B$6="是",E4602/(1+税费设置!$B$10),E4602))</f>
        <v>0</v>
      </c>
      <c r="Q4602" s="8">
        <f>IF(K4602&lt;&gt;"是",0,P4602*税费设置!$B$8)</f>
        <v>0</v>
      </c>
      <c r="R4602" s="8">
        <f>IF(K4602&lt;&gt;"是",0,P4602*税费设置!$B$9)</f>
        <v>0</v>
      </c>
      <c r="S4602" s="8">
        <f t="shared" si="503"/>
        <v>0</v>
      </c>
    </row>
    <row r="4603" spans="1:19" ht="13.9">
      <c r="A4603" s="6" t="str">
        <f>IF(总支出!A4603="","",总支出!A4603)</f>
        <v/>
      </c>
      <c r="B4603" s="7" t="str">
        <f>IF(总支出!B4603="","",总支出!B4603)</f>
        <v/>
      </c>
      <c r="C4603" s="6" t="str">
        <f t="shared" si="497"/>
        <v/>
      </c>
      <c r="D4603" s="6" t="str">
        <f>IF(总支出!C4603="","",总支出!C4603)</f>
        <v/>
      </c>
      <c r="E4603" s="8" t="str">
        <f>IF(总支出!D4603="","",总支出!D4603)</f>
        <v/>
      </c>
      <c r="F4603" s="6" t="str">
        <f>IF(总支出!E4603="","",总支出!E4603)</f>
        <v/>
      </c>
      <c r="G4603" s="6" t="str">
        <f>IF(总支出!H4603="","",总支出!H4603)</f>
        <v/>
      </c>
      <c r="H4603" s="6" t="str">
        <f>IF(总支出!I4603="","自动",总支出!I4603)</f>
        <v>自动</v>
      </c>
      <c r="I4603" s="6" t="str">
        <f>IF(F4603="","",IFERROR(VLOOKUP(F4603,税费设置!$A$15:$B$27,2,FALSE),"含税不明"))</f>
        <v/>
      </c>
      <c r="J4603" s="6" t="str">
        <f t="shared" si="498"/>
        <v/>
      </c>
      <c r="K4603" s="6" t="str">
        <f>IF(AND(税费设置!$B$5="是",G4603="个人支出",J4603="应税"),"是","否")</f>
        <v>否</v>
      </c>
      <c r="L4603" s="8">
        <f t="shared" si="499"/>
        <v>0</v>
      </c>
      <c r="M4603" s="8">
        <f t="shared" si="500"/>
        <v>0</v>
      </c>
      <c r="N4603" s="8">
        <f t="shared" si="501"/>
        <v>0</v>
      </c>
      <c r="O4603" s="8">
        <f t="shared" si="502"/>
        <v>0</v>
      </c>
      <c r="P4603" s="8">
        <f>IF(K4603&lt;&gt;"是",0,IF(税费设置!$B$6="是",E4603/(1+税费设置!$B$10),E4603))</f>
        <v>0</v>
      </c>
      <c r="Q4603" s="8">
        <f>IF(K4603&lt;&gt;"是",0,P4603*税费设置!$B$8)</f>
        <v>0</v>
      </c>
      <c r="R4603" s="8">
        <f>IF(K4603&lt;&gt;"是",0,P4603*税费设置!$B$9)</f>
        <v>0</v>
      </c>
      <c r="S4603" s="8">
        <f t="shared" si="503"/>
        <v>0</v>
      </c>
    </row>
    <row r="4604" spans="1:19" ht="13.9">
      <c r="A4604" s="6" t="str">
        <f>IF(总支出!A4604="","",总支出!A4604)</f>
        <v/>
      </c>
      <c r="B4604" s="7" t="str">
        <f>IF(总支出!B4604="","",总支出!B4604)</f>
        <v/>
      </c>
      <c r="C4604" s="6" t="str">
        <f t="shared" si="497"/>
        <v/>
      </c>
      <c r="D4604" s="6" t="str">
        <f>IF(总支出!C4604="","",总支出!C4604)</f>
        <v/>
      </c>
      <c r="E4604" s="8" t="str">
        <f>IF(总支出!D4604="","",总支出!D4604)</f>
        <v/>
      </c>
      <c r="F4604" s="6" t="str">
        <f>IF(总支出!E4604="","",总支出!E4604)</f>
        <v/>
      </c>
      <c r="G4604" s="6" t="str">
        <f>IF(总支出!H4604="","",总支出!H4604)</f>
        <v/>
      </c>
      <c r="H4604" s="6" t="str">
        <f>IF(总支出!I4604="","自动",总支出!I4604)</f>
        <v>自动</v>
      </c>
      <c r="I4604" s="6" t="str">
        <f>IF(F4604="","",IFERROR(VLOOKUP(F4604,税费设置!$A$15:$B$27,2,FALSE),"含税不明"))</f>
        <v/>
      </c>
      <c r="J4604" s="6" t="str">
        <f t="shared" si="498"/>
        <v/>
      </c>
      <c r="K4604" s="6" t="str">
        <f>IF(AND(税费设置!$B$5="是",G4604="个人支出",J4604="应税"),"是","否")</f>
        <v>否</v>
      </c>
      <c r="L4604" s="8">
        <f t="shared" si="499"/>
        <v>0</v>
      </c>
      <c r="M4604" s="8">
        <f t="shared" si="500"/>
        <v>0</v>
      </c>
      <c r="N4604" s="8">
        <f t="shared" si="501"/>
        <v>0</v>
      </c>
      <c r="O4604" s="8">
        <f t="shared" si="502"/>
        <v>0</v>
      </c>
      <c r="P4604" s="8">
        <f>IF(K4604&lt;&gt;"是",0,IF(税费设置!$B$6="是",E4604/(1+税费设置!$B$10),E4604))</f>
        <v>0</v>
      </c>
      <c r="Q4604" s="8">
        <f>IF(K4604&lt;&gt;"是",0,P4604*税费设置!$B$8)</f>
        <v>0</v>
      </c>
      <c r="R4604" s="8">
        <f>IF(K4604&lt;&gt;"是",0,P4604*税费设置!$B$9)</f>
        <v>0</v>
      </c>
      <c r="S4604" s="8">
        <f t="shared" si="503"/>
        <v>0</v>
      </c>
    </row>
    <row r="4605" spans="1:19" ht="13.9">
      <c r="A4605" s="6" t="str">
        <f>IF(总支出!A4605="","",总支出!A4605)</f>
        <v/>
      </c>
      <c r="B4605" s="7" t="str">
        <f>IF(总支出!B4605="","",总支出!B4605)</f>
        <v/>
      </c>
      <c r="C4605" s="6" t="str">
        <f t="shared" si="497"/>
        <v/>
      </c>
      <c r="D4605" s="6" t="str">
        <f>IF(总支出!C4605="","",总支出!C4605)</f>
        <v/>
      </c>
      <c r="E4605" s="8" t="str">
        <f>IF(总支出!D4605="","",总支出!D4605)</f>
        <v/>
      </c>
      <c r="F4605" s="6" t="str">
        <f>IF(总支出!E4605="","",总支出!E4605)</f>
        <v/>
      </c>
      <c r="G4605" s="6" t="str">
        <f>IF(总支出!H4605="","",总支出!H4605)</f>
        <v/>
      </c>
      <c r="H4605" s="6" t="str">
        <f>IF(总支出!I4605="","自动",总支出!I4605)</f>
        <v>自动</v>
      </c>
      <c r="I4605" s="6" t="str">
        <f>IF(F4605="","",IFERROR(VLOOKUP(F4605,税费设置!$A$15:$B$27,2,FALSE),"含税不明"))</f>
        <v/>
      </c>
      <c r="J4605" s="6" t="str">
        <f t="shared" si="498"/>
        <v/>
      </c>
      <c r="K4605" s="6" t="str">
        <f>IF(AND(税费设置!$B$5="是",G4605="个人支出",J4605="应税"),"是","否")</f>
        <v>否</v>
      </c>
      <c r="L4605" s="8">
        <f t="shared" si="499"/>
        <v>0</v>
      </c>
      <c r="M4605" s="8">
        <f t="shared" si="500"/>
        <v>0</v>
      </c>
      <c r="N4605" s="8">
        <f t="shared" si="501"/>
        <v>0</v>
      </c>
      <c r="O4605" s="8">
        <f t="shared" si="502"/>
        <v>0</v>
      </c>
      <c r="P4605" s="8">
        <f>IF(K4605&lt;&gt;"是",0,IF(税费设置!$B$6="是",E4605/(1+税费设置!$B$10),E4605))</f>
        <v>0</v>
      </c>
      <c r="Q4605" s="8">
        <f>IF(K4605&lt;&gt;"是",0,P4605*税费设置!$B$8)</f>
        <v>0</v>
      </c>
      <c r="R4605" s="8">
        <f>IF(K4605&lt;&gt;"是",0,P4605*税费设置!$B$9)</f>
        <v>0</v>
      </c>
      <c r="S4605" s="8">
        <f t="shared" si="503"/>
        <v>0</v>
      </c>
    </row>
    <row r="4606" spans="1:19" ht="13.9">
      <c r="A4606" s="6" t="str">
        <f>IF(总支出!A4606="","",总支出!A4606)</f>
        <v/>
      </c>
      <c r="B4606" s="7" t="str">
        <f>IF(总支出!B4606="","",总支出!B4606)</f>
        <v/>
      </c>
      <c r="C4606" s="6" t="str">
        <f t="shared" si="497"/>
        <v/>
      </c>
      <c r="D4606" s="6" t="str">
        <f>IF(总支出!C4606="","",总支出!C4606)</f>
        <v/>
      </c>
      <c r="E4606" s="8" t="str">
        <f>IF(总支出!D4606="","",总支出!D4606)</f>
        <v/>
      </c>
      <c r="F4606" s="6" t="str">
        <f>IF(总支出!E4606="","",总支出!E4606)</f>
        <v/>
      </c>
      <c r="G4606" s="6" t="str">
        <f>IF(总支出!H4606="","",总支出!H4606)</f>
        <v/>
      </c>
      <c r="H4606" s="6" t="str">
        <f>IF(总支出!I4606="","自动",总支出!I4606)</f>
        <v>自动</v>
      </c>
      <c r="I4606" s="6" t="str">
        <f>IF(F4606="","",IFERROR(VLOOKUP(F4606,税费设置!$A$15:$B$27,2,FALSE),"含税不明"))</f>
        <v/>
      </c>
      <c r="J4606" s="6" t="str">
        <f t="shared" si="498"/>
        <v/>
      </c>
      <c r="K4606" s="6" t="str">
        <f>IF(AND(税费设置!$B$5="是",G4606="个人支出",J4606="应税"),"是","否")</f>
        <v>否</v>
      </c>
      <c r="L4606" s="8">
        <f t="shared" si="499"/>
        <v>0</v>
      </c>
      <c r="M4606" s="8">
        <f t="shared" si="500"/>
        <v>0</v>
      </c>
      <c r="N4606" s="8">
        <f t="shared" si="501"/>
        <v>0</v>
      </c>
      <c r="O4606" s="8">
        <f t="shared" si="502"/>
        <v>0</v>
      </c>
      <c r="P4606" s="8">
        <f>IF(K4606&lt;&gt;"是",0,IF(税费设置!$B$6="是",E4606/(1+税费设置!$B$10),E4606))</f>
        <v>0</v>
      </c>
      <c r="Q4606" s="8">
        <f>IF(K4606&lt;&gt;"是",0,P4606*税费设置!$B$8)</f>
        <v>0</v>
      </c>
      <c r="R4606" s="8">
        <f>IF(K4606&lt;&gt;"是",0,P4606*税费设置!$B$9)</f>
        <v>0</v>
      </c>
      <c r="S4606" s="8">
        <f t="shared" si="503"/>
        <v>0</v>
      </c>
    </row>
    <row r="4607" spans="1:19" ht="13.9">
      <c r="A4607" s="6" t="str">
        <f>IF(总支出!A4607="","",总支出!A4607)</f>
        <v/>
      </c>
      <c r="B4607" s="7" t="str">
        <f>IF(总支出!B4607="","",总支出!B4607)</f>
        <v/>
      </c>
      <c r="C4607" s="6" t="str">
        <f t="shared" si="497"/>
        <v/>
      </c>
      <c r="D4607" s="6" t="str">
        <f>IF(总支出!C4607="","",总支出!C4607)</f>
        <v/>
      </c>
      <c r="E4607" s="8" t="str">
        <f>IF(总支出!D4607="","",总支出!D4607)</f>
        <v/>
      </c>
      <c r="F4607" s="6" t="str">
        <f>IF(总支出!E4607="","",总支出!E4607)</f>
        <v/>
      </c>
      <c r="G4607" s="6" t="str">
        <f>IF(总支出!H4607="","",总支出!H4607)</f>
        <v/>
      </c>
      <c r="H4607" s="6" t="str">
        <f>IF(总支出!I4607="","自动",总支出!I4607)</f>
        <v>自动</v>
      </c>
      <c r="I4607" s="6" t="str">
        <f>IF(F4607="","",IFERROR(VLOOKUP(F4607,税费设置!$A$15:$B$27,2,FALSE),"含税不明"))</f>
        <v/>
      </c>
      <c r="J4607" s="6" t="str">
        <f t="shared" si="498"/>
        <v/>
      </c>
      <c r="K4607" s="6" t="str">
        <f>IF(AND(税费设置!$B$5="是",G4607="个人支出",J4607="应税"),"是","否")</f>
        <v>否</v>
      </c>
      <c r="L4607" s="8">
        <f t="shared" si="499"/>
        <v>0</v>
      </c>
      <c r="M4607" s="8">
        <f t="shared" si="500"/>
        <v>0</v>
      </c>
      <c r="N4607" s="8">
        <f t="shared" si="501"/>
        <v>0</v>
      </c>
      <c r="O4607" s="8">
        <f t="shared" si="502"/>
        <v>0</v>
      </c>
      <c r="P4607" s="8">
        <f>IF(K4607&lt;&gt;"是",0,IF(税费设置!$B$6="是",E4607/(1+税费设置!$B$10),E4607))</f>
        <v>0</v>
      </c>
      <c r="Q4607" s="8">
        <f>IF(K4607&lt;&gt;"是",0,P4607*税费设置!$B$8)</f>
        <v>0</v>
      </c>
      <c r="R4607" s="8">
        <f>IF(K4607&lt;&gt;"是",0,P4607*税费设置!$B$9)</f>
        <v>0</v>
      </c>
      <c r="S4607" s="8">
        <f t="shared" si="503"/>
        <v>0</v>
      </c>
    </row>
    <row r="4608" spans="1:19" ht="13.9">
      <c r="A4608" s="6" t="str">
        <f>IF(总支出!A4608="","",总支出!A4608)</f>
        <v/>
      </c>
      <c r="B4608" s="7" t="str">
        <f>IF(总支出!B4608="","",总支出!B4608)</f>
        <v/>
      </c>
      <c r="C4608" s="6" t="str">
        <f t="shared" si="497"/>
        <v/>
      </c>
      <c r="D4608" s="6" t="str">
        <f>IF(总支出!C4608="","",总支出!C4608)</f>
        <v/>
      </c>
      <c r="E4608" s="8" t="str">
        <f>IF(总支出!D4608="","",总支出!D4608)</f>
        <v/>
      </c>
      <c r="F4608" s="6" t="str">
        <f>IF(总支出!E4608="","",总支出!E4608)</f>
        <v/>
      </c>
      <c r="G4608" s="6" t="str">
        <f>IF(总支出!H4608="","",总支出!H4608)</f>
        <v/>
      </c>
      <c r="H4608" s="6" t="str">
        <f>IF(总支出!I4608="","自动",总支出!I4608)</f>
        <v>自动</v>
      </c>
      <c r="I4608" s="6" t="str">
        <f>IF(F4608="","",IFERROR(VLOOKUP(F4608,税费设置!$A$15:$B$27,2,FALSE),"含税不明"))</f>
        <v/>
      </c>
      <c r="J4608" s="6" t="str">
        <f t="shared" si="498"/>
        <v/>
      </c>
      <c r="K4608" s="6" t="str">
        <f>IF(AND(税费设置!$B$5="是",G4608="个人支出",J4608="应税"),"是","否")</f>
        <v>否</v>
      </c>
      <c r="L4608" s="8">
        <f t="shared" si="499"/>
        <v>0</v>
      </c>
      <c r="M4608" s="8">
        <f t="shared" si="500"/>
        <v>0</v>
      </c>
      <c r="N4608" s="8">
        <f t="shared" si="501"/>
        <v>0</v>
      </c>
      <c r="O4608" s="8">
        <f t="shared" si="502"/>
        <v>0</v>
      </c>
      <c r="P4608" s="8">
        <f>IF(K4608&lt;&gt;"是",0,IF(税费设置!$B$6="是",E4608/(1+税费设置!$B$10),E4608))</f>
        <v>0</v>
      </c>
      <c r="Q4608" s="8">
        <f>IF(K4608&lt;&gt;"是",0,P4608*税费设置!$B$8)</f>
        <v>0</v>
      </c>
      <c r="R4608" s="8">
        <f>IF(K4608&lt;&gt;"是",0,P4608*税费设置!$B$9)</f>
        <v>0</v>
      </c>
      <c r="S4608" s="8">
        <f t="shared" si="503"/>
        <v>0</v>
      </c>
    </row>
    <row r="4609" spans="1:19" ht="13.9">
      <c r="A4609" s="6" t="str">
        <f>IF(总支出!A4609="","",总支出!A4609)</f>
        <v/>
      </c>
      <c r="B4609" s="7" t="str">
        <f>IF(总支出!B4609="","",总支出!B4609)</f>
        <v/>
      </c>
      <c r="C4609" s="6" t="str">
        <f t="shared" si="497"/>
        <v/>
      </c>
      <c r="D4609" s="6" t="str">
        <f>IF(总支出!C4609="","",总支出!C4609)</f>
        <v/>
      </c>
      <c r="E4609" s="8" t="str">
        <f>IF(总支出!D4609="","",总支出!D4609)</f>
        <v/>
      </c>
      <c r="F4609" s="6" t="str">
        <f>IF(总支出!E4609="","",总支出!E4609)</f>
        <v/>
      </c>
      <c r="G4609" s="6" t="str">
        <f>IF(总支出!H4609="","",总支出!H4609)</f>
        <v/>
      </c>
      <c r="H4609" s="6" t="str">
        <f>IF(总支出!I4609="","自动",总支出!I4609)</f>
        <v>自动</v>
      </c>
      <c r="I4609" s="6" t="str">
        <f>IF(F4609="","",IFERROR(VLOOKUP(F4609,税费设置!$A$15:$B$27,2,FALSE),"含税不明"))</f>
        <v/>
      </c>
      <c r="J4609" s="6" t="str">
        <f t="shared" si="498"/>
        <v/>
      </c>
      <c r="K4609" s="6" t="str">
        <f>IF(AND(税费设置!$B$5="是",G4609="个人支出",J4609="应税"),"是","否")</f>
        <v>否</v>
      </c>
      <c r="L4609" s="8">
        <f t="shared" si="499"/>
        <v>0</v>
      </c>
      <c r="M4609" s="8">
        <f t="shared" si="500"/>
        <v>0</v>
      </c>
      <c r="N4609" s="8">
        <f t="shared" si="501"/>
        <v>0</v>
      </c>
      <c r="O4609" s="8">
        <f t="shared" si="502"/>
        <v>0</v>
      </c>
      <c r="P4609" s="8">
        <f>IF(K4609&lt;&gt;"是",0,IF(税费设置!$B$6="是",E4609/(1+税费设置!$B$10),E4609))</f>
        <v>0</v>
      </c>
      <c r="Q4609" s="8">
        <f>IF(K4609&lt;&gt;"是",0,P4609*税费设置!$B$8)</f>
        <v>0</v>
      </c>
      <c r="R4609" s="8">
        <f>IF(K4609&lt;&gt;"是",0,P4609*税费设置!$B$9)</f>
        <v>0</v>
      </c>
      <c r="S4609" s="8">
        <f t="shared" si="503"/>
        <v>0</v>
      </c>
    </row>
    <row r="4610" spans="1:19" ht="13.9">
      <c r="A4610" s="6" t="str">
        <f>IF(总支出!A4610="","",总支出!A4610)</f>
        <v/>
      </c>
      <c r="B4610" s="7" t="str">
        <f>IF(总支出!B4610="","",总支出!B4610)</f>
        <v/>
      </c>
      <c r="C4610" s="6" t="str">
        <f t="shared" si="497"/>
        <v/>
      </c>
      <c r="D4610" s="6" t="str">
        <f>IF(总支出!C4610="","",总支出!C4610)</f>
        <v/>
      </c>
      <c r="E4610" s="8" t="str">
        <f>IF(总支出!D4610="","",总支出!D4610)</f>
        <v/>
      </c>
      <c r="F4610" s="6" t="str">
        <f>IF(总支出!E4610="","",总支出!E4610)</f>
        <v/>
      </c>
      <c r="G4610" s="6" t="str">
        <f>IF(总支出!H4610="","",总支出!H4610)</f>
        <v/>
      </c>
      <c r="H4610" s="6" t="str">
        <f>IF(总支出!I4610="","自动",总支出!I4610)</f>
        <v>自动</v>
      </c>
      <c r="I4610" s="6" t="str">
        <f>IF(F4610="","",IFERROR(VLOOKUP(F4610,税费设置!$A$15:$B$27,2,FALSE),"含税不明"))</f>
        <v/>
      </c>
      <c r="J4610" s="6" t="str">
        <f t="shared" si="498"/>
        <v/>
      </c>
      <c r="K4610" s="6" t="str">
        <f>IF(AND(税费设置!$B$5="是",G4610="个人支出",J4610="应税"),"是","否")</f>
        <v>否</v>
      </c>
      <c r="L4610" s="8">
        <f t="shared" si="499"/>
        <v>0</v>
      </c>
      <c r="M4610" s="8">
        <f t="shared" si="500"/>
        <v>0</v>
      </c>
      <c r="N4610" s="8">
        <f t="shared" si="501"/>
        <v>0</v>
      </c>
      <c r="O4610" s="8">
        <f t="shared" si="502"/>
        <v>0</v>
      </c>
      <c r="P4610" s="8">
        <f>IF(K4610&lt;&gt;"是",0,IF(税费设置!$B$6="是",E4610/(1+税费设置!$B$10),E4610))</f>
        <v>0</v>
      </c>
      <c r="Q4610" s="8">
        <f>IF(K4610&lt;&gt;"是",0,P4610*税费设置!$B$8)</f>
        <v>0</v>
      </c>
      <c r="R4610" s="8">
        <f>IF(K4610&lt;&gt;"是",0,P4610*税费设置!$B$9)</f>
        <v>0</v>
      </c>
      <c r="S4610" s="8">
        <f t="shared" si="503"/>
        <v>0</v>
      </c>
    </row>
    <row r="4611" spans="1:19" ht="13.9">
      <c r="A4611" s="6" t="str">
        <f>IF(总支出!A4611="","",总支出!A4611)</f>
        <v/>
      </c>
      <c r="B4611" s="7" t="str">
        <f>IF(总支出!B4611="","",总支出!B4611)</f>
        <v/>
      </c>
      <c r="C4611" s="6" t="str">
        <f t="shared" si="497"/>
        <v/>
      </c>
      <c r="D4611" s="6" t="str">
        <f>IF(总支出!C4611="","",总支出!C4611)</f>
        <v/>
      </c>
      <c r="E4611" s="8" t="str">
        <f>IF(总支出!D4611="","",总支出!D4611)</f>
        <v/>
      </c>
      <c r="F4611" s="6" t="str">
        <f>IF(总支出!E4611="","",总支出!E4611)</f>
        <v/>
      </c>
      <c r="G4611" s="6" t="str">
        <f>IF(总支出!H4611="","",总支出!H4611)</f>
        <v/>
      </c>
      <c r="H4611" s="6" t="str">
        <f>IF(总支出!I4611="","自动",总支出!I4611)</f>
        <v>自动</v>
      </c>
      <c r="I4611" s="6" t="str">
        <f>IF(F4611="","",IFERROR(VLOOKUP(F4611,税费设置!$A$15:$B$27,2,FALSE),"含税不明"))</f>
        <v/>
      </c>
      <c r="J4611" s="6" t="str">
        <f t="shared" si="498"/>
        <v/>
      </c>
      <c r="K4611" s="6" t="str">
        <f>IF(AND(税费设置!$B$5="是",G4611="个人支出",J4611="应税"),"是","否")</f>
        <v>否</v>
      </c>
      <c r="L4611" s="8">
        <f t="shared" si="499"/>
        <v>0</v>
      </c>
      <c r="M4611" s="8">
        <f t="shared" si="500"/>
        <v>0</v>
      </c>
      <c r="N4611" s="8">
        <f t="shared" si="501"/>
        <v>0</v>
      </c>
      <c r="O4611" s="8">
        <f t="shared" si="502"/>
        <v>0</v>
      </c>
      <c r="P4611" s="8">
        <f>IF(K4611&lt;&gt;"是",0,IF(税费设置!$B$6="是",E4611/(1+税费设置!$B$10),E4611))</f>
        <v>0</v>
      </c>
      <c r="Q4611" s="8">
        <f>IF(K4611&lt;&gt;"是",0,P4611*税费设置!$B$8)</f>
        <v>0</v>
      </c>
      <c r="R4611" s="8">
        <f>IF(K4611&lt;&gt;"是",0,P4611*税费设置!$B$9)</f>
        <v>0</v>
      </c>
      <c r="S4611" s="8">
        <f t="shared" si="503"/>
        <v>0</v>
      </c>
    </row>
    <row r="4612" spans="1:19" ht="13.9">
      <c r="A4612" s="6" t="str">
        <f>IF(总支出!A4612="","",总支出!A4612)</f>
        <v/>
      </c>
      <c r="B4612" s="7" t="str">
        <f>IF(总支出!B4612="","",总支出!B4612)</f>
        <v/>
      </c>
      <c r="C4612" s="6" t="str">
        <f t="shared" ref="C4612:C4675" si="504">IF(B4612="","",TEXT(B4612,"yyyy-mm"))</f>
        <v/>
      </c>
      <c r="D4612" s="6" t="str">
        <f>IF(总支出!C4612="","",总支出!C4612)</f>
        <v/>
      </c>
      <c r="E4612" s="8" t="str">
        <f>IF(总支出!D4612="","",总支出!D4612)</f>
        <v/>
      </c>
      <c r="F4612" s="6" t="str">
        <f>IF(总支出!E4612="","",总支出!E4612)</f>
        <v/>
      </c>
      <c r="G4612" s="6" t="str">
        <f>IF(总支出!H4612="","",总支出!H4612)</f>
        <v/>
      </c>
      <c r="H4612" s="6" t="str">
        <f>IF(总支出!I4612="","自动",总支出!I4612)</f>
        <v>自动</v>
      </c>
      <c r="I4612" s="6" t="str">
        <f>IF(F4612="","",IFERROR(VLOOKUP(F4612,税费设置!$A$15:$B$27,2,FALSE),"含税不明"))</f>
        <v/>
      </c>
      <c r="J4612" s="6" t="str">
        <f t="shared" ref="J4612:J4675" si="505">IF(D4612="","",IF(H4612="自动",I4612,H4612))</f>
        <v/>
      </c>
      <c r="K4612" s="6" t="str">
        <f>IF(AND(税费设置!$B$5="是",G4612="个人支出",J4612="应税"),"是","否")</f>
        <v>否</v>
      </c>
      <c r="L4612" s="8">
        <f t="shared" ref="L4612:L4675" si="506">IF(K4612="是",E4612,0)</f>
        <v>0</v>
      </c>
      <c r="M4612" s="8">
        <f t="shared" ref="M4612:M4675" si="507">IF(AND(G4612="个人支出",J4612="零税率"),E4612,0)</f>
        <v>0</v>
      </c>
      <c r="N4612" s="8">
        <f t="shared" ref="N4612:N4675" si="508">IF(AND(G4612="个人支出",J4612="免税"),E4612,0)</f>
        <v>0</v>
      </c>
      <c r="O4612" s="8">
        <f t="shared" ref="O4612:O4675" si="509">IF(AND(G4612="个人支出",OR(J4612="含税不明",J4612="不适用")),E4612,0)</f>
        <v>0</v>
      </c>
      <c r="P4612" s="8">
        <f>IF(K4612&lt;&gt;"是",0,IF(税费设置!$B$6="是",E4612/(1+税费设置!$B$10),E4612))</f>
        <v>0</v>
      </c>
      <c r="Q4612" s="8">
        <f>IF(K4612&lt;&gt;"是",0,P4612*税费设置!$B$8)</f>
        <v>0</v>
      </c>
      <c r="R4612" s="8">
        <f>IF(K4612&lt;&gt;"是",0,P4612*税费设置!$B$9)</f>
        <v>0</v>
      </c>
      <c r="S4612" s="8">
        <f t="shared" ref="S4612:S4675" si="510">Q4612+R4612</f>
        <v>0</v>
      </c>
    </row>
    <row r="4613" spans="1:19" ht="13.9">
      <c r="A4613" s="6" t="str">
        <f>IF(总支出!A4613="","",总支出!A4613)</f>
        <v/>
      </c>
      <c r="B4613" s="7" t="str">
        <f>IF(总支出!B4613="","",总支出!B4613)</f>
        <v/>
      </c>
      <c r="C4613" s="6" t="str">
        <f t="shared" si="504"/>
        <v/>
      </c>
      <c r="D4613" s="6" t="str">
        <f>IF(总支出!C4613="","",总支出!C4613)</f>
        <v/>
      </c>
      <c r="E4613" s="8" t="str">
        <f>IF(总支出!D4613="","",总支出!D4613)</f>
        <v/>
      </c>
      <c r="F4613" s="6" t="str">
        <f>IF(总支出!E4613="","",总支出!E4613)</f>
        <v/>
      </c>
      <c r="G4613" s="6" t="str">
        <f>IF(总支出!H4613="","",总支出!H4613)</f>
        <v/>
      </c>
      <c r="H4613" s="6" t="str">
        <f>IF(总支出!I4613="","自动",总支出!I4613)</f>
        <v>自动</v>
      </c>
      <c r="I4613" s="6" t="str">
        <f>IF(F4613="","",IFERROR(VLOOKUP(F4613,税费设置!$A$15:$B$27,2,FALSE),"含税不明"))</f>
        <v/>
      </c>
      <c r="J4613" s="6" t="str">
        <f t="shared" si="505"/>
        <v/>
      </c>
      <c r="K4613" s="6" t="str">
        <f>IF(AND(税费设置!$B$5="是",G4613="个人支出",J4613="应税"),"是","否")</f>
        <v>否</v>
      </c>
      <c r="L4613" s="8">
        <f t="shared" si="506"/>
        <v>0</v>
      </c>
      <c r="M4613" s="8">
        <f t="shared" si="507"/>
        <v>0</v>
      </c>
      <c r="N4613" s="8">
        <f t="shared" si="508"/>
        <v>0</v>
      </c>
      <c r="O4613" s="8">
        <f t="shared" si="509"/>
        <v>0</v>
      </c>
      <c r="P4613" s="8">
        <f>IF(K4613&lt;&gt;"是",0,IF(税费设置!$B$6="是",E4613/(1+税费设置!$B$10),E4613))</f>
        <v>0</v>
      </c>
      <c r="Q4613" s="8">
        <f>IF(K4613&lt;&gt;"是",0,P4613*税费设置!$B$8)</f>
        <v>0</v>
      </c>
      <c r="R4613" s="8">
        <f>IF(K4613&lt;&gt;"是",0,P4613*税费设置!$B$9)</f>
        <v>0</v>
      </c>
      <c r="S4613" s="8">
        <f t="shared" si="510"/>
        <v>0</v>
      </c>
    </row>
    <row r="4614" spans="1:19" ht="13.9">
      <c r="A4614" s="6" t="str">
        <f>IF(总支出!A4614="","",总支出!A4614)</f>
        <v/>
      </c>
      <c r="B4614" s="7" t="str">
        <f>IF(总支出!B4614="","",总支出!B4614)</f>
        <v/>
      </c>
      <c r="C4614" s="6" t="str">
        <f t="shared" si="504"/>
        <v/>
      </c>
      <c r="D4614" s="6" t="str">
        <f>IF(总支出!C4614="","",总支出!C4614)</f>
        <v/>
      </c>
      <c r="E4614" s="8" t="str">
        <f>IF(总支出!D4614="","",总支出!D4614)</f>
        <v/>
      </c>
      <c r="F4614" s="6" t="str">
        <f>IF(总支出!E4614="","",总支出!E4614)</f>
        <v/>
      </c>
      <c r="G4614" s="6" t="str">
        <f>IF(总支出!H4614="","",总支出!H4614)</f>
        <v/>
      </c>
      <c r="H4614" s="6" t="str">
        <f>IF(总支出!I4614="","自动",总支出!I4614)</f>
        <v>自动</v>
      </c>
      <c r="I4614" s="6" t="str">
        <f>IF(F4614="","",IFERROR(VLOOKUP(F4614,税费设置!$A$15:$B$27,2,FALSE),"含税不明"))</f>
        <v/>
      </c>
      <c r="J4614" s="6" t="str">
        <f t="shared" si="505"/>
        <v/>
      </c>
      <c r="K4614" s="6" t="str">
        <f>IF(AND(税费设置!$B$5="是",G4614="个人支出",J4614="应税"),"是","否")</f>
        <v>否</v>
      </c>
      <c r="L4614" s="8">
        <f t="shared" si="506"/>
        <v>0</v>
      </c>
      <c r="M4614" s="8">
        <f t="shared" si="507"/>
        <v>0</v>
      </c>
      <c r="N4614" s="8">
        <f t="shared" si="508"/>
        <v>0</v>
      </c>
      <c r="O4614" s="8">
        <f t="shared" si="509"/>
        <v>0</v>
      </c>
      <c r="P4614" s="8">
        <f>IF(K4614&lt;&gt;"是",0,IF(税费设置!$B$6="是",E4614/(1+税费设置!$B$10),E4614))</f>
        <v>0</v>
      </c>
      <c r="Q4614" s="8">
        <f>IF(K4614&lt;&gt;"是",0,P4614*税费设置!$B$8)</f>
        <v>0</v>
      </c>
      <c r="R4614" s="8">
        <f>IF(K4614&lt;&gt;"是",0,P4614*税费设置!$B$9)</f>
        <v>0</v>
      </c>
      <c r="S4614" s="8">
        <f t="shared" si="510"/>
        <v>0</v>
      </c>
    </row>
    <row r="4615" spans="1:19" ht="13.9">
      <c r="A4615" s="6" t="str">
        <f>IF(总支出!A4615="","",总支出!A4615)</f>
        <v/>
      </c>
      <c r="B4615" s="7" t="str">
        <f>IF(总支出!B4615="","",总支出!B4615)</f>
        <v/>
      </c>
      <c r="C4615" s="6" t="str">
        <f t="shared" si="504"/>
        <v/>
      </c>
      <c r="D4615" s="6" t="str">
        <f>IF(总支出!C4615="","",总支出!C4615)</f>
        <v/>
      </c>
      <c r="E4615" s="8" t="str">
        <f>IF(总支出!D4615="","",总支出!D4615)</f>
        <v/>
      </c>
      <c r="F4615" s="6" t="str">
        <f>IF(总支出!E4615="","",总支出!E4615)</f>
        <v/>
      </c>
      <c r="G4615" s="6" t="str">
        <f>IF(总支出!H4615="","",总支出!H4615)</f>
        <v/>
      </c>
      <c r="H4615" s="6" t="str">
        <f>IF(总支出!I4615="","自动",总支出!I4615)</f>
        <v>自动</v>
      </c>
      <c r="I4615" s="6" t="str">
        <f>IF(F4615="","",IFERROR(VLOOKUP(F4615,税费设置!$A$15:$B$27,2,FALSE),"含税不明"))</f>
        <v/>
      </c>
      <c r="J4615" s="6" t="str">
        <f t="shared" si="505"/>
        <v/>
      </c>
      <c r="K4615" s="6" t="str">
        <f>IF(AND(税费设置!$B$5="是",G4615="个人支出",J4615="应税"),"是","否")</f>
        <v>否</v>
      </c>
      <c r="L4615" s="8">
        <f t="shared" si="506"/>
        <v>0</v>
      </c>
      <c r="M4615" s="8">
        <f t="shared" si="507"/>
        <v>0</v>
      </c>
      <c r="N4615" s="8">
        <f t="shared" si="508"/>
        <v>0</v>
      </c>
      <c r="O4615" s="8">
        <f t="shared" si="509"/>
        <v>0</v>
      </c>
      <c r="P4615" s="8">
        <f>IF(K4615&lt;&gt;"是",0,IF(税费设置!$B$6="是",E4615/(1+税费设置!$B$10),E4615))</f>
        <v>0</v>
      </c>
      <c r="Q4615" s="8">
        <f>IF(K4615&lt;&gt;"是",0,P4615*税费设置!$B$8)</f>
        <v>0</v>
      </c>
      <c r="R4615" s="8">
        <f>IF(K4615&lt;&gt;"是",0,P4615*税费设置!$B$9)</f>
        <v>0</v>
      </c>
      <c r="S4615" s="8">
        <f t="shared" si="510"/>
        <v>0</v>
      </c>
    </row>
    <row r="4616" spans="1:19" ht="13.9">
      <c r="A4616" s="6" t="str">
        <f>IF(总支出!A4616="","",总支出!A4616)</f>
        <v/>
      </c>
      <c r="B4616" s="7" t="str">
        <f>IF(总支出!B4616="","",总支出!B4616)</f>
        <v/>
      </c>
      <c r="C4616" s="6" t="str">
        <f t="shared" si="504"/>
        <v/>
      </c>
      <c r="D4616" s="6" t="str">
        <f>IF(总支出!C4616="","",总支出!C4616)</f>
        <v/>
      </c>
      <c r="E4616" s="8" t="str">
        <f>IF(总支出!D4616="","",总支出!D4616)</f>
        <v/>
      </c>
      <c r="F4616" s="6" t="str">
        <f>IF(总支出!E4616="","",总支出!E4616)</f>
        <v/>
      </c>
      <c r="G4616" s="6" t="str">
        <f>IF(总支出!H4616="","",总支出!H4616)</f>
        <v/>
      </c>
      <c r="H4616" s="6" t="str">
        <f>IF(总支出!I4616="","自动",总支出!I4616)</f>
        <v>自动</v>
      </c>
      <c r="I4616" s="6" t="str">
        <f>IF(F4616="","",IFERROR(VLOOKUP(F4616,税费设置!$A$15:$B$27,2,FALSE),"含税不明"))</f>
        <v/>
      </c>
      <c r="J4616" s="6" t="str">
        <f t="shared" si="505"/>
        <v/>
      </c>
      <c r="K4616" s="6" t="str">
        <f>IF(AND(税费设置!$B$5="是",G4616="个人支出",J4616="应税"),"是","否")</f>
        <v>否</v>
      </c>
      <c r="L4616" s="8">
        <f t="shared" si="506"/>
        <v>0</v>
      </c>
      <c r="M4616" s="8">
        <f t="shared" si="507"/>
        <v>0</v>
      </c>
      <c r="N4616" s="8">
        <f t="shared" si="508"/>
        <v>0</v>
      </c>
      <c r="O4616" s="8">
        <f t="shared" si="509"/>
        <v>0</v>
      </c>
      <c r="P4616" s="8">
        <f>IF(K4616&lt;&gt;"是",0,IF(税费设置!$B$6="是",E4616/(1+税费设置!$B$10),E4616))</f>
        <v>0</v>
      </c>
      <c r="Q4616" s="8">
        <f>IF(K4616&lt;&gt;"是",0,P4616*税费设置!$B$8)</f>
        <v>0</v>
      </c>
      <c r="R4616" s="8">
        <f>IF(K4616&lt;&gt;"是",0,P4616*税费设置!$B$9)</f>
        <v>0</v>
      </c>
      <c r="S4616" s="8">
        <f t="shared" si="510"/>
        <v>0</v>
      </c>
    </row>
    <row r="4617" spans="1:19" ht="13.9">
      <c r="A4617" s="6" t="str">
        <f>IF(总支出!A4617="","",总支出!A4617)</f>
        <v/>
      </c>
      <c r="B4617" s="7" t="str">
        <f>IF(总支出!B4617="","",总支出!B4617)</f>
        <v/>
      </c>
      <c r="C4617" s="6" t="str">
        <f t="shared" si="504"/>
        <v/>
      </c>
      <c r="D4617" s="6" t="str">
        <f>IF(总支出!C4617="","",总支出!C4617)</f>
        <v/>
      </c>
      <c r="E4617" s="8" t="str">
        <f>IF(总支出!D4617="","",总支出!D4617)</f>
        <v/>
      </c>
      <c r="F4617" s="6" t="str">
        <f>IF(总支出!E4617="","",总支出!E4617)</f>
        <v/>
      </c>
      <c r="G4617" s="6" t="str">
        <f>IF(总支出!H4617="","",总支出!H4617)</f>
        <v/>
      </c>
      <c r="H4617" s="6" t="str">
        <f>IF(总支出!I4617="","自动",总支出!I4617)</f>
        <v>自动</v>
      </c>
      <c r="I4617" s="6" t="str">
        <f>IF(F4617="","",IFERROR(VLOOKUP(F4617,税费设置!$A$15:$B$27,2,FALSE),"含税不明"))</f>
        <v/>
      </c>
      <c r="J4617" s="6" t="str">
        <f t="shared" si="505"/>
        <v/>
      </c>
      <c r="K4617" s="6" t="str">
        <f>IF(AND(税费设置!$B$5="是",G4617="个人支出",J4617="应税"),"是","否")</f>
        <v>否</v>
      </c>
      <c r="L4617" s="8">
        <f t="shared" si="506"/>
        <v>0</v>
      </c>
      <c r="M4617" s="8">
        <f t="shared" si="507"/>
        <v>0</v>
      </c>
      <c r="N4617" s="8">
        <f t="shared" si="508"/>
        <v>0</v>
      </c>
      <c r="O4617" s="8">
        <f t="shared" si="509"/>
        <v>0</v>
      </c>
      <c r="P4617" s="8">
        <f>IF(K4617&lt;&gt;"是",0,IF(税费设置!$B$6="是",E4617/(1+税费设置!$B$10),E4617))</f>
        <v>0</v>
      </c>
      <c r="Q4617" s="8">
        <f>IF(K4617&lt;&gt;"是",0,P4617*税费设置!$B$8)</f>
        <v>0</v>
      </c>
      <c r="R4617" s="8">
        <f>IF(K4617&lt;&gt;"是",0,P4617*税费设置!$B$9)</f>
        <v>0</v>
      </c>
      <c r="S4617" s="8">
        <f t="shared" si="510"/>
        <v>0</v>
      </c>
    </row>
    <row r="4618" spans="1:19" ht="13.9">
      <c r="A4618" s="6" t="str">
        <f>IF(总支出!A4618="","",总支出!A4618)</f>
        <v/>
      </c>
      <c r="B4618" s="7" t="str">
        <f>IF(总支出!B4618="","",总支出!B4618)</f>
        <v/>
      </c>
      <c r="C4618" s="6" t="str">
        <f t="shared" si="504"/>
        <v/>
      </c>
      <c r="D4618" s="6" t="str">
        <f>IF(总支出!C4618="","",总支出!C4618)</f>
        <v/>
      </c>
      <c r="E4618" s="8" t="str">
        <f>IF(总支出!D4618="","",总支出!D4618)</f>
        <v/>
      </c>
      <c r="F4618" s="6" t="str">
        <f>IF(总支出!E4618="","",总支出!E4618)</f>
        <v/>
      </c>
      <c r="G4618" s="6" t="str">
        <f>IF(总支出!H4618="","",总支出!H4618)</f>
        <v/>
      </c>
      <c r="H4618" s="6" t="str">
        <f>IF(总支出!I4618="","自动",总支出!I4618)</f>
        <v>自动</v>
      </c>
      <c r="I4618" s="6" t="str">
        <f>IF(F4618="","",IFERROR(VLOOKUP(F4618,税费设置!$A$15:$B$27,2,FALSE),"含税不明"))</f>
        <v/>
      </c>
      <c r="J4618" s="6" t="str">
        <f t="shared" si="505"/>
        <v/>
      </c>
      <c r="K4618" s="6" t="str">
        <f>IF(AND(税费设置!$B$5="是",G4618="个人支出",J4618="应税"),"是","否")</f>
        <v>否</v>
      </c>
      <c r="L4618" s="8">
        <f t="shared" si="506"/>
        <v>0</v>
      </c>
      <c r="M4618" s="8">
        <f t="shared" si="507"/>
        <v>0</v>
      </c>
      <c r="N4618" s="8">
        <f t="shared" si="508"/>
        <v>0</v>
      </c>
      <c r="O4618" s="8">
        <f t="shared" si="509"/>
        <v>0</v>
      </c>
      <c r="P4618" s="8">
        <f>IF(K4618&lt;&gt;"是",0,IF(税费设置!$B$6="是",E4618/(1+税费设置!$B$10),E4618))</f>
        <v>0</v>
      </c>
      <c r="Q4618" s="8">
        <f>IF(K4618&lt;&gt;"是",0,P4618*税费设置!$B$8)</f>
        <v>0</v>
      </c>
      <c r="R4618" s="8">
        <f>IF(K4618&lt;&gt;"是",0,P4618*税费设置!$B$9)</f>
        <v>0</v>
      </c>
      <c r="S4618" s="8">
        <f t="shared" si="510"/>
        <v>0</v>
      </c>
    </row>
    <row r="4619" spans="1:19" ht="13.9">
      <c r="A4619" s="6" t="str">
        <f>IF(总支出!A4619="","",总支出!A4619)</f>
        <v/>
      </c>
      <c r="B4619" s="7" t="str">
        <f>IF(总支出!B4619="","",总支出!B4619)</f>
        <v/>
      </c>
      <c r="C4619" s="6" t="str">
        <f t="shared" si="504"/>
        <v/>
      </c>
      <c r="D4619" s="6" t="str">
        <f>IF(总支出!C4619="","",总支出!C4619)</f>
        <v/>
      </c>
      <c r="E4619" s="8" t="str">
        <f>IF(总支出!D4619="","",总支出!D4619)</f>
        <v/>
      </c>
      <c r="F4619" s="6" t="str">
        <f>IF(总支出!E4619="","",总支出!E4619)</f>
        <v/>
      </c>
      <c r="G4619" s="6" t="str">
        <f>IF(总支出!H4619="","",总支出!H4619)</f>
        <v/>
      </c>
      <c r="H4619" s="6" t="str">
        <f>IF(总支出!I4619="","自动",总支出!I4619)</f>
        <v>自动</v>
      </c>
      <c r="I4619" s="6" t="str">
        <f>IF(F4619="","",IFERROR(VLOOKUP(F4619,税费设置!$A$15:$B$27,2,FALSE),"含税不明"))</f>
        <v/>
      </c>
      <c r="J4619" s="6" t="str">
        <f t="shared" si="505"/>
        <v/>
      </c>
      <c r="K4619" s="6" t="str">
        <f>IF(AND(税费设置!$B$5="是",G4619="个人支出",J4619="应税"),"是","否")</f>
        <v>否</v>
      </c>
      <c r="L4619" s="8">
        <f t="shared" si="506"/>
        <v>0</v>
      </c>
      <c r="M4619" s="8">
        <f t="shared" si="507"/>
        <v>0</v>
      </c>
      <c r="N4619" s="8">
        <f t="shared" si="508"/>
        <v>0</v>
      </c>
      <c r="O4619" s="8">
        <f t="shared" si="509"/>
        <v>0</v>
      </c>
      <c r="P4619" s="8">
        <f>IF(K4619&lt;&gt;"是",0,IF(税费设置!$B$6="是",E4619/(1+税费设置!$B$10),E4619))</f>
        <v>0</v>
      </c>
      <c r="Q4619" s="8">
        <f>IF(K4619&lt;&gt;"是",0,P4619*税费设置!$B$8)</f>
        <v>0</v>
      </c>
      <c r="R4619" s="8">
        <f>IF(K4619&lt;&gt;"是",0,P4619*税费设置!$B$9)</f>
        <v>0</v>
      </c>
      <c r="S4619" s="8">
        <f t="shared" si="510"/>
        <v>0</v>
      </c>
    </row>
    <row r="4620" spans="1:19" ht="13.9">
      <c r="A4620" s="6" t="str">
        <f>IF(总支出!A4620="","",总支出!A4620)</f>
        <v/>
      </c>
      <c r="B4620" s="7" t="str">
        <f>IF(总支出!B4620="","",总支出!B4620)</f>
        <v/>
      </c>
      <c r="C4620" s="6" t="str">
        <f t="shared" si="504"/>
        <v/>
      </c>
      <c r="D4620" s="6" t="str">
        <f>IF(总支出!C4620="","",总支出!C4620)</f>
        <v/>
      </c>
      <c r="E4620" s="8" t="str">
        <f>IF(总支出!D4620="","",总支出!D4620)</f>
        <v/>
      </c>
      <c r="F4620" s="6" t="str">
        <f>IF(总支出!E4620="","",总支出!E4620)</f>
        <v/>
      </c>
      <c r="G4620" s="6" t="str">
        <f>IF(总支出!H4620="","",总支出!H4620)</f>
        <v/>
      </c>
      <c r="H4620" s="6" t="str">
        <f>IF(总支出!I4620="","自动",总支出!I4620)</f>
        <v>自动</v>
      </c>
      <c r="I4620" s="6" t="str">
        <f>IF(F4620="","",IFERROR(VLOOKUP(F4620,税费设置!$A$15:$B$27,2,FALSE),"含税不明"))</f>
        <v/>
      </c>
      <c r="J4620" s="6" t="str">
        <f t="shared" si="505"/>
        <v/>
      </c>
      <c r="K4620" s="6" t="str">
        <f>IF(AND(税费设置!$B$5="是",G4620="个人支出",J4620="应税"),"是","否")</f>
        <v>否</v>
      </c>
      <c r="L4620" s="8">
        <f t="shared" si="506"/>
        <v>0</v>
      </c>
      <c r="M4620" s="8">
        <f t="shared" si="507"/>
        <v>0</v>
      </c>
      <c r="N4620" s="8">
        <f t="shared" si="508"/>
        <v>0</v>
      </c>
      <c r="O4620" s="8">
        <f t="shared" si="509"/>
        <v>0</v>
      </c>
      <c r="P4620" s="8">
        <f>IF(K4620&lt;&gt;"是",0,IF(税费设置!$B$6="是",E4620/(1+税费设置!$B$10),E4620))</f>
        <v>0</v>
      </c>
      <c r="Q4620" s="8">
        <f>IF(K4620&lt;&gt;"是",0,P4620*税费设置!$B$8)</f>
        <v>0</v>
      </c>
      <c r="R4620" s="8">
        <f>IF(K4620&lt;&gt;"是",0,P4620*税费设置!$B$9)</f>
        <v>0</v>
      </c>
      <c r="S4620" s="8">
        <f t="shared" si="510"/>
        <v>0</v>
      </c>
    </row>
    <row r="4621" spans="1:19" ht="13.9">
      <c r="A4621" s="6" t="str">
        <f>IF(总支出!A4621="","",总支出!A4621)</f>
        <v/>
      </c>
      <c r="B4621" s="7" t="str">
        <f>IF(总支出!B4621="","",总支出!B4621)</f>
        <v/>
      </c>
      <c r="C4621" s="6" t="str">
        <f t="shared" si="504"/>
        <v/>
      </c>
      <c r="D4621" s="6" t="str">
        <f>IF(总支出!C4621="","",总支出!C4621)</f>
        <v/>
      </c>
      <c r="E4621" s="8" t="str">
        <f>IF(总支出!D4621="","",总支出!D4621)</f>
        <v/>
      </c>
      <c r="F4621" s="6" t="str">
        <f>IF(总支出!E4621="","",总支出!E4621)</f>
        <v/>
      </c>
      <c r="G4621" s="6" t="str">
        <f>IF(总支出!H4621="","",总支出!H4621)</f>
        <v/>
      </c>
      <c r="H4621" s="6" t="str">
        <f>IF(总支出!I4621="","自动",总支出!I4621)</f>
        <v>自动</v>
      </c>
      <c r="I4621" s="6" t="str">
        <f>IF(F4621="","",IFERROR(VLOOKUP(F4621,税费设置!$A$15:$B$27,2,FALSE),"含税不明"))</f>
        <v/>
      </c>
      <c r="J4621" s="6" t="str">
        <f t="shared" si="505"/>
        <v/>
      </c>
      <c r="K4621" s="6" t="str">
        <f>IF(AND(税费设置!$B$5="是",G4621="个人支出",J4621="应税"),"是","否")</f>
        <v>否</v>
      </c>
      <c r="L4621" s="8">
        <f t="shared" si="506"/>
        <v>0</v>
      </c>
      <c r="M4621" s="8">
        <f t="shared" si="507"/>
        <v>0</v>
      </c>
      <c r="N4621" s="8">
        <f t="shared" si="508"/>
        <v>0</v>
      </c>
      <c r="O4621" s="8">
        <f t="shared" si="509"/>
        <v>0</v>
      </c>
      <c r="P4621" s="8">
        <f>IF(K4621&lt;&gt;"是",0,IF(税费设置!$B$6="是",E4621/(1+税费设置!$B$10),E4621))</f>
        <v>0</v>
      </c>
      <c r="Q4621" s="8">
        <f>IF(K4621&lt;&gt;"是",0,P4621*税费设置!$B$8)</f>
        <v>0</v>
      </c>
      <c r="R4621" s="8">
        <f>IF(K4621&lt;&gt;"是",0,P4621*税费设置!$B$9)</f>
        <v>0</v>
      </c>
      <c r="S4621" s="8">
        <f t="shared" si="510"/>
        <v>0</v>
      </c>
    </row>
    <row r="4622" spans="1:19" ht="13.9">
      <c r="A4622" s="6" t="str">
        <f>IF(总支出!A4622="","",总支出!A4622)</f>
        <v/>
      </c>
      <c r="B4622" s="7" t="str">
        <f>IF(总支出!B4622="","",总支出!B4622)</f>
        <v/>
      </c>
      <c r="C4622" s="6" t="str">
        <f t="shared" si="504"/>
        <v/>
      </c>
      <c r="D4622" s="6" t="str">
        <f>IF(总支出!C4622="","",总支出!C4622)</f>
        <v/>
      </c>
      <c r="E4622" s="8" t="str">
        <f>IF(总支出!D4622="","",总支出!D4622)</f>
        <v/>
      </c>
      <c r="F4622" s="6" t="str">
        <f>IF(总支出!E4622="","",总支出!E4622)</f>
        <v/>
      </c>
      <c r="G4622" s="6" t="str">
        <f>IF(总支出!H4622="","",总支出!H4622)</f>
        <v/>
      </c>
      <c r="H4622" s="6" t="str">
        <f>IF(总支出!I4622="","自动",总支出!I4622)</f>
        <v>自动</v>
      </c>
      <c r="I4622" s="6" t="str">
        <f>IF(F4622="","",IFERROR(VLOOKUP(F4622,税费设置!$A$15:$B$27,2,FALSE),"含税不明"))</f>
        <v/>
      </c>
      <c r="J4622" s="6" t="str">
        <f t="shared" si="505"/>
        <v/>
      </c>
      <c r="K4622" s="6" t="str">
        <f>IF(AND(税费设置!$B$5="是",G4622="个人支出",J4622="应税"),"是","否")</f>
        <v>否</v>
      </c>
      <c r="L4622" s="8">
        <f t="shared" si="506"/>
        <v>0</v>
      </c>
      <c r="M4622" s="8">
        <f t="shared" si="507"/>
        <v>0</v>
      </c>
      <c r="N4622" s="8">
        <f t="shared" si="508"/>
        <v>0</v>
      </c>
      <c r="O4622" s="8">
        <f t="shared" si="509"/>
        <v>0</v>
      </c>
      <c r="P4622" s="8">
        <f>IF(K4622&lt;&gt;"是",0,IF(税费设置!$B$6="是",E4622/(1+税费设置!$B$10),E4622))</f>
        <v>0</v>
      </c>
      <c r="Q4622" s="8">
        <f>IF(K4622&lt;&gt;"是",0,P4622*税费设置!$B$8)</f>
        <v>0</v>
      </c>
      <c r="R4622" s="8">
        <f>IF(K4622&lt;&gt;"是",0,P4622*税费设置!$B$9)</f>
        <v>0</v>
      </c>
      <c r="S4622" s="8">
        <f t="shared" si="510"/>
        <v>0</v>
      </c>
    </row>
    <row r="4623" spans="1:19" ht="13.9">
      <c r="A4623" s="6" t="str">
        <f>IF(总支出!A4623="","",总支出!A4623)</f>
        <v/>
      </c>
      <c r="B4623" s="7" t="str">
        <f>IF(总支出!B4623="","",总支出!B4623)</f>
        <v/>
      </c>
      <c r="C4623" s="6" t="str">
        <f t="shared" si="504"/>
        <v/>
      </c>
      <c r="D4623" s="6" t="str">
        <f>IF(总支出!C4623="","",总支出!C4623)</f>
        <v/>
      </c>
      <c r="E4623" s="8" t="str">
        <f>IF(总支出!D4623="","",总支出!D4623)</f>
        <v/>
      </c>
      <c r="F4623" s="6" t="str">
        <f>IF(总支出!E4623="","",总支出!E4623)</f>
        <v/>
      </c>
      <c r="G4623" s="6" t="str">
        <f>IF(总支出!H4623="","",总支出!H4623)</f>
        <v/>
      </c>
      <c r="H4623" s="6" t="str">
        <f>IF(总支出!I4623="","自动",总支出!I4623)</f>
        <v>自动</v>
      </c>
      <c r="I4623" s="6" t="str">
        <f>IF(F4623="","",IFERROR(VLOOKUP(F4623,税费设置!$A$15:$B$27,2,FALSE),"含税不明"))</f>
        <v/>
      </c>
      <c r="J4623" s="6" t="str">
        <f t="shared" si="505"/>
        <v/>
      </c>
      <c r="K4623" s="6" t="str">
        <f>IF(AND(税费设置!$B$5="是",G4623="个人支出",J4623="应税"),"是","否")</f>
        <v>否</v>
      </c>
      <c r="L4623" s="8">
        <f t="shared" si="506"/>
        <v>0</v>
      </c>
      <c r="M4623" s="8">
        <f t="shared" si="507"/>
        <v>0</v>
      </c>
      <c r="N4623" s="8">
        <f t="shared" si="508"/>
        <v>0</v>
      </c>
      <c r="O4623" s="8">
        <f t="shared" si="509"/>
        <v>0</v>
      </c>
      <c r="P4623" s="8">
        <f>IF(K4623&lt;&gt;"是",0,IF(税费设置!$B$6="是",E4623/(1+税费设置!$B$10),E4623))</f>
        <v>0</v>
      </c>
      <c r="Q4623" s="8">
        <f>IF(K4623&lt;&gt;"是",0,P4623*税费设置!$B$8)</f>
        <v>0</v>
      </c>
      <c r="R4623" s="8">
        <f>IF(K4623&lt;&gt;"是",0,P4623*税费设置!$B$9)</f>
        <v>0</v>
      </c>
      <c r="S4623" s="8">
        <f t="shared" si="510"/>
        <v>0</v>
      </c>
    </row>
    <row r="4624" spans="1:19" ht="13.9">
      <c r="A4624" s="6" t="str">
        <f>IF(总支出!A4624="","",总支出!A4624)</f>
        <v/>
      </c>
      <c r="B4624" s="7" t="str">
        <f>IF(总支出!B4624="","",总支出!B4624)</f>
        <v/>
      </c>
      <c r="C4624" s="6" t="str">
        <f t="shared" si="504"/>
        <v/>
      </c>
      <c r="D4624" s="6" t="str">
        <f>IF(总支出!C4624="","",总支出!C4624)</f>
        <v/>
      </c>
      <c r="E4624" s="8" t="str">
        <f>IF(总支出!D4624="","",总支出!D4624)</f>
        <v/>
      </c>
      <c r="F4624" s="6" t="str">
        <f>IF(总支出!E4624="","",总支出!E4624)</f>
        <v/>
      </c>
      <c r="G4624" s="6" t="str">
        <f>IF(总支出!H4624="","",总支出!H4624)</f>
        <v/>
      </c>
      <c r="H4624" s="6" t="str">
        <f>IF(总支出!I4624="","自动",总支出!I4624)</f>
        <v>自动</v>
      </c>
      <c r="I4624" s="6" t="str">
        <f>IF(F4624="","",IFERROR(VLOOKUP(F4624,税费设置!$A$15:$B$27,2,FALSE),"含税不明"))</f>
        <v/>
      </c>
      <c r="J4624" s="6" t="str">
        <f t="shared" si="505"/>
        <v/>
      </c>
      <c r="K4624" s="6" t="str">
        <f>IF(AND(税费设置!$B$5="是",G4624="个人支出",J4624="应税"),"是","否")</f>
        <v>否</v>
      </c>
      <c r="L4624" s="8">
        <f t="shared" si="506"/>
        <v>0</v>
      </c>
      <c r="M4624" s="8">
        <f t="shared" si="507"/>
        <v>0</v>
      </c>
      <c r="N4624" s="8">
        <f t="shared" si="508"/>
        <v>0</v>
      </c>
      <c r="O4624" s="8">
        <f t="shared" si="509"/>
        <v>0</v>
      </c>
      <c r="P4624" s="8">
        <f>IF(K4624&lt;&gt;"是",0,IF(税费设置!$B$6="是",E4624/(1+税费设置!$B$10),E4624))</f>
        <v>0</v>
      </c>
      <c r="Q4624" s="8">
        <f>IF(K4624&lt;&gt;"是",0,P4624*税费设置!$B$8)</f>
        <v>0</v>
      </c>
      <c r="R4624" s="8">
        <f>IF(K4624&lt;&gt;"是",0,P4624*税费设置!$B$9)</f>
        <v>0</v>
      </c>
      <c r="S4624" s="8">
        <f t="shared" si="510"/>
        <v>0</v>
      </c>
    </row>
    <row r="4625" spans="1:19" ht="13.9">
      <c r="A4625" s="6" t="str">
        <f>IF(总支出!A4625="","",总支出!A4625)</f>
        <v/>
      </c>
      <c r="B4625" s="7" t="str">
        <f>IF(总支出!B4625="","",总支出!B4625)</f>
        <v/>
      </c>
      <c r="C4625" s="6" t="str">
        <f t="shared" si="504"/>
        <v/>
      </c>
      <c r="D4625" s="6" t="str">
        <f>IF(总支出!C4625="","",总支出!C4625)</f>
        <v/>
      </c>
      <c r="E4625" s="8" t="str">
        <f>IF(总支出!D4625="","",总支出!D4625)</f>
        <v/>
      </c>
      <c r="F4625" s="6" t="str">
        <f>IF(总支出!E4625="","",总支出!E4625)</f>
        <v/>
      </c>
      <c r="G4625" s="6" t="str">
        <f>IF(总支出!H4625="","",总支出!H4625)</f>
        <v/>
      </c>
      <c r="H4625" s="6" t="str">
        <f>IF(总支出!I4625="","自动",总支出!I4625)</f>
        <v>自动</v>
      </c>
      <c r="I4625" s="6" t="str">
        <f>IF(F4625="","",IFERROR(VLOOKUP(F4625,税费设置!$A$15:$B$27,2,FALSE),"含税不明"))</f>
        <v/>
      </c>
      <c r="J4625" s="6" t="str">
        <f t="shared" si="505"/>
        <v/>
      </c>
      <c r="K4625" s="6" t="str">
        <f>IF(AND(税费设置!$B$5="是",G4625="个人支出",J4625="应税"),"是","否")</f>
        <v>否</v>
      </c>
      <c r="L4625" s="8">
        <f t="shared" si="506"/>
        <v>0</v>
      </c>
      <c r="M4625" s="8">
        <f t="shared" si="507"/>
        <v>0</v>
      </c>
      <c r="N4625" s="8">
        <f t="shared" si="508"/>
        <v>0</v>
      </c>
      <c r="O4625" s="8">
        <f t="shared" si="509"/>
        <v>0</v>
      </c>
      <c r="P4625" s="8">
        <f>IF(K4625&lt;&gt;"是",0,IF(税费设置!$B$6="是",E4625/(1+税费设置!$B$10),E4625))</f>
        <v>0</v>
      </c>
      <c r="Q4625" s="8">
        <f>IF(K4625&lt;&gt;"是",0,P4625*税费设置!$B$8)</f>
        <v>0</v>
      </c>
      <c r="R4625" s="8">
        <f>IF(K4625&lt;&gt;"是",0,P4625*税费设置!$B$9)</f>
        <v>0</v>
      </c>
      <c r="S4625" s="8">
        <f t="shared" si="510"/>
        <v>0</v>
      </c>
    </row>
    <row r="4626" spans="1:19" ht="13.9">
      <c r="A4626" s="6" t="str">
        <f>IF(总支出!A4626="","",总支出!A4626)</f>
        <v/>
      </c>
      <c r="B4626" s="7" t="str">
        <f>IF(总支出!B4626="","",总支出!B4626)</f>
        <v/>
      </c>
      <c r="C4626" s="6" t="str">
        <f t="shared" si="504"/>
        <v/>
      </c>
      <c r="D4626" s="6" t="str">
        <f>IF(总支出!C4626="","",总支出!C4626)</f>
        <v/>
      </c>
      <c r="E4626" s="8" t="str">
        <f>IF(总支出!D4626="","",总支出!D4626)</f>
        <v/>
      </c>
      <c r="F4626" s="6" t="str">
        <f>IF(总支出!E4626="","",总支出!E4626)</f>
        <v/>
      </c>
      <c r="G4626" s="6" t="str">
        <f>IF(总支出!H4626="","",总支出!H4626)</f>
        <v/>
      </c>
      <c r="H4626" s="6" t="str">
        <f>IF(总支出!I4626="","自动",总支出!I4626)</f>
        <v>自动</v>
      </c>
      <c r="I4626" s="6" t="str">
        <f>IF(F4626="","",IFERROR(VLOOKUP(F4626,税费设置!$A$15:$B$27,2,FALSE),"含税不明"))</f>
        <v/>
      </c>
      <c r="J4626" s="6" t="str">
        <f t="shared" si="505"/>
        <v/>
      </c>
      <c r="K4626" s="6" t="str">
        <f>IF(AND(税费设置!$B$5="是",G4626="个人支出",J4626="应税"),"是","否")</f>
        <v>否</v>
      </c>
      <c r="L4626" s="8">
        <f t="shared" si="506"/>
        <v>0</v>
      </c>
      <c r="M4626" s="8">
        <f t="shared" si="507"/>
        <v>0</v>
      </c>
      <c r="N4626" s="8">
        <f t="shared" si="508"/>
        <v>0</v>
      </c>
      <c r="O4626" s="8">
        <f t="shared" si="509"/>
        <v>0</v>
      </c>
      <c r="P4626" s="8">
        <f>IF(K4626&lt;&gt;"是",0,IF(税费设置!$B$6="是",E4626/(1+税费设置!$B$10),E4626))</f>
        <v>0</v>
      </c>
      <c r="Q4626" s="8">
        <f>IF(K4626&lt;&gt;"是",0,P4626*税费设置!$B$8)</f>
        <v>0</v>
      </c>
      <c r="R4626" s="8">
        <f>IF(K4626&lt;&gt;"是",0,P4626*税费设置!$B$9)</f>
        <v>0</v>
      </c>
      <c r="S4626" s="8">
        <f t="shared" si="510"/>
        <v>0</v>
      </c>
    </row>
    <row r="4627" spans="1:19" ht="13.9">
      <c r="A4627" s="6" t="str">
        <f>IF(总支出!A4627="","",总支出!A4627)</f>
        <v/>
      </c>
      <c r="B4627" s="7" t="str">
        <f>IF(总支出!B4627="","",总支出!B4627)</f>
        <v/>
      </c>
      <c r="C4627" s="6" t="str">
        <f t="shared" si="504"/>
        <v/>
      </c>
      <c r="D4627" s="6" t="str">
        <f>IF(总支出!C4627="","",总支出!C4627)</f>
        <v/>
      </c>
      <c r="E4627" s="8" t="str">
        <f>IF(总支出!D4627="","",总支出!D4627)</f>
        <v/>
      </c>
      <c r="F4627" s="6" t="str">
        <f>IF(总支出!E4627="","",总支出!E4627)</f>
        <v/>
      </c>
      <c r="G4627" s="6" t="str">
        <f>IF(总支出!H4627="","",总支出!H4627)</f>
        <v/>
      </c>
      <c r="H4627" s="6" t="str">
        <f>IF(总支出!I4627="","自动",总支出!I4627)</f>
        <v>自动</v>
      </c>
      <c r="I4627" s="6" t="str">
        <f>IF(F4627="","",IFERROR(VLOOKUP(F4627,税费设置!$A$15:$B$27,2,FALSE),"含税不明"))</f>
        <v/>
      </c>
      <c r="J4627" s="6" t="str">
        <f t="shared" si="505"/>
        <v/>
      </c>
      <c r="K4627" s="6" t="str">
        <f>IF(AND(税费设置!$B$5="是",G4627="个人支出",J4627="应税"),"是","否")</f>
        <v>否</v>
      </c>
      <c r="L4627" s="8">
        <f t="shared" si="506"/>
        <v>0</v>
      </c>
      <c r="M4627" s="8">
        <f t="shared" si="507"/>
        <v>0</v>
      </c>
      <c r="N4627" s="8">
        <f t="shared" si="508"/>
        <v>0</v>
      </c>
      <c r="O4627" s="8">
        <f t="shared" si="509"/>
        <v>0</v>
      </c>
      <c r="P4627" s="8">
        <f>IF(K4627&lt;&gt;"是",0,IF(税费设置!$B$6="是",E4627/(1+税费设置!$B$10),E4627))</f>
        <v>0</v>
      </c>
      <c r="Q4627" s="8">
        <f>IF(K4627&lt;&gt;"是",0,P4627*税费设置!$B$8)</f>
        <v>0</v>
      </c>
      <c r="R4627" s="8">
        <f>IF(K4627&lt;&gt;"是",0,P4627*税费设置!$B$9)</f>
        <v>0</v>
      </c>
      <c r="S4627" s="8">
        <f t="shared" si="510"/>
        <v>0</v>
      </c>
    </row>
    <row r="4628" spans="1:19" ht="13.9">
      <c r="A4628" s="6" t="str">
        <f>IF(总支出!A4628="","",总支出!A4628)</f>
        <v/>
      </c>
      <c r="B4628" s="7" t="str">
        <f>IF(总支出!B4628="","",总支出!B4628)</f>
        <v/>
      </c>
      <c r="C4628" s="6" t="str">
        <f t="shared" si="504"/>
        <v/>
      </c>
      <c r="D4628" s="6" t="str">
        <f>IF(总支出!C4628="","",总支出!C4628)</f>
        <v/>
      </c>
      <c r="E4628" s="8" t="str">
        <f>IF(总支出!D4628="","",总支出!D4628)</f>
        <v/>
      </c>
      <c r="F4628" s="6" t="str">
        <f>IF(总支出!E4628="","",总支出!E4628)</f>
        <v/>
      </c>
      <c r="G4628" s="6" t="str">
        <f>IF(总支出!H4628="","",总支出!H4628)</f>
        <v/>
      </c>
      <c r="H4628" s="6" t="str">
        <f>IF(总支出!I4628="","自动",总支出!I4628)</f>
        <v>自动</v>
      </c>
      <c r="I4628" s="6" t="str">
        <f>IF(F4628="","",IFERROR(VLOOKUP(F4628,税费设置!$A$15:$B$27,2,FALSE),"含税不明"))</f>
        <v/>
      </c>
      <c r="J4628" s="6" t="str">
        <f t="shared" si="505"/>
        <v/>
      </c>
      <c r="K4628" s="6" t="str">
        <f>IF(AND(税费设置!$B$5="是",G4628="个人支出",J4628="应税"),"是","否")</f>
        <v>否</v>
      </c>
      <c r="L4628" s="8">
        <f t="shared" si="506"/>
        <v>0</v>
      </c>
      <c r="M4628" s="8">
        <f t="shared" si="507"/>
        <v>0</v>
      </c>
      <c r="N4628" s="8">
        <f t="shared" si="508"/>
        <v>0</v>
      </c>
      <c r="O4628" s="8">
        <f t="shared" si="509"/>
        <v>0</v>
      </c>
      <c r="P4628" s="8">
        <f>IF(K4628&lt;&gt;"是",0,IF(税费设置!$B$6="是",E4628/(1+税费设置!$B$10),E4628))</f>
        <v>0</v>
      </c>
      <c r="Q4628" s="8">
        <f>IF(K4628&lt;&gt;"是",0,P4628*税费设置!$B$8)</f>
        <v>0</v>
      </c>
      <c r="R4628" s="8">
        <f>IF(K4628&lt;&gt;"是",0,P4628*税费设置!$B$9)</f>
        <v>0</v>
      </c>
      <c r="S4628" s="8">
        <f t="shared" si="510"/>
        <v>0</v>
      </c>
    </row>
    <row r="4629" spans="1:19" ht="13.9">
      <c r="A4629" s="6" t="str">
        <f>IF(总支出!A4629="","",总支出!A4629)</f>
        <v/>
      </c>
      <c r="B4629" s="7" t="str">
        <f>IF(总支出!B4629="","",总支出!B4629)</f>
        <v/>
      </c>
      <c r="C4629" s="6" t="str">
        <f t="shared" si="504"/>
        <v/>
      </c>
      <c r="D4629" s="6" t="str">
        <f>IF(总支出!C4629="","",总支出!C4629)</f>
        <v/>
      </c>
      <c r="E4629" s="8" t="str">
        <f>IF(总支出!D4629="","",总支出!D4629)</f>
        <v/>
      </c>
      <c r="F4629" s="6" t="str">
        <f>IF(总支出!E4629="","",总支出!E4629)</f>
        <v/>
      </c>
      <c r="G4629" s="6" t="str">
        <f>IF(总支出!H4629="","",总支出!H4629)</f>
        <v/>
      </c>
      <c r="H4629" s="6" t="str">
        <f>IF(总支出!I4629="","自动",总支出!I4629)</f>
        <v>自动</v>
      </c>
      <c r="I4629" s="6" t="str">
        <f>IF(F4629="","",IFERROR(VLOOKUP(F4629,税费设置!$A$15:$B$27,2,FALSE),"含税不明"))</f>
        <v/>
      </c>
      <c r="J4629" s="6" t="str">
        <f t="shared" si="505"/>
        <v/>
      </c>
      <c r="K4629" s="6" t="str">
        <f>IF(AND(税费设置!$B$5="是",G4629="个人支出",J4629="应税"),"是","否")</f>
        <v>否</v>
      </c>
      <c r="L4629" s="8">
        <f t="shared" si="506"/>
        <v>0</v>
      </c>
      <c r="M4629" s="8">
        <f t="shared" si="507"/>
        <v>0</v>
      </c>
      <c r="N4629" s="8">
        <f t="shared" si="508"/>
        <v>0</v>
      </c>
      <c r="O4629" s="8">
        <f t="shared" si="509"/>
        <v>0</v>
      </c>
      <c r="P4629" s="8">
        <f>IF(K4629&lt;&gt;"是",0,IF(税费设置!$B$6="是",E4629/(1+税费设置!$B$10),E4629))</f>
        <v>0</v>
      </c>
      <c r="Q4629" s="8">
        <f>IF(K4629&lt;&gt;"是",0,P4629*税费设置!$B$8)</f>
        <v>0</v>
      </c>
      <c r="R4629" s="8">
        <f>IF(K4629&lt;&gt;"是",0,P4629*税费设置!$B$9)</f>
        <v>0</v>
      </c>
      <c r="S4629" s="8">
        <f t="shared" si="510"/>
        <v>0</v>
      </c>
    </row>
    <row r="4630" spans="1:19" ht="13.9">
      <c r="A4630" s="6" t="str">
        <f>IF(总支出!A4630="","",总支出!A4630)</f>
        <v/>
      </c>
      <c r="B4630" s="7" t="str">
        <f>IF(总支出!B4630="","",总支出!B4630)</f>
        <v/>
      </c>
      <c r="C4630" s="6" t="str">
        <f t="shared" si="504"/>
        <v/>
      </c>
      <c r="D4630" s="6" t="str">
        <f>IF(总支出!C4630="","",总支出!C4630)</f>
        <v/>
      </c>
      <c r="E4630" s="8" t="str">
        <f>IF(总支出!D4630="","",总支出!D4630)</f>
        <v/>
      </c>
      <c r="F4630" s="6" t="str">
        <f>IF(总支出!E4630="","",总支出!E4630)</f>
        <v/>
      </c>
      <c r="G4630" s="6" t="str">
        <f>IF(总支出!H4630="","",总支出!H4630)</f>
        <v/>
      </c>
      <c r="H4630" s="6" t="str">
        <f>IF(总支出!I4630="","自动",总支出!I4630)</f>
        <v>自动</v>
      </c>
      <c r="I4630" s="6" t="str">
        <f>IF(F4630="","",IFERROR(VLOOKUP(F4630,税费设置!$A$15:$B$27,2,FALSE),"含税不明"))</f>
        <v/>
      </c>
      <c r="J4630" s="6" t="str">
        <f t="shared" si="505"/>
        <v/>
      </c>
      <c r="K4630" s="6" t="str">
        <f>IF(AND(税费设置!$B$5="是",G4630="个人支出",J4630="应税"),"是","否")</f>
        <v>否</v>
      </c>
      <c r="L4630" s="8">
        <f t="shared" si="506"/>
        <v>0</v>
      </c>
      <c r="M4630" s="8">
        <f t="shared" si="507"/>
        <v>0</v>
      </c>
      <c r="N4630" s="8">
        <f t="shared" si="508"/>
        <v>0</v>
      </c>
      <c r="O4630" s="8">
        <f t="shared" si="509"/>
        <v>0</v>
      </c>
      <c r="P4630" s="8">
        <f>IF(K4630&lt;&gt;"是",0,IF(税费设置!$B$6="是",E4630/(1+税费设置!$B$10),E4630))</f>
        <v>0</v>
      </c>
      <c r="Q4630" s="8">
        <f>IF(K4630&lt;&gt;"是",0,P4630*税费设置!$B$8)</f>
        <v>0</v>
      </c>
      <c r="R4630" s="8">
        <f>IF(K4630&lt;&gt;"是",0,P4630*税费设置!$B$9)</f>
        <v>0</v>
      </c>
      <c r="S4630" s="8">
        <f t="shared" si="510"/>
        <v>0</v>
      </c>
    </row>
    <row r="4631" spans="1:19" ht="13.9">
      <c r="A4631" s="6" t="str">
        <f>IF(总支出!A4631="","",总支出!A4631)</f>
        <v/>
      </c>
      <c r="B4631" s="7" t="str">
        <f>IF(总支出!B4631="","",总支出!B4631)</f>
        <v/>
      </c>
      <c r="C4631" s="6" t="str">
        <f t="shared" si="504"/>
        <v/>
      </c>
      <c r="D4631" s="6" t="str">
        <f>IF(总支出!C4631="","",总支出!C4631)</f>
        <v/>
      </c>
      <c r="E4631" s="8" t="str">
        <f>IF(总支出!D4631="","",总支出!D4631)</f>
        <v/>
      </c>
      <c r="F4631" s="6" t="str">
        <f>IF(总支出!E4631="","",总支出!E4631)</f>
        <v/>
      </c>
      <c r="G4631" s="6" t="str">
        <f>IF(总支出!H4631="","",总支出!H4631)</f>
        <v/>
      </c>
      <c r="H4631" s="6" t="str">
        <f>IF(总支出!I4631="","自动",总支出!I4631)</f>
        <v>自动</v>
      </c>
      <c r="I4631" s="6" t="str">
        <f>IF(F4631="","",IFERROR(VLOOKUP(F4631,税费设置!$A$15:$B$27,2,FALSE),"含税不明"))</f>
        <v/>
      </c>
      <c r="J4631" s="6" t="str">
        <f t="shared" si="505"/>
        <v/>
      </c>
      <c r="K4631" s="6" t="str">
        <f>IF(AND(税费设置!$B$5="是",G4631="个人支出",J4631="应税"),"是","否")</f>
        <v>否</v>
      </c>
      <c r="L4631" s="8">
        <f t="shared" si="506"/>
        <v>0</v>
      </c>
      <c r="M4631" s="8">
        <f t="shared" si="507"/>
        <v>0</v>
      </c>
      <c r="N4631" s="8">
        <f t="shared" si="508"/>
        <v>0</v>
      </c>
      <c r="O4631" s="8">
        <f t="shared" si="509"/>
        <v>0</v>
      </c>
      <c r="P4631" s="8">
        <f>IF(K4631&lt;&gt;"是",0,IF(税费设置!$B$6="是",E4631/(1+税费设置!$B$10),E4631))</f>
        <v>0</v>
      </c>
      <c r="Q4631" s="8">
        <f>IF(K4631&lt;&gt;"是",0,P4631*税费设置!$B$8)</f>
        <v>0</v>
      </c>
      <c r="R4631" s="8">
        <f>IF(K4631&lt;&gt;"是",0,P4631*税费设置!$B$9)</f>
        <v>0</v>
      </c>
      <c r="S4631" s="8">
        <f t="shared" si="510"/>
        <v>0</v>
      </c>
    </row>
    <row r="4632" spans="1:19" ht="13.9">
      <c r="A4632" s="6" t="str">
        <f>IF(总支出!A4632="","",总支出!A4632)</f>
        <v/>
      </c>
      <c r="B4632" s="7" t="str">
        <f>IF(总支出!B4632="","",总支出!B4632)</f>
        <v/>
      </c>
      <c r="C4632" s="6" t="str">
        <f t="shared" si="504"/>
        <v/>
      </c>
      <c r="D4632" s="6" t="str">
        <f>IF(总支出!C4632="","",总支出!C4632)</f>
        <v/>
      </c>
      <c r="E4632" s="8" t="str">
        <f>IF(总支出!D4632="","",总支出!D4632)</f>
        <v/>
      </c>
      <c r="F4632" s="6" t="str">
        <f>IF(总支出!E4632="","",总支出!E4632)</f>
        <v/>
      </c>
      <c r="G4632" s="6" t="str">
        <f>IF(总支出!H4632="","",总支出!H4632)</f>
        <v/>
      </c>
      <c r="H4632" s="6" t="str">
        <f>IF(总支出!I4632="","自动",总支出!I4632)</f>
        <v>自动</v>
      </c>
      <c r="I4632" s="6" t="str">
        <f>IF(F4632="","",IFERROR(VLOOKUP(F4632,税费设置!$A$15:$B$27,2,FALSE),"含税不明"))</f>
        <v/>
      </c>
      <c r="J4632" s="6" t="str">
        <f t="shared" si="505"/>
        <v/>
      </c>
      <c r="K4632" s="6" t="str">
        <f>IF(AND(税费设置!$B$5="是",G4632="个人支出",J4632="应税"),"是","否")</f>
        <v>否</v>
      </c>
      <c r="L4632" s="8">
        <f t="shared" si="506"/>
        <v>0</v>
      </c>
      <c r="M4632" s="8">
        <f t="shared" si="507"/>
        <v>0</v>
      </c>
      <c r="N4632" s="8">
        <f t="shared" si="508"/>
        <v>0</v>
      </c>
      <c r="O4632" s="8">
        <f t="shared" si="509"/>
        <v>0</v>
      </c>
      <c r="P4632" s="8">
        <f>IF(K4632&lt;&gt;"是",0,IF(税费设置!$B$6="是",E4632/(1+税费设置!$B$10),E4632))</f>
        <v>0</v>
      </c>
      <c r="Q4632" s="8">
        <f>IF(K4632&lt;&gt;"是",0,P4632*税费设置!$B$8)</f>
        <v>0</v>
      </c>
      <c r="R4632" s="8">
        <f>IF(K4632&lt;&gt;"是",0,P4632*税费设置!$B$9)</f>
        <v>0</v>
      </c>
      <c r="S4632" s="8">
        <f t="shared" si="510"/>
        <v>0</v>
      </c>
    </row>
    <row r="4633" spans="1:19" ht="13.9">
      <c r="A4633" s="6" t="str">
        <f>IF(总支出!A4633="","",总支出!A4633)</f>
        <v/>
      </c>
      <c r="B4633" s="7" t="str">
        <f>IF(总支出!B4633="","",总支出!B4633)</f>
        <v/>
      </c>
      <c r="C4633" s="6" t="str">
        <f t="shared" si="504"/>
        <v/>
      </c>
      <c r="D4633" s="6" t="str">
        <f>IF(总支出!C4633="","",总支出!C4633)</f>
        <v/>
      </c>
      <c r="E4633" s="8" t="str">
        <f>IF(总支出!D4633="","",总支出!D4633)</f>
        <v/>
      </c>
      <c r="F4633" s="6" t="str">
        <f>IF(总支出!E4633="","",总支出!E4633)</f>
        <v/>
      </c>
      <c r="G4633" s="6" t="str">
        <f>IF(总支出!H4633="","",总支出!H4633)</f>
        <v/>
      </c>
      <c r="H4633" s="6" t="str">
        <f>IF(总支出!I4633="","自动",总支出!I4633)</f>
        <v>自动</v>
      </c>
      <c r="I4633" s="6" t="str">
        <f>IF(F4633="","",IFERROR(VLOOKUP(F4633,税费设置!$A$15:$B$27,2,FALSE),"含税不明"))</f>
        <v/>
      </c>
      <c r="J4633" s="6" t="str">
        <f t="shared" si="505"/>
        <v/>
      </c>
      <c r="K4633" s="6" t="str">
        <f>IF(AND(税费设置!$B$5="是",G4633="个人支出",J4633="应税"),"是","否")</f>
        <v>否</v>
      </c>
      <c r="L4633" s="8">
        <f t="shared" si="506"/>
        <v>0</v>
      </c>
      <c r="M4633" s="8">
        <f t="shared" si="507"/>
        <v>0</v>
      </c>
      <c r="N4633" s="8">
        <f t="shared" si="508"/>
        <v>0</v>
      </c>
      <c r="O4633" s="8">
        <f t="shared" si="509"/>
        <v>0</v>
      </c>
      <c r="P4633" s="8">
        <f>IF(K4633&lt;&gt;"是",0,IF(税费设置!$B$6="是",E4633/(1+税费设置!$B$10),E4633))</f>
        <v>0</v>
      </c>
      <c r="Q4633" s="8">
        <f>IF(K4633&lt;&gt;"是",0,P4633*税费设置!$B$8)</f>
        <v>0</v>
      </c>
      <c r="R4633" s="8">
        <f>IF(K4633&lt;&gt;"是",0,P4633*税费设置!$B$9)</f>
        <v>0</v>
      </c>
      <c r="S4633" s="8">
        <f t="shared" si="510"/>
        <v>0</v>
      </c>
    </row>
    <row r="4634" spans="1:19" ht="13.9">
      <c r="A4634" s="6" t="str">
        <f>IF(总支出!A4634="","",总支出!A4634)</f>
        <v/>
      </c>
      <c r="B4634" s="7" t="str">
        <f>IF(总支出!B4634="","",总支出!B4634)</f>
        <v/>
      </c>
      <c r="C4634" s="6" t="str">
        <f t="shared" si="504"/>
        <v/>
      </c>
      <c r="D4634" s="6" t="str">
        <f>IF(总支出!C4634="","",总支出!C4634)</f>
        <v/>
      </c>
      <c r="E4634" s="8" t="str">
        <f>IF(总支出!D4634="","",总支出!D4634)</f>
        <v/>
      </c>
      <c r="F4634" s="6" t="str">
        <f>IF(总支出!E4634="","",总支出!E4634)</f>
        <v/>
      </c>
      <c r="G4634" s="6" t="str">
        <f>IF(总支出!H4634="","",总支出!H4634)</f>
        <v/>
      </c>
      <c r="H4634" s="6" t="str">
        <f>IF(总支出!I4634="","自动",总支出!I4634)</f>
        <v>自动</v>
      </c>
      <c r="I4634" s="6" t="str">
        <f>IF(F4634="","",IFERROR(VLOOKUP(F4634,税费设置!$A$15:$B$27,2,FALSE),"含税不明"))</f>
        <v/>
      </c>
      <c r="J4634" s="6" t="str">
        <f t="shared" si="505"/>
        <v/>
      </c>
      <c r="K4634" s="6" t="str">
        <f>IF(AND(税费设置!$B$5="是",G4634="个人支出",J4634="应税"),"是","否")</f>
        <v>否</v>
      </c>
      <c r="L4634" s="8">
        <f t="shared" si="506"/>
        <v>0</v>
      </c>
      <c r="M4634" s="8">
        <f t="shared" si="507"/>
        <v>0</v>
      </c>
      <c r="N4634" s="8">
        <f t="shared" si="508"/>
        <v>0</v>
      </c>
      <c r="O4634" s="8">
        <f t="shared" si="509"/>
        <v>0</v>
      </c>
      <c r="P4634" s="8">
        <f>IF(K4634&lt;&gt;"是",0,IF(税费设置!$B$6="是",E4634/(1+税费设置!$B$10),E4634))</f>
        <v>0</v>
      </c>
      <c r="Q4634" s="8">
        <f>IF(K4634&lt;&gt;"是",0,P4634*税费设置!$B$8)</f>
        <v>0</v>
      </c>
      <c r="R4634" s="8">
        <f>IF(K4634&lt;&gt;"是",0,P4634*税费设置!$B$9)</f>
        <v>0</v>
      </c>
      <c r="S4634" s="8">
        <f t="shared" si="510"/>
        <v>0</v>
      </c>
    </row>
    <row r="4635" spans="1:19" ht="13.9">
      <c r="A4635" s="6" t="str">
        <f>IF(总支出!A4635="","",总支出!A4635)</f>
        <v/>
      </c>
      <c r="B4635" s="7" t="str">
        <f>IF(总支出!B4635="","",总支出!B4635)</f>
        <v/>
      </c>
      <c r="C4635" s="6" t="str">
        <f t="shared" si="504"/>
        <v/>
      </c>
      <c r="D4635" s="6" t="str">
        <f>IF(总支出!C4635="","",总支出!C4635)</f>
        <v/>
      </c>
      <c r="E4635" s="8" t="str">
        <f>IF(总支出!D4635="","",总支出!D4635)</f>
        <v/>
      </c>
      <c r="F4635" s="6" t="str">
        <f>IF(总支出!E4635="","",总支出!E4635)</f>
        <v/>
      </c>
      <c r="G4635" s="6" t="str">
        <f>IF(总支出!H4635="","",总支出!H4635)</f>
        <v/>
      </c>
      <c r="H4635" s="6" t="str">
        <f>IF(总支出!I4635="","自动",总支出!I4635)</f>
        <v>自动</v>
      </c>
      <c r="I4635" s="6" t="str">
        <f>IF(F4635="","",IFERROR(VLOOKUP(F4635,税费设置!$A$15:$B$27,2,FALSE),"含税不明"))</f>
        <v/>
      </c>
      <c r="J4635" s="6" t="str">
        <f t="shared" si="505"/>
        <v/>
      </c>
      <c r="K4635" s="6" t="str">
        <f>IF(AND(税费设置!$B$5="是",G4635="个人支出",J4635="应税"),"是","否")</f>
        <v>否</v>
      </c>
      <c r="L4635" s="8">
        <f t="shared" si="506"/>
        <v>0</v>
      </c>
      <c r="M4635" s="8">
        <f t="shared" si="507"/>
        <v>0</v>
      </c>
      <c r="N4635" s="8">
        <f t="shared" si="508"/>
        <v>0</v>
      </c>
      <c r="O4635" s="8">
        <f t="shared" si="509"/>
        <v>0</v>
      </c>
      <c r="P4635" s="8">
        <f>IF(K4635&lt;&gt;"是",0,IF(税费设置!$B$6="是",E4635/(1+税费设置!$B$10),E4635))</f>
        <v>0</v>
      </c>
      <c r="Q4635" s="8">
        <f>IF(K4635&lt;&gt;"是",0,P4635*税费设置!$B$8)</f>
        <v>0</v>
      </c>
      <c r="R4635" s="8">
        <f>IF(K4635&lt;&gt;"是",0,P4635*税费设置!$B$9)</f>
        <v>0</v>
      </c>
      <c r="S4635" s="8">
        <f t="shared" si="510"/>
        <v>0</v>
      </c>
    </row>
    <row r="4636" spans="1:19" ht="13.9">
      <c r="A4636" s="6" t="str">
        <f>IF(总支出!A4636="","",总支出!A4636)</f>
        <v/>
      </c>
      <c r="B4636" s="7" t="str">
        <f>IF(总支出!B4636="","",总支出!B4636)</f>
        <v/>
      </c>
      <c r="C4636" s="6" t="str">
        <f t="shared" si="504"/>
        <v/>
      </c>
      <c r="D4636" s="6" t="str">
        <f>IF(总支出!C4636="","",总支出!C4636)</f>
        <v/>
      </c>
      <c r="E4636" s="8" t="str">
        <f>IF(总支出!D4636="","",总支出!D4636)</f>
        <v/>
      </c>
      <c r="F4636" s="6" t="str">
        <f>IF(总支出!E4636="","",总支出!E4636)</f>
        <v/>
      </c>
      <c r="G4636" s="6" t="str">
        <f>IF(总支出!H4636="","",总支出!H4636)</f>
        <v/>
      </c>
      <c r="H4636" s="6" t="str">
        <f>IF(总支出!I4636="","自动",总支出!I4636)</f>
        <v>自动</v>
      </c>
      <c r="I4636" s="6" t="str">
        <f>IF(F4636="","",IFERROR(VLOOKUP(F4636,税费设置!$A$15:$B$27,2,FALSE),"含税不明"))</f>
        <v/>
      </c>
      <c r="J4636" s="6" t="str">
        <f t="shared" si="505"/>
        <v/>
      </c>
      <c r="K4636" s="6" t="str">
        <f>IF(AND(税费设置!$B$5="是",G4636="个人支出",J4636="应税"),"是","否")</f>
        <v>否</v>
      </c>
      <c r="L4636" s="8">
        <f t="shared" si="506"/>
        <v>0</v>
      </c>
      <c r="M4636" s="8">
        <f t="shared" si="507"/>
        <v>0</v>
      </c>
      <c r="N4636" s="8">
        <f t="shared" si="508"/>
        <v>0</v>
      </c>
      <c r="O4636" s="8">
        <f t="shared" si="509"/>
        <v>0</v>
      </c>
      <c r="P4636" s="8">
        <f>IF(K4636&lt;&gt;"是",0,IF(税费设置!$B$6="是",E4636/(1+税费设置!$B$10),E4636))</f>
        <v>0</v>
      </c>
      <c r="Q4636" s="8">
        <f>IF(K4636&lt;&gt;"是",0,P4636*税费设置!$B$8)</f>
        <v>0</v>
      </c>
      <c r="R4636" s="8">
        <f>IF(K4636&lt;&gt;"是",0,P4636*税费设置!$B$9)</f>
        <v>0</v>
      </c>
      <c r="S4636" s="8">
        <f t="shared" si="510"/>
        <v>0</v>
      </c>
    </row>
    <row r="4637" spans="1:19" ht="13.9">
      <c r="A4637" s="6" t="str">
        <f>IF(总支出!A4637="","",总支出!A4637)</f>
        <v/>
      </c>
      <c r="B4637" s="7" t="str">
        <f>IF(总支出!B4637="","",总支出!B4637)</f>
        <v/>
      </c>
      <c r="C4637" s="6" t="str">
        <f t="shared" si="504"/>
        <v/>
      </c>
      <c r="D4637" s="6" t="str">
        <f>IF(总支出!C4637="","",总支出!C4637)</f>
        <v/>
      </c>
      <c r="E4637" s="8" t="str">
        <f>IF(总支出!D4637="","",总支出!D4637)</f>
        <v/>
      </c>
      <c r="F4637" s="6" t="str">
        <f>IF(总支出!E4637="","",总支出!E4637)</f>
        <v/>
      </c>
      <c r="G4637" s="6" t="str">
        <f>IF(总支出!H4637="","",总支出!H4637)</f>
        <v/>
      </c>
      <c r="H4637" s="6" t="str">
        <f>IF(总支出!I4637="","自动",总支出!I4637)</f>
        <v>自动</v>
      </c>
      <c r="I4637" s="6" t="str">
        <f>IF(F4637="","",IFERROR(VLOOKUP(F4637,税费设置!$A$15:$B$27,2,FALSE),"含税不明"))</f>
        <v/>
      </c>
      <c r="J4637" s="6" t="str">
        <f t="shared" si="505"/>
        <v/>
      </c>
      <c r="K4637" s="6" t="str">
        <f>IF(AND(税费设置!$B$5="是",G4637="个人支出",J4637="应税"),"是","否")</f>
        <v>否</v>
      </c>
      <c r="L4637" s="8">
        <f t="shared" si="506"/>
        <v>0</v>
      </c>
      <c r="M4637" s="8">
        <f t="shared" si="507"/>
        <v>0</v>
      </c>
      <c r="N4637" s="8">
        <f t="shared" si="508"/>
        <v>0</v>
      </c>
      <c r="O4637" s="8">
        <f t="shared" si="509"/>
        <v>0</v>
      </c>
      <c r="P4637" s="8">
        <f>IF(K4637&lt;&gt;"是",0,IF(税费设置!$B$6="是",E4637/(1+税费设置!$B$10),E4637))</f>
        <v>0</v>
      </c>
      <c r="Q4637" s="8">
        <f>IF(K4637&lt;&gt;"是",0,P4637*税费设置!$B$8)</f>
        <v>0</v>
      </c>
      <c r="R4637" s="8">
        <f>IF(K4637&lt;&gt;"是",0,P4637*税费设置!$B$9)</f>
        <v>0</v>
      </c>
      <c r="S4637" s="8">
        <f t="shared" si="510"/>
        <v>0</v>
      </c>
    </row>
    <row r="4638" spans="1:19" ht="13.9">
      <c r="A4638" s="6" t="str">
        <f>IF(总支出!A4638="","",总支出!A4638)</f>
        <v/>
      </c>
      <c r="B4638" s="7" t="str">
        <f>IF(总支出!B4638="","",总支出!B4638)</f>
        <v/>
      </c>
      <c r="C4638" s="6" t="str">
        <f t="shared" si="504"/>
        <v/>
      </c>
      <c r="D4638" s="6" t="str">
        <f>IF(总支出!C4638="","",总支出!C4638)</f>
        <v/>
      </c>
      <c r="E4638" s="8" t="str">
        <f>IF(总支出!D4638="","",总支出!D4638)</f>
        <v/>
      </c>
      <c r="F4638" s="6" t="str">
        <f>IF(总支出!E4638="","",总支出!E4638)</f>
        <v/>
      </c>
      <c r="G4638" s="6" t="str">
        <f>IF(总支出!H4638="","",总支出!H4638)</f>
        <v/>
      </c>
      <c r="H4638" s="6" t="str">
        <f>IF(总支出!I4638="","自动",总支出!I4638)</f>
        <v>自动</v>
      </c>
      <c r="I4638" s="6" t="str">
        <f>IF(F4638="","",IFERROR(VLOOKUP(F4638,税费设置!$A$15:$B$27,2,FALSE),"含税不明"))</f>
        <v/>
      </c>
      <c r="J4638" s="6" t="str">
        <f t="shared" si="505"/>
        <v/>
      </c>
      <c r="K4638" s="6" t="str">
        <f>IF(AND(税费设置!$B$5="是",G4638="个人支出",J4638="应税"),"是","否")</f>
        <v>否</v>
      </c>
      <c r="L4638" s="8">
        <f t="shared" si="506"/>
        <v>0</v>
      </c>
      <c r="M4638" s="8">
        <f t="shared" si="507"/>
        <v>0</v>
      </c>
      <c r="N4638" s="8">
        <f t="shared" si="508"/>
        <v>0</v>
      </c>
      <c r="O4638" s="8">
        <f t="shared" si="509"/>
        <v>0</v>
      </c>
      <c r="P4638" s="8">
        <f>IF(K4638&lt;&gt;"是",0,IF(税费设置!$B$6="是",E4638/(1+税费设置!$B$10),E4638))</f>
        <v>0</v>
      </c>
      <c r="Q4638" s="8">
        <f>IF(K4638&lt;&gt;"是",0,P4638*税费设置!$B$8)</f>
        <v>0</v>
      </c>
      <c r="R4638" s="8">
        <f>IF(K4638&lt;&gt;"是",0,P4638*税费设置!$B$9)</f>
        <v>0</v>
      </c>
      <c r="S4638" s="8">
        <f t="shared" si="510"/>
        <v>0</v>
      </c>
    </row>
    <row r="4639" spans="1:19" ht="13.9">
      <c r="A4639" s="6" t="str">
        <f>IF(总支出!A4639="","",总支出!A4639)</f>
        <v/>
      </c>
      <c r="B4639" s="7" t="str">
        <f>IF(总支出!B4639="","",总支出!B4639)</f>
        <v/>
      </c>
      <c r="C4639" s="6" t="str">
        <f t="shared" si="504"/>
        <v/>
      </c>
      <c r="D4639" s="6" t="str">
        <f>IF(总支出!C4639="","",总支出!C4639)</f>
        <v/>
      </c>
      <c r="E4639" s="8" t="str">
        <f>IF(总支出!D4639="","",总支出!D4639)</f>
        <v/>
      </c>
      <c r="F4639" s="6" t="str">
        <f>IF(总支出!E4639="","",总支出!E4639)</f>
        <v/>
      </c>
      <c r="G4639" s="6" t="str">
        <f>IF(总支出!H4639="","",总支出!H4639)</f>
        <v/>
      </c>
      <c r="H4639" s="6" t="str">
        <f>IF(总支出!I4639="","自动",总支出!I4639)</f>
        <v>自动</v>
      </c>
      <c r="I4639" s="6" t="str">
        <f>IF(F4639="","",IFERROR(VLOOKUP(F4639,税费设置!$A$15:$B$27,2,FALSE),"含税不明"))</f>
        <v/>
      </c>
      <c r="J4639" s="6" t="str">
        <f t="shared" si="505"/>
        <v/>
      </c>
      <c r="K4639" s="6" t="str">
        <f>IF(AND(税费设置!$B$5="是",G4639="个人支出",J4639="应税"),"是","否")</f>
        <v>否</v>
      </c>
      <c r="L4639" s="8">
        <f t="shared" si="506"/>
        <v>0</v>
      </c>
      <c r="M4639" s="8">
        <f t="shared" si="507"/>
        <v>0</v>
      </c>
      <c r="N4639" s="8">
        <f t="shared" si="508"/>
        <v>0</v>
      </c>
      <c r="O4639" s="8">
        <f t="shared" si="509"/>
        <v>0</v>
      </c>
      <c r="P4639" s="8">
        <f>IF(K4639&lt;&gt;"是",0,IF(税费设置!$B$6="是",E4639/(1+税费设置!$B$10),E4639))</f>
        <v>0</v>
      </c>
      <c r="Q4639" s="8">
        <f>IF(K4639&lt;&gt;"是",0,P4639*税费设置!$B$8)</f>
        <v>0</v>
      </c>
      <c r="R4639" s="8">
        <f>IF(K4639&lt;&gt;"是",0,P4639*税费设置!$B$9)</f>
        <v>0</v>
      </c>
      <c r="S4639" s="8">
        <f t="shared" si="510"/>
        <v>0</v>
      </c>
    </row>
    <row r="4640" spans="1:19" ht="13.9">
      <c r="A4640" s="6" t="str">
        <f>IF(总支出!A4640="","",总支出!A4640)</f>
        <v/>
      </c>
      <c r="B4640" s="7" t="str">
        <f>IF(总支出!B4640="","",总支出!B4640)</f>
        <v/>
      </c>
      <c r="C4640" s="6" t="str">
        <f t="shared" si="504"/>
        <v/>
      </c>
      <c r="D4640" s="6" t="str">
        <f>IF(总支出!C4640="","",总支出!C4640)</f>
        <v/>
      </c>
      <c r="E4640" s="8" t="str">
        <f>IF(总支出!D4640="","",总支出!D4640)</f>
        <v/>
      </c>
      <c r="F4640" s="6" t="str">
        <f>IF(总支出!E4640="","",总支出!E4640)</f>
        <v/>
      </c>
      <c r="G4640" s="6" t="str">
        <f>IF(总支出!H4640="","",总支出!H4640)</f>
        <v/>
      </c>
      <c r="H4640" s="6" t="str">
        <f>IF(总支出!I4640="","自动",总支出!I4640)</f>
        <v>自动</v>
      </c>
      <c r="I4640" s="6" t="str">
        <f>IF(F4640="","",IFERROR(VLOOKUP(F4640,税费设置!$A$15:$B$27,2,FALSE),"含税不明"))</f>
        <v/>
      </c>
      <c r="J4640" s="6" t="str">
        <f t="shared" si="505"/>
        <v/>
      </c>
      <c r="K4640" s="6" t="str">
        <f>IF(AND(税费设置!$B$5="是",G4640="个人支出",J4640="应税"),"是","否")</f>
        <v>否</v>
      </c>
      <c r="L4640" s="8">
        <f t="shared" si="506"/>
        <v>0</v>
      </c>
      <c r="M4640" s="8">
        <f t="shared" si="507"/>
        <v>0</v>
      </c>
      <c r="N4640" s="8">
        <f t="shared" si="508"/>
        <v>0</v>
      </c>
      <c r="O4640" s="8">
        <f t="shared" si="509"/>
        <v>0</v>
      </c>
      <c r="P4640" s="8">
        <f>IF(K4640&lt;&gt;"是",0,IF(税费设置!$B$6="是",E4640/(1+税费设置!$B$10),E4640))</f>
        <v>0</v>
      </c>
      <c r="Q4640" s="8">
        <f>IF(K4640&lt;&gt;"是",0,P4640*税费设置!$B$8)</f>
        <v>0</v>
      </c>
      <c r="R4640" s="8">
        <f>IF(K4640&lt;&gt;"是",0,P4640*税费设置!$B$9)</f>
        <v>0</v>
      </c>
      <c r="S4640" s="8">
        <f t="shared" si="510"/>
        <v>0</v>
      </c>
    </row>
    <row r="4641" spans="1:19" ht="13.9">
      <c r="A4641" s="6" t="str">
        <f>IF(总支出!A4641="","",总支出!A4641)</f>
        <v/>
      </c>
      <c r="B4641" s="7" t="str">
        <f>IF(总支出!B4641="","",总支出!B4641)</f>
        <v/>
      </c>
      <c r="C4641" s="6" t="str">
        <f t="shared" si="504"/>
        <v/>
      </c>
      <c r="D4641" s="6" t="str">
        <f>IF(总支出!C4641="","",总支出!C4641)</f>
        <v/>
      </c>
      <c r="E4641" s="8" t="str">
        <f>IF(总支出!D4641="","",总支出!D4641)</f>
        <v/>
      </c>
      <c r="F4641" s="6" t="str">
        <f>IF(总支出!E4641="","",总支出!E4641)</f>
        <v/>
      </c>
      <c r="G4641" s="6" t="str">
        <f>IF(总支出!H4641="","",总支出!H4641)</f>
        <v/>
      </c>
      <c r="H4641" s="6" t="str">
        <f>IF(总支出!I4641="","自动",总支出!I4641)</f>
        <v>自动</v>
      </c>
      <c r="I4641" s="6" t="str">
        <f>IF(F4641="","",IFERROR(VLOOKUP(F4641,税费设置!$A$15:$B$27,2,FALSE),"含税不明"))</f>
        <v/>
      </c>
      <c r="J4641" s="6" t="str">
        <f t="shared" si="505"/>
        <v/>
      </c>
      <c r="K4641" s="6" t="str">
        <f>IF(AND(税费设置!$B$5="是",G4641="个人支出",J4641="应税"),"是","否")</f>
        <v>否</v>
      </c>
      <c r="L4641" s="8">
        <f t="shared" si="506"/>
        <v>0</v>
      </c>
      <c r="M4641" s="8">
        <f t="shared" si="507"/>
        <v>0</v>
      </c>
      <c r="N4641" s="8">
        <f t="shared" si="508"/>
        <v>0</v>
      </c>
      <c r="O4641" s="8">
        <f t="shared" si="509"/>
        <v>0</v>
      </c>
      <c r="P4641" s="8">
        <f>IF(K4641&lt;&gt;"是",0,IF(税费设置!$B$6="是",E4641/(1+税费设置!$B$10),E4641))</f>
        <v>0</v>
      </c>
      <c r="Q4641" s="8">
        <f>IF(K4641&lt;&gt;"是",0,P4641*税费设置!$B$8)</f>
        <v>0</v>
      </c>
      <c r="R4641" s="8">
        <f>IF(K4641&lt;&gt;"是",0,P4641*税费设置!$B$9)</f>
        <v>0</v>
      </c>
      <c r="S4641" s="8">
        <f t="shared" si="510"/>
        <v>0</v>
      </c>
    </row>
    <row r="4642" spans="1:19" ht="13.9">
      <c r="A4642" s="6" t="str">
        <f>IF(总支出!A4642="","",总支出!A4642)</f>
        <v/>
      </c>
      <c r="B4642" s="7" t="str">
        <f>IF(总支出!B4642="","",总支出!B4642)</f>
        <v/>
      </c>
      <c r="C4642" s="6" t="str">
        <f t="shared" si="504"/>
        <v/>
      </c>
      <c r="D4642" s="6" t="str">
        <f>IF(总支出!C4642="","",总支出!C4642)</f>
        <v/>
      </c>
      <c r="E4642" s="8" t="str">
        <f>IF(总支出!D4642="","",总支出!D4642)</f>
        <v/>
      </c>
      <c r="F4642" s="6" t="str">
        <f>IF(总支出!E4642="","",总支出!E4642)</f>
        <v/>
      </c>
      <c r="G4642" s="6" t="str">
        <f>IF(总支出!H4642="","",总支出!H4642)</f>
        <v/>
      </c>
      <c r="H4642" s="6" t="str">
        <f>IF(总支出!I4642="","自动",总支出!I4642)</f>
        <v>自动</v>
      </c>
      <c r="I4642" s="6" t="str">
        <f>IF(F4642="","",IFERROR(VLOOKUP(F4642,税费设置!$A$15:$B$27,2,FALSE),"含税不明"))</f>
        <v/>
      </c>
      <c r="J4642" s="6" t="str">
        <f t="shared" si="505"/>
        <v/>
      </c>
      <c r="K4642" s="6" t="str">
        <f>IF(AND(税费设置!$B$5="是",G4642="个人支出",J4642="应税"),"是","否")</f>
        <v>否</v>
      </c>
      <c r="L4642" s="8">
        <f t="shared" si="506"/>
        <v>0</v>
      </c>
      <c r="M4642" s="8">
        <f t="shared" si="507"/>
        <v>0</v>
      </c>
      <c r="N4642" s="8">
        <f t="shared" si="508"/>
        <v>0</v>
      </c>
      <c r="O4642" s="8">
        <f t="shared" si="509"/>
        <v>0</v>
      </c>
      <c r="P4642" s="8">
        <f>IF(K4642&lt;&gt;"是",0,IF(税费设置!$B$6="是",E4642/(1+税费设置!$B$10),E4642))</f>
        <v>0</v>
      </c>
      <c r="Q4642" s="8">
        <f>IF(K4642&lt;&gt;"是",0,P4642*税费设置!$B$8)</f>
        <v>0</v>
      </c>
      <c r="R4642" s="8">
        <f>IF(K4642&lt;&gt;"是",0,P4642*税费设置!$B$9)</f>
        <v>0</v>
      </c>
      <c r="S4642" s="8">
        <f t="shared" si="510"/>
        <v>0</v>
      </c>
    </row>
    <row r="4643" spans="1:19" ht="13.9">
      <c r="A4643" s="6" t="str">
        <f>IF(总支出!A4643="","",总支出!A4643)</f>
        <v/>
      </c>
      <c r="B4643" s="7" t="str">
        <f>IF(总支出!B4643="","",总支出!B4643)</f>
        <v/>
      </c>
      <c r="C4643" s="6" t="str">
        <f t="shared" si="504"/>
        <v/>
      </c>
      <c r="D4643" s="6" t="str">
        <f>IF(总支出!C4643="","",总支出!C4643)</f>
        <v/>
      </c>
      <c r="E4643" s="8" t="str">
        <f>IF(总支出!D4643="","",总支出!D4643)</f>
        <v/>
      </c>
      <c r="F4643" s="6" t="str">
        <f>IF(总支出!E4643="","",总支出!E4643)</f>
        <v/>
      </c>
      <c r="G4643" s="6" t="str">
        <f>IF(总支出!H4643="","",总支出!H4643)</f>
        <v/>
      </c>
      <c r="H4643" s="6" t="str">
        <f>IF(总支出!I4643="","自动",总支出!I4643)</f>
        <v>自动</v>
      </c>
      <c r="I4643" s="6" t="str">
        <f>IF(F4643="","",IFERROR(VLOOKUP(F4643,税费设置!$A$15:$B$27,2,FALSE),"含税不明"))</f>
        <v/>
      </c>
      <c r="J4643" s="6" t="str">
        <f t="shared" si="505"/>
        <v/>
      </c>
      <c r="K4643" s="6" t="str">
        <f>IF(AND(税费设置!$B$5="是",G4643="个人支出",J4643="应税"),"是","否")</f>
        <v>否</v>
      </c>
      <c r="L4643" s="8">
        <f t="shared" si="506"/>
        <v>0</v>
      </c>
      <c r="M4643" s="8">
        <f t="shared" si="507"/>
        <v>0</v>
      </c>
      <c r="N4643" s="8">
        <f t="shared" si="508"/>
        <v>0</v>
      </c>
      <c r="O4643" s="8">
        <f t="shared" si="509"/>
        <v>0</v>
      </c>
      <c r="P4643" s="8">
        <f>IF(K4643&lt;&gt;"是",0,IF(税费设置!$B$6="是",E4643/(1+税费设置!$B$10),E4643))</f>
        <v>0</v>
      </c>
      <c r="Q4643" s="8">
        <f>IF(K4643&lt;&gt;"是",0,P4643*税费设置!$B$8)</f>
        <v>0</v>
      </c>
      <c r="R4643" s="8">
        <f>IF(K4643&lt;&gt;"是",0,P4643*税费设置!$B$9)</f>
        <v>0</v>
      </c>
      <c r="S4643" s="8">
        <f t="shared" si="510"/>
        <v>0</v>
      </c>
    </row>
    <row r="4644" spans="1:19" ht="13.9">
      <c r="A4644" s="6" t="str">
        <f>IF(总支出!A4644="","",总支出!A4644)</f>
        <v/>
      </c>
      <c r="B4644" s="7" t="str">
        <f>IF(总支出!B4644="","",总支出!B4644)</f>
        <v/>
      </c>
      <c r="C4644" s="6" t="str">
        <f t="shared" si="504"/>
        <v/>
      </c>
      <c r="D4644" s="6" t="str">
        <f>IF(总支出!C4644="","",总支出!C4644)</f>
        <v/>
      </c>
      <c r="E4644" s="8" t="str">
        <f>IF(总支出!D4644="","",总支出!D4644)</f>
        <v/>
      </c>
      <c r="F4644" s="6" t="str">
        <f>IF(总支出!E4644="","",总支出!E4644)</f>
        <v/>
      </c>
      <c r="G4644" s="6" t="str">
        <f>IF(总支出!H4644="","",总支出!H4644)</f>
        <v/>
      </c>
      <c r="H4644" s="6" t="str">
        <f>IF(总支出!I4644="","自动",总支出!I4644)</f>
        <v>自动</v>
      </c>
      <c r="I4644" s="6" t="str">
        <f>IF(F4644="","",IFERROR(VLOOKUP(F4644,税费设置!$A$15:$B$27,2,FALSE),"含税不明"))</f>
        <v/>
      </c>
      <c r="J4644" s="6" t="str">
        <f t="shared" si="505"/>
        <v/>
      </c>
      <c r="K4644" s="6" t="str">
        <f>IF(AND(税费设置!$B$5="是",G4644="个人支出",J4644="应税"),"是","否")</f>
        <v>否</v>
      </c>
      <c r="L4644" s="8">
        <f t="shared" si="506"/>
        <v>0</v>
      </c>
      <c r="M4644" s="8">
        <f t="shared" si="507"/>
        <v>0</v>
      </c>
      <c r="N4644" s="8">
        <f t="shared" si="508"/>
        <v>0</v>
      </c>
      <c r="O4644" s="8">
        <f t="shared" si="509"/>
        <v>0</v>
      </c>
      <c r="P4644" s="8">
        <f>IF(K4644&lt;&gt;"是",0,IF(税费设置!$B$6="是",E4644/(1+税费设置!$B$10),E4644))</f>
        <v>0</v>
      </c>
      <c r="Q4644" s="8">
        <f>IF(K4644&lt;&gt;"是",0,P4644*税费设置!$B$8)</f>
        <v>0</v>
      </c>
      <c r="R4644" s="8">
        <f>IF(K4644&lt;&gt;"是",0,P4644*税费设置!$B$9)</f>
        <v>0</v>
      </c>
      <c r="S4644" s="8">
        <f t="shared" si="510"/>
        <v>0</v>
      </c>
    </row>
    <row r="4645" spans="1:19" ht="13.9">
      <c r="A4645" s="6" t="str">
        <f>IF(总支出!A4645="","",总支出!A4645)</f>
        <v/>
      </c>
      <c r="B4645" s="7" t="str">
        <f>IF(总支出!B4645="","",总支出!B4645)</f>
        <v/>
      </c>
      <c r="C4645" s="6" t="str">
        <f t="shared" si="504"/>
        <v/>
      </c>
      <c r="D4645" s="6" t="str">
        <f>IF(总支出!C4645="","",总支出!C4645)</f>
        <v/>
      </c>
      <c r="E4645" s="8" t="str">
        <f>IF(总支出!D4645="","",总支出!D4645)</f>
        <v/>
      </c>
      <c r="F4645" s="6" t="str">
        <f>IF(总支出!E4645="","",总支出!E4645)</f>
        <v/>
      </c>
      <c r="G4645" s="6" t="str">
        <f>IF(总支出!H4645="","",总支出!H4645)</f>
        <v/>
      </c>
      <c r="H4645" s="6" t="str">
        <f>IF(总支出!I4645="","自动",总支出!I4645)</f>
        <v>自动</v>
      </c>
      <c r="I4645" s="6" t="str">
        <f>IF(F4645="","",IFERROR(VLOOKUP(F4645,税费设置!$A$15:$B$27,2,FALSE),"含税不明"))</f>
        <v/>
      </c>
      <c r="J4645" s="6" t="str">
        <f t="shared" si="505"/>
        <v/>
      </c>
      <c r="K4645" s="6" t="str">
        <f>IF(AND(税费设置!$B$5="是",G4645="个人支出",J4645="应税"),"是","否")</f>
        <v>否</v>
      </c>
      <c r="L4645" s="8">
        <f t="shared" si="506"/>
        <v>0</v>
      </c>
      <c r="M4645" s="8">
        <f t="shared" si="507"/>
        <v>0</v>
      </c>
      <c r="N4645" s="8">
        <f t="shared" si="508"/>
        <v>0</v>
      </c>
      <c r="O4645" s="8">
        <f t="shared" si="509"/>
        <v>0</v>
      </c>
      <c r="P4645" s="8">
        <f>IF(K4645&lt;&gt;"是",0,IF(税费设置!$B$6="是",E4645/(1+税费设置!$B$10),E4645))</f>
        <v>0</v>
      </c>
      <c r="Q4645" s="8">
        <f>IF(K4645&lt;&gt;"是",0,P4645*税费设置!$B$8)</f>
        <v>0</v>
      </c>
      <c r="R4645" s="8">
        <f>IF(K4645&lt;&gt;"是",0,P4645*税费设置!$B$9)</f>
        <v>0</v>
      </c>
      <c r="S4645" s="8">
        <f t="shared" si="510"/>
        <v>0</v>
      </c>
    </row>
    <row r="4646" spans="1:19" ht="13.9">
      <c r="A4646" s="6" t="str">
        <f>IF(总支出!A4646="","",总支出!A4646)</f>
        <v/>
      </c>
      <c r="B4646" s="7" t="str">
        <f>IF(总支出!B4646="","",总支出!B4646)</f>
        <v/>
      </c>
      <c r="C4646" s="6" t="str">
        <f t="shared" si="504"/>
        <v/>
      </c>
      <c r="D4646" s="6" t="str">
        <f>IF(总支出!C4646="","",总支出!C4646)</f>
        <v/>
      </c>
      <c r="E4646" s="8" t="str">
        <f>IF(总支出!D4646="","",总支出!D4646)</f>
        <v/>
      </c>
      <c r="F4646" s="6" t="str">
        <f>IF(总支出!E4646="","",总支出!E4646)</f>
        <v/>
      </c>
      <c r="G4646" s="6" t="str">
        <f>IF(总支出!H4646="","",总支出!H4646)</f>
        <v/>
      </c>
      <c r="H4646" s="6" t="str">
        <f>IF(总支出!I4646="","自动",总支出!I4646)</f>
        <v>自动</v>
      </c>
      <c r="I4646" s="6" t="str">
        <f>IF(F4646="","",IFERROR(VLOOKUP(F4646,税费设置!$A$15:$B$27,2,FALSE),"含税不明"))</f>
        <v/>
      </c>
      <c r="J4646" s="6" t="str">
        <f t="shared" si="505"/>
        <v/>
      </c>
      <c r="K4646" s="6" t="str">
        <f>IF(AND(税费设置!$B$5="是",G4646="个人支出",J4646="应税"),"是","否")</f>
        <v>否</v>
      </c>
      <c r="L4646" s="8">
        <f t="shared" si="506"/>
        <v>0</v>
      </c>
      <c r="M4646" s="8">
        <f t="shared" si="507"/>
        <v>0</v>
      </c>
      <c r="N4646" s="8">
        <f t="shared" si="508"/>
        <v>0</v>
      </c>
      <c r="O4646" s="8">
        <f t="shared" si="509"/>
        <v>0</v>
      </c>
      <c r="P4646" s="8">
        <f>IF(K4646&lt;&gt;"是",0,IF(税费设置!$B$6="是",E4646/(1+税费设置!$B$10),E4646))</f>
        <v>0</v>
      </c>
      <c r="Q4646" s="8">
        <f>IF(K4646&lt;&gt;"是",0,P4646*税费设置!$B$8)</f>
        <v>0</v>
      </c>
      <c r="R4646" s="8">
        <f>IF(K4646&lt;&gt;"是",0,P4646*税费设置!$B$9)</f>
        <v>0</v>
      </c>
      <c r="S4646" s="8">
        <f t="shared" si="510"/>
        <v>0</v>
      </c>
    </row>
    <row r="4647" spans="1:19" ht="13.9">
      <c r="A4647" s="6" t="str">
        <f>IF(总支出!A4647="","",总支出!A4647)</f>
        <v/>
      </c>
      <c r="B4647" s="7" t="str">
        <f>IF(总支出!B4647="","",总支出!B4647)</f>
        <v/>
      </c>
      <c r="C4647" s="6" t="str">
        <f t="shared" si="504"/>
        <v/>
      </c>
      <c r="D4647" s="6" t="str">
        <f>IF(总支出!C4647="","",总支出!C4647)</f>
        <v/>
      </c>
      <c r="E4647" s="8" t="str">
        <f>IF(总支出!D4647="","",总支出!D4647)</f>
        <v/>
      </c>
      <c r="F4647" s="6" t="str">
        <f>IF(总支出!E4647="","",总支出!E4647)</f>
        <v/>
      </c>
      <c r="G4647" s="6" t="str">
        <f>IF(总支出!H4647="","",总支出!H4647)</f>
        <v/>
      </c>
      <c r="H4647" s="6" t="str">
        <f>IF(总支出!I4647="","自动",总支出!I4647)</f>
        <v>自动</v>
      </c>
      <c r="I4647" s="6" t="str">
        <f>IF(F4647="","",IFERROR(VLOOKUP(F4647,税费设置!$A$15:$B$27,2,FALSE),"含税不明"))</f>
        <v/>
      </c>
      <c r="J4647" s="6" t="str">
        <f t="shared" si="505"/>
        <v/>
      </c>
      <c r="K4647" s="6" t="str">
        <f>IF(AND(税费设置!$B$5="是",G4647="个人支出",J4647="应税"),"是","否")</f>
        <v>否</v>
      </c>
      <c r="L4647" s="8">
        <f t="shared" si="506"/>
        <v>0</v>
      </c>
      <c r="M4647" s="8">
        <f t="shared" si="507"/>
        <v>0</v>
      </c>
      <c r="N4647" s="8">
        <f t="shared" si="508"/>
        <v>0</v>
      </c>
      <c r="O4647" s="8">
        <f t="shared" si="509"/>
        <v>0</v>
      </c>
      <c r="P4647" s="8">
        <f>IF(K4647&lt;&gt;"是",0,IF(税费设置!$B$6="是",E4647/(1+税费设置!$B$10),E4647))</f>
        <v>0</v>
      </c>
      <c r="Q4647" s="8">
        <f>IF(K4647&lt;&gt;"是",0,P4647*税费设置!$B$8)</f>
        <v>0</v>
      </c>
      <c r="R4647" s="8">
        <f>IF(K4647&lt;&gt;"是",0,P4647*税费设置!$B$9)</f>
        <v>0</v>
      </c>
      <c r="S4647" s="8">
        <f t="shared" si="510"/>
        <v>0</v>
      </c>
    </row>
    <row r="4648" spans="1:19" ht="13.9">
      <c r="A4648" s="6" t="str">
        <f>IF(总支出!A4648="","",总支出!A4648)</f>
        <v/>
      </c>
      <c r="B4648" s="7" t="str">
        <f>IF(总支出!B4648="","",总支出!B4648)</f>
        <v/>
      </c>
      <c r="C4648" s="6" t="str">
        <f t="shared" si="504"/>
        <v/>
      </c>
      <c r="D4648" s="6" t="str">
        <f>IF(总支出!C4648="","",总支出!C4648)</f>
        <v/>
      </c>
      <c r="E4648" s="8" t="str">
        <f>IF(总支出!D4648="","",总支出!D4648)</f>
        <v/>
      </c>
      <c r="F4648" s="6" t="str">
        <f>IF(总支出!E4648="","",总支出!E4648)</f>
        <v/>
      </c>
      <c r="G4648" s="6" t="str">
        <f>IF(总支出!H4648="","",总支出!H4648)</f>
        <v/>
      </c>
      <c r="H4648" s="6" t="str">
        <f>IF(总支出!I4648="","自动",总支出!I4648)</f>
        <v>自动</v>
      </c>
      <c r="I4648" s="6" t="str">
        <f>IF(F4648="","",IFERROR(VLOOKUP(F4648,税费设置!$A$15:$B$27,2,FALSE),"含税不明"))</f>
        <v/>
      </c>
      <c r="J4648" s="6" t="str">
        <f t="shared" si="505"/>
        <v/>
      </c>
      <c r="K4648" s="6" t="str">
        <f>IF(AND(税费设置!$B$5="是",G4648="个人支出",J4648="应税"),"是","否")</f>
        <v>否</v>
      </c>
      <c r="L4648" s="8">
        <f t="shared" si="506"/>
        <v>0</v>
      </c>
      <c r="M4648" s="8">
        <f t="shared" si="507"/>
        <v>0</v>
      </c>
      <c r="N4648" s="8">
        <f t="shared" si="508"/>
        <v>0</v>
      </c>
      <c r="O4648" s="8">
        <f t="shared" si="509"/>
        <v>0</v>
      </c>
      <c r="P4648" s="8">
        <f>IF(K4648&lt;&gt;"是",0,IF(税费设置!$B$6="是",E4648/(1+税费设置!$B$10),E4648))</f>
        <v>0</v>
      </c>
      <c r="Q4648" s="8">
        <f>IF(K4648&lt;&gt;"是",0,P4648*税费设置!$B$8)</f>
        <v>0</v>
      </c>
      <c r="R4648" s="8">
        <f>IF(K4648&lt;&gt;"是",0,P4648*税费设置!$B$9)</f>
        <v>0</v>
      </c>
      <c r="S4648" s="8">
        <f t="shared" si="510"/>
        <v>0</v>
      </c>
    </row>
    <row r="4649" spans="1:19" ht="13.9">
      <c r="A4649" s="6" t="str">
        <f>IF(总支出!A4649="","",总支出!A4649)</f>
        <v/>
      </c>
      <c r="B4649" s="7" t="str">
        <f>IF(总支出!B4649="","",总支出!B4649)</f>
        <v/>
      </c>
      <c r="C4649" s="6" t="str">
        <f t="shared" si="504"/>
        <v/>
      </c>
      <c r="D4649" s="6" t="str">
        <f>IF(总支出!C4649="","",总支出!C4649)</f>
        <v/>
      </c>
      <c r="E4649" s="8" t="str">
        <f>IF(总支出!D4649="","",总支出!D4649)</f>
        <v/>
      </c>
      <c r="F4649" s="6" t="str">
        <f>IF(总支出!E4649="","",总支出!E4649)</f>
        <v/>
      </c>
      <c r="G4649" s="6" t="str">
        <f>IF(总支出!H4649="","",总支出!H4649)</f>
        <v/>
      </c>
      <c r="H4649" s="6" t="str">
        <f>IF(总支出!I4649="","自动",总支出!I4649)</f>
        <v>自动</v>
      </c>
      <c r="I4649" s="6" t="str">
        <f>IF(F4649="","",IFERROR(VLOOKUP(F4649,税费设置!$A$15:$B$27,2,FALSE),"含税不明"))</f>
        <v/>
      </c>
      <c r="J4649" s="6" t="str">
        <f t="shared" si="505"/>
        <v/>
      </c>
      <c r="K4649" s="6" t="str">
        <f>IF(AND(税费设置!$B$5="是",G4649="个人支出",J4649="应税"),"是","否")</f>
        <v>否</v>
      </c>
      <c r="L4649" s="8">
        <f t="shared" si="506"/>
        <v>0</v>
      </c>
      <c r="M4649" s="8">
        <f t="shared" si="507"/>
        <v>0</v>
      </c>
      <c r="N4649" s="8">
        <f t="shared" si="508"/>
        <v>0</v>
      </c>
      <c r="O4649" s="8">
        <f t="shared" si="509"/>
        <v>0</v>
      </c>
      <c r="P4649" s="8">
        <f>IF(K4649&lt;&gt;"是",0,IF(税费设置!$B$6="是",E4649/(1+税费设置!$B$10),E4649))</f>
        <v>0</v>
      </c>
      <c r="Q4649" s="8">
        <f>IF(K4649&lt;&gt;"是",0,P4649*税费设置!$B$8)</f>
        <v>0</v>
      </c>
      <c r="R4649" s="8">
        <f>IF(K4649&lt;&gt;"是",0,P4649*税费设置!$B$9)</f>
        <v>0</v>
      </c>
      <c r="S4649" s="8">
        <f t="shared" si="510"/>
        <v>0</v>
      </c>
    </row>
    <row r="4650" spans="1:19" ht="13.9">
      <c r="A4650" s="6" t="str">
        <f>IF(总支出!A4650="","",总支出!A4650)</f>
        <v/>
      </c>
      <c r="B4650" s="7" t="str">
        <f>IF(总支出!B4650="","",总支出!B4650)</f>
        <v/>
      </c>
      <c r="C4650" s="6" t="str">
        <f t="shared" si="504"/>
        <v/>
      </c>
      <c r="D4650" s="6" t="str">
        <f>IF(总支出!C4650="","",总支出!C4650)</f>
        <v/>
      </c>
      <c r="E4650" s="8" t="str">
        <f>IF(总支出!D4650="","",总支出!D4650)</f>
        <v/>
      </c>
      <c r="F4650" s="6" t="str">
        <f>IF(总支出!E4650="","",总支出!E4650)</f>
        <v/>
      </c>
      <c r="G4650" s="6" t="str">
        <f>IF(总支出!H4650="","",总支出!H4650)</f>
        <v/>
      </c>
      <c r="H4650" s="6" t="str">
        <f>IF(总支出!I4650="","自动",总支出!I4650)</f>
        <v>自动</v>
      </c>
      <c r="I4650" s="6" t="str">
        <f>IF(F4650="","",IFERROR(VLOOKUP(F4650,税费设置!$A$15:$B$27,2,FALSE),"含税不明"))</f>
        <v/>
      </c>
      <c r="J4650" s="6" t="str">
        <f t="shared" si="505"/>
        <v/>
      </c>
      <c r="K4650" s="6" t="str">
        <f>IF(AND(税费设置!$B$5="是",G4650="个人支出",J4650="应税"),"是","否")</f>
        <v>否</v>
      </c>
      <c r="L4650" s="8">
        <f t="shared" si="506"/>
        <v>0</v>
      </c>
      <c r="M4650" s="8">
        <f t="shared" si="507"/>
        <v>0</v>
      </c>
      <c r="N4650" s="8">
        <f t="shared" si="508"/>
        <v>0</v>
      </c>
      <c r="O4650" s="8">
        <f t="shared" si="509"/>
        <v>0</v>
      </c>
      <c r="P4650" s="8">
        <f>IF(K4650&lt;&gt;"是",0,IF(税费设置!$B$6="是",E4650/(1+税费设置!$B$10),E4650))</f>
        <v>0</v>
      </c>
      <c r="Q4650" s="8">
        <f>IF(K4650&lt;&gt;"是",0,P4650*税费设置!$B$8)</f>
        <v>0</v>
      </c>
      <c r="R4650" s="8">
        <f>IF(K4650&lt;&gt;"是",0,P4650*税费设置!$B$9)</f>
        <v>0</v>
      </c>
      <c r="S4650" s="8">
        <f t="shared" si="510"/>
        <v>0</v>
      </c>
    </row>
    <row r="4651" spans="1:19" ht="13.9">
      <c r="A4651" s="6" t="str">
        <f>IF(总支出!A4651="","",总支出!A4651)</f>
        <v/>
      </c>
      <c r="B4651" s="7" t="str">
        <f>IF(总支出!B4651="","",总支出!B4651)</f>
        <v/>
      </c>
      <c r="C4651" s="6" t="str">
        <f t="shared" si="504"/>
        <v/>
      </c>
      <c r="D4651" s="6" t="str">
        <f>IF(总支出!C4651="","",总支出!C4651)</f>
        <v/>
      </c>
      <c r="E4651" s="8" t="str">
        <f>IF(总支出!D4651="","",总支出!D4651)</f>
        <v/>
      </c>
      <c r="F4651" s="6" t="str">
        <f>IF(总支出!E4651="","",总支出!E4651)</f>
        <v/>
      </c>
      <c r="G4651" s="6" t="str">
        <f>IF(总支出!H4651="","",总支出!H4651)</f>
        <v/>
      </c>
      <c r="H4651" s="6" t="str">
        <f>IF(总支出!I4651="","自动",总支出!I4651)</f>
        <v>自动</v>
      </c>
      <c r="I4651" s="6" t="str">
        <f>IF(F4651="","",IFERROR(VLOOKUP(F4651,税费设置!$A$15:$B$27,2,FALSE),"含税不明"))</f>
        <v/>
      </c>
      <c r="J4651" s="6" t="str">
        <f t="shared" si="505"/>
        <v/>
      </c>
      <c r="K4651" s="6" t="str">
        <f>IF(AND(税费设置!$B$5="是",G4651="个人支出",J4651="应税"),"是","否")</f>
        <v>否</v>
      </c>
      <c r="L4651" s="8">
        <f t="shared" si="506"/>
        <v>0</v>
      </c>
      <c r="M4651" s="8">
        <f t="shared" si="507"/>
        <v>0</v>
      </c>
      <c r="N4651" s="8">
        <f t="shared" si="508"/>
        <v>0</v>
      </c>
      <c r="O4651" s="8">
        <f t="shared" si="509"/>
        <v>0</v>
      </c>
      <c r="P4651" s="8">
        <f>IF(K4651&lt;&gt;"是",0,IF(税费设置!$B$6="是",E4651/(1+税费设置!$B$10),E4651))</f>
        <v>0</v>
      </c>
      <c r="Q4651" s="8">
        <f>IF(K4651&lt;&gt;"是",0,P4651*税费设置!$B$8)</f>
        <v>0</v>
      </c>
      <c r="R4651" s="8">
        <f>IF(K4651&lt;&gt;"是",0,P4651*税费设置!$B$9)</f>
        <v>0</v>
      </c>
      <c r="S4651" s="8">
        <f t="shared" si="510"/>
        <v>0</v>
      </c>
    </row>
    <row r="4652" spans="1:19" ht="13.9">
      <c r="A4652" s="6" t="str">
        <f>IF(总支出!A4652="","",总支出!A4652)</f>
        <v/>
      </c>
      <c r="B4652" s="7" t="str">
        <f>IF(总支出!B4652="","",总支出!B4652)</f>
        <v/>
      </c>
      <c r="C4652" s="6" t="str">
        <f t="shared" si="504"/>
        <v/>
      </c>
      <c r="D4652" s="6" t="str">
        <f>IF(总支出!C4652="","",总支出!C4652)</f>
        <v/>
      </c>
      <c r="E4652" s="8" t="str">
        <f>IF(总支出!D4652="","",总支出!D4652)</f>
        <v/>
      </c>
      <c r="F4652" s="6" t="str">
        <f>IF(总支出!E4652="","",总支出!E4652)</f>
        <v/>
      </c>
      <c r="G4652" s="6" t="str">
        <f>IF(总支出!H4652="","",总支出!H4652)</f>
        <v/>
      </c>
      <c r="H4652" s="6" t="str">
        <f>IF(总支出!I4652="","自动",总支出!I4652)</f>
        <v>自动</v>
      </c>
      <c r="I4652" s="6" t="str">
        <f>IF(F4652="","",IFERROR(VLOOKUP(F4652,税费设置!$A$15:$B$27,2,FALSE),"含税不明"))</f>
        <v/>
      </c>
      <c r="J4652" s="6" t="str">
        <f t="shared" si="505"/>
        <v/>
      </c>
      <c r="K4652" s="6" t="str">
        <f>IF(AND(税费设置!$B$5="是",G4652="个人支出",J4652="应税"),"是","否")</f>
        <v>否</v>
      </c>
      <c r="L4652" s="8">
        <f t="shared" si="506"/>
        <v>0</v>
      </c>
      <c r="M4652" s="8">
        <f t="shared" si="507"/>
        <v>0</v>
      </c>
      <c r="N4652" s="8">
        <f t="shared" si="508"/>
        <v>0</v>
      </c>
      <c r="O4652" s="8">
        <f t="shared" si="509"/>
        <v>0</v>
      </c>
      <c r="P4652" s="8">
        <f>IF(K4652&lt;&gt;"是",0,IF(税费设置!$B$6="是",E4652/(1+税费设置!$B$10),E4652))</f>
        <v>0</v>
      </c>
      <c r="Q4652" s="8">
        <f>IF(K4652&lt;&gt;"是",0,P4652*税费设置!$B$8)</f>
        <v>0</v>
      </c>
      <c r="R4652" s="8">
        <f>IF(K4652&lt;&gt;"是",0,P4652*税费设置!$B$9)</f>
        <v>0</v>
      </c>
      <c r="S4652" s="8">
        <f t="shared" si="510"/>
        <v>0</v>
      </c>
    </row>
    <row r="4653" spans="1:19" ht="13.9">
      <c r="A4653" s="6" t="str">
        <f>IF(总支出!A4653="","",总支出!A4653)</f>
        <v/>
      </c>
      <c r="B4653" s="7" t="str">
        <f>IF(总支出!B4653="","",总支出!B4653)</f>
        <v/>
      </c>
      <c r="C4653" s="6" t="str">
        <f t="shared" si="504"/>
        <v/>
      </c>
      <c r="D4653" s="6" t="str">
        <f>IF(总支出!C4653="","",总支出!C4653)</f>
        <v/>
      </c>
      <c r="E4653" s="8" t="str">
        <f>IF(总支出!D4653="","",总支出!D4653)</f>
        <v/>
      </c>
      <c r="F4653" s="6" t="str">
        <f>IF(总支出!E4653="","",总支出!E4653)</f>
        <v/>
      </c>
      <c r="G4653" s="6" t="str">
        <f>IF(总支出!H4653="","",总支出!H4653)</f>
        <v/>
      </c>
      <c r="H4653" s="6" t="str">
        <f>IF(总支出!I4653="","自动",总支出!I4653)</f>
        <v>自动</v>
      </c>
      <c r="I4653" s="6" t="str">
        <f>IF(F4653="","",IFERROR(VLOOKUP(F4653,税费设置!$A$15:$B$27,2,FALSE),"含税不明"))</f>
        <v/>
      </c>
      <c r="J4653" s="6" t="str">
        <f t="shared" si="505"/>
        <v/>
      </c>
      <c r="K4653" s="6" t="str">
        <f>IF(AND(税费设置!$B$5="是",G4653="个人支出",J4653="应税"),"是","否")</f>
        <v>否</v>
      </c>
      <c r="L4653" s="8">
        <f t="shared" si="506"/>
        <v>0</v>
      </c>
      <c r="M4653" s="8">
        <f t="shared" si="507"/>
        <v>0</v>
      </c>
      <c r="N4653" s="8">
        <f t="shared" si="508"/>
        <v>0</v>
      </c>
      <c r="O4653" s="8">
        <f t="shared" si="509"/>
        <v>0</v>
      </c>
      <c r="P4653" s="8">
        <f>IF(K4653&lt;&gt;"是",0,IF(税费设置!$B$6="是",E4653/(1+税费设置!$B$10),E4653))</f>
        <v>0</v>
      </c>
      <c r="Q4653" s="8">
        <f>IF(K4653&lt;&gt;"是",0,P4653*税费设置!$B$8)</f>
        <v>0</v>
      </c>
      <c r="R4653" s="8">
        <f>IF(K4653&lt;&gt;"是",0,P4653*税费设置!$B$9)</f>
        <v>0</v>
      </c>
      <c r="S4653" s="8">
        <f t="shared" si="510"/>
        <v>0</v>
      </c>
    </row>
    <row r="4654" spans="1:19" ht="13.9">
      <c r="A4654" s="6" t="str">
        <f>IF(总支出!A4654="","",总支出!A4654)</f>
        <v/>
      </c>
      <c r="B4654" s="7" t="str">
        <f>IF(总支出!B4654="","",总支出!B4654)</f>
        <v/>
      </c>
      <c r="C4654" s="6" t="str">
        <f t="shared" si="504"/>
        <v/>
      </c>
      <c r="D4654" s="6" t="str">
        <f>IF(总支出!C4654="","",总支出!C4654)</f>
        <v/>
      </c>
      <c r="E4654" s="8" t="str">
        <f>IF(总支出!D4654="","",总支出!D4654)</f>
        <v/>
      </c>
      <c r="F4654" s="6" t="str">
        <f>IF(总支出!E4654="","",总支出!E4654)</f>
        <v/>
      </c>
      <c r="G4654" s="6" t="str">
        <f>IF(总支出!H4654="","",总支出!H4654)</f>
        <v/>
      </c>
      <c r="H4654" s="6" t="str">
        <f>IF(总支出!I4654="","自动",总支出!I4654)</f>
        <v>自动</v>
      </c>
      <c r="I4654" s="6" t="str">
        <f>IF(F4654="","",IFERROR(VLOOKUP(F4654,税费设置!$A$15:$B$27,2,FALSE),"含税不明"))</f>
        <v/>
      </c>
      <c r="J4654" s="6" t="str">
        <f t="shared" si="505"/>
        <v/>
      </c>
      <c r="K4654" s="6" t="str">
        <f>IF(AND(税费设置!$B$5="是",G4654="个人支出",J4654="应税"),"是","否")</f>
        <v>否</v>
      </c>
      <c r="L4654" s="8">
        <f t="shared" si="506"/>
        <v>0</v>
      </c>
      <c r="M4654" s="8">
        <f t="shared" si="507"/>
        <v>0</v>
      </c>
      <c r="N4654" s="8">
        <f t="shared" si="508"/>
        <v>0</v>
      </c>
      <c r="O4654" s="8">
        <f t="shared" si="509"/>
        <v>0</v>
      </c>
      <c r="P4654" s="8">
        <f>IF(K4654&lt;&gt;"是",0,IF(税费设置!$B$6="是",E4654/(1+税费设置!$B$10),E4654))</f>
        <v>0</v>
      </c>
      <c r="Q4654" s="8">
        <f>IF(K4654&lt;&gt;"是",0,P4654*税费设置!$B$8)</f>
        <v>0</v>
      </c>
      <c r="R4654" s="8">
        <f>IF(K4654&lt;&gt;"是",0,P4654*税费设置!$B$9)</f>
        <v>0</v>
      </c>
      <c r="S4654" s="8">
        <f t="shared" si="510"/>
        <v>0</v>
      </c>
    </row>
    <row r="4655" spans="1:19" ht="13.9">
      <c r="A4655" s="6" t="str">
        <f>IF(总支出!A4655="","",总支出!A4655)</f>
        <v/>
      </c>
      <c r="B4655" s="7" t="str">
        <f>IF(总支出!B4655="","",总支出!B4655)</f>
        <v/>
      </c>
      <c r="C4655" s="6" t="str">
        <f t="shared" si="504"/>
        <v/>
      </c>
      <c r="D4655" s="6" t="str">
        <f>IF(总支出!C4655="","",总支出!C4655)</f>
        <v/>
      </c>
      <c r="E4655" s="8" t="str">
        <f>IF(总支出!D4655="","",总支出!D4655)</f>
        <v/>
      </c>
      <c r="F4655" s="6" t="str">
        <f>IF(总支出!E4655="","",总支出!E4655)</f>
        <v/>
      </c>
      <c r="G4655" s="6" t="str">
        <f>IF(总支出!H4655="","",总支出!H4655)</f>
        <v/>
      </c>
      <c r="H4655" s="6" t="str">
        <f>IF(总支出!I4655="","自动",总支出!I4655)</f>
        <v>自动</v>
      </c>
      <c r="I4655" s="6" t="str">
        <f>IF(F4655="","",IFERROR(VLOOKUP(F4655,税费设置!$A$15:$B$27,2,FALSE),"含税不明"))</f>
        <v/>
      </c>
      <c r="J4655" s="6" t="str">
        <f t="shared" si="505"/>
        <v/>
      </c>
      <c r="K4655" s="6" t="str">
        <f>IF(AND(税费设置!$B$5="是",G4655="个人支出",J4655="应税"),"是","否")</f>
        <v>否</v>
      </c>
      <c r="L4655" s="8">
        <f t="shared" si="506"/>
        <v>0</v>
      </c>
      <c r="M4655" s="8">
        <f t="shared" si="507"/>
        <v>0</v>
      </c>
      <c r="N4655" s="8">
        <f t="shared" si="508"/>
        <v>0</v>
      </c>
      <c r="O4655" s="8">
        <f t="shared" si="509"/>
        <v>0</v>
      </c>
      <c r="P4655" s="8">
        <f>IF(K4655&lt;&gt;"是",0,IF(税费设置!$B$6="是",E4655/(1+税费设置!$B$10),E4655))</f>
        <v>0</v>
      </c>
      <c r="Q4655" s="8">
        <f>IF(K4655&lt;&gt;"是",0,P4655*税费设置!$B$8)</f>
        <v>0</v>
      </c>
      <c r="R4655" s="8">
        <f>IF(K4655&lt;&gt;"是",0,P4655*税费设置!$B$9)</f>
        <v>0</v>
      </c>
      <c r="S4655" s="8">
        <f t="shared" si="510"/>
        <v>0</v>
      </c>
    </row>
    <row r="4656" spans="1:19" ht="13.9">
      <c r="A4656" s="6" t="str">
        <f>IF(总支出!A4656="","",总支出!A4656)</f>
        <v/>
      </c>
      <c r="B4656" s="7" t="str">
        <f>IF(总支出!B4656="","",总支出!B4656)</f>
        <v/>
      </c>
      <c r="C4656" s="6" t="str">
        <f t="shared" si="504"/>
        <v/>
      </c>
      <c r="D4656" s="6" t="str">
        <f>IF(总支出!C4656="","",总支出!C4656)</f>
        <v/>
      </c>
      <c r="E4656" s="8" t="str">
        <f>IF(总支出!D4656="","",总支出!D4656)</f>
        <v/>
      </c>
      <c r="F4656" s="6" t="str">
        <f>IF(总支出!E4656="","",总支出!E4656)</f>
        <v/>
      </c>
      <c r="G4656" s="6" t="str">
        <f>IF(总支出!H4656="","",总支出!H4656)</f>
        <v/>
      </c>
      <c r="H4656" s="6" t="str">
        <f>IF(总支出!I4656="","自动",总支出!I4656)</f>
        <v>自动</v>
      </c>
      <c r="I4656" s="6" t="str">
        <f>IF(F4656="","",IFERROR(VLOOKUP(F4656,税费设置!$A$15:$B$27,2,FALSE),"含税不明"))</f>
        <v/>
      </c>
      <c r="J4656" s="6" t="str">
        <f t="shared" si="505"/>
        <v/>
      </c>
      <c r="K4656" s="6" t="str">
        <f>IF(AND(税费设置!$B$5="是",G4656="个人支出",J4656="应税"),"是","否")</f>
        <v>否</v>
      </c>
      <c r="L4656" s="8">
        <f t="shared" si="506"/>
        <v>0</v>
      </c>
      <c r="M4656" s="8">
        <f t="shared" si="507"/>
        <v>0</v>
      </c>
      <c r="N4656" s="8">
        <f t="shared" si="508"/>
        <v>0</v>
      </c>
      <c r="O4656" s="8">
        <f t="shared" si="509"/>
        <v>0</v>
      </c>
      <c r="P4656" s="8">
        <f>IF(K4656&lt;&gt;"是",0,IF(税费设置!$B$6="是",E4656/(1+税费设置!$B$10),E4656))</f>
        <v>0</v>
      </c>
      <c r="Q4656" s="8">
        <f>IF(K4656&lt;&gt;"是",0,P4656*税费设置!$B$8)</f>
        <v>0</v>
      </c>
      <c r="R4656" s="8">
        <f>IF(K4656&lt;&gt;"是",0,P4656*税费设置!$B$9)</f>
        <v>0</v>
      </c>
      <c r="S4656" s="8">
        <f t="shared" si="510"/>
        <v>0</v>
      </c>
    </row>
    <row r="4657" spans="1:19" ht="13.9">
      <c r="A4657" s="6" t="str">
        <f>IF(总支出!A4657="","",总支出!A4657)</f>
        <v/>
      </c>
      <c r="B4657" s="7" t="str">
        <f>IF(总支出!B4657="","",总支出!B4657)</f>
        <v/>
      </c>
      <c r="C4657" s="6" t="str">
        <f t="shared" si="504"/>
        <v/>
      </c>
      <c r="D4657" s="6" t="str">
        <f>IF(总支出!C4657="","",总支出!C4657)</f>
        <v/>
      </c>
      <c r="E4657" s="8" t="str">
        <f>IF(总支出!D4657="","",总支出!D4657)</f>
        <v/>
      </c>
      <c r="F4657" s="6" t="str">
        <f>IF(总支出!E4657="","",总支出!E4657)</f>
        <v/>
      </c>
      <c r="G4657" s="6" t="str">
        <f>IF(总支出!H4657="","",总支出!H4657)</f>
        <v/>
      </c>
      <c r="H4657" s="6" t="str">
        <f>IF(总支出!I4657="","自动",总支出!I4657)</f>
        <v>自动</v>
      </c>
      <c r="I4657" s="6" t="str">
        <f>IF(F4657="","",IFERROR(VLOOKUP(F4657,税费设置!$A$15:$B$27,2,FALSE),"含税不明"))</f>
        <v/>
      </c>
      <c r="J4657" s="6" t="str">
        <f t="shared" si="505"/>
        <v/>
      </c>
      <c r="K4657" s="6" t="str">
        <f>IF(AND(税费设置!$B$5="是",G4657="个人支出",J4657="应税"),"是","否")</f>
        <v>否</v>
      </c>
      <c r="L4657" s="8">
        <f t="shared" si="506"/>
        <v>0</v>
      </c>
      <c r="M4657" s="8">
        <f t="shared" si="507"/>
        <v>0</v>
      </c>
      <c r="N4657" s="8">
        <f t="shared" si="508"/>
        <v>0</v>
      </c>
      <c r="O4657" s="8">
        <f t="shared" si="509"/>
        <v>0</v>
      </c>
      <c r="P4657" s="8">
        <f>IF(K4657&lt;&gt;"是",0,IF(税费设置!$B$6="是",E4657/(1+税费设置!$B$10),E4657))</f>
        <v>0</v>
      </c>
      <c r="Q4657" s="8">
        <f>IF(K4657&lt;&gt;"是",0,P4657*税费设置!$B$8)</f>
        <v>0</v>
      </c>
      <c r="R4657" s="8">
        <f>IF(K4657&lt;&gt;"是",0,P4657*税费设置!$B$9)</f>
        <v>0</v>
      </c>
      <c r="S4657" s="8">
        <f t="shared" si="510"/>
        <v>0</v>
      </c>
    </row>
    <row r="4658" spans="1:19" ht="13.9">
      <c r="A4658" s="6" t="str">
        <f>IF(总支出!A4658="","",总支出!A4658)</f>
        <v/>
      </c>
      <c r="B4658" s="7" t="str">
        <f>IF(总支出!B4658="","",总支出!B4658)</f>
        <v/>
      </c>
      <c r="C4658" s="6" t="str">
        <f t="shared" si="504"/>
        <v/>
      </c>
      <c r="D4658" s="6" t="str">
        <f>IF(总支出!C4658="","",总支出!C4658)</f>
        <v/>
      </c>
      <c r="E4658" s="8" t="str">
        <f>IF(总支出!D4658="","",总支出!D4658)</f>
        <v/>
      </c>
      <c r="F4658" s="6" t="str">
        <f>IF(总支出!E4658="","",总支出!E4658)</f>
        <v/>
      </c>
      <c r="G4658" s="6" t="str">
        <f>IF(总支出!H4658="","",总支出!H4658)</f>
        <v/>
      </c>
      <c r="H4658" s="6" t="str">
        <f>IF(总支出!I4658="","自动",总支出!I4658)</f>
        <v>自动</v>
      </c>
      <c r="I4658" s="6" t="str">
        <f>IF(F4658="","",IFERROR(VLOOKUP(F4658,税费设置!$A$15:$B$27,2,FALSE),"含税不明"))</f>
        <v/>
      </c>
      <c r="J4658" s="6" t="str">
        <f t="shared" si="505"/>
        <v/>
      </c>
      <c r="K4658" s="6" t="str">
        <f>IF(AND(税费设置!$B$5="是",G4658="个人支出",J4658="应税"),"是","否")</f>
        <v>否</v>
      </c>
      <c r="L4658" s="8">
        <f t="shared" si="506"/>
        <v>0</v>
      </c>
      <c r="M4658" s="8">
        <f t="shared" si="507"/>
        <v>0</v>
      </c>
      <c r="N4658" s="8">
        <f t="shared" si="508"/>
        <v>0</v>
      </c>
      <c r="O4658" s="8">
        <f t="shared" si="509"/>
        <v>0</v>
      </c>
      <c r="P4658" s="8">
        <f>IF(K4658&lt;&gt;"是",0,IF(税费设置!$B$6="是",E4658/(1+税费设置!$B$10),E4658))</f>
        <v>0</v>
      </c>
      <c r="Q4658" s="8">
        <f>IF(K4658&lt;&gt;"是",0,P4658*税费设置!$B$8)</f>
        <v>0</v>
      </c>
      <c r="R4658" s="8">
        <f>IF(K4658&lt;&gt;"是",0,P4658*税费设置!$B$9)</f>
        <v>0</v>
      </c>
      <c r="S4658" s="8">
        <f t="shared" si="510"/>
        <v>0</v>
      </c>
    </row>
    <row r="4659" spans="1:19" ht="13.9">
      <c r="A4659" s="6" t="str">
        <f>IF(总支出!A4659="","",总支出!A4659)</f>
        <v/>
      </c>
      <c r="B4659" s="7" t="str">
        <f>IF(总支出!B4659="","",总支出!B4659)</f>
        <v/>
      </c>
      <c r="C4659" s="6" t="str">
        <f t="shared" si="504"/>
        <v/>
      </c>
      <c r="D4659" s="6" t="str">
        <f>IF(总支出!C4659="","",总支出!C4659)</f>
        <v/>
      </c>
      <c r="E4659" s="8" t="str">
        <f>IF(总支出!D4659="","",总支出!D4659)</f>
        <v/>
      </c>
      <c r="F4659" s="6" t="str">
        <f>IF(总支出!E4659="","",总支出!E4659)</f>
        <v/>
      </c>
      <c r="G4659" s="6" t="str">
        <f>IF(总支出!H4659="","",总支出!H4659)</f>
        <v/>
      </c>
      <c r="H4659" s="6" t="str">
        <f>IF(总支出!I4659="","自动",总支出!I4659)</f>
        <v>自动</v>
      </c>
      <c r="I4659" s="6" t="str">
        <f>IF(F4659="","",IFERROR(VLOOKUP(F4659,税费设置!$A$15:$B$27,2,FALSE),"含税不明"))</f>
        <v/>
      </c>
      <c r="J4659" s="6" t="str">
        <f t="shared" si="505"/>
        <v/>
      </c>
      <c r="K4659" s="6" t="str">
        <f>IF(AND(税费设置!$B$5="是",G4659="个人支出",J4659="应税"),"是","否")</f>
        <v>否</v>
      </c>
      <c r="L4659" s="8">
        <f t="shared" si="506"/>
        <v>0</v>
      </c>
      <c r="M4659" s="8">
        <f t="shared" si="507"/>
        <v>0</v>
      </c>
      <c r="N4659" s="8">
        <f t="shared" si="508"/>
        <v>0</v>
      </c>
      <c r="O4659" s="8">
        <f t="shared" si="509"/>
        <v>0</v>
      </c>
      <c r="P4659" s="8">
        <f>IF(K4659&lt;&gt;"是",0,IF(税费设置!$B$6="是",E4659/(1+税费设置!$B$10),E4659))</f>
        <v>0</v>
      </c>
      <c r="Q4659" s="8">
        <f>IF(K4659&lt;&gt;"是",0,P4659*税费设置!$B$8)</f>
        <v>0</v>
      </c>
      <c r="R4659" s="8">
        <f>IF(K4659&lt;&gt;"是",0,P4659*税费设置!$B$9)</f>
        <v>0</v>
      </c>
      <c r="S4659" s="8">
        <f t="shared" si="510"/>
        <v>0</v>
      </c>
    </row>
    <row r="4660" spans="1:19" ht="13.9">
      <c r="A4660" s="6" t="str">
        <f>IF(总支出!A4660="","",总支出!A4660)</f>
        <v/>
      </c>
      <c r="B4660" s="7" t="str">
        <f>IF(总支出!B4660="","",总支出!B4660)</f>
        <v/>
      </c>
      <c r="C4660" s="6" t="str">
        <f t="shared" si="504"/>
        <v/>
      </c>
      <c r="D4660" s="6" t="str">
        <f>IF(总支出!C4660="","",总支出!C4660)</f>
        <v/>
      </c>
      <c r="E4660" s="8" t="str">
        <f>IF(总支出!D4660="","",总支出!D4660)</f>
        <v/>
      </c>
      <c r="F4660" s="6" t="str">
        <f>IF(总支出!E4660="","",总支出!E4660)</f>
        <v/>
      </c>
      <c r="G4660" s="6" t="str">
        <f>IF(总支出!H4660="","",总支出!H4660)</f>
        <v/>
      </c>
      <c r="H4660" s="6" t="str">
        <f>IF(总支出!I4660="","自动",总支出!I4660)</f>
        <v>自动</v>
      </c>
      <c r="I4660" s="6" t="str">
        <f>IF(F4660="","",IFERROR(VLOOKUP(F4660,税费设置!$A$15:$B$27,2,FALSE),"含税不明"))</f>
        <v/>
      </c>
      <c r="J4660" s="6" t="str">
        <f t="shared" si="505"/>
        <v/>
      </c>
      <c r="K4660" s="6" t="str">
        <f>IF(AND(税费设置!$B$5="是",G4660="个人支出",J4660="应税"),"是","否")</f>
        <v>否</v>
      </c>
      <c r="L4660" s="8">
        <f t="shared" si="506"/>
        <v>0</v>
      </c>
      <c r="M4660" s="8">
        <f t="shared" si="507"/>
        <v>0</v>
      </c>
      <c r="N4660" s="8">
        <f t="shared" si="508"/>
        <v>0</v>
      </c>
      <c r="O4660" s="8">
        <f t="shared" si="509"/>
        <v>0</v>
      </c>
      <c r="P4660" s="8">
        <f>IF(K4660&lt;&gt;"是",0,IF(税费设置!$B$6="是",E4660/(1+税费设置!$B$10),E4660))</f>
        <v>0</v>
      </c>
      <c r="Q4660" s="8">
        <f>IF(K4660&lt;&gt;"是",0,P4660*税费设置!$B$8)</f>
        <v>0</v>
      </c>
      <c r="R4660" s="8">
        <f>IF(K4660&lt;&gt;"是",0,P4660*税费设置!$B$9)</f>
        <v>0</v>
      </c>
      <c r="S4660" s="8">
        <f t="shared" si="510"/>
        <v>0</v>
      </c>
    </row>
    <row r="4661" spans="1:19" ht="13.9">
      <c r="A4661" s="6" t="str">
        <f>IF(总支出!A4661="","",总支出!A4661)</f>
        <v/>
      </c>
      <c r="B4661" s="7" t="str">
        <f>IF(总支出!B4661="","",总支出!B4661)</f>
        <v/>
      </c>
      <c r="C4661" s="6" t="str">
        <f t="shared" si="504"/>
        <v/>
      </c>
      <c r="D4661" s="6" t="str">
        <f>IF(总支出!C4661="","",总支出!C4661)</f>
        <v/>
      </c>
      <c r="E4661" s="8" t="str">
        <f>IF(总支出!D4661="","",总支出!D4661)</f>
        <v/>
      </c>
      <c r="F4661" s="6" t="str">
        <f>IF(总支出!E4661="","",总支出!E4661)</f>
        <v/>
      </c>
      <c r="G4661" s="6" t="str">
        <f>IF(总支出!H4661="","",总支出!H4661)</f>
        <v/>
      </c>
      <c r="H4661" s="6" t="str">
        <f>IF(总支出!I4661="","自动",总支出!I4661)</f>
        <v>自动</v>
      </c>
      <c r="I4661" s="6" t="str">
        <f>IF(F4661="","",IFERROR(VLOOKUP(F4661,税费设置!$A$15:$B$27,2,FALSE),"含税不明"))</f>
        <v/>
      </c>
      <c r="J4661" s="6" t="str">
        <f t="shared" si="505"/>
        <v/>
      </c>
      <c r="K4661" s="6" t="str">
        <f>IF(AND(税费设置!$B$5="是",G4661="个人支出",J4661="应税"),"是","否")</f>
        <v>否</v>
      </c>
      <c r="L4661" s="8">
        <f t="shared" si="506"/>
        <v>0</v>
      </c>
      <c r="M4661" s="8">
        <f t="shared" si="507"/>
        <v>0</v>
      </c>
      <c r="N4661" s="8">
        <f t="shared" si="508"/>
        <v>0</v>
      </c>
      <c r="O4661" s="8">
        <f t="shared" si="509"/>
        <v>0</v>
      </c>
      <c r="P4661" s="8">
        <f>IF(K4661&lt;&gt;"是",0,IF(税费设置!$B$6="是",E4661/(1+税费设置!$B$10),E4661))</f>
        <v>0</v>
      </c>
      <c r="Q4661" s="8">
        <f>IF(K4661&lt;&gt;"是",0,P4661*税费设置!$B$8)</f>
        <v>0</v>
      </c>
      <c r="R4661" s="8">
        <f>IF(K4661&lt;&gt;"是",0,P4661*税费设置!$B$9)</f>
        <v>0</v>
      </c>
      <c r="S4661" s="8">
        <f t="shared" si="510"/>
        <v>0</v>
      </c>
    </row>
    <row r="4662" spans="1:19" ht="13.9">
      <c r="A4662" s="6" t="str">
        <f>IF(总支出!A4662="","",总支出!A4662)</f>
        <v/>
      </c>
      <c r="B4662" s="7" t="str">
        <f>IF(总支出!B4662="","",总支出!B4662)</f>
        <v/>
      </c>
      <c r="C4662" s="6" t="str">
        <f t="shared" si="504"/>
        <v/>
      </c>
      <c r="D4662" s="6" t="str">
        <f>IF(总支出!C4662="","",总支出!C4662)</f>
        <v/>
      </c>
      <c r="E4662" s="8" t="str">
        <f>IF(总支出!D4662="","",总支出!D4662)</f>
        <v/>
      </c>
      <c r="F4662" s="6" t="str">
        <f>IF(总支出!E4662="","",总支出!E4662)</f>
        <v/>
      </c>
      <c r="G4662" s="6" t="str">
        <f>IF(总支出!H4662="","",总支出!H4662)</f>
        <v/>
      </c>
      <c r="H4662" s="6" t="str">
        <f>IF(总支出!I4662="","自动",总支出!I4662)</f>
        <v>自动</v>
      </c>
      <c r="I4662" s="6" t="str">
        <f>IF(F4662="","",IFERROR(VLOOKUP(F4662,税费设置!$A$15:$B$27,2,FALSE),"含税不明"))</f>
        <v/>
      </c>
      <c r="J4662" s="6" t="str">
        <f t="shared" si="505"/>
        <v/>
      </c>
      <c r="K4662" s="6" t="str">
        <f>IF(AND(税费设置!$B$5="是",G4662="个人支出",J4662="应税"),"是","否")</f>
        <v>否</v>
      </c>
      <c r="L4662" s="8">
        <f t="shared" si="506"/>
        <v>0</v>
      </c>
      <c r="M4662" s="8">
        <f t="shared" si="507"/>
        <v>0</v>
      </c>
      <c r="N4662" s="8">
        <f t="shared" si="508"/>
        <v>0</v>
      </c>
      <c r="O4662" s="8">
        <f t="shared" si="509"/>
        <v>0</v>
      </c>
      <c r="P4662" s="8">
        <f>IF(K4662&lt;&gt;"是",0,IF(税费设置!$B$6="是",E4662/(1+税费设置!$B$10),E4662))</f>
        <v>0</v>
      </c>
      <c r="Q4662" s="8">
        <f>IF(K4662&lt;&gt;"是",0,P4662*税费设置!$B$8)</f>
        <v>0</v>
      </c>
      <c r="R4662" s="8">
        <f>IF(K4662&lt;&gt;"是",0,P4662*税费设置!$B$9)</f>
        <v>0</v>
      </c>
      <c r="S4662" s="8">
        <f t="shared" si="510"/>
        <v>0</v>
      </c>
    </row>
    <row r="4663" spans="1:19" ht="13.9">
      <c r="A4663" s="6" t="str">
        <f>IF(总支出!A4663="","",总支出!A4663)</f>
        <v/>
      </c>
      <c r="B4663" s="7" t="str">
        <f>IF(总支出!B4663="","",总支出!B4663)</f>
        <v/>
      </c>
      <c r="C4663" s="6" t="str">
        <f t="shared" si="504"/>
        <v/>
      </c>
      <c r="D4663" s="6" t="str">
        <f>IF(总支出!C4663="","",总支出!C4663)</f>
        <v/>
      </c>
      <c r="E4663" s="8" t="str">
        <f>IF(总支出!D4663="","",总支出!D4663)</f>
        <v/>
      </c>
      <c r="F4663" s="6" t="str">
        <f>IF(总支出!E4663="","",总支出!E4663)</f>
        <v/>
      </c>
      <c r="G4663" s="6" t="str">
        <f>IF(总支出!H4663="","",总支出!H4663)</f>
        <v/>
      </c>
      <c r="H4663" s="6" t="str">
        <f>IF(总支出!I4663="","自动",总支出!I4663)</f>
        <v>自动</v>
      </c>
      <c r="I4663" s="6" t="str">
        <f>IF(F4663="","",IFERROR(VLOOKUP(F4663,税费设置!$A$15:$B$27,2,FALSE),"含税不明"))</f>
        <v/>
      </c>
      <c r="J4663" s="6" t="str">
        <f t="shared" si="505"/>
        <v/>
      </c>
      <c r="K4663" s="6" t="str">
        <f>IF(AND(税费设置!$B$5="是",G4663="个人支出",J4663="应税"),"是","否")</f>
        <v>否</v>
      </c>
      <c r="L4663" s="8">
        <f t="shared" si="506"/>
        <v>0</v>
      </c>
      <c r="M4663" s="8">
        <f t="shared" si="507"/>
        <v>0</v>
      </c>
      <c r="N4663" s="8">
        <f t="shared" si="508"/>
        <v>0</v>
      </c>
      <c r="O4663" s="8">
        <f t="shared" si="509"/>
        <v>0</v>
      </c>
      <c r="P4663" s="8">
        <f>IF(K4663&lt;&gt;"是",0,IF(税费设置!$B$6="是",E4663/(1+税费设置!$B$10),E4663))</f>
        <v>0</v>
      </c>
      <c r="Q4663" s="8">
        <f>IF(K4663&lt;&gt;"是",0,P4663*税费设置!$B$8)</f>
        <v>0</v>
      </c>
      <c r="R4663" s="8">
        <f>IF(K4663&lt;&gt;"是",0,P4663*税费设置!$B$9)</f>
        <v>0</v>
      </c>
      <c r="S4663" s="8">
        <f t="shared" si="510"/>
        <v>0</v>
      </c>
    </row>
    <row r="4664" spans="1:19" ht="13.9">
      <c r="A4664" s="6" t="str">
        <f>IF(总支出!A4664="","",总支出!A4664)</f>
        <v/>
      </c>
      <c r="B4664" s="7" t="str">
        <f>IF(总支出!B4664="","",总支出!B4664)</f>
        <v/>
      </c>
      <c r="C4664" s="6" t="str">
        <f t="shared" si="504"/>
        <v/>
      </c>
      <c r="D4664" s="6" t="str">
        <f>IF(总支出!C4664="","",总支出!C4664)</f>
        <v/>
      </c>
      <c r="E4664" s="8" t="str">
        <f>IF(总支出!D4664="","",总支出!D4664)</f>
        <v/>
      </c>
      <c r="F4664" s="6" t="str">
        <f>IF(总支出!E4664="","",总支出!E4664)</f>
        <v/>
      </c>
      <c r="G4664" s="6" t="str">
        <f>IF(总支出!H4664="","",总支出!H4664)</f>
        <v/>
      </c>
      <c r="H4664" s="6" t="str">
        <f>IF(总支出!I4664="","自动",总支出!I4664)</f>
        <v>自动</v>
      </c>
      <c r="I4664" s="6" t="str">
        <f>IF(F4664="","",IFERROR(VLOOKUP(F4664,税费设置!$A$15:$B$27,2,FALSE),"含税不明"))</f>
        <v/>
      </c>
      <c r="J4664" s="6" t="str">
        <f t="shared" si="505"/>
        <v/>
      </c>
      <c r="K4664" s="6" t="str">
        <f>IF(AND(税费设置!$B$5="是",G4664="个人支出",J4664="应税"),"是","否")</f>
        <v>否</v>
      </c>
      <c r="L4664" s="8">
        <f t="shared" si="506"/>
        <v>0</v>
      </c>
      <c r="M4664" s="8">
        <f t="shared" si="507"/>
        <v>0</v>
      </c>
      <c r="N4664" s="8">
        <f t="shared" si="508"/>
        <v>0</v>
      </c>
      <c r="O4664" s="8">
        <f t="shared" si="509"/>
        <v>0</v>
      </c>
      <c r="P4664" s="8">
        <f>IF(K4664&lt;&gt;"是",0,IF(税费设置!$B$6="是",E4664/(1+税费设置!$B$10),E4664))</f>
        <v>0</v>
      </c>
      <c r="Q4664" s="8">
        <f>IF(K4664&lt;&gt;"是",0,P4664*税费设置!$B$8)</f>
        <v>0</v>
      </c>
      <c r="R4664" s="8">
        <f>IF(K4664&lt;&gt;"是",0,P4664*税费设置!$B$9)</f>
        <v>0</v>
      </c>
      <c r="S4664" s="8">
        <f t="shared" si="510"/>
        <v>0</v>
      </c>
    </row>
    <row r="4665" spans="1:19" ht="13.9">
      <c r="A4665" s="6" t="str">
        <f>IF(总支出!A4665="","",总支出!A4665)</f>
        <v/>
      </c>
      <c r="B4665" s="7" t="str">
        <f>IF(总支出!B4665="","",总支出!B4665)</f>
        <v/>
      </c>
      <c r="C4665" s="6" t="str">
        <f t="shared" si="504"/>
        <v/>
      </c>
      <c r="D4665" s="6" t="str">
        <f>IF(总支出!C4665="","",总支出!C4665)</f>
        <v/>
      </c>
      <c r="E4665" s="8" t="str">
        <f>IF(总支出!D4665="","",总支出!D4665)</f>
        <v/>
      </c>
      <c r="F4665" s="6" t="str">
        <f>IF(总支出!E4665="","",总支出!E4665)</f>
        <v/>
      </c>
      <c r="G4665" s="6" t="str">
        <f>IF(总支出!H4665="","",总支出!H4665)</f>
        <v/>
      </c>
      <c r="H4665" s="6" t="str">
        <f>IF(总支出!I4665="","自动",总支出!I4665)</f>
        <v>自动</v>
      </c>
      <c r="I4665" s="6" t="str">
        <f>IF(F4665="","",IFERROR(VLOOKUP(F4665,税费设置!$A$15:$B$27,2,FALSE),"含税不明"))</f>
        <v/>
      </c>
      <c r="J4665" s="6" t="str">
        <f t="shared" si="505"/>
        <v/>
      </c>
      <c r="K4665" s="6" t="str">
        <f>IF(AND(税费设置!$B$5="是",G4665="个人支出",J4665="应税"),"是","否")</f>
        <v>否</v>
      </c>
      <c r="L4665" s="8">
        <f t="shared" si="506"/>
        <v>0</v>
      </c>
      <c r="M4665" s="8">
        <f t="shared" si="507"/>
        <v>0</v>
      </c>
      <c r="N4665" s="8">
        <f t="shared" si="508"/>
        <v>0</v>
      </c>
      <c r="O4665" s="8">
        <f t="shared" si="509"/>
        <v>0</v>
      </c>
      <c r="P4665" s="8">
        <f>IF(K4665&lt;&gt;"是",0,IF(税费设置!$B$6="是",E4665/(1+税费设置!$B$10),E4665))</f>
        <v>0</v>
      </c>
      <c r="Q4665" s="8">
        <f>IF(K4665&lt;&gt;"是",0,P4665*税费设置!$B$8)</f>
        <v>0</v>
      </c>
      <c r="R4665" s="8">
        <f>IF(K4665&lt;&gt;"是",0,P4665*税费设置!$B$9)</f>
        <v>0</v>
      </c>
      <c r="S4665" s="8">
        <f t="shared" si="510"/>
        <v>0</v>
      </c>
    </row>
    <row r="4666" spans="1:19" ht="13.9">
      <c r="A4666" s="6" t="str">
        <f>IF(总支出!A4666="","",总支出!A4666)</f>
        <v/>
      </c>
      <c r="B4666" s="7" t="str">
        <f>IF(总支出!B4666="","",总支出!B4666)</f>
        <v/>
      </c>
      <c r="C4666" s="6" t="str">
        <f t="shared" si="504"/>
        <v/>
      </c>
      <c r="D4666" s="6" t="str">
        <f>IF(总支出!C4666="","",总支出!C4666)</f>
        <v/>
      </c>
      <c r="E4666" s="8" t="str">
        <f>IF(总支出!D4666="","",总支出!D4666)</f>
        <v/>
      </c>
      <c r="F4666" s="6" t="str">
        <f>IF(总支出!E4666="","",总支出!E4666)</f>
        <v/>
      </c>
      <c r="G4666" s="6" t="str">
        <f>IF(总支出!H4666="","",总支出!H4666)</f>
        <v/>
      </c>
      <c r="H4666" s="6" t="str">
        <f>IF(总支出!I4666="","自动",总支出!I4666)</f>
        <v>自动</v>
      </c>
      <c r="I4666" s="6" t="str">
        <f>IF(F4666="","",IFERROR(VLOOKUP(F4666,税费设置!$A$15:$B$27,2,FALSE),"含税不明"))</f>
        <v/>
      </c>
      <c r="J4666" s="6" t="str">
        <f t="shared" si="505"/>
        <v/>
      </c>
      <c r="K4666" s="6" t="str">
        <f>IF(AND(税费设置!$B$5="是",G4666="个人支出",J4666="应税"),"是","否")</f>
        <v>否</v>
      </c>
      <c r="L4666" s="8">
        <f t="shared" si="506"/>
        <v>0</v>
      </c>
      <c r="M4666" s="8">
        <f t="shared" si="507"/>
        <v>0</v>
      </c>
      <c r="N4666" s="8">
        <f t="shared" si="508"/>
        <v>0</v>
      </c>
      <c r="O4666" s="8">
        <f t="shared" si="509"/>
        <v>0</v>
      </c>
      <c r="P4666" s="8">
        <f>IF(K4666&lt;&gt;"是",0,IF(税费设置!$B$6="是",E4666/(1+税费设置!$B$10),E4666))</f>
        <v>0</v>
      </c>
      <c r="Q4666" s="8">
        <f>IF(K4666&lt;&gt;"是",0,P4666*税费设置!$B$8)</f>
        <v>0</v>
      </c>
      <c r="R4666" s="8">
        <f>IF(K4666&lt;&gt;"是",0,P4666*税费设置!$B$9)</f>
        <v>0</v>
      </c>
      <c r="S4666" s="8">
        <f t="shared" si="510"/>
        <v>0</v>
      </c>
    </row>
    <row r="4667" spans="1:19" ht="13.9">
      <c r="A4667" s="6" t="str">
        <f>IF(总支出!A4667="","",总支出!A4667)</f>
        <v/>
      </c>
      <c r="B4667" s="7" t="str">
        <f>IF(总支出!B4667="","",总支出!B4667)</f>
        <v/>
      </c>
      <c r="C4667" s="6" t="str">
        <f t="shared" si="504"/>
        <v/>
      </c>
      <c r="D4667" s="6" t="str">
        <f>IF(总支出!C4667="","",总支出!C4667)</f>
        <v/>
      </c>
      <c r="E4667" s="8" t="str">
        <f>IF(总支出!D4667="","",总支出!D4667)</f>
        <v/>
      </c>
      <c r="F4667" s="6" t="str">
        <f>IF(总支出!E4667="","",总支出!E4667)</f>
        <v/>
      </c>
      <c r="G4667" s="6" t="str">
        <f>IF(总支出!H4667="","",总支出!H4667)</f>
        <v/>
      </c>
      <c r="H4667" s="6" t="str">
        <f>IF(总支出!I4667="","自动",总支出!I4667)</f>
        <v>自动</v>
      </c>
      <c r="I4667" s="6" t="str">
        <f>IF(F4667="","",IFERROR(VLOOKUP(F4667,税费设置!$A$15:$B$27,2,FALSE),"含税不明"))</f>
        <v/>
      </c>
      <c r="J4667" s="6" t="str">
        <f t="shared" si="505"/>
        <v/>
      </c>
      <c r="K4667" s="6" t="str">
        <f>IF(AND(税费设置!$B$5="是",G4667="个人支出",J4667="应税"),"是","否")</f>
        <v>否</v>
      </c>
      <c r="L4667" s="8">
        <f t="shared" si="506"/>
        <v>0</v>
      </c>
      <c r="M4667" s="8">
        <f t="shared" si="507"/>
        <v>0</v>
      </c>
      <c r="N4667" s="8">
        <f t="shared" si="508"/>
        <v>0</v>
      </c>
      <c r="O4667" s="8">
        <f t="shared" si="509"/>
        <v>0</v>
      </c>
      <c r="P4667" s="8">
        <f>IF(K4667&lt;&gt;"是",0,IF(税费设置!$B$6="是",E4667/(1+税费设置!$B$10),E4667))</f>
        <v>0</v>
      </c>
      <c r="Q4667" s="8">
        <f>IF(K4667&lt;&gt;"是",0,P4667*税费设置!$B$8)</f>
        <v>0</v>
      </c>
      <c r="R4667" s="8">
        <f>IF(K4667&lt;&gt;"是",0,P4667*税费设置!$B$9)</f>
        <v>0</v>
      </c>
      <c r="S4667" s="8">
        <f t="shared" si="510"/>
        <v>0</v>
      </c>
    </row>
    <row r="4668" spans="1:19" ht="13.9">
      <c r="A4668" s="6" t="str">
        <f>IF(总支出!A4668="","",总支出!A4668)</f>
        <v/>
      </c>
      <c r="B4668" s="7" t="str">
        <f>IF(总支出!B4668="","",总支出!B4668)</f>
        <v/>
      </c>
      <c r="C4668" s="6" t="str">
        <f t="shared" si="504"/>
        <v/>
      </c>
      <c r="D4668" s="6" t="str">
        <f>IF(总支出!C4668="","",总支出!C4668)</f>
        <v/>
      </c>
      <c r="E4668" s="8" t="str">
        <f>IF(总支出!D4668="","",总支出!D4668)</f>
        <v/>
      </c>
      <c r="F4668" s="6" t="str">
        <f>IF(总支出!E4668="","",总支出!E4668)</f>
        <v/>
      </c>
      <c r="G4668" s="6" t="str">
        <f>IF(总支出!H4668="","",总支出!H4668)</f>
        <v/>
      </c>
      <c r="H4668" s="6" t="str">
        <f>IF(总支出!I4668="","自动",总支出!I4668)</f>
        <v>自动</v>
      </c>
      <c r="I4668" s="6" t="str">
        <f>IF(F4668="","",IFERROR(VLOOKUP(F4668,税费设置!$A$15:$B$27,2,FALSE),"含税不明"))</f>
        <v/>
      </c>
      <c r="J4668" s="6" t="str">
        <f t="shared" si="505"/>
        <v/>
      </c>
      <c r="K4668" s="6" t="str">
        <f>IF(AND(税费设置!$B$5="是",G4668="个人支出",J4668="应税"),"是","否")</f>
        <v>否</v>
      </c>
      <c r="L4668" s="8">
        <f t="shared" si="506"/>
        <v>0</v>
      </c>
      <c r="M4668" s="8">
        <f t="shared" si="507"/>
        <v>0</v>
      </c>
      <c r="N4668" s="8">
        <f t="shared" si="508"/>
        <v>0</v>
      </c>
      <c r="O4668" s="8">
        <f t="shared" si="509"/>
        <v>0</v>
      </c>
      <c r="P4668" s="8">
        <f>IF(K4668&lt;&gt;"是",0,IF(税费设置!$B$6="是",E4668/(1+税费设置!$B$10),E4668))</f>
        <v>0</v>
      </c>
      <c r="Q4668" s="8">
        <f>IF(K4668&lt;&gt;"是",0,P4668*税费设置!$B$8)</f>
        <v>0</v>
      </c>
      <c r="R4668" s="8">
        <f>IF(K4668&lt;&gt;"是",0,P4668*税费设置!$B$9)</f>
        <v>0</v>
      </c>
      <c r="S4668" s="8">
        <f t="shared" si="510"/>
        <v>0</v>
      </c>
    </row>
    <row r="4669" spans="1:19" ht="13.9">
      <c r="A4669" s="6" t="str">
        <f>IF(总支出!A4669="","",总支出!A4669)</f>
        <v/>
      </c>
      <c r="B4669" s="7" t="str">
        <f>IF(总支出!B4669="","",总支出!B4669)</f>
        <v/>
      </c>
      <c r="C4669" s="6" t="str">
        <f t="shared" si="504"/>
        <v/>
      </c>
      <c r="D4669" s="6" t="str">
        <f>IF(总支出!C4669="","",总支出!C4669)</f>
        <v/>
      </c>
      <c r="E4669" s="8" t="str">
        <f>IF(总支出!D4669="","",总支出!D4669)</f>
        <v/>
      </c>
      <c r="F4669" s="6" t="str">
        <f>IF(总支出!E4669="","",总支出!E4669)</f>
        <v/>
      </c>
      <c r="G4669" s="6" t="str">
        <f>IF(总支出!H4669="","",总支出!H4669)</f>
        <v/>
      </c>
      <c r="H4669" s="6" t="str">
        <f>IF(总支出!I4669="","自动",总支出!I4669)</f>
        <v>自动</v>
      </c>
      <c r="I4669" s="6" t="str">
        <f>IF(F4669="","",IFERROR(VLOOKUP(F4669,税费设置!$A$15:$B$27,2,FALSE),"含税不明"))</f>
        <v/>
      </c>
      <c r="J4669" s="6" t="str">
        <f t="shared" si="505"/>
        <v/>
      </c>
      <c r="K4669" s="6" t="str">
        <f>IF(AND(税费设置!$B$5="是",G4669="个人支出",J4669="应税"),"是","否")</f>
        <v>否</v>
      </c>
      <c r="L4669" s="8">
        <f t="shared" si="506"/>
        <v>0</v>
      </c>
      <c r="M4669" s="8">
        <f t="shared" si="507"/>
        <v>0</v>
      </c>
      <c r="N4669" s="8">
        <f t="shared" si="508"/>
        <v>0</v>
      </c>
      <c r="O4669" s="8">
        <f t="shared" si="509"/>
        <v>0</v>
      </c>
      <c r="P4669" s="8">
        <f>IF(K4669&lt;&gt;"是",0,IF(税费设置!$B$6="是",E4669/(1+税费设置!$B$10),E4669))</f>
        <v>0</v>
      </c>
      <c r="Q4669" s="8">
        <f>IF(K4669&lt;&gt;"是",0,P4669*税费设置!$B$8)</f>
        <v>0</v>
      </c>
      <c r="R4669" s="8">
        <f>IF(K4669&lt;&gt;"是",0,P4669*税费设置!$B$9)</f>
        <v>0</v>
      </c>
      <c r="S4669" s="8">
        <f t="shared" si="510"/>
        <v>0</v>
      </c>
    </row>
    <row r="4670" spans="1:19" ht="13.9">
      <c r="A4670" s="6" t="str">
        <f>IF(总支出!A4670="","",总支出!A4670)</f>
        <v/>
      </c>
      <c r="B4670" s="7" t="str">
        <f>IF(总支出!B4670="","",总支出!B4670)</f>
        <v/>
      </c>
      <c r="C4670" s="6" t="str">
        <f t="shared" si="504"/>
        <v/>
      </c>
      <c r="D4670" s="6" t="str">
        <f>IF(总支出!C4670="","",总支出!C4670)</f>
        <v/>
      </c>
      <c r="E4670" s="8" t="str">
        <f>IF(总支出!D4670="","",总支出!D4670)</f>
        <v/>
      </c>
      <c r="F4670" s="6" t="str">
        <f>IF(总支出!E4670="","",总支出!E4670)</f>
        <v/>
      </c>
      <c r="G4670" s="6" t="str">
        <f>IF(总支出!H4670="","",总支出!H4670)</f>
        <v/>
      </c>
      <c r="H4670" s="6" t="str">
        <f>IF(总支出!I4670="","自动",总支出!I4670)</f>
        <v>自动</v>
      </c>
      <c r="I4670" s="6" t="str">
        <f>IF(F4670="","",IFERROR(VLOOKUP(F4670,税费设置!$A$15:$B$27,2,FALSE),"含税不明"))</f>
        <v/>
      </c>
      <c r="J4670" s="6" t="str">
        <f t="shared" si="505"/>
        <v/>
      </c>
      <c r="K4670" s="6" t="str">
        <f>IF(AND(税费设置!$B$5="是",G4670="个人支出",J4670="应税"),"是","否")</f>
        <v>否</v>
      </c>
      <c r="L4670" s="8">
        <f t="shared" si="506"/>
        <v>0</v>
      </c>
      <c r="M4670" s="8">
        <f t="shared" si="507"/>
        <v>0</v>
      </c>
      <c r="N4670" s="8">
        <f t="shared" si="508"/>
        <v>0</v>
      </c>
      <c r="O4670" s="8">
        <f t="shared" si="509"/>
        <v>0</v>
      </c>
      <c r="P4670" s="8">
        <f>IF(K4670&lt;&gt;"是",0,IF(税费设置!$B$6="是",E4670/(1+税费设置!$B$10),E4670))</f>
        <v>0</v>
      </c>
      <c r="Q4670" s="8">
        <f>IF(K4670&lt;&gt;"是",0,P4670*税费设置!$B$8)</f>
        <v>0</v>
      </c>
      <c r="R4670" s="8">
        <f>IF(K4670&lt;&gt;"是",0,P4670*税费设置!$B$9)</f>
        <v>0</v>
      </c>
      <c r="S4670" s="8">
        <f t="shared" si="510"/>
        <v>0</v>
      </c>
    </row>
    <row r="4671" spans="1:19" ht="13.9">
      <c r="A4671" s="6" t="str">
        <f>IF(总支出!A4671="","",总支出!A4671)</f>
        <v/>
      </c>
      <c r="B4671" s="7" t="str">
        <f>IF(总支出!B4671="","",总支出!B4671)</f>
        <v/>
      </c>
      <c r="C4671" s="6" t="str">
        <f t="shared" si="504"/>
        <v/>
      </c>
      <c r="D4671" s="6" t="str">
        <f>IF(总支出!C4671="","",总支出!C4671)</f>
        <v/>
      </c>
      <c r="E4671" s="8" t="str">
        <f>IF(总支出!D4671="","",总支出!D4671)</f>
        <v/>
      </c>
      <c r="F4671" s="6" t="str">
        <f>IF(总支出!E4671="","",总支出!E4671)</f>
        <v/>
      </c>
      <c r="G4671" s="6" t="str">
        <f>IF(总支出!H4671="","",总支出!H4671)</f>
        <v/>
      </c>
      <c r="H4671" s="6" t="str">
        <f>IF(总支出!I4671="","自动",总支出!I4671)</f>
        <v>自动</v>
      </c>
      <c r="I4671" s="6" t="str">
        <f>IF(F4671="","",IFERROR(VLOOKUP(F4671,税费设置!$A$15:$B$27,2,FALSE),"含税不明"))</f>
        <v/>
      </c>
      <c r="J4671" s="6" t="str">
        <f t="shared" si="505"/>
        <v/>
      </c>
      <c r="K4671" s="6" t="str">
        <f>IF(AND(税费设置!$B$5="是",G4671="个人支出",J4671="应税"),"是","否")</f>
        <v>否</v>
      </c>
      <c r="L4671" s="8">
        <f t="shared" si="506"/>
        <v>0</v>
      </c>
      <c r="M4671" s="8">
        <f t="shared" si="507"/>
        <v>0</v>
      </c>
      <c r="N4671" s="8">
        <f t="shared" si="508"/>
        <v>0</v>
      </c>
      <c r="O4671" s="8">
        <f t="shared" si="509"/>
        <v>0</v>
      </c>
      <c r="P4671" s="8">
        <f>IF(K4671&lt;&gt;"是",0,IF(税费设置!$B$6="是",E4671/(1+税费设置!$B$10),E4671))</f>
        <v>0</v>
      </c>
      <c r="Q4671" s="8">
        <f>IF(K4671&lt;&gt;"是",0,P4671*税费设置!$B$8)</f>
        <v>0</v>
      </c>
      <c r="R4671" s="8">
        <f>IF(K4671&lt;&gt;"是",0,P4671*税费设置!$B$9)</f>
        <v>0</v>
      </c>
      <c r="S4671" s="8">
        <f t="shared" si="510"/>
        <v>0</v>
      </c>
    </row>
    <row r="4672" spans="1:19" ht="13.9">
      <c r="A4672" s="6" t="str">
        <f>IF(总支出!A4672="","",总支出!A4672)</f>
        <v/>
      </c>
      <c r="B4672" s="7" t="str">
        <f>IF(总支出!B4672="","",总支出!B4672)</f>
        <v/>
      </c>
      <c r="C4672" s="6" t="str">
        <f t="shared" si="504"/>
        <v/>
      </c>
      <c r="D4672" s="6" t="str">
        <f>IF(总支出!C4672="","",总支出!C4672)</f>
        <v/>
      </c>
      <c r="E4672" s="8" t="str">
        <f>IF(总支出!D4672="","",总支出!D4672)</f>
        <v/>
      </c>
      <c r="F4672" s="6" t="str">
        <f>IF(总支出!E4672="","",总支出!E4672)</f>
        <v/>
      </c>
      <c r="G4672" s="6" t="str">
        <f>IF(总支出!H4672="","",总支出!H4672)</f>
        <v/>
      </c>
      <c r="H4672" s="6" t="str">
        <f>IF(总支出!I4672="","自动",总支出!I4672)</f>
        <v>自动</v>
      </c>
      <c r="I4672" s="6" t="str">
        <f>IF(F4672="","",IFERROR(VLOOKUP(F4672,税费设置!$A$15:$B$27,2,FALSE),"含税不明"))</f>
        <v/>
      </c>
      <c r="J4672" s="6" t="str">
        <f t="shared" si="505"/>
        <v/>
      </c>
      <c r="K4672" s="6" t="str">
        <f>IF(AND(税费设置!$B$5="是",G4672="个人支出",J4672="应税"),"是","否")</f>
        <v>否</v>
      </c>
      <c r="L4672" s="8">
        <f t="shared" si="506"/>
        <v>0</v>
      </c>
      <c r="M4672" s="8">
        <f t="shared" si="507"/>
        <v>0</v>
      </c>
      <c r="N4672" s="8">
        <f t="shared" si="508"/>
        <v>0</v>
      </c>
      <c r="O4672" s="8">
        <f t="shared" si="509"/>
        <v>0</v>
      </c>
      <c r="P4672" s="8">
        <f>IF(K4672&lt;&gt;"是",0,IF(税费设置!$B$6="是",E4672/(1+税费设置!$B$10),E4672))</f>
        <v>0</v>
      </c>
      <c r="Q4672" s="8">
        <f>IF(K4672&lt;&gt;"是",0,P4672*税费设置!$B$8)</f>
        <v>0</v>
      </c>
      <c r="R4672" s="8">
        <f>IF(K4672&lt;&gt;"是",0,P4672*税费设置!$B$9)</f>
        <v>0</v>
      </c>
      <c r="S4672" s="8">
        <f t="shared" si="510"/>
        <v>0</v>
      </c>
    </row>
    <row r="4673" spans="1:19" ht="13.9">
      <c r="A4673" s="6" t="str">
        <f>IF(总支出!A4673="","",总支出!A4673)</f>
        <v/>
      </c>
      <c r="B4673" s="7" t="str">
        <f>IF(总支出!B4673="","",总支出!B4673)</f>
        <v/>
      </c>
      <c r="C4673" s="6" t="str">
        <f t="shared" si="504"/>
        <v/>
      </c>
      <c r="D4673" s="6" t="str">
        <f>IF(总支出!C4673="","",总支出!C4673)</f>
        <v/>
      </c>
      <c r="E4673" s="8" t="str">
        <f>IF(总支出!D4673="","",总支出!D4673)</f>
        <v/>
      </c>
      <c r="F4673" s="6" t="str">
        <f>IF(总支出!E4673="","",总支出!E4673)</f>
        <v/>
      </c>
      <c r="G4673" s="6" t="str">
        <f>IF(总支出!H4673="","",总支出!H4673)</f>
        <v/>
      </c>
      <c r="H4673" s="6" t="str">
        <f>IF(总支出!I4673="","自动",总支出!I4673)</f>
        <v>自动</v>
      </c>
      <c r="I4673" s="6" t="str">
        <f>IF(F4673="","",IFERROR(VLOOKUP(F4673,税费设置!$A$15:$B$27,2,FALSE),"含税不明"))</f>
        <v/>
      </c>
      <c r="J4673" s="6" t="str">
        <f t="shared" si="505"/>
        <v/>
      </c>
      <c r="K4673" s="6" t="str">
        <f>IF(AND(税费设置!$B$5="是",G4673="个人支出",J4673="应税"),"是","否")</f>
        <v>否</v>
      </c>
      <c r="L4673" s="8">
        <f t="shared" si="506"/>
        <v>0</v>
      </c>
      <c r="M4673" s="8">
        <f t="shared" si="507"/>
        <v>0</v>
      </c>
      <c r="N4673" s="8">
        <f t="shared" si="508"/>
        <v>0</v>
      </c>
      <c r="O4673" s="8">
        <f t="shared" si="509"/>
        <v>0</v>
      </c>
      <c r="P4673" s="8">
        <f>IF(K4673&lt;&gt;"是",0,IF(税费设置!$B$6="是",E4673/(1+税费设置!$B$10),E4673))</f>
        <v>0</v>
      </c>
      <c r="Q4673" s="8">
        <f>IF(K4673&lt;&gt;"是",0,P4673*税费设置!$B$8)</f>
        <v>0</v>
      </c>
      <c r="R4673" s="8">
        <f>IF(K4673&lt;&gt;"是",0,P4673*税费设置!$B$9)</f>
        <v>0</v>
      </c>
      <c r="S4673" s="8">
        <f t="shared" si="510"/>
        <v>0</v>
      </c>
    </row>
    <row r="4674" spans="1:19" ht="13.9">
      <c r="A4674" s="6" t="str">
        <f>IF(总支出!A4674="","",总支出!A4674)</f>
        <v/>
      </c>
      <c r="B4674" s="7" t="str">
        <f>IF(总支出!B4674="","",总支出!B4674)</f>
        <v/>
      </c>
      <c r="C4674" s="6" t="str">
        <f t="shared" si="504"/>
        <v/>
      </c>
      <c r="D4674" s="6" t="str">
        <f>IF(总支出!C4674="","",总支出!C4674)</f>
        <v/>
      </c>
      <c r="E4674" s="8" t="str">
        <f>IF(总支出!D4674="","",总支出!D4674)</f>
        <v/>
      </c>
      <c r="F4674" s="6" t="str">
        <f>IF(总支出!E4674="","",总支出!E4674)</f>
        <v/>
      </c>
      <c r="G4674" s="6" t="str">
        <f>IF(总支出!H4674="","",总支出!H4674)</f>
        <v/>
      </c>
      <c r="H4674" s="6" t="str">
        <f>IF(总支出!I4674="","自动",总支出!I4674)</f>
        <v>自动</v>
      </c>
      <c r="I4674" s="6" t="str">
        <f>IF(F4674="","",IFERROR(VLOOKUP(F4674,税费设置!$A$15:$B$27,2,FALSE),"含税不明"))</f>
        <v/>
      </c>
      <c r="J4674" s="6" t="str">
        <f t="shared" si="505"/>
        <v/>
      </c>
      <c r="K4674" s="6" t="str">
        <f>IF(AND(税费设置!$B$5="是",G4674="个人支出",J4674="应税"),"是","否")</f>
        <v>否</v>
      </c>
      <c r="L4674" s="8">
        <f t="shared" si="506"/>
        <v>0</v>
      </c>
      <c r="M4674" s="8">
        <f t="shared" si="507"/>
        <v>0</v>
      </c>
      <c r="N4674" s="8">
        <f t="shared" si="508"/>
        <v>0</v>
      </c>
      <c r="O4674" s="8">
        <f t="shared" si="509"/>
        <v>0</v>
      </c>
      <c r="P4674" s="8">
        <f>IF(K4674&lt;&gt;"是",0,IF(税费设置!$B$6="是",E4674/(1+税费设置!$B$10),E4674))</f>
        <v>0</v>
      </c>
      <c r="Q4674" s="8">
        <f>IF(K4674&lt;&gt;"是",0,P4674*税费设置!$B$8)</f>
        <v>0</v>
      </c>
      <c r="R4674" s="8">
        <f>IF(K4674&lt;&gt;"是",0,P4674*税费设置!$B$9)</f>
        <v>0</v>
      </c>
      <c r="S4674" s="8">
        <f t="shared" si="510"/>
        <v>0</v>
      </c>
    </row>
    <row r="4675" spans="1:19" ht="13.9">
      <c r="A4675" s="6" t="str">
        <f>IF(总支出!A4675="","",总支出!A4675)</f>
        <v/>
      </c>
      <c r="B4675" s="7" t="str">
        <f>IF(总支出!B4675="","",总支出!B4675)</f>
        <v/>
      </c>
      <c r="C4675" s="6" t="str">
        <f t="shared" si="504"/>
        <v/>
      </c>
      <c r="D4675" s="6" t="str">
        <f>IF(总支出!C4675="","",总支出!C4675)</f>
        <v/>
      </c>
      <c r="E4675" s="8" t="str">
        <f>IF(总支出!D4675="","",总支出!D4675)</f>
        <v/>
      </c>
      <c r="F4675" s="6" t="str">
        <f>IF(总支出!E4675="","",总支出!E4675)</f>
        <v/>
      </c>
      <c r="G4675" s="6" t="str">
        <f>IF(总支出!H4675="","",总支出!H4675)</f>
        <v/>
      </c>
      <c r="H4675" s="6" t="str">
        <f>IF(总支出!I4675="","自动",总支出!I4675)</f>
        <v>自动</v>
      </c>
      <c r="I4675" s="6" t="str">
        <f>IF(F4675="","",IFERROR(VLOOKUP(F4675,税费设置!$A$15:$B$27,2,FALSE),"含税不明"))</f>
        <v/>
      </c>
      <c r="J4675" s="6" t="str">
        <f t="shared" si="505"/>
        <v/>
      </c>
      <c r="K4675" s="6" t="str">
        <f>IF(AND(税费设置!$B$5="是",G4675="个人支出",J4675="应税"),"是","否")</f>
        <v>否</v>
      </c>
      <c r="L4675" s="8">
        <f t="shared" si="506"/>
        <v>0</v>
      </c>
      <c r="M4675" s="8">
        <f t="shared" si="507"/>
        <v>0</v>
      </c>
      <c r="N4675" s="8">
        <f t="shared" si="508"/>
        <v>0</v>
      </c>
      <c r="O4675" s="8">
        <f t="shared" si="509"/>
        <v>0</v>
      </c>
      <c r="P4675" s="8">
        <f>IF(K4675&lt;&gt;"是",0,IF(税费设置!$B$6="是",E4675/(1+税费设置!$B$10),E4675))</f>
        <v>0</v>
      </c>
      <c r="Q4675" s="8">
        <f>IF(K4675&lt;&gt;"是",0,P4675*税费设置!$B$8)</f>
        <v>0</v>
      </c>
      <c r="R4675" s="8">
        <f>IF(K4675&lt;&gt;"是",0,P4675*税费设置!$B$9)</f>
        <v>0</v>
      </c>
      <c r="S4675" s="8">
        <f t="shared" si="510"/>
        <v>0</v>
      </c>
    </row>
    <row r="4676" spans="1:19" ht="13.9">
      <c r="A4676" s="6" t="str">
        <f>IF(总支出!A4676="","",总支出!A4676)</f>
        <v/>
      </c>
      <c r="B4676" s="7" t="str">
        <f>IF(总支出!B4676="","",总支出!B4676)</f>
        <v/>
      </c>
      <c r="C4676" s="6" t="str">
        <f t="shared" ref="C4676:C4739" si="511">IF(B4676="","",TEXT(B4676,"yyyy-mm"))</f>
        <v/>
      </c>
      <c r="D4676" s="6" t="str">
        <f>IF(总支出!C4676="","",总支出!C4676)</f>
        <v/>
      </c>
      <c r="E4676" s="8" t="str">
        <f>IF(总支出!D4676="","",总支出!D4676)</f>
        <v/>
      </c>
      <c r="F4676" s="6" t="str">
        <f>IF(总支出!E4676="","",总支出!E4676)</f>
        <v/>
      </c>
      <c r="G4676" s="6" t="str">
        <f>IF(总支出!H4676="","",总支出!H4676)</f>
        <v/>
      </c>
      <c r="H4676" s="6" t="str">
        <f>IF(总支出!I4676="","自动",总支出!I4676)</f>
        <v>自动</v>
      </c>
      <c r="I4676" s="6" t="str">
        <f>IF(F4676="","",IFERROR(VLOOKUP(F4676,税费设置!$A$15:$B$27,2,FALSE),"含税不明"))</f>
        <v/>
      </c>
      <c r="J4676" s="6" t="str">
        <f t="shared" ref="J4676:J4739" si="512">IF(D4676="","",IF(H4676="自动",I4676,H4676))</f>
        <v/>
      </c>
      <c r="K4676" s="6" t="str">
        <f>IF(AND(税费设置!$B$5="是",G4676="个人支出",J4676="应税"),"是","否")</f>
        <v>否</v>
      </c>
      <c r="L4676" s="8">
        <f t="shared" ref="L4676:L4739" si="513">IF(K4676="是",E4676,0)</f>
        <v>0</v>
      </c>
      <c r="M4676" s="8">
        <f t="shared" ref="M4676:M4739" si="514">IF(AND(G4676="个人支出",J4676="零税率"),E4676,0)</f>
        <v>0</v>
      </c>
      <c r="N4676" s="8">
        <f t="shared" ref="N4676:N4739" si="515">IF(AND(G4676="个人支出",J4676="免税"),E4676,0)</f>
        <v>0</v>
      </c>
      <c r="O4676" s="8">
        <f t="shared" ref="O4676:O4739" si="516">IF(AND(G4676="个人支出",OR(J4676="含税不明",J4676="不适用")),E4676,0)</f>
        <v>0</v>
      </c>
      <c r="P4676" s="8">
        <f>IF(K4676&lt;&gt;"是",0,IF(税费设置!$B$6="是",E4676/(1+税费设置!$B$10),E4676))</f>
        <v>0</v>
      </c>
      <c r="Q4676" s="8">
        <f>IF(K4676&lt;&gt;"是",0,P4676*税费设置!$B$8)</f>
        <v>0</v>
      </c>
      <c r="R4676" s="8">
        <f>IF(K4676&lt;&gt;"是",0,P4676*税费设置!$B$9)</f>
        <v>0</v>
      </c>
      <c r="S4676" s="8">
        <f t="shared" ref="S4676:S4739" si="517">Q4676+R4676</f>
        <v>0</v>
      </c>
    </row>
    <row r="4677" spans="1:19" ht="13.9">
      <c r="A4677" s="6" t="str">
        <f>IF(总支出!A4677="","",总支出!A4677)</f>
        <v/>
      </c>
      <c r="B4677" s="7" t="str">
        <f>IF(总支出!B4677="","",总支出!B4677)</f>
        <v/>
      </c>
      <c r="C4677" s="6" t="str">
        <f t="shared" si="511"/>
        <v/>
      </c>
      <c r="D4677" s="6" t="str">
        <f>IF(总支出!C4677="","",总支出!C4677)</f>
        <v/>
      </c>
      <c r="E4677" s="8" t="str">
        <f>IF(总支出!D4677="","",总支出!D4677)</f>
        <v/>
      </c>
      <c r="F4677" s="6" t="str">
        <f>IF(总支出!E4677="","",总支出!E4677)</f>
        <v/>
      </c>
      <c r="G4677" s="6" t="str">
        <f>IF(总支出!H4677="","",总支出!H4677)</f>
        <v/>
      </c>
      <c r="H4677" s="6" t="str">
        <f>IF(总支出!I4677="","自动",总支出!I4677)</f>
        <v>自动</v>
      </c>
      <c r="I4677" s="6" t="str">
        <f>IF(F4677="","",IFERROR(VLOOKUP(F4677,税费设置!$A$15:$B$27,2,FALSE),"含税不明"))</f>
        <v/>
      </c>
      <c r="J4677" s="6" t="str">
        <f t="shared" si="512"/>
        <v/>
      </c>
      <c r="K4677" s="6" t="str">
        <f>IF(AND(税费设置!$B$5="是",G4677="个人支出",J4677="应税"),"是","否")</f>
        <v>否</v>
      </c>
      <c r="L4677" s="8">
        <f t="shared" si="513"/>
        <v>0</v>
      </c>
      <c r="M4677" s="8">
        <f t="shared" si="514"/>
        <v>0</v>
      </c>
      <c r="N4677" s="8">
        <f t="shared" si="515"/>
        <v>0</v>
      </c>
      <c r="O4677" s="8">
        <f t="shared" si="516"/>
        <v>0</v>
      </c>
      <c r="P4677" s="8">
        <f>IF(K4677&lt;&gt;"是",0,IF(税费设置!$B$6="是",E4677/(1+税费设置!$B$10),E4677))</f>
        <v>0</v>
      </c>
      <c r="Q4677" s="8">
        <f>IF(K4677&lt;&gt;"是",0,P4677*税费设置!$B$8)</f>
        <v>0</v>
      </c>
      <c r="R4677" s="8">
        <f>IF(K4677&lt;&gt;"是",0,P4677*税费设置!$B$9)</f>
        <v>0</v>
      </c>
      <c r="S4677" s="8">
        <f t="shared" si="517"/>
        <v>0</v>
      </c>
    </row>
    <row r="4678" spans="1:19" ht="13.9">
      <c r="A4678" s="6" t="str">
        <f>IF(总支出!A4678="","",总支出!A4678)</f>
        <v/>
      </c>
      <c r="B4678" s="7" t="str">
        <f>IF(总支出!B4678="","",总支出!B4678)</f>
        <v/>
      </c>
      <c r="C4678" s="6" t="str">
        <f t="shared" si="511"/>
        <v/>
      </c>
      <c r="D4678" s="6" t="str">
        <f>IF(总支出!C4678="","",总支出!C4678)</f>
        <v/>
      </c>
      <c r="E4678" s="8" t="str">
        <f>IF(总支出!D4678="","",总支出!D4678)</f>
        <v/>
      </c>
      <c r="F4678" s="6" t="str">
        <f>IF(总支出!E4678="","",总支出!E4678)</f>
        <v/>
      </c>
      <c r="G4678" s="6" t="str">
        <f>IF(总支出!H4678="","",总支出!H4678)</f>
        <v/>
      </c>
      <c r="H4678" s="6" t="str">
        <f>IF(总支出!I4678="","自动",总支出!I4678)</f>
        <v>自动</v>
      </c>
      <c r="I4678" s="6" t="str">
        <f>IF(F4678="","",IFERROR(VLOOKUP(F4678,税费设置!$A$15:$B$27,2,FALSE),"含税不明"))</f>
        <v/>
      </c>
      <c r="J4678" s="6" t="str">
        <f t="shared" si="512"/>
        <v/>
      </c>
      <c r="K4678" s="6" t="str">
        <f>IF(AND(税费设置!$B$5="是",G4678="个人支出",J4678="应税"),"是","否")</f>
        <v>否</v>
      </c>
      <c r="L4678" s="8">
        <f t="shared" si="513"/>
        <v>0</v>
      </c>
      <c r="M4678" s="8">
        <f t="shared" si="514"/>
        <v>0</v>
      </c>
      <c r="N4678" s="8">
        <f t="shared" si="515"/>
        <v>0</v>
      </c>
      <c r="O4678" s="8">
        <f t="shared" si="516"/>
        <v>0</v>
      </c>
      <c r="P4678" s="8">
        <f>IF(K4678&lt;&gt;"是",0,IF(税费设置!$B$6="是",E4678/(1+税费设置!$B$10),E4678))</f>
        <v>0</v>
      </c>
      <c r="Q4678" s="8">
        <f>IF(K4678&lt;&gt;"是",0,P4678*税费设置!$B$8)</f>
        <v>0</v>
      </c>
      <c r="R4678" s="8">
        <f>IF(K4678&lt;&gt;"是",0,P4678*税费设置!$B$9)</f>
        <v>0</v>
      </c>
      <c r="S4678" s="8">
        <f t="shared" si="517"/>
        <v>0</v>
      </c>
    </row>
    <row r="4679" spans="1:19" ht="13.9">
      <c r="A4679" s="6" t="str">
        <f>IF(总支出!A4679="","",总支出!A4679)</f>
        <v/>
      </c>
      <c r="B4679" s="7" t="str">
        <f>IF(总支出!B4679="","",总支出!B4679)</f>
        <v/>
      </c>
      <c r="C4679" s="6" t="str">
        <f t="shared" si="511"/>
        <v/>
      </c>
      <c r="D4679" s="6" t="str">
        <f>IF(总支出!C4679="","",总支出!C4679)</f>
        <v/>
      </c>
      <c r="E4679" s="8" t="str">
        <f>IF(总支出!D4679="","",总支出!D4679)</f>
        <v/>
      </c>
      <c r="F4679" s="6" t="str">
        <f>IF(总支出!E4679="","",总支出!E4679)</f>
        <v/>
      </c>
      <c r="G4679" s="6" t="str">
        <f>IF(总支出!H4679="","",总支出!H4679)</f>
        <v/>
      </c>
      <c r="H4679" s="6" t="str">
        <f>IF(总支出!I4679="","自动",总支出!I4679)</f>
        <v>自动</v>
      </c>
      <c r="I4679" s="6" t="str">
        <f>IF(F4679="","",IFERROR(VLOOKUP(F4679,税费设置!$A$15:$B$27,2,FALSE),"含税不明"))</f>
        <v/>
      </c>
      <c r="J4679" s="6" t="str">
        <f t="shared" si="512"/>
        <v/>
      </c>
      <c r="K4679" s="6" t="str">
        <f>IF(AND(税费设置!$B$5="是",G4679="个人支出",J4679="应税"),"是","否")</f>
        <v>否</v>
      </c>
      <c r="L4679" s="8">
        <f t="shared" si="513"/>
        <v>0</v>
      </c>
      <c r="M4679" s="8">
        <f t="shared" si="514"/>
        <v>0</v>
      </c>
      <c r="N4679" s="8">
        <f t="shared" si="515"/>
        <v>0</v>
      </c>
      <c r="O4679" s="8">
        <f t="shared" si="516"/>
        <v>0</v>
      </c>
      <c r="P4679" s="8">
        <f>IF(K4679&lt;&gt;"是",0,IF(税费设置!$B$6="是",E4679/(1+税费设置!$B$10),E4679))</f>
        <v>0</v>
      </c>
      <c r="Q4679" s="8">
        <f>IF(K4679&lt;&gt;"是",0,P4679*税费设置!$B$8)</f>
        <v>0</v>
      </c>
      <c r="R4679" s="8">
        <f>IF(K4679&lt;&gt;"是",0,P4679*税费设置!$B$9)</f>
        <v>0</v>
      </c>
      <c r="S4679" s="8">
        <f t="shared" si="517"/>
        <v>0</v>
      </c>
    </row>
    <row r="4680" spans="1:19" ht="13.9">
      <c r="A4680" s="6" t="str">
        <f>IF(总支出!A4680="","",总支出!A4680)</f>
        <v/>
      </c>
      <c r="B4680" s="7" t="str">
        <f>IF(总支出!B4680="","",总支出!B4680)</f>
        <v/>
      </c>
      <c r="C4680" s="6" t="str">
        <f t="shared" si="511"/>
        <v/>
      </c>
      <c r="D4680" s="6" t="str">
        <f>IF(总支出!C4680="","",总支出!C4680)</f>
        <v/>
      </c>
      <c r="E4680" s="8" t="str">
        <f>IF(总支出!D4680="","",总支出!D4680)</f>
        <v/>
      </c>
      <c r="F4680" s="6" t="str">
        <f>IF(总支出!E4680="","",总支出!E4680)</f>
        <v/>
      </c>
      <c r="G4680" s="6" t="str">
        <f>IF(总支出!H4680="","",总支出!H4680)</f>
        <v/>
      </c>
      <c r="H4680" s="6" t="str">
        <f>IF(总支出!I4680="","自动",总支出!I4680)</f>
        <v>自动</v>
      </c>
      <c r="I4680" s="6" t="str">
        <f>IF(F4680="","",IFERROR(VLOOKUP(F4680,税费设置!$A$15:$B$27,2,FALSE),"含税不明"))</f>
        <v/>
      </c>
      <c r="J4680" s="6" t="str">
        <f t="shared" si="512"/>
        <v/>
      </c>
      <c r="K4680" s="6" t="str">
        <f>IF(AND(税费设置!$B$5="是",G4680="个人支出",J4680="应税"),"是","否")</f>
        <v>否</v>
      </c>
      <c r="L4680" s="8">
        <f t="shared" si="513"/>
        <v>0</v>
      </c>
      <c r="M4680" s="8">
        <f t="shared" si="514"/>
        <v>0</v>
      </c>
      <c r="N4680" s="8">
        <f t="shared" si="515"/>
        <v>0</v>
      </c>
      <c r="O4680" s="8">
        <f t="shared" si="516"/>
        <v>0</v>
      </c>
      <c r="P4680" s="8">
        <f>IF(K4680&lt;&gt;"是",0,IF(税费设置!$B$6="是",E4680/(1+税费设置!$B$10),E4680))</f>
        <v>0</v>
      </c>
      <c r="Q4680" s="8">
        <f>IF(K4680&lt;&gt;"是",0,P4680*税费设置!$B$8)</f>
        <v>0</v>
      </c>
      <c r="R4680" s="8">
        <f>IF(K4680&lt;&gt;"是",0,P4680*税费设置!$B$9)</f>
        <v>0</v>
      </c>
      <c r="S4680" s="8">
        <f t="shared" si="517"/>
        <v>0</v>
      </c>
    </row>
    <row r="4681" spans="1:19" ht="13.9">
      <c r="A4681" s="6" t="str">
        <f>IF(总支出!A4681="","",总支出!A4681)</f>
        <v/>
      </c>
      <c r="B4681" s="7" t="str">
        <f>IF(总支出!B4681="","",总支出!B4681)</f>
        <v/>
      </c>
      <c r="C4681" s="6" t="str">
        <f t="shared" si="511"/>
        <v/>
      </c>
      <c r="D4681" s="6" t="str">
        <f>IF(总支出!C4681="","",总支出!C4681)</f>
        <v/>
      </c>
      <c r="E4681" s="8" t="str">
        <f>IF(总支出!D4681="","",总支出!D4681)</f>
        <v/>
      </c>
      <c r="F4681" s="6" t="str">
        <f>IF(总支出!E4681="","",总支出!E4681)</f>
        <v/>
      </c>
      <c r="G4681" s="6" t="str">
        <f>IF(总支出!H4681="","",总支出!H4681)</f>
        <v/>
      </c>
      <c r="H4681" s="6" t="str">
        <f>IF(总支出!I4681="","自动",总支出!I4681)</f>
        <v>自动</v>
      </c>
      <c r="I4681" s="6" t="str">
        <f>IF(F4681="","",IFERROR(VLOOKUP(F4681,税费设置!$A$15:$B$27,2,FALSE),"含税不明"))</f>
        <v/>
      </c>
      <c r="J4681" s="6" t="str">
        <f t="shared" si="512"/>
        <v/>
      </c>
      <c r="K4681" s="6" t="str">
        <f>IF(AND(税费设置!$B$5="是",G4681="个人支出",J4681="应税"),"是","否")</f>
        <v>否</v>
      </c>
      <c r="L4681" s="8">
        <f t="shared" si="513"/>
        <v>0</v>
      </c>
      <c r="M4681" s="8">
        <f t="shared" si="514"/>
        <v>0</v>
      </c>
      <c r="N4681" s="8">
        <f t="shared" si="515"/>
        <v>0</v>
      </c>
      <c r="O4681" s="8">
        <f t="shared" si="516"/>
        <v>0</v>
      </c>
      <c r="P4681" s="8">
        <f>IF(K4681&lt;&gt;"是",0,IF(税费设置!$B$6="是",E4681/(1+税费设置!$B$10),E4681))</f>
        <v>0</v>
      </c>
      <c r="Q4681" s="8">
        <f>IF(K4681&lt;&gt;"是",0,P4681*税费设置!$B$8)</f>
        <v>0</v>
      </c>
      <c r="R4681" s="8">
        <f>IF(K4681&lt;&gt;"是",0,P4681*税费设置!$B$9)</f>
        <v>0</v>
      </c>
      <c r="S4681" s="8">
        <f t="shared" si="517"/>
        <v>0</v>
      </c>
    </row>
    <row r="4682" spans="1:19" ht="13.9">
      <c r="A4682" s="6" t="str">
        <f>IF(总支出!A4682="","",总支出!A4682)</f>
        <v/>
      </c>
      <c r="B4682" s="7" t="str">
        <f>IF(总支出!B4682="","",总支出!B4682)</f>
        <v/>
      </c>
      <c r="C4682" s="6" t="str">
        <f t="shared" si="511"/>
        <v/>
      </c>
      <c r="D4682" s="6" t="str">
        <f>IF(总支出!C4682="","",总支出!C4682)</f>
        <v/>
      </c>
      <c r="E4682" s="8" t="str">
        <f>IF(总支出!D4682="","",总支出!D4682)</f>
        <v/>
      </c>
      <c r="F4682" s="6" t="str">
        <f>IF(总支出!E4682="","",总支出!E4682)</f>
        <v/>
      </c>
      <c r="G4682" s="6" t="str">
        <f>IF(总支出!H4682="","",总支出!H4682)</f>
        <v/>
      </c>
      <c r="H4682" s="6" t="str">
        <f>IF(总支出!I4682="","自动",总支出!I4682)</f>
        <v>自动</v>
      </c>
      <c r="I4682" s="6" t="str">
        <f>IF(F4682="","",IFERROR(VLOOKUP(F4682,税费设置!$A$15:$B$27,2,FALSE),"含税不明"))</f>
        <v/>
      </c>
      <c r="J4682" s="6" t="str">
        <f t="shared" si="512"/>
        <v/>
      </c>
      <c r="K4682" s="6" t="str">
        <f>IF(AND(税费设置!$B$5="是",G4682="个人支出",J4682="应税"),"是","否")</f>
        <v>否</v>
      </c>
      <c r="L4682" s="8">
        <f t="shared" si="513"/>
        <v>0</v>
      </c>
      <c r="M4682" s="8">
        <f t="shared" si="514"/>
        <v>0</v>
      </c>
      <c r="N4682" s="8">
        <f t="shared" si="515"/>
        <v>0</v>
      </c>
      <c r="O4682" s="8">
        <f t="shared" si="516"/>
        <v>0</v>
      </c>
      <c r="P4682" s="8">
        <f>IF(K4682&lt;&gt;"是",0,IF(税费设置!$B$6="是",E4682/(1+税费设置!$B$10),E4682))</f>
        <v>0</v>
      </c>
      <c r="Q4682" s="8">
        <f>IF(K4682&lt;&gt;"是",0,P4682*税费设置!$B$8)</f>
        <v>0</v>
      </c>
      <c r="R4682" s="8">
        <f>IF(K4682&lt;&gt;"是",0,P4682*税费设置!$B$9)</f>
        <v>0</v>
      </c>
      <c r="S4682" s="8">
        <f t="shared" si="517"/>
        <v>0</v>
      </c>
    </row>
    <row r="4683" spans="1:19" ht="13.9">
      <c r="A4683" s="6" t="str">
        <f>IF(总支出!A4683="","",总支出!A4683)</f>
        <v/>
      </c>
      <c r="B4683" s="7" t="str">
        <f>IF(总支出!B4683="","",总支出!B4683)</f>
        <v/>
      </c>
      <c r="C4683" s="6" t="str">
        <f t="shared" si="511"/>
        <v/>
      </c>
      <c r="D4683" s="6" t="str">
        <f>IF(总支出!C4683="","",总支出!C4683)</f>
        <v/>
      </c>
      <c r="E4683" s="8" t="str">
        <f>IF(总支出!D4683="","",总支出!D4683)</f>
        <v/>
      </c>
      <c r="F4683" s="6" t="str">
        <f>IF(总支出!E4683="","",总支出!E4683)</f>
        <v/>
      </c>
      <c r="G4683" s="6" t="str">
        <f>IF(总支出!H4683="","",总支出!H4683)</f>
        <v/>
      </c>
      <c r="H4683" s="6" t="str">
        <f>IF(总支出!I4683="","自动",总支出!I4683)</f>
        <v>自动</v>
      </c>
      <c r="I4683" s="6" t="str">
        <f>IF(F4683="","",IFERROR(VLOOKUP(F4683,税费设置!$A$15:$B$27,2,FALSE),"含税不明"))</f>
        <v/>
      </c>
      <c r="J4683" s="6" t="str">
        <f t="shared" si="512"/>
        <v/>
      </c>
      <c r="K4683" s="6" t="str">
        <f>IF(AND(税费设置!$B$5="是",G4683="个人支出",J4683="应税"),"是","否")</f>
        <v>否</v>
      </c>
      <c r="L4683" s="8">
        <f t="shared" si="513"/>
        <v>0</v>
      </c>
      <c r="M4683" s="8">
        <f t="shared" si="514"/>
        <v>0</v>
      </c>
      <c r="N4683" s="8">
        <f t="shared" si="515"/>
        <v>0</v>
      </c>
      <c r="O4683" s="8">
        <f t="shared" si="516"/>
        <v>0</v>
      </c>
      <c r="P4683" s="8">
        <f>IF(K4683&lt;&gt;"是",0,IF(税费设置!$B$6="是",E4683/(1+税费设置!$B$10),E4683))</f>
        <v>0</v>
      </c>
      <c r="Q4683" s="8">
        <f>IF(K4683&lt;&gt;"是",0,P4683*税费设置!$B$8)</f>
        <v>0</v>
      </c>
      <c r="R4683" s="8">
        <f>IF(K4683&lt;&gt;"是",0,P4683*税费设置!$B$9)</f>
        <v>0</v>
      </c>
      <c r="S4683" s="8">
        <f t="shared" si="517"/>
        <v>0</v>
      </c>
    </row>
    <row r="4684" spans="1:19" ht="13.9">
      <c r="A4684" s="6" t="str">
        <f>IF(总支出!A4684="","",总支出!A4684)</f>
        <v/>
      </c>
      <c r="B4684" s="7" t="str">
        <f>IF(总支出!B4684="","",总支出!B4684)</f>
        <v/>
      </c>
      <c r="C4684" s="6" t="str">
        <f t="shared" si="511"/>
        <v/>
      </c>
      <c r="D4684" s="6" t="str">
        <f>IF(总支出!C4684="","",总支出!C4684)</f>
        <v/>
      </c>
      <c r="E4684" s="8" t="str">
        <f>IF(总支出!D4684="","",总支出!D4684)</f>
        <v/>
      </c>
      <c r="F4684" s="6" t="str">
        <f>IF(总支出!E4684="","",总支出!E4684)</f>
        <v/>
      </c>
      <c r="G4684" s="6" t="str">
        <f>IF(总支出!H4684="","",总支出!H4684)</f>
        <v/>
      </c>
      <c r="H4684" s="6" t="str">
        <f>IF(总支出!I4684="","自动",总支出!I4684)</f>
        <v>自动</v>
      </c>
      <c r="I4684" s="6" t="str">
        <f>IF(F4684="","",IFERROR(VLOOKUP(F4684,税费设置!$A$15:$B$27,2,FALSE),"含税不明"))</f>
        <v/>
      </c>
      <c r="J4684" s="6" t="str">
        <f t="shared" si="512"/>
        <v/>
      </c>
      <c r="K4684" s="6" t="str">
        <f>IF(AND(税费设置!$B$5="是",G4684="个人支出",J4684="应税"),"是","否")</f>
        <v>否</v>
      </c>
      <c r="L4684" s="8">
        <f t="shared" si="513"/>
        <v>0</v>
      </c>
      <c r="M4684" s="8">
        <f t="shared" si="514"/>
        <v>0</v>
      </c>
      <c r="N4684" s="8">
        <f t="shared" si="515"/>
        <v>0</v>
      </c>
      <c r="O4684" s="8">
        <f t="shared" si="516"/>
        <v>0</v>
      </c>
      <c r="P4684" s="8">
        <f>IF(K4684&lt;&gt;"是",0,IF(税费设置!$B$6="是",E4684/(1+税费设置!$B$10),E4684))</f>
        <v>0</v>
      </c>
      <c r="Q4684" s="8">
        <f>IF(K4684&lt;&gt;"是",0,P4684*税费设置!$B$8)</f>
        <v>0</v>
      </c>
      <c r="R4684" s="8">
        <f>IF(K4684&lt;&gt;"是",0,P4684*税费设置!$B$9)</f>
        <v>0</v>
      </c>
      <c r="S4684" s="8">
        <f t="shared" si="517"/>
        <v>0</v>
      </c>
    </row>
    <row r="4685" spans="1:19" ht="13.9">
      <c r="A4685" s="6" t="str">
        <f>IF(总支出!A4685="","",总支出!A4685)</f>
        <v/>
      </c>
      <c r="B4685" s="7" t="str">
        <f>IF(总支出!B4685="","",总支出!B4685)</f>
        <v/>
      </c>
      <c r="C4685" s="6" t="str">
        <f t="shared" si="511"/>
        <v/>
      </c>
      <c r="D4685" s="6" t="str">
        <f>IF(总支出!C4685="","",总支出!C4685)</f>
        <v/>
      </c>
      <c r="E4685" s="8" t="str">
        <f>IF(总支出!D4685="","",总支出!D4685)</f>
        <v/>
      </c>
      <c r="F4685" s="6" t="str">
        <f>IF(总支出!E4685="","",总支出!E4685)</f>
        <v/>
      </c>
      <c r="G4685" s="6" t="str">
        <f>IF(总支出!H4685="","",总支出!H4685)</f>
        <v/>
      </c>
      <c r="H4685" s="6" t="str">
        <f>IF(总支出!I4685="","自动",总支出!I4685)</f>
        <v>自动</v>
      </c>
      <c r="I4685" s="6" t="str">
        <f>IF(F4685="","",IFERROR(VLOOKUP(F4685,税费设置!$A$15:$B$27,2,FALSE),"含税不明"))</f>
        <v/>
      </c>
      <c r="J4685" s="6" t="str">
        <f t="shared" si="512"/>
        <v/>
      </c>
      <c r="K4685" s="6" t="str">
        <f>IF(AND(税费设置!$B$5="是",G4685="个人支出",J4685="应税"),"是","否")</f>
        <v>否</v>
      </c>
      <c r="L4685" s="8">
        <f t="shared" si="513"/>
        <v>0</v>
      </c>
      <c r="M4685" s="8">
        <f t="shared" si="514"/>
        <v>0</v>
      </c>
      <c r="N4685" s="8">
        <f t="shared" si="515"/>
        <v>0</v>
      </c>
      <c r="O4685" s="8">
        <f t="shared" si="516"/>
        <v>0</v>
      </c>
      <c r="P4685" s="8">
        <f>IF(K4685&lt;&gt;"是",0,IF(税费设置!$B$6="是",E4685/(1+税费设置!$B$10),E4685))</f>
        <v>0</v>
      </c>
      <c r="Q4685" s="8">
        <f>IF(K4685&lt;&gt;"是",0,P4685*税费设置!$B$8)</f>
        <v>0</v>
      </c>
      <c r="R4685" s="8">
        <f>IF(K4685&lt;&gt;"是",0,P4685*税费设置!$B$9)</f>
        <v>0</v>
      </c>
      <c r="S4685" s="8">
        <f t="shared" si="517"/>
        <v>0</v>
      </c>
    </row>
    <row r="4686" spans="1:19" ht="13.9">
      <c r="A4686" s="6" t="str">
        <f>IF(总支出!A4686="","",总支出!A4686)</f>
        <v/>
      </c>
      <c r="B4686" s="7" t="str">
        <f>IF(总支出!B4686="","",总支出!B4686)</f>
        <v/>
      </c>
      <c r="C4686" s="6" t="str">
        <f t="shared" si="511"/>
        <v/>
      </c>
      <c r="D4686" s="6" t="str">
        <f>IF(总支出!C4686="","",总支出!C4686)</f>
        <v/>
      </c>
      <c r="E4686" s="8" t="str">
        <f>IF(总支出!D4686="","",总支出!D4686)</f>
        <v/>
      </c>
      <c r="F4686" s="6" t="str">
        <f>IF(总支出!E4686="","",总支出!E4686)</f>
        <v/>
      </c>
      <c r="G4686" s="6" t="str">
        <f>IF(总支出!H4686="","",总支出!H4686)</f>
        <v/>
      </c>
      <c r="H4686" s="6" t="str">
        <f>IF(总支出!I4686="","自动",总支出!I4686)</f>
        <v>自动</v>
      </c>
      <c r="I4686" s="6" t="str">
        <f>IF(F4686="","",IFERROR(VLOOKUP(F4686,税费设置!$A$15:$B$27,2,FALSE),"含税不明"))</f>
        <v/>
      </c>
      <c r="J4686" s="6" t="str">
        <f t="shared" si="512"/>
        <v/>
      </c>
      <c r="K4686" s="6" t="str">
        <f>IF(AND(税费设置!$B$5="是",G4686="个人支出",J4686="应税"),"是","否")</f>
        <v>否</v>
      </c>
      <c r="L4686" s="8">
        <f t="shared" si="513"/>
        <v>0</v>
      </c>
      <c r="M4686" s="8">
        <f t="shared" si="514"/>
        <v>0</v>
      </c>
      <c r="N4686" s="8">
        <f t="shared" si="515"/>
        <v>0</v>
      </c>
      <c r="O4686" s="8">
        <f t="shared" si="516"/>
        <v>0</v>
      </c>
      <c r="P4686" s="8">
        <f>IF(K4686&lt;&gt;"是",0,IF(税费设置!$B$6="是",E4686/(1+税费设置!$B$10),E4686))</f>
        <v>0</v>
      </c>
      <c r="Q4686" s="8">
        <f>IF(K4686&lt;&gt;"是",0,P4686*税费设置!$B$8)</f>
        <v>0</v>
      </c>
      <c r="R4686" s="8">
        <f>IF(K4686&lt;&gt;"是",0,P4686*税费设置!$B$9)</f>
        <v>0</v>
      </c>
      <c r="S4686" s="8">
        <f t="shared" si="517"/>
        <v>0</v>
      </c>
    </row>
    <row r="4687" spans="1:19" ht="13.9">
      <c r="A4687" s="6" t="str">
        <f>IF(总支出!A4687="","",总支出!A4687)</f>
        <v/>
      </c>
      <c r="B4687" s="7" t="str">
        <f>IF(总支出!B4687="","",总支出!B4687)</f>
        <v/>
      </c>
      <c r="C4687" s="6" t="str">
        <f t="shared" si="511"/>
        <v/>
      </c>
      <c r="D4687" s="6" t="str">
        <f>IF(总支出!C4687="","",总支出!C4687)</f>
        <v/>
      </c>
      <c r="E4687" s="8" t="str">
        <f>IF(总支出!D4687="","",总支出!D4687)</f>
        <v/>
      </c>
      <c r="F4687" s="6" t="str">
        <f>IF(总支出!E4687="","",总支出!E4687)</f>
        <v/>
      </c>
      <c r="G4687" s="6" t="str">
        <f>IF(总支出!H4687="","",总支出!H4687)</f>
        <v/>
      </c>
      <c r="H4687" s="6" t="str">
        <f>IF(总支出!I4687="","自动",总支出!I4687)</f>
        <v>自动</v>
      </c>
      <c r="I4687" s="6" t="str">
        <f>IF(F4687="","",IFERROR(VLOOKUP(F4687,税费设置!$A$15:$B$27,2,FALSE),"含税不明"))</f>
        <v/>
      </c>
      <c r="J4687" s="6" t="str">
        <f t="shared" si="512"/>
        <v/>
      </c>
      <c r="K4687" s="6" t="str">
        <f>IF(AND(税费设置!$B$5="是",G4687="个人支出",J4687="应税"),"是","否")</f>
        <v>否</v>
      </c>
      <c r="L4687" s="8">
        <f t="shared" si="513"/>
        <v>0</v>
      </c>
      <c r="M4687" s="8">
        <f t="shared" si="514"/>
        <v>0</v>
      </c>
      <c r="N4687" s="8">
        <f t="shared" si="515"/>
        <v>0</v>
      </c>
      <c r="O4687" s="8">
        <f t="shared" si="516"/>
        <v>0</v>
      </c>
      <c r="P4687" s="8">
        <f>IF(K4687&lt;&gt;"是",0,IF(税费设置!$B$6="是",E4687/(1+税费设置!$B$10),E4687))</f>
        <v>0</v>
      </c>
      <c r="Q4687" s="8">
        <f>IF(K4687&lt;&gt;"是",0,P4687*税费设置!$B$8)</f>
        <v>0</v>
      </c>
      <c r="R4687" s="8">
        <f>IF(K4687&lt;&gt;"是",0,P4687*税费设置!$B$9)</f>
        <v>0</v>
      </c>
      <c r="S4687" s="8">
        <f t="shared" si="517"/>
        <v>0</v>
      </c>
    </row>
    <row r="4688" spans="1:19" ht="13.9">
      <c r="A4688" s="6" t="str">
        <f>IF(总支出!A4688="","",总支出!A4688)</f>
        <v/>
      </c>
      <c r="B4688" s="7" t="str">
        <f>IF(总支出!B4688="","",总支出!B4688)</f>
        <v/>
      </c>
      <c r="C4688" s="6" t="str">
        <f t="shared" si="511"/>
        <v/>
      </c>
      <c r="D4688" s="6" t="str">
        <f>IF(总支出!C4688="","",总支出!C4688)</f>
        <v/>
      </c>
      <c r="E4688" s="8" t="str">
        <f>IF(总支出!D4688="","",总支出!D4688)</f>
        <v/>
      </c>
      <c r="F4688" s="6" t="str">
        <f>IF(总支出!E4688="","",总支出!E4688)</f>
        <v/>
      </c>
      <c r="G4688" s="6" t="str">
        <f>IF(总支出!H4688="","",总支出!H4688)</f>
        <v/>
      </c>
      <c r="H4688" s="6" t="str">
        <f>IF(总支出!I4688="","自动",总支出!I4688)</f>
        <v>自动</v>
      </c>
      <c r="I4688" s="6" t="str">
        <f>IF(F4688="","",IFERROR(VLOOKUP(F4688,税费设置!$A$15:$B$27,2,FALSE),"含税不明"))</f>
        <v/>
      </c>
      <c r="J4688" s="6" t="str">
        <f t="shared" si="512"/>
        <v/>
      </c>
      <c r="K4688" s="6" t="str">
        <f>IF(AND(税费设置!$B$5="是",G4688="个人支出",J4688="应税"),"是","否")</f>
        <v>否</v>
      </c>
      <c r="L4688" s="8">
        <f t="shared" si="513"/>
        <v>0</v>
      </c>
      <c r="M4688" s="8">
        <f t="shared" si="514"/>
        <v>0</v>
      </c>
      <c r="N4688" s="8">
        <f t="shared" si="515"/>
        <v>0</v>
      </c>
      <c r="O4688" s="8">
        <f t="shared" si="516"/>
        <v>0</v>
      </c>
      <c r="P4688" s="8">
        <f>IF(K4688&lt;&gt;"是",0,IF(税费设置!$B$6="是",E4688/(1+税费设置!$B$10),E4688))</f>
        <v>0</v>
      </c>
      <c r="Q4688" s="8">
        <f>IF(K4688&lt;&gt;"是",0,P4688*税费设置!$B$8)</f>
        <v>0</v>
      </c>
      <c r="R4688" s="8">
        <f>IF(K4688&lt;&gt;"是",0,P4688*税费设置!$B$9)</f>
        <v>0</v>
      </c>
      <c r="S4688" s="8">
        <f t="shared" si="517"/>
        <v>0</v>
      </c>
    </row>
    <row r="4689" spans="1:19" ht="13.9">
      <c r="A4689" s="6" t="str">
        <f>IF(总支出!A4689="","",总支出!A4689)</f>
        <v/>
      </c>
      <c r="B4689" s="7" t="str">
        <f>IF(总支出!B4689="","",总支出!B4689)</f>
        <v/>
      </c>
      <c r="C4689" s="6" t="str">
        <f t="shared" si="511"/>
        <v/>
      </c>
      <c r="D4689" s="6" t="str">
        <f>IF(总支出!C4689="","",总支出!C4689)</f>
        <v/>
      </c>
      <c r="E4689" s="8" t="str">
        <f>IF(总支出!D4689="","",总支出!D4689)</f>
        <v/>
      </c>
      <c r="F4689" s="6" t="str">
        <f>IF(总支出!E4689="","",总支出!E4689)</f>
        <v/>
      </c>
      <c r="G4689" s="6" t="str">
        <f>IF(总支出!H4689="","",总支出!H4689)</f>
        <v/>
      </c>
      <c r="H4689" s="6" t="str">
        <f>IF(总支出!I4689="","自动",总支出!I4689)</f>
        <v>自动</v>
      </c>
      <c r="I4689" s="6" t="str">
        <f>IF(F4689="","",IFERROR(VLOOKUP(F4689,税费设置!$A$15:$B$27,2,FALSE),"含税不明"))</f>
        <v/>
      </c>
      <c r="J4689" s="6" t="str">
        <f t="shared" si="512"/>
        <v/>
      </c>
      <c r="K4689" s="6" t="str">
        <f>IF(AND(税费设置!$B$5="是",G4689="个人支出",J4689="应税"),"是","否")</f>
        <v>否</v>
      </c>
      <c r="L4689" s="8">
        <f t="shared" si="513"/>
        <v>0</v>
      </c>
      <c r="M4689" s="8">
        <f t="shared" si="514"/>
        <v>0</v>
      </c>
      <c r="N4689" s="8">
        <f t="shared" si="515"/>
        <v>0</v>
      </c>
      <c r="O4689" s="8">
        <f t="shared" si="516"/>
        <v>0</v>
      </c>
      <c r="P4689" s="8">
        <f>IF(K4689&lt;&gt;"是",0,IF(税费设置!$B$6="是",E4689/(1+税费设置!$B$10),E4689))</f>
        <v>0</v>
      </c>
      <c r="Q4689" s="8">
        <f>IF(K4689&lt;&gt;"是",0,P4689*税费设置!$B$8)</f>
        <v>0</v>
      </c>
      <c r="R4689" s="8">
        <f>IF(K4689&lt;&gt;"是",0,P4689*税费设置!$B$9)</f>
        <v>0</v>
      </c>
      <c r="S4689" s="8">
        <f t="shared" si="517"/>
        <v>0</v>
      </c>
    </row>
    <row r="4690" spans="1:19" ht="13.9">
      <c r="A4690" s="6" t="str">
        <f>IF(总支出!A4690="","",总支出!A4690)</f>
        <v/>
      </c>
      <c r="B4690" s="7" t="str">
        <f>IF(总支出!B4690="","",总支出!B4690)</f>
        <v/>
      </c>
      <c r="C4690" s="6" t="str">
        <f t="shared" si="511"/>
        <v/>
      </c>
      <c r="D4690" s="6" t="str">
        <f>IF(总支出!C4690="","",总支出!C4690)</f>
        <v/>
      </c>
      <c r="E4690" s="8" t="str">
        <f>IF(总支出!D4690="","",总支出!D4690)</f>
        <v/>
      </c>
      <c r="F4690" s="6" t="str">
        <f>IF(总支出!E4690="","",总支出!E4690)</f>
        <v/>
      </c>
      <c r="G4690" s="6" t="str">
        <f>IF(总支出!H4690="","",总支出!H4690)</f>
        <v/>
      </c>
      <c r="H4690" s="6" t="str">
        <f>IF(总支出!I4690="","自动",总支出!I4690)</f>
        <v>自动</v>
      </c>
      <c r="I4690" s="6" t="str">
        <f>IF(F4690="","",IFERROR(VLOOKUP(F4690,税费设置!$A$15:$B$27,2,FALSE),"含税不明"))</f>
        <v/>
      </c>
      <c r="J4690" s="6" t="str">
        <f t="shared" si="512"/>
        <v/>
      </c>
      <c r="K4690" s="6" t="str">
        <f>IF(AND(税费设置!$B$5="是",G4690="个人支出",J4690="应税"),"是","否")</f>
        <v>否</v>
      </c>
      <c r="L4690" s="8">
        <f t="shared" si="513"/>
        <v>0</v>
      </c>
      <c r="M4690" s="8">
        <f t="shared" si="514"/>
        <v>0</v>
      </c>
      <c r="N4690" s="8">
        <f t="shared" si="515"/>
        <v>0</v>
      </c>
      <c r="O4690" s="8">
        <f t="shared" si="516"/>
        <v>0</v>
      </c>
      <c r="P4690" s="8">
        <f>IF(K4690&lt;&gt;"是",0,IF(税费设置!$B$6="是",E4690/(1+税费设置!$B$10),E4690))</f>
        <v>0</v>
      </c>
      <c r="Q4690" s="8">
        <f>IF(K4690&lt;&gt;"是",0,P4690*税费设置!$B$8)</f>
        <v>0</v>
      </c>
      <c r="R4690" s="8">
        <f>IF(K4690&lt;&gt;"是",0,P4690*税费设置!$B$9)</f>
        <v>0</v>
      </c>
      <c r="S4690" s="8">
        <f t="shared" si="517"/>
        <v>0</v>
      </c>
    </row>
    <row r="4691" spans="1:19" ht="13.9">
      <c r="A4691" s="6" t="str">
        <f>IF(总支出!A4691="","",总支出!A4691)</f>
        <v/>
      </c>
      <c r="B4691" s="7" t="str">
        <f>IF(总支出!B4691="","",总支出!B4691)</f>
        <v/>
      </c>
      <c r="C4691" s="6" t="str">
        <f t="shared" si="511"/>
        <v/>
      </c>
      <c r="D4691" s="6" t="str">
        <f>IF(总支出!C4691="","",总支出!C4691)</f>
        <v/>
      </c>
      <c r="E4691" s="8" t="str">
        <f>IF(总支出!D4691="","",总支出!D4691)</f>
        <v/>
      </c>
      <c r="F4691" s="6" t="str">
        <f>IF(总支出!E4691="","",总支出!E4691)</f>
        <v/>
      </c>
      <c r="G4691" s="6" t="str">
        <f>IF(总支出!H4691="","",总支出!H4691)</f>
        <v/>
      </c>
      <c r="H4691" s="6" t="str">
        <f>IF(总支出!I4691="","自动",总支出!I4691)</f>
        <v>自动</v>
      </c>
      <c r="I4691" s="6" t="str">
        <f>IF(F4691="","",IFERROR(VLOOKUP(F4691,税费设置!$A$15:$B$27,2,FALSE),"含税不明"))</f>
        <v/>
      </c>
      <c r="J4691" s="6" t="str">
        <f t="shared" si="512"/>
        <v/>
      </c>
      <c r="K4691" s="6" t="str">
        <f>IF(AND(税费设置!$B$5="是",G4691="个人支出",J4691="应税"),"是","否")</f>
        <v>否</v>
      </c>
      <c r="L4691" s="8">
        <f t="shared" si="513"/>
        <v>0</v>
      </c>
      <c r="M4691" s="8">
        <f t="shared" si="514"/>
        <v>0</v>
      </c>
      <c r="N4691" s="8">
        <f t="shared" si="515"/>
        <v>0</v>
      </c>
      <c r="O4691" s="8">
        <f t="shared" si="516"/>
        <v>0</v>
      </c>
      <c r="P4691" s="8">
        <f>IF(K4691&lt;&gt;"是",0,IF(税费设置!$B$6="是",E4691/(1+税费设置!$B$10),E4691))</f>
        <v>0</v>
      </c>
      <c r="Q4691" s="8">
        <f>IF(K4691&lt;&gt;"是",0,P4691*税费设置!$B$8)</f>
        <v>0</v>
      </c>
      <c r="R4691" s="8">
        <f>IF(K4691&lt;&gt;"是",0,P4691*税费设置!$B$9)</f>
        <v>0</v>
      </c>
      <c r="S4691" s="8">
        <f t="shared" si="517"/>
        <v>0</v>
      </c>
    </row>
    <row r="4692" spans="1:19" ht="13.9">
      <c r="A4692" s="6" t="str">
        <f>IF(总支出!A4692="","",总支出!A4692)</f>
        <v/>
      </c>
      <c r="B4692" s="7" t="str">
        <f>IF(总支出!B4692="","",总支出!B4692)</f>
        <v/>
      </c>
      <c r="C4692" s="6" t="str">
        <f t="shared" si="511"/>
        <v/>
      </c>
      <c r="D4692" s="6" t="str">
        <f>IF(总支出!C4692="","",总支出!C4692)</f>
        <v/>
      </c>
      <c r="E4692" s="8" t="str">
        <f>IF(总支出!D4692="","",总支出!D4692)</f>
        <v/>
      </c>
      <c r="F4692" s="6" t="str">
        <f>IF(总支出!E4692="","",总支出!E4692)</f>
        <v/>
      </c>
      <c r="G4692" s="6" t="str">
        <f>IF(总支出!H4692="","",总支出!H4692)</f>
        <v/>
      </c>
      <c r="H4692" s="6" t="str">
        <f>IF(总支出!I4692="","自动",总支出!I4692)</f>
        <v>自动</v>
      </c>
      <c r="I4692" s="6" t="str">
        <f>IF(F4692="","",IFERROR(VLOOKUP(F4692,税费设置!$A$15:$B$27,2,FALSE),"含税不明"))</f>
        <v/>
      </c>
      <c r="J4692" s="6" t="str">
        <f t="shared" si="512"/>
        <v/>
      </c>
      <c r="K4692" s="6" t="str">
        <f>IF(AND(税费设置!$B$5="是",G4692="个人支出",J4692="应税"),"是","否")</f>
        <v>否</v>
      </c>
      <c r="L4692" s="8">
        <f t="shared" si="513"/>
        <v>0</v>
      </c>
      <c r="M4692" s="8">
        <f t="shared" si="514"/>
        <v>0</v>
      </c>
      <c r="N4692" s="8">
        <f t="shared" si="515"/>
        <v>0</v>
      </c>
      <c r="O4692" s="8">
        <f t="shared" si="516"/>
        <v>0</v>
      </c>
      <c r="P4692" s="8">
        <f>IF(K4692&lt;&gt;"是",0,IF(税费设置!$B$6="是",E4692/(1+税费设置!$B$10),E4692))</f>
        <v>0</v>
      </c>
      <c r="Q4692" s="8">
        <f>IF(K4692&lt;&gt;"是",0,P4692*税费设置!$B$8)</f>
        <v>0</v>
      </c>
      <c r="R4692" s="8">
        <f>IF(K4692&lt;&gt;"是",0,P4692*税费设置!$B$9)</f>
        <v>0</v>
      </c>
      <c r="S4692" s="8">
        <f t="shared" si="517"/>
        <v>0</v>
      </c>
    </row>
    <row r="4693" spans="1:19" ht="13.9">
      <c r="A4693" s="6" t="str">
        <f>IF(总支出!A4693="","",总支出!A4693)</f>
        <v/>
      </c>
      <c r="B4693" s="7" t="str">
        <f>IF(总支出!B4693="","",总支出!B4693)</f>
        <v/>
      </c>
      <c r="C4693" s="6" t="str">
        <f t="shared" si="511"/>
        <v/>
      </c>
      <c r="D4693" s="6" t="str">
        <f>IF(总支出!C4693="","",总支出!C4693)</f>
        <v/>
      </c>
      <c r="E4693" s="8" t="str">
        <f>IF(总支出!D4693="","",总支出!D4693)</f>
        <v/>
      </c>
      <c r="F4693" s="6" t="str">
        <f>IF(总支出!E4693="","",总支出!E4693)</f>
        <v/>
      </c>
      <c r="G4693" s="6" t="str">
        <f>IF(总支出!H4693="","",总支出!H4693)</f>
        <v/>
      </c>
      <c r="H4693" s="6" t="str">
        <f>IF(总支出!I4693="","自动",总支出!I4693)</f>
        <v>自动</v>
      </c>
      <c r="I4693" s="6" t="str">
        <f>IF(F4693="","",IFERROR(VLOOKUP(F4693,税费设置!$A$15:$B$27,2,FALSE),"含税不明"))</f>
        <v/>
      </c>
      <c r="J4693" s="6" t="str">
        <f t="shared" si="512"/>
        <v/>
      </c>
      <c r="K4693" s="6" t="str">
        <f>IF(AND(税费设置!$B$5="是",G4693="个人支出",J4693="应税"),"是","否")</f>
        <v>否</v>
      </c>
      <c r="L4693" s="8">
        <f t="shared" si="513"/>
        <v>0</v>
      </c>
      <c r="M4693" s="8">
        <f t="shared" si="514"/>
        <v>0</v>
      </c>
      <c r="N4693" s="8">
        <f t="shared" si="515"/>
        <v>0</v>
      </c>
      <c r="O4693" s="8">
        <f t="shared" si="516"/>
        <v>0</v>
      </c>
      <c r="P4693" s="8">
        <f>IF(K4693&lt;&gt;"是",0,IF(税费设置!$B$6="是",E4693/(1+税费设置!$B$10),E4693))</f>
        <v>0</v>
      </c>
      <c r="Q4693" s="8">
        <f>IF(K4693&lt;&gt;"是",0,P4693*税费设置!$B$8)</f>
        <v>0</v>
      </c>
      <c r="R4693" s="8">
        <f>IF(K4693&lt;&gt;"是",0,P4693*税费设置!$B$9)</f>
        <v>0</v>
      </c>
      <c r="S4693" s="8">
        <f t="shared" si="517"/>
        <v>0</v>
      </c>
    </row>
    <row r="4694" spans="1:19" ht="13.9">
      <c r="A4694" s="6" t="str">
        <f>IF(总支出!A4694="","",总支出!A4694)</f>
        <v/>
      </c>
      <c r="B4694" s="7" t="str">
        <f>IF(总支出!B4694="","",总支出!B4694)</f>
        <v/>
      </c>
      <c r="C4694" s="6" t="str">
        <f t="shared" si="511"/>
        <v/>
      </c>
      <c r="D4694" s="6" t="str">
        <f>IF(总支出!C4694="","",总支出!C4694)</f>
        <v/>
      </c>
      <c r="E4694" s="8" t="str">
        <f>IF(总支出!D4694="","",总支出!D4694)</f>
        <v/>
      </c>
      <c r="F4694" s="6" t="str">
        <f>IF(总支出!E4694="","",总支出!E4694)</f>
        <v/>
      </c>
      <c r="G4694" s="6" t="str">
        <f>IF(总支出!H4694="","",总支出!H4694)</f>
        <v/>
      </c>
      <c r="H4694" s="6" t="str">
        <f>IF(总支出!I4694="","自动",总支出!I4694)</f>
        <v>自动</v>
      </c>
      <c r="I4694" s="6" t="str">
        <f>IF(F4694="","",IFERROR(VLOOKUP(F4694,税费设置!$A$15:$B$27,2,FALSE),"含税不明"))</f>
        <v/>
      </c>
      <c r="J4694" s="6" t="str">
        <f t="shared" si="512"/>
        <v/>
      </c>
      <c r="K4694" s="6" t="str">
        <f>IF(AND(税费设置!$B$5="是",G4694="个人支出",J4694="应税"),"是","否")</f>
        <v>否</v>
      </c>
      <c r="L4694" s="8">
        <f t="shared" si="513"/>
        <v>0</v>
      </c>
      <c r="M4694" s="8">
        <f t="shared" si="514"/>
        <v>0</v>
      </c>
      <c r="N4694" s="8">
        <f t="shared" si="515"/>
        <v>0</v>
      </c>
      <c r="O4694" s="8">
        <f t="shared" si="516"/>
        <v>0</v>
      </c>
      <c r="P4694" s="8">
        <f>IF(K4694&lt;&gt;"是",0,IF(税费设置!$B$6="是",E4694/(1+税费设置!$B$10),E4694))</f>
        <v>0</v>
      </c>
      <c r="Q4694" s="8">
        <f>IF(K4694&lt;&gt;"是",0,P4694*税费设置!$B$8)</f>
        <v>0</v>
      </c>
      <c r="R4694" s="8">
        <f>IF(K4694&lt;&gt;"是",0,P4694*税费设置!$B$9)</f>
        <v>0</v>
      </c>
      <c r="S4694" s="8">
        <f t="shared" si="517"/>
        <v>0</v>
      </c>
    </row>
    <row r="4695" spans="1:19" ht="13.9">
      <c r="A4695" s="6" t="str">
        <f>IF(总支出!A4695="","",总支出!A4695)</f>
        <v/>
      </c>
      <c r="B4695" s="7" t="str">
        <f>IF(总支出!B4695="","",总支出!B4695)</f>
        <v/>
      </c>
      <c r="C4695" s="6" t="str">
        <f t="shared" si="511"/>
        <v/>
      </c>
      <c r="D4695" s="6" t="str">
        <f>IF(总支出!C4695="","",总支出!C4695)</f>
        <v/>
      </c>
      <c r="E4695" s="8" t="str">
        <f>IF(总支出!D4695="","",总支出!D4695)</f>
        <v/>
      </c>
      <c r="F4695" s="6" t="str">
        <f>IF(总支出!E4695="","",总支出!E4695)</f>
        <v/>
      </c>
      <c r="G4695" s="6" t="str">
        <f>IF(总支出!H4695="","",总支出!H4695)</f>
        <v/>
      </c>
      <c r="H4695" s="6" t="str">
        <f>IF(总支出!I4695="","自动",总支出!I4695)</f>
        <v>自动</v>
      </c>
      <c r="I4695" s="6" t="str">
        <f>IF(F4695="","",IFERROR(VLOOKUP(F4695,税费设置!$A$15:$B$27,2,FALSE),"含税不明"))</f>
        <v/>
      </c>
      <c r="J4695" s="6" t="str">
        <f t="shared" si="512"/>
        <v/>
      </c>
      <c r="K4695" s="6" t="str">
        <f>IF(AND(税费设置!$B$5="是",G4695="个人支出",J4695="应税"),"是","否")</f>
        <v>否</v>
      </c>
      <c r="L4695" s="8">
        <f t="shared" si="513"/>
        <v>0</v>
      </c>
      <c r="M4695" s="8">
        <f t="shared" si="514"/>
        <v>0</v>
      </c>
      <c r="N4695" s="8">
        <f t="shared" si="515"/>
        <v>0</v>
      </c>
      <c r="O4695" s="8">
        <f t="shared" si="516"/>
        <v>0</v>
      </c>
      <c r="P4695" s="8">
        <f>IF(K4695&lt;&gt;"是",0,IF(税费设置!$B$6="是",E4695/(1+税费设置!$B$10),E4695))</f>
        <v>0</v>
      </c>
      <c r="Q4695" s="8">
        <f>IF(K4695&lt;&gt;"是",0,P4695*税费设置!$B$8)</f>
        <v>0</v>
      </c>
      <c r="R4695" s="8">
        <f>IF(K4695&lt;&gt;"是",0,P4695*税费设置!$B$9)</f>
        <v>0</v>
      </c>
      <c r="S4695" s="8">
        <f t="shared" si="517"/>
        <v>0</v>
      </c>
    </row>
    <row r="4696" spans="1:19" ht="13.9">
      <c r="A4696" s="6" t="str">
        <f>IF(总支出!A4696="","",总支出!A4696)</f>
        <v/>
      </c>
      <c r="B4696" s="7" t="str">
        <f>IF(总支出!B4696="","",总支出!B4696)</f>
        <v/>
      </c>
      <c r="C4696" s="6" t="str">
        <f t="shared" si="511"/>
        <v/>
      </c>
      <c r="D4696" s="6" t="str">
        <f>IF(总支出!C4696="","",总支出!C4696)</f>
        <v/>
      </c>
      <c r="E4696" s="8" t="str">
        <f>IF(总支出!D4696="","",总支出!D4696)</f>
        <v/>
      </c>
      <c r="F4696" s="6" t="str">
        <f>IF(总支出!E4696="","",总支出!E4696)</f>
        <v/>
      </c>
      <c r="G4696" s="6" t="str">
        <f>IF(总支出!H4696="","",总支出!H4696)</f>
        <v/>
      </c>
      <c r="H4696" s="6" t="str">
        <f>IF(总支出!I4696="","自动",总支出!I4696)</f>
        <v>自动</v>
      </c>
      <c r="I4696" s="6" t="str">
        <f>IF(F4696="","",IFERROR(VLOOKUP(F4696,税费设置!$A$15:$B$27,2,FALSE),"含税不明"))</f>
        <v/>
      </c>
      <c r="J4696" s="6" t="str">
        <f t="shared" si="512"/>
        <v/>
      </c>
      <c r="K4696" s="6" t="str">
        <f>IF(AND(税费设置!$B$5="是",G4696="个人支出",J4696="应税"),"是","否")</f>
        <v>否</v>
      </c>
      <c r="L4696" s="8">
        <f t="shared" si="513"/>
        <v>0</v>
      </c>
      <c r="M4696" s="8">
        <f t="shared" si="514"/>
        <v>0</v>
      </c>
      <c r="N4696" s="8">
        <f t="shared" si="515"/>
        <v>0</v>
      </c>
      <c r="O4696" s="8">
        <f t="shared" si="516"/>
        <v>0</v>
      </c>
      <c r="P4696" s="8">
        <f>IF(K4696&lt;&gt;"是",0,IF(税费设置!$B$6="是",E4696/(1+税费设置!$B$10),E4696))</f>
        <v>0</v>
      </c>
      <c r="Q4696" s="8">
        <f>IF(K4696&lt;&gt;"是",0,P4696*税费设置!$B$8)</f>
        <v>0</v>
      </c>
      <c r="R4696" s="8">
        <f>IF(K4696&lt;&gt;"是",0,P4696*税费设置!$B$9)</f>
        <v>0</v>
      </c>
      <c r="S4696" s="8">
        <f t="shared" si="517"/>
        <v>0</v>
      </c>
    </row>
    <row r="4697" spans="1:19" ht="13.9">
      <c r="A4697" s="6" t="str">
        <f>IF(总支出!A4697="","",总支出!A4697)</f>
        <v/>
      </c>
      <c r="B4697" s="7" t="str">
        <f>IF(总支出!B4697="","",总支出!B4697)</f>
        <v/>
      </c>
      <c r="C4697" s="6" t="str">
        <f t="shared" si="511"/>
        <v/>
      </c>
      <c r="D4697" s="6" t="str">
        <f>IF(总支出!C4697="","",总支出!C4697)</f>
        <v/>
      </c>
      <c r="E4697" s="8" t="str">
        <f>IF(总支出!D4697="","",总支出!D4697)</f>
        <v/>
      </c>
      <c r="F4697" s="6" t="str">
        <f>IF(总支出!E4697="","",总支出!E4697)</f>
        <v/>
      </c>
      <c r="G4697" s="6" t="str">
        <f>IF(总支出!H4697="","",总支出!H4697)</f>
        <v/>
      </c>
      <c r="H4697" s="6" t="str">
        <f>IF(总支出!I4697="","自动",总支出!I4697)</f>
        <v>自动</v>
      </c>
      <c r="I4697" s="6" t="str">
        <f>IF(F4697="","",IFERROR(VLOOKUP(F4697,税费设置!$A$15:$B$27,2,FALSE),"含税不明"))</f>
        <v/>
      </c>
      <c r="J4697" s="6" t="str">
        <f t="shared" si="512"/>
        <v/>
      </c>
      <c r="K4697" s="6" t="str">
        <f>IF(AND(税费设置!$B$5="是",G4697="个人支出",J4697="应税"),"是","否")</f>
        <v>否</v>
      </c>
      <c r="L4697" s="8">
        <f t="shared" si="513"/>
        <v>0</v>
      </c>
      <c r="M4697" s="8">
        <f t="shared" si="514"/>
        <v>0</v>
      </c>
      <c r="N4697" s="8">
        <f t="shared" si="515"/>
        <v>0</v>
      </c>
      <c r="O4697" s="8">
        <f t="shared" si="516"/>
        <v>0</v>
      </c>
      <c r="P4697" s="8">
        <f>IF(K4697&lt;&gt;"是",0,IF(税费设置!$B$6="是",E4697/(1+税费设置!$B$10),E4697))</f>
        <v>0</v>
      </c>
      <c r="Q4697" s="8">
        <f>IF(K4697&lt;&gt;"是",0,P4697*税费设置!$B$8)</f>
        <v>0</v>
      </c>
      <c r="R4697" s="8">
        <f>IF(K4697&lt;&gt;"是",0,P4697*税费设置!$B$9)</f>
        <v>0</v>
      </c>
      <c r="S4697" s="8">
        <f t="shared" si="517"/>
        <v>0</v>
      </c>
    </row>
    <row r="4698" spans="1:19" ht="13.9">
      <c r="A4698" s="6" t="str">
        <f>IF(总支出!A4698="","",总支出!A4698)</f>
        <v/>
      </c>
      <c r="B4698" s="7" t="str">
        <f>IF(总支出!B4698="","",总支出!B4698)</f>
        <v/>
      </c>
      <c r="C4698" s="6" t="str">
        <f t="shared" si="511"/>
        <v/>
      </c>
      <c r="D4698" s="6" t="str">
        <f>IF(总支出!C4698="","",总支出!C4698)</f>
        <v/>
      </c>
      <c r="E4698" s="8" t="str">
        <f>IF(总支出!D4698="","",总支出!D4698)</f>
        <v/>
      </c>
      <c r="F4698" s="6" t="str">
        <f>IF(总支出!E4698="","",总支出!E4698)</f>
        <v/>
      </c>
      <c r="G4698" s="6" t="str">
        <f>IF(总支出!H4698="","",总支出!H4698)</f>
        <v/>
      </c>
      <c r="H4698" s="6" t="str">
        <f>IF(总支出!I4698="","自动",总支出!I4698)</f>
        <v>自动</v>
      </c>
      <c r="I4698" s="6" t="str">
        <f>IF(F4698="","",IFERROR(VLOOKUP(F4698,税费设置!$A$15:$B$27,2,FALSE),"含税不明"))</f>
        <v/>
      </c>
      <c r="J4698" s="6" t="str">
        <f t="shared" si="512"/>
        <v/>
      </c>
      <c r="K4698" s="6" t="str">
        <f>IF(AND(税费设置!$B$5="是",G4698="个人支出",J4698="应税"),"是","否")</f>
        <v>否</v>
      </c>
      <c r="L4698" s="8">
        <f t="shared" si="513"/>
        <v>0</v>
      </c>
      <c r="M4698" s="8">
        <f t="shared" si="514"/>
        <v>0</v>
      </c>
      <c r="N4698" s="8">
        <f t="shared" si="515"/>
        <v>0</v>
      </c>
      <c r="O4698" s="8">
        <f t="shared" si="516"/>
        <v>0</v>
      </c>
      <c r="P4698" s="8">
        <f>IF(K4698&lt;&gt;"是",0,IF(税费设置!$B$6="是",E4698/(1+税费设置!$B$10),E4698))</f>
        <v>0</v>
      </c>
      <c r="Q4698" s="8">
        <f>IF(K4698&lt;&gt;"是",0,P4698*税费设置!$B$8)</f>
        <v>0</v>
      </c>
      <c r="R4698" s="8">
        <f>IF(K4698&lt;&gt;"是",0,P4698*税费设置!$B$9)</f>
        <v>0</v>
      </c>
      <c r="S4698" s="8">
        <f t="shared" si="517"/>
        <v>0</v>
      </c>
    </row>
    <row r="4699" spans="1:19" ht="13.9">
      <c r="A4699" s="6" t="str">
        <f>IF(总支出!A4699="","",总支出!A4699)</f>
        <v/>
      </c>
      <c r="B4699" s="7" t="str">
        <f>IF(总支出!B4699="","",总支出!B4699)</f>
        <v/>
      </c>
      <c r="C4699" s="6" t="str">
        <f t="shared" si="511"/>
        <v/>
      </c>
      <c r="D4699" s="6" t="str">
        <f>IF(总支出!C4699="","",总支出!C4699)</f>
        <v/>
      </c>
      <c r="E4699" s="8" t="str">
        <f>IF(总支出!D4699="","",总支出!D4699)</f>
        <v/>
      </c>
      <c r="F4699" s="6" t="str">
        <f>IF(总支出!E4699="","",总支出!E4699)</f>
        <v/>
      </c>
      <c r="G4699" s="6" t="str">
        <f>IF(总支出!H4699="","",总支出!H4699)</f>
        <v/>
      </c>
      <c r="H4699" s="6" t="str">
        <f>IF(总支出!I4699="","自动",总支出!I4699)</f>
        <v>自动</v>
      </c>
      <c r="I4699" s="6" t="str">
        <f>IF(F4699="","",IFERROR(VLOOKUP(F4699,税费设置!$A$15:$B$27,2,FALSE),"含税不明"))</f>
        <v/>
      </c>
      <c r="J4699" s="6" t="str">
        <f t="shared" si="512"/>
        <v/>
      </c>
      <c r="K4699" s="6" t="str">
        <f>IF(AND(税费设置!$B$5="是",G4699="个人支出",J4699="应税"),"是","否")</f>
        <v>否</v>
      </c>
      <c r="L4699" s="8">
        <f t="shared" si="513"/>
        <v>0</v>
      </c>
      <c r="M4699" s="8">
        <f t="shared" si="514"/>
        <v>0</v>
      </c>
      <c r="N4699" s="8">
        <f t="shared" si="515"/>
        <v>0</v>
      </c>
      <c r="O4699" s="8">
        <f t="shared" si="516"/>
        <v>0</v>
      </c>
      <c r="P4699" s="8">
        <f>IF(K4699&lt;&gt;"是",0,IF(税费设置!$B$6="是",E4699/(1+税费设置!$B$10),E4699))</f>
        <v>0</v>
      </c>
      <c r="Q4699" s="8">
        <f>IF(K4699&lt;&gt;"是",0,P4699*税费设置!$B$8)</f>
        <v>0</v>
      </c>
      <c r="R4699" s="8">
        <f>IF(K4699&lt;&gt;"是",0,P4699*税费设置!$B$9)</f>
        <v>0</v>
      </c>
      <c r="S4699" s="8">
        <f t="shared" si="517"/>
        <v>0</v>
      </c>
    </row>
    <row r="4700" spans="1:19" ht="13.9">
      <c r="A4700" s="6" t="str">
        <f>IF(总支出!A4700="","",总支出!A4700)</f>
        <v/>
      </c>
      <c r="B4700" s="7" t="str">
        <f>IF(总支出!B4700="","",总支出!B4700)</f>
        <v/>
      </c>
      <c r="C4700" s="6" t="str">
        <f t="shared" si="511"/>
        <v/>
      </c>
      <c r="D4700" s="6" t="str">
        <f>IF(总支出!C4700="","",总支出!C4700)</f>
        <v/>
      </c>
      <c r="E4700" s="8" t="str">
        <f>IF(总支出!D4700="","",总支出!D4700)</f>
        <v/>
      </c>
      <c r="F4700" s="6" t="str">
        <f>IF(总支出!E4700="","",总支出!E4700)</f>
        <v/>
      </c>
      <c r="G4700" s="6" t="str">
        <f>IF(总支出!H4700="","",总支出!H4700)</f>
        <v/>
      </c>
      <c r="H4700" s="6" t="str">
        <f>IF(总支出!I4700="","自动",总支出!I4700)</f>
        <v>自动</v>
      </c>
      <c r="I4700" s="6" t="str">
        <f>IF(F4700="","",IFERROR(VLOOKUP(F4700,税费设置!$A$15:$B$27,2,FALSE),"含税不明"))</f>
        <v/>
      </c>
      <c r="J4700" s="6" t="str">
        <f t="shared" si="512"/>
        <v/>
      </c>
      <c r="K4700" s="6" t="str">
        <f>IF(AND(税费设置!$B$5="是",G4700="个人支出",J4700="应税"),"是","否")</f>
        <v>否</v>
      </c>
      <c r="L4700" s="8">
        <f t="shared" si="513"/>
        <v>0</v>
      </c>
      <c r="M4700" s="8">
        <f t="shared" si="514"/>
        <v>0</v>
      </c>
      <c r="N4700" s="8">
        <f t="shared" si="515"/>
        <v>0</v>
      </c>
      <c r="O4700" s="8">
        <f t="shared" si="516"/>
        <v>0</v>
      </c>
      <c r="P4700" s="8">
        <f>IF(K4700&lt;&gt;"是",0,IF(税费设置!$B$6="是",E4700/(1+税费设置!$B$10),E4700))</f>
        <v>0</v>
      </c>
      <c r="Q4700" s="8">
        <f>IF(K4700&lt;&gt;"是",0,P4700*税费设置!$B$8)</f>
        <v>0</v>
      </c>
      <c r="R4700" s="8">
        <f>IF(K4700&lt;&gt;"是",0,P4700*税费设置!$B$9)</f>
        <v>0</v>
      </c>
      <c r="S4700" s="8">
        <f t="shared" si="517"/>
        <v>0</v>
      </c>
    </row>
    <row r="4701" spans="1:19" ht="13.9">
      <c r="A4701" s="6" t="str">
        <f>IF(总支出!A4701="","",总支出!A4701)</f>
        <v/>
      </c>
      <c r="B4701" s="7" t="str">
        <f>IF(总支出!B4701="","",总支出!B4701)</f>
        <v/>
      </c>
      <c r="C4701" s="6" t="str">
        <f t="shared" si="511"/>
        <v/>
      </c>
      <c r="D4701" s="6" t="str">
        <f>IF(总支出!C4701="","",总支出!C4701)</f>
        <v/>
      </c>
      <c r="E4701" s="8" t="str">
        <f>IF(总支出!D4701="","",总支出!D4701)</f>
        <v/>
      </c>
      <c r="F4701" s="6" t="str">
        <f>IF(总支出!E4701="","",总支出!E4701)</f>
        <v/>
      </c>
      <c r="G4701" s="6" t="str">
        <f>IF(总支出!H4701="","",总支出!H4701)</f>
        <v/>
      </c>
      <c r="H4701" s="6" t="str">
        <f>IF(总支出!I4701="","自动",总支出!I4701)</f>
        <v>自动</v>
      </c>
      <c r="I4701" s="6" t="str">
        <f>IF(F4701="","",IFERROR(VLOOKUP(F4701,税费设置!$A$15:$B$27,2,FALSE),"含税不明"))</f>
        <v/>
      </c>
      <c r="J4701" s="6" t="str">
        <f t="shared" si="512"/>
        <v/>
      </c>
      <c r="K4701" s="6" t="str">
        <f>IF(AND(税费设置!$B$5="是",G4701="个人支出",J4701="应税"),"是","否")</f>
        <v>否</v>
      </c>
      <c r="L4701" s="8">
        <f t="shared" si="513"/>
        <v>0</v>
      </c>
      <c r="M4701" s="8">
        <f t="shared" si="514"/>
        <v>0</v>
      </c>
      <c r="N4701" s="8">
        <f t="shared" si="515"/>
        <v>0</v>
      </c>
      <c r="O4701" s="8">
        <f t="shared" si="516"/>
        <v>0</v>
      </c>
      <c r="P4701" s="8">
        <f>IF(K4701&lt;&gt;"是",0,IF(税费设置!$B$6="是",E4701/(1+税费设置!$B$10),E4701))</f>
        <v>0</v>
      </c>
      <c r="Q4701" s="8">
        <f>IF(K4701&lt;&gt;"是",0,P4701*税费设置!$B$8)</f>
        <v>0</v>
      </c>
      <c r="R4701" s="8">
        <f>IF(K4701&lt;&gt;"是",0,P4701*税费设置!$B$9)</f>
        <v>0</v>
      </c>
      <c r="S4701" s="8">
        <f t="shared" si="517"/>
        <v>0</v>
      </c>
    </row>
    <row r="4702" spans="1:19" ht="13.9">
      <c r="A4702" s="6" t="str">
        <f>IF(总支出!A4702="","",总支出!A4702)</f>
        <v/>
      </c>
      <c r="B4702" s="7" t="str">
        <f>IF(总支出!B4702="","",总支出!B4702)</f>
        <v/>
      </c>
      <c r="C4702" s="6" t="str">
        <f t="shared" si="511"/>
        <v/>
      </c>
      <c r="D4702" s="6" t="str">
        <f>IF(总支出!C4702="","",总支出!C4702)</f>
        <v/>
      </c>
      <c r="E4702" s="8" t="str">
        <f>IF(总支出!D4702="","",总支出!D4702)</f>
        <v/>
      </c>
      <c r="F4702" s="6" t="str">
        <f>IF(总支出!E4702="","",总支出!E4702)</f>
        <v/>
      </c>
      <c r="G4702" s="6" t="str">
        <f>IF(总支出!H4702="","",总支出!H4702)</f>
        <v/>
      </c>
      <c r="H4702" s="6" t="str">
        <f>IF(总支出!I4702="","自动",总支出!I4702)</f>
        <v>自动</v>
      </c>
      <c r="I4702" s="6" t="str">
        <f>IF(F4702="","",IFERROR(VLOOKUP(F4702,税费设置!$A$15:$B$27,2,FALSE),"含税不明"))</f>
        <v/>
      </c>
      <c r="J4702" s="6" t="str">
        <f t="shared" si="512"/>
        <v/>
      </c>
      <c r="K4702" s="6" t="str">
        <f>IF(AND(税费设置!$B$5="是",G4702="个人支出",J4702="应税"),"是","否")</f>
        <v>否</v>
      </c>
      <c r="L4702" s="8">
        <f t="shared" si="513"/>
        <v>0</v>
      </c>
      <c r="M4702" s="8">
        <f t="shared" si="514"/>
        <v>0</v>
      </c>
      <c r="N4702" s="8">
        <f t="shared" si="515"/>
        <v>0</v>
      </c>
      <c r="O4702" s="8">
        <f t="shared" si="516"/>
        <v>0</v>
      </c>
      <c r="P4702" s="8">
        <f>IF(K4702&lt;&gt;"是",0,IF(税费设置!$B$6="是",E4702/(1+税费设置!$B$10),E4702))</f>
        <v>0</v>
      </c>
      <c r="Q4702" s="8">
        <f>IF(K4702&lt;&gt;"是",0,P4702*税费设置!$B$8)</f>
        <v>0</v>
      </c>
      <c r="R4702" s="8">
        <f>IF(K4702&lt;&gt;"是",0,P4702*税费设置!$B$9)</f>
        <v>0</v>
      </c>
      <c r="S4702" s="8">
        <f t="shared" si="517"/>
        <v>0</v>
      </c>
    </row>
    <row r="4703" spans="1:19" ht="13.9">
      <c r="A4703" s="6" t="str">
        <f>IF(总支出!A4703="","",总支出!A4703)</f>
        <v/>
      </c>
      <c r="B4703" s="7" t="str">
        <f>IF(总支出!B4703="","",总支出!B4703)</f>
        <v/>
      </c>
      <c r="C4703" s="6" t="str">
        <f t="shared" si="511"/>
        <v/>
      </c>
      <c r="D4703" s="6" t="str">
        <f>IF(总支出!C4703="","",总支出!C4703)</f>
        <v/>
      </c>
      <c r="E4703" s="8" t="str">
        <f>IF(总支出!D4703="","",总支出!D4703)</f>
        <v/>
      </c>
      <c r="F4703" s="6" t="str">
        <f>IF(总支出!E4703="","",总支出!E4703)</f>
        <v/>
      </c>
      <c r="G4703" s="6" t="str">
        <f>IF(总支出!H4703="","",总支出!H4703)</f>
        <v/>
      </c>
      <c r="H4703" s="6" t="str">
        <f>IF(总支出!I4703="","自动",总支出!I4703)</f>
        <v>自动</v>
      </c>
      <c r="I4703" s="6" t="str">
        <f>IF(F4703="","",IFERROR(VLOOKUP(F4703,税费设置!$A$15:$B$27,2,FALSE),"含税不明"))</f>
        <v/>
      </c>
      <c r="J4703" s="6" t="str">
        <f t="shared" si="512"/>
        <v/>
      </c>
      <c r="K4703" s="6" t="str">
        <f>IF(AND(税费设置!$B$5="是",G4703="个人支出",J4703="应税"),"是","否")</f>
        <v>否</v>
      </c>
      <c r="L4703" s="8">
        <f t="shared" si="513"/>
        <v>0</v>
      </c>
      <c r="M4703" s="8">
        <f t="shared" si="514"/>
        <v>0</v>
      </c>
      <c r="N4703" s="8">
        <f t="shared" si="515"/>
        <v>0</v>
      </c>
      <c r="O4703" s="8">
        <f t="shared" si="516"/>
        <v>0</v>
      </c>
      <c r="P4703" s="8">
        <f>IF(K4703&lt;&gt;"是",0,IF(税费设置!$B$6="是",E4703/(1+税费设置!$B$10),E4703))</f>
        <v>0</v>
      </c>
      <c r="Q4703" s="8">
        <f>IF(K4703&lt;&gt;"是",0,P4703*税费设置!$B$8)</f>
        <v>0</v>
      </c>
      <c r="R4703" s="8">
        <f>IF(K4703&lt;&gt;"是",0,P4703*税费设置!$B$9)</f>
        <v>0</v>
      </c>
      <c r="S4703" s="8">
        <f t="shared" si="517"/>
        <v>0</v>
      </c>
    </row>
    <row r="4704" spans="1:19" ht="13.9">
      <c r="A4704" s="6" t="str">
        <f>IF(总支出!A4704="","",总支出!A4704)</f>
        <v/>
      </c>
      <c r="B4704" s="7" t="str">
        <f>IF(总支出!B4704="","",总支出!B4704)</f>
        <v/>
      </c>
      <c r="C4704" s="6" t="str">
        <f t="shared" si="511"/>
        <v/>
      </c>
      <c r="D4704" s="6" t="str">
        <f>IF(总支出!C4704="","",总支出!C4704)</f>
        <v/>
      </c>
      <c r="E4704" s="8" t="str">
        <f>IF(总支出!D4704="","",总支出!D4704)</f>
        <v/>
      </c>
      <c r="F4704" s="6" t="str">
        <f>IF(总支出!E4704="","",总支出!E4704)</f>
        <v/>
      </c>
      <c r="G4704" s="6" t="str">
        <f>IF(总支出!H4704="","",总支出!H4704)</f>
        <v/>
      </c>
      <c r="H4704" s="6" t="str">
        <f>IF(总支出!I4704="","自动",总支出!I4704)</f>
        <v>自动</v>
      </c>
      <c r="I4704" s="6" t="str">
        <f>IF(F4704="","",IFERROR(VLOOKUP(F4704,税费设置!$A$15:$B$27,2,FALSE),"含税不明"))</f>
        <v/>
      </c>
      <c r="J4704" s="6" t="str">
        <f t="shared" si="512"/>
        <v/>
      </c>
      <c r="K4704" s="6" t="str">
        <f>IF(AND(税费设置!$B$5="是",G4704="个人支出",J4704="应税"),"是","否")</f>
        <v>否</v>
      </c>
      <c r="L4704" s="8">
        <f t="shared" si="513"/>
        <v>0</v>
      </c>
      <c r="M4704" s="8">
        <f t="shared" si="514"/>
        <v>0</v>
      </c>
      <c r="N4704" s="8">
        <f t="shared" si="515"/>
        <v>0</v>
      </c>
      <c r="O4704" s="8">
        <f t="shared" si="516"/>
        <v>0</v>
      </c>
      <c r="P4704" s="8">
        <f>IF(K4704&lt;&gt;"是",0,IF(税费设置!$B$6="是",E4704/(1+税费设置!$B$10),E4704))</f>
        <v>0</v>
      </c>
      <c r="Q4704" s="8">
        <f>IF(K4704&lt;&gt;"是",0,P4704*税费设置!$B$8)</f>
        <v>0</v>
      </c>
      <c r="R4704" s="8">
        <f>IF(K4704&lt;&gt;"是",0,P4704*税费设置!$B$9)</f>
        <v>0</v>
      </c>
      <c r="S4704" s="8">
        <f t="shared" si="517"/>
        <v>0</v>
      </c>
    </row>
    <row r="4705" spans="1:19" ht="13.9">
      <c r="A4705" s="6" t="str">
        <f>IF(总支出!A4705="","",总支出!A4705)</f>
        <v/>
      </c>
      <c r="B4705" s="7" t="str">
        <f>IF(总支出!B4705="","",总支出!B4705)</f>
        <v/>
      </c>
      <c r="C4705" s="6" t="str">
        <f t="shared" si="511"/>
        <v/>
      </c>
      <c r="D4705" s="6" t="str">
        <f>IF(总支出!C4705="","",总支出!C4705)</f>
        <v/>
      </c>
      <c r="E4705" s="8" t="str">
        <f>IF(总支出!D4705="","",总支出!D4705)</f>
        <v/>
      </c>
      <c r="F4705" s="6" t="str">
        <f>IF(总支出!E4705="","",总支出!E4705)</f>
        <v/>
      </c>
      <c r="G4705" s="6" t="str">
        <f>IF(总支出!H4705="","",总支出!H4705)</f>
        <v/>
      </c>
      <c r="H4705" s="6" t="str">
        <f>IF(总支出!I4705="","自动",总支出!I4705)</f>
        <v>自动</v>
      </c>
      <c r="I4705" s="6" t="str">
        <f>IF(F4705="","",IFERROR(VLOOKUP(F4705,税费设置!$A$15:$B$27,2,FALSE),"含税不明"))</f>
        <v/>
      </c>
      <c r="J4705" s="6" t="str">
        <f t="shared" si="512"/>
        <v/>
      </c>
      <c r="K4705" s="6" t="str">
        <f>IF(AND(税费设置!$B$5="是",G4705="个人支出",J4705="应税"),"是","否")</f>
        <v>否</v>
      </c>
      <c r="L4705" s="8">
        <f t="shared" si="513"/>
        <v>0</v>
      </c>
      <c r="M4705" s="8">
        <f t="shared" si="514"/>
        <v>0</v>
      </c>
      <c r="N4705" s="8">
        <f t="shared" si="515"/>
        <v>0</v>
      </c>
      <c r="O4705" s="8">
        <f t="shared" si="516"/>
        <v>0</v>
      </c>
      <c r="P4705" s="8">
        <f>IF(K4705&lt;&gt;"是",0,IF(税费设置!$B$6="是",E4705/(1+税费设置!$B$10),E4705))</f>
        <v>0</v>
      </c>
      <c r="Q4705" s="8">
        <f>IF(K4705&lt;&gt;"是",0,P4705*税费设置!$B$8)</f>
        <v>0</v>
      </c>
      <c r="R4705" s="8">
        <f>IF(K4705&lt;&gt;"是",0,P4705*税费设置!$B$9)</f>
        <v>0</v>
      </c>
      <c r="S4705" s="8">
        <f t="shared" si="517"/>
        <v>0</v>
      </c>
    </row>
    <row r="4706" spans="1:19" ht="13.9">
      <c r="A4706" s="6" t="str">
        <f>IF(总支出!A4706="","",总支出!A4706)</f>
        <v/>
      </c>
      <c r="B4706" s="7" t="str">
        <f>IF(总支出!B4706="","",总支出!B4706)</f>
        <v/>
      </c>
      <c r="C4706" s="6" t="str">
        <f t="shared" si="511"/>
        <v/>
      </c>
      <c r="D4706" s="6" t="str">
        <f>IF(总支出!C4706="","",总支出!C4706)</f>
        <v/>
      </c>
      <c r="E4706" s="8" t="str">
        <f>IF(总支出!D4706="","",总支出!D4706)</f>
        <v/>
      </c>
      <c r="F4706" s="6" t="str">
        <f>IF(总支出!E4706="","",总支出!E4706)</f>
        <v/>
      </c>
      <c r="G4706" s="6" t="str">
        <f>IF(总支出!H4706="","",总支出!H4706)</f>
        <v/>
      </c>
      <c r="H4706" s="6" t="str">
        <f>IF(总支出!I4706="","自动",总支出!I4706)</f>
        <v>自动</v>
      </c>
      <c r="I4706" s="6" t="str">
        <f>IF(F4706="","",IFERROR(VLOOKUP(F4706,税费设置!$A$15:$B$27,2,FALSE),"含税不明"))</f>
        <v/>
      </c>
      <c r="J4706" s="6" t="str">
        <f t="shared" si="512"/>
        <v/>
      </c>
      <c r="K4706" s="6" t="str">
        <f>IF(AND(税费设置!$B$5="是",G4706="个人支出",J4706="应税"),"是","否")</f>
        <v>否</v>
      </c>
      <c r="L4706" s="8">
        <f t="shared" si="513"/>
        <v>0</v>
      </c>
      <c r="M4706" s="8">
        <f t="shared" si="514"/>
        <v>0</v>
      </c>
      <c r="N4706" s="8">
        <f t="shared" si="515"/>
        <v>0</v>
      </c>
      <c r="O4706" s="8">
        <f t="shared" si="516"/>
        <v>0</v>
      </c>
      <c r="P4706" s="8">
        <f>IF(K4706&lt;&gt;"是",0,IF(税费设置!$B$6="是",E4706/(1+税费设置!$B$10),E4706))</f>
        <v>0</v>
      </c>
      <c r="Q4706" s="8">
        <f>IF(K4706&lt;&gt;"是",0,P4706*税费设置!$B$8)</f>
        <v>0</v>
      </c>
      <c r="R4706" s="8">
        <f>IF(K4706&lt;&gt;"是",0,P4706*税费设置!$B$9)</f>
        <v>0</v>
      </c>
      <c r="S4706" s="8">
        <f t="shared" si="517"/>
        <v>0</v>
      </c>
    </row>
    <row r="4707" spans="1:19" ht="13.9">
      <c r="A4707" s="6" t="str">
        <f>IF(总支出!A4707="","",总支出!A4707)</f>
        <v/>
      </c>
      <c r="B4707" s="7" t="str">
        <f>IF(总支出!B4707="","",总支出!B4707)</f>
        <v/>
      </c>
      <c r="C4707" s="6" t="str">
        <f t="shared" si="511"/>
        <v/>
      </c>
      <c r="D4707" s="6" t="str">
        <f>IF(总支出!C4707="","",总支出!C4707)</f>
        <v/>
      </c>
      <c r="E4707" s="8" t="str">
        <f>IF(总支出!D4707="","",总支出!D4707)</f>
        <v/>
      </c>
      <c r="F4707" s="6" t="str">
        <f>IF(总支出!E4707="","",总支出!E4707)</f>
        <v/>
      </c>
      <c r="G4707" s="6" t="str">
        <f>IF(总支出!H4707="","",总支出!H4707)</f>
        <v/>
      </c>
      <c r="H4707" s="6" t="str">
        <f>IF(总支出!I4707="","自动",总支出!I4707)</f>
        <v>自动</v>
      </c>
      <c r="I4707" s="6" t="str">
        <f>IF(F4707="","",IFERROR(VLOOKUP(F4707,税费设置!$A$15:$B$27,2,FALSE),"含税不明"))</f>
        <v/>
      </c>
      <c r="J4707" s="6" t="str">
        <f t="shared" si="512"/>
        <v/>
      </c>
      <c r="K4707" s="6" t="str">
        <f>IF(AND(税费设置!$B$5="是",G4707="个人支出",J4707="应税"),"是","否")</f>
        <v>否</v>
      </c>
      <c r="L4707" s="8">
        <f t="shared" si="513"/>
        <v>0</v>
      </c>
      <c r="M4707" s="8">
        <f t="shared" si="514"/>
        <v>0</v>
      </c>
      <c r="N4707" s="8">
        <f t="shared" si="515"/>
        <v>0</v>
      </c>
      <c r="O4707" s="8">
        <f t="shared" si="516"/>
        <v>0</v>
      </c>
      <c r="P4707" s="8">
        <f>IF(K4707&lt;&gt;"是",0,IF(税费设置!$B$6="是",E4707/(1+税费设置!$B$10),E4707))</f>
        <v>0</v>
      </c>
      <c r="Q4707" s="8">
        <f>IF(K4707&lt;&gt;"是",0,P4707*税费设置!$B$8)</f>
        <v>0</v>
      </c>
      <c r="R4707" s="8">
        <f>IF(K4707&lt;&gt;"是",0,P4707*税费设置!$B$9)</f>
        <v>0</v>
      </c>
      <c r="S4707" s="8">
        <f t="shared" si="517"/>
        <v>0</v>
      </c>
    </row>
    <row r="4708" spans="1:19" ht="13.9">
      <c r="A4708" s="6" t="str">
        <f>IF(总支出!A4708="","",总支出!A4708)</f>
        <v/>
      </c>
      <c r="B4708" s="7" t="str">
        <f>IF(总支出!B4708="","",总支出!B4708)</f>
        <v/>
      </c>
      <c r="C4708" s="6" t="str">
        <f t="shared" si="511"/>
        <v/>
      </c>
      <c r="D4708" s="6" t="str">
        <f>IF(总支出!C4708="","",总支出!C4708)</f>
        <v/>
      </c>
      <c r="E4708" s="8" t="str">
        <f>IF(总支出!D4708="","",总支出!D4708)</f>
        <v/>
      </c>
      <c r="F4708" s="6" t="str">
        <f>IF(总支出!E4708="","",总支出!E4708)</f>
        <v/>
      </c>
      <c r="G4708" s="6" t="str">
        <f>IF(总支出!H4708="","",总支出!H4708)</f>
        <v/>
      </c>
      <c r="H4708" s="6" t="str">
        <f>IF(总支出!I4708="","自动",总支出!I4708)</f>
        <v>自动</v>
      </c>
      <c r="I4708" s="6" t="str">
        <f>IF(F4708="","",IFERROR(VLOOKUP(F4708,税费设置!$A$15:$B$27,2,FALSE),"含税不明"))</f>
        <v/>
      </c>
      <c r="J4708" s="6" t="str">
        <f t="shared" si="512"/>
        <v/>
      </c>
      <c r="K4708" s="6" t="str">
        <f>IF(AND(税费设置!$B$5="是",G4708="个人支出",J4708="应税"),"是","否")</f>
        <v>否</v>
      </c>
      <c r="L4708" s="8">
        <f t="shared" si="513"/>
        <v>0</v>
      </c>
      <c r="M4708" s="8">
        <f t="shared" si="514"/>
        <v>0</v>
      </c>
      <c r="N4708" s="8">
        <f t="shared" si="515"/>
        <v>0</v>
      </c>
      <c r="O4708" s="8">
        <f t="shared" si="516"/>
        <v>0</v>
      </c>
      <c r="P4708" s="8">
        <f>IF(K4708&lt;&gt;"是",0,IF(税费设置!$B$6="是",E4708/(1+税费设置!$B$10),E4708))</f>
        <v>0</v>
      </c>
      <c r="Q4708" s="8">
        <f>IF(K4708&lt;&gt;"是",0,P4708*税费设置!$B$8)</f>
        <v>0</v>
      </c>
      <c r="R4708" s="8">
        <f>IF(K4708&lt;&gt;"是",0,P4708*税费设置!$B$9)</f>
        <v>0</v>
      </c>
      <c r="S4708" s="8">
        <f t="shared" si="517"/>
        <v>0</v>
      </c>
    </row>
    <row r="4709" spans="1:19" ht="13.9">
      <c r="A4709" s="6" t="str">
        <f>IF(总支出!A4709="","",总支出!A4709)</f>
        <v/>
      </c>
      <c r="B4709" s="7" t="str">
        <f>IF(总支出!B4709="","",总支出!B4709)</f>
        <v/>
      </c>
      <c r="C4709" s="6" t="str">
        <f t="shared" si="511"/>
        <v/>
      </c>
      <c r="D4709" s="6" t="str">
        <f>IF(总支出!C4709="","",总支出!C4709)</f>
        <v/>
      </c>
      <c r="E4709" s="8" t="str">
        <f>IF(总支出!D4709="","",总支出!D4709)</f>
        <v/>
      </c>
      <c r="F4709" s="6" t="str">
        <f>IF(总支出!E4709="","",总支出!E4709)</f>
        <v/>
      </c>
      <c r="G4709" s="6" t="str">
        <f>IF(总支出!H4709="","",总支出!H4709)</f>
        <v/>
      </c>
      <c r="H4709" s="6" t="str">
        <f>IF(总支出!I4709="","自动",总支出!I4709)</f>
        <v>自动</v>
      </c>
      <c r="I4709" s="6" t="str">
        <f>IF(F4709="","",IFERROR(VLOOKUP(F4709,税费设置!$A$15:$B$27,2,FALSE),"含税不明"))</f>
        <v/>
      </c>
      <c r="J4709" s="6" t="str">
        <f t="shared" si="512"/>
        <v/>
      </c>
      <c r="K4709" s="6" t="str">
        <f>IF(AND(税费设置!$B$5="是",G4709="个人支出",J4709="应税"),"是","否")</f>
        <v>否</v>
      </c>
      <c r="L4709" s="8">
        <f t="shared" si="513"/>
        <v>0</v>
      </c>
      <c r="M4709" s="8">
        <f t="shared" si="514"/>
        <v>0</v>
      </c>
      <c r="N4709" s="8">
        <f t="shared" si="515"/>
        <v>0</v>
      </c>
      <c r="O4709" s="8">
        <f t="shared" si="516"/>
        <v>0</v>
      </c>
      <c r="P4709" s="8">
        <f>IF(K4709&lt;&gt;"是",0,IF(税费设置!$B$6="是",E4709/(1+税费设置!$B$10),E4709))</f>
        <v>0</v>
      </c>
      <c r="Q4709" s="8">
        <f>IF(K4709&lt;&gt;"是",0,P4709*税费设置!$B$8)</f>
        <v>0</v>
      </c>
      <c r="R4709" s="8">
        <f>IF(K4709&lt;&gt;"是",0,P4709*税费设置!$B$9)</f>
        <v>0</v>
      </c>
      <c r="S4709" s="8">
        <f t="shared" si="517"/>
        <v>0</v>
      </c>
    </row>
    <row r="4710" spans="1:19" ht="13.9">
      <c r="A4710" s="6" t="str">
        <f>IF(总支出!A4710="","",总支出!A4710)</f>
        <v/>
      </c>
      <c r="B4710" s="7" t="str">
        <f>IF(总支出!B4710="","",总支出!B4710)</f>
        <v/>
      </c>
      <c r="C4710" s="6" t="str">
        <f t="shared" si="511"/>
        <v/>
      </c>
      <c r="D4710" s="6" t="str">
        <f>IF(总支出!C4710="","",总支出!C4710)</f>
        <v/>
      </c>
      <c r="E4710" s="8" t="str">
        <f>IF(总支出!D4710="","",总支出!D4710)</f>
        <v/>
      </c>
      <c r="F4710" s="6" t="str">
        <f>IF(总支出!E4710="","",总支出!E4710)</f>
        <v/>
      </c>
      <c r="G4710" s="6" t="str">
        <f>IF(总支出!H4710="","",总支出!H4710)</f>
        <v/>
      </c>
      <c r="H4710" s="6" t="str">
        <f>IF(总支出!I4710="","自动",总支出!I4710)</f>
        <v>自动</v>
      </c>
      <c r="I4710" s="6" t="str">
        <f>IF(F4710="","",IFERROR(VLOOKUP(F4710,税费设置!$A$15:$B$27,2,FALSE),"含税不明"))</f>
        <v/>
      </c>
      <c r="J4710" s="6" t="str">
        <f t="shared" si="512"/>
        <v/>
      </c>
      <c r="K4710" s="6" t="str">
        <f>IF(AND(税费设置!$B$5="是",G4710="个人支出",J4710="应税"),"是","否")</f>
        <v>否</v>
      </c>
      <c r="L4710" s="8">
        <f t="shared" si="513"/>
        <v>0</v>
      </c>
      <c r="M4710" s="8">
        <f t="shared" si="514"/>
        <v>0</v>
      </c>
      <c r="N4710" s="8">
        <f t="shared" si="515"/>
        <v>0</v>
      </c>
      <c r="O4710" s="8">
        <f t="shared" si="516"/>
        <v>0</v>
      </c>
      <c r="P4710" s="8">
        <f>IF(K4710&lt;&gt;"是",0,IF(税费设置!$B$6="是",E4710/(1+税费设置!$B$10),E4710))</f>
        <v>0</v>
      </c>
      <c r="Q4710" s="8">
        <f>IF(K4710&lt;&gt;"是",0,P4710*税费设置!$B$8)</f>
        <v>0</v>
      </c>
      <c r="R4710" s="8">
        <f>IF(K4710&lt;&gt;"是",0,P4710*税费设置!$B$9)</f>
        <v>0</v>
      </c>
      <c r="S4710" s="8">
        <f t="shared" si="517"/>
        <v>0</v>
      </c>
    </row>
    <row r="4711" spans="1:19" ht="13.9">
      <c r="A4711" s="6" t="str">
        <f>IF(总支出!A4711="","",总支出!A4711)</f>
        <v/>
      </c>
      <c r="B4711" s="7" t="str">
        <f>IF(总支出!B4711="","",总支出!B4711)</f>
        <v/>
      </c>
      <c r="C4711" s="6" t="str">
        <f t="shared" si="511"/>
        <v/>
      </c>
      <c r="D4711" s="6" t="str">
        <f>IF(总支出!C4711="","",总支出!C4711)</f>
        <v/>
      </c>
      <c r="E4711" s="8" t="str">
        <f>IF(总支出!D4711="","",总支出!D4711)</f>
        <v/>
      </c>
      <c r="F4711" s="6" t="str">
        <f>IF(总支出!E4711="","",总支出!E4711)</f>
        <v/>
      </c>
      <c r="G4711" s="6" t="str">
        <f>IF(总支出!H4711="","",总支出!H4711)</f>
        <v/>
      </c>
      <c r="H4711" s="6" t="str">
        <f>IF(总支出!I4711="","自动",总支出!I4711)</f>
        <v>自动</v>
      </c>
      <c r="I4711" s="6" t="str">
        <f>IF(F4711="","",IFERROR(VLOOKUP(F4711,税费设置!$A$15:$B$27,2,FALSE),"含税不明"))</f>
        <v/>
      </c>
      <c r="J4711" s="6" t="str">
        <f t="shared" si="512"/>
        <v/>
      </c>
      <c r="K4711" s="6" t="str">
        <f>IF(AND(税费设置!$B$5="是",G4711="个人支出",J4711="应税"),"是","否")</f>
        <v>否</v>
      </c>
      <c r="L4711" s="8">
        <f t="shared" si="513"/>
        <v>0</v>
      </c>
      <c r="M4711" s="8">
        <f t="shared" si="514"/>
        <v>0</v>
      </c>
      <c r="N4711" s="8">
        <f t="shared" si="515"/>
        <v>0</v>
      </c>
      <c r="O4711" s="8">
        <f t="shared" si="516"/>
        <v>0</v>
      </c>
      <c r="P4711" s="8">
        <f>IF(K4711&lt;&gt;"是",0,IF(税费设置!$B$6="是",E4711/(1+税费设置!$B$10),E4711))</f>
        <v>0</v>
      </c>
      <c r="Q4711" s="8">
        <f>IF(K4711&lt;&gt;"是",0,P4711*税费设置!$B$8)</f>
        <v>0</v>
      </c>
      <c r="R4711" s="8">
        <f>IF(K4711&lt;&gt;"是",0,P4711*税费设置!$B$9)</f>
        <v>0</v>
      </c>
      <c r="S4711" s="8">
        <f t="shared" si="517"/>
        <v>0</v>
      </c>
    </row>
    <row r="4712" spans="1:19" ht="13.9">
      <c r="A4712" s="6" t="str">
        <f>IF(总支出!A4712="","",总支出!A4712)</f>
        <v/>
      </c>
      <c r="B4712" s="7" t="str">
        <f>IF(总支出!B4712="","",总支出!B4712)</f>
        <v/>
      </c>
      <c r="C4712" s="6" t="str">
        <f t="shared" si="511"/>
        <v/>
      </c>
      <c r="D4712" s="6" t="str">
        <f>IF(总支出!C4712="","",总支出!C4712)</f>
        <v/>
      </c>
      <c r="E4712" s="8" t="str">
        <f>IF(总支出!D4712="","",总支出!D4712)</f>
        <v/>
      </c>
      <c r="F4712" s="6" t="str">
        <f>IF(总支出!E4712="","",总支出!E4712)</f>
        <v/>
      </c>
      <c r="G4712" s="6" t="str">
        <f>IF(总支出!H4712="","",总支出!H4712)</f>
        <v/>
      </c>
      <c r="H4712" s="6" t="str">
        <f>IF(总支出!I4712="","自动",总支出!I4712)</f>
        <v>自动</v>
      </c>
      <c r="I4712" s="6" t="str">
        <f>IF(F4712="","",IFERROR(VLOOKUP(F4712,税费设置!$A$15:$B$27,2,FALSE),"含税不明"))</f>
        <v/>
      </c>
      <c r="J4712" s="6" t="str">
        <f t="shared" si="512"/>
        <v/>
      </c>
      <c r="K4712" s="6" t="str">
        <f>IF(AND(税费设置!$B$5="是",G4712="个人支出",J4712="应税"),"是","否")</f>
        <v>否</v>
      </c>
      <c r="L4712" s="8">
        <f t="shared" si="513"/>
        <v>0</v>
      </c>
      <c r="M4712" s="8">
        <f t="shared" si="514"/>
        <v>0</v>
      </c>
      <c r="N4712" s="8">
        <f t="shared" si="515"/>
        <v>0</v>
      </c>
      <c r="O4712" s="8">
        <f t="shared" si="516"/>
        <v>0</v>
      </c>
      <c r="P4712" s="8">
        <f>IF(K4712&lt;&gt;"是",0,IF(税费设置!$B$6="是",E4712/(1+税费设置!$B$10),E4712))</f>
        <v>0</v>
      </c>
      <c r="Q4712" s="8">
        <f>IF(K4712&lt;&gt;"是",0,P4712*税费设置!$B$8)</f>
        <v>0</v>
      </c>
      <c r="R4712" s="8">
        <f>IF(K4712&lt;&gt;"是",0,P4712*税费设置!$B$9)</f>
        <v>0</v>
      </c>
      <c r="S4712" s="8">
        <f t="shared" si="517"/>
        <v>0</v>
      </c>
    </row>
    <row r="4713" spans="1:19" ht="13.9">
      <c r="A4713" s="6" t="str">
        <f>IF(总支出!A4713="","",总支出!A4713)</f>
        <v/>
      </c>
      <c r="B4713" s="7" t="str">
        <f>IF(总支出!B4713="","",总支出!B4713)</f>
        <v/>
      </c>
      <c r="C4713" s="6" t="str">
        <f t="shared" si="511"/>
        <v/>
      </c>
      <c r="D4713" s="6" t="str">
        <f>IF(总支出!C4713="","",总支出!C4713)</f>
        <v/>
      </c>
      <c r="E4713" s="8" t="str">
        <f>IF(总支出!D4713="","",总支出!D4713)</f>
        <v/>
      </c>
      <c r="F4713" s="6" t="str">
        <f>IF(总支出!E4713="","",总支出!E4713)</f>
        <v/>
      </c>
      <c r="G4713" s="6" t="str">
        <f>IF(总支出!H4713="","",总支出!H4713)</f>
        <v/>
      </c>
      <c r="H4713" s="6" t="str">
        <f>IF(总支出!I4713="","自动",总支出!I4713)</f>
        <v>自动</v>
      </c>
      <c r="I4713" s="6" t="str">
        <f>IF(F4713="","",IFERROR(VLOOKUP(F4713,税费设置!$A$15:$B$27,2,FALSE),"含税不明"))</f>
        <v/>
      </c>
      <c r="J4713" s="6" t="str">
        <f t="shared" si="512"/>
        <v/>
      </c>
      <c r="K4713" s="6" t="str">
        <f>IF(AND(税费设置!$B$5="是",G4713="个人支出",J4713="应税"),"是","否")</f>
        <v>否</v>
      </c>
      <c r="L4713" s="8">
        <f t="shared" si="513"/>
        <v>0</v>
      </c>
      <c r="M4713" s="8">
        <f t="shared" si="514"/>
        <v>0</v>
      </c>
      <c r="N4713" s="8">
        <f t="shared" si="515"/>
        <v>0</v>
      </c>
      <c r="O4713" s="8">
        <f t="shared" si="516"/>
        <v>0</v>
      </c>
      <c r="P4713" s="8">
        <f>IF(K4713&lt;&gt;"是",0,IF(税费设置!$B$6="是",E4713/(1+税费设置!$B$10),E4713))</f>
        <v>0</v>
      </c>
      <c r="Q4713" s="8">
        <f>IF(K4713&lt;&gt;"是",0,P4713*税费设置!$B$8)</f>
        <v>0</v>
      </c>
      <c r="R4713" s="8">
        <f>IF(K4713&lt;&gt;"是",0,P4713*税费设置!$B$9)</f>
        <v>0</v>
      </c>
      <c r="S4713" s="8">
        <f t="shared" si="517"/>
        <v>0</v>
      </c>
    </row>
    <row r="4714" spans="1:19" ht="13.9">
      <c r="A4714" s="6" t="str">
        <f>IF(总支出!A4714="","",总支出!A4714)</f>
        <v/>
      </c>
      <c r="B4714" s="7" t="str">
        <f>IF(总支出!B4714="","",总支出!B4714)</f>
        <v/>
      </c>
      <c r="C4714" s="6" t="str">
        <f t="shared" si="511"/>
        <v/>
      </c>
      <c r="D4714" s="6" t="str">
        <f>IF(总支出!C4714="","",总支出!C4714)</f>
        <v/>
      </c>
      <c r="E4714" s="8" t="str">
        <f>IF(总支出!D4714="","",总支出!D4714)</f>
        <v/>
      </c>
      <c r="F4714" s="6" t="str">
        <f>IF(总支出!E4714="","",总支出!E4714)</f>
        <v/>
      </c>
      <c r="G4714" s="6" t="str">
        <f>IF(总支出!H4714="","",总支出!H4714)</f>
        <v/>
      </c>
      <c r="H4714" s="6" t="str">
        <f>IF(总支出!I4714="","自动",总支出!I4714)</f>
        <v>自动</v>
      </c>
      <c r="I4714" s="6" t="str">
        <f>IF(F4714="","",IFERROR(VLOOKUP(F4714,税费设置!$A$15:$B$27,2,FALSE),"含税不明"))</f>
        <v/>
      </c>
      <c r="J4714" s="6" t="str">
        <f t="shared" si="512"/>
        <v/>
      </c>
      <c r="K4714" s="6" t="str">
        <f>IF(AND(税费设置!$B$5="是",G4714="个人支出",J4714="应税"),"是","否")</f>
        <v>否</v>
      </c>
      <c r="L4714" s="8">
        <f t="shared" si="513"/>
        <v>0</v>
      </c>
      <c r="M4714" s="8">
        <f t="shared" si="514"/>
        <v>0</v>
      </c>
      <c r="N4714" s="8">
        <f t="shared" si="515"/>
        <v>0</v>
      </c>
      <c r="O4714" s="8">
        <f t="shared" si="516"/>
        <v>0</v>
      </c>
      <c r="P4714" s="8">
        <f>IF(K4714&lt;&gt;"是",0,IF(税费设置!$B$6="是",E4714/(1+税费设置!$B$10),E4714))</f>
        <v>0</v>
      </c>
      <c r="Q4714" s="8">
        <f>IF(K4714&lt;&gt;"是",0,P4714*税费设置!$B$8)</f>
        <v>0</v>
      </c>
      <c r="R4714" s="8">
        <f>IF(K4714&lt;&gt;"是",0,P4714*税费设置!$B$9)</f>
        <v>0</v>
      </c>
      <c r="S4714" s="8">
        <f t="shared" si="517"/>
        <v>0</v>
      </c>
    </row>
    <row r="4715" spans="1:19" ht="13.9">
      <c r="A4715" s="6" t="str">
        <f>IF(总支出!A4715="","",总支出!A4715)</f>
        <v/>
      </c>
      <c r="B4715" s="7" t="str">
        <f>IF(总支出!B4715="","",总支出!B4715)</f>
        <v/>
      </c>
      <c r="C4715" s="6" t="str">
        <f t="shared" si="511"/>
        <v/>
      </c>
      <c r="D4715" s="6" t="str">
        <f>IF(总支出!C4715="","",总支出!C4715)</f>
        <v/>
      </c>
      <c r="E4715" s="8" t="str">
        <f>IF(总支出!D4715="","",总支出!D4715)</f>
        <v/>
      </c>
      <c r="F4715" s="6" t="str">
        <f>IF(总支出!E4715="","",总支出!E4715)</f>
        <v/>
      </c>
      <c r="G4715" s="6" t="str">
        <f>IF(总支出!H4715="","",总支出!H4715)</f>
        <v/>
      </c>
      <c r="H4715" s="6" t="str">
        <f>IF(总支出!I4715="","自动",总支出!I4715)</f>
        <v>自动</v>
      </c>
      <c r="I4715" s="6" t="str">
        <f>IF(F4715="","",IFERROR(VLOOKUP(F4715,税费设置!$A$15:$B$27,2,FALSE),"含税不明"))</f>
        <v/>
      </c>
      <c r="J4715" s="6" t="str">
        <f t="shared" si="512"/>
        <v/>
      </c>
      <c r="K4715" s="6" t="str">
        <f>IF(AND(税费设置!$B$5="是",G4715="个人支出",J4715="应税"),"是","否")</f>
        <v>否</v>
      </c>
      <c r="L4715" s="8">
        <f t="shared" si="513"/>
        <v>0</v>
      </c>
      <c r="M4715" s="8">
        <f t="shared" si="514"/>
        <v>0</v>
      </c>
      <c r="N4715" s="8">
        <f t="shared" si="515"/>
        <v>0</v>
      </c>
      <c r="O4715" s="8">
        <f t="shared" si="516"/>
        <v>0</v>
      </c>
      <c r="P4715" s="8">
        <f>IF(K4715&lt;&gt;"是",0,IF(税费设置!$B$6="是",E4715/(1+税费设置!$B$10),E4715))</f>
        <v>0</v>
      </c>
      <c r="Q4715" s="8">
        <f>IF(K4715&lt;&gt;"是",0,P4715*税费设置!$B$8)</f>
        <v>0</v>
      </c>
      <c r="R4715" s="8">
        <f>IF(K4715&lt;&gt;"是",0,P4715*税费设置!$B$9)</f>
        <v>0</v>
      </c>
      <c r="S4715" s="8">
        <f t="shared" si="517"/>
        <v>0</v>
      </c>
    </row>
    <row r="4716" spans="1:19" ht="13.9">
      <c r="A4716" s="6" t="str">
        <f>IF(总支出!A4716="","",总支出!A4716)</f>
        <v/>
      </c>
      <c r="B4716" s="7" t="str">
        <f>IF(总支出!B4716="","",总支出!B4716)</f>
        <v/>
      </c>
      <c r="C4716" s="6" t="str">
        <f t="shared" si="511"/>
        <v/>
      </c>
      <c r="D4716" s="6" t="str">
        <f>IF(总支出!C4716="","",总支出!C4716)</f>
        <v/>
      </c>
      <c r="E4716" s="8" t="str">
        <f>IF(总支出!D4716="","",总支出!D4716)</f>
        <v/>
      </c>
      <c r="F4716" s="6" t="str">
        <f>IF(总支出!E4716="","",总支出!E4716)</f>
        <v/>
      </c>
      <c r="G4716" s="6" t="str">
        <f>IF(总支出!H4716="","",总支出!H4716)</f>
        <v/>
      </c>
      <c r="H4716" s="6" t="str">
        <f>IF(总支出!I4716="","自动",总支出!I4716)</f>
        <v>自动</v>
      </c>
      <c r="I4716" s="6" t="str">
        <f>IF(F4716="","",IFERROR(VLOOKUP(F4716,税费设置!$A$15:$B$27,2,FALSE),"含税不明"))</f>
        <v/>
      </c>
      <c r="J4716" s="6" t="str">
        <f t="shared" si="512"/>
        <v/>
      </c>
      <c r="K4716" s="6" t="str">
        <f>IF(AND(税费设置!$B$5="是",G4716="个人支出",J4716="应税"),"是","否")</f>
        <v>否</v>
      </c>
      <c r="L4716" s="8">
        <f t="shared" si="513"/>
        <v>0</v>
      </c>
      <c r="M4716" s="8">
        <f t="shared" si="514"/>
        <v>0</v>
      </c>
      <c r="N4716" s="8">
        <f t="shared" si="515"/>
        <v>0</v>
      </c>
      <c r="O4716" s="8">
        <f t="shared" si="516"/>
        <v>0</v>
      </c>
      <c r="P4716" s="8">
        <f>IF(K4716&lt;&gt;"是",0,IF(税费设置!$B$6="是",E4716/(1+税费设置!$B$10),E4716))</f>
        <v>0</v>
      </c>
      <c r="Q4716" s="8">
        <f>IF(K4716&lt;&gt;"是",0,P4716*税费设置!$B$8)</f>
        <v>0</v>
      </c>
      <c r="R4716" s="8">
        <f>IF(K4716&lt;&gt;"是",0,P4716*税费设置!$B$9)</f>
        <v>0</v>
      </c>
      <c r="S4716" s="8">
        <f t="shared" si="517"/>
        <v>0</v>
      </c>
    </row>
    <row r="4717" spans="1:19" ht="13.9">
      <c r="A4717" s="6" t="str">
        <f>IF(总支出!A4717="","",总支出!A4717)</f>
        <v/>
      </c>
      <c r="B4717" s="7" t="str">
        <f>IF(总支出!B4717="","",总支出!B4717)</f>
        <v/>
      </c>
      <c r="C4717" s="6" t="str">
        <f t="shared" si="511"/>
        <v/>
      </c>
      <c r="D4717" s="6" t="str">
        <f>IF(总支出!C4717="","",总支出!C4717)</f>
        <v/>
      </c>
      <c r="E4717" s="8" t="str">
        <f>IF(总支出!D4717="","",总支出!D4717)</f>
        <v/>
      </c>
      <c r="F4717" s="6" t="str">
        <f>IF(总支出!E4717="","",总支出!E4717)</f>
        <v/>
      </c>
      <c r="G4717" s="6" t="str">
        <f>IF(总支出!H4717="","",总支出!H4717)</f>
        <v/>
      </c>
      <c r="H4717" s="6" t="str">
        <f>IF(总支出!I4717="","自动",总支出!I4717)</f>
        <v>自动</v>
      </c>
      <c r="I4717" s="6" t="str">
        <f>IF(F4717="","",IFERROR(VLOOKUP(F4717,税费设置!$A$15:$B$27,2,FALSE),"含税不明"))</f>
        <v/>
      </c>
      <c r="J4717" s="6" t="str">
        <f t="shared" si="512"/>
        <v/>
      </c>
      <c r="K4717" s="6" t="str">
        <f>IF(AND(税费设置!$B$5="是",G4717="个人支出",J4717="应税"),"是","否")</f>
        <v>否</v>
      </c>
      <c r="L4717" s="8">
        <f t="shared" si="513"/>
        <v>0</v>
      </c>
      <c r="M4717" s="8">
        <f t="shared" si="514"/>
        <v>0</v>
      </c>
      <c r="N4717" s="8">
        <f t="shared" si="515"/>
        <v>0</v>
      </c>
      <c r="O4717" s="8">
        <f t="shared" si="516"/>
        <v>0</v>
      </c>
      <c r="P4717" s="8">
        <f>IF(K4717&lt;&gt;"是",0,IF(税费设置!$B$6="是",E4717/(1+税费设置!$B$10),E4717))</f>
        <v>0</v>
      </c>
      <c r="Q4717" s="8">
        <f>IF(K4717&lt;&gt;"是",0,P4717*税费设置!$B$8)</f>
        <v>0</v>
      </c>
      <c r="R4717" s="8">
        <f>IF(K4717&lt;&gt;"是",0,P4717*税费设置!$B$9)</f>
        <v>0</v>
      </c>
      <c r="S4717" s="8">
        <f t="shared" si="517"/>
        <v>0</v>
      </c>
    </row>
    <row r="4718" spans="1:19" ht="13.9">
      <c r="A4718" s="6" t="str">
        <f>IF(总支出!A4718="","",总支出!A4718)</f>
        <v/>
      </c>
      <c r="B4718" s="7" t="str">
        <f>IF(总支出!B4718="","",总支出!B4718)</f>
        <v/>
      </c>
      <c r="C4718" s="6" t="str">
        <f t="shared" si="511"/>
        <v/>
      </c>
      <c r="D4718" s="6" t="str">
        <f>IF(总支出!C4718="","",总支出!C4718)</f>
        <v/>
      </c>
      <c r="E4718" s="8" t="str">
        <f>IF(总支出!D4718="","",总支出!D4718)</f>
        <v/>
      </c>
      <c r="F4718" s="6" t="str">
        <f>IF(总支出!E4718="","",总支出!E4718)</f>
        <v/>
      </c>
      <c r="G4718" s="6" t="str">
        <f>IF(总支出!H4718="","",总支出!H4718)</f>
        <v/>
      </c>
      <c r="H4718" s="6" t="str">
        <f>IF(总支出!I4718="","自动",总支出!I4718)</f>
        <v>自动</v>
      </c>
      <c r="I4718" s="6" t="str">
        <f>IF(F4718="","",IFERROR(VLOOKUP(F4718,税费设置!$A$15:$B$27,2,FALSE),"含税不明"))</f>
        <v/>
      </c>
      <c r="J4718" s="6" t="str">
        <f t="shared" si="512"/>
        <v/>
      </c>
      <c r="K4718" s="6" t="str">
        <f>IF(AND(税费设置!$B$5="是",G4718="个人支出",J4718="应税"),"是","否")</f>
        <v>否</v>
      </c>
      <c r="L4718" s="8">
        <f t="shared" si="513"/>
        <v>0</v>
      </c>
      <c r="M4718" s="8">
        <f t="shared" si="514"/>
        <v>0</v>
      </c>
      <c r="N4718" s="8">
        <f t="shared" si="515"/>
        <v>0</v>
      </c>
      <c r="O4718" s="8">
        <f t="shared" si="516"/>
        <v>0</v>
      </c>
      <c r="P4718" s="8">
        <f>IF(K4718&lt;&gt;"是",0,IF(税费设置!$B$6="是",E4718/(1+税费设置!$B$10),E4718))</f>
        <v>0</v>
      </c>
      <c r="Q4718" s="8">
        <f>IF(K4718&lt;&gt;"是",0,P4718*税费设置!$B$8)</f>
        <v>0</v>
      </c>
      <c r="R4718" s="8">
        <f>IF(K4718&lt;&gt;"是",0,P4718*税费设置!$B$9)</f>
        <v>0</v>
      </c>
      <c r="S4718" s="8">
        <f t="shared" si="517"/>
        <v>0</v>
      </c>
    </row>
    <row r="4719" spans="1:19" ht="13.9">
      <c r="A4719" s="6" t="str">
        <f>IF(总支出!A4719="","",总支出!A4719)</f>
        <v/>
      </c>
      <c r="B4719" s="7" t="str">
        <f>IF(总支出!B4719="","",总支出!B4719)</f>
        <v/>
      </c>
      <c r="C4719" s="6" t="str">
        <f t="shared" si="511"/>
        <v/>
      </c>
      <c r="D4719" s="6" t="str">
        <f>IF(总支出!C4719="","",总支出!C4719)</f>
        <v/>
      </c>
      <c r="E4719" s="8" t="str">
        <f>IF(总支出!D4719="","",总支出!D4719)</f>
        <v/>
      </c>
      <c r="F4719" s="6" t="str">
        <f>IF(总支出!E4719="","",总支出!E4719)</f>
        <v/>
      </c>
      <c r="G4719" s="6" t="str">
        <f>IF(总支出!H4719="","",总支出!H4719)</f>
        <v/>
      </c>
      <c r="H4719" s="6" t="str">
        <f>IF(总支出!I4719="","自动",总支出!I4719)</f>
        <v>自动</v>
      </c>
      <c r="I4719" s="6" t="str">
        <f>IF(F4719="","",IFERROR(VLOOKUP(F4719,税费设置!$A$15:$B$27,2,FALSE),"含税不明"))</f>
        <v/>
      </c>
      <c r="J4719" s="6" t="str">
        <f t="shared" si="512"/>
        <v/>
      </c>
      <c r="K4719" s="6" t="str">
        <f>IF(AND(税费设置!$B$5="是",G4719="个人支出",J4719="应税"),"是","否")</f>
        <v>否</v>
      </c>
      <c r="L4719" s="8">
        <f t="shared" si="513"/>
        <v>0</v>
      </c>
      <c r="M4719" s="8">
        <f t="shared" si="514"/>
        <v>0</v>
      </c>
      <c r="N4719" s="8">
        <f t="shared" si="515"/>
        <v>0</v>
      </c>
      <c r="O4719" s="8">
        <f t="shared" si="516"/>
        <v>0</v>
      </c>
      <c r="P4719" s="8">
        <f>IF(K4719&lt;&gt;"是",0,IF(税费设置!$B$6="是",E4719/(1+税费设置!$B$10),E4719))</f>
        <v>0</v>
      </c>
      <c r="Q4719" s="8">
        <f>IF(K4719&lt;&gt;"是",0,P4719*税费设置!$B$8)</f>
        <v>0</v>
      </c>
      <c r="R4719" s="8">
        <f>IF(K4719&lt;&gt;"是",0,P4719*税费设置!$B$9)</f>
        <v>0</v>
      </c>
      <c r="S4719" s="8">
        <f t="shared" si="517"/>
        <v>0</v>
      </c>
    </row>
    <row r="4720" spans="1:19" ht="13.9">
      <c r="A4720" s="6" t="str">
        <f>IF(总支出!A4720="","",总支出!A4720)</f>
        <v/>
      </c>
      <c r="B4720" s="7" t="str">
        <f>IF(总支出!B4720="","",总支出!B4720)</f>
        <v/>
      </c>
      <c r="C4720" s="6" t="str">
        <f t="shared" si="511"/>
        <v/>
      </c>
      <c r="D4720" s="6" t="str">
        <f>IF(总支出!C4720="","",总支出!C4720)</f>
        <v/>
      </c>
      <c r="E4720" s="8" t="str">
        <f>IF(总支出!D4720="","",总支出!D4720)</f>
        <v/>
      </c>
      <c r="F4720" s="6" t="str">
        <f>IF(总支出!E4720="","",总支出!E4720)</f>
        <v/>
      </c>
      <c r="G4720" s="6" t="str">
        <f>IF(总支出!H4720="","",总支出!H4720)</f>
        <v/>
      </c>
      <c r="H4720" s="6" t="str">
        <f>IF(总支出!I4720="","自动",总支出!I4720)</f>
        <v>自动</v>
      </c>
      <c r="I4720" s="6" t="str">
        <f>IF(F4720="","",IFERROR(VLOOKUP(F4720,税费设置!$A$15:$B$27,2,FALSE),"含税不明"))</f>
        <v/>
      </c>
      <c r="J4720" s="6" t="str">
        <f t="shared" si="512"/>
        <v/>
      </c>
      <c r="K4720" s="6" t="str">
        <f>IF(AND(税费设置!$B$5="是",G4720="个人支出",J4720="应税"),"是","否")</f>
        <v>否</v>
      </c>
      <c r="L4720" s="8">
        <f t="shared" si="513"/>
        <v>0</v>
      </c>
      <c r="M4720" s="8">
        <f t="shared" si="514"/>
        <v>0</v>
      </c>
      <c r="N4720" s="8">
        <f t="shared" si="515"/>
        <v>0</v>
      </c>
      <c r="O4720" s="8">
        <f t="shared" si="516"/>
        <v>0</v>
      </c>
      <c r="P4720" s="8">
        <f>IF(K4720&lt;&gt;"是",0,IF(税费设置!$B$6="是",E4720/(1+税费设置!$B$10),E4720))</f>
        <v>0</v>
      </c>
      <c r="Q4720" s="8">
        <f>IF(K4720&lt;&gt;"是",0,P4720*税费设置!$B$8)</f>
        <v>0</v>
      </c>
      <c r="R4720" s="8">
        <f>IF(K4720&lt;&gt;"是",0,P4720*税费设置!$B$9)</f>
        <v>0</v>
      </c>
      <c r="S4720" s="8">
        <f t="shared" si="517"/>
        <v>0</v>
      </c>
    </row>
    <row r="4721" spans="1:19" ht="13.9">
      <c r="A4721" s="6" t="str">
        <f>IF(总支出!A4721="","",总支出!A4721)</f>
        <v/>
      </c>
      <c r="B4721" s="7" t="str">
        <f>IF(总支出!B4721="","",总支出!B4721)</f>
        <v/>
      </c>
      <c r="C4721" s="6" t="str">
        <f t="shared" si="511"/>
        <v/>
      </c>
      <c r="D4721" s="6" t="str">
        <f>IF(总支出!C4721="","",总支出!C4721)</f>
        <v/>
      </c>
      <c r="E4721" s="8" t="str">
        <f>IF(总支出!D4721="","",总支出!D4721)</f>
        <v/>
      </c>
      <c r="F4721" s="6" t="str">
        <f>IF(总支出!E4721="","",总支出!E4721)</f>
        <v/>
      </c>
      <c r="G4721" s="6" t="str">
        <f>IF(总支出!H4721="","",总支出!H4721)</f>
        <v/>
      </c>
      <c r="H4721" s="6" t="str">
        <f>IF(总支出!I4721="","自动",总支出!I4721)</f>
        <v>自动</v>
      </c>
      <c r="I4721" s="6" t="str">
        <f>IF(F4721="","",IFERROR(VLOOKUP(F4721,税费设置!$A$15:$B$27,2,FALSE),"含税不明"))</f>
        <v/>
      </c>
      <c r="J4721" s="6" t="str">
        <f t="shared" si="512"/>
        <v/>
      </c>
      <c r="K4721" s="6" t="str">
        <f>IF(AND(税费设置!$B$5="是",G4721="个人支出",J4721="应税"),"是","否")</f>
        <v>否</v>
      </c>
      <c r="L4721" s="8">
        <f t="shared" si="513"/>
        <v>0</v>
      </c>
      <c r="M4721" s="8">
        <f t="shared" si="514"/>
        <v>0</v>
      </c>
      <c r="N4721" s="8">
        <f t="shared" si="515"/>
        <v>0</v>
      </c>
      <c r="O4721" s="8">
        <f t="shared" si="516"/>
        <v>0</v>
      </c>
      <c r="P4721" s="8">
        <f>IF(K4721&lt;&gt;"是",0,IF(税费设置!$B$6="是",E4721/(1+税费设置!$B$10),E4721))</f>
        <v>0</v>
      </c>
      <c r="Q4721" s="8">
        <f>IF(K4721&lt;&gt;"是",0,P4721*税费设置!$B$8)</f>
        <v>0</v>
      </c>
      <c r="R4721" s="8">
        <f>IF(K4721&lt;&gt;"是",0,P4721*税费设置!$B$9)</f>
        <v>0</v>
      </c>
      <c r="S4721" s="8">
        <f t="shared" si="517"/>
        <v>0</v>
      </c>
    </row>
    <row r="4722" spans="1:19" ht="13.9">
      <c r="A4722" s="6" t="str">
        <f>IF(总支出!A4722="","",总支出!A4722)</f>
        <v/>
      </c>
      <c r="B4722" s="7" t="str">
        <f>IF(总支出!B4722="","",总支出!B4722)</f>
        <v/>
      </c>
      <c r="C4722" s="6" t="str">
        <f t="shared" si="511"/>
        <v/>
      </c>
      <c r="D4722" s="6" t="str">
        <f>IF(总支出!C4722="","",总支出!C4722)</f>
        <v/>
      </c>
      <c r="E4722" s="8" t="str">
        <f>IF(总支出!D4722="","",总支出!D4722)</f>
        <v/>
      </c>
      <c r="F4722" s="6" t="str">
        <f>IF(总支出!E4722="","",总支出!E4722)</f>
        <v/>
      </c>
      <c r="G4722" s="6" t="str">
        <f>IF(总支出!H4722="","",总支出!H4722)</f>
        <v/>
      </c>
      <c r="H4722" s="6" t="str">
        <f>IF(总支出!I4722="","自动",总支出!I4722)</f>
        <v>自动</v>
      </c>
      <c r="I4722" s="6" t="str">
        <f>IF(F4722="","",IFERROR(VLOOKUP(F4722,税费设置!$A$15:$B$27,2,FALSE),"含税不明"))</f>
        <v/>
      </c>
      <c r="J4722" s="6" t="str">
        <f t="shared" si="512"/>
        <v/>
      </c>
      <c r="K4722" s="6" t="str">
        <f>IF(AND(税费设置!$B$5="是",G4722="个人支出",J4722="应税"),"是","否")</f>
        <v>否</v>
      </c>
      <c r="L4722" s="8">
        <f t="shared" si="513"/>
        <v>0</v>
      </c>
      <c r="M4722" s="8">
        <f t="shared" si="514"/>
        <v>0</v>
      </c>
      <c r="N4722" s="8">
        <f t="shared" si="515"/>
        <v>0</v>
      </c>
      <c r="O4722" s="8">
        <f t="shared" si="516"/>
        <v>0</v>
      </c>
      <c r="P4722" s="8">
        <f>IF(K4722&lt;&gt;"是",0,IF(税费设置!$B$6="是",E4722/(1+税费设置!$B$10),E4722))</f>
        <v>0</v>
      </c>
      <c r="Q4722" s="8">
        <f>IF(K4722&lt;&gt;"是",0,P4722*税费设置!$B$8)</f>
        <v>0</v>
      </c>
      <c r="R4722" s="8">
        <f>IF(K4722&lt;&gt;"是",0,P4722*税费设置!$B$9)</f>
        <v>0</v>
      </c>
      <c r="S4722" s="8">
        <f t="shared" si="517"/>
        <v>0</v>
      </c>
    </row>
    <row r="4723" spans="1:19" ht="13.9">
      <c r="A4723" s="6" t="str">
        <f>IF(总支出!A4723="","",总支出!A4723)</f>
        <v/>
      </c>
      <c r="B4723" s="7" t="str">
        <f>IF(总支出!B4723="","",总支出!B4723)</f>
        <v/>
      </c>
      <c r="C4723" s="6" t="str">
        <f t="shared" si="511"/>
        <v/>
      </c>
      <c r="D4723" s="6" t="str">
        <f>IF(总支出!C4723="","",总支出!C4723)</f>
        <v/>
      </c>
      <c r="E4723" s="8" t="str">
        <f>IF(总支出!D4723="","",总支出!D4723)</f>
        <v/>
      </c>
      <c r="F4723" s="6" t="str">
        <f>IF(总支出!E4723="","",总支出!E4723)</f>
        <v/>
      </c>
      <c r="G4723" s="6" t="str">
        <f>IF(总支出!H4723="","",总支出!H4723)</f>
        <v/>
      </c>
      <c r="H4723" s="6" t="str">
        <f>IF(总支出!I4723="","自动",总支出!I4723)</f>
        <v>自动</v>
      </c>
      <c r="I4723" s="6" t="str">
        <f>IF(F4723="","",IFERROR(VLOOKUP(F4723,税费设置!$A$15:$B$27,2,FALSE),"含税不明"))</f>
        <v/>
      </c>
      <c r="J4723" s="6" t="str">
        <f t="shared" si="512"/>
        <v/>
      </c>
      <c r="K4723" s="6" t="str">
        <f>IF(AND(税费设置!$B$5="是",G4723="个人支出",J4723="应税"),"是","否")</f>
        <v>否</v>
      </c>
      <c r="L4723" s="8">
        <f t="shared" si="513"/>
        <v>0</v>
      </c>
      <c r="M4723" s="8">
        <f t="shared" si="514"/>
        <v>0</v>
      </c>
      <c r="N4723" s="8">
        <f t="shared" si="515"/>
        <v>0</v>
      </c>
      <c r="O4723" s="8">
        <f t="shared" si="516"/>
        <v>0</v>
      </c>
      <c r="P4723" s="8">
        <f>IF(K4723&lt;&gt;"是",0,IF(税费设置!$B$6="是",E4723/(1+税费设置!$B$10),E4723))</f>
        <v>0</v>
      </c>
      <c r="Q4723" s="8">
        <f>IF(K4723&lt;&gt;"是",0,P4723*税费设置!$B$8)</f>
        <v>0</v>
      </c>
      <c r="R4723" s="8">
        <f>IF(K4723&lt;&gt;"是",0,P4723*税费设置!$B$9)</f>
        <v>0</v>
      </c>
      <c r="S4723" s="8">
        <f t="shared" si="517"/>
        <v>0</v>
      </c>
    </row>
    <row r="4724" spans="1:19" ht="13.9">
      <c r="A4724" s="6" t="str">
        <f>IF(总支出!A4724="","",总支出!A4724)</f>
        <v/>
      </c>
      <c r="B4724" s="7" t="str">
        <f>IF(总支出!B4724="","",总支出!B4724)</f>
        <v/>
      </c>
      <c r="C4724" s="6" t="str">
        <f t="shared" si="511"/>
        <v/>
      </c>
      <c r="D4724" s="6" t="str">
        <f>IF(总支出!C4724="","",总支出!C4724)</f>
        <v/>
      </c>
      <c r="E4724" s="8" t="str">
        <f>IF(总支出!D4724="","",总支出!D4724)</f>
        <v/>
      </c>
      <c r="F4724" s="6" t="str">
        <f>IF(总支出!E4724="","",总支出!E4724)</f>
        <v/>
      </c>
      <c r="G4724" s="6" t="str">
        <f>IF(总支出!H4724="","",总支出!H4724)</f>
        <v/>
      </c>
      <c r="H4724" s="6" t="str">
        <f>IF(总支出!I4724="","自动",总支出!I4724)</f>
        <v>自动</v>
      </c>
      <c r="I4724" s="6" t="str">
        <f>IF(F4724="","",IFERROR(VLOOKUP(F4724,税费设置!$A$15:$B$27,2,FALSE),"含税不明"))</f>
        <v/>
      </c>
      <c r="J4724" s="6" t="str">
        <f t="shared" si="512"/>
        <v/>
      </c>
      <c r="K4724" s="6" t="str">
        <f>IF(AND(税费设置!$B$5="是",G4724="个人支出",J4724="应税"),"是","否")</f>
        <v>否</v>
      </c>
      <c r="L4724" s="8">
        <f t="shared" si="513"/>
        <v>0</v>
      </c>
      <c r="M4724" s="8">
        <f t="shared" si="514"/>
        <v>0</v>
      </c>
      <c r="N4724" s="8">
        <f t="shared" si="515"/>
        <v>0</v>
      </c>
      <c r="O4724" s="8">
        <f t="shared" si="516"/>
        <v>0</v>
      </c>
      <c r="P4724" s="8">
        <f>IF(K4724&lt;&gt;"是",0,IF(税费设置!$B$6="是",E4724/(1+税费设置!$B$10),E4724))</f>
        <v>0</v>
      </c>
      <c r="Q4724" s="8">
        <f>IF(K4724&lt;&gt;"是",0,P4724*税费设置!$B$8)</f>
        <v>0</v>
      </c>
      <c r="R4724" s="8">
        <f>IF(K4724&lt;&gt;"是",0,P4724*税费设置!$B$9)</f>
        <v>0</v>
      </c>
      <c r="S4724" s="8">
        <f t="shared" si="517"/>
        <v>0</v>
      </c>
    </row>
    <row r="4725" spans="1:19" ht="13.9">
      <c r="A4725" s="6" t="str">
        <f>IF(总支出!A4725="","",总支出!A4725)</f>
        <v/>
      </c>
      <c r="B4725" s="7" t="str">
        <f>IF(总支出!B4725="","",总支出!B4725)</f>
        <v/>
      </c>
      <c r="C4725" s="6" t="str">
        <f t="shared" si="511"/>
        <v/>
      </c>
      <c r="D4725" s="6" t="str">
        <f>IF(总支出!C4725="","",总支出!C4725)</f>
        <v/>
      </c>
      <c r="E4725" s="8" t="str">
        <f>IF(总支出!D4725="","",总支出!D4725)</f>
        <v/>
      </c>
      <c r="F4725" s="6" t="str">
        <f>IF(总支出!E4725="","",总支出!E4725)</f>
        <v/>
      </c>
      <c r="G4725" s="6" t="str">
        <f>IF(总支出!H4725="","",总支出!H4725)</f>
        <v/>
      </c>
      <c r="H4725" s="6" t="str">
        <f>IF(总支出!I4725="","自动",总支出!I4725)</f>
        <v>自动</v>
      </c>
      <c r="I4725" s="6" t="str">
        <f>IF(F4725="","",IFERROR(VLOOKUP(F4725,税费设置!$A$15:$B$27,2,FALSE),"含税不明"))</f>
        <v/>
      </c>
      <c r="J4725" s="6" t="str">
        <f t="shared" si="512"/>
        <v/>
      </c>
      <c r="K4725" s="6" t="str">
        <f>IF(AND(税费设置!$B$5="是",G4725="个人支出",J4725="应税"),"是","否")</f>
        <v>否</v>
      </c>
      <c r="L4725" s="8">
        <f t="shared" si="513"/>
        <v>0</v>
      </c>
      <c r="M4725" s="8">
        <f t="shared" si="514"/>
        <v>0</v>
      </c>
      <c r="N4725" s="8">
        <f t="shared" si="515"/>
        <v>0</v>
      </c>
      <c r="O4725" s="8">
        <f t="shared" si="516"/>
        <v>0</v>
      </c>
      <c r="P4725" s="8">
        <f>IF(K4725&lt;&gt;"是",0,IF(税费设置!$B$6="是",E4725/(1+税费设置!$B$10),E4725))</f>
        <v>0</v>
      </c>
      <c r="Q4725" s="8">
        <f>IF(K4725&lt;&gt;"是",0,P4725*税费设置!$B$8)</f>
        <v>0</v>
      </c>
      <c r="R4725" s="8">
        <f>IF(K4725&lt;&gt;"是",0,P4725*税费设置!$B$9)</f>
        <v>0</v>
      </c>
      <c r="S4725" s="8">
        <f t="shared" si="517"/>
        <v>0</v>
      </c>
    </row>
    <row r="4726" spans="1:19" ht="13.9">
      <c r="A4726" s="6" t="str">
        <f>IF(总支出!A4726="","",总支出!A4726)</f>
        <v/>
      </c>
      <c r="B4726" s="7" t="str">
        <f>IF(总支出!B4726="","",总支出!B4726)</f>
        <v/>
      </c>
      <c r="C4726" s="6" t="str">
        <f t="shared" si="511"/>
        <v/>
      </c>
      <c r="D4726" s="6" t="str">
        <f>IF(总支出!C4726="","",总支出!C4726)</f>
        <v/>
      </c>
      <c r="E4726" s="8" t="str">
        <f>IF(总支出!D4726="","",总支出!D4726)</f>
        <v/>
      </c>
      <c r="F4726" s="6" t="str">
        <f>IF(总支出!E4726="","",总支出!E4726)</f>
        <v/>
      </c>
      <c r="G4726" s="6" t="str">
        <f>IF(总支出!H4726="","",总支出!H4726)</f>
        <v/>
      </c>
      <c r="H4726" s="6" t="str">
        <f>IF(总支出!I4726="","自动",总支出!I4726)</f>
        <v>自动</v>
      </c>
      <c r="I4726" s="6" t="str">
        <f>IF(F4726="","",IFERROR(VLOOKUP(F4726,税费设置!$A$15:$B$27,2,FALSE),"含税不明"))</f>
        <v/>
      </c>
      <c r="J4726" s="6" t="str">
        <f t="shared" si="512"/>
        <v/>
      </c>
      <c r="K4726" s="6" t="str">
        <f>IF(AND(税费设置!$B$5="是",G4726="个人支出",J4726="应税"),"是","否")</f>
        <v>否</v>
      </c>
      <c r="L4726" s="8">
        <f t="shared" si="513"/>
        <v>0</v>
      </c>
      <c r="M4726" s="8">
        <f t="shared" si="514"/>
        <v>0</v>
      </c>
      <c r="N4726" s="8">
        <f t="shared" si="515"/>
        <v>0</v>
      </c>
      <c r="O4726" s="8">
        <f t="shared" si="516"/>
        <v>0</v>
      </c>
      <c r="P4726" s="8">
        <f>IF(K4726&lt;&gt;"是",0,IF(税费设置!$B$6="是",E4726/(1+税费设置!$B$10),E4726))</f>
        <v>0</v>
      </c>
      <c r="Q4726" s="8">
        <f>IF(K4726&lt;&gt;"是",0,P4726*税费设置!$B$8)</f>
        <v>0</v>
      </c>
      <c r="R4726" s="8">
        <f>IF(K4726&lt;&gt;"是",0,P4726*税费设置!$B$9)</f>
        <v>0</v>
      </c>
      <c r="S4726" s="8">
        <f t="shared" si="517"/>
        <v>0</v>
      </c>
    </row>
    <row r="4727" spans="1:19" ht="13.9">
      <c r="A4727" s="6" t="str">
        <f>IF(总支出!A4727="","",总支出!A4727)</f>
        <v/>
      </c>
      <c r="B4727" s="7" t="str">
        <f>IF(总支出!B4727="","",总支出!B4727)</f>
        <v/>
      </c>
      <c r="C4727" s="6" t="str">
        <f t="shared" si="511"/>
        <v/>
      </c>
      <c r="D4727" s="6" t="str">
        <f>IF(总支出!C4727="","",总支出!C4727)</f>
        <v/>
      </c>
      <c r="E4727" s="8" t="str">
        <f>IF(总支出!D4727="","",总支出!D4727)</f>
        <v/>
      </c>
      <c r="F4727" s="6" t="str">
        <f>IF(总支出!E4727="","",总支出!E4727)</f>
        <v/>
      </c>
      <c r="G4727" s="6" t="str">
        <f>IF(总支出!H4727="","",总支出!H4727)</f>
        <v/>
      </c>
      <c r="H4727" s="6" t="str">
        <f>IF(总支出!I4727="","自动",总支出!I4727)</f>
        <v>自动</v>
      </c>
      <c r="I4727" s="6" t="str">
        <f>IF(F4727="","",IFERROR(VLOOKUP(F4727,税费设置!$A$15:$B$27,2,FALSE),"含税不明"))</f>
        <v/>
      </c>
      <c r="J4727" s="6" t="str">
        <f t="shared" si="512"/>
        <v/>
      </c>
      <c r="K4727" s="6" t="str">
        <f>IF(AND(税费设置!$B$5="是",G4727="个人支出",J4727="应税"),"是","否")</f>
        <v>否</v>
      </c>
      <c r="L4727" s="8">
        <f t="shared" si="513"/>
        <v>0</v>
      </c>
      <c r="M4727" s="8">
        <f t="shared" si="514"/>
        <v>0</v>
      </c>
      <c r="N4727" s="8">
        <f t="shared" si="515"/>
        <v>0</v>
      </c>
      <c r="O4727" s="8">
        <f t="shared" si="516"/>
        <v>0</v>
      </c>
      <c r="P4727" s="8">
        <f>IF(K4727&lt;&gt;"是",0,IF(税费设置!$B$6="是",E4727/(1+税费设置!$B$10),E4727))</f>
        <v>0</v>
      </c>
      <c r="Q4727" s="8">
        <f>IF(K4727&lt;&gt;"是",0,P4727*税费设置!$B$8)</f>
        <v>0</v>
      </c>
      <c r="R4727" s="8">
        <f>IF(K4727&lt;&gt;"是",0,P4727*税费设置!$B$9)</f>
        <v>0</v>
      </c>
      <c r="S4727" s="8">
        <f t="shared" si="517"/>
        <v>0</v>
      </c>
    </row>
    <row r="4728" spans="1:19" ht="13.9">
      <c r="A4728" s="6" t="str">
        <f>IF(总支出!A4728="","",总支出!A4728)</f>
        <v/>
      </c>
      <c r="B4728" s="7" t="str">
        <f>IF(总支出!B4728="","",总支出!B4728)</f>
        <v/>
      </c>
      <c r="C4728" s="6" t="str">
        <f t="shared" si="511"/>
        <v/>
      </c>
      <c r="D4728" s="6" t="str">
        <f>IF(总支出!C4728="","",总支出!C4728)</f>
        <v/>
      </c>
      <c r="E4728" s="8" t="str">
        <f>IF(总支出!D4728="","",总支出!D4728)</f>
        <v/>
      </c>
      <c r="F4728" s="6" t="str">
        <f>IF(总支出!E4728="","",总支出!E4728)</f>
        <v/>
      </c>
      <c r="G4728" s="6" t="str">
        <f>IF(总支出!H4728="","",总支出!H4728)</f>
        <v/>
      </c>
      <c r="H4728" s="6" t="str">
        <f>IF(总支出!I4728="","自动",总支出!I4728)</f>
        <v>自动</v>
      </c>
      <c r="I4728" s="6" t="str">
        <f>IF(F4728="","",IFERROR(VLOOKUP(F4728,税费设置!$A$15:$B$27,2,FALSE),"含税不明"))</f>
        <v/>
      </c>
      <c r="J4728" s="6" t="str">
        <f t="shared" si="512"/>
        <v/>
      </c>
      <c r="K4728" s="6" t="str">
        <f>IF(AND(税费设置!$B$5="是",G4728="个人支出",J4728="应税"),"是","否")</f>
        <v>否</v>
      </c>
      <c r="L4728" s="8">
        <f t="shared" si="513"/>
        <v>0</v>
      </c>
      <c r="M4728" s="8">
        <f t="shared" si="514"/>
        <v>0</v>
      </c>
      <c r="N4728" s="8">
        <f t="shared" si="515"/>
        <v>0</v>
      </c>
      <c r="O4728" s="8">
        <f t="shared" si="516"/>
        <v>0</v>
      </c>
      <c r="P4728" s="8">
        <f>IF(K4728&lt;&gt;"是",0,IF(税费设置!$B$6="是",E4728/(1+税费设置!$B$10),E4728))</f>
        <v>0</v>
      </c>
      <c r="Q4728" s="8">
        <f>IF(K4728&lt;&gt;"是",0,P4728*税费设置!$B$8)</f>
        <v>0</v>
      </c>
      <c r="R4728" s="8">
        <f>IF(K4728&lt;&gt;"是",0,P4728*税费设置!$B$9)</f>
        <v>0</v>
      </c>
      <c r="S4728" s="8">
        <f t="shared" si="517"/>
        <v>0</v>
      </c>
    </row>
    <row r="4729" spans="1:19" ht="13.9">
      <c r="A4729" s="6" t="str">
        <f>IF(总支出!A4729="","",总支出!A4729)</f>
        <v/>
      </c>
      <c r="B4729" s="7" t="str">
        <f>IF(总支出!B4729="","",总支出!B4729)</f>
        <v/>
      </c>
      <c r="C4729" s="6" t="str">
        <f t="shared" si="511"/>
        <v/>
      </c>
      <c r="D4729" s="6" t="str">
        <f>IF(总支出!C4729="","",总支出!C4729)</f>
        <v/>
      </c>
      <c r="E4729" s="8" t="str">
        <f>IF(总支出!D4729="","",总支出!D4729)</f>
        <v/>
      </c>
      <c r="F4729" s="6" t="str">
        <f>IF(总支出!E4729="","",总支出!E4729)</f>
        <v/>
      </c>
      <c r="G4729" s="6" t="str">
        <f>IF(总支出!H4729="","",总支出!H4729)</f>
        <v/>
      </c>
      <c r="H4729" s="6" t="str">
        <f>IF(总支出!I4729="","自动",总支出!I4729)</f>
        <v>自动</v>
      </c>
      <c r="I4729" s="6" t="str">
        <f>IF(F4729="","",IFERROR(VLOOKUP(F4729,税费设置!$A$15:$B$27,2,FALSE),"含税不明"))</f>
        <v/>
      </c>
      <c r="J4729" s="6" t="str">
        <f t="shared" si="512"/>
        <v/>
      </c>
      <c r="K4729" s="6" t="str">
        <f>IF(AND(税费设置!$B$5="是",G4729="个人支出",J4729="应税"),"是","否")</f>
        <v>否</v>
      </c>
      <c r="L4729" s="8">
        <f t="shared" si="513"/>
        <v>0</v>
      </c>
      <c r="M4729" s="8">
        <f t="shared" si="514"/>
        <v>0</v>
      </c>
      <c r="N4729" s="8">
        <f t="shared" si="515"/>
        <v>0</v>
      </c>
      <c r="O4729" s="8">
        <f t="shared" si="516"/>
        <v>0</v>
      </c>
      <c r="P4729" s="8">
        <f>IF(K4729&lt;&gt;"是",0,IF(税费设置!$B$6="是",E4729/(1+税费设置!$B$10),E4729))</f>
        <v>0</v>
      </c>
      <c r="Q4729" s="8">
        <f>IF(K4729&lt;&gt;"是",0,P4729*税费设置!$B$8)</f>
        <v>0</v>
      </c>
      <c r="R4729" s="8">
        <f>IF(K4729&lt;&gt;"是",0,P4729*税费设置!$B$9)</f>
        <v>0</v>
      </c>
      <c r="S4729" s="8">
        <f t="shared" si="517"/>
        <v>0</v>
      </c>
    </row>
    <row r="4730" spans="1:19" ht="13.9">
      <c r="A4730" s="6" t="str">
        <f>IF(总支出!A4730="","",总支出!A4730)</f>
        <v/>
      </c>
      <c r="B4730" s="7" t="str">
        <f>IF(总支出!B4730="","",总支出!B4730)</f>
        <v/>
      </c>
      <c r="C4730" s="6" t="str">
        <f t="shared" si="511"/>
        <v/>
      </c>
      <c r="D4730" s="6" t="str">
        <f>IF(总支出!C4730="","",总支出!C4730)</f>
        <v/>
      </c>
      <c r="E4730" s="8" t="str">
        <f>IF(总支出!D4730="","",总支出!D4730)</f>
        <v/>
      </c>
      <c r="F4730" s="6" t="str">
        <f>IF(总支出!E4730="","",总支出!E4730)</f>
        <v/>
      </c>
      <c r="G4730" s="6" t="str">
        <f>IF(总支出!H4730="","",总支出!H4730)</f>
        <v/>
      </c>
      <c r="H4730" s="6" t="str">
        <f>IF(总支出!I4730="","自动",总支出!I4730)</f>
        <v>自动</v>
      </c>
      <c r="I4730" s="6" t="str">
        <f>IF(F4730="","",IFERROR(VLOOKUP(F4730,税费设置!$A$15:$B$27,2,FALSE),"含税不明"))</f>
        <v/>
      </c>
      <c r="J4730" s="6" t="str">
        <f t="shared" si="512"/>
        <v/>
      </c>
      <c r="K4730" s="6" t="str">
        <f>IF(AND(税费设置!$B$5="是",G4730="个人支出",J4730="应税"),"是","否")</f>
        <v>否</v>
      </c>
      <c r="L4730" s="8">
        <f t="shared" si="513"/>
        <v>0</v>
      </c>
      <c r="M4730" s="8">
        <f t="shared" si="514"/>
        <v>0</v>
      </c>
      <c r="N4730" s="8">
        <f t="shared" si="515"/>
        <v>0</v>
      </c>
      <c r="O4730" s="8">
        <f t="shared" si="516"/>
        <v>0</v>
      </c>
      <c r="P4730" s="8">
        <f>IF(K4730&lt;&gt;"是",0,IF(税费设置!$B$6="是",E4730/(1+税费设置!$B$10),E4730))</f>
        <v>0</v>
      </c>
      <c r="Q4730" s="8">
        <f>IF(K4730&lt;&gt;"是",0,P4730*税费设置!$B$8)</f>
        <v>0</v>
      </c>
      <c r="R4730" s="8">
        <f>IF(K4730&lt;&gt;"是",0,P4730*税费设置!$B$9)</f>
        <v>0</v>
      </c>
      <c r="S4730" s="8">
        <f t="shared" si="517"/>
        <v>0</v>
      </c>
    </row>
    <row r="4731" spans="1:19" ht="13.9">
      <c r="A4731" s="6" t="str">
        <f>IF(总支出!A4731="","",总支出!A4731)</f>
        <v/>
      </c>
      <c r="B4731" s="7" t="str">
        <f>IF(总支出!B4731="","",总支出!B4731)</f>
        <v/>
      </c>
      <c r="C4731" s="6" t="str">
        <f t="shared" si="511"/>
        <v/>
      </c>
      <c r="D4731" s="6" t="str">
        <f>IF(总支出!C4731="","",总支出!C4731)</f>
        <v/>
      </c>
      <c r="E4731" s="8" t="str">
        <f>IF(总支出!D4731="","",总支出!D4731)</f>
        <v/>
      </c>
      <c r="F4731" s="6" t="str">
        <f>IF(总支出!E4731="","",总支出!E4731)</f>
        <v/>
      </c>
      <c r="G4731" s="6" t="str">
        <f>IF(总支出!H4731="","",总支出!H4731)</f>
        <v/>
      </c>
      <c r="H4731" s="6" t="str">
        <f>IF(总支出!I4731="","自动",总支出!I4731)</f>
        <v>自动</v>
      </c>
      <c r="I4731" s="6" t="str">
        <f>IF(F4731="","",IFERROR(VLOOKUP(F4731,税费设置!$A$15:$B$27,2,FALSE),"含税不明"))</f>
        <v/>
      </c>
      <c r="J4731" s="6" t="str">
        <f t="shared" si="512"/>
        <v/>
      </c>
      <c r="K4731" s="6" t="str">
        <f>IF(AND(税费设置!$B$5="是",G4731="个人支出",J4731="应税"),"是","否")</f>
        <v>否</v>
      </c>
      <c r="L4731" s="8">
        <f t="shared" si="513"/>
        <v>0</v>
      </c>
      <c r="M4731" s="8">
        <f t="shared" si="514"/>
        <v>0</v>
      </c>
      <c r="N4731" s="8">
        <f t="shared" si="515"/>
        <v>0</v>
      </c>
      <c r="O4731" s="8">
        <f t="shared" si="516"/>
        <v>0</v>
      </c>
      <c r="P4731" s="8">
        <f>IF(K4731&lt;&gt;"是",0,IF(税费设置!$B$6="是",E4731/(1+税费设置!$B$10),E4731))</f>
        <v>0</v>
      </c>
      <c r="Q4731" s="8">
        <f>IF(K4731&lt;&gt;"是",0,P4731*税费设置!$B$8)</f>
        <v>0</v>
      </c>
      <c r="R4731" s="8">
        <f>IF(K4731&lt;&gt;"是",0,P4731*税费设置!$B$9)</f>
        <v>0</v>
      </c>
      <c r="S4731" s="8">
        <f t="shared" si="517"/>
        <v>0</v>
      </c>
    </row>
    <row r="4732" spans="1:19" ht="13.9">
      <c r="A4732" s="6" t="str">
        <f>IF(总支出!A4732="","",总支出!A4732)</f>
        <v/>
      </c>
      <c r="B4732" s="7" t="str">
        <f>IF(总支出!B4732="","",总支出!B4732)</f>
        <v/>
      </c>
      <c r="C4732" s="6" t="str">
        <f t="shared" si="511"/>
        <v/>
      </c>
      <c r="D4732" s="6" t="str">
        <f>IF(总支出!C4732="","",总支出!C4732)</f>
        <v/>
      </c>
      <c r="E4732" s="8" t="str">
        <f>IF(总支出!D4732="","",总支出!D4732)</f>
        <v/>
      </c>
      <c r="F4732" s="6" t="str">
        <f>IF(总支出!E4732="","",总支出!E4732)</f>
        <v/>
      </c>
      <c r="G4732" s="6" t="str">
        <f>IF(总支出!H4732="","",总支出!H4732)</f>
        <v/>
      </c>
      <c r="H4732" s="6" t="str">
        <f>IF(总支出!I4732="","自动",总支出!I4732)</f>
        <v>自动</v>
      </c>
      <c r="I4732" s="6" t="str">
        <f>IF(F4732="","",IFERROR(VLOOKUP(F4732,税费设置!$A$15:$B$27,2,FALSE),"含税不明"))</f>
        <v/>
      </c>
      <c r="J4732" s="6" t="str">
        <f t="shared" si="512"/>
        <v/>
      </c>
      <c r="K4732" s="6" t="str">
        <f>IF(AND(税费设置!$B$5="是",G4732="个人支出",J4732="应税"),"是","否")</f>
        <v>否</v>
      </c>
      <c r="L4732" s="8">
        <f t="shared" si="513"/>
        <v>0</v>
      </c>
      <c r="M4732" s="8">
        <f t="shared" si="514"/>
        <v>0</v>
      </c>
      <c r="N4732" s="8">
        <f t="shared" si="515"/>
        <v>0</v>
      </c>
      <c r="O4732" s="8">
        <f t="shared" si="516"/>
        <v>0</v>
      </c>
      <c r="P4732" s="8">
        <f>IF(K4732&lt;&gt;"是",0,IF(税费设置!$B$6="是",E4732/(1+税费设置!$B$10),E4732))</f>
        <v>0</v>
      </c>
      <c r="Q4732" s="8">
        <f>IF(K4732&lt;&gt;"是",0,P4732*税费设置!$B$8)</f>
        <v>0</v>
      </c>
      <c r="R4732" s="8">
        <f>IF(K4732&lt;&gt;"是",0,P4732*税费设置!$B$9)</f>
        <v>0</v>
      </c>
      <c r="S4732" s="8">
        <f t="shared" si="517"/>
        <v>0</v>
      </c>
    </row>
    <row r="4733" spans="1:19" ht="13.9">
      <c r="A4733" s="6" t="str">
        <f>IF(总支出!A4733="","",总支出!A4733)</f>
        <v/>
      </c>
      <c r="B4733" s="7" t="str">
        <f>IF(总支出!B4733="","",总支出!B4733)</f>
        <v/>
      </c>
      <c r="C4733" s="6" t="str">
        <f t="shared" si="511"/>
        <v/>
      </c>
      <c r="D4733" s="6" t="str">
        <f>IF(总支出!C4733="","",总支出!C4733)</f>
        <v/>
      </c>
      <c r="E4733" s="8" t="str">
        <f>IF(总支出!D4733="","",总支出!D4733)</f>
        <v/>
      </c>
      <c r="F4733" s="6" t="str">
        <f>IF(总支出!E4733="","",总支出!E4733)</f>
        <v/>
      </c>
      <c r="G4733" s="6" t="str">
        <f>IF(总支出!H4733="","",总支出!H4733)</f>
        <v/>
      </c>
      <c r="H4733" s="6" t="str">
        <f>IF(总支出!I4733="","自动",总支出!I4733)</f>
        <v>自动</v>
      </c>
      <c r="I4733" s="6" t="str">
        <f>IF(F4733="","",IFERROR(VLOOKUP(F4733,税费设置!$A$15:$B$27,2,FALSE),"含税不明"))</f>
        <v/>
      </c>
      <c r="J4733" s="6" t="str">
        <f t="shared" si="512"/>
        <v/>
      </c>
      <c r="K4733" s="6" t="str">
        <f>IF(AND(税费设置!$B$5="是",G4733="个人支出",J4733="应税"),"是","否")</f>
        <v>否</v>
      </c>
      <c r="L4733" s="8">
        <f t="shared" si="513"/>
        <v>0</v>
      </c>
      <c r="M4733" s="8">
        <f t="shared" si="514"/>
        <v>0</v>
      </c>
      <c r="N4733" s="8">
        <f t="shared" si="515"/>
        <v>0</v>
      </c>
      <c r="O4733" s="8">
        <f t="shared" si="516"/>
        <v>0</v>
      </c>
      <c r="P4733" s="8">
        <f>IF(K4733&lt;&gt;"是",0,IF(税费设置!$B$6="是",E4733/(1+税费设置!$B$10),E4733))</f>
        <v>0</v>
      </c>
      <c r="Q4733" s="8">
        <f>IF(K4733&lt;&gt;"是",0,P4733*税费设置!$B$8)</f>
        <v>0</v>
      </c>
      <c r="R4733" s="8">
        <f>IF(K4733&lt;&gt;"是",0,P4733*税费设置!$B$9)</f>
        <v>0</v>
      </c>
      <c r="S4733" s="8">
        <f t="shared" si="517"/>
        <v>0</v>
      </c>
    </row>
    <row r="4734" spans="1:19" ht="13.9">
      <c r="A4734" s="6" t="str">
        <f>IF(总支出!A4734="","",总支出!A4734)</f>
        <v/>
      </c>
      <c r="B4734" s="7" t="str">
        <f>IF(总支出!B4734="","",总支出!B4734)</f>
        <v/>
      </c>
      <c r="C4734" s="6" t="str">
        <f t="shared" si="511"/>
        <v/>
      </c>
      <c r="D4734" s="6" t="str">
        <f>IF(总支出!C4734="","",总支出!C4734)</f>
        <v/>
      </c>
      <c r="E4734" s="8" t="str">
        <f>IF(总支出!D4734="","",总支出!D4734)</f>
        <v/>
      </c>
      <c r="F4734" s="6" t="str">
        <f>IF(总支出!E4734="","",总支出!E4734)</f>
        <v/>
      </c>
      <c r="G4734" s="6" t="str">
        <f>IF(总支出!H4734="","",总支出!H4734)</f>
        <v/>
      </c>
      <c r="H4734" s="6" t="str">
        <f>IF(总支出!I4734="","自动",总支出!I4734)</f>
        <v>自动</v>
      </c>
      <c r="I4734" s="6" t="str">
        <f>IF(F4734="","",IFERROR(VLOOKUP(F4734,税费设置!$A$15:$B$27,2,FALSE),"含税不明"))</f>
        <v/>
      </c>
      <c r="J4734" s="6" t="str">
        <f t="shared" si="512"/>
        <v/>
      </c>
      <c r="K4734" s="6" t="str">
        <f>IF(AND(税费设置!$B$5="是",G4734="个人支出",J4734="应税"),"是","否")</f>
        <v>否</v>
      </c>
      <c r="L4734" s="8">
        <f t="shared" si="513"/>
        <v>0</v>
      </c>
      <c r="M4734" s="8">
        <f t="shared" si="514"/>
        <v>0</v>
      </c>
      <c r="N4734" s="8">
        <f t="shared" si="515"/>
        <v>0</v>
      </c>
      <c r="O4734" s="8">
        <f t="shared" si="516"/>
        <v>0</v>
      </c>
      <c r="P4734" s="8">
        <f>IF(K4734&lt;&gt;"是",0,IF(税费设置!$B$6="是",E4734/(1+税费设置!$B$10),E4734))</f>
        <v>0</v>
      </c>
      <c r="Q4734" s="8">
        <f>IF(K4734&lt;&gt;"是",0,P4734*税费设置!$B$8)</f>
        <v>0</v>
      </c>
      <c r="R4734" s="8">
        <f>IF(K4734&lt;&gt;"是",0,P4734*税费设置!$B$9)</f>
        <v>0</v>
      </c>
      <c r="S4734" s="8">
        <f t="shared" si="517"/>
        <v>0</v>
      </c>
    </row>
    <row r="4735" spans="1:19" ht="13.9">
      <c r="A4735" s="6" t="str">
        <f>IF(总支出!A4735="","",总支出!A4735)</f>
        <v/>
      </c>
      <c r="B4735" s="7" t="str">
        <f>IF(总支出!B4735="","",总支出!B4735)</f>
        <v/>
      </c>
      <c r="C4735" s="6" t="str">
        <f t="shared" si="511"/>
        <v/>
      </c>
      <c r="D4735" s="6" t="str">
        <f>IF(总支出!C4735="","",总支出!C4735)</f>
        <v/>
      </c>
      <c r="E4735" s="8" t="str">
        <f>IF(总支出!D4735="","",总支出!D4735)</f>
        <v/>
      </c>
      <c r="F4735" s="6" t="str">
        <f>IF(总支出!E4735="","",总支出!E4735)</f>
        <v/>
      </c>
      <c r="G4735" s="6" t="str">
        <f>IF(总支出!H4735="","",总支出!H4735)</f>
        <v/>
      </c>
      <c r="H4735" s="6" t="str">
        <f>IF(总支出!I4735="","自动",总支出!I4735)</f>
        <v>自动</v>
      </c>
      <c r="I4735" s="6" t="str">
        <f>IF(F4735="","",IFERROR(VLOOKUP(F4735,税费设置!$A$15:$B$27,2,FALSE),"含税不明"))</f>
        <v/>
      </c>
      <c r="J4735" s="6" t="str">
        <f t="shared" si="512"/>
        <v/>
      </c>
      <c r="K4735" s="6" t="str">
        <f>IF(AND(税费设置!$B$5="是",G4735="个人支出",J4735="应税"),"是","否")</f>
        <v>否</v>
      </c>
      <c r="L4735" s="8">
        <f t="shared" si="513"/>
        <v>0</v>
      </c>
      <c r="M4735" s="8">
        <f t="shared" si="514"/>
        <v>0</v>
      </c>
      <c r="N4735" s="8">
        <f t="shared" si="515"/>
        <v>0</v>
      </c>
      <c r="O4735" s="8">
        <f t="shared" si="516"/>
        <v>0</v>
      </c>
      <c r="P4735" s="8">
        <f>IF(K4735&lt;&gt;"是",0,IF(税费设置!$B$6="是",E4735/(1+税费设置!$B$10),E4735))</f>
        <v>0</v>
      </c>
      <c r="Q4735" s="8">
        <f>IF(K4735&lt;&gt;"是",0,P4735*税费设置!$B$8)</f>
        <v>0</v>
      </c>
      <c r="R4735" s="8">
        <f>IF(K4735&lt;&gt;"是",0,P4735*税费设置!$B$9)</f>
        <v>0</v>
      </c>
      <c r="S4735" s="8">
        <f t="shared" si="517"/>
        <v>0</v>
      </c>
    </row>
    <row r="4736" spans="1:19" ht="13.9">
      <c r="A4736" s="6" t="str">
        <f>IF(总支出!A4736="","",总支出!A4736)</f>
        <v/>
      </c>
      <c r="B4736" s="7" t="str">
        <f>IF(总支出!B4736="","",总支出!B4736)</f>
        <v/>
      </c>
      <c r="C4736" s="6" t="str">
        <f t="shared" si="511"/>
        <v/>
      </c>
      <c r="D4736" s="6" t="str">
        <f>IF(总支出!C4736="","",总支出!C4736)</f>
        <v/>
      </c>
      <c r="E4736" s="8" t="str">
        <f>IF(总支出!D4736="","",总支出!D4736)</f>
        <v/>
      </c>
      <c r="F4736" s="6" t="str">
        <f>IF(总支出!E4736="","",总支出!E4736)</f>
        <v/>
      </c>
      <c r="G4736" s="6" t="str">
        <f>IF(总支出!H4736="","",总支出!H4736)</f>
        <v/>
      </c>
      <c r="H4736" s="6" t="str">
        <f>IF(总支出!I4736="","自动",总支出!I4736)</f>
        <v>自动</v>
      </c>
      <c r="I4736" s="6" t="str">
        <f>IF(F4736="","",IFERROR(VLOOKUP(F4736,税费设置!$A$15:$B$27,2,FALSE),"含税不明"))</f>
        <v/>
      </c>
      <c r="J4736" s="6" t="str">
        <f t="shared" si="512"/>
        <v/>
      </c>
      <c r="K4736" s="6" t="str">
        <f>IF(AND(税费设置!$B$5="是",G4736="个人支出",J4736="应税"),"是","否")</f>
        <v>否</v>
      </c>
      <c r="L4736" s="8">
        <f t="shared" si="513"/>
        <v>0</v>
      </c>
      <c r="M4736" s="8">
        <f t="shared" si="514"/>
        <v>0</v>
      </c>
      <c r="N4736" s="8">
        <f t="shared" si="515"/>
        <v>0</v>
      </c>
      <c r="O4736" s="8">
        <f t="shared" si="516"/>
        <v>0</v>
      </c>
      <c r="P4736" s="8">
        <f>IF(K4736&lt;&gt;"是",0,IF(税费设置!$B$6="是",E4736/(1+税费设置!$B$10),E4736))</f>
        <v>0</v>
      </c>
      <c r="Q4736" s="8">
        <f>IF(K4736&lt;&gt;"是",0,P4736*税费设置!$B$8)</f>
        <v>0</v>
      </c>
      <c r="R4736" s="8">
        <f>IF(K4736&lt;&gt;"是",0,P4736*税费设置!$B$9)</f>
        <v>0</v>
      </c>
      <c r="S4736" s="8">
        <f t="shared" si="517"/>
        <v>0</v>
      </c>
    </row>
    <row r="4737" spans="1:19" ht="13.9">
      <c r="A4737" s="6" t="str">
        <f>IF(总支出!A4737="","",总支出!A4737)</f>
        <v/>
      </c>
      <c r="B4737" s="7" t="str">
        <f>IF(总支出!B4737="","",总支出!B4737)</f>
        <v/>
      </c>
      <c r="C4737" s="6" t="str">
        <f t="shared" si="511"/>
        <v/>
      </c>
      <c r="D4737" s="6" t="str">
        <f>IF(总支出!C4737="","",总支出!C4737)</f>
        <v/>
      </c>
      <c r="E4737" s="8" t="str">
        <f>IF(总支出!D4737="","",总支出!D4737)</f>
        <v/>
      </c>
      <c r="F4737" s="6" t="str">
        <f>IF(总支出!E4737="","",总支出!E4737)</f>
        <v/>
      </c>
      <c r="G4737" s="6" t="str">
        <f>IF(总支出!H4737="","",总支出!H4737)</f>
        <v/>
      </c>
      <c r="H4737" s="6" t="str">
        <f>IF(总支出!I4737="","自动",总支出!I4737)</f>
        <v>自动</v>
      </c>
      <c r="I4737" s="6" t="str">
        <f>IF(F4737="","",IFERROR(VLOOKUP(F4737,税费设置!$A$15:$B$27,2,FALSE),"含税不明"))</f>
        <v/>
      </c>
      <c r="J4737" s="6" t="str">
        <f t="shared" si="512"/>
        <v/>
      </c>
      <c r="K4737" s="6" t="str">
        <f>IF(AND(税费设置!$B$5="是",G4737="个人支出",J4737="应税"),"是","否")</f>
        <v>否</v>
      </c>
      <c r="L4737" s="8">
        <f t="shared" si="513"/>
        <v>0</v>
      </c>
      <c r="M4737" s="8">
        <f t="shared" si="514"/>
        <v>0</v>
      </c>
      <c r="N4737" s="8">
        <f t="shared" si="515"/>
        <v>0</v>
      </c>
      <c r="O4737" s="8">
        <f t="shared" si="516"/>
        <v>0</v>
      </c>
      <c r="P4737" s="8">
        <f>IF(K4737&lt;&gt;"是",0,IF(税费设置!$B$6="是",E4737/(1+税费设置!$B$10),E4737))</f>
        <v>0</v>
      </c>
      <c r="Q4737" s="8">
        <f>IF(K4737&lt;&gt;"是",0,P4737*税费设置!$B$8)</f>
        <v>0</v>
      </c>
      <c r="R4737" s="8">
        <f>IF(K4737&lt;&gt;"是",0,P4737*税费设置!$B$9)</f>
        <v>0</v>
      </c>
      <c r="S4737" s="8">
        <f t="shared" si="517"/>
        <v>0</v>
      </c>
    </row>
    <row r="4738" spans="1:19" ht="13.9">
      <c r="A4738" s="6" t="str">
        <f>IF(总支出!A4738="","",总支出!A4738)</f>
        <v/>
      </c>
      <c r="B4738" s="7" t="str">
        <f>IF(总支出!B4738="","",总支出!B4738)</f>
        <v/>
      </c>
      <c r="C4738" s="6" t="str">
        <f t="shared" si="511"/>
        <v/>
      </c>
      <c r="D4738" s="6" t="str">
        <f>IF(总支出!C4738="","",总支出!C4738)</f>
        <v/>
      </c>
      <c r="E4738" s="8" t="str">
        <f>IF(总支出!D4738="","",总支出!D4738)</f>
        <v/>
      </c>
      <c r="F4738" s="6" t="str">
        <f>IF(总支出!E4738="","",总支出!E4738)</f>
        <v/>
      </c>
      <c r="G4738" s="6" t="str">
        <f>IF(总支出!H4738="","",总支出!H4738)</f>
        <v/>
      </c>
      <c r="H4738" s="6" t="str">
        <f>IF(总支出!I4738="","自动",总支出!I4738)</f>
        <v>自动</v>
      </c>
      <c r="I4738" s="6" t="str">
        <f>IF(F4738="","",IFERROR(VLOOKUP(F4738,税费设置!$A$15:$B$27,2,FALSE),"含税不明"))</f>
        <v/>
      </c>
      <c r="J4738" s="6" t="str">
        <f t="shared" si="512"/>
        <v/>
      </c>
      <c r="K4738" s="6" t="str">
        <f>IF(AND(税费设置!$B$5="是",G4738="个人支出",J4738="应税"),"是","否")</f>
        <v>否</v>
      </c>
      <c r="L4738" s="8">
        <f t="shared" si="513"/>
        <v>0</v>
      </c>
      <c r="M4738" s="8">
        <f t="shared" si="514"/>
        <v>0</v>
      </c>
      <c r="N4738" s="8">
        <f t="shared" si="515"/>
        <v>0</v>
      </c>
      <c r="O4738" s="8">
        <f t="shared" si="516"/>
        <v>0</v>
      </c>
      <c r="P4738" s="8">
        <f>IF(K4738&lt;&gt;"是",0,IF(税费设置!$B$6="是",E4738/(1+税费设置!$B$10),E4738))</f>
        <v>0</v>
      </c>
      <c r="Q4738" s="8">
        <f>IF(K4738&lt;&gt;"是",0,P4738*税费设置!$B$8)</f>
        <v>0</v>
      </c>
      <c r="R4738" s="8">
        <f>IF(K4738&lt;&gt;"是",0,P4738*税费设置!$B$9)</f>
        <v>0</v>
      </c>
      <c r="S4738" s="8">
        <f t="shared" si="517"/>
        <v>0</v>
      </c>
    </row>
    <row r="4739" spans="1:19" ht="13.9">
      <c r="A4739" s="6" t="str">
        <f>IF(总支出!A4739="","",总支出!A4739)</f>
        <v/>
      </c>
      <c r="B4739" s="7" t="str">
        <f>IF(总支出!B4739="","",总支出!B4739)</f>
        <v/>
      </c>
      <c r="C4739" s="6" t="str">
        <f t="shared" si="511"/>
        <v/>
      </c>
      <c r="D4739" s="6" t="str">
        <f>IF(总支出!C4739="","",总支出!C4739)</f>
        <v/>
      </c>
      <c r="E4739" s="8" t="str">
        <f>IF(总支出!D4739="","",总支出!D4739)</f>
        <v/>
      </c>
      <c r="F4739" s="6" t="str">
        <f>IF(总支出!E4739="","",总支出!E4739)</f>
        <v/>
      </c>
      <c r="G4739" s="6" t="str">
        <f>IF(总支出!H4739="","",总支出!H4739)</f>
        <v/>
      </c>
      <c r="H4739" s="6" t="str">
        <f>IF(总支出!I4739="","自动",总支出!I4739)</f>
        <v>自动</v>
      </c>
      <c r="I4739" s="6" t="str">
        <f>IF(F4739="","",IFERROR(VLOOKUP(F4739,税费设置!$A$15:$B$27,2,FALSE),"含税不明"))</f>
        <v/>
      </c>
      <c r="J4739" s="6" t="str">
        <f t="shared" si="512"/>
        <v/>
      </c>
      <c r="K4739" s="6" t="str">
        <f>IF(AND(税费设置!$B$5="是",G4739="个人支出",J4739="应税"),"是","否")</f>
        <v>否</v>
      </c>
      <c r="L4739" s="8">
        <f t="shared" si="513"/>
        <v>0</v>
      </c>
      <c r="M4739" s="8">
        <f t="shared" si="514"/>
        <v>0</v>
      </c>
      <c r="N4739" s="8">
        <f t="shared" si="515"/>
        <v>0</v>
      </c>
      <c r="O4739" s="8">
        <f t="shared" si="516"/>
        <v>0</v>
      </c>
      <c r="P4739" s="8">
        <f>IF(K4739&lt;&gt;"是",0,IF(税费设置!$B$6="是",E4739/(1+税费设置!$B$10),E4739))</f>
        <v>0</v>
      </c>
      <c r="Q4739" s="8">
        <f>IF(K4739&lt;&gt;"是",0,P4739*税费设置!$B$8)</f>
        <v>0</v>
      </c>
      <c r="R4739" s="8">
        <f>IF(K4739&lt;&gt;"是",0,P4739*税费设置!$B$9)</f>
        <v>0</v>
      </c>
      <c r="S4739" s="8">
        <f t="shared" si="517"/>
        <v>0</v>
      </c>
    </row>
    <row r="4740" spans="1:19" ht="13.9">
      <c r="A4740" s="6" t="str">
        <f>IF(总支出!A4740="","",总支出!A4740)</f>
        <v/>
      </c>
      <c r="B4740" s="7" t="str">
        <f>IF(总支出!B4740="","",总支出!B4740)</f>
        <v/>
      </c>
      <c r="C4740" s="6" t="str">
        <f t="shared" ref="C4740:C4803" si="518">IF(B4740="","",TEXT(B4740,"yyyy-mm"))</f>
        <v/>
      </c>
      <c r="D4740" s="6" t="str">
        <f>IF(总支出!C4740="","",总支出!C4740)</f>
        <v/>
      </c>
      <c r="E4740" s="8" t="str">
        <f>IF(总支出!D4740="","",总支出!D4740)</f>
        <v/>
      </c>
      <c r="F4740" s="6" t="str">
        <f>IF(总支出!E4740="","",总支出!E4740)</f>
        <v/>
      </c>
      <c r="G4740" s="6" t="str">
        <f>IF(总支出!H4740="","",总支出!H4740)</f>
        <v/>
      </c>
      <c r="H4740" s="6" t="str">
        <f>IF(总支出!I4740="","自动",总支出!I4740)</f>
        <v>自动</v>
      </c>
      <c r="I4740" s="6" t="str">
        <f>IF(F4740="","",IFERROR(VLOOKUP(F4740,税费设置!$A$15:$B$27,2,FALSE),"含税不明"))</f>
        <v/>
      </c>
      <c r="J4740" s="6" t="str">
        <f t="shared" ref="J4740:J4803" si="519">IF(D4740="","",IF(H4740="自动",I4740,H4740))</f>
        <v/>
      </c>
      <c r="K4740" s="6" t="str">
        <f>IF(AND(税费设置!$B$5="是",G4740="个人支出",J4740="应税"),"是","否")</f>
        <v>否</v>
      </c>
      <c r="L4740" s="8">
        <f t="shared" ref="L4740:L4803" si="520">IF(K4740="是",E4740,0)</f>
        <v>0</v>
      </c>
      <c r="M4740" s="8">
        <f t="shared" ref="M4740:M4803" si="521">IF(AND(G4740="个人支出",J4740="零税率"),E4740,0)</f>
        <v>0</v>
      </c>
      <c r="N4740" s="8">
        <f t="shared" ref="N4740:N4803" si="522">IF(AND(G4740="个人支出",J4740="免税"),E4740,0)</f>
        <v>0</v>
      </c>
      <c r="O4740" s="8">
        <f t="shared" ref="O4740:O4803" si="523">IF(AND(G4740="个人支出",OR(J4740="含税不明",J4740="不适用")),E4740,0)</f>
        <v>0</v>
      </c>
      <c r="P4740" s="8">
        <f>IF(K4740&lt;&gt;"是",0,IF(税费设置!$B$6="是",E4740/(1+税费设置!$B$10),E4740))</f>
        <v>0</v>
      </c>
      <c r="Q4740" s="8">
        <f>IF(K4740&lt;&gt;"是",0,P4740*税费设置!$B$8)</f>
        <v>0</v>
      </c>
      <c r="R4740" s="8">
        <f>IF(K4740&lt;&gt;"是",0,P4740*税费设置!$B$9)</f>
        <v>0</v>
      </c>
      <c r="S4740" s="8">
        <f t="shared" ref="S4740:S4803" si="524">Q4740+R4740</f>
        <v>0</v>
      </c>
    </row>
    <row r="4741" spans="1:19" ht="13.9">
      <c r="A4741" s="6" t="str">
        <f>IF(总支出!A4741="","",总支出!A4741)</f>
        <v/>
      </c>
      <c r="B4741" s="7" t="str">
        <f>IF(总支出!B4741="","",总支出!B4741)</f>
        <v/>
      </c>
      <c r="C4741" s="6" t="str">
        <f t="shared" si="518"/>
        <v/>
      </c>
      <c r="D4741" s="6" t="str">
        <f>IF(总支出!C4741="","",总支出!C4741)</f>
        <v/>
      </c>
      <c r="E4741" s="8" t="str">
        <f>IF(总支出!D4741="","",总支出!D4741)</f>
        <v/>
      </c>
      <c r="F4741" s="6" t="str">
        <f>IF(总支出!E4741="","",总支出!E4741)</f>
        <v/>
      </c>
      <c r="G4741" s="6" t="str">
        <f>IF(总支出!H4741="","",总支出!H4741)</f>
        <v/>
      </c>
      <c r="H4741" s="6" t="str">
        <f>IF(总支出!I4741="","自动",总支出!I4741)</f>
        <v>自动</v>
      </c>
      <c r="I4741" s="6" t="str">
        <f>IF(F4741="","",IFERROR(VLOOKUP(F4741,税费设置!$A$15:$B$27,2,FALSE),"含税不明"))</f>
        <v/>
      </c>
      <c r="J4741" s="6" t="str">
        <f t="shared" si="519"/>
        <v/>
      </c>
      <c r="K4741" s="6" t="str">
        <f>IF(AND(税费设置!$B$5="是",G4741="个人支出",J4741="应税"),"是","否")</f>
        <v>否</v>
      </c>
      <c r="L4741" s="8">
        <f t="shared" si="520"/>
        <v>0</v>
      </c>
      <c r="M4741" s="8">
        <f t="shared" si="521"/>
        <v>0</v>
      </c>
      <c r="N4741" s="8">
        <f t="shared" si="522"/>
        <v>0</v>
      </c>
      <c r="O4741" s="8">
        <f t="shared" si="523"/>
        <v>0</v>
      </c>
      <c r="P4741" s="8">
        <f>IF(K4741&lt;&gt;"是",0,IF(税费设置!$B$6="是",E4741/(1+税费设置!$B$10),E4741))</f>
        <v>0</v>
      </c>
      <c r="Q4741" s="8">
        <f>IF(K4741&lt;&gt;"是",0,P4741*税费设置!$B$8)</f>
        <v>0</v>
      </c>
      <c r="R4741" s="8">
        <f>IF(K4741&lt;&gt;"是",0,P4741*税费设置!$B$9)</f>
        <v>0</v>
      </c>
      <c r="S4741" s="8">
        <f t="shared" si="524"/>
        <v>0</v>
      </c>
    </row>
    <row r="4742" spans="1:19" ht="13.9">
      <c r="A4742" s="6" t="str">
        <f>IF(总支出!A4742="","",总支出!A4742)</f>
        <v/>
      </c>
      <c r="B4742" s="7" t="str">
        <f>IF(总支出!B4742="","",总支出!B4742)</f>
        <v/>
      </c>
      <c r="C4742" s="6" t="str">
        <f t="shared" si="518"/>
        <v/>
      </c>
      <c r="D4742" s="6" t="str">
        <f>IF(总支出!C4742="","",总支出!C4742)</f>
        <v/>
      </c>
      <c r="E4742" s="8" t="str">
        <f>IF(总支出!D4742="","",总支出!D4742)</f>
        <v/>
      </c>
      <c r="F4742" s="6" t="str">
        <f>IF(总支出!E4742="","",总支出!E4742)</f>
        <v/>
      </c>
      <c r="G4742" s="6" t="str">
        <f>IF(总支出!H4742="","",总支出!H4742)</f>
        <v/>
      </c>
      <c r="H4742" s="6" t="str">
        <f>IF(总支出!I4742="","自动",总支出!I4742)</f>
        <v>自动</v>
      </c>
      <c r="I4742" s="6" t="str">
        <f>IF(F4742="","",IFERROR(VLOOKUP(F4742,税费设置!$A$15:$B$27,2,FALSE),"含税不明"))</f>
        <v/>
      </c>
      <c r="J4742" s="6" t="str">
        <f t="shared" si="519"/>
        <v/>
      </c>
      <c r="K4742" s="6" t="str">
        <f>IF(AND(税费设置!$B$5="是",G4742="个人支出",J4742="应税"),"是","否")</f>
        <v>否</v>
      </c>
      <c r="L4742" s="8">
        <f t="shared" si="520"/>
        <v>0</v>
      </c>
      <c r="M4742" s="8">
        <f t="shared" si="521"/>
        <v>0</v>
      </c>
      <c r="N4742" s="8">
        <f t="shared" si="522"/>
        <v>0</v>
      </c>
      <c r="O4742" s="8">
        <f t="shared" si="523"/>
        <v>0</v>
      </c>
      <c r="P4742" s="8">
        <f>IF(K4742&lt;&gt;"是",0,IF(税费设置!$B$6="是",E4742/(1+税费设置!$B$10),E4742))</f>
        <v>0</v>
      </c>
      <c r="Q4742" s="8">
        <f>IF(K4742&lt;&gt;"是",0,P4742*税费设置!$B$8)</f>
        <v>0</v>
      </c>
      <c r="R4742" s="8">
        <f>IF(K4742&lt;&gt;"是",0,P4742*税费设置!$B$9)</f>
        <v>0</v>
      </c>
      <c r="S4742" s="8">
        <f t="shared" si="524"/>
        <v>0</v>
      </c>
    </row>
    <row r="4743" spans="1:19" ht="13.9">
      <c r="A4743" s="6" t="str">
        <f>IF(总支出!A4743="","",总支出!A4743)</f>
        <v/>
      </c>
      <c r="B4743" s="7" t="str">
        <f>IF(总支出!B4743="","",总支出!B4743)</f>
        <v/>
      </c>
      <c r="C4743" s="6" t="str">
        <f t="shared" si="518"/>
        <v/>
      </c>
      <c r="D4743" s="6" t="str">
        <f>IF(总支出!C4743="","",总支出!C4743)</f>
        <v/>
      </c>
      <c r="E4743" s="8" t="str">
        <f>IF(总支出!D4743="","",总支出!D4743)</f>
        <v/>
      </c>
      <c r="F4743" s="6" t="str">
        <f>IF(总支出!E4743="","",总支出!E4743)</f>
        <v/>
      </c>
      <c r="G4743" s="6" t="str">
        <f>IF(总支出!H4743="","",总支出!H4743)</f>
        <v/>
      </c>
      <c r="H4743" s="6" t="str">
        <f>IF(总支出!I4743="","自动",总支出!I4743)</f>
        <v>自动</v>
      </c>
      <c r="I4743" s="6" t="str">
        <f>IF(F4743="","",IFERROR(VLOOKUP(F4743,税费设置!$A$15:$B$27,2,FALSE),"含税不明"))</f>
        <v/>
      </c>
      <c r="J4743" s="6" t="str">
        <f t="shared" si="519"/>
        <v/>
      </c>
      <c r="K4743" s="6" t="str">
        <f>IF(AND(税费设置!$B$5="是",G4743="个人支出",J4743="应税"),"是","否")</f>
        <v>否</v>
      </c>
      <c r="L4743" s="8">
        <f t="shared" si="520"/>
        <v>0</v>
      </c>
      <c r="M4743" s="8">
        <f t="shared" si="521"/>
        <v>0</v>
      </c>
      <c r="N4743" s="8">
        <f t="shared" si="522"/>
        <v>0</v>
      </c>
      <c r="O4743" s="8">
        <f t="shared" si="523"/>
        <v>0</v>
      </c>
      <c r="P4743" s="8">
        <f>IF(K4743&lt;&gt;"是",0,IF(税费设置!$B$6="是",E4743/(1+税费设置!$B$10),E4743))</f>
        <v>0</v>
      </c>
      <c r="Q4743" s="8">
        <f>IF(K4743&lt;&gt;"是",0,P4743*税费设置!$B$8)</f>
        <v>0</v>
      </c>
      <c r="R4743" s="8">
        <f>IF(K4743&lt;&gt;"是",0,P4743*税费设置!$B$9)</f>
        <v>0</v>
      </c>
      <c r="S4743" s="8">
        <f t="shared" si="524"/>
        <v>0</v>
      </c>
    </row>
    <row r="4744" spans="1:19" ht="13.9">
      <c r="A4744" s="6" t="str">
        <f>IF(总支出!A4744="","",总支出!A4744)</f>
        <v/>
      </c>
      <c r="B4744" s="7" t="str">
        <f>IF(总支出!B4744="","",总支出!B4744)</f>
        <v/>
      </c>
      <c r="C4744" s="6" t="str">
        <f t="shared" si="518"/>
        <v/>
      </c>
      <c r="D4744" s="6" t="str">
        <f>IF(总支出!C4744="","",总支出!C4744)</f>
        <v/>
      </c>
      <c r="E4744" s="8" t="str">
        <f>IF(总支出!D4744="","",总支出!D4744)</f>
        <v/>
      </c>
      <c r="F4744" s="6" t="str">
        <f>IF(总支出!E4744="","",总支出!E4744)</f>
        <v/>
      </c>
      <c r="G4744" s="6" t="str">
        <f>IF(总支出!H4744="","",总支出!H4744)</f>
        <v/>
      </c>
      <c r="H4744" s="6" t="str">
        <f>IF(总支出!I4744="","自动",总支出!I4744)</f>
        <v>自动</v>
      </c>
      <c r="I4744" s="6" t="str">
        <f>IF(F4744="","",IFERROR(VLOOKUP(F4744,税费设置!$A$15:$B$27,2,FALSE),"含税不明"))</f>
        <v/>
      </c>
      <c r="J4744" s="6" t="str">
        <f t="shared" si="519"/>
        <v/>
      </c>
      <c r="K4744" s="6" t="str">
        <f>IF(AND(税费设置!$B$5="是",G4744="个人支出",J4744="应税"),"是","否")</f>
        <v>否</v>
      </c>
      <c r="L4744" s="8">
        <f t="shared" si="520"/>
        <v>0</v>
      </c>
      <c r="M4744" s="8">
        <f t="shared" si="521"/>
        <v>0</v>
      </c>
      <c r="N4744" s="8">
        <f t="shared" si="522"/>
        <v>0</v>
      </c>
      <c r="O4744" s="8">
        <f t="shared" si="523"/>
        <v>0</v>
      </c>
      <c r="P4744" s="8">
        <f>IF(K4744&lt;&gt;"是",0,IF(税费设置!$B$6="是",E4744/(1+税费设置!$B$10),E4744))</f>
        <v>0</v>
      </c>
      <c r="Q4744" s="8">
        <f>IF(K4744&lt;&gt;"是",0,P4744*税费设置!$B$8)</f>
        <v>0</v>
      </c>
      <c r="R4744" s="8">
        <f>IF(K4744&lt;&gt;"是",0,P4744*税费设置!$B$9)</f>
        <v>0</v>
      </c>
      <c r="S4744" s="8">
        <f t="shared" si="524"/>
        <v>0</v>
      </c>
    </row>
    <row r="4745" spans="1:19" ht="13.9">
      <c r="A4745" s="6" t="str">
        <f>IF(总支出!A4745="","",总支出!A4745)</f>
        <v/>
      </c>
      <c r="B4745" s="7" t="str">
        <f>IF(总支出!B4745="","",总支出!B4745)</f>
        <v/>
      </c>
      <c r="C4745" s="6" t="str">
        <f t="shared" si="518"/>
        <v/>
      </c>
      <c r="D4745" s="6" t="str">
        <f>IF(总支出!C4745="","",总支出!C4745)</f>
        <v/>
      </c>
      <c r="E4745" s="8" t="str">
        <f>IF(总支出!D4745="","",总支出!D4745)</f>
        <v/>
      </c>
      <c r="F4745" s="6" t="str">
        <f>IF(总支出!E4745="","",总支出!E4745)</f>
        <v/>
      </c>
      <c r="G4745" s="6" t="str">
        <f>IF(总支出!H4745="","",总支出!H4745)</f>
        <v/>
      </c>
      <c r="H4745" s="6" t="str">
        <f>IF(总支出!I4745="","自动",总支出!I4745)</f>
        <v>自动</v>
      </c>
      <c r="I4745" s="6" t="str">
        <f>IF(F4745="","",IFERROR(VLOOKUP(F4745,税费设置!$A$15:$B$27,2,FALSE),"含税不明"))</f>
        <v/>
      </c>
      <c r="J4745" s="6" t="str">
        <f t="shared" si="519"/>
        <v/>
      </c>
      <c r="K4745" s="6" t="str">
        <f>IF(AND(税费设置!$B$5="是",G4745="个人支出",J4745="应税"),"是","否")</f>
        <v>否</v>
      </c>
      <c r="L4745" s="8">
        <f t="shared" si="520"/>
        <v>0</v>
      </c>
      <c r="M4745" s="8">
        <f t="shared" si="521"/>
        <v>0</v>
      </c>
      <c r="N4745" s="8">
        <f t="shared" si="522"/>
        <v>0</v>
      </c>
      <c r="O4745" s="8">
        <f t="shared" si="523"/>
        <v>0</v>
      </c>
      <c r="P4745" s="8">
        <f>IF(K4745&lt;&gt;"是",0,IF(税费设置!$B$6="是",E4745/(1+税费设置!$B$10),E4745))</f>
        <v>0</v>
      </c>
      <c r="Q4745" s="8">
        <f>IF(K4745&lt;&gt;"是",0,P4745*税费设置!$B$8)</f>
        <v>0</v>
      </c>
      <c r="R4745" s="8">
        <f>IF(K4745&lt;&gt;"是",0,P4745*税费设置!$B$9)</f>
        <v>0</v>
      </c>
      <c r="S4745" s="8">
        <f t="shared" si="524"/>
        <v>0</v>
      </c>
    </row>
    <row r="4746" spans="1:19" ht="13.9">
      <c r="A4746" s="6" t="str">
        <f>IF(总支出!A4746="","",总支出!A4746)</f>
        <v/>
      </c>
      <c r="B4746" s="7" t="str">
        <f>IF(总支出!B4746="","",总支出!B4746)</f>
        <v/>
      </c>
      <c r="C4746" s="6" t="str">
        <f t="shared" si="518"/>
        <v/>
      </c>
      <c r="D4746" s="6" t="str">
        <f>IF(总支出!C4746="","",总支出!C4746)</f>
        <v/>
      </c>
      <c r="E4746" s="8" t="str">
        <f>IF(总支出!D4746="","",总支出!D4746)</f>
        <v/>
      </c>
      <c r="F4746" s="6" t="str">
        <f>IF(总支出!E4746="","",总支出!E4746)</f>
        <v/>
      </c>
      <c r="G4746" s="6" t="str">
        <f>IF(总支出!H4746="","",总支出!H4746)</f>
        <v/>
      </c>
      <c r="H4746" s="6" t="str">
        <f>IF(总支出!I4746="","自动",总支出!I4746)</f>
        <v>自动</v>
      </c>
      <c r="I4746" s="6" t="str">
        <f>IF(F4746="","",IFERROR(VLOOKUP(F4746,税费设置!$A$15:$B$27,2,FALSE),"含税不明"))</f>
        <v/>
      </c>
      <c r="J4746" s="6" t="str">
        <f t="shared" si="519"/>
        <v/>
      </c>
      <c r="K4746" s="6" t="str">
        <f>IF(AND(税费设置!$B$5="是",G4746="个人支出",J4746="应税"),"是","否")</f>
        <v>否</v>
      </c>
      <c r="L4746" s="8">
        <f t="shared" si="520"/>
        <v>0</v>
      </c>
      <c r="M4746" s="8">
        <f t="shared" si="521"/>
        <v>0</v>
      </c>
      <c r="N4746" s="8">
        <f t="shared" si="522"/>
        <v>0</v>
      </c>
      <c r="O4746" s="8">
        <f t="shared" si="523"/>
        <v>0</v>
      </c>
      <c r="P4746" s="8">
        <f>IF(K4746&lt;&gt;"是",0,IF(税费设置!$B$6="是",E4746/(1+税费设置!$B$10),E4746))</f>
        <v>0</v>
      </c>
      <c r="Q4746" s="8">
        <f>IF(K4746&lt;&gt;"是",0,P4746*税费设置!$B$8)</f>
        <v>0</v>
      </c>
      <c r="R4746" s="8">
        <f>IF(K4746&lt;&gt;"是",0,P4746*税费设置!$B$9)</f>
        <v>0</v>
      </c>
      <c r="S4746" s="8">
        <f t="shared" si="524"/>
        <v>0</v>
      </c>
    </row>
    <row r="4747" spans="1:19" ht="13.9">
      <c r="A4747" s="6" t="str">
        <f>IF(总支出!A4747="","",总支出!A4747)</f>
        <v/>
      </c>
      <c r="B4747" s="7" t="str">
        <f>IF(总支出!B4747="","",总支出!B4747)</f>
        <v/>
      </c>
      <c r="C4747" s="6" t="str">
        <f t="shared" si="518"/>
        <v/>
      </c>
      <c r="D4747" s="6" t="str">
        <f>IF(总支出!C4747="","",总支出!C4747)</f>
        <v/>
      </c>
      <c r="E4747" s="8" t="str">
        <f>IF(总支出!D4747="","",总支出!D4747)</f>
        <v/>
      </c>
      <c r="F4747" s="6" t="str">
        <f>IF(总支出!E4747="","",总支出!E4747)</f>
        <v/>
      </c>
      <c r="G4747" s="6" t="str">
        <f>IF(总支出!H4747="","",总支出!H4747)</f>
        <v/>
      </c>
      <c r="H4747" s="6" t="str">
        <f>IF(总支出!I4747="","自动",总支出!I4747)</f>
        <v>自动</v>
      </c>
      <c r="I4747" s="6" t="str">
        <f>IF(F4747="","",IFERROR(VLOOKUP(F4747,税费设置!$A$15:$B$27,2,FALSE),"含税不明"))</f>
        <v/>
      </c>
      <c r="J4747" s="6" t="str">
        <f t="shared" si="519"/>
        <v/>
      </c>
      <c r="K4747" s="6" t="str">
        <f>IF(AND(税费设置!$B$5="是",G4747="个人支出",J4747="应税"),"是","否")</f>
        <v>否</v>
      </c>
      <c r="L4747" s="8">
        <f t="shared" si="520"/>
        <v>0</v>
      </c>
      <c r="M4747" s="8">
        <f t="shared" si="521"/>
        <v>0</v>
      </c>
      <c r="N4747" s="8">
        <f t="shared" si="522"/>
        <v>0</v>
      </c>
      <c r="O4747" s="8">
        <f t="shared" si="523"/>
        <v>0</v>
      </c>
      <c r="P4747" s="8">
        <f>IF(K4747&lt;&gt;"是",0,IF(税费设置!$B$6="是",E4747/(1+税费设置!$B$10),E4747))</f>
        <v>0</v>
      </c>
      <c r="Q4747" s="8">
        <f>IF(K4747&lt;&gt;"是",0,P4747*税费设置!$B$8)</f>
        <v>0</v>
      </c>
      <c r="R4747" s="8">
        <f>IF(K4747&lt;&gt;"是",0,P4747*税费设置!$B$9)</f>
        <v>0</v>
      </c>
      <c r="S4747" s="8">
        <f t="shared" si="524"/>
        <v>0</v>
      </c>
    </row>
    <row r="4748" spans="1:19" ht="13.9">
      <c r="A4748" s="6" t="str">
        <f>IF(总支出!A4748="","",总支出!A4748)</f>
        <v/>
      </c>
      <c r="B4748" s="7" t="str">
        <f>IF(总支出!B4748="","",总支出!B4748)</f>
        <v/>
      </c>
      <c r="C4748" s="6" t="str">
        <f t="shared" si="518"/>
        <v/>
      </c>
      <c r="D4748" s="6" t="str">
        <f>IF(总支出!C4748="","",总支出!C4748)</f>
        <v/>
      </c>
      <c r="E4748" s="8" t="str">
        <f>IF(总支出!D4748="","",总支出!D4748)</f>
        <v/>
      </c>
      <c r="F4748" s="6" t="str">
        <f>IF(总支出!E4748="","",总支出!E4748)</f>
        <v/>
      </c>
      <c r="G4748" s="6" t="str">
        <f>IF(总支出!H4748="","",总支出!H4748)</f>
        <v/>
      </c>
      <c r="H4748" s="6" t="str">
        <f>IF(总支出!I4748="","自动",总支出!I4748)</f>
        <v>自动</v>
      </c>
      <c r="I4748" s="6" t="str">
        <f>IF(F4748="","",IFERROR(VLOOKUP(F4748,税费设置!$A$15:$B$27,2,FALSE),"含税不明"))</f>
        <v/>
      </c>
      <c r="J4748" s="6" t="str">
        <f t="shared" si="519"/>
        <v/>
      </c>
      <c r="K4748" s="6" t="str">
        <f>IF(AND(税费设置!$B$5="是",G4748="个人支出",J4748="应税"),"是","否")</f>
        <v>否</v>
      </c>
      <c r="L4748" s="8">
        <f t="shared" si="520"/>
        <v>0</v>
      </c>
      <c r="M4748" s="8">
        <f t="shared" si="521"/>
        <v>0</v>
      </c>
      <c r="N4748" s="8">
        <f t="shared" si="522"/>
        <v>0</v>
      </c>
      <c r="O4748" s="8">
        <f t="shared" si="523"/>
        <v>0</v>
      </c>
      <c r="P4748" s="8">
        <f>IF(K4748&lt;&gt;"是",0,IF(税费设置!$B$6="是",E4748/(1+税费设置!$B$10),E4748))</f>
        <v>0</v>
      </c>
      <c r="Q4748" s="8">
        <f>IF(K4748&lt;&gt;"是",0,P4748*税费设置!$B$8)</f>
        <v>0</v>
      </c>
      <c r="R4748" s="8">
        <f>IF(K4748&lt;&gt;"是",0,P4748*税费设置!$B$9)</f>
        <v>0</v>
      </c>
      <c r="S4748" s="8">
        <f t="shared" si="524"/>
        <v>0</v>
      </c>
    </row>
    <row r="4749" spans="1:19" ht="13.9">
      <c r="A4749" s="6" t="str">
        <f>IF(总支出!A4749="","",总支出!A4749)</f>
        <v/>
      </c>
      <c r="B4749" s="7" t="str">
        <f>IF(总支出!B4749="","",总支出!B4749)</f>
        <v/>
      </c>
      <c r="C4749" s="6" t="str">
        <f t="shared" si="518"/>
        <v/>
      </c>
      <c r="D4749" s="6" t="str">
        <f>IF(总支出!C4749="","",总支出!C4749)</f>
        <v/>
      </c>
      <c r="E4749" s="8" t="str">
        <f>IF(总支出!D4749="","",总支出!D4749)</f>
        <v/>
      </c>
      <c r="F4749" s="6" t="str">
        <f>IF(总支出!E4749="","",总支出!E4749)</f>
        <v/>
      </c>
      <c r="G4749" s="6" t="str">
        <f>IF(总支出!H4749="","",总支出!H4749)</f>
        <v/>
      </c>
      <c r="H4749" s="6" t="str">
        <f>IF(总支出!I4749="","自动",总支出!I4749)</f>
        <v>自动</v>
      </c>
      <c r="I4749" s="6" t="str">
        <f>IF(F4749="","",IFERROR(VLOOKUP(F4749,税费设置!$A$15:$B$27,2,FALSE),"含税不明"))</f>
        <v/>
      </c>
      <c r="J4749" s="6" t="str">
        <f t="shared" si="519"/>
        <v/>
      </c>
      <c r="K4749" s="6" t="str">
        <f>IF(AND(税费设置!$B$5="是",G4749="个人支出",J4749="应税"),"是","否")</f>
        <v>否</v>
      </c>
      <c r="L4749" s="8">
        <f t="shared" si="520"/>
        <v>0</v>
      </c>
      <c r="M4749" s="8">
        <f t="shared" si="521"/>
        <v>0</v>
      </c>
      <c r="N4749" s="8">
        <f t="shared" si="522"/>
        <v>0</v>
      </c>
      <c r="O4749" s="8">
        <f t="shared" si="523"/>
        <v>0</v>
      </c>
      <c r="P4749" s="8">
        <f>IF(K4749&lt;&gt;"是",0,IF(税费设置!$B$6="是",E4749/(1+税费设置!$B$10),E4749))</f>
        <v>0</v>
      </c>
      <c r="Q4749" s="8">
        <f>IF(K4749&lt;&gt;"是",0,P4749*税费设置!$B$8)</f>
        <v>0</v>
      </c>
      <c r="R4749" s="8">
        <f>IF(K4749&lt;&gt;"是",0,P4749*税费设置!$B$9)</f>
        <v>0</v>
      </c>
      <c r="S4749" s="8">
        <f t="shared" si="524"/>
        <v>0</v>
      </c>
    </row>
    <row r="4750" spans="1:19" ht="13.9">
      <c r="A4750" s="6" t="str">
        <f>IF(总支出!A4750="","",总支出!A4750)</f>
        <v/>
      </c>
      <c r="B4750" s="7" t="str">
        <f>IF(总支出!B4750="","",总支出!B4750)</f>
        <v/>
      </c>
      <c r="C4750" s="6" t="str">
        <f t="shared" si="518"/>
        <v/>
      </c>
      <c r="D4750" s="6" t="str">
        <f>IF(总支出!C4750="","",总支出!C4750)</f>
        <v/>
      </c>
      <c r="E4750" s="8" t="str">
        <f>IF(总支出!D4750="","",总支出!D4750)</f>
        <v/>
      </c>
      <c r="F4750" s="6" t="str">
        <f>IF(总支出!E4750="","",总支出!E4750)</f>
        <v/>
      </c>
      <c r="G4750" s="6" t="str">
        <f>IF(总支出!H4750="","",总支出!H4750)</f>
        <v/>
      </c>
      <c r="H4750" s="6" t="str">
        <f>IF(总支出!I4750="","自动",总支出!I4750)</f>
        <v>自动</v>
      </c>
      <c r="I4750" s="6" t="str">
        <f>IF(F4750="","",IFERROR(VLOOKUP(F4750,税费设置!$A$15:$B$27,2,FALSE),"含税不明"))</f>
        <v/>
      </c>
      <c r="J4750" s="6" t="str">
        <f t="shared" si="519"/>
        <v/>
      </c>
      <c r="K4750" s="6" t="str">
        <f>IF(AND(税费设置!$B$5="是",G4750="个人支出",J4750="应税"),"是","否")</f>
        <v>否</v>
      </c>
      <c r="L4750" s="8">
        <f t="shared" si="520"/>
        <v>0</v>
      </c>
      <c r="M4750" s="8">
        <f t="shared" si="521"/>
        <v>0</v>
      </c>
      <c r="N4750" s="8">
        <f t="shared" si="522"/>
        <v>0</v>
      </c>
      <c r="O4750" s="8">
        <f t="shared" si="523"/>
        <v>0</v>
      </c>
      <c r="P4750" s="8">
        <f>IF(K4750&lt;&gt;"是",0,IF(税费设置!$B$6="是",E4750/(1+税费设置!$B$10),E4750))</f>
        <v>0</v>
      </c>
      <c r="Q4750" s="8">
        <f>IF(K4750&lt;&gt;"是",0,P4750*税费设置!$B$8)</f>
        <v>0</v>
      </c>
      <c r="R4750" s="8">
        <f>IF(K4750&lt;&gt;"是",0,P4750*税费设置!$B$9)</f>
        <v>0</v>
      </c>
      <c r="S4750" s="8">
        <f t="shared" si="524"/>
        <v>0</v>
      </c>
    </row>
    <row r="4751" spans="1:19" ht="13.9">
      <c r="A4751" s="6" t="str">
        <f>IF(总支出!A4751="","",总支出!A4751)</f>
        <v/>
      </c>
      <c r="B4751" s="7" t="str">
        <f>IF(总支出!B4751="","",总支出!B4751)</f>
        <v/>
      </c>
      <c r="C4751" s="6" t="str">
        <f t="shared" si="518"/>
        <v/>
      </c>
      <c r="D4751" s="6" t="str">
        <f>IF(总支出!C4751="","",总支出!C4751)</f>
        <v/>
      </c>
      <c r="E4751" s="8" t="str">
        <f>IF(总支出!D4751="","",总支出!D4751)</f>
        <v/>
      </c>
      <c r="F4751" s="6" t="str">
        <f>IF(总支出!E4751="","",总支出!E4751)</f>
        <v/>
      </c>
      <c r="G4751" s="6" t="str">
        <f>IF(总支出!H4751="","",总支出!H4751)</f>
        <v/>
      </c>
      <c r="H4751" s="6" t="str">
        <f>IF(总支出!I4751="","自动",总支出!I4751)</f>
        <v>自动</v>
      </c>
      <c r="I4751" s="6" t="str">
        <f>IF(F4751="","",IFERROR(VLOOKUP(F4751,税费设置!$A$15:$B$27,2,FALSE),"含税不明"))</f>
        <v/>
      </c>
      <c r="J4751" s="6" t="str">
        <f t="shared" si="519"/>
        <v/>
      </c>
      <c r="K4751" s="6" t="str">
        <f>IF(AND(税费设置!$B$5="是",G4751="个人支出",J4751="应税"),"是","否")</f>
        <v>否</v>
      </c>
      <c r="L4751" s="8">
        <f t="shared" si="520"/>
        <v>0</v>
      </c>
      <c r="M4751" s="8">
        <f t="shared" si="521"/>
        <v>0</v>
      </c>
      <c r="N4751" s="8">
        <f t="shared" si="522"/>
        <v>0</v>
      </c>
      <c r="O4751" s="8">
        <f t="shared" si="523"/>
        <v>0</v>
      </c>
      <c r="P4751" s="8">
        <f>IF(K4751&lt;&gt;"是",0,IF(税费设置!$B$6="是",E4751/(1+税费设置!$B$10),E4751))</f>
        <v>0</v>
      </c>
      <c r="Q4751" s="8">
        <f>IF(K4751&lt;&gt;"是",0,P4751*税费设置!$B$8)</f>
        <v>0</v>
      </c>
      <c r="R4751" s="8">
        <f>IF(K4751&lt;&gt;"是",0,P4751*税费设置!$B$9)</f>
        <v>0</v>
      </c>
      <c r="S4751" s="8">
        <f t="shared" si="524"/>
        <v>0</v>
      </c>
    </row>
    <row r="4752" spans="1:19" ht="13.9">
      <c r="A4752" s="6" t="str">
        <f>IF(总支出!A4752="","",总支出!A4752)</f>
        <v/>
      </c>
      <c r="B4752" s="7" t="str">
        <f>IF(总支出!B4752="","",总支出!B4752)</f>
        <v/>
      </c>
      <c r="C4752" s="6" t="str">
        <f t="shared" si="518"/>
        <v/>
      </c>
      <c r="D4752" s="6" t="str">
        <f>IF(总支出!C4752="","",总支出!C4752)</f>
        <v/>
      </c>
      <c r="E4752" s="8" t="str">
        <f>IF(总支出!D4752="","",总支出!D4752)</f>
        <v/>
      </c>
      <c r="F4752" s="6" t="str">
        <f>IF(总支出!E4752="","",总支出!E4752)</f>
        <v/>
      </c>
      <c r="G4752" s="6" t="str">
        <f>IF(总支出!H4752="","",总支出!H4752)</f>
        <v/>
      </c>
      <c r="H4752" s="6" t="str">
        <f>IF(总支出!I4752="","自动",总支出!I4752)</f>
        <v>自动</v>
      </c>
      <c r="I4752" s="6" t="str">
        <f>IF(F4752="","",IFERROR(VLOOKUP(F4752,税费设置!$A$15:$B$27,2,FALSE),"含税不明"))</f>
        <v/>
      </c>
      <c r="J4752" s="6" t="str">
        <f t="shared" si="519"/>
        <v/>
      </c>
      <c r="K4752" s="6" t="str">
        <f>IF(AND(税费设置!$B$5="是",G4752="个人支出",J4752="应税"),"是","否")</f>
        <v>否</v>
      </c>
      <c r="L4752" s="8">
        <f t="shared" si="520"/>
        <v>0</v>
      </c>
      <c r="M4752" s="8">
        <f t="shared" si="521"/>
        <v>0</v>
      </c>
      <c r="N4752" s="8">
        <f t="shared" si="522"/>
        <v>0</v>
      </c>
      <c r="O4752" s="8">
        <f t="shared" si="523"/>
        <v>0</v>
      </c>
      <c r="P4752" s="8">
        <f>IF(K4752&lt;&gt;"是",0,IF(税费设置!$B$6="是",E4752/(1+税费设置!$B$10),E4752))</f>
        <v>0</v>
      </c>
      <c r="Q4752" s="8">
        <f>IF(K4752&lt;&gt;"是",0,P4752*税费设置!$B$8)</f>
        <v>0</v>
      </c>
      <c r="R4752" s="8">
        <f>IF(K4752&lt;&gt;"是",0,P4752*税费设置!$B$9)</f>
        <v>0</v>
      </c>
      <c r="S4752" s="8">
        <f t="shared" si="524"/>
        <v>0</v>
      </c>
    </row>
    <row r="4753" spans="1:19" ht="13.9">
      <c r="A4753" s="6" t="str">
        <f>IF(总支出!A4753="","",总支出!A4753)</f>
        <v/>
      </c>
      <c r="B4753" s="7" t="str">
        <f>IF(总支出!B4753="","",总支出!B4753)</f>
        <v/>
      </c>
      <c r="C4753" s="6" t="str">
        <f t="shared" si="518"/>
        <v/>
      </c>
      <c r="D4753" s="6" t="str">
        <f>IF(总支出!C4753="","",总支出!C4753)</f>
        <v/>
      </c>
      <c r="E4753" s="8" t="str">
        <f>IF(总支出!D4753="","",总支出!D4753)</f>
        <v/>
      </c>
      <c r="F4753" s="6" t="str">
        <f>IF(总支出!E4753="","",总支出!E4753)</f>
        <v/>
      </c>
      <c r="G4753" s="6" t="str">
        <f>IF(总支出!H4753="","",总支出!H4753)</f>
        <v/>
      </c>
      <c r="H4753" s="6" t="str">
        <f>IF(总支出!I4753="","自动",总支出!I4753)</f>
        <v>自动</v>
      </c>
      <c r="I4753" s="6" t="str">
        <f>IF(F4753="","",IFERROR(VLOOKUP(F4753,税费设置!$A$15:$B$27,2,FALSE),"含税不明"))</f>
        <v/>
      </c>
      <c r="J4753" s="6" t="str">
        <f t="shared" si="519"/>
        <v/>
      </c>
      <c r="K4753" s="6" t="str">
        <f>IF(AND(税费设置!$B$5="是",G4753="个人支出",J4753="应税"),"是","否")</f>
        <v>否</v>
      </c>
      <c r="L4753" s="8">
        <f t="shared" si="520"/>
        <v>0</v>
      </c>
      <c r="M4753" s="8">
        <f t="shared" si="521"/>
        <v>0</v>
      </c>
      <c r="N4753" s="8">
        <f t="shared" si="522"/>
        <v>0</v>
      </c>
      <c r="O4753" s="8">
        <f t="shared" si="523"/>
        <v>0</v>
      </c>
      <c r="P4753" s="8">
        <f>IF(K4753&lt;&gt;"是",0,IF(税费设置!$B$6="是",E4753/(1+税费设置!$B$10),E4753))</f>
        <v>0</v>
      </c>
      <c r="Q4753" s="8">
        <f>IF(K4753&lt;&gt;"是",0,P4753*税费设置!$B$8)</f>
        <v>0</v>
      </c>
      <c r="R4753" s="8">
        <f>IF(K4753&lt;&gt;"是",0,P4753*税费设置!$B$9)</f>
        <v>0</v>
      </c>
      <c r="S4753" s="8">
        <f t="shared" si="524"/>
        <v>0</v>
      </c>
    </row>
    <row r="4754" spans="1:19" ht="13.9">
      <c r="A4754" s="6" t="str">
        <f>IF(总支出!A4754="","",总支出!A4754)</f>
        <v/>
      </c>
      <c r="B4754" s="7" t="str">
        <f>IF(总支出!B4754="","",总支出!B4754)</f>
        <v/>
      </c>
      <c r="C4754" s="6" t="str">
        <f t="shared" si="518"/>
        <v/>
      </c>
      <c r="D4754" s="6" t="str">
        <f>IF(总支出!C4754="","",总支出!C4754)</f>
        <v/>
      </c>
      <c r="E4754" s="8" t="str">
        <f>IF(总支出!D4754="","",总支出!D4754)</f>
        <v/>
      </c>
      <c r="F4754" s="6" t="str">
        <f>IF(总支出!E4754="","",总支出!E4754)</f>
        <v/>
      </c>
      <c r="G4754" s="6" t="str">
        <f>IF(总支出!H4754="","",总支出!H4754)</f>
        <v/>
      </c>
      <c r="H4754" s="6" t="str">
        <f>IF(总支出!I4754="","自动",总支出!I4754)</f>
        <v>自动</v>
      </c>
      <c r="I4754" s="6" t="str">
        <f>IF(F4754="","",IFERROR(VLOOKUP(F4754,税费设置!$A$15:$B$27,2,FALSE),"含税不明"))</f>
        <v/>
      </c>
      <c r="J4754" s="6" t="str">
        <f t="shared" si="519"/>
        <v/>
      </c>
      <c r="K4754" s="6" t="str">
        <f>IF(AND(税费设置!$B$5="是",G4754="个人支出",J4754="应税"),"是","否")</f>
        <v>否</v>
      </c>
      <c r="L4754" s="8">
        <f t="shared" si="520"/>
        <v>0</v>
      </c>
      <c r="M4754" s="8">
        <f t="shared" si="521"/>
        <v>0</v>
      </c>
      <c r="N4754" s="8">
        <f t="shared" si="522"/>
        <v>0</v>
      </c>
      <c r="O4754" s="8">
        <f t="shared" si="523"/>
        <v>0</v>
      </c>
      <c r="P4754" s="8">
        <f>IF(K4754&lt;&gt;"是",0,IF(税费设置!$B$6="是",E4754/(1+税费设置!$B$10),E4754))</f>
        <v>0</v>
      </c>
      <c r="Q4754" s="8">
        <f>IF(K4754&lt;&gt;"是",0,P4754*税费设置!$B$8)</f>
        <v>0</v>
      </c>
      <c r="R4754" s="8">
        <f>IF(K4754&lt;&gt;"是",0,P4754*税费设置!$B$9)</f>
        <v>0</v>
      </c>
      <c r="S4754" s="8">
        <f t="shared" si="524"/>
        <v>0</v>
      </c>
    </row>
    <row r="4755" spans="1:19" ht="13.9">
      <c r="A4755" s="6" t="str">
        <f>IF(总支出!A4755="","",总支出!A4755)</f>
        <v/>
      </c>
      <c r="B4755" s="7" t="str">
        <f>IF(总支出!B4755="","",总支出!B4755)</f>
        <v/>
      </c>
      <c r="C4755" s="6" t="str">
        <f t="shared" si="518"/>
        <v/>
      </c>
      <c r="D4755" s="6" t="str">
        <f>IF(总支出!C4755="","",总支出!C4755)</f>
        <v/>
      </c>
      <c r="E4755" s="8" t="str">
        <f>IF(总支出!D4755="","",总支出!D4755)</f>
        <v/>
      </c>
      <c r="F4755" s="6" t="str">
        <f>IF(总支出!E4755="","",总支出!E4755)</f>
        <v/>
      </c>
      <c r="G4755" s="6" t="str">
        <f>IF(总支出!H4755="","",总支出!H4755)</f>
        <v/>
      </c>
      <c r="H4755" s="6" t="str">
        <f>IF(总支出!I4755="","自动",总支出!I4755)</f>
        <v>自动</v>
      </c>
      <c r="I4755" s="6" t="str">
        <f>IF(F4755="","",IFERROR(VLOOKUP(F4755,税费设置!$A$15:$B$27,2,FALSE),"含税不明"))</f>
        <v/>
      </c>
      <c r="J4755" s="6" t="str">
        <f t="shared" si="519"/>
        <v/>
      </c>
      <c r="K4755" s="6" t="str">
        <f>IF(AND(税费设置!$B$5="是",G4755="个人支出",J4755="应税"),"是","否")</f>
        <v>否</v>
      </c>
      <c r="L4755" s="8">
        <f t="shared" si="520"/>
        <v>0</v>
      </c>
      <c r="M4755" s="8">
        <f t="shared" si="521"/>
        <v>0</v>
      </c>
      <c r="N4755" s="8">
        <f t="shared" si="522"/>
        <v>0</v>
      </c>
      <c r="O4755" s="8">
        <f t="shared" si="523"/>
        <v>0</v>
      </c>
      <c r="P4755" s="8">
        <f>IF(K4755&lt;&gt;"是",0,IF(税费设置!$B$6="是",E4755/(1+税费设置!$B$10),E4755))</f>
        <v>0</v>
      </c>
      <c r="Q4755" s="8">
        <f>IF(K4755&lt;&gt;"是",0,P4755*税费设置!$B$8)</f>
        <v>0</v>
      </c>
      <c r="R4755" s="8">
        <f>IF(K4755&lt;&gt;"是",0,P4755*税费设置!$B$9)</f>
        <v>0</v>
      </c>
      <c r="S4755" s="8">
        <f t="shared" si="524"/>
        <v>0</v>
      </c>
    </row>
    <row r="4756" spans="1:19" ht="13.9">
      <c r="A4756" s="6" t="str">
        <f>IF(总支出!A4756="","",总支出!A4756)</f>
        <v/>
      </c>
      <c r="B4756" s="7" t="str">
        <f>IF(总支出!B4756="","",总支出!B4756)</f>
        <v/>
      </c>
      <c r="C4756" s="6" t="str">
        <f t="shared" si="518"/>
        <v/>
      </c>
      <c r="D4756" s="6" t="str">
        <f>IF(总支出!C4756="","",总支出!C4756)</f>
        <v/>
      </c>
      <c r="E4756" s="8" t="str">
        <f>IF(总支出!D4756="","",总支出!D4756)</f>
        <v/>
      </c>
      <c r="F4756" s="6" t="str">
        <f>IF(总支出!E4756="","",总支出!E4756)</f>
        <v/>
      </c>
      <c r="G4756" s="6" t="str">
        <f>IF(总支出!H4756="","",总支出!H4756)</f>
        <v/>
      </c>
      <c r="H4756" s="6" t="str">
        <f>IF(总支出!I4756="","自动",总支出!I4756)</f>
        <v>自动</v>
      </c>
      <c r="I4756" s="6" t="str">
        <f>IF(F4756="","",IFERROR(VLOOKUP(F4756,税费设置!$A$15:$B$27,2,FALSE),"含税不明"))</f>
        <v/>
      </c>
      <c r="J4756" s="6" t="str">
        <f t="shared" si="519"/>
        <v/>
      </c>
      <c r="K4756" s="6" t="str">
        <f>IF(AND(税费设置!$B$5="是",G4756="个人支出",J4756="应税"),"是","否")</f>
        <v>否</v>
      </c>
      <c r="L4756" s="8">
        <f t="shared" si="520"/>
        <v>0</v>
      </c>
      <c r="M4756" s="8">
        <f t="shared" si="521"/>
        <v>0</v>
      </c>
      <c r="N4756" s="8">
        <f t="shared" si="522"/>
        <v>0</v>
      </c>
      <c r="O4756" s="8">
        <f t="shared" si="523"/>
        <v>0</v>
      </c>
      <c r="P4756" s="8">
        <f>IF(K4756&lt;&gt;"是",0,IF(税费设置!$B$6="是",E4756/(1+税费设置!$B$10),E4756))</f>
        <v>0</v>
      </c>
      <c r="Q4756" s="8">
        <f>IF(K4756&lt;&gt;"是",0,P4756*税费设置!$B$8)</f>
        <v>0</v>
      </c>
      <c r="R4756" s="8">
        <f>IF(K4756&lt;&gt;"是",0,P4756*税费设置!$B$9)</f>
        <v>0</v>
      </c>
      <c r="S4756" s="8">
        <f t="shared" si="524"/>
        <v>0</v>
      </c>
    </row>
    <row r="4757" spans="1:19" ht="13.9">
      <c r="A4757" s="6" t="str">
        <f>IF(总支出!A4757="","",总支出!A4757)</f>
        <v/>
      </c>
      <c r="B4757" s="7" t="str">
        <f>IF(总支出!B4757="","",总支出!B4757)</f>
        <v/>
      </c>
      <c r="C4757" s="6" t="str">
        <f t="shared" si="518"/>
        <v/>
      </c>
      <c r="D4757" s="6" t="str">
        <f>IF(总支出!C4757="","",总支出!C4757)</f>
        <v/>
      </c>
      <c r="E4757" s="8" t="str">
        <f>IF(总支出!D4757="","",总支出!D4757)</f>
        <v/>
      </c>
      <c r="F4757" s="6" t="str">
        <f>IF(总支出!E4757="","",总支出!E4757)</f>
        <v/>
      </c>
      <c r="G4757" s="6" t="str">
        <f>IF(总支出!H4757="","",总支出!H4757)</f>
        <v/>
      </c>
      <c r="H4757" s="6" t="str">
        <f>IF(总支出!I4757="","自动",总支出!I4757)</f>
        <v>自动</v>
      </c>
      <c r="I4757" s="6" t="str">
        <f>IF(F4757="","",IFERROR(VLOOKUP(F4757,税费设置!$A$15:$B$27,2,FALSE),"含税不明"))</f>
        <v/>
      </c>
      <c r="J4757" s="6" t="str">
        <f t="shared" si="519"/>
        <v/>
      </c>
      <c r="K4757" s="6" t="str">
        <f>IF(AND(税费设置!$B$5="是",G4757="个人支出",J4757="应税"),"是","否")</f>
        <v>否</v>
      </c>
      <c r="L4757" s="8">
        <f t="shared" si="520"/>
        <v>0</v>
      </c>
      <c r="M4757" s="8">
        <f t="shared" si="521"/>
        <v>0</v>
      </c>
      <c r="N4757" s="8">
        <f t="shared" si="522"/>
        <v>0</v>
      </c>
      <c r="O4757" s="8">
        <f t="shared" si="523"/>
        <v>0</v>
      </c>
      <c r="P4757" s="8">
        <f>IF(K4757&lt;&gt;"是",0,IF(税费设置!$B$6="是",E4757/(1+税费设置!$B$10),E4757))</f>
        <v>0</v>
      </c>
      <c r="Q4757" s="8">
        <f>IF(K4757&lt;&gt;"是",0,P4757*税费设置!$B$8)</f>
        <v>0</v>
      </c>
      <c r="R4757" s="8">
        <f>IF(K4757&lt;&gt;"是",0,P4757*税费设置!$B$9)</f>
        <v>0</v>
      </c>
      <c r="S4757" s="8">
        <f t="shared" si="524"/>
        <v>0</v>
      </c>
    </row>
    <row r="4758" spans="1:19" ht="13.9">
      <c r="A4758" s="6" t="str">
        <f>IF(总支出!A4758="","",总支出!A4758)</f>
        <v/>
      </c>
      <c r="B4758" s="7" t="str">
        <f>IF(总支出!B4758="","",总支出!B4758)</f>
        <v/>
      </c>
      <c r="C4758" s="6" t="str">
        <f t="shared" si="518"/>
        <v/>
      </c>
      <c r="D4758" s="6" t="str">
        <f>IF(总支出!C4758="","",总支出!C4758)</f>
        <v/>
      </c>
      <c r="E4758" s="8" t="str">
        <f>IF(总支出!D4758="","",总支出!D4758)</f>
        <v/>
      </c>
      <c r="F4758" s="6" t="str">
        <f>IF(总支出!E4758="","",总支出!E4758)</f>
        <v/>
      </c>
      <c r="G4758" s="6" t="str">
        <f>IF(总支出!H4758="","",总支出!H4758)</f>
        <v/>
      </c>
      <c r="H4758" s="6" t="str">
        <f>IF(总支出!I4758="","自动",总支出!I4758)</f>
        <v>自动</v>
      </c>
      <c r="I4758" s="6" t="str">
        <f>IF(F4758="","",IFERROR(VLOOKUP(F4758,税费设置!$A$15:$B$27,2,FALSE),"含税不明"))</f>
        <v/>
      </c>
      <c r="J4758" s="6" t="str">
        <f t="shared" si="519"/>
        <v/>
      </c>
      <c r="K4758" s="6" t="str">
        <f>IF(AND(税费设置!$B$5="是",G4758="个人支出",J4758="应税"),"是","否")</f>
        <v>否</v>
      </c>
      <c r="L4758" s="8">
        <f t="shared" si="520"/>
        <v>0</v>
      </c>
      <c r="M4758" s="8">
        <f t="shared" si="521"/>
        <v>0</v>
      </c>
      <c r="N4758" s="8">
        <f t="shared" si="522"/>
        <v>0</v>
      </c>
      <c r="O4758" s="8">
        <f t="shared" si="523"/>
        <v>0</v>
      </c>
      <c r="P4758" s="8">
        <f>IF(K4758&lt;&gt;"是",0,IF(税费设置!$B$6="是",E4758/(1+税费设置!$B$10),E4758))</f>
        <v>0</v>
      </c>
      <c r="Q4758" s="8">
        <f>IF(K4758&lt;&gt;"是",0,P4758*税费设置!$B$8)</f>
        <v>0</v>
      </c>
      <c r="R4758" s="8">
        <f>IF(K4758&lt;&gt;"是",0,P4758*税费设置!$B$9)</f>
        <v>0</v>
      </c>
      <c r="S4758" s="8">
        <f t="shared" si="524"/>
        <v>0</v>
      </c>
    </row>
    <row r="4759" spans="1:19" ht="13.9">
      <c r="A4759" s="6" t="str">
        <f>IF(总支出!A4759="","",总支出!A4759)</f>
        <v/>
      </c>
      <c r="B4759" s="7" t="str">
        <f>IF(总支出!B4759="","",总支出!B4759)</f>
        <v/>
      </c>
      <c r="C4759" s="6" t="str">
        <f t="shared" si="518"/>
        <v/>
      </c>
      <c r="D4759" s="6" t="str">
        <f>IF(总支出!C4759="","",总支出!C4759)</f>
        <v/>
      </c>
      <c r="E4759" s="8" t="str">
        <f>IF(总支出!D4759="","",总支出!D4759)</f>
        <v/>
      </c>
      <c r="F4759" s="6" t="str">
        <f>IF(总支出!E4759="","",总支出!E4759)</f>
        <v/>
      </c>
      <c r="G4759" s="6" t="str">
        <f>IF(总支出!H4759="","",总支出!H4759)</f>
        <v/>
      </c>
      <c r="H4759" s="6" t="str">
        <f>IF(总支出!I4759="","自动",总支出!I4759)</f>
        <v>自动</v>
      </c>
      <c r="I4759" s="6" t="str">
        <f>IF(F4759="","",IFERROR(VLOOKUP(F4759,税费设置!$A$15:$B$27,2,FALSE),"含税不明"))</f>
        <v/>
      </c>
      <c r="J4759" s="6" t="str">
        <f t="shared" si="519"/>
        <v/>
      </c>
      <c r="K4759" s="6" t="str">
        <f>IF(AND(税费设置!$B$5="是",G4759="个人支出",J4759="应税"),"是","否")</f>
        <v>否</v>
      </c>
      <c r="L4759" s="8">
        <f t="shared" si="520"/>
        <v>0</v>
      </c>
      <c r="M4759" s="8">
        <f t="shared" si="521"/>
        <v>0</v>
      </c>
      <c r="N4759" s="8">
        <f t="shared" si="522"/>
        <v>0</v>
      </c>
      <c r="O4759" s="8">
        <f t="shared" si="523"/>
        <v>0</v>
      </c>
      <c r="P4759" s="8">
        <f>IF(K4759&lt;&gt;"是",0,IF(税费设置!$B$6="是",E4759/(1+税费设置!$B$10),E4759))</f>
        <v>0</v>
      </c>
      <c r="Q4759" s="8">
        <f>IF(K4759&lt;&gt;"是",0,P4759*税费设置!$B$8)</f>
        <v>0</v>
      </c>
      <c r="R4759" s="8">
        <f>IF(K4759&lt;&gt;"是",0,P4759*税费设置!$B$9)</f>
        <v>0</v>
      </c>
      <c r="S4759" s="8">
        <f t="shared" si="524"/>
        <v>0</v>
      </c>
    </row>
    <row r="4760" spans="1:19" ht="13.9">
      <c r="A4760" s="6" t="str">
        <f>IF(总支出!A4760="","",总支出!A4760)</f>
        <v/>
      </c>
      <c r="B4760" s="7" t="str">
        <f>IF(总支出!B4760="","",总支出!B4760)</f>
        <v/>
      </c>
      <c r="C4760" s="6" t="str">
        <f t="shared" si="518"/>
        <v/>
      </c>
      <c r="D4760" s="6" t="str">
        <f>IF(总支出!C4760="","",总支出!C4760)</f>
        <v/>
      </c>
      <c r="E4760" s="8" t="str">
        <f>IF(总支出!D4760="","",总支出!D4760)</f>
        <v/>
      </c>
      <c r="F4760" s="6" t="str">
        <f>IF(总支出!E4760="","",总支出!E4760)</f>
        <v/>
      </c>
      <c r="G4760" s="6" t="str">
        <f>IF(总支出!H4760="","",总支出!H4760)</f>
        <v/>
      </c>
      <c r="H4760" s="6" t="str">
        <f>IF(总支出!I4760="","自动",总支出!I4760)</f>
        <v>自动</v>
      </c>
      <c r="I4760" s="6" t="str">
        <f>IF(F4760="","",IFERROR(VLOOKUP(F4760,税费设置!$A$15:$B$27,2,FALSE),"含税不明"))</f>
        <v/>
      </c>
      <c r="J4760" s="6" t="str">
        <f t="shared" si="519"/>
        <v/>
      </c>
      <c r="K4760" s="6" t="str">
        <f>IF(AND(税费设置!$B$5="是",G4760="个人支出",J4760="应税"),"是","否")</f>
        <v>否</v>
      </c>
      <c r="L4760" s="8">
        <f t="shared" si="520"/>
        <v>0</v>
      </c>
      <c r="M4760" s="8">
        <f t="shared" si="521"/>
        <v>0</v>
      </c>
      <c r="N4760" s="8">
        <f t="shared" si="522"/>
        <v>0</v>
      </c>
      <c r="O4760" s="8">
        <f t="shared" si="523"/>
        <v>0</v>
      </c>
      <c r="P4760" s="8">
        <f>IF(K4760&lt;&gt;"是",0,IF(税费设置!$B$6="是",E4760/(1+税费设置!$B$10),E4760))</f>
        <v>0</v>
      </c>
      <c r="Q4760" s="8">
        <f>IF(K4760&lt;&gt;"是",0,P4760*税费设置!$B$8)</f>
        <v>0</v>
      </c>
      <c r="R4760" s="8">
        <f>IF(K4760&lt;&gt;"是",0,P4760*税费设置!$B$9)</f>
        <v>0</v>
      </c>
      <c r="S4760" s="8">
        <f t="shared" si="524"/>
        <v>0</v>
      </c>
    </row>
    <row r="4761" spans="1:19" ht="13.9">
      <c r="A4761" s="6" t="str">
        <f>IF(总支出!A4761="","",总支出!A4761)</f>
        <v/>
      </c>
      <c r="B4761" s="7" t="str">
        <f>IF(总支出!B4761="","",总支出!B4761)</f>
        <v/>
      </c>
      <c r="C4761" s="6" t="str">
        <f t="shared" si="518"/>
        <v/>
      </c>
      <c r="D4761" s="6" t="str">
        <f>IF(总支出!C4761="","",总支出!C4761)</f>
        <v/>
      </c>
      <c r="E4761" s="8" t="str">
        <f>IF(总支出!D4761="","",总支出!D4761)</f>
        <v/>
      </c>
      <c r="F4761" s="6" t="str">
        <f>IF(总支出!E4761="","",总支出!E4761)</f>
        <v/>
      </c>
      <c r="G4761" s="6" t="str">
        <f>IF(总支出!H4761="","",总支出!H4761)</f>
        <v/>
      </c>
      <c r="H4761" s="6" t="str">
        <f>IF(总支出!I4761="","自动",总支出!I4761)</f>
        <v>自动</v>
      </c>
      <c r="I4761" s="6" t="str">
        <f>IF(F4761="","",IFERROR(VLOOKUP(F4761,税费设置!$A$15:$B$27,2,FALSE),"含税不明"))</f>
        <v/>
      </c>
      <c r="J4761" s="6" t="str">
        <f t="shared" si="519"/>
        <v/>
      </c>
      <c r="K4761" s="6" t="str">
        <f>IF(AND(税费设置!$B$5="是",G4761="个人支出",J4761="应税"),"是","否")</f>
        <v>否</v>
      </c>
      <c r="L4761" s="8">
        <f t="shared" si="520"/>
        <v>0</v>
      </c>
      <c r="M4761" s="8">
        <f t="shared" si="521"/>
        <v>0</v>
      </c>
      <c r="N4761" s="8">
        <f t="shared" si="522"/>
        <v>0</v>
      </c>
      <c r="O4761" s="8">
        <f t="shared" si="523"/>
        <v>0</v>
      </c>
      <c r="P4761" s="8">
        <f>IF(K4761&lt;&gt;"是",0,IF(税费设置!$B$6="是",E4761/(1+税费设置!$B$10),E4761))</f>
        <v>0</v>
      </c>
      <c r="Q4761" s="8">
        <f>IF(K4761&lt;&gt;"是",0,P4761*税费设置!$B$8)</f>
        <v>0</v>
      </c>
      <c r="R4761" s="8">
        <f>IF(K4761&lt;&gt;"是",0,P4761*税费设置!$B$9)</f>
        <v>0</v>
      </c>
      <c r="S4761" s="8">
        <f t="shared" si="524"/>
        <v>0</v>
      </c>
    </row>
    <row r="4762" spans="1:19" ht="13.9">
      <c r="A4762" s="6" t="str">
        <f>IF(总支出!A4762="","",总支出!A4762)</f>
        <v/>
      </c>
      <c r="B4762" s="7" t="str">
        <f>IF(总支出!B4762="","",总支出!B4762)</f>
        <v/>
      </c>
      <c r="C4762" s="6" t="str">
        <f t="shared" si="518"/>
        <v/>
      </c>
      <c r="D4762" s="6" t="str">
        <f>IF(总支出!C4762="","",总支出!C4762)</f>
        <v/>
      </c>
      <c r="E4762" s="8" t="str">
        <f>IF(总支出!D4762="","",总支出!D4762)</f>
        <v/>
      </c>
      <c r="F4762" s="6" t="str">
        <f>IF(总支出!E4762="","",总支出!E4762)</f>
        <v/>
      </c>
      <c r="G4762" s="6" t="str">
        <f>IF(总支出!H4762="","",总支出!H4762)</f>
        <v/>
      </c>
      <c r="H4762" s="6" t="str">
        <f>IF(总支出!I4762="","自动",总支出!I4762)</f>
        <v>自动</v>
      </c>
      <c r="I4762" s="6" t="str">
        <f>IF(F4762="","",IFERROR(VLOOKUP(F4762,税费设置!$A$15:$B$27,2,FALSE),"含税不明"))</f>
        <v/>
      </c>
      <c r="J4762" s="6" t="str">
        <f t="shared" si="519"/>
        <v/>
      </c>
      <c r="K4762" s="6" t="str">
        <f>IF(AND(税费设置!$B$5="是",G4762="个人支出",J4762="应税"),"是","否")</f>
        <v>否</v>
      </c>
      <c r="L4762" s="8">
        <f t="shared" si="520"/>
        <v>0</v>
      </c>
      <c r="M4762" s="8">
        <f t="shared" si="521"/>
        <v>0</v>
      </c>
      <c r="N4762" s="8">
        <f t="shared" si="522"/>
        <v>0</v>
      </c>
      <c r="O4762" s="8">
        <f t="shared" si="523"/>
        <v>0</v>
      </c>
      <c r="P4762" s="8">
        <f>IF(K4762&lt;&gt;"是",0,IF(税费设置!$B$6="是",E4762/(1+税费设置!$B$10),E4762))</f>
        <v>0</v>
      </c>
      <c r="Q4762" s="8">
        <f>IF(K4762&lt;&gt;"是",0,P4762*税费设置!$B$8)</f>
        <v>0</v>
      </c>
      <c r="R4762" s="8">
        <f>IF(K4762&lt;&gt;"是",0,P4762*税费设置!$B$9)</f>
        <v>0</v>
      </c>
      <c r="S4762" s="8">
        <f t="shared" si="524"/>
        <v>0</v>
      </c>
    </row>
    <row r="4763" spans="1:19" ht="13.9">
      <c r="A4763" s="6" t="str">
        <f>IF(总支出!A4763="","",总支出!A4763)</f>
        <v/>
      </c>
      <c r="B4763" s="7" t="str">
        <f>IF(总支出!B4763="","",总支出!B4763)</f>
        <v/>
      </c>
      <c r="C4763" s="6" t="str">
        <f t="shared" si="518"/>
        <v/>
      </c>
      <c r="D4763" s="6" t="str">
        <f>IF(总支出!C4763="","",总支出!C4763)</f>
        <v/>
      </c>
      <c r="E4763" s="8" t="str">
        <f>IF(总支出!D4763="","",总支出!D4763)</f>
        <v/>
      </c>
      <c r="F4763" s="6" t="str">
        <f>IF(总支出!E4763="","",总支出!E4763)</f>
        <v/>
      </c>
      <c r="G4763" s="6" t="str">
        <f>IF(总支出!H4763="","",总支出!H4763)</f>
        <v/>
      </c>
      <c r="H4763" s="6" t="str">
        <f>IF(总支出!I4763="","自动",总支出!I4763)</f>
        <v>自动</v>
      </c>
      <c r="I4763" s="6" t="str">
        <f>IF(F4763="","",IFERROR(VLOOKUP(F4763,税费设置!$A$15:$B$27,2,FALSE),"含税不明"))</f>
        <v/>
      </c>
      <c r="J4763" s="6" t="str">
        <f t="shared" si="519"/>
        <v/>
      </c>
      <c r="K4763" s="6" t="str">
        <f>IF(AND(税费设置!$B$5="是",G4763="个人支出",J4763="应税"),"是","否")</f>
        <v>否</v>
      </c>
      <c r="L4763" s="8">
        <f t="shared" si="520"/>
        <v>0</v>
      </c>
      <c r="M4763" s="8">
        <f t="shared" si="521"/>
        <v>0</v>
      </c>
      <c r="N4763" s="8">
        <f t="shared" si="522"/>
        <v>0</v>
      </c>
      <c r="O4763" s="8">
        <f t="shared" si="523"/>
        <v>0</v>
      </c>
      <c r="P4763" s="8">
        <f>IF(K4763&lt;&gt;"是",0,IF(税费设置!$B$6="是",E4763/(1+税费设置!$B$10),E4763))</f>
        <v>0</v>
      </c>
      <c r="Q4763" s="8">
        <f>IF(K4763&lt;&gt;"是",0,P4763*税费设置!$B$8)</f>
        <v>0</v>
      </c>
      <c r="R4763" s="8">
        <f>IF(K4763&lt;&gt;"是",0,P4763*税费设置!$B$9)</f>
        <v>0</v>
      </c>
      <c r="S4763" s="8">
        <f t="shared" si="524"/>
        <v>0</v>
      </c>
    </row>
    <row r="4764" spans="1:19" ht="13.9">
      <c r="A4764" s="6" t="str">
        <f>IF(总支出!A4764="","",总支出!A4764)</f>
        <v/>
      </c>
      <c r="B4764" s="7" t="str">
        <f>IF(总支出!B4764="","",总支出!B4764)</f>
        <v/>
      </c>
      <c r="C4764" s="6" t="str">
        <f t="shared" si="518"/>
        <v/>
      </c>
      <c r="D4764" s="6" t="str">
        <f>IF(总支出!C4764="","",总支出!C4764)</f>
        <v/>
      </c>
      <c r="E4764" s="8" t="str">
        <f>IF(总支出!D4764="","",总支出!D4764)</f>
        <v/>
      </c>
      <c r="F4764" s="6" t="str">
        <f>IF(总支出!E4764="","",总支出!E4764)</f>
        <v/>
      </c>
      <c r="G4764" s="6" t="str">
        <f>IF(总支出!H4764="","",总支出!H4764)</f>
        <v/>
      </c>
      <c r="H4764" s="6" t="str">
        <f>IF(总支出!I4764="","自动",总支出!I4764)</f>
        <v>自动</v>
      </c>
      <c r="I4764" s="6" t="str">
        <f>IF(F4764="","",IFERROR(VLOOKUP(F4764,税费设置!$A$15:$B$27,2,FALSE),"含税不明"))</f>
        <v/>
      </c>
      <c r="J4764" s="6" t="str">
        <f t="shared" si="519"/>
        <v/>
      </c>
      <c r="K4764" s="6" t="str">
        <f>IF(AND(税费设置!$B$5="是",G4764="个人支出",J4764="应税"),"是","否")</f>
        <v>否</v>
      </c>
      <c r="L4764" s="8">
        <f t="shared" si="520"/>
        <v>0</v>
      </c>
      <c r="M4764" s="8">
        <f t="shared" si="521"/>
        <v>0</v>
      </c>
      <c r="N4764" s="8">
        <f t="shared" si="522"/>
        <v>0</v>
      </c>
      <c r="O4764" s="8">
        <f t="shared" si="523"/>
        <v>0</v>
      </c>
      <c r="P4764" s="8">
        <f>IF(K4764&lt;&gt;"是",0,IF(税费设置!$B$6="是",E4764/(1+税费设置!$B$10),E4764))</f>
        <v>0</v>
      </c>
      <c r="Q4764" s="8">
        <f>IF(K4764&lt;&gt;"是",0,P4764*税费设置!$B$8)</f>
        <v>0</v>
      </c>
      <c r="R4764" s="8">
        <f>IF(K4764&lt;&gt;"是",0,P4764*税费设置!$B$9)</f>
        <v>0</v>
      </c>
      <c r="S4764" s="8">
        <f t="shared" si="524"/>
        <v>0</v>
      </c>
    </row>
    <row r="4765" spans="1:19" ht="13.9">
      <c r="A4765" s="6" t="str">
        <f>IF(总支出!A4765="","",总支出!A4765)</f>
        <v/>
      </c>
      <c r="B4765" s="7" t="str">
        <f>IF(总支出!B4765="","",总支出!B4765)</f>
        <v/>
      </c>
      <c r="C4765" s="6" t="str">
        <f t="shared" si="518"/>
        <v/>
      </c>
      <c r="D4765" s="6" t="str">
        <f>IF(总支出!C4765="","",总支出!C4765)</f>
        <v/>
      </c>
      <c r="E4765" s="8" t="str">
        <f>IF(总支出!D4765="","",总支出!D4765)</f>
        <v/>
      </c>
      <c r="F4765" s="6" t="str">
        <f>IF(总支出!E4765="","",总支出!E4765)</f>
        <v/>
      </c>
      <c r="G4765" s="6" t="str">
        <f>IF(总支出!H4765="","",总支出!H4765)</f>
        <v/>
      </c>
      <c r="H4765" s="6" t="str">
        <f>IF(总支出!I4765="","自动",总支出!I4765)</f>
        <v>自动</v>
      </c>
      <c r="I4765" s="6" t="str">
        <f>IF(F4765="","",IFERROR(VLOOKUP(F4765,税费设置!$A$15:$B$27,2,FALSE),"含税不明"))</f>
        <v/>
      </c>
      <c r="J4765" s="6" t="str">
        <f t="shared" si="519"/>
        <v/>
      </c>
      <c r="K4765" s="6" t="str">
        <f>IF(AND(税费设置!$B$5="是",G4765="个人支出",J4765="应税"),"是","否")</f>
        <v>否</v>
      </c>
      <c r="L4765" s="8">
        <f t="shared" si="520"/>
        <v>0</v>
      </c>
      <c r="M4765" s="8">
        <f t="shared" si="521"/>
        <v>0</v>
      </c>
      <c r="N4765" s="8">
        <f t="shared" si="522"/>
        <v>0</v>
      </c>
      <c r="O4765" s="8">
        <f t="shared" si="523"/>
        <v>0</v>
      </c>
      <c r="P4765" s="8">
        <f>IF(K4765&lt;&gt;"是",0,IF(税费设置!$B$6="是",E4765/(1+税费设置!$B$10),E4765))</f>
        <v>0</v>
      </c>
      <c r="Q4765" s="8">
        <f>IF(K4765&lt;&gt;"是",0,P4765*税费设置!$B$8)</f>
        <v>0</v>
      </c>
      <c r="R4765" s="8">
        <f>IF(K4765&lt;&gt;"是",0,P4765*税费设置!$B$9)</f>
        <v>0</v>
      </c>
      <c r="S4765" s="8">
        <f t="shared" si="524"/>
        <v>0</v>
      </c>
    </row>
    <row r="4766" spans="1:19" ht="13.9">
      <c r="A4766" s="6" t="str">
        <f>IF(总支出!A4766="","",总支出!A4766)</f>
        <v/>
      </c>
      <c r="B4766" s="7" t="str">
        <f>IF(总支出!B4766="","",总支出!B4766)</f>
        <v/>
      </c>
      <c r="C4766" s="6" t="str">
        <f t="shared" si="518"/>
        <v/>
      </c>
      <c r="D4766" s="6" t="str">
        <f>IF(总支出!C4766="","",总支出!C4766)</f>
        <v/>
      </c>
      <c r="E4766" s="8" t="str">
        <f>IF(总支出!D4766="","",总支出!D4766)</f>
        <v/>
      </c>
      <c r="F4766" s="6" t="str">
        <f>IF(总支出!E4766="","",总支出!E4766)</f>
        <v/>
      </c>
      <c r="G4766" s="6" t="str">
        <f>IF(总支出!H4766="","",总支出!H4766)</f>
        <v/>
      </c>
      <c r="H4766" s="6" t="str">
        <f>IF(总支出!I4766="","自动",总支出!I4766)</f>
        <v>自动</v>
      </c>
      <c r="I4766" s="6" t="str">
        <f>IF(F4766="","",IFERROR(VLOOKUP(F4766,税费设置!$A$15:$B$27,2,FALSE),"含税不明"))</f>
        <v/>
      </c>
      <c r="J4766" s="6" t="str">
        <f t="shared" si="519"/>
        <v/>
      </c>
      <c r="K4766" s="6" t="str">
        <f>IF(AND(税费设置!$B$5="是",G4766="个人支出",J4766="应税"),"是","否")</f>
        <v>否</v>
      </c>
      <c r="L4766" s="8">
        <f t="shared" si="520"/>
        <v>0</v>
      </c>
      <c r="M4766" s="8">
        <f t="shared" si="521"/>
        <v>0</v>
      </c>
      <c r="N4766" s="8">
        <f t="shared" si="522"/>
        <v>0</v>
      </c>
      <c r="O4766" s="8">
        <f t="shared" si="523"/>
        <v>0</v>
      </c>
      <c r="P4766" s="8">
        <f>IF(K4766&lt;&gt;"是",0,IF(税费设置!$B$6="是",E4766/(1+税费设置!$B$10),E4766))</f>
        <v>0</v>
      </c>
      <c r="Q4766" s="8">
        <f>IF(K4766&lt;&gt;"是",0,P4766*税费设置!$B$8)</f>
        <v>0</v>
      </c>
      <c r="R4766" s="8">
        <f>IF(K4766&lt;&gt;"是",0,P4766*税费设置!$B$9)</f>
        <v>0</v>
      </c>
      <c r="S4766" s="8">
        <f t="shared" si="524"/>
        <v>0</v>
      </c>
    </row>
    <row r="4767" spans="1:19" ht="13.9">
      <c r="A4767" s="6" t="str">
        <f>IF(总支出!A4767="","",总支出!A4767)</f>
        <v/>
      </c>
      <c r="B4767" s="7" t="str">
        <f>IF(总支出!B4767="","",总支出!B4767)</f>
        <v/>
      </c>
      <c r="C4767" s="6" t="str">
        <f t="shared" si="518"/>
        <v/>
      </c>
      <c r="D4767" s="6" t="str">
        <f>IF(总支出!C4767="","",总支出!C4767)</f>
        <v/>
      </c>
      <c r="E4767" s="8" t="str">
        <f>IF(总支出!D4767="","",总支出!D4767)</f>
        <v/>
      </c>
      <c r="F4767" s="6" t="str">
        <f>IF(总支出!E4767="","",总支出!E4767)</f>
        <v/>
      </c>
      <c r="G4767" s="6" t="str">
        <f>IF(总支出!H4767="","",总支出!H4767)</f>
        <v/>
      </c>
      <c r="H4767" s="6" t="str">
        <f>IF(总支出!I4767="","自动",总支出!I4767)</f>
        <v>自动</v>
      </c>
      <c r="I4767" s="6" t="str">
        <f>IF(F4767="","",IFERROR(VLOOKUP(F4767,税费设置!$A$15:$B$27,2,FALSE),"含税不明"))</f>
        <v/>
      </c>
      <c r="J4767" s="6" t="str">
        <f t="shared" si="519"/>
        <v/>
      </c>
      <c r="K4767" s="6" t="str">
        <f>IF(AND(税费设置!$B$5="是",G4767="个人支出",J4767="应税"),"是","否")</f>
        <v>否</v>
      </c>
      <c r="L4767" s="8">
        <f t="shared" si="520"/>
        <v>0</v>
      </c>
      <c r="M4767" s="8">
        <f t="shared" si="521"/>
        <v>0</v>
      </c>
      <c r="N4767" s="8">
        <f t="shared" si="522"/>
        <v>0</v>
      </c>
      <c r="O4767" s="8">
        <f t="shared" si="523"/>
        <v>0</v>
      </c>
      <c r="P4767" s="8">
        <f>IF(K4767&lt;&gt;"是",0,IF(税费设置!$B$6="是",E4767/(1+税费设置!$B$10),E4767))</f>
        <v>0</v>
      </c>
      <c r="Q4767" s="8">
        <f>IF(K4767&lt;&gt;"是",0,P4767*税费设置!$B$8)</f>
        <v>0</v>
      </c>
      <c r="R4767" s="8">
        <f>IF(K4767&lt;&gt;"是",0,P4767*税费设置!$B$9)</f>
        <v>0</v>
      </c>
      <c r="S4767" s="8">
        <f t="shared" si="524"/>
        <v>0</v>
      </c>
    </row>
    <row r="4768" spans="1:19" ht="13.9">
      <c r="A4768" s="6" t="str">
        <f>IF(总支出!A4768="","",总支出!A4768)</f>
        <v/>
      </c>
      <c r="B4768" s="7" t="str">
        <f>IF(总支出!B4768="","",总支出!B4768)</f>
        <v/>
      </c>
      <c r="C4768" s="6" t="str">
        <f t="shared" si="518"/>
        <v/>
      </c>
      <c r="D4768" s="6" t="str">
        <f>IF(总支出!C4768="","",总支出!C4768)</f>
        <v/>
      </c>
      <c r="E4768" s="8" t="str">
        <f>IF(总支出!D4768="","",总支出!D4768)</f>
        <v/>
      </c>
      <c r="F4768" s="6" t="str">
        <f>IF(总支出!E4768="","",总支出!E4768)</f>
        <v/>
      </c>
      <c r="G4768" s="6" t="str">
        <f>IF(总支出!H4768="","",总支出!H4768)</f>
        <v/>
      </c>
      <c r="H4768" s="6" t="str">
        <f>IF(总支出!I4768="","自动",总支出!I4768)</f>
        <v>自动</v>
      </c>
      <c r="I4768" s="6" t="str">
        <f>IF(F4768="","",IFERROR(VLOOKUP(F4768,税费设置!$A$15:$B$27,2,FALSE),"含税不明"))</f>
        <v/>
      </c>
      <c r="J4768" s="6" t="str">
        <f t="shared" si="519"/>
        <v/>
      </c>
      <c r="K4768" s="6" t="str">
        <f>IF(AND(税费设置!$B$5="是",G4768="个人支出",J4768="应税"),"是","否")</f>
        <v>否</v>
      </c>
      <c r="L4768" s="8">
        <f t="shared" si="520"/>
        <v>0</v>
      </c>
      <c r="M4768" s="8">
        <f t="shared" si="521"/>
        <v>0</v>
      </c>
      <c r="N4768" s="8">
        <f t="shared" si="522"/>
        <v>0</v>
      </c>
      <c r="O4768" s="8">
        <f t="shared" si="523"/>
        <v>0</v>
      </c>
      <c r="P4768" s="8">
        <f>IF(K4768&lt;&gt;"是",0,IF(税费设置!$B$6="是",E4768/(1+税费设置!$B$10),E4768))</f>
        <v>0</v>
      </c>
      <c r="Q4768" s="8">
        <f>IF(K4768&lt;&gt;"是",0,P4768*税费设置!$B$8)</f>
        <v>0</v>
      </c>
      <c r="R4768" s="8">
        <f>IF(K4768&lt;&gt;"是",0,P4768*税费设置!$B$9)</f>
        <v>0</v>
      </c>
      <c r="S4768" s="8">
        <f t="shared" si="524"/>
        <v>0</v>
      </c>
    </row>
    <row r="4769" spans="1:19" ht="13.9">
      <c r="A4769" s="6" t="str">
        <f>IF(总支出!A4769="","",总支出!A4769)</f>
        <v/>
      </c>
      <c r="B4769" s="7" t="str">
        <f>IF(总支出!B4769="","",总支出!B4769)</f>
        <v/>
      </c>
      <c r="C4769" s="6" t="str">
        <f t="shared" si="518"/>
        <v/>
      </c>
      <c r="D4769" s="6" t="str">
        <f>IF(总支出!C4769="","",总支出!C4769)</f>
        <v/>
      </c>
      <c r="E4769" s="8" t="str">
        <f>IF(总支出!D4769="","",总支出!D4769)</f>
        <v/>
      </c>
      <c r="F4769" s="6" t="str">
        <f>IF(总支出!E4769="","",总支出!E4769)</f>
        <v/>
      </c>
      <c r="G4769" s="6" t="str">
        <f>IF(总支出!H4769="","",总支出!H4769)</f>
        <v/>
      </c>
      <c r="H4769" s="6" t="str">
        <f>IF(总支出!I4769="","自动",总支出!I4769)</f>
        <v>自动</v>
      </c>
      <c r="I4769" s="6" t="str">
        <f>IF(F4769="","",IFERROR(VLOOKUP(F4769,税费设置!$A$15:$B$27,2,FALSE),"含税不明"))</f>
        <v/>
      </c>
      <c r="J4769" s="6" t="str">
        <f t="shared" si="519"/>
        <v/>
      </c>
      <c r="K4769" s="6" t="str">
        <f>IF(AND(税费设置!$B$5="是",G4769="个人支出",J4769="应税"),"是","否")</f>
        <v>否</v>
      </c>
      <c r="L4769" s="8">
        <f t="shared" si="520"/>
        <v>0</v>
      </c>
      <c r="M4769" s="8">
        <f t="shared" si="521"/>
        <v>0</v>
      </c>
      <c r="N4769" s="8">
        <f t="shared" si="522"/>
        <v>0</v>
      </c>
      <c r="O4769" s="8">
        <f t="shared" si="523"/>
        <v>0</v>
      </c>
      <c r="P4769" s="8">
        <f>IF(K4769&lt;&gt;"是",0,IF(税费设置!$B$6="是",E4769/(1+税费设置!$B$10),E4769))</f>
        <v>0</v>
      </c>
      <c r="Q4769" s="8">
        <f>IF(K4769&lt;&gt;"是",0,P4769*税费设置!$B$8)</f>
        <v>0</v>
      </c>
      <c r="R4769" s="8">
        <f>IF(K4769&lt;&gt;"是",0,P4769*税费设置!$B$9)</f>
        <v>0</v>
      </c>
      <c r="S4769" s="8">
        <f t="shared" si="524"/>
        <v>0</v>
      </c>
    </row>
    <row r="4770" spans="1:19" ht="13.9">
      <c r="A4770" s="6" t="str">
        <f>IF(总支出!A4770="","",总支出!A4770)</f>
        <v/>
      </c>
      <c r="B4770" s="7" t="str">
        <f>IF(总支出!B4770="","",总支出!B4770)</f>
        <v/>
      </c>
      <c r="C4770" s="6" t="str">
        <f t="shared" si="518"/>
        <v/>
      </c>
      <c r="D4770" s="6" t="str">
        <f>IF(总支出!C4770="","",总支出!C4770)</f>
        <v/>
      </c>
      <c r="E4770" s="8" t="str">
        <f>IF(总支出!D4770="","",总支出!D4770)</f>
        <v/>
      </c>
      <c r="F4770" s="6" t="str">
        <f>IF(总支出!E4770="","",总支出!E4770)</f>
        <v/>
      </c>
      <c r="G4770" s="6" t="str">
        <f>IF(总支出!H4770="","",总支出!H4770)</f>
        <v/>
      </c>
      <c r="H4770" s="6" t="str">
        <f>IF(总支出!I4770="","自动",总支出!I4770)</f>
        <v>自动</v>
      </c>
      <c r="I4770" s="6" t="str">
        <f>IF(F4770="","",IFERROR(VLOOKUP(F4770,税费设置!$A$15:$B$27,2,FALSE),"含税不明"))</f>
        <v/>
      </c>
      <c r="J4770" s="6" t="str">
        <f t="shared" si="519"/>
        <v/>
      </c>
      <c r="K4770" s="6" t="str">
        <f>IF(AND(税费设置!$B$5="是",G4770="个人支出",J4770="应税"),"是","否")</f>
        <v>否</v>
      </c>
      <c r="L4770" s="8">
        <f t="shared" si="520"/>
        <v>0</v>
      </c>
      <c r="M4770" s="8">
        <f t="shared" si="521"/>
        <v>0</v>
      </c>
      <c r="N4770" s="8">
        <f t="shared" si="522"/>
        <v>0</v>
      </c>
      <c r="O4770" s="8">
        <f t="shared" si="523"/>
        <v>0</v>
      </c>
      <c r="P4770" s="8">
        <f>IF(K4770&lt;&gt;"是",0,IF(税费设置!$B$6="是",E4770/(1+税费设置!$B$10),E4770))</f>
        <v>0</v>
      </c>
      <c r="Q4770" s="8">
        <f>IF(K4770&lt;&gt;"是",0,P4770*税费设置!$B$8)</f>
        <v>0</v>
      </c>
      <c r="R4770" s="8">
        <f>IF(K4770&lt;&gt;"是",0,P4770*税费设置!$B$9)</f>
        <v>0</v>
      </c>
      <c r="S4770" s="8">
        <f t="shared" si="524"/>
        <v>0</v>
      </c>
    </row>
    <row r="4771" spans="1:19" ht="13.9">
      <c r="A4771" s="6" t="str">
        <f>IF(总支出!A4771="","",总支出!A4771)</f>
        <v/>
      </c>
      <c r="B4771" s="7" t="str">
        <f>IF(总支出!B4771="","",总支出!B4771)</f>
        <v/>
      </c>
      <c r="C4771" s="6" t="str">
        <f t="shared" si="518"/>
        <v/>
      </c>
      <c r="D4771" s="6" t="str">
        <f>IF(总支出!C4771="","",总支出!C4771)</f>
        <v/>
      </c>
      <c r="E4771" s="8" t="str">
        <f>IF(总支出!D4771="","",总支出!D4771)</f>
        <v/>
      </c>
      <c r="F4771" s="6" t="str">
        <f>IF(总支出!E4771="","",总支出!E4771)</f>
        <v/>
      </c>
      <c r="G4771" s="6" t="str">
        <f>IF(总支出!H4771="","",总支出!H4771)</f>
        <v/>
      </c>
      <c r="H4771" s="6" t="str">
        <f>IF(总支出!I4771="","自动",总支出!I4771)</f>
        <v>自动</v>
      </c>
      <c r="I4771" s="6" t="str">
        <f>IF(F4771="","",IFERROR(VLOOKUP(F4771,税费设置!$A$15:$B$27,2,FALSE),"含税不明"))</f>
        <v/>
      </c>
      <c r="J4771" s="6" t="str">
        <f t="shared" si="519"/>
        <v/>
      </c>
      <c r="K4771" s="6" t="str">
        <f>IF(AND(税费设置!$B$5="是",G4771="个人支出",J4771="应税"),"是","否")</f>
        <v>否</v>
      </c>
      <c r="L4771" s="8">
        <f t="shared" si="520"/>
        <v>0</v>
      </c>
      <c r="M4771" s="8">
        <f t="shared" si="521"/>
        <v>0</v>
      </c>
      <c r="N4771" s="8">
        <f t="shared" si="522"/>
        <v>0</v>
      </c>
      <c r="O4771" s="8">
        <f t="shared" si="523"/>
        <v>0</v>
      </c>
      <c r="P4771" s="8">
        <f>IF(K4771&lt;&gt;"是",0,IF(税费设置!$B$6="是",E4771/(1+税费设置!$B$10),E4771))</f>
        <v>0</v>
      </c>
      <c r="Q4771" s="8">
        <f>IF(K4771&lt;&gt;"是",0,P4771*税费设置!$B$8)</f>
        <v>0</v>
      </c>
      <c r="R4771" s="8">
        <f>IF(K4771&lt;&gt;"是",0,P4771*税费设置!$B$9)</f>
        <v>0</v>
      </c>
      <c r="S4771" s="8">
        <f t="shared" si="524"/>
        <v>0</v>
      </c>
    </row>
    <row r="4772" spans="1:19" ht="13.9">
      <c r="A4772" s="6" t="str">
        <f>IF(总支出!A4772="","",总支出!A4772)</f>
        <v/>
      </c>
      <c r="B4772" s="7" t="str">
        <f>IF(总支出!B4772="","",总支出!B4772)</f>
        <v/>
      </c>
      <c r="C4772" s="6" t="str">
        <f t="shared" si="518"/>
        <v/>
      </c>
      <c r="D4772" s="6" t="str">
        <f>IF(总支出!C4772="","",总支出!C4772)</f>
        <v/>
      </c>
      <c r="E4772" s="8" t="str">
        <f>IF(总支出!D4772="","",总支出!D4772)</f>
        <v/>
      </c>
      <c r="F4772" s="6" t="str">
        <f>IF(总支出!E4772="","",总支出!E4772)</f>
        <v/>
      </c>
      <c r="G4772" s="6" t="str">
        <f>IF(总支出!H4772="","",总支出!H4772)</f>
        <v/>
      </c>
      <c r="H4772" s="6" t="str">
        <f>IF(总支出!I4772="","自动",总支出!I4772)</f>
        <v>自动</v>
      </c>
      <c r="I4772" s="6" t="str">
        <f>IF(F4772="","",IFERROR(VLOOKUP(F4772,税费设置!$A$15:$B$27,2,FALSE),"含税不明"))</f>
        <v/>
      </c>
      <c r="J4772" s="6" t="str">
        <f t="shared" si="519"/>
        <v/>
      </c>
      <c r="K4772" s="6" t="str">
        <f>IF(AND(税费设置!$B$5="是",G4772="个人支出",J4772="应税"),"是","否")</f>
        <v>否</v>
      </c>
      <c r="L4772" s="8">
        <f t="shared" si="520"/>
        <v>0</v>
      </c>
      <c r="M4772" s="8">
        <f t="shared" si="521"/>
        <v>0</v>
      </c>
      <c r="N4772" s="8">
        <f t="shared" si="522"/>
        <v>0</v>
      </c>
      <c r="O4772" s="8">
        <f t="shared" si="523"/>
        <v>0</v>
      </c>
      <c r="P4772" s="8">
        <f>IF(K4772&lt;&gt;"是",0,IF(税费设置!$B$6="是",E4772/(1+税费设置!$B$10),E4772))</f>
        <v>0</v>
      </c>
      <c r="Q4772" s="8">
        <f>IF(K4772&lt;&gt;"是",0,P4772*税费设置!$B$8)</f>
        <v>0</v>
      </c>
      <c r="R4772" s="8">
        <f>IF(K4772&lt;&gt;"是",0,P4772*税费设置!$B$9)</f>
        <v>0</v>
      </c>
      <c r="S4772" s="8">
        <f t="shared" si="524"/>
        <v>0</v>
      </c>
    </row>
    <row r="4773" spans="1:19" ht="13.9">
      <c r="A4773" s="6" t="str">
        <f>IF(总支出!A4773="","",总支出!A4773)</f>
        <v/>
      </c>
      <c r="B4773" s="7" t="str">
        <f>IF(总支出!B4773="","",总支出!B4773)</f>
        <v/>
      </c>
      <c r="C4773" s="6" t="str">
        <f t="shared" si="518"/>
        <v/>
      </c>
      <c r="D4773" s="6" t="str">
        <f>IF(总支出!C4773="","",总支出!C4773)</f>
        <v/>
      </c>
      <c r="E4773" s="8" t="str">
        <f>IF(总支出!D4773="","",总支出!D4773)</f>
        <v/>
      </c>
      <c r="F4773" s="6" t="str">
        <f>IF(总支出!E4773="","",总支出!E4773)</f>
        <v/>
      </c>
      <c r="G4773" s="6" t="str">
        <f>IF(总支出!H4773="","",总支出!H4773)</f>
        <v/>
      </c>
      <c r="H4773" s="6" t="str">
        <f>IF(总支出!I4773="","自动",总支出!I4773)</f>
        <v>自动</v>
      </c>
      <c r="I4773" s="6" t="str">
        <f>IF(F4773="","",IFERROR(VLOOKUP(F4773,税费设置!$A$15:$B$27,2,FALSE),"含税不明"))</f>
        <v/>
      </c>
      <c r="J4773" s="6" t="str">
        <f t="shared" si="519"/>
        <v/>
      </c>
      <c r="K4773" s="6" t="str">
        <f>IF(AND(税费设置!$B$5="是",G4773="个人支出",J4773="应税"),"是","否")</f>
        <v>否</v>
      </c>
      <c r="L4773" s="8">
        <f t="shared" si="520"/>
        <v>0</v>
      </c>
      <c r="M4773" s="8">
        <f t="shared" si="521"/>
        <v>0</v>
      </c>
      <c r="N4773" s="8">
        <f t="shared" si="522"/>
        <v>0</v>
      </c>
      <c r="O4773" s="8">
        <f t="shared" si="523"/>
        <v>0</v>
      </c>
      <c r="P4773" s="8">
        <f>IF(K4773&lt;&gt;"是",0,IF(税费设置!$B$6="是",E4773/(1+税费设置!$B$10),E4773))</f>
        <v>0</v>
      </c>
      <c r="Q4773" s="8">
        <f>IF(K4773&lt;&gt;"是",0,P4773*税费设置!$B$8)</f>
        <v>0</v>
      </c>
      <c r="R4773" s="8">
        <f>IF(K4773&lt;&gt;"是",0,P4773*税费设置!$B$9)</f>
        <v>0</v>
      </c>
      <c r="S4773" s="8">
        <f t="shared" si="524"/>
        <v>0</v>
      </c>
    </row>
    <row r="4774" spans="1:19" ht="13.9">
      <c r="A4774" s="6" t="str">
        <f>IF(总支出!A4774="","",总支出!A4774)</f>
        <v/>
      </c>
      <c r="B4774" s="7" t="str">
        <f>IF(总支出!B4774="","",总支出!B4774)</f>
        <v/>
      </c>
      <c r="C4774" s="6" t="str">
        <f t="shared" si="518"/>
        <v/>
      </c>
      <c r="D4774" s="6" t="str">
        <f>IF(总支出!C4774="","",总支出!C4774)</f>
        <v/>
      </c>
      <c r="E4774" s="8" t="str">
        <f>IF(总支出!D4774="","",总支出!D4774)</f>
        <v/>
      </c>
      <c r="F4774" s="6" t="str">
        <f>IF(总支出!E4774="","",总支出!E4774)</f>
        <v/>
      </c>
      <c r="G4774" s="6" t="str">
        <f>IF(总支出!H4774="","",总支出!H4774)</f>
        <v/>
      </c>
      <c r="H4774" s="6" t="str">
        <f>IF(总支出!I4774="","自动",总支出!I4774)</f>
        <v>自动</v>
      </c>
      <c r="I4774" s="6" t="str">
        <f>IF(F4774="","",IFERROR(VLOOKUP(F4774,税费设置!$A$15:$B$27,2,FALSE),"含税不明"))</f>
        <v/>
      </c>
      <c r="J4774" s="6" t="str">
        <f t="shared" si="519"/>
        <v/>
      </c>
      <c r="K4774" s="6" t="str">
        <f>IF(AND(税费设置!$B$5="是",G4774="个人支出",J4774="应税"),"是","否")</f>
        <v>否</v>
      </c>
      <c r="L4774" s="8">
        <f t="shared" si="520"/>
        <v>0</v>
      </c>
      <c r="M4774" s="8">
        <f t="shared" si="521"/>
        <v>0</v>
      </c>
      <c r="N4774" s="8">
        <f t="shared" si="522"/>
        <v>0</v>
      </c>
      <c r="O4774" s="8">
        <f t="shared" si="523"/>
        <v>0</v>
      </c>
      <c r="P4774" s="8">
        <f>IF(K4774&lt;&gt;"是",0,IF(税费设置!$B$6="是",E4774/(1+税费设置!$B$10),E4774))</f>
        <v>0</v>
      </c>
      <c r="Q4774" s="8">
        <f>IF(K4774&lt;&gt;"是",0,P4774*税费设置!$B$8)</f>
        <v>0</v>
      </c>
      <c r="R4774" s="8">
        <f>IF(K4774&lt;&gt;"是",0,P4774*税费设置!$B$9)</f>
        <v>0</v>
      </c>
      <c r="S4774" s="8">
        <f t="shared" si="524"/>
        <v>0</v>
      </c>
    </row>
    <row r="4775" spans="1:19" ht="13.9">
      <c r="A4775" s="6" t="str">
        <f>IF(总支出!A4775="","",总支出!A4775)</f>
        <v/>
      </c>
      <c r="B4775" s="7" t="str">
        <f>IF(总支出!B4775="","",总支出!B4775)</f>
        <v/>
      </c>
      <c r="C4775" s="6" t="str">
        <f t="shared" si="518"/>
        <v/>
      </c>
      <c r="D4775" s="6" t="str">
        <f>IF(总支出!C4775="","",总支出!C4775)</f>
        <v/>
      </c>
      <c r="E4775" s="8" t="str">
        <f>IF(总支出!D4775="","",总支出!D4775)</f>
        <v/>
      </c>
      <c r="F4775" s="6" t="str">
        <f>IF(总支出!E4775="","",总支出!E4775)</f>
        <v/>
      </c>
      <c r="G4775" s="6" t="str">
        <f>IF(总支出!H4775="","",总支出!H4775)</f>
        <v/>
      </c>
      <c r="H4775" s="6" t="str">
        <f>IF(总支出!I4775="","自动",总支出!I4775)</f>
        <v>自动</v>
      </c>
      <c r="I4775" s="6" t="str">
        <f>IF(F4775="","",IFERROR(VLOOKUP(F4775,税费设置!$A$15:$B$27,2,FALSE),"含税不明"))</f>
        <v/>
      </c>
      <c r="J4775" s="6" t="str">
        <f t="shared" si="519"/>
        <v/>
      </c>
      <c r="K4775" s="6" t="str">
        <f>IF(AND(税费设置!$B$5="是",G4775="个人支出",J4775="应税"),"是","否")</f>
        <v>否</v>
      </c>
      <c r="L4775" s="8">
        <f t="shared" si="520"/>
        <v>0</v>
      </c>
      <c r="M4775" s="8">
        <f t="shared" si="521"/>
        <v>0</v>
      </c>
      <c r="N4775" s="8">
        <f t="shared" si="522"/>
        <v>0</v>
      </c>
      <c r="O4775" s="8">
        <f t="shared" si="523"/>
        <v>0</v>
      </c>
      <c r="P4775" s="8">
        <f>IF(K4775&lt;&gt;"是",0,IF(税费设置!$B$6="是",E4775/(1+税费设置!$B$10),E4775))</f>
        <v>0</v>
      </c>
      <c r="Q4775" s="8">
        <f>IF(K4775&lt;&gt;"是",0,P4775*税费设置!$B$8)</f>
        <v>0</v>
      </c>
      <c r="R4775" s="8">
        <f>IF(K4775&lt;&gt;"是",0,P4775*税费设置!$B$9)</f>
        <v>0</v>
      </c>
      <c r="S4775" s="8">
        <f t="shared" si="524"/>
        <v>0</v>
      </c>
    </row>
    <row r="4776" spans="1:19" ht="13.9">
      <c r="A4776" s="6" t="str">
        <f>IF(总支出!A4776="","",总支出!A4776)</f>
        <v/>
      </c>
      <c r="B4776" s="7" t="str">
        <f>IF(总支出!B4776="","",总支出!B4776)</f>
        <v/>
      </c>
      <c r="C4776" s="6" t="str">
        <f t="shared" si="518"/>
        <v/>
      </c>
      <c r="D4776" s="6" t="str">
        <f>IF(总支出!C4776="","",总支出!C4776)</f>
        <v/>
      </c>
      <c r="E4776" s="8" t="str">
        <f>IF(总支出!D4776="","",总支出!D4776)</f>
        <v/>
      </c>
      <c r="F4776" s="6" t="str">
        <f>IF(总支出!E4776="","",总支出!E4776)</f>
        <v/>
      </c>
      <c r="G4776" s="6" t="str">
        <f>IF(总支出!H4776="","",总支出!H4776)</f>
        <v/>
      </c>
      <c r="H4776" s="6" t="str">
        <f>IF(总支出!I4776="","自动",总支出!I4776)</f>
        <v>自动</v>
      </c>
      <c r="I4776" s="6" t="str">
        <f>IF(F4776="","",IFERROR(VLOOKUP(F4776,税费设置!$A$15:$B$27,2,FALSE),"含税不明"))</f>
        <v/>
      </c>
      <c r="J4776" s="6" t="str">
        <f t="shared" si="519"/>
        <v/>
      </c>
      <c r="K4776" s="6" t="str">
        <f>IF(AND(税费设置!$B$5="是",G4776="个人支出",J4776="应税"),"是","否")</f>
        <v>否</v>
      </c>
      <c r="L4776" s="8">
        <f t="shared" si="520"/>
        <v>0</v>
      </c>
      <c r="M4776" s="8">
        <f t="shared" si="521"/>
        <v>0</v>
      </c>
      <c r="N4776" s="8">
        <f t="shared" si="522"/>
        <v>0</v>
      </c>
      <c r="O4776" s="8">
        <f t="shared" si="523"/>
        <v>0</v>
      </c>
      <c r="P4776" s="8">
        <f>IF(K4776&lt;&gt;"是",0,IF(税费设置!$B$6="是",E4776/(1+税费设置!$B$10),E4776))</f>
        <v>0</v>
      </c>
      <c r="Q4776" s="8">
        <f>IF(K4776&lt;&gt;"是",0,P4776*税费设置!$B$8)</f>
        <v>0</v>
      </c>
      <c r="R4776" s="8">
        <f>IF(K4776&lt;&gt;"是",0,P4776*税费设置!$B$9)</f>
        <v>0</v>
      </c>
      <c r="S4776" s="8">
        <f t="shared" si="524"/>
        <v>0</v>
      </c>
    </row>
    <row r="4777" spans="1:19" ht="13.9">
      <c r="A4777" s="6" t="str">
        <f>IF(总支出!A4777="","",总支出!A4777)</f>
        <v/>
      </c>
      <c r="B4777" s="7" t="str">
        <f>IF(总支出!B4777="","",总支出!B4777)</f>
        <v/>
      </c>
      <c r="C4777" s="6" t="str">
        <f t="shared" si="518"/>
        <v/>
      </c>
      <c r="D4777" s="6" t="str">
        <f>IF(总支出!C4777="","",总支出!C4777)</f>
        <v/>
      </c>
      <c r="E4777" s="8" t="str">
        <f>IF(总支出!D4777="","",总支出!D4777)</f>
        <v/>
      </c>
      <c r="F4777" s="6" t="str">
        <f>IF(总支出!E4777="","",总支出!E4777)</f>
        <v/>
      </c>
      <c r="G4777" s="6" t="str">
        <f>IF(总支出!H4777="","",总支出!H4777)</f>
        <v/>
      </c>
      <c r="H4777" s="6" t="str">
        <f>IF(总支出!I4777="","自动",总支出!I4777)</f>
        <v>自动</v>
      </c>
      <c r="I4777" s="6" t="str">
        <f>IF(F4777="","",IFERROR(VLOOKUP(F4777,税费设置!$A$15:$B$27,2,FALSE),"含税不明"))</f>
        <v/>
      </c>
      <c r="J4777" s="6" t="str">
        <f t="shared" si="519"/>
        <v/>
      </c>
      <c r="K4777" s="6" t="str">
        <f>IF(AND(税费设置!$B$5="是",G4777="个人支出",J4777="应税"),"是","否")</f>
        <v>否</v>
      </c>
      <c r="L4777" s="8">
        <f t="shared" si="520"/>
        <v>0</v>
      </c>
      <c r="M4777" s="8">
        <f t="shared" si="521"/>
        <v>0</v>
      </c>
      <c r="N4777" s="8">
        <f t="shared" si="522"/>
        <v>0</v>
      </c>
      <c r="O4777" s="8">
        <f t="shared" si="523"/>
        <v>0</v>
      </c>
      <c r="P4777" s="8">
        <f>IF(K4777&lt;&gt;"是",0,IF(税费设置!$B$6="是",E4777/(1+税费设置!$B$10),E4777))</f>
        <v>0</v>
      </c>
      <c r="Q4777" s="8">
        <f>IF(K4777&lt;&gt;"是",0,P4777*税费设置!$B$8)</f>
        <v>0</v>
      </c>
      <c r="R4777" s="8">
        <f>IF(K4777&lt;&gt;"是",0,P4777*税费设置!$B$9)</f>
        <v>0</v>
      </c>
      <c r="S4777" s="8">
        <f t="shared" si="524"/>
        <v>0</v>
      </c>
    </row>
    <row r="4778" spans="1:19" ht="13.9">
      <c r="A4778" s="6" t="str">
        <f>IF(总支出!A4778="","",总支出!A4778)</f>
        <v/>
      </c>
      <c r="B4778" s="7" t="str">
        <f>IF(总支出!B4778="","",总支出!B4778)</f>
        <v/>
      </c>
      <c r="C4778" s="6" t="str">
        <f t="shared" si="518"/>
        <v/>
      </c>
      <c r="D4778" s="6" t="str">
        <f>IF(总支出!C4778="","",总支出!C4778)</f>
        <v/>
      </c>
      <c r="E4778" s="8" t="str">
        <f>IF(总支出!D4778="","",总支出!D4778)</f>
        <v/>
      </c>
      <c r="F4778" s="6" t="str">
        <f>IF(总支出!E4778="","",总支出!E4778)</f>
        <v/>
      </c>
      <c r="G4778" s="6" t="str">
        <f>IF(总支出!H4778="","",总支出!H4778)</f>
        <v/>
      </c>
      <c r="H4778" s="6" t="str">
        <f>IF(总支出!I4778="","自动",总支出!I4778)</f>
        <v>自动</v>
      </c>
      <c r="I4778" s="6" t="str">
        <f>IF(F4778="","",IFERROR(VLOOKUP(F4778,税费设置!$A$15:$B$27,2,FALSE),"含税不明"))</f>
        <v/>
      </c>
      <c r="J4778" s="6" t="str">
        <f t="shared" si="519"/>
        <v/>
      </c>
      <c r="K4778" s="6" t="str">
        <f>IF(AND(税费设置!$B$5="是",G4778="个人支出",J4778="应税"),"是","否")</f>
        <v>否</v>
      </c>
      <c r="L4778" s="8">
        <f t="shared" si="520"/>
        <v>0</v>
      </c>
      <c r="M4778" s="8">
        <f t="shared" si="521"/>
        <v>0</v>
      </c>
      <c r="N4778" s="8">
        <f t="shared" si="522"/>
        <v>0</v>
      </c>
      <c r="O4778" s="8">
        <f t="shared" si="523"/>
        <v>0</v>
      </c>
      <c r="P4778" s="8">
        <f>IF(K4778&lt;&gt;"是",0,IF(税费设置!$B$6="是",E4778/(1+税费设置!$B$10),E4778))</f>
        <v>0</v>
      </c>
      <c r="Q4778" s="8">
        <f>IF(K4778&lt;&gt;"是",0,P4778*税费设置!$B$8)</f>
        <v>0</v>
      </c>
      <c r="R4778" s="8">
        <f>IF(K4778&lt;&gt;"是",0,P4778*税费设置!$B$9)</f>
        <v>0</v>
      </c>
      <c r="S4778" s="8">
        <f t="shared" si="524"/>
        <v>0</v>
      </c>
    </row>
    <row r="4779" spans="1:19" ht="13.9">
      <c r="A4779" s="6" t="str">
        <f>IF(总支出!A4779="","",总支出!A4779)</f>
        <v/>
      </c>
      <c r="B4779" s="7" t="str">
        <f>IF(总支出!B4779="","",总支出!B4779)</f>
        <v/>
      </c>
      <c r="C4779" s="6" t="str">
        <f t="shared" si="518"/>
        <v/>
      </c>
      <c r="D4779" s="6" t="str">
        <f>IF(总支出!C4779="","",总支出!C4779)</f>
        <v/>
      </c>
      <c r="E4779" s="8" t="str">
        <f>IF(总支出!D4779="","",总支出!D4779)</f>
        <v/>
      </c>
      <c r="F4779" s="6" t="str">
        <f>IF(总支出!E4779="","",总支出!E4779)</f>
        <v/>
      </c>
      <c r="G4779" s="6" t="str">
        <f>IF(总支出!H4779="","",总支出!H4779)</f>
        <v/>
      </c>
      <c r="H4779" s="6" t="str">
        <f>IF(总支出!I4779="","自动",总支出!I4779)</f>
        <v>自动</v>
      </c>
      <c r="I4779" s="6" t="str">
        <f>IF(F4779="","",IFERROR(VLOOKUP(F4779,税费设置!$A$15:$B$27,2,FALSE),"含税不明"))</f>
        <v/>
      </c>
      <c r="J4779" s="6" t="str">
        <f t="shared" si="519"/>
        <v/>
      </c>
      <c r="K4779" s="6" t="str">
        <f>IF(AND(税费设置!$B$5="是",G4779="个人支出",J4779="应税"),"是","否")</f>
        <v>否</v>
      </c>
      <c r="L4779" s="8">
        <f t="shared" si="520"/>
        <v>0</v>
      </c>
      <c r="M4779" s="8">
        <f t="shared" si="521"/>
        <v>0</v>
      </c>
      <c r="N4779" s="8">
        <f t="shared" si="522"/>
        <v>0</v>
      </c>
      <c r="O4779" s="8">
        <f t="shared" si="523"/>
        <v>0</v>
      </c>
      <c r="P4779" s="8">
        <f>IF(K4779&lt;&gt;"是",0,IF(税费设置!$B$6="是",E4779/(1+税费设置!$B$10),E4779))</f>
        <v>0</v>
      </c>
      <c r="Q4779" s="8">
        <f>IF(K4779&lt;&gt;"是",0,P4779*税费设置!$B$8)</f>
        <v>0</v>
      </c>
      <c r="R4779" s="8">
        <f>IF(K4779&lt;&gt;"是",0,P4779*税费设置!$B$9)</f>
        <v>0</v>
      </c>
      <c r="S4779" s="8">
        <f t="shared" si="524"/>
        <v>0</v>
      </c>
    </row>
    <row r="4780" spans="1:19" ht="13.9">
      <c r="A4780" s="6" t="str">
        <f>IF(总支出!A4780="","",总支出!A4780)</f>
        <v/>
      </c>
      <c r="B4780" s="7" t="str">
        <f>IF(总支出!B4780="","",总支出!B4780)</f>
        <v/>
      </c>
      <c r="C4780" s="6" t="str">
        <f t="shared" si="518"/>
        <v/>
      </c>
      <c r="D4780" s="6" t="str">
        <f>IF(总支出!C4780="","",总支出!C4780)</f>
        <v/>
      </c>
      <c r="E4780" s="8" t="str">
        <f>IF(总支出!D4780="","",总支出!D4780)</f>
        <v/>
      </c>
      <c r="F4780" s="6" t="str">
        <f>IF(总支出!E4780="","",总支出!E4780)</f>
        <v/>
      </c>
      <c r="G4780" s="6" t="str">
        <f>IF(总支出!H4780="","",总支出!H4780)</f>
        <v/>
      </c>
      <c r="H4780" s="6" t="str">
        <f>IF(总支出!I4780="","自动",总支出!I4780)</f>
        <v>自动</v>
      </c>
      <c r="I4780" s="6" t="str">
        <f>IF(F4780="","",IFERROR(VLOOKUP(F4780,税费设置!$A$15:$B$27,2,FALSE),"含税不明"))</f>
        <v/>
      </c>
      <c r="J4780" s="6" t="str">
        <f t="shared" si="519"/>
        <v/>
      </c>
      <c r="K4780" s="6" t="str">
        <f>IF(AND(税费设置!$B$5="是",G4780="个人支出",J4780="应税"),"是","否")</f>
        <v>否</v>
      </c>
      <c r="L4780" s="8">
        <f t="shared" si="520"/>
        <v>0</v>
      </c>
      <c r="M4780" s="8">
        <f t="shared" si="521"/>
        <v>0</v>
      </c>
      <c r="N4780" s="8">
        <f t="shared" si="522"/>
        <v>0</v>
      </c>
      <c r="O4780" s="8">
        <f t="shared" si="523"/>
        <v>0</v>
      </c>
      <c r="P4780" s="8">
        <f>IF(K4780&lt;&gt;"是",0,IF(税费设置!$B$6="是",E4780/(1+税费设置!$B$10),E4780))</f>
        <v>0</v>
      </c>
      <c r="Q4780" s="8">
        <f>IF(K4780&lt;&gt;"是",0,P4780*税费设置!$B$8)</f>
        <v>0</v>
      </c>
      <c r="R4780" s="8">
        <f>IF(K4780&lt;&gt;"是",0,P4780*税费设置!$B$9)</f>
        <v>0</v>
      </c>
      <c r="S4780" s="8">
        <f t="shared" si="524"/>
        <v>0</v>
      </c>
    </row>
    <row r="4781" spans="1:19" ht="13.9">
      <c r="A4781" s="6" t="str">
        <f>IF(总支出!A4781="","",总支出!A4781)</f>
        <v/>
      </c>
      <c r="B4781" s="7" t="str">
        <f>IF(总支出!B4781="","",总支出!B4781)</f>
        <v/>
      </c>
      <c r="C4781" s="6" t="str">
        <f t="shared" si="518"/>
        <v/>
      </c>
      <c r="D4781" s="6" t="str">
        <f>IF(总支出!C4781="","",总支出!C4781)</f>
        <v/>
      </c>
      <c r="E4781" s="8" t="str">
        <f>IF(总支出!D4781="","",总支出!D4781)</f>
        <v/>
      </c>
      <c r="F4781" s="6" t="str">
        <f>IF(总支出!E4781="","",总支出!E4781)</f>
        <v/>
      </c>
      <c r="G4781" s="6" t="str">
        <f>IF(总支出!H4781="","",总支出!H4781)</f>
        <v/>
      </c>
      <c r="H4781" s="6" t="str">
        <f>IF(总支出!I4781="","自动",总支出!I4781)</f>
        <v>自动</v>
      </c>
      <c r="I4781" s="6" t="str">
        <f>IF(F4781="","",IFERROR(VLOOKUP(F4781,税费设置!$A$15:$B$27,2,FALSE),"含税不明"))</f>
        <v/>
      </c>
      <c r="J4781" s="6" t="str">
        <f t="shared" si="519"/>
        <v/>
      </c>
      <c r="K4781" s="6" t="str">
        <f>IF(AND(税费设置!$B$5="是",G4781="个人支出",J4781="应税"),"是","否")</f>
        <v>否</v>
      </c>
      <c r="L4781" s="8">
        <f t="shared" si="520"/>
        <v>0</v>
      </c>
      <c r="M4781" s="8">
        <f t="shared" si="521"/>
        <v>0</v>
      </c>
      <c r="N4781" s="8">
        <f t="shared" si="522"/>
        <v>0</v>
      </c>
      <c r="O4781" s="8">
        <f t="shared" si="523"/>
        <v>0</v>
      </c>
      <c r="P4781" s="8">
        <f>IF(K4781&lt;&gt;"是",0,IF(税费设置!$B$6="是",E4781/(1+税费设置!$B$10),E4781))</f>
        <v>0</v>
      </c>
      <c r="Q4781" s="8">
        <f>IF(K4781&lt;&gt;"是",0,P4781*税费设置!$B$8)</f>
        <v>0</v>
      </c>
      <c r="R4781" s="8">
        <f>IF(K4781&lt;&gt;"是",0,P4781*税费设置!$B$9)</f>
        <v>0</v>
      </c>
      <c r="S4781" s="8">
        <f t="shared" si="524"/>
        <v>0</v>
      </c>
    </row>
    <row r="4782" spans="1:19" ht="13.9">
      <c r="A4782" s="6" t="str">
        <f>IF(总支出!A4782="","",总支出!A4782)</f>
        <v/>
      </c>
      <c r="B4782" s="7" t="str">
        <f>IF(总支出!B4782="","",总支出!B4782)</f>
        <v/>
      </c>
      <c r="C4782" s="6" t="str">
        <f t="shared" si="518"/>
        <v/>
      </c>
      <c r="D4782" s="6" t="str">
        <f>IF(总支出!C4782="","",总支出!C4782)</f>
        <v/>
      </c>
      <c r="E4782" s="8" t="str">
        <f>IF(总支出!D4782="","",总支出!D4782)</f>
        <v/>
      </c>
      <c r="F4782" s="6" t="str">
        <f>IF(总支出!E4782="","",总支出!E4782)</f>
        <v/>
      </c>
      <c r="G4782" s="6" t="str">
        <f>IF(总支出!H4782="","",总支出!H4782)</f>
        <v/>
      </c>
      <c r="H4782" s="6" t="str">
        <f>IF(总支出!I4782="","自动",总支出!I4782)</f>
        <v>自动</v>
      </c>
      <c r="I4782" s="6" t="str">
        <f>IF(F4782="","",IFERROR(VLOOKUP(F4782,税费设置!$A$15:$B$27,2,FALSE),"含税不明"))</f>
        <v/>
      </c>
      <c r="J4782" s="6" t="str">
        <f t="shared" si="519"/>
        <v/>
      </c>
      <c r="K4782" s="6" t="str">
        <f>IF(AND(税费设置!$B$5="是",G4782="个人支出",J4782="应税"),"是","否")</f>
        <v>否</v>
      </c>
      <c r="L4782" s="8">
        <f t="shared" si="520"/>
        <v>0</v>
      </c>
      <c r="M4782" s="8">
        <f t="shared" si="521"/>
        <v>0</v>
      </c>
      <c r="N4782" s="8">
        <f t="shared" si="522"/>
        <v>0</v>
      </c>
      <c r="O4782" s="8">
        <f t="shared" si="523"/>
        <v>0</v>
      </c>
      <c r="P4782" s="8">
        <f>IF(K4782&lt;&gt;"是",0,IF(税费设置!$B$6="是",E4782/(1+税费设置!$B$10),E4782))</f>
        <v>0</v>
      </c>
      <c r="Q4782" s="8">
        <f>IF(K4782&lt;&gt;"是",0,P4782*税费设置!$B$8)</f>
        <v>0</v>
      </c>
      <c r="R4782" s="8">
        <f>IF(K4782&lt;&gt;"是",0,P4782*税费设置!$B$9)</f>
        <v>0</v>
      </c>
      <c r="S4782" s="8">
        <f t="shared" si="524"/>
        <v>0</v>
      </c>
    </row>
    <row r="4783" spans="1:19" ht="13.9">
      <c r="A4783" s="6" t="str">
        <f>IF(总支出!A4783="","",总支出!A4783)</f>
        <v/>
      </c>
      <c r="B4783" s="7" t="str">
        <f>IF(总支出!B4783="","",总支出!B4783)</f>
        <v/>
      </c>
      <c r="C4783" s="6" t="str">
        <f t="shared" si="518"/>
        <v/>
      </c>
      <c r="D4783" s="6" t="str">
        <f>IF(总支出!C4783="","",总支出!C4783)</f>
        <v/>
      </c>
      <c r="E4783" s="8" t="str">
        <f>IF(总支出!D4783="","",总支出!D4783)</f>
        <v/>
      </c>
      <c r="F4783" s="6" t="str">
        <f>IF(总支出!E4783="","",总支出!E4783)</f>
        <v/>
      </c>
      <c r="G4783" s="6" t="str">
        <f>IF(总支出!H4783="","",总支出!H4783)</f>
        <v/>
      </c>
      <c r="H4783" s="6" t="str">
        <f>IF(总支出!I4783="","自动",总支出!I4783)</f>
        <v>自动</v>
      </c>
      <c r="I4783" s="6" t="str">
        <f>IF(F4783="","",IFERROR(VLOOKUP(F4783,税费设置!$A$15:$B$27,2,FALSE),"含税不明"))</f>
        <v/>
      </c>
      <c r="J4783" s="6" t="str">
        <f t="shared" si="519"/>
        <v/>
      </c>
      <c r="K4783" s="6" t="str">
        <f>IF(AND(税费设置!$B$5="是",G4783="个人支出",J4783="应税"),"是","否")</f>
        <v>否</v>
      </c>
      <c r="L4783" s="8">
        <f t="shared" si="520"/>
        <v>0</v>
      </c>
      <c r="M4783" s="8">
        <f t="shared" si="521"/>
        <v>0</v>
      </c>
      <c r="N4783" s="8">
        <f t="shared" si="522"/>
        <v>0</v>
      </c>
      <c r="O4783" s="8">
        <f t="shared" si="523"/>
        <v>0</v>
      </c>
      <c r="P4783" s="8">
        <f>IF(K4783&lt;&gt;"是",0,IF(税费设置!$B$6="是",E4783/(1+税费设置!$B$10),E4783))</f>
        <v>0</v>
      </c>
      <c r="Q4783" s="8">
        <f>IF(K4783&lt;&gt;"是",0,P4783*税费设置!$B$8)</f>
        <v>0</v>
      </c>
      <c r="R4783" s="8">
        <f>IF(K4783&lt;&gt;"是",0,P4783*税费设置!$B$9)</f>
        <v>0</v>
      </c>
      <c r="S4783" s="8">
        <f t="shared" si="524"/>
        <v>0</v>
      </c>
    </row>
    <row r="4784" spans="1:19" ht="13.9">
      <c r="A4784" s="6" t="str">
        <f>IF(总支出!A4784="","",总支出!A4784)</f>
        <v/>
      </c>
      <c r="B4784" s="7" t="str">
        <f>IF(总支出!B4784="","",总支出!B4784)</f>
        <v/>
      </c>
      <c r="C4784" s="6" t="str">
        <f t="shared" si="518"/>
        <v/>
      </c>
      <c r="D4784" s="6" t="str">
        <f>IF(总支出!C4784="","",总支出!C4784)</f>
        <v/>
      </c>
      <c r="E4784" s="8" t="str">
        <f>IF(总支出!D4784="","",总支出!D4784)</f>
        <v/>
      </c>
      <c r="F4784" s="6" t="str">
        <f>IF(总支出!E4784="","",总支出!E4784)</f>
        <v/>
      </c>
      <c r="G4784" s="6" t="str">
        <f>IF(总支出!H4784="","",总支出!H4784)</f>
        <v/>
      </c>
      <c r="H4784" s="6" t="str">
        <f>IF(总支出!I4784="","自动",总支出!I4784)</f>
        <v>自动</v>
      </c>
      <c r="I4784" s="6" t="str">
        <f>IF(F4784="","",IFERROR(VLOOKUP(F4784,税费设置!$A$15:$B$27,2,FALSE),"含税不明"))</f>
        <v/>
      </c>
      <c r="J4784" s="6" t="str">
        <f t="shared" si="519"/>
        <v/>
      </c>
      <c r="K4784" s="6" t="str">
        <f>IF(AND(税费设置!$B$5="是",G4784="个人支出",J4784="应税"),"是","否")</f>
        <v>否</v>
      </c>
      <c r="L4784" s="8">
        <f t="shared" si="520"/>
        <v>0</v>
      </c>
      <c r="M4784" s="8">
        <f t="shared" si="521"/>
        <v>0</v>
      </c>
      <c r="N4784" s="8">
        <f t="shared" si="522"/>
        <v>0</v>
      </c>
      <c r="O4784" s="8">
        <f t="shared" si="523"/>
        <v>0</v>
      </c>
      <c r="P4784" s="8">
        <f>IF(K4784&lt;&gt;"是",0,IF(税费设置!$B$6="是",E4784/(1+税费设置!$B$10),E4784))</f>
        <v>0</v>
      </c>
      <c r="Q4784" s="8">
        <f>IF(K4784&lt;&gt;"是",0,P4784*税费设置!$B$8)</f>
        <v>0</v>
      </c>
      <c r="R4784" s="8">
        <f>IF(K4784&lt;&gt;"是",0,P4784*税费设置!$B$9)</f>
        <v>0</v>
      </c>
      <c r="S4784" s="8">
        <f t="shared" si="524"/>
        <v>0</v>
      </c>
    </row>
    <row r="4785" spans="1:19" ht="13.9">
      <c r="A4785" s="6" t="str">
        <f>IF(总支出!A4785="","",总支出!A4785)</f>
        <v/>
      </c>
      <c r="B4785" s="7" t="str">
        <f>IF(总支出!B4785="","",总支出!B4785)</f>
        <v/>
      </c>
      <c r="C4785" s="6" t="str">
        <f t="shared" si="518"/>
        <v/>
      </c>
      <c r="D4785" s="6" t="str">
        <f>IF(总支出!C4785="","",总支出!C4785)</f>
        <v/>
      </c>
      <c r="E4785" s="8" t="str">
        <f>IF(总支出!D4785="","",总支出!D4785)</f>
        <v/>
      </c>
      <c r="F4785" s="6" t="str">
        <f>IF(总支出!E4785="","",总支出!E4785)</f>
        <v/>
      </c>
      <c r="G4785" s="6" t="str">
        <f>IF(总支出!H4785="","",总支出!H4785)</f>
        <v/>
      </c>
      <c r="H4785" s="6" t="str">
        <f>IF(总支出!I4785="","自动",总支出!I4785)</f>
        <v>自动</v>
      </c>
      <c r="I4785" s="6" t="str">
        <f>IF(F4785="","",IFERROR(VLOOKUP(F4785,税费设置!$A$15:$B$27,2,FALSE),"含税不明"))</f>
        <v/>
      </c>
      <c r="J4785" s="6" t="str">
        <f t="shared" si="519"/>
        <v/>
      </c>
      <c r="K4785" s="6" t="str">
        <f>IF(AND(税费设置!$B$5="是",G4785="个人支出",J4785="应税"),"是","否")</f>
        <v>否</v>
      </c>
      <c r="L4785" s="8">
        <f t="shared" si="520"/>
        <v>0</v>
      </c>
      <c r="M4785" s="8">
        <f t="shared" si="521"/>
        <v>0</v>
      </c>
      <c r="N4785" s="8">
        <f t="shared" si="522"/>
        <v>0</v>
      </c>
      <c r="O4785" s="8">
        <f t="shared" si="523"/>
        <v>0</v>
      </c>
      <c r="P4785" s="8">
        <f>IF(K4785&lt;&gt;"是",0,IF(税费设置!$B$6="是",E4785/(1+税费设置!$B$10),E4785))</f>
        <v>0</v>
      </c>
      <c r="Q4785" s="8">
        <f>IF(K4785&lt;&gt;"是",0,P4785*税费设置!$B$8)</f>
        <v>0</v>
      </c>
      <c r="R4785" s="8">
        <f>IF(K4785&lt;&gt;"是",0,P4785*税费设置!$B$9)</f>
        <v>0</v>
      </c>
      <c r="S4785" s="8">
        <f t="shared" si="524"/>
        <v>0</v>
      </c>
    </row>
    <row r="4786" spans="1:19" ht="13.9">
      <c r="A4786" s="6" t="str">
        <f>IF(总支出!A4786="","",总支出!A4786)</f>
        <v/>
      </c>
      <c r="B4786" s="7" t="str">
        <f>IF(总支出!B4786="","",总支出!B4786)</f>
        <v/>
      </c>
      <c r="C4786" s="6" t="str">
        <f t="shared" si="518"/>
        <v/>
      </c>
      <c r="D4786" s="6" t="str">
        <f>IF(总支出!C4786="","",总支出!C4786)</f>
        <v/>
      </c>
      <c r="E4786" s="8" t="str">
        <f>IF(总支出!D4786="","",总支出!D4786)</f>
        <v/>
      </c>
      <c r="F4786" s="6" t="str">
        <f>IF(总支出!E4786="","",总支出!E4786)</f>
        <v/>
      </c>
      <c r="G4786" s="6" t="str">
        <f>IF(总支出!H4786="","",总支出!H4786)</f>
        <v/>
      </c>
      <c r="H4786" s="6" t="str">
        <f>IF(总支出!I4786="","自动",总支出!I4786)</f>
        <v>自动</v>
      </c>
      <c r="I4786" s="6" t="str">
        <f>IF(F4786="","",IFERROR(VLOOKUP(F4786,税费设置!$A$15:$B$27,2,FALSE),"含税不明"))</f>
        <v/>
      </c>
      <c r="J4786" s="6" t="str">
        <f t="shared" si="519"/>
        <v/>
      </c>
      <c r="K4786" s="6" t="str">
        <f>IF(AND(税费设置!$B$5="是",G4786="个人支出",J4786="应税"),"是","否")</f>
        <v>否</v>
      </c>
      <c r="L4786" s="8">
        <f t="shared" si="520"/>
        <v>0</v>
      </c>
      <c r="M4786" s="8">
        <f t="shared" si="521"/>
        <v>0</v>
      </c>
      <c r="N4786" s="8">
        <f t="shared" si="522"/>
        <v>0</v>
      </c>
      <c r="O4786" s="8">
        <f t="shared" si="523"/>
        <v>0</v>
      </c>
      <c r="P4786" s="8">
        <f>IF(K4786&lt;&gt;"是",0,IF(税费设置!$B$6="是",E4786/(1+税费设置!$B$10),E4786))</f>
        <v>0</v>
      </c>
      <c r="Q4786" s="8">
        <f>IF(K4786&lt;&gt;"是",0,P4786*税费设置!$B$8)</f>
        <v>0</v>
      </c>
      <c r="R4786" s="8">
        <f>IF(K4786&lt;&gt;"是",0,P4786*税费设置!$B$9)</f>
        <v>0</v>
      </c>
      <c r="S4786" s="8">
        <f t="shared" si="524"/>
        <v>0</v>
      </c>
    </row>
    <row r="4787" spans="1:19" ht="13.9">
      <c r="A4787" s="6" t="str">
        <f>IF(总支出!A4787="","",总支出!A4787)</f>
        <v/>
      </c>
      <c r="B4787" s="7" t="str">
        <f>IF(总支出!B4787="","",总支出!B4787)</f>
        <v/>
      </c>
      <c r="C4787" s="6" t="str">
        <f t="shared" si="518"/>
        <v/>
      </c>
      <c r="D4787" s="6" t="str">
        <f>IF(总支出!C4787="","",总支出!C4787)</f>
        <v/>
      </c>
      <c r="E4787" s="8" t="str">
        <f>IF(总支出!D4787="","",总支出!D4787)</f>
        <v/>
      </c>
      <c r="F4787" s="6" t="str">
        <f>IF(总支出!E4787="","",总支出!E4787)</f>
        <v/>
      </c>
      <c r="G4787" s="6" t="str">
        <f>IF(总支出!H4787="","",总支出!H4787)</f>
        <v/>
      </c>
      <c r="H4787" s="6" t="str">
        <f>IF(总支出!I4787="","自动",总支出!I4787)</f>
        <v>自动</v>
      </c>
      <c r="I4787" s="6" t="str">
        <f>IF(F4787="","",IFERROR(VLOOKUP(F4787,税费设置!$A$15:$B$27,2,FALSE),"含税不明"))</f>
        <v/>
      </c>
      <c r="J4787" s="6" t="str">
        <f t="shared" si="519"/>
        <v/>
      </c>
      <c r="K4787" s="6" t="str">
        <f>IF(AND(税费设置!$B$5="是",G4787="个人支出",J4787="应税"),"是","否")</f>
        <v>否</v>
      </c>
      <c r="L4787" s="8">
        <f t="shared" si="520"/>
        <v>0</v>
      </c>
      <c r="M4787" s="8">
        <f t="shared" si="521"/>
        <v>0</v>
      </c>
      <c r="N4787" s="8">
        <f t="shared" si="522"/>
        <v>0</v>
      </c>
      <c r="O4787" s="8">
        <f t="shared" si="523"/>
        <v>0</v>
      </c>
      <c r="P4787" s="8">
        <f>IF(K4787&lt;&gt;"是",0,IF(税费设置!$B$6="是",E4787/(1+税费设置!$B$10),E4787))</f>
        <v>0</v>
      </c>
      <c r="Q4787" s="8">
        <f>IF(K4787&lt;&gt;"是",0,P4787*税费设置!$B$8)</f>
        <v>0</v>
      </c>
      <c r="R4787" s="8">
        <f>IF(K4787&lt;&gt;"是",0,P4787*税费设置!$B$9)</f>
        <v>0</v>
      </c>
      <c r="S4787" s="8">
        <f t="shared" si="524"/>
        <v>0</v>
      </c>
    </row>
    <row r="4788" spans="1:19" ht="13.9">
      <c r="A4788" s="6" t="str">
        <f>IF(总支出!A4788="","",总支出!A4788)</f>
        <v/>
      </c>
      <c r="B4788" s="7" t="str">
        <f>IF(总支出!B4788="","",总支出!B4788)</f>
        <v/>
      </c>
      <c r="C4788" s="6" t="str">
        <f t="shared" si="518"/>
        <v/>
      </c>
      <c r="D4788" s="6" t="str">
        <f>IF(总支出!C4788="","",总支出!C4788)</f>
        <v/>
      </c>
      <c r="E4788" s="8" t="str">
        <f>IF(总支出!D4788="","",总支出!D4788)</f>
        <v/>
      </c>
      <c r="F4788" s="6" t="str">
        <f>IF(总支出!E4788="","",总支出!E4788)</f>
        <v/>
      </c>
      <c r="G4788" s="6" t="str">
        <f>IF(总支出!H4788="","",总支出!H4788)</f>
        <v/>
      </c>
      <c r="H4788" s="6" t="str">
        <f>IF(总支出!I4788="","自动",总支出!I4788)</f>
        <v>自动</v>
      </c>
      <c r="I4788" s="6" t="str">
        <f>IF(F4788="","",IFERROR(VLOOKUP(F4788,税费设置!$A$15:$B$27,2,FALSE),"含税不明"))</f>
        <v/>
      </c>
      <c r="J4788" s="6" t="str">
        <f t="shared" si="519"/>
        <v/>
      </c>
      <c r="K4788" s="6" t="str">
        <f>IF(AND(税费设置!$B$5="是",G4788="个人支出",J4788="应税"),"是","否")</f>
        <v>否</v>
      </c>
      <c r="L4788" s="8">
        <f t="shared" si="520"/>
        <v>0</v>
      </c>
      <c r="M4788" s="8">
        <f t="shared" si="521"/>
        <v>0</v>
      </c>
      <c r="N4788" s="8">
        <f t="shared" si="522"/>
        <v>0</v>
      </c>
      <c r="O4788" s="8">
        <f t="shared" si="523"/>
        <v>0</v>
      </c>
      <c r="P4788" s="8">
        <f>IF(K4788&lt;&gt;"是",0,IF(税费设置!$B$6="是",E4788/(1+税费设置!$B$10),E4788))</f>
        <v>0</v>
      </c>
      <c r="Q4788" s="8">
        <f>IF(K4788&lt;&gt;"是",0,P4788*税费设置!$B$8)</f>
        <v>0</v>
      </c>
      <c r="R4788" s="8">
        <f>IF(K4788&lt;&gt;"是",0,P4788*税费设置!$B$9)</f>
        <v>0</v>
      </c>
      <c r="S4788" s="8">
        <f t="shared" si="524"/>
        <v>0</v>
      </c>
    </row>
    <row r="4789" spans="1:19" ht="13.9">
      <c r="A4789" s="6" t="str">
        <f>IF(总支出!A4789="","",总支出!A4789)</f>
        <v/>
      </c>
      <c r="B4789" s="7" t="str">
        <f>IF(总支出!B4789="","",总支出!B4789)</f>
        <v/>
      </c>
      <c r="C4789" s="6" t="str">
        <f t="shared" si="518"/>
        <v/>
      </c>
      <c r="D4789" s="6" t="str">
        <f>IF(总支出!C4789="","",总支出!C4789)</f>
        <v/>
      </c>
      <c r="E4789" s="8" t="str">
        <f>IF(总支出!D4789="","",总支出!D4789)</f>
        <v/>
      </c>
      <c r="F4789" s="6" t="str">
        <f>IF(总支出!E4789="","",总支出!E4789)</f>
        <v/>
      </c>
      <c r="G4789" s="6" t="str">
        <f>IF(总支出!H4789="","",总支出!H4789)</f>
        <v/>
      </c>
      <c r="H4789" s="6" t="str">
        <f>IF(总支出!I4789="","自动",总支出!I4789)</f>
        <v>自动</v>
      </c>
      <c r="I4789" s="6" t="str">
        <f>IF(F4789="","",IFERROR(VLOOKUP(F4789,税费设置!$A$15:$B$27,2,FALSE),"含税不明"))</f>
        <v/>
      </c>
      <c r="J4789" s="6" t="str">
        <f t="shared" si="519"/>
        <v/>
      </c>
      <c r="K4789" s="6" t="str">
        <f>IF(AND(税费设置!$B$5="是",G4789="个人支出",J4789="应税"),"是","否")</f>
        <v>否</v>
      </c>
      <c r="L4789" s="8">
        <f t="shared" si="520"/>
        <v>0</v>
      </c>
      <c r="M4789" s="8">
        <f t="shared" si="521"/>
        <v>0</v>
      </c>
      <c r="N4789" s="8">
        <f t="shared" si="522"/>
        <v>0</v>
      </c>
      <c r="O4789" s="8">
        <f t="shared" si="523"/>
        <v>0</v>
      </c>
      <c r="P4789" s="8">
        <f>IF(K4789&lt;&gt;"是",0,IF(税费设置!$B$6="是",E4789/(1+税费设置!$B$10),E4789))</f>
        <v>0</v>
      </c>
      <c r="Q4789" s="8">
        <f>IF(K4789&lt;&gt;"是",0,P4789*税费设置!$B$8)</f>
        <v>0</v>
      </c>
      <c r="R4789" s="8">
        <f>IF(K4789&lt;&gt;"是",0,P4789*税费设置!$B$9)</f>
        <v>0</v>
      </c>
      <c r="S4789" s="8">
        <f t="shared" si="524"/>
        <v>0</v>
      </c>
    </row>
    <row r="4790" spans="1:19" ht="13.9">
      <c r="A4790" s="6" t="str">
        <f>IF(总支出!A4790="","",总支出!A4790)</f>
        <v/>
      </c>
      <c r="B4790" s="7" t="str">
        <f>IF(总支出!B4790="","",总支出!B4790)</f>
        <v/>
      </c>
      <c r="C4790" s="6" t="str">
        <f t="shared" si="518"/>
        <v/>
      </c>
      <c r="D4790" s="6" t="str">
        <f>IF(总支出!C4790="","",总支出!C4790)</f>
        <v/>
      </c>
      <c r="E4790" s="8" t="str">
        <f>IF(总支出!D4790="","",总支出!D4790)</f>
        <v/>
      </c>
      <c r="F4790" s="6" t="str">
        <f>IF(总支出!E4790="","",总支出!E4790)</f>
        <v/>
      </c>
      <c r="G4790" s="6" t="str">
        <f>IF(总支出!H4790="","",总支出!H4790)</f>
        <v/>
      </c>
      <c r="H4790" s="6" t="str">
        <f>IF(总支出!I4790="","自动",总支出!I4790)</f>
        <v>自动</v>
      </c>
      <c r="I4790" s="6" t="str">
        <f>IF(F4790="","",IFERROR(VLOOKUP(F4790,税费设置!$A$15:$B$27,2,FALSE),"含税不明"))</f>
        <v/>
      </c>
      <c r="J4790" s="6" t="str">
        <f t="shared" si="519"/>
        <v/>
      </c>
      <c r="K4790" s="6" t="str">
        <f>IF(AND(税费设置!$B$5="是",G4790="个人支出",J4790="应税"),"是","否")</f>
        <v>否</v>
      </c>
      <c r="L4790" s="8">
        <f t="shared" si="520"/>
        <v>0</v>
      </c>
      <c r="M4790" s="8">
        <f t="shared" si="521"/>
        <v>0</v>
      </c>
      <c r="N4790" s="8">
        <f t="shared" si="522"/>
        <v>0</v>
      </c>
      <c r="O4790" s="8">
        <f t="shared" si="523"/>
        <v>0</v>
      </c>
      <c r="P4790" s="8">
        <f>IF(K4790&lt;&gt;"是",0,IF(税费设置!$B$6="是",E4790/(1+税费设置!$B$10),E4790))</f>
        <v>0</v>
      </c>
      <c r="Q4790" s="8">
        <f>IF(K4790&lt;&gt;"是",0,P4790*税费设置!$B$8)</f>
        <v>0</v>
      </c>
      <c r="R4790" s="8">
        <f>IF(K4790&lt;&gt;"是",0,P4790*税费设置!$B$9)</f>
        <v>0</v>
      </c>
      <c r="S4790" s="8">
        <f t="shared" si="524"/>
        <v>0</v>
      </c>
    </row>
    <row r="4791" spans="1:19" ht="13.9">
      <c r="A4791" s="6" t="str">
        <f>IF(总支出!A4791="","",总支出!A4791)</f>
        <v/>
      </c>
      <c r="B4791" s="7" t="str">
        <f>IF(总支出!B4791="","",总支出!B4791)</f>
        <v/>
      </c>
      <c r="C4791" s="6" t="str">
        <f t="shared" si="518"/>
        <v/>
      </c>
      <c r="D4791" s="6" t="str">
        <f>IF(总支出!C4791="","",总支出!C4791)</f>
        <v/>
      </c>
      <c r="E4791" s="8" t="str">
        <f>IF(总支出!D4791="","",总支出!D4791)</f>
        <v/>
      </c>
      <c r="F4791" s="6" t="str">
        <f>IF(总支出!E4791="","",总支出!E4791)</f>
        <v/>
      </c>
      <c r="G4791" s="6" t="str">
        <f>IF(总支出!H4791="","",总支出!H4791)</f>
        <v/>
      </c>
      <c r="H4791" s="6" t="str">
        <f>IF(总支出!I4791="","自动",总支出!I4791)</f>
        <v>自动</v>
      </c>
      <c r="I4791" s="6" t="str">
        <f>IF(F4791="","",IFERROR(VLOOKUP(F4791,税费设置!$A$15:$B$27,2,FALSE),"含税不明"))</f>
        <v/>
      </c>
      <c r="J4791" s="6" t="str">
        <f t="shared" si="519"/>
        <v/>
      </c>
      <c r="K4791" s="6" t="str">
        <f>IF(AND(税费设置!$B$5="是",G4791="个人支出",J4791="应税"),"是","否")</f>
        <v>否</v>
      </c>
      <c r="L4791" s="8">
        <f t="shared" si="520"/>
        <v>0</v>
      </c>
      <c r="M4791" s="8">
        <f t="shared" si="521"/>
        <v>0</v>
      </c>
      <c r="N4791" s="8">
        <f t="shared" si="522"/>
        <v>0</v>
      </c>
      <c r="O4791" s="8">
        <f t="shared" si="523"/>
        <v>0</v>
      </c>
      <c r="P4791" s="8">
        <f>IF(K4791&lt;&gt;"是",0,IF(税费设置!$B$6="是",E4791/(1+税费设置!$B$10),E4791))</f>
        <v>0</v>
      </c>
      <c r="Q4791" s="8">
        <f>IF(K4791&lt;&gt;"是",0,P4791*税费设置!$B$8)</f>
        <v>0</v>
      </c>
      <c r="R4791" s="8">
        <f>IF(K4791&lt;&gt;"是",0,P4791*税费设置!$B$9)</f>
        <v>0</v>
      </c>
      <c r="S4791" s="8">
        <f t="shared" si="524"/>
        <v>0</v>
      </c>
    </row>
    <row r="4792" spans="1:19" ht="13.9">
      <c r="A4792" s="6" t="str">
        <f>IF(总支出!A4792="","",总支出!A4792)</f>
        <v/>
      </c>
      <c r="B4792" s="7" t="str">
        <f>IF(总支出!B4792="","",总支出!B4792)</f>
        <v/>
      </c>
      <c r="C4792" s="6" t="str">
        <f t="shared" si="518"/>
        <v/>
      </c>
      <c r="D4792" s="6" t="str">
        <f>IF(总支出!C4792="","",总支出!C4792)</f>
        <v/>
      </c>
      <c r="E4792" s="8" t="str">
        <f>IF(总支出!D4792="","",总支出!D4792)</f>
        <v/>
      </c>
      <c r="F4792" s="6" t="str">
        <f>IF(总支出!E4792="","",总支出!E4792)</f>
        <v/>
      </c>
      <c r="G4792" s="6" t="str">
        <f>IF(总支出!H4792="","",总支出!H4792)</f>
        <v/>
      </c>
      <c r="H4792" s="6" t="str">
        <f>IF(总支出!I4792="","自动",总支出!I4792)</f>
        <v>自动</v>
      </c>
      <c r="I4792" s="6" t="str">
        <f>IF(F4792="","",IFERROR(VLOOKUP(F4792,税费设置!$A$15:$B$27,2,FALSE),"含税不明"))</f>
        <v/>
      </c>
      <c r="J4792" s="6" t="str">
        <f t="shared" si="519"/>
        <v/>
      </c>
      <c r="K4792" s="6" t="str">
        <f>IF(AND(税费设置!$B$5="是",G4792="个人支出",J4792="应税"),"是","否")</f>
        <v>否</v>
      </c>
      <c r="L4792" s="8">
        <f t="shared" si="520"/>
        <v>0</v>
      </c>
      <c r="M4792" s="8">
        <f t="shared" si="521"/>
        <v>0</v>
      </c>
      <c r="N4792" s="8">
        <f t="shared" si="522"/>
        <v>0</v>
      </c>
      <c r="O4792" s="8">
        <f t="shared" si="523"/>
        <v>0</v>
      </c>
      <c r="P4792" s="8">
        <f>IF(K4792&lt;&gt;"是",0,IF(税费设置!$B$6="是",E4792/(1+税费设置!$B$10),E4792))</f>
        <v>0</v>
      </c>
      <c r="Q4792" s="8">
        <f>IF(K4792&lt;&gt;"是",0,P4792*税费设置!$B$8)</f>
        <v>0</v>
      </c>
      <c r="R4792" s="8">
        <f>IF(K4792&lt;&gt;"是",0,P4792*税费设置!$B$9)</f>
        <v>0</v>
      </c>
      <c r="S4792" s="8">
        <f t="shared" si="524"/>
        <v>0</v>
      </c>
    </row>
    <row r="4793" spans="1:19" ht="13.9">
      <c r="A4793" s="6" t="str">
        <f>IF(总支出!A4793="","",总支出!A4793)</f>
        <v/>
      </c>
      <c r="B4793" s="7" t="str">
        <f>IF(总支出!B4793="","",总支出!B4793)</f>
        <v/>
      </c>
      <c r="C4793" s="6" t="str">
        <f t="shared" si="518"/>
        <v/>
      </c>
      <c r="D4793" s="6" t="str">
        <f>IF(总支出!C4793="","",总支出!C4793)</f>
        <v/>
      </c>
      <c r="E4793" s="8" t="str">
        <f>IF(总支出!D4793="","",总支出!D4793)</f>
        <v/>
      </c>
      <c r="F4793" s="6" t="str">
        <f>IF(总支出!E4793="","",总支出!E4793)</f>
        <v/>
      </c>
      <c r="G4793" s="6" t="str">
        <f>IF(总支出!H4793="","",总支出!H4793)</f>
        <v/>
      </c>
      <c r="H4793" s="6" t="str">
        <f>IF(总支出!I4793="","自动",总支出!I4793)</f>
        <v>自动</v>
      </c>
      <c r="I4793" s="6" t="str">
        <f>IF(F4793="","",IFERROR(VLOOKUP(F4793,税费设置!$A$15:$B$27,2,FALSE),"含税不明"))</f>
        <v/>
      </c>
      <c r="J4793" s="6" t="str">
        <f t="shared" si="519"/>
        <v/>
      </c>
      <c r="K4793" s="6" t="str">
        <f>IF(AND(税费设置!$B$5="是",G4793="个人支出",J4793="应税"),"是","否")</f>
        <v>否</v>
      </c>
      <c r="L4793" s="8">
        <f t="shared" si="520"/>
        <v>0</v>
      </c>
      <c r="M4793" s="8">
        <f t="shared" si="521"/>
        <v>0</v>
      </c>
      <c r="N4793" s="8">
        <f t="shared" si="522"/>
        <v>0</v>
      </c>
      <c r="O4793" s="8">
        <f t="shared" si="523"/>
        <v>0</v>
      </c>
      <c r="P4793" s="8">
        <f>IF(K4793&lt;&gt;"是",0,IF(税费设置!$B$6="是",E4793/(1+税费设置!$B$10),E4793))</f>
        <v>0</v>
      </c>
      <c r="Q4793" s="8">
        <f>IF(K4793&lt;&gt;"是",0,P4793*税费设置!$B$8)</f>
        <v>0</v>
      </c>
      <c r="R4793" s="8">
        <f>IF(K4793&lt;&gt;"是",0,P4793*税费设置!$B$9)</f>
        <v>0</v>
      </c>
      <c r="S4793" s="8">
        <f t="shared" si="524"/>
        <v>0</v>
      </c>
    </row>
    <row r="4794" spans="1:19" ht="13.9">
      <c r="A4794" s="6" t="str">
        <f>IF(总支出!A4794="","",总支出!A4794)</f>
        <v/>
      </c>
      <c r="B4794" s="7" t="str">
        <f>IF(总支出!B4794="","",总支出!B4794)</f>
        <v/>
      </c>
      <c r="C4794" s="6" t="str">
        <f t="shared" si="518"/>
        <v/>
      </c>
      <c r="D4794" s="6" t="str">
        <f>IF(总支出!C4794="","",总支出!C4794)</f>
        <v/>
      </c>
      <c r="E4794" s="8" t="str">
        <f>IF(总支出!D4794="","",总支出!D4794)</f>
        <v/>
      </c>
      <c r="F4794" s="6" t="str">
        <f>IF(总支出!E4794="","",总支出!E4794)</f>
        <v/>
      </c>
      <c r="G4794" s="6" t="str">
        <f>IF(总支出!H4794="","",总支出!H4794)</f>
        <v/>
      </c>
      <c r="H4794" s="6" t="str">
        <f>IF(总支出!I4794="","自动",总支出!I4794)</f>
        <v>自动</v>
      </c>
      <c r="I4794" s="6" t="str">
        <f>IF(F4794="","",IFERROR(VLOOKUP(F4794,税费设置!$A$15:$B$27,2,FALSE),"含税不明"))</f>
        <v/>
      </c>
      <c r="J4794" s="6" t="str">
        <f t="shared" si="519"/>
        <v/>
      </c>
      <c r="K4794" s="6" t="str">
        <f>IF(AND(税费设置!$B$5="是",G4794="个人支出",J4794="应税"),"是","否")</f>
        <v>否</v>
      </c>
      <c r="L4794" s="8">
        <f t="shared" si="520"/>
        <v>0</v>
      </c>
      <c r="M4794" s="8">
        <f t="shared" si="521"/>
        <v>0</v>
      </c>
      <c r="N4794" s="8">
        <f t="shared" si="522"/>
        <v>0</v>
      </c>
      <c r="O4794" s="8">
        <f t="shared" si="523"/>
        <v>0</v>
      </c>
      <c r="P4794" s="8">
        <f>IF(K4794&lt;&gt;"是",0,IF(税费设置!$B$6="是",E4794/(1+税费设置!$B$10),E4794))</f>
        <v>0</v>
      </c>
      <c r="Q4794" s="8">
        <f>IF(K4794&lt;&gt;"是",0,P4794*税费设置!$B$8)</f>
        <v>0</v>
      </c>
      <c r="R4794" s="8">
        <f>IF(K4794&lt;&gt;"是",0,P4794*税费设置!$B$9)</f>
        <v>0</v>
      </c>
      <c r="S4794" s="8">
        <f t="shared" si="524"/>
        <v>0</v>
      </c>
    </row>
    <row r="4795" spans="1:19" ht="13.9">
      <c r="A4795" s="6" t="str">
        <f>IF(总支出!A4795="","",总支出!A4795)</f>
        <v/>
      </c>
      <c r="B4795" s="7" t="str">
        <f>IF(总支出!B4795="","",总支出!B4795)</f>
        <v/>
      </c>
      <c r="C4795" s="6" t="str">
        <f t="shared" si="518"/>
        <v/>
      </c>
      <c r="D4795" s="6" t="str">
        <f>IF(总支出!C4795="","",总支出!C4795)</f>
        <v/>
      </c>
      <c r="E4795" s="8" t="str">
        <f>IF(总支出!D4795="","",总支出!D4795)</f>
        <v/>
      </c>
      <c r="F4795" s="6" t="str">
        <f>IF(总支出!E4795="","",总支出!E4795)</f>
        <v/>
      </c>
      <c r="G4795" s="6" t="str">
        <f>IF(总支出!H4795="","",总支出!H4795)</f>
        <v/>
      </c>
      <c r="H4795" s="6" t="str">
        <f>IF(总支出!I4795="","自动",总支出!I4795)</f>
        <v>自动</v>
      </c>
      <c r="I4795" s="6" t="str">
        <f>IF(F4795="","",IFERROR(VLOOKUP(F4795,税费设置!$A$15:$B$27,2,FALSE),"含税不明"))</f>
        <v/>
      </c>
      <c r="J4795" s="6" t="str">
        <f t="shared" si="519"/>
        <v/>
      </c>
      <c r="K4795" s="6" t="str">
        <f>IF(AND(税费设置!$B$5="是",G4795="个人支出",J4795="应税"),"是","否")</f>
        <v>否</v>
      </c>
      <c r="L4795" s="8">
        <f t="shared" si="520"/>
        <v>0</v>
      </c>
      <c r="M4795" s="8">
        <f t="shared" si="521"/>
        <v>0</v>
      </c>
      <c r="N4795" s="8">
        <f t="shared" si="522"/>
        <v>0</v>
      </c>
      <c r="O4795" s="8">
        <f t="shared" si="523"/>
        <v>0</v>
      </c>
      <c r="P4795" s="8">
        <f>IF(K4795&lt;&gt;"是",0,IF(税费设置!$B$6="是",E4795/(1+税费设置!$B$10),E4795))</f>
        <v>0</v>
      </c>
      <c r="Q4795" s="8">
        <f>IF(K4795&lt;&gt;"是",0,P4795*税费设置!$B$8)</f>
        <v>0</v>
      </c>
      <c r="R4795" s="8">
        <f>IF(K4795&lt;&gt;"是",0,P4795*税费设置!$B$9)</f>
        <v>0</v>
      </c>
      <c r="S4795" s="8">
        <f t="shared" si="524"/>
        <v>0</v>
      </c>
    </row>
    <row r="4796" spans="1:19" ht="13.9">
      <c r="A4796" s="6" t="str">
        <f>IF(总支出!A4796="","",总支出!A4796)</f>
        <v/>
      </c>
      <c r="B4796" s="7" t="str">
        <f>IF(总支出!B4796="","",总支出!B4796)</f>
        <v/>
      </c>
      <c r="C4796" s="6" t="str">
        <f t="shared" si="518"/>
        <v/>
      </c>
      <c r="D4796" s="6" t="str">
        <f>IF(总支出!C4796="","",总支出!C4796)</f>
        <v/>
      </c>
      <c r="E4796" s="8" t="str">
        <f>IF(总支出!D4796="","",总支出!D4796)</f>
        <v/>
      </c>
      <c r="F4796" s="6" t="str">
        <f>IF(总支出!E4796="","",总支出!E4796)</f>
        <v/>
      </c>
      <c r="G4796" s="6" t="str">
        <f>IF(总支出!H4796="","",总支出!H4796)</f>
        <v/>
      </c>
      <c r="H4796" s="6" t="str">
        <f>IF(总支出!I4796="","自动",总支出!I4796)</f>
        <v>自动</v>
      </c>
      <c r="I4796" s="6" t="str">
        <f>IF(F4796="","",IFERROR(VLOOKUP(F4796,税费设置!$A$15:$B$27,2,FALSE),"含税不明"))</f>
        <v/>
      </c>
      <c r="J4796" s="6" t="str">
        <f t="shared" si="519"/>
        <v/>
      </c>
      <c r="K4796" s="6" t="str">
        <f>IF(AND(税费设置!$B$5="是",G4796="个人支出",J4796="应税"),"是","否")</f>
        <v>否</v>
      </c>
      <c r="L4796" s="8">
        <f t="shared" si="520"/>
        <v>0</v>
      </c>
      <c r="M4796" s="8">
        <f t="shared" si="521"/>
        <v>0</v>
      </c>
      <c r="N4796" s="8">
        <f t="shared" si="522"/>
        <v>0</v>
      </c>
      <c r="O4796" s="8">
        <f t="shared" si="523"/>
        <v>0</v>
      </c>
      <c r="P4796" s="8">
        <f>IF(K4796&lt;&gt;"是",0,IF(税费设置!$B$6="是",E4796/(1+税费设置!$B$10),E4796))</f>
        <v>0</v>
      </c>
      <c r="Q4796" s="8">
        <f>IF(K4796&lt;&gt;"是",0,P4796*税费设置!$B$8)</f>
        <v>0</v>
      </c>
      <c r="R4796" s="8">
        <f>IF(K4796&lt;&gt;"是",0,P4796*税费设置!$B$9)</f>
        <v>0</v>
      </c>
      <c r="S4796" s="8">
        <f t="shared" si="524"/>
        <v>0</v>
      </c>
    </row>
    <row r="4797" spans="1:19" ht="13.9">
      <c r="A4797" s="6" t="str">
        <f>IF(总支出!A4797="","",总支出!A4797)</f>
        <v/>
      </c>
      <c r="B4797" s="7" t="str">
        <f>IF(总支出!B4797="","",总支出!B4797)</f>
        <v/>
      </c>
      <c r="C4797" s="6" t="str">
        <f t="shared" si="518"/>
        <v/>
      </c>
      <c r="D4797" s="6" t="str">
        <f>IF(总支出!C4797="","",总支出!C4797)</f>
        <v/>
      </c>
      <c r="E4797" s="8" t="str">
        <f>IF(总支出!D4797="","",总支出!D4797)</f>
        <v/>
      </c>
      <c r="F4797" s="6" t="str">
        <f>IF(总支出!E4797="","",总支出!E4797)</f>
        <v/>
      </c>
      <c r="G4797" s="6" t="str">
        <f>IF(总支出!H4797="","",总支出!H4797)</f>
        <v/>
      </c>
      <c r="H4797" s="6" t="str">
        <f>IF(总支出!I4797="","自动",总支出!I4797)</f>
        <v>自动</v>
      </c>
      <c r="I4797" s="6" t="str">
        <f>IF(F4797="","",IFERROR(VLOOKUP(F4797,税费设置!$A$15:$B$27,2,FALSE),"含税不明"))</f>
        <v/>
      </c>
      <c r="J4797" s="6" t="str">
        <f t="shared" si="519"/>
        <v/>
      </c>
      <c r="K4797" s="6" t="str">
        <f>IF(AND(税费设置!$B$5="是",G4797="个人支出",J4797="应税"),"是","否")</f>
        <v>否</v>
      </c>
      <c r="L4797" s="8">
        <f t="shared" si="520"/>
        <v>0</v>
      </c>
      <c r="M4797" s="8">
        <f t="shared" si="521"/>
        <v>0</v>
      </c>
      <c r="N4797" s="8">
        <f t="shared" si="522"/>
        <v>0</v>
      </c>
      <c r="O4797" s="8">
        <f t="shared" si="523"/>
        <v>0</v>
      </c>
      <c r="P4797" s="8">
        <f>IF(K4797&lt;&gt;"是",0,IF(税费设置!$B$6="是",E4797/(1+税费设置!$B$10),E4797))</f>
        <v>0</v>
      </c>
      <c r="Q4797" s="8">
        <f>IF(K4797&lt;&gt;"是",0,P4797*税费设置!$B$8)</f>
        <v>0</v>
      </c>
      <c r="R4797" s="8">
        <f>IF(K4797&lt;&gt;"是",0,P4797*税费设置!$B$9)</f>
        <v>0</v>
      </c>
      <c r="S4797" s="8">
        <f t="shared" si="524"/>
        <v>0</v>
      </c>
    </row>
    <row r="4798" spans="1:19" ht="13.9">
      <c r="A4798" s="6" t="str">
        <f>IF(总支出!A4798="","",总支出!A4798)</f>
        <v/>
      </c>
      <c r="B4798" s="7" t="str">
        <f>IF(总支出!B4798="","",总支出!B4798)</f>
        <v/>
      </c>
      <c r="C4798" s="6" t="str">
        <f t="shared" si="518"/>
        <v/>
      </c>
      <c r="D4798" s="6" t="str">
        <f>IF(总支出!C4798="","",总支出!C4798)</f>
        <v/>
      </c>
      <c r="E4798" s="8" t="str">
        <f>IF(总支出!D4798="","",总支出!D4798)</f>
        <v/>
      </c>
      <c r="F4798" s="6" t="str">
        <f>IF(总支出!E4798="","",总支出!E4798)</f>
        <v/>
      </c>
      <c r="G4798" s="6" t="str">
        <f>IF(总支出!H4798="","",总支出!H4798)</f>
        <v/>
      </c>
      <c r="H4798" s="6" t="str">
        <f>IF(总支出!I4798="","自动",总支出!I4798)</f>
        <v>自动</v>
      </c>
      <c r="I4798" s="6" t="str">
        <f>IF(F4798="","",IFERROR(VLOOKUP(F4798,税费设置!$A$15:$B$27,2,FALSE),"含税不明"))</f>
        <v/>
      </c>
      <c r="J4798" s="6" t="str">
        <f t="shared" si="519"/>
        <v/>
      </c>
      <c r="K4798" s="6" t="str">
        <f>IF(AND(税费设置!$B$5="是",G4798="个人支出",J4798="应税"),"是","否")</f>
        <v>否</v>
      </c>
      <c r="L4798" s="8">
        <f t="shared" si="520"/>
        <v>0</v>
      </c>
      <c r="M4798" s="8">
        <f t="shared" si="521"/>
        <v>0</v>
      </c>
      <c r="N4798" s="8">
        <f t="shared" si="522"/>
        <v>0</v>
      </c>
      <c r="O4798" s="8">
        <f t="shared" si="523"/>
        <v>0</v>
      </c>
      <c r="P4798" s="8">
        <f>IF(K4798&lt;&gt;"是",0,IF(税费设置!$B$6="是",E4798/(1+税费设置!$B$10),E4798))</f>
        <v>0</v>
      </c>
      <c r="Q4798" s="8">
        <f>IF(K4798&lt;&gt;"是",0,P4798*税费设置!$B$8)</f>
        <v>0</v>
      </c>
      <c r="R4798" s="8">
        <f>IF(K4798&lt;&gt;"是",0,P4798*税费设置!$B$9)</f>
        <v>0</v>
      </c>
      <c r="S4798" s="8">
        <f t="shared" si="524"/>
        <v>0</v>
      </c>
    </row>
    <row r="4799" spans="1:19" ht="13.9">
      <c r="A4799" s="6" t="str">
        <f>IF(总支出!A4799="","",总支出!A4799)</f>
        <v/>
      </c>
      <c r="B4799" s="7" t="str">
        <f>IF(总支出!B4799="","",总支出!B4799)</f>
        <v/>
      </c>
      <c r="C4799" s="6" t="str">
        <f t="shared" si="518"/>
        <v/>
      </c>
      <c r="D4799" s="6" t="str">
        <f>IF(总支出!C4799="","",总支出!C4799)</f>
        <v/>
      </c>
      <c r="E4799" s="8" t="str">
        <f>IF(总支出!D4799="","",总支出!D4799)</f>
        <v/>
      </c>
      <c r="F4799" s="6" t="str">
        <f>IF(总支出!E4799="","",总支出!E4799)</f>
        <v/>
      </c>
      <c r="G4799" s="6" t="str">
        <f>IF(总支出!H4799="","",总支出!H4799)</f>
        <v/>
      </c>
      <c r="H4799" s="6" t="str">
        <f>IF(总支出!I4799="","自动",总支出!I4799)</f>
        <v>自动</v>
      </c>
      <c r="I4799" s="6" t="str">
        <f>IF(F4799="","",IFERROR(VLOOKUP(F4799,税费设置!$A$15:$B$27,2,FALSE),"含税不明"))</f>
        <v/>
      </c>
      <c r="J4799" s="6" t="str">
        <f t="shared" si="519"/>
        <v/>
      </c>
      <c r="K4799" s="6" t="str">
        <f>IF(AND(税费设置!$B$5="是",G4799="个人支出",J4799="应税"),"是","否")</f>
        <v>否</v>
      </c>
      <c r="L4799" s="8">
        <f t="shared" si="520"/>
        <v>0</v>
      </c>
      <c r="M4799" s="8">
        <f t="shared" si="521"/>
        <v>0</v>
      </c>
      <c r="N4799" s="8">
        <f t="shared" si="522"/>
        <v>0</v>
      </c>
      <c r="O4799" s="8">
        <f t="shared" si="523"/>
        <v>0</v>
      </c>
      <c r="P4799" s="8">
        <f>IF(K4799&lt;&gt;"是",0,IF(税费设置!$B$6="是",E4799/(1+税费设置!$B$10),E4799))</f>
        <v>0</v>
      </c>
      <c r="Q4799" s="8">
        <f>IF(K4799&lt;&gt;"是",0,P4799*税费设置!$B$8)</f>
        <v>0</v>
      </c>
      <c r="R4799" s="8">
        <f>IF(K4799&lt;&gt;"是",0,P4799*税费设置!$B$9)</f>
        <v>0</v>
      </c>
      <c r="S4799" s="8">
        <f t="shared" si="524"/>
        <v>0</v>
      </c>
    </row>
    <row r="4800" spans="1:19" ht="13.9">
      <c r="A4800" s="6" t="str">
        <f>IF(总支出!A4800="","",总支出!A4800)</f>
        <v/>
      </c>
      <c r="B4800" s="7" t="str">
        <f>IF(总支出!B4800="","",总支出!B4800)</f>
        <v/>
      </c>
      <c r="C4800" s="6" t="str">
        <f t="shared" si="518"/>
        <v/>
      </c>
      <c r="D4800" s="6" t="str">
        <f>IF(总支出!C4800="","",总支出!C4800)</f>
        <v/>
      </c>
      <c r="E4800" s="8" t="str">
        <f>IF(总支出!D4800="","",总支出!D4800)</f>
        <v/>
      </c>
      <c r="F4800" s="6" t="str">
        <f>IF(总支出!E4800="","",总支出!E4800)</f>
        <v/>
      </c>
      <c r="G4800" s="6" t="str">
        <f>IF(总支出!H4800="","",总支出!H4800)</f>
        <v/>
      </c>
      <c r="H4800" s="6" t="str">
        <f>IF(总支出!I4800="","自动",总支出!I4800)</f>
        <v>自动</v>
      </c>
      <c r="I4800" s="6" t="str">
        <f>IF(F4800="","",IFERROR(VLOOKUP(F4800,税费设置!$A$15:$B$27,2,FALSE),"含税不明"))</f>
        <v/>
      </c>
      <c r="J4800" s="6" t="str">
        <f t="shared" si="519"/>
        <v/>
      </c>
      <c r="K4800" s="6" t="str">
        <f>IF(AND(税费设置!$B$5="是",G4800="个人支出",J4800="应税"),"是","否")</f>
        <v>否</v>
      </c>
      <c r="L4800" s="8">
        <f t="shared" si="520"/>
        <v>0</v>
      </c>
      <c r="M4800" s="8">
        <f t="shared" si="521"/>
        <v>0</v>
      </c>
      <c r="N4800" s="8">
        <f t="shared" si="522"/>
        <v>0</v>
      </c>
      <c r="O4800" s="8">
        <f t="shared" si="523"/>
        <v>0</v>
      </c>
      <c r="P4800" s="8">
        <f>IF(K4800&lt;&gt;"是",0,IF(税费设置!$B$6="是",E4800/(1+税费设置!$B$10),E4800))</f>
        <v>0</v>
      </c>
      <c r="Q4800" s="8">
        <f>IF(K4800&lt;&gt;"是",0,P4800*税费设置!$B$8)</f>
        <v>0</v>
      </c>
      <c r="R4800" s="8">
        <f>IF(K4800&lt;&gt;"是",0,P4800*税费设置!$B$9)</f>
        <v>0</v>
      </c>
      <c r="S4800" s="8">
        <f t="shared" si="524"/>
        <v>0</v>
      </c>
    </row>
    <row r="4801" spans="1:19" ht="13.9">
      <c r="A4801" s="6" t="str">
        <f>IF(总支出!A4801="","",总支出!A4801)</f>
        <v/>
      </c>
      <c r="B4801" s="7" t="str">
        <f>IF(总支出!B4801="","",总支出!B4801)</f>
        <v/>
      </c>
      <c r="C4801" s="6" t="str">
        <f t="shared" si="518"/>
        <v/>
      </c>
      <c r="D4801" s="6" t="str">
        <f>IF(总支出!C4801="","",总支出!C4801)</f>
        <v/>
      </c>
      <c r="E4801" s="8" t="str">
        <f>IF(总支出!D4801="","",总支出!D4801)</f>
        <v/>
      </c>
      <c r="F4801" s="6" t="str">
        <f>IF(总支出!E4801="","",总支出!E4801)</f>
        <v/>
      </c>
      <c r="G4801" s="6" t="str">
        <f>IF(总支出!H4801="","",总支出!H4801)</f>
        <v/>
      </c>
      <c r="H4801" s="6" t="str">
        <f>IF(总支出!I4801="","自动",总支出!I4801)</f>
        <v>自动</v>
      </c>
      <c r="I4801" s="6" t="str">
        <f>IF(F4801="","",IFERROR(VLOOKUP(F4801,税费设置!$A$15:$B$27,2,FALSE),"含税不明"))</f>
        <v/>
      </c>
      <c r="J4801" s="6" t="str">
        <f t="shared" si="519"/>
        <v/>
      </c>
      <c r="K4801" s="6" t="str">
        <f>IF(AND(税费设置!$B$5="是",G4801="个人支出",J4801="应税"),"是","否")</f>
        <v>否</v>
      </c>
      <c r="L4801" s="8">
        <f t="shared" si="520"/>
        <v>0</v>
      </c>
      <c r="M4801" s="8">
        <f t="shared" si="521"/>
        <v>0</v>
      </c>
      <c r="N4801" s="8">
        <f t="shared" si="522"/>
        <v>0</v>
      </c>
      <c r="O4801" s="8">
        <f t="shared" si="523"/>
        <v>0</v>
      </c>
      <c r="P4801" s="8">
        <f>IF(K4801&lt;&gt;"是",0,IF(税费设置!$B$6="是",E4801/(1+税费设置!$B$10),E4801))</f>
        <v>0</v>
      </c>
      <c r="Q4801" s="8">
        <f>IF(K4801&lt;&gt;"是",0,P4801*税费设置!$B$8)</f>
        <v>0</v>
      </c>
      <c r="R4801" s="8">
        <f>IF(K4801&lt;&gt;"是",0,P4801*税费设置!$B$9)</f>
        <v>0</v>
      </c>
      <c r="S4801" s="8">
        <f t="shared" si="524"/>
        <v>0</v>
      </c>
    </row>
    <row r="4802" spans="1:19" ht="13.9">
      <c r="A4802" s="6" t="str">
        <f>IF(总支出!A4802="","",总支出!A4802)</f>
        <v/>
      </c>
      <c r="B4802" s="7" t="str">
        <f>IF(总支出!B4802="","",总支出!B4802)</f>
        <v/>
      </c>
      <c r="C4802" s="6" t="str">
        <f t="shared" si="518"/>
        <v/>
      </c>
      <c r="D4802" s="6" t="str">
        <f>IF(总支出!C4802="","",总支出!C4802)</f>
        <v/>
      </c>
      <c r="E4802" s="8" t="str">
        <f>IF(总支出!D4802="","",总支出!D4802)</f>
        <v/>
      </c>
      <c r="F4802" s="6" t="str">
        <f>IF(总支出!E4802="","",总支出!E4802)</f>
        <v/>
      </c>
      <c r="G4802" s="6" t="str">
        <f>IF(总支出!H4802="","",总支出!H4802)</f>
        <v/>
      </c>
      <c r="H4802" s="6" t="str">
        <f>IF(总支出!I4802="","自动",总支出!I4802)</f>
        <v>自动</v>
      </c>
      <c r="I4802" s="6" t="str">
        <f>IF(F4802="","",IFERROR(VLOOKUP(F4802,税费设置!$A$15:$B$27,2,FALSE),"含税不明"))</f>
        <v/>
      </c>
      <c r="J4802" s="6" t="str">
        <f t="shared" si="519"/>
        <v/>
      </c>
      <c r="K4802" s="6" t="str">
        <f>IF(AND(税费设置!$B$5="是",G4802="个人支出",J4802="应税"),"是","否")</f>
        <v>否</v>
      </c>
      <c r="L4802" s="8">
        <f t="shared" si="520"/>
        <v>0</v>
      </c>
      <c r="M4802" s="8">
        <f t="shared" si="521"/>
        <v>0</v>
      </c>
      <c r="N4802" s="8">
        <f t="shared" si="522"/>
        <v>0</v>
      </c>
      <c r="O4802" s="8">
        <f t="shared" si="523"/>
        <v>0</v>
      </c>
      <c r="P4802" s="8">
        <f>IF(K4802&lt;&gt;"是",0,IF(税费设置!$B$6="是",E4802/(1+税费设置!$B$10),E4802))</f>
        <v>0</v>
      </c>
      <c r="Q4802" s="8">
        <f>IF(K4802&lt;&gt;"是",0,P4802*税费设置!$B$8)</f>
        <v>0</v>
      </c>
      <c r="R4802" s="8">
        <f>IF(K4802&lt;&gt;"是",0,P4802*税费设置!$B$9)</f>
        <v>0</v>
      </c>
      <c r="S4802" s="8">
        <f t="shared" si="524"/>
        <v>0</v>
      </c>
    </row>
    <row r="4803" spans="1:19" ht="13.9">
      <c r="A4803" s="6" t="str">
        <f>IF(总支出!A4803="","",总支出!A4803)</f>
        <v/>
      </c>
      <c r="B4803" s="7" t="str">
        <f>IF(总支出!B4803="","",总支出!B4803)</f>
        <v/>
      </c>
      <c r="C4803" s="6" t="str">
        <f t="shared" si="518"/>
        <v/>
      </c>
      <c r="D4803" s="6" t="str">
        <f>IF(总支出!C4803="","",总支出!C4803)</f>
        <v/>
      </c>
      <c r="E4803" s="8" t="str">
        <f>IF(总支出!D4803="","",总支出!D4803)</f>
        <v/>
      </c>
      <c r="F4803" s="6" t="str">
        <f>IF(总支出!E4803="","",总支出!E4803)</f>
        <v/>
      </c>
      <c r="G4803" s="6" t="str">
        <f>IF(总支出!H4803="","",总支出!H4803)</f>
        <v/>
      </c>
      <c r="H4803" s="6" t="str">
        <f>IF(总支出!I4803="","自动",总支出!I4803)</f>
        <v>自动</v>
      </c>
      <c r="I4803" s="6" t="str">
        <f>IF(F4803="","",IFERROR(VLOOKUP(F4803,税费设置!$A$15:$B$27,2,FALSE),"含税不明"))</f>
        <v/>
      </c>
      <c r="J4803" s="6" t="str">
        <f t="shared" si="519"/>
        <v/>
      </c>
      <c r="K4803" s="6" t="str">
        <f>IF(AND(税费设置!$B$5="是",G4803="个人支出",J4803="应税"),"是","否")</f>
        <v>否</v>
      </c>
      <c r="L4803" s="8">
        <f t="shared" si="520"/>
        <v>0</v>
      </c>
      <c r="M4803" s="8">
        <f t="shared" si="521"/>
        <v>0</v>
      </c>
      <c r="N4803" s="8">
        <f t="shared" si="522"/>
        <v>0</v>
      </c>
      <c r="O4803" s="8">
        <f t="shared" si="523"/>
        <v>0</v>
      </c>
      <c r="P4803" s="8">
        <f>IF(K4803&lt;&gt;"是",0,IF(税费设置!$B$6="是",E4803/(1+税费设置!$B$10),E4803))</f>
        <v>0</v>
      </c>
      <c r="Q4803" s="8">
        <f>IF(K4803&lt;&gt;"是",0,P4803*税费设置!$B$8)</f>
        <v>0</v>
      </c>
      <c r="R4803" s="8">
        <f>IF(K4803&lt;&gt;"是",0,P4803*税费设置!$B$9)</f>
        <v>0</v>
      </c>
      <c r="S4803" s="8">
        <f t="shared" si="524"/>
        <v>0</v>
      </c>
    </row>
    <row r="4804" spans="1:19" ht="13.9">
      <c r="A4804" s="6" t="str">
        <f>IF(总支出!A4804="","",总支出!A4804)</f>
        <v/>
      </c>
      <c r="B4804" s="7" t="str">
        <f>IF(总支出!B4804="","",总支出!B4804)</f>
        <v/>
      </c>
      <c r="C4804" s="6" t="str">
        <f t="shared" ref="C4804:C4867" si="525">IF(B4804="","",TEXT(B4804,"yyyy-mm"))</f>
        <v/>
      </c>
      <c r="D4804" s="6" t="str">
        <f>IF(总支出!C4804="","",总支出!C4804)</f>
        <v/>
      </c>
      <c r="E4804" s="8" t="str">
        <f>IF(总支出!D4804="","",总支出!D4804)</f>
        <v/>
      </c>
      <c r="F4804" s="6" t="str">
        <f>IF(总支出!E4804="","",总支出!E4804)</f>
        <v/>
      </c>
      <c r="G4804" s="6" t="str">
        <f>IF(总支出!H4804="","",总支出!H4804)</f>
        <v/>
      </c>
      <c r="H4804" s="6" t="str">
        <f>IF(总支出!I4804="","自动",总支出!I4804)</f>
        <v>自动</v>
      </c>
      <c r="I4804" s="6" t="str">
        <f>IF(F4804="","",IFERROR(VLOOKUP(F4804,税费设置!$A$15:$B$27,2,FALSE),"含税不明"))</f>
        <v/>
      </c>
      <c r="J4804" s="6" t="str">
        <f t="shared" ref="J4804:J4867" si="526">IF(D4804="","",IF(H4804="自动",I4804,H4804))</f>
        <v/>
      </c>
      <c r="K4804" s="6" t="str">
        <f>IF(AND(税费设置!$B$5="是",G4804="个人支出",J4804="应税"),"是","否")</f>
        <v>否</v>
      </c>
      <c r="L4804" s="8">
        <f t="shared" ref="L4804:L4867" si="527">IF(K4804="是",E4804,0)</f>
        <v>0</v>
      </c>
      <c r="M4804" s="8">
        <f t="shared" ref="M4804:M4867" si="528">IF(AND(G4804="个人支出",J4804="零税率"),E4804,0)</f>
        <v>0</v>
      </c>
      <c r="N4804" s="8">
        <f t="shared" ref="N4804:N4867" si="529">IF(AND(G4804="个人支出",J4804="免税"),E4804,0)</f>
        <v>0</v>
      </c>
      <c r="O4804" s="8">
        <f t="shared" ref="O4804:O4867" si="530">IF(AND(G4804="个人支出",OR(J4804="含税不明",J4804="不适用")),E4804,0)</f>
        <v>0</v>
      </c>
      <c r="P4804" s="8">
        <f>IF(K4804&lt;&gt;"是",0,IF(税费设置!$B$6="是",E4804/(1+税费设置!$B$10),E4804))</f>
        <v>0</v>
      </c>
      <c r="Q4804" s="8">
        <f>IF(K4804&lt;&gt;"是",0,P4804*税费设置!$B$8)</f>
        <v>0</v>
      </c>
      <c r="R4804" s="8">
        <f>IF(K4804&lt;&gt;"是",0,P4804*税费设置!$B$9)</f>
        <v>0</v>
      </c>
      <c r="S4804" s="8">
        <f t="shared" ref="S4804:S4867" si="531">Q4804+R4804</f>
        <v>0</v>
      </c>
    </row>
    <row r="4805" spans="1:19" ht="13.9">
      <c r="A4805" s="6" t="str">
        <f>IF(总支出!A4805="","",总支出!A4805)</f>
        <v/>
      </c>
      <c r="B4805" s="7" t="str">
        <f>IF(总支出!B4805="","",总支出!B4805)</f>
        <v/>
      </c>
      <c r="C4805" s="6" t="str">
        <f t="shared" si="525"/>
        <v/>
      </c>
      <c r="D4805" s="6" t="str">
        <f>IF(总支出!C4805="","",总支出!C4805)</f>
        <v/>
      </c>
      <c r="E4805" s="8" t="str">
        <f>IF(总支出!D4805="","",总支出!D4805)</f>
        <v/>
      </c>
      <c r="F4805" s="6" t="str">
        <f>IF(总支出!E4805="","",总支出!E4805)</f>
        <v/>
      </c>
      <c r="G4805" s="6" t="str">
        <f>IF(总支出!H4805="","",总支出!H4805)</f>
        <v/>
      </c>
      <c r="H4805" s="6" t="str">
        <f>IF(总支出!I4805="","自动",总支出!I4805)</f>
        <v>自动</v>
      </c>
      <c r="I4805" s="6" t="str">
        <f>IF(F4805="","",IFERROR(VLOOKUP(F4805,税费设置!$A$15:$B$27,2,FALSE),"含税不明"))</f>
        <v/>
      </c>
      <c r="J4805" s="6" t="str">
        <f t="shared" si="526"/>
        <v/>
      </c>
      <c r="K4805" s="6" t="str">
        <f>IF(AND(税费设置!$B$5="是",G4805="个人支出",J4805="应税"),"是","否")</f>
        <v>否</v>
      </c>
      <c r="L4805" s="8">
        <f t="shared" si="527"/>
        <v>0</v>
      </c>
      <c r="M4805" s="8">
        <f t="shared" si="528"/>
        <v>0</v>
      </c>
      <c r="N4805" s="8">
        <f t="shared" si="529"/>
        <v>0</v>
      </c>
      <c r="O4805" s="8">
        <f t="shared" si="530"/>
        <v>0</v>
      </c>
      <c r="P4805" s="8">
        <f>IF(K4805&lt;&gt;"是",0,IF(税费设置!$B$6="是",E4805/(1+税费设置!$B$10),E4805))</f>
        <v>0</v>
      </c>
      <c r="Q4805" s="8">
        <f>IF(K4805&lt;&gt;"是",0,P4805*税费设置!$B$8)</f>
        <v>0</v>
      </c>
      <c r="R4805" s="8">
        <f>IF(K4805&lt;&gt;"是",0,P4805*税费设置!$B$9)</f>
        <v>0</v>
      </c>
      <c r="S4805" s="8">
        <f t="shared" si="531"/>
        <v>0</v>
      </c>
    </row>
    <row r="4806" spans="1:19" ht="13.9">
      <c r="A4806" s="6" t="str">
        <f>IF(总支出!A4806="","",总支出!A4806)</f>
        <v/>
      </c>
      <c r="B4806" s="7" t="str">
        <f>IF(总支出!B4806="","",总支出!B4806)</f>
        <v/>
      </c>
      <c r="C4806" s="6" t="str">
        <f t="shared" si="525"/>
        <v/>
      </c>
      <c r="D4806" s="6" t="str">
        <f>IF(总支出!C4806="","",总支出!C4806)</f>
        <v/>
      </c>
      <c r="E4806" s="8" t="str">
        <f>IF(总支出!D4806="","",总支出!D4806)</f>
        <v/>
      </c>
      <c r="F4806" s="6" t="str">
        <f>IF(总支出!E4806="","",总支出!E4806)</f>
        <v/>
      </c>
      <c r="G4806" s="6" t="str">
        <f>IF(总支出!H4806="","",总支出!H4806)</f>
        <v/>
      </c>
      <c r="H4806" s="6" t="str">
        <f>IF(总支出!I4806="","自动",总支出!I4806)</f>
        <v>自动</v>
      </c>
      <c r="I4806" s="6" t="str">
        <f>IF(F4806="","",IFERROR(VLOOKUP(F4806,税费设置!$A$15:$B$27,2,FALSE),"含税不明"))</f>
        <v/>
      </c>
      <c r="J4806" s="6" t="str">
        <f t="shared" si="526"/>
        <v/>
      </c>
      <c r="K4806" s="6" t="str">
        <f>IF(AND(税费设置!$B$5="是",G4806="个人支出",J4806="应税"),"是","否")</f>
        <v>否</v>
      </c>
      <c r="L4806" s="8">
        <f t="shared" si="527"/>
        <v>0</v>
      </c>
      <c r="M4806" s="8">
        <f t="shared" si="528"/>
        <v>0</v>
      </c>
      <c r="N4806" s="8">
        <f t="shared" si="529"/>
        <v>0</v>
      </c>
      <c r="O4806" s="8">
        <f t="shared" si="530"/>
        <v>0</v>
      </c>
      <c r="P4806" s="8">
        <f>IF(K4806&lt;&gt;"是",0,IF(税费设置!$B$6="是",E4806/(1+税费设置!$B$10),E4806))</f>
        <v>0</v>
      </c>
      <c r="Q4806" s="8">
        <f>IF(K4806&lt;&gt;"是",0,P4806*税费设置!$B$8)</f>
        <v>0</v>
      </c>
      <c r="R4806" s="8">
        <f>IF(K4806&lt;&gt;"是",0,P4806*税费设置!$B$9)</f>
        <v>0</v>
      </c>
      <c r="S4806" s="8">
        <f t="shared" si="531"/>
        <v>0</v>
      </c>
    </row>
    <row r="4807" spans="1:19" ht="13.9">
      <c r="A4807" s="6" t="str">
        <f>IF(总支出!A4807="","",总支出!A4807)</f>
        <v/>
      </c>
      <c r="B4807" s="7" t="str">
        <f>IF(总支出!B4807="","",总支出!B4807)</f>
        <v/>
      </c>
      <c r="C4807" s="6" t="str">
        <f t="shared" si="525"/>
        <v/>
      </c>
      <c r="D4807" s="6" t="str">
        <f>IF(总支出!C4807="","",总支出!C4807)</f>
        <v/>
      </c>
      <c r="E4807" s="8" t="str">
        <f>IF(总支出!D4807="","",总支出!D4807)</f>
        <v/>
      </c>
      <c r="F4807" s="6" t="str">
        <f>IF(总支出!E4807="","",总支出!E4807)</f>
        <v/>
      </c>
      <c r="G4807" s="6" t="str">
        <f>IF(总支出!H4807="","",总支出!H4807)</f>
        <v/>
      </c>
      <c r="H4807" s="6" t="str">
        <f>IF(总支出!I4807="","自动",总支出!I4807)</f>
        <v>自动</v>
      </c>
      <c r="I4807" s="6" t="str">
        <f>IF(F4807="","",IFERROR(VLOOKUP(F4807,税费设置!$A$15:$B$27,2,FALSE),"含税不明"))</f>
        <v/>
      </c>
      <c r="J4807" s="6" t="str">
        <f t="shared" si="526"/>
        <v/>
      </c>
      <c r="K4807" s="6" t="str">
        <f>IF(AND(税费设置!$B$5="是",G4807="个人支出",J4807="应税"),"是","否")</f>
        <v>否</v>
      </c>
      <c r="L4807" s="8">
        <f t="shared" si="527"/>
        <v>0</v>
      </c>
      <c r="M4807" s="8">
        <f t="shared" si="528"/>
        <v>0</v>
      </c>
      <c r="N4807" s="8">
        <f t="shared" si="529"/>
        <v>0</v>
      </c>
      <c r="O4807" s="8">
        <f t="shared" si="530"/>
        <v>0</v>
      </c>
      <c r="P4807" s="8">
        <f>IF(K4807&lt;&gt;"是",0,IF(税费设置!$B$6="是",E4807/(1+税费设置!$B$10),E4807))</f>
        <v>0</v>
      </c>
      <c r="Q4807" s="8">
        <f>IF(K4807&lt;&gt;"是",0,P4807*税费设置!$B$8)</f>
        <v>0</v>
      </c>
      <c r="R4807" s="8">
        <f>IF(K4807&lt;&gt;"是",0,P4807*税费设置!$B$9)</f>
        <v>0</v>
      </c>
      <c r="S4807" s="8">
        <f t="shared" si="531"/>
        <v>0</v>
      </c>
    </row>
    <row r="4808" spans="1:19" ht="13.9">
      <c r="A4808" s="6" t="str">
        <f>IF(总支出!A4808="","",总支出!A4808)</f>
        <v/>
      </c>
      <c r="B4808" s="7" t="str">
        <f>IF(总支出!B4808="","",总支出!B4808)</f>
        <v/>
      </c>
      <c r="C4808" s="6" t="str">
        <f t="shared" si="525"/>
        <v/>
      </c>
      <c r="D4808" s="6" t="str">
        <f>IF(总支出!C4808="","",总支出!C4808)</f>
        <v/>
      </c>
      <c r="E4808" s="8" t="str">
        <f>IF(总支出!D4808="","",总支出!D4808)</f>
        <v/>
      </c>
      <c r="F4808" s="6" t="str">
        <f>IF(总支出!E4808="","",总支出!E4808)</f>
        <v/>
      </c>
      <c r="G4808" s="6" t="str">
        <f>IF(总支出!H4808="","",总支出!H4808)</f>
        <v/>
      </c>
      <c r="H4808" s="6" t="str">
        <f>IF(总支出!I4808="","自动",总支出!I4808)</f>
        <v>自动</v>
      </c>
      <c r="I4808" s="6" t="str">
        <f>IF(F4808="","",IFERROR(VLOOKUP(F4808,税费设置!$A$15:$B$27,2,FALSE),"含税不明"))</f>
        <v/>
      </c>
      <c r="J4808" s="6" t="str">
        <f t="shared" si="526"/>
        <v/>
      </c>
      <c r="K4808" s="6" t="str">
        <f>IF(AND(税费设置!$B$5="是",G4808="个人支出",J4808="应税"),"是","否")</f>
        <v>否</v>
      </c>
      <c r="L4808" s="8">
        <f t="shared" si="527"/>
        <v>0</v>
      </c>
      <c r="M4808" s="8">
        <f t="shared" si="528"/>
        <v>0</v>
      </c>
      <c r="N4808" s="8">
        <f t="shared" si="529"/>
        <v>0</v>
      </c>
      <c r="O4808" s="8">
        <f t="shared" si="530"/>
        <v>0</v>
      </c>
      <c r="P4808" s="8">
        <f>IF(K4808&lt;&gt;"是",0,IF(税费设置!$B$6="是",E4808/(1+税费设置!$B$10),E4808))</f>
        <v>0</v>
      </c>
      <c r="Q4808" s="8">
        <f>IF(K4808&lt;&gt;"是",0,P4808*税费设置!$B$8)</f>
        <v>0</v>
      </c>
      <c r="R4808" s="8">
        <f>IF(K4808&lt;&gt;"是",0,P4808*税费设置!$B$9)</f>
        <v>0</v>
      </c>
      <c r="S4808" s="8">
        <f t="shared" si="531"/>
        <v>0</v>
      </c>
    </row>
    <row r="4809" spans="1:19" ht="13.9">
      <c r="A4809" s="6" t="str">
        <f>IF(总支出!A4809="","",总支出!A4809)</f>
        <v/>
      </c>
      <c r="B4809" s="7" t="str">
        <f>IF(总支出!B4809="","",总支出!B4809)</f>
        <v/>
      </c>
      <c r="C4809" s="6" t="str">
        <f t="shared" si="525"/>
        <v/>
      </c>
      <c r="D4809" s="6" t="str">
        <f>IF(总支出!C4809="","",总支出!C4809)</f>
        <v/>
      </c>
      <c r="E4809" s="8" t="str">
        <f>IF(总支出!D4809="","",总支出!D4809)</f>
        <v/>
      </c>
      <c r="F4809" s="6" t="str">
        <f>IF(总支出!E4809="","",总支出!E4809)</f>
        <v/>
      </c>
      <c r="G4809" s="6" t="str">
        <f>IF(总支出!H4809="","",总支出!H4809)</f>
        <v/>
      </c>
      <c r="H4809" s="6" t="str">
        <f>IF(总支出!I4809="","自动",总支出!I4809)</f>
        <v>自动</v>
      </c>
      <c r="I4809" s="6" t="str">
        <f>IF(F4809="","",IFERROR(VLOOKUP(F4809,税费设置!$A$15:$B$27,2,FALSE),"含税不明"))</f>
        <v/>
      </c>
      <c r="J4809" s="6" t="str">
        <f t="shared" si="526"/>
        <v/>
      </c>
      <c r="K4809" s="6" t="str">
        <f>IF(AND(税费设置!$B$5="是",G4809="个人支出",J4809="应税"),"是","否")</f>
        <v>否</v>
      </c>
      <c r="L4809" s="8">
        <f t="shared" si="527"/>
        <v>0</v>
      </c>
      <c r="M4809" s="8">
        <f t="shared" si="528"/>
        <v>0</v>
      </c>
      <c r="N4809" s="8">
        <f t="shared" si="529"/>
        <v>0</v>
      </c>
      <c r="O4809" s="8">
        <f t="shared" si="530"/>
        <v>0</v>
      </c>
      <c r="P4809" s="8">
        <f>IF(K4809&lt;&gt;"是",0,IF(税费设置!$B$6="是",E4809/(1+税费设置!$B$10),E4809))</f>
        <v>0</v>
      </c>
      <c r="Q4809" s="8">
        <f>IF(K4809&lt;&gt;"是",0,P4809*税费设置!$B$8)</f>
        <v>0</v>
      </c>
      <c r="R4809" s="8">
        <f>IF(K4809&lt;&gt;"是",0,P4809*税费设置!$B$9)</f>
        <v>0</v>
      </c>
      <c r="S4809" s="8">
        <f t="shared" si="531"/>
        <v>0</v>
      </c>
    </row>
    <row r="4810" spans="1:19" ht="13.9">
      <c r="A4810" s="6" t="str">
        <f>IF(总支出!A4810="","",总支出!A4810)</f>
        <v/>
      </c>
      <c r="B4810" s="7" t="str">
        <f>IF(总支出!B4810="","",总支出!B4810)</f>
        <v/>
      </c>
      <c r="C4810" s="6" t="str">
        <f t="shared" si="525"/>
        <v/>
      </c>
      <c r="D4810" s="6" t="str">
        <f>IF(总支出!C4810="","",总支出!C4810)</f>
        <v/>
      </c>
      <c r="E4810" s="8" t="str">
        <f>IF(总支出!D4810="","",总支出!D4810)</f>
        <v/>
      </c>
      <c r="F4810" s="6" t="str">
        <f>IF(总支出!E4810="","",总支出!E4810)</f>
        <v/>
      </c>
      <c r="G4810" s="6" t="str">
        <f>IF(总支出!H4810="","",总支出!H4810)</f>
        <v/>
      </c>
      <c r="H4810" s="6" t="str">
        <f>IF(总支出!I4810="","自动",总支出!I4810)</f>
        <v>自动</v>
      </c>
      <c r="I4810" s="6" t="str">
        <f>IF(F4810="","",IFERROR(VLOOKUP(F4810,税费设置!$A$15:$B$27,2,FALSE),"含税不明"))</f>
        <v/>
      </c>
      <c r="J4810" s="6" t="str">
        <f t="shared" si="526"/>
        <v/>
      </c>
      <c r="K4810" s="6" t="str">
        <f>IF(AND(税费设置!$B$5="是",G4810="个人支出",J4810="应税"),"是","否")</f>
        <v>否</v>
      </c>
      <c r="L4810" s="8">
        <f t="shared" si="527"/>
        <v>0</v>
      </c>
      <c r="M4810" s="8">
        <f t="shared" si="528"/>
        <v>0</v>
      </c>
      <c r="N4810" s="8">
        <f t="shared" si="529"/>
        <v>0</v>
      </c>
      <c r="O4810" s="8">
        <f t="shared" si="530"/>
        <v>0</v>
      </c>
      <c r="P4810" s="8">
        <f>IF(K4810&lt;&gt;"是",0,IF(税费设置!$B$6="是",E4810/(1+税费设置!$B$10),E4810))</f>
        <v>0</v>
      </c>
      <c r="Q4810" s="8">
        <f>IF(K4810&lt;&gt;"是",0,P4810*税费设置!$B$8)</f>
        <v>0</v>
      </c>
      <c r="R4810" s="8">
        <f>IF(K4810&lt;&gt;"是",0,P4810*税费设置!$B$9)</f>
        <v>0</v>
      </c>
      <c r="S4810" s="8">
        <f t="shared" si="531"/>
        <v>0</v>
      </c>
    </row>
    <row r="4811" spans="1:19" ht="13.9">
      <c r="A4811" s="6" t="str">
        <f>IF(总支出!A4811="","",总支出!A4811)</f>
        <v/>
      </c>
      <c r="B4811" s="7" t="str">
        <f>IF(总支出!B4811="","",总支出!B4811)</f>
        <v/>
      </c>
      <c r="C4811" s="6" t="str">
        <f t="shared" si="525"/>
        <v/>
      </c>
      <c r="D4811" s="6" t="str">
        <f>IF(总支出!C4811="","",总支出!C4811)</f>
        <v/>
      </c>
      <c r="E4811" s="8" t="str">
        <f>IF(总支出!D4811="","",总支出!D4811)</f>
        <v/>
      </c>
      <c r="F4811" s="6" t="str">
        <f>IF(总支出!E4811="","",总支出!E4811)</f>
        <v/>
      </c>
      <c r="G4811" s="6" t="str">
        <f>IF(总支出!H4811="","",总支出!H4811)</f>
        <v/>
      </c>
      <c r="H4811" s="6" t="str">
        <f>IF(总支出!I4811="","自动",总支出!I4811)</f>
        <v>自动</v>
      </c>
      <c r="I4811" s="6" t="str">
        <f>IF(F4811="","",IFERROR(VLOOKUP(F4811,税费设置!$A$15:$B$27,2,FALSE),"含税不明"))</f>
        <v/>
      </c>
      <c r="J4811" s="6" t="str">
        <f t="shared" si="526"/>
        <v/>
      </c>
      <c r="K4811" s="6" t="str">
        <f>IF(AND(税费设置!$B$5="是",G4811="个人支出",J4811="应税"),"是","否")</f>
        <v>否</v>
      </c>
      <c r="L4811" s="8">
        <f t="shared" si="527"/>
        <v>0</v>
      </c>
      <c r="M4811" s="8">
        <f t="shared" si="528"/>
        <v>0</v>
      </c>
      <c r="N4811" s="8">
        <f t="shared" si="529"/>
        <v>0</v>
      </c>
      <c r="O4811" s="8">
        <f t="shared" si="530"/>
        <v>0</v>
      </c>
      <c r="P4811" s="8">
        <f>IF(K4811&lt;&gt;"是",0,IF(税费设置!$B$6="是",E4811/(1+税费设置!$B$10),E4811))</f>
        <v>0</v>
      </c>
      <c r="Q4811" s="8">
        <f>IF(K4811&lt;&gt;"是",0,P4811*税费设置!$B$8)</f>
        <v>0</v>
      </c>
      <c r="R4811" s="8">
        <f>IF(K4811&lt;&gt;"是",0,P4811*税费设置!$B$9)</f>
        <v>0</v>
      </c>
      <c r="S4811" s="8">
        <f t="shared" si="531"/>
        <v>0</v>
      </c>
    </row>
    <row r="4812" spans="1:19" ht="13.9">
      <c r="A4812" s="6" t="str">
        <f>IF(总支出!A4812="","",总支出!A4812)</f>
        <v/>
      </c>
      <c r="B4812" s="7" t="str">
        <f>IF(总支出!B4812="","",总支出!B4812)</f>
        <v/>
      </c>
      <c r="C4812" s="6" t="str">
        <f t="shared" si="525"/>
        <v/>
      </c>
      <c r="D4812" s="6" t="str">
        <f>IF(总支出!C4812="","",总支出!C4812)</f>
        <v/>
      </c>
      <c r="E4812" s="8" t="str">
        <f>IF(总支出!D4812="","",总支出!D4812)</f>
        <v/>
      </c>
      <c r="F4812" s="6" t="str">
        <f>IF(总支出!E4812="","",总支出!E4812)</f>
        <v/>
      </c>
      <c r="G4812" s="6" t="str">
        <f>IF(总支出!H4812="","",总支出!H4812)</f>
        <v/>
      </c>
      <c r="H4812" s="6" t="str">
        <f>IF(总支出!I4812="","自动",总支出!I4812)</f>
        <v>自动</v>
      </c>
      <c r="I4812" s="6" t="str">
        <f>IF(F4812="","",IFERROR(VLOOKUP(F4812,税费设置!$A$15:$B$27,2,FALSE),"含税不明"))</f>
        <v/>
      </c>
      <c r="J4812" s="6" t="str">
        <f t="shared" si="526"/>
        <v/>
      </c>
      <c r="K4812" s="6" t="str">
        <f>IF(AND(税费设置!$B$5="是",G4812="个人支出",J4812="应税"),"是","否")</f>
        <v>否</v>
      </c>
      <c r="L4812" s="8">
        <f t="shared" si="527"/>
        <v>0</v>
      </c>
      <c r="M4812" s="8">
        <f t="shared" si="528"/>
        <v>0</v>
      </c>
      <c r="N4812" s="8">
        <f t="shared" si="529"/>
        <v>0</v>
      </c>
      <c r="O4812" s="8">
        <f t="shared" si="530"/>
        <v>0</v>
      </c>
      <c r="P4812" s="8">
        <f>IF(K4812&lt;&gt;"是",0,IF(税费设置!$B$6="是",E4812/(1+税费设置!$B$10),E4812))</f>
        <v>0</v>
      </c>
      <c r="Q4812" s="8">
        <f>IF(K4812&lt;&gt;"是",0,P4812*税费设置!$B$8)</f>
        <v>0</v>
      </c>
      <c r="R4812" s="8">
        <f>IF(K4812&lt;&gt;"是",0,P4812*税费设置!$B$9)</f>
        <v>0</v>
      </c>
      <c r="S4812" s="8">
        <f t="shared" si="531"/>
        <v>0</v>
      </c>
    </row>
    <row r="4813" spans="1:19" ht="13.9">
      <c r="A4813" s="6" t="str">
        <f>IF(总支出!A4813="","",总支出!A4813)</f>
        <v/>
      </c>
      <c r="B4813" s="7" t="str">
        <f>IF(总支出!B4813="","",总支出!B4813)</f>
        <v/>
      </c>
      <c r="C4813" s="6" t="str">
        <f t="shared" si="525"/>
        <v/>
      </c>
      <c r="D4813" s="6" t="str">
        <f>IF(总支出!C4813="","",总支出!C4813)</f>
        <v/>
      </c>
      <c r="E4813" s="8" t="str">
        <f>IF(总支出!D4813="","",总支出!D4813)</f>
        <v/>
      </c>
      <c r="F4813" s="6" t="str">
        <f>IF(总支出!E4813="","",总支出!E4813)</f>
        <v/>
      </c>
      <c r="G4813" s="6" t="str">
        <f>IF(总支出!H4813="","",总支出!H4813)</f>
        <v/>
      </c>
      <c r="H4813" s="6" t="str">
        <f>IF(总支出!I4813="","自动",总支出!I4813)</f>
        <v>自动</v>
      </c>
      <c r="I4813" s="6" t="str">
        <f>IF(F4813="","",IFERROR(VLOOKUP(F4813,税费设置!$A$15:$B$27,2,FALSE),"含税不明"))</f>
        <v/>
      </c>
      <c r="J4813" s="6" t="str">
        <f t="shared" si="526"/>
        <v/>
      </c>
      <c r="K4813" s="6" t="str">
        <f>IF(AND(税费设置!$B$5="是",G4813="个人支出",J4813="应税"),"是","否")</f>
        <v>否</v>
      </c>
      <c r="L4813" s="8">
        <f t="shared" si="527"/>
        <v>0</v>
      </c>
      <c r="M4813" s="8">
        <f t="shared" si="528"/>
        <v>0</v>
      </c>
      <c r="N4813" s="8">
        <f t="shared" si="529"/>
        <v>0</v>
      </c>
      <c r="O4813" s="8">
        <f t="shared" si="530"/>
        <v>0</v>
      </c>
      <c r="P4813" s="8">
        <f>IF(K4813&lt;&gt;"是",0,IF(税费设置!$B$6="是",E4813/(1+税费设置!$B$10),E4813))</f>
        <v>0</v>
      </c>
      <c r="Q4813" s="8">
        <f>IF(K4813&lt;&gt;"是",0,P4813*税费设置!$B$8)</f>
        <v>0</v>
      </c>
      <c r="R4813" s="8">
        <f>IF(K4813&lt;&gt;"是",0,P4813*税费设置!$B$9)</f>
        <v>0</v>
      </c>
      <c r="S4813" s="8">
        <f t="shared" si="531"/>
        <v>0</v>
      </c>
    </row>
    <row r="4814" spans="1:19" ht="13.9">
      <c r="A4814" s="6" t="str">
        <f>IF(总支出!A4814="","",总支出!A4814)</f>
        <v/>
      </c>
      <c r="B4814" s="7" t="str">
        <f>IF(总支出!B4814="","",总支出!B4814)</f>
        <v/>
      </c>
      <c r="C4814" s="6" t="str">
        <f t="shared" si="525"/>
        <v/>
      </c>
      <c r="D4814" s="6" t="str">
        <f>IF(总支出!C4814="","",总支出!C4814)</f>
        <v/>
      </c>
      <c r="E4814" s="8" t="str">
        <f>IF(总支出!D4814="","",总支出!D4814)</f>
        <v/>
      </c>
      <c r="F4814" s="6" t="str">
        <f>IF(总支出!E4814="","",总支出!E4814)</f>
        <v/>
      </c>
      <c r="G4814" s="6" t="str">
        <f>IF(总支出!H4814="","",总支出!H4814)</f>
        <v/>
      </c>
      <c r="H4814" s="6" t="str">
        <f>IF(总支出!I4814="","自动",总支出!I4814)</f>
        <v>自动</v>
      </c>
      <c r="I4814" s="6" t="str">
        <f>IF(F4814="","",IFERROR(VLOOKUP(F4814,税费设置!$A$15:$B$27,2,FALSE),"含税不明"))</f>
        <v/>
      </c>
      <c r="J4814" s="6" t="str">
        <f t="shared" si="526"/>
        <v/>
      </c>
      <c r="K4814" s="6" t="str">
        <f>IF(AND(税费设置!$B$5="是",G4814="个人支出",J4814="应税"),"是","否")</f>
        <v>否</v>
      </c>
      <c r="L4814" s="8">
        <f t="shared" si="527"/>
        <v>0</v>
      </c>
      <c r="M4814" s="8">
        <f t="shared" si="528"/>
        <v>0</v>
      </c>
      <c r="N4814" s="8">
        <f t="shared" si="529"/>
        <v>0</v>
      </c>
      <c r="O4814" s="8">
        <f t="shared" si="530"/>
        <v>0</v>
      </c>
      <c r="P4814" s="8">
        <f>IF(K4814&lt;&gt;"是",0,IF(税费设置!$B$6="是",E4814/(1+税费设置!$B$10),E4814))</f>
        <v>0</v>
      </c>
      <c r="Q4814" s="8">
        <f>IF(K4814&lt;&gt;"是",0,P4814*税费设置!$B$8)</f>
        <v>0</v>
      </c>
      <c r="R4814" s="8">
        <f>IF(K4814&lt;&gt;"是",0,P4814*税费设置!$B$9)</f>
        <v>0</v>
      </c>
      <c r="S4814" s="8">
        <f t="shared" si="531"/>
        <v>0</v>
      </c>
    </row>
    <row r="4815" spans="1:19" ht="13.9">
      <c r="A4815" s="6" t="str">
        <f>IF(总支出!A4815="","",总支出!A4815)</f>
        <v/>
      </c>
      <c r="B4815" s="7" t="str">
        <f>IF(总支出!B4815="","",总支出!B4815)</f>
        <v/>
      </c>
      <c r="C4815" s="6" t="str">
        <f t="shared" si="525"/>
        <v/>
      </c>
      <c r="D4815" s="6" t="str">
        <f>IF(总支出!C4815="","",总支出!C4815)</f>
        <v/>
      </c>
      <c r="E4815" s="8" t="str">
        <f>IF(总支出!D4815="","",总支出!D4815)</f>
        <v/>
      </c>
      <c r="F4815" s="6" t="str">
        <f>IF(总支出!E4815="","",总支出!E4815)</f>
        <v/>
      </c>
      <c r="G4815" s="6" t="str">
        <f>IF(总支出!H4815="","",总支出!H4815)</f>
        <v/>
      </c>
      <c r="H4815" s="6" t="str">
        <f>IF(总支出!I4815="","自动",总支出!I4815)</f>
        <v>自动</v>
      </c>
      <c r="I4815" s="6" t="str">
        <f>IF(F4815="","",IFERROR(VLOOKUP(F4815,税费设置!$A$15:$B$27,2,FALSE),"含税不明"))</f>
        <v/>
      </c>
      <c r="J4815" s="6" t="str">
        <f t="shared" si="526"/>
        <v/>
      </c>
      <c r="K4815" s="6" t="str">
        <f>IF(AND(税费设置!$B$5="是",G4815="个人支出",J4815="应税"),"是","否")</f>
        <v>否</v>
      </c>
      <c r="L4815" s="8">
        <f t="shared" si="527"/>
        <v>0</v>
      </c>
      <c r="M4815" s="8">
        <f t="shared" si="528"/>
        <v>0</v>
      </c>
      <c r="N4815" s="8">
        <f t="shared" si="529"/>
        <v>0</v>
      </c>
      <c r="O4815" s="8">
        <f t="shared" si="530"/>
        <v>0</v>
      </c>
      <c r="P4815" s="8">
        <f>IF(K4815&lt;&gt;"是",0,IF(税费设置!$B$6="是",E4815/(1+税费设置!$B$10),E4815))</f>
        <v>0</v>
      </c>
      <c r="Q4815" s="8">
        <f>IF(K4815&lt;&gt;"是",0,P4815*税费设置!$B$8)</f>
        <v>0</v>
      </c>
      <c r="R4815" s="8">
        <f>IF(K4815&lt;&gt;"是",0,P4815*税费设置!$B$9)</f>
        <v>0</v>
      </c>
      <c r="S4815" s="8">
        <f t="shared" si="531"/>
        <v>0</v>
      </c>
    </row>
    <row r="4816" spans="1:19" ht="13.9">
      <c r="A4816" s="6" t="str">
        <f>IF(总支出!A4816="","",总支出!A4816)</f>
        <v/>
      </c>
      <c r="B4816" s="7" t="str">
        <f>IF(总支出!B4816="","",总支出!B4816)</f>
        <v/>
      </c>
      <c r="C4816" s="6" t="str">
        <f t="shared" si="525"/>
        <v/>
      </c>
      <c r="D4816" s="6" t="str">
        <f>IF(总支出!C4816="","",总支出!C4816)</f>
        <v/>
      </c>
      <c r="E4816" s="8" t="str">
        <f>IF(总支出!D4816="","",总支出!D4816)</f>
        <v/>
      </c>
      <c r="F4816" s="6" t="str">
        <f>IF(总支出!E4816="","",总支出!E4816)</f>
        <v/>
      </c>
      <c r="G4816" s="6" t="str">
        <f>IF(总支出!H4816="","",总支出!H4816)</f>
        <v/>
      </c>
      <c r="H4816" s="6" t="str">
        <f>IF(总支出!I4816="","自动",总支出!I4816)</f>
        <v>自动</v>
      </c>
      <c r="I4816" s="6" t="str">
        <f>IF(F4816="","",IFERROR(VLOOKUP(F4816,税费设置!$A$15:$B$27,2,FALSE),"含税不明"))</f>
        <v/>
      </c>
      <c r="J4816" s="6" t="str">
        <f t="shared" si="526"/>
        <v/>
      </c>
      <c r="K4816" s="6" t="str">
        <f>IF(AND(税费设置!$B$5="是",G4816="个人支出",J4816="应税"),"是","否")</f>
        <v>否</v>
      </c>
      <c r="L4816" s="8">
        <f t="shared" si="527"/>
        <v>0</v>
      </c>
      <c r="M4816" s="8">
        <f t="shared" si="528"/>
        <v>0</v>
      </c>
      <c r="N4816" s="8">
        <f t="shared" si="529"/>
        <v>0</v>
      </c>
      <c r="O4816" s="8">
        <f t="shared" si="530"/>
        <v>0</v>
      </c>
      <c r="P4816" s="8">
        <f>IF(K4816&lt;&gt;"是",0,IF(税费设置!$B$6="是",E4816/(1+税费设置!$B$10),E4816))</f>
        <v>0</v>
      </c>
      <c r="Q4816" s="8">
        <f>IF(K4816&lt;&gt;"是",0,P4816*税费设置!$B$8)</f>
        <v>0</v>
      </c>
      <c r="R4816" s="8">
        <f>IF(K4816&lt;&gt;"是",0,P4816*税费设置!$B$9)</f>
        <v>0</v>
      </c>
      <c r="S4816" s="8">
        <f t="shared" si="531"/>
        <v>0</v>
      </c>
    </row>
    <row r="4817" spans="1:19" ht="13.9">
      <c r="A4817" s="6" t="str">
        <f>IF(总支出!A4817="","",总支出!A4817)</f>
        <v/>
      </c>
      <c r="B4817" s="7" t="str">
        <f>IF(总支出!B4817="","",总支出!B4817)</f>
        <v/>
      </c>
      <c r="C4817" s="6" t="str">
        <f t="shared" si="525"/>
        <v/>
      </c>
      <c r="D4817" s="6" t="str">
        <f>IF(总支出!C4817="","",总支出!C4817)</f>
        <v/>
      </c>
      <c r="E4817" s="8" t="str">
        <f>IF(总支出!D4817="","",总支出!D4817)</f>
        <v/>
      </c>
      <c r="F4817" s="6" t="str">
        <f>IF(总支出!E4817="","",总支出!E4817)</f>
        <v/>
      </c>
      <c r="G4817" s="6" t="str">
        <f>IF(总支出!H4817="","",总支出!H4817)</f>
        <v/>
      </c>
      <c r="H4817" s="6" t="str">
        <f>IF(总支出!I4817="","自动",总支出!I4817)</f>
        <v>自动</v>
      </c>
      <c r="I4817" s="6" t="str">
        <f>IF(F4817="","",IFERROR(VLOOKUP(F4817,税费设置!$A$15:$B$27,2,FALSE),"含税不明"))</f>
        <v/>
      </c>
      <c r="J4817" s="6" t="str">
        <f t="shared" si="526"/>
        <v/>
      </c>
      <c r="K4817" s="6" t="str">
        <f>IF(AND(税费设置!$B$5="是",G4817="个人支出",J4817="应税"),"是","否")</f>
        <v>否</v>
      </c>
      <c r="L4817" s="8">
        <f t="shared" si="527"/>
        <v>0</v>
      </c>
      <c r="M4817" s="8">
        <f t="shared" si="528"/>
        <v>0</v>
      </c>
      <c r="N4817" s="8">
        <f t="shared" si="529"/>
        <v>0</v>
      </c>
      <c r="O4817" s="8">
        <f t="shared" si="530"/>
        <v>0</v>
      </c>
      <c r="P4817" s="8">
        <f>IF(K4817&lt;&gt;"是",0,IF(税费设置!$B$6="是",E4817/(1+税费设置!$B$10),E4817))</f>
        <v>0</v>
      </c>
      <c r="Q4817" s="8">
        <f>IF(K4817&lt;&gt;"是",0,P4817*税费设置!$B$8)</f>
        <v>0</v>
      </c>
      <c r="R4817" s="8">
        <f>IF(K4817&lt;&gt;"是",0,P4817*税费设置!$B$9)</f>
        <v>0</v>
      </c>
      <c r="S4817" s="8">
        <f t="shared" si="531"/>
        <v>0</v>
      </c>
    </row>
    <row r="4818" spans="1:19" ht="13.9">
      <c r="A4818" s="6" t="str">
        <f>IF(总支出!A4818="","",总支出!A4818)</f>
        <v/>
      </c>
      <c r="B4818" s="7" t="str">
        <f>IF(总支出!B4818="","",总支出!B4818)</f>
        <v/>
      </c>
      <c r="C4818" s="6" t="str">
        <f t="shared" si="525"/>
        <v/>
      </c>
      <c r="D4818" s="6" t="str">
        <f>IF(总支出!C4818="","",总支出!C4818)</f>
        <v/>
      </c>
      <c r="E4818" s="8" t="str">
        <f>IF(总支出!D4818="","",总支出!D4818)</f>
        <v/>
      </c>
      <c r="F4818" s="6" t="str">
        <f>IF(总支出!E4818="","",总支出!E4818)</f>
        <v/>
      </c>
      <c r="G4818" s="6" t="str">
        <f>IF(总支出!H4818="","",总支出!H4818)</f>
        <v/>
      </c>
      <c r="H4818" s="6" t="str">
        <f>IF(总支出!I4818="","自动",总支出!I4818)</f>
        <v>自动</v>
      </c>
      <c r="I4818" s="6" t="str">
        <f>IF(F4818="","",IFERROR(VLOOKUP(F4818,税费设置!$A$15:$B$27,2,FALSE),"含税不明"))</f>
        <v/>
      </c>
      <c r="J4818" s="6" t="str">
        <f t="shared" si="526"/>
        <v/>
      </c>
      <c r="K4818" s="6" t="str">
        <f>IF(AND(税费设置!$B$5="是",G4818="个人支出",J4818="应税"),"是","否")</f>
        <v>否</v>
      </c>
      <c r="L4818" s="8">
        <f t="shared" si="527"/>
        <v>0</v>
      </c>
      <c r="M4818" s="8">
        <f t="shared" si="528"/>
        <v>0</v>
      </c>
      <c r="N4818" s="8">
        <f t="shared" si="529"/>
        <v>0</v>
      </c>
      <c r="O4818" s="8">
        <f t="shared" si="530"/>
        <v>0</v>
      </c>
      <c r="P4818" s="8">
        <f>IF(K4818&lt;&gt;"是",0,IF(税费设置!$B$6="是",E4818/(1+税费设置!$B$10),E4818))</f>
        <v>0</v>
      </c>
      <c r="Q4818" s="8">
        <f>IF(K4818&lt;&gt;"是",0,P4818*税费设置!$B$8)</f>
        <v>0</v>
      </c>
      <c r="R4818" s="8">
        <f>IF(K4818&lt;&gt;"是",0,P4818*税费设置!$B$9)</f>
        <v>0</v>
      </c>
      <c r="S4818" s="8">
        <f t="shared" si="531"/>
        <v>0</v>
      </c>
    </row>
    <row r="4819" spans="1:19" ht="13.9">
      <c r="A4819" s="6" t="str">
        <f>IF(总支出!A4819="","",总支出!A4819)</f>
        <v/>
      </c>
      <c r="B4819" s="7" t="str">
        <f>IF(总支出!B4819="","",总支出!B4819)</f>
        <v/>
      </c>
      <c r="C4819" s="6" t="str">
        <f t="shared" si="525"/>
        <v/>
      </c>
      <c r="D4819" s="6" t="str">
        <f>IF(总支出!C4819="","",总支出!C4819)</f>
        <v/>
      </c>
      <c r="E4819" s="8" t="str">
        <f>IF(总支出!D4819="","",总支出!D4819)</f>
        <v/>
      </c>
      <c r="F4819" s="6" t="str">
        <f>IF(总支出!E4819="","",总支出!E4819)</f>
        <v/>
      </c>
      <c r="G4819" s="6" t="str">
        <f>IF(总支出!H4819="","",总支出!H4819)</f>
        <v/>
      </c>
      <c r="H4819" s="6" t="str">
        <f>IF(总支出!I4819="","自动",总支出!I4819)</f>
        <v>自动</v>
      </c>
      <c r="I4819" s="6" t="str">
        <f>IF(F4819="","",IFERROR(VLOOKUP(F4819,税费设置!$A$15:$B$27,2,FALSE),"含税不明"))</f>
        <v/>
      </c>
      <c r="J4819" s="6" t="str">
        <f t="shared" si="526"/>
        <v/>
      </c>
      <c r="K4819" s="6" t="str">
        <f>IF(AND(税费设置!$B$5="是",G4819="个人支出",J4819="应税"),"是","否")</f>
        <v>否</v>
      </c>
      <c r="L4819" s="8">
        <f t="shared" si="527"/>
        <v>0</v>
      </c>
      <c r="M4819" s="8">
        <f t="shared" si="528"/>
        <v>0</v>
      </c>
      <c r="N4819" s="8">
        <f t="shared" si="529"/>
        <v>0</v>
      </c>
      <c r="O4819" s="8">
        <f t="shared" si="530"/>
        <v>0</v>
      </c>
      <c r="P4819" s="8">
        <f>IF(K4819&lt;&gt;"是",0,IF(税费设置!$B$6="是",E4819/(1+税费设置!$B$10),E4819))</f>
        <v>0</v>
      </c>
      <c r="Q4819" s="8">
        <f>IF(K4819&lt;&gt;"是",0,P4819*税费设置!$B$8)</f>
        <v>0</v>
      </c>
      <c r="R4819" s="8">
        <f>IF(K4819&lt;&gt;"是",0,P4819*税费设置!$B$9)</f>
        <v>0</v>
      </c>
      <c r="S4819" s="8">
        <f t="shared" si="531"/>
        <v>0</v>
      </c>
    </row>
    <row r="4820" spans="1:19" ht="13.9">
      <c r="A4820" s="6" t="str">
        <f>IF(总支出!A4820="","",总支出!A4820)</f>
        <v/>
      </c>
      <c r="B4820" s="7" t="str">
        <f>IF(总支出!B4820="","",总支出!B4820)</f>
        <v/>
      </c>
      <c r="C4820" s="6" t="str">
        <f t="shared" si="525"/>
        <v/>
      </c>
      <c r="D4820" s="6" t="str">
        <f>IF(总支出!C4820="","",总支出!C4820)</f>
        <v/>
      </c>
      <c r="E4820" s="8" t="str">
        <f>IF(总支出!D4820="","",总支出!D4820)</f>
        <v/>
      </c>
      <c r="F4820" s="6" t="str">
        <f>IF(总支出!E4820="","",总支出!E4820)</f>
        <v/>
      </c>
      <c r="G4820" s="6" t="str">
        <f>IF(总支出!H4820="","",总支出!H4820)</f>
        <v/>
      </c>
      <c r="H4820" s="6" t="str">
        <f>IF(总支出!I4820="","自动",总支出!I4820)</f>
        <v>自动</v>
      </c>
      <c r="I4820" s="6" t="str">
        <f>IF(F4820="","",IFERROR(VLOOKUP(F4820,税费设置!$A$15:$B$27,2,FALSE),"含税不明"))</f>
        <v/>
      </c>
      <c r="J4820" s="6" t="str">
        <f t="shared" si="526"/>
        <v/>
      </c>
      <c r="K4820" s="6" t="str">
        <f>IF(AND(税费设置!$B$5="是",G4820="个人支出",J4820="应税"),"是","否")</f>
        <v>否</v>
      </c>
      <c r="L4820" s="8">
        <f t="shared" si="527"/>
        <v>0</v>
      </c>
      <c r="M4820" s="8">
        <f t="shared" si="528"/>
        <v>0</v>
      </c>
      <c r="N4820" s="8">
        <f t="shared" si="529"/>
        <v>0</v>
      </c>
      <c r="O4820" s="8">
        <f t="shared" si="530"/>
        <v>0</v>
      </c>
      <c r="P4820" s="8">
        <f>IF(K4820&lt;&gt;"是",0,IF(税费设置!$B$6="是",E4820/(1+税费设置!$B$10),E4820))</f>
        <v>0</v>
      </c>
      <c r="Q4820" s="8">
        <f>IF(K4820&lt;&gt;"是",0,P4820*税费设置!$B$8)</f>
        <v>0</v>
      </c>
      <c r="R4820" s="8">
        <f>IF(K4820&lt;&gt;"是",0,P4820*税费设置!$B$9)</f>
        <v>0</v>
      </c>
      <c r="S4820" s="8">
        <f t="shared" si="531"/>
        <v>0</v>
      </c>
    </row>
    <row r="4821" spans="1:19" ht="13.9">
      <c r="A4821" s="6" t="str">
        <f>IF(总支出!A4821="","",总支出!A4821)</f>
        <v/>
      </c>
      <c r="B4821" s="7" t="str">
        <f>IF(总支出!B4821="","",总支出!B4821)</f>
        <v/>
      </c>
      <c r="C4821" s="6" t="str">
        <f t="shared" si="525"/>
        <v/>
      </c>
      <c r="D4821" s="6" t="str">
        <f>IF(总支出!C4821="","",总支出!C4821)</f>
        <v/>
      </c>
      <c r="E4821" s="8" t="str">
        <f>IF(总支出!D4821="","",总支出!D4821)</f>
        <v/>
      </c>
      <c r="F4821" s="6" t="str">
        <f>IF(总支出!E4821="","",总支出!E4821)</f>
        <v/>
      </c>
      <c r="G4821" s="6" t="str">
        <f>IF(总支出!H4821="","",总支出!H4821)</f>
        <v/>
      </c>
      <c r="H4821" s="6" t="str">
        <f>IF(总支出!I4821="","自动",总支出!I4821)</f>
        <v>自动</v>
      </c>
      <c r="I4821" s="6" t="str">
        <f>IF(F4821="","",IFERROR(VLOOKUP(F4821,税费设置!$A$15:$B$27,2,FALSE),"含税不明"))</f>
        <v/>
      </c>
      <c r="J4821" s="6" t="str">
        <f t="shared" si="526"/>
        <v/>
      </c>
      <c r="K4821" s="6" t="str">
        <f>IF(AND(税费设置!$B$5="是",G4821="个人支出",J4821="应税"),"是","否")</f>
        <v>否</v>
      </c>
      <c r="L4821" s="8">
        <f t="shared" si="527"/>
        <v>0</v>
      </c>
      <c r="M4821" s="8">
        <f t="shared" si="528"/>
        <v>0</v>
      </c>
      <c r="N4821" s="8">
        <f t="shared" si="529"/>
        <v>0</v>
      </c>
      <c r="O4821" s="8">
        <f t="shared" si="530"/>
        <v>0</v>
      </c>
      <c r="P4821" s="8">
        <f>IF(K4821&lt;&gt;"是",0,IF(税费设置!$B$6="是",E4821/(1+税费设置!$B$10),E4821))</f>
        <v>0</v>
      </c>
      <c r="Q4821" s="8">
        <f>IF(K4821&lt;&gt;"是",0,P4821*税费设置!$B$8)</f>
        <v>0</v>
      </c>
      <c r="R4821" s="8">
        <f>IF(K4821&lt;&gt;"是",0,P4821*税费设置!$B$9)</f>
        <v>0</v>
      </c>
      <c r="S4821" s="8">
        <f t="shared" si="531"/>
        <v>0</v>
      </c>
    </row>
    <row r="4822" spans="1:19" ht="13.9">
      <c r="A4822" s="6" t="str">
        <f>IF(总支出!A4822="","",总支出!A4822)</f>
        <v/>
      </c>
      <c r="B4822" s="7" t="str">
        <f>IF(总支出!B4822="","",总支出!B4822)</f>
        <v/>
      </c>
      <c r="C4822" s="6" t="str">
        <f t="shared" si="525"/>
        <v/>
      </c>
      <c r="D4822" s="6" t="str">
        <f>IF(总支出!C4822="","",总支出!C4822)</f>
        <v/>
      </c>
      <c r="E4822" s="8" t="str">
        <f>IF(总支出!D4822="","",总支出!D4822)</f>
        <v/>
      </c>
      <c r="F4822" s="6" t="str">
        <f>IF(总支出!E4822="","",总支出!E4822)</f>
        <v/>
      </c>
      <c r="G4822" s="6" t="str">
        <f>IF(总支出!H4822="","",总支出!H4822)</f>
        <v/>
      </c>
      <c r="H4822" s="6" t="str">
        <f>IF(总支出!I4822="","自动",总支出!I4822)</f>
        <v>自动</v>
      </c>
      <c r="I4822" s="6" t="str">
        <f>IF(F4822="","",IFERROR(VLOOKUP(F4822,税费设置!$A$15:$B$27,2,FALSE),"含税不明"))</f>
        <v/>
      </c>
      <c r="J4822" s="6" t="str">
        <f t="shared" si="526"/>
        <v/>
      </c>
      <c r="K4822" s="6" t="str">
        <f>IF(AND(税费设置!$B$5="是",G4822="个人支出",J4822="应税"),"是","否")</f>
        <v>否</v>
      </c>
      <c r="L4822" s="8">
        <f t="shared" si="527"/>
        <v>0</v>
      </c>
      <c r="M4822" s="8">
        <f t="shared" si="528"/>
        <v>0</v>
      </c>
      <c r="N4822" s="8">
        <f t="shared" si="529"/>
        <v>0</v>
      </c>
      <c r="O4822" s="8">
        <f t="shared" si="530"/>
        <v>0</v>
      </c>
      <c r="P4822" s="8">
        <f>IF(K4822&lt;&gt;"是",0,IF(税费设置!$B$6="是",E4822/(1+税费设置!$B$10),E4822))</f>
        <v>0</v>
      </c>
      <c r="Q4822" s="8">
        <f>IF(K4822&lt;&gt;"是",0,P4822*税费设置!$B$8)</f>
        <v>0</v>
      </c>
      <c r="R4822" s="8">
        <f>IF(K4822&lt;&gt;"是",0,P4822*税费设置!$B$9)</f>
        <v>0</v>
      </c>
      <c r="S4822" s="8">
        <f t="shared" si="531"/>
        <v>0</v>
      </c>
    </row>
    <row r="4823" spans="1:19" ht="13.9">
      <c r="A4823" s="6" t="str">
        <f>IF(总支出!A4823="","",总支出!A4823)</f>
        <v/>
      </c>
      <c r="B4823" s="7" t="str">
        <f>IF(总支出!B4823="","",总支出!B4823)</f>
        <v/>
      </c>
      <c r="C4823" s="6" t="str">
        <f t="shared" si="525"/>
        <v/>
      </c>
      <c r="D4823" s="6" t="str">
        <f>IF(总支出!C4823="","",总支出!C4823)</f>
        <v/>
      </c>
      <c r="E4823" s="8" t="str">
        <f>IF(总支出!D4823="","",总支出!D4823)</f>
        <v/>
      </c>
      <c r="F4823" s="6" t="str">
        <f>IF(总支出!E4823="","",总支出!E4823)</f>
        <v/>
      </c>
      <c r="G4823" s="6" t="str">
        <f>IF(总支出!H4823="","",总支出!H4823)</f>
        <v/>
      </c>
      <c r="H4823" s="6" t="str">
        <f>IF(总支出!I4823="","自动",总支出!I4823)</f>
        <v>自动</v>
      </c>
      <c r="I4823" s="6" t="str">
        <f>IF(F4823="","",IFERROR(VLOOKUP(F4823,税费设置!$A$15:$B$27,2,FALSE),"含税不明"))</f>
        <v/>
      </c>
      <c r="J4823" s="6" t="str">
        <f t="shared" si="526"/>
        <v/>
      </c>
      <c r="K4823" s="6" t="str">
        <f>IF(AND(税费设置!$B$5="是",G4823="个人支出",J4823="应税"),"是","否")</f>
        <v>否</v>
      </c>
      <c r="L4823" s="8">
        <f t="shared" si="527"/>
        <v>0</v>
      </c>
      <c r="M4823" s="8">
        <f t="shared" si="528"/>
        <v>0</v>
      </c>
      <c r="N4823" s="8">
        <f t="shared" si="529"/>
        <v>0</v>
      </c>
      <c r="O4823" s="8">
        <f t="shared" si="530"/>
        <v>0</v>
      </c>
      <c r="P4823" s="8">
        <f>IF(K4823&lt;&gt;"是",0,IF(税费设置!$B$6="是",E4823/(1+税费设置!$B$10),E4823))</f>
        <v>0</v>
      </c>
      <c r="Q4823" s="8">
        <f>IF(K4823&lt;&gt;"是",0,P4823*税费设置!$B$8)</f>
        <v>0</v>
      </c>
      <c r="R4823" s="8">
        <f>IF(K4823&lt;&gt;"是",0,P4823*税费设置!$B$9)</f>
        <v>0</v>
      </c>
      <c r="S4823" s="8">
        <f t="shared" si="531"/>
        <v>0</v>
      </c>
    </row>
    <row r="4824" spans="1:19" ht="13.9">
      <c r="A4824" s="6" t="str">
        <f>IF(总支出!A4824="","",总支出!A4824)</f>
        <v/>
      </c>
      <c r="B4824" s="7" t="str">
        <f>IF(总支出!B4824="","",总支出!B4824)</f>
        <v/>
      </c>
      <c r="C4824" s="6" t="str">
        <f t="shared" si="525"/>
        <v/>
      </c>
      <c r="D4824" s="6" t="str">
        <f>IF(总支出!C4824="","",总支出!C4824)</f>
        <v/>
      </c>
      <c r="E4824" s="8" t="str">
        <f>IF(总支出!D4824="","",总支出!D4824)</f>
        <v/>
      </c>
      <c r="F4824" s="6" t="str">
        <f>IF(总支出!E4824="","",总支出!E4824)</f>
        <v/>
      </c>
      <c r="G4824" s="6" t="str">
        <f>IF(总支出!H4824="","",总支出!H4824)</f>
        <v/>
      </c>
      <c r="H4824" s="6" t="str">
        <f>IF(总支出!I4824="","自动",总支出!I4824)</f>
        <v>自动</v>
      </c>
      <c r="I4824" s="6" t="str">
        <f>IF(F4824="","",IFERROR(VLOOKUP(F4824,税费设置!$A$15:$B$27,2,FALSE),"含税不明"))</f>
        <v/>
      </c>
      <c r="J4824" s="6" t="str">
        <f t="shared" si="526"/>
        <v/>
      </c>
      <c r="K4824" s="6" t="str">
        <f>IF(AND(税费设置!$B$5="是",G4824="个人支出",J4824="应税"),"是","否")</f>
        <v>否</v>
      </c>
      <c r="L4824" s="8">
        <f t="shared" si="527"/>
        <v>0</v>
      </c>
      <c r="M4824" s="8">
        <f t="shared" si="528"/>
        <v>0</v>
      </c>
      <c r="N4824" s="8">
        <f t="shared" si="529"/>
        <v>0</v>
      </c>
      <c r="O4824" s="8">
        <f t="shared" si="530"/>
        <v>0</v>
      </c>
      <c r="P4824" s="8">
        <f>IF(K4824&lt;&gt;"是",0,IF(税费设置!$B$6="是",E4824/(1+税费设置!$B$10),E4824))</f>
        <v>0</v>
      </c>
      <c r="Q4824" s="8">
        <f>IF(K4824&lt;&gt;"是",0,P4824*税费设置!$B$8)</f>
        <v>0</v>
      </c>
      <c r="R4824" s="8">
        <f>IF(K4824&lt;&gt;"是",0,P4824*税费设置!$B$9)</f>
        <v>0</v>
      </c>
      <c r="S4824" s="8">
        <f t="shared" si="531"/>
        <v>0</v>
      </c>
    </row>
    <row r="4825" spans="1:19" ht="13.9">
      <c r="A4825" s="6" t="str">
        <f>IF(总支出!A4825="","",总支出!A4825)</f>
        <v/>
      </c>
      <c r="B4825" s="7" t="str">
        <f>IF(总支出!B4825="","",总支出!B4825)</f>
        <v/>
      </c>
      <c r="C4825" s="6" t="str">
        <f t="shared" si="525"/>
        <v/>
      </c>
      <c r="D4825" s="6" t="str">
        <f>IF(总支出!C4825="","",总支出!C4825)</f>
        <v/>
      </c>
      <c r="E4825" s="8" t="str">
        <f>IF(总支出!D4825="","",总支出!D4825)</f>
        <v/>
      </c>
      <c r="F4825" s="6" t="str">
        <f>IF(总支出!E4825="","",总支出!E4825)</f>
        <v/>
      </c>
      <c r="G4825" s="6" t="str">
        <f>IF(总支出!H4825="","",总支出!H4825)</f>
        <v/>
      </c>
      <c r="H4825" s="6" t="str">
        <f>IF(总支出!I4825="","自动",总支出!I4825)</f>
        <v>自动</v>
      </c>
      <c r="I4825" s="6" t="str">
        <f>IF(F4825="","",IFERROR(VLOOKUP(F4825,税费设置!$A$15:$B$27,2,FALSE),"含税不明"))</f>
        <v/>
      </c>
      <c r="J4825" s="6" t="str">
        <f t="shared" si="526"/>
        <v/>
      </c>
      <c r="K4825" s="6" t="str">
        <f>IF(AND(税费设置!$B$5="是",G4825="个人支出",J4825="应税"),"是","否")</f>
        <v>否</v>
      </c>
      <c r="L4825" s="8">
        <f t="shared" si="527"/>
        <v>0</v>
      </c>
      <c r="M4825" s="8">
        <f t="shared" si="528"/>
        <v>0</v>
      </c>
      <c r="N4825" s="8">
        <f t="shared" si="529"/>
        <v>0</v>
      </c>
      <c r="O4825" s="8">
        <f t="shared" si="530"/>
        <v>0</v>
      </c>
      <c r="P4825" s="8">
        <f>IF(K4825&lt;&gt;"是",0,IF(税费设置!$B$6="是",E4825/(1+税费设置!$B$10),E4825))</f>
        <v>0</v>
      </c>
      <c r="Q4825" s="8">
        <f>IF(K4825&lt;&gt;"是",0,P4825*税费设置!$B$8)</f>
        <v>0</v>
      </c>
      <c r="R4825" s="8">
        <f>IF(K4825&lt;&gt;"是",0,P4825*税费设置!$B$9)</f>
        <v>0</v>
      </c>
      <c r="S4825" s="8">
        <f t="shared" si="531"/>
        <v>0</v>
      </c>
    </row>
    <row r="4826" spans="1:19" ht="13.9">
      <c r="A4826" s="6" t="str">
        <f>IF(总支出!A4826="","",总支出!A4826)</f>
        <v/>
      </c>
      <c r="B4826" s="7" t="str">
        <f>IF(总支出!B4826="","",总支出!B4826)</f>
        <v/>
      </c>
      <c r="C4826" s="6" t="str">
        <f t="shared" si="525"/>
        <v/>
      </c>
      <c r="D4826" s="6" t="str">
        <f>IF(总支出!C4826="","",总支出!C4826)</f>
        <v/>
      </c>
      <c r="E4826" s="8" t="str">
        <f>IF(总支出!D4826="","",总支出!D4826)</f>
        <v/>
      </c>
      <c r="F4826" s="6" t="str">
        <f>IF(总支出!E4826="","",总支出!E4826)</f>
        <v/>
      </c>
      <c r="G4826" s="6" t="str">
        <f>IF(总支出!H4826="","",总支出!H4826)</f>
        <v/>
      </c>
      <c r="H4826" s="6" t="str">
        <f>IF(总支出!I4826="","自动",总支出!I4826)</f>
        <v>自动</v>
      </c>
      <c r="I4826" s="6" t="str">
        <f>IF(F4826="","",IFERROR(VLOOKUP(F4826,税费设置!$A$15:$B$27,2,FALSE),"含税不明"))</f>
        <v/>
      </c>
      <c r="J4826" s="6" t="str">
        <f t="shared" si="526"/>
        <v/>
      </c>
      <c r="K4826" s="6" t="str">
        <f>IF(AND(税费设置!$B$5="是",G4826="个人支出",J4826="应税"),"是","否")</f>
        <v>否</v>
      </c>
      <c r="L4826" s="8">
        <f t="shared" si="527"/>
        <v>0</v>
      </c>
      <c r="M4826" s="8">
        <f t="shared" si="528"/>
        <v>0</v>
      </c>
      <c r="N4826" s="8">
        <f t="shared" si="529"/>
        <v>0</v>
      </c>
      <c r="O4826" s="8">
        <f t="shared" si="530"/>
        <v>0</v>
      </c>
      <c r="P4826" s="8">
        <f>IF(K4826&lt;&gt;"是",0,IF(税费设置!$B$6="是",E4826/(1+税费设置!$B$10),E4826))</f>
        <v>0</v>
      </c>
      <c r="Q4826" s="8">
        <f>IF(K4826&lt;&gt;"是",0,P4826*税费设置!$B$8)</f>
        <v>0</v>
      </c>
      <c r="R4826" s="8">
        <f>IF(K4826&lt;&gt;"是",0,P4826*税费设置!$B$9)</f>
        <v>0</v>
      </c>
      <c r="S4826" s="8">
        <f t="shared" si="531"/>
        <v>0</v>
      </c>
    </row>
    <row r="4827" spans="1:19" ht="13.9">
      <c r="A4827" s="6" t="str">
        <f>IF(总支出!A4827="","",总支出!A4827)</f>
        <v/>
      </c>
      <c r="B4827" s="7" t="str">
        <f>IF(总支出!B4827="","",总支出!B4827)</f>
        <v/>
      </c>
      <c r="C4827" s="6" t="str">
        <f t="shared" si="525"/>
        <v/>
      </c>
      <c r="D4827" s="6" t="str">
        <f>IF(总支出!C4827="","",总支出!C4827)</f>
        <v/>
      </c>
      <c r="E4827" s="8" t="str">
        <f>IF(总支出!D4827="","",总支出!D4827)</f>
        <v/>
      </c>
      <c r="F4827" s="6" t="str">
        <f>IF(总支出!E4827="","",总支出!E4827)</f>
        <v/>
      </c>
      <c r="G4827" s="6" t="str">
        <f>IF(总支出!H4827="","",总支出!H4827)</f>
        <v/>
      </c>
      <c r="H4827" s="6" t="str">
        <f>IF(总支出!I4827="","自动",总支出!I4827)</f>
        <v>自动</v>
      </c>
      <c r="I4827" s="6" t="str">
        <f>IF(F4827="","",IFERROR(VLOOKUP(F4827,税费设置!$A$15:$B$27,2,FALSE),"含税不明"))</f>
        <v/>
      </c>
      <c r="J4827" s="6" t="str">
        <f t="shared" si="526"/>
        <v/>
      </c>
      <c r="K4827" s="6" t="str">
        <f>IF(AND(税费设置!$B$5="是",G4827="个人支出",J4827="应税"),"是","否")</f>
        <v>否</v>
      </c>
      <c r="L4827" s="8">
        <f t="shared" si="527"/>
        <v>0</v>
      </c>
      <c r="M4827" s="8">
        <f t="shared" si="528"/>
        <v>0</v>
      </c>
      <c r="N4827" s="8">
        <f t="shared" si="529"/>
        <v>0</v>
      </c>
      <c r="O4827" s="8">
        <f t="shared" si="530"/>
        <v>0</v>
      </c>
      <c r="P4827" s="8">
        <f>IF(K4827&lt;&gt;"是",0,IF(税费设置!$B$6="是",E4827/(1+税费设置!$B$10),E4827))</f>
        <v>0</v>
      </c>
      <c r="Q4827" s="8">
        <f>IF(K4827&lt;&gt;"是",0,P4827*税费设置!$B$8)</f>
        <v>0</v>
      </c>
      <c r="R4827" s="8">
        <f>IF(K4827&lt;&gt;"是",0,P4827*税费设置!$B$9)</f>
        <v>0</v>
      </c>
      <c r="S4827" s="8">
        <f t="shared" si="531"/>
        <v>0</v>
      </c>
    </row>
    <row r="4828" spans="1:19" ht="13.9">
      <c r="A4828" s="6" t="str">
        <f>IF(总支出!A4828="","",总支出!A4828)</f>
        <v/>
      </c>
      <c r="B4828" s="7" t="str">
        <f>IF(总支出!B4828="","",总支出!B4828)</f>
        <v/>
      </c>
      <c r="C4828" s="6" t="str">
        <f t="shared" si="525"/>
        <v/>
      </c>
      <c r="D4828" s="6" t="str">
        <f>IF(总支出!C4828="","",总支出!C4828)</f>
        <v/>
      </c>
      <c r="E4828" s="8" t="str">
        <f>IF(总支出!D4828="","",总支出!D4828)</f>
        <v/>
      </c>
      <c r="F4828" s="6" t="str">
        <f>IF(总支出!E4828="","",总支出!E4828)</f>
        <v/>
      </c>
      <c r="G4828" s="6" t="str">
        <f>IF(总支出!H4828="","",总支出!H4828)</f>
        <v/>
      </c>
      <c r="H4828" s="6" t="str">
        <f>IF(总支出!I4828="","自动",总支出!I4828)</f>
        <v>自动</v>
      </c>
      <c r="I4828" s="6" t="str">
        <f>IF(F4828="","",IFERROR(VLOOKUP(F4828,税费设置!$A$15:$B$27,2,FALSE),"含税不明"))</f>
        <v/>
      </c>
      <c r="J4828" s="6" t="str">
        <f t="shared" si="526"/>
        <v/>
      </c>
      <c r="K4828" s="6" t="str">
        <f>IF(AND(税费设置!$B$5="是",G4828="个人支出",J4828="应税"),"是","否")</f>
        <v>否</v>
      </c>
      <c r="L4828" s="8">
        <f t="shared" si="527"/>
        <v>0</v>
      </c>
      <c r="M4828" s="8">
        <f t="shared" si="528"/>
        <v>0</v>
      </c>
      <c r="N4828" s="8">
        <f t="shared" si="529"/>
        <v>0</v>
      </c>
      <c r="O4828" s="8">
        <f t="shared" si="530"/>
        <v>0</v>
      </c>
      <c r="P4828" s="8">
        <f>IF(K4828&lt;&gt;"是",0,IF(税费设置!$B$6="是",E4828/(1+税费设置!$B$10),E4828))</f>
        <v>0</v>
      </c>
      <c r="Q4828" s="8">
        <f>IF(K4828&lt;&gt;"是",0,P4828*税费设置!$B$8)</f>
        <v>0</v>
      </c>
      <c r="R4828" s="8">
        <f>IF(K4828&lt;&gt;"是",0,P4828*税费设置!$B$9)</f>
        <v>0</v>
      </c>
      <c r="S4828" s="8">
        <f t="shared" si="531"/>
        <v>0</v>
      </c>
    </row>
    <row r="4829" spans="1:19" ht="13.9">
      <c r="A4829" s="6" t="str">
        <f>IF(总支出!A4829="","",总支出!A4829)</f>
        <v/>
      </c>
      <c r="B4829" s="7" t="str">
        <f>IF(总支出!B4829="","",总支出!B4829)</f>
        <v/>
      </c>
      <c r="C4829" s="6" t="str">
        <f t="shared" si="525"/>
        <v/>
      </c>
      <c r="D4829" s="6" t="str">
        <f>IF(总支出!C4829="","",总支出!C4829)</f>
        <v/>
      </c>
      <c r="E4829" s="8" t="str">
        <f>IF(总支出!D4829="","",总支出!D4829)</f>
        <v/>
      </c>
      <c r="F4829" s="6" t="str">
        <f>IF(总支出!E4829="","",总支出!E4829)</f>
        <v/>
      </c>
      <c r="G4829" s="6" t="str">
        <f>IF(总支出!H4829="","",总支出!H4829)</f>
        <v/>
      </c>
      <c r="H4829" s="6" t="str">
        <f>IF(总支出!I4829="","自动",总支出!I4829)</f>
        <v>自动</v>
      </c>
      <c r="I4829" s="6" t="str">
        <f>IF(F4829="","",IFERROR(VLOOKUP(F4829,税费设置!$A$15:$B$27,2,FALSE),"含税不明"))</f>
        <v/>
      </c>
      <c r="J4829" s="6" t="str">
        <f t="shared" si="526"/>
        <v/>
      </c>
      <c r="K4829" s="6" t="str">
        <f>IF(AND(税费设置!$B$5="是",G4829="个人支出",J4829="应税"),"是","否")</f>
        <v>否</v>
      </c>
      <c r="L4829" s="8">
        <f t="shared" si="527"/>
        <v>0</v>
      </c>
      <c r="M4829" s="8">
        <f t="shared" si="528"/>
        <v>0</v>
      </c>
      <c r="N4829" s="8">
        <f t="shared" si="529"/>
        <v>0</v>
      </c>
      <c r="O4829" s="8">
        <f t="shared" si="530"/>
        <v>0</v>
      </c>
      <c r="P4829" s="8">
        <f>IF(K4829&lt;&gt;"是",0,IF(税费设置!$B$6="是",E4829/(1+税费设置!$B$10),E4829))</f>
        <v>0</v>
      </c>
      <c r="Q4829" s="8">
        <f>IF(K4829&lt;&gt;"是",0,P4829*税费设置!$B$8)</f>
        <v>0</v>
      </c>
      <c r="R4829" s="8">
        <f>IF(K4829&lt;&gt;"是",0,P4829*税费设置!$B$9)</f>
        <v>0</v>
      </c>
      <c r="S4829" s="8">
        <f t="shared" si="531"/>
        <v>0</v>
      </c>
    </row>
    <row r="4830" spans="1:19" ht="13.9">
      <c r="A4830" s="6" t="str">
        <f>IF(总支出!A4830="","",总支出!A4830)</f>
        <v/>
      </c>
      <c r="B4830" s="7" t="str">
        <f>IF(总支出!B4830="","",总支出!B4830)</f>
        <v/>
      </c>
      <c r="C4830" s="6" t="str">
        <f t="shared" si="525"/>
        <v/>
      </c>
      <c r="D4830" s="6" t="str">
        <f>IF(总支出!C4830="","",总支出!C4830)</f>
        <v/>
      </c>
      <c r="E4830" s="8" t="str">
        <f>IF(总支出!D4830="","",总支出!D4830)</f>
        <v/>
      </c>
      <c r="F4830" s="6" t="str">
        <f>IF(总支出!E4830="","",总支出!E4830)</f>
        <v/>
      </c>
      <c r="G4830" s="6" t="str">
        <f>IF(总支出!H4830="","",总支出!H4830)</f>
        <v/>
      </c>
      <c r="H4830" s="6" t="str">
        <f>IF(总支出!I4830="","自动",总支出!I4830)</f>
        <v>自动</v>
      </c>
      <c r="I4830" s="6" t="str">
        <f>IF(F4830="","",IFERROR(VLOOKUP(F4830,税费设置!$A$15:$B$27,2,FALSE),"含税不明"))</f>
        <v/>
      </c>
      <c r="J4830" s="6" t="str">
        <f t="shared" si="526"/>
        <v/>
      </c>
      <c r="K4830" s="6" t="str">
        <f>IF(AND(税费设置!$B$5="是",G4830="个人支出",J4830="应税"),"是","否")</f>
        <v>否</v>
      </c>
      <c r="L4830" s="8">
        <f t="shared" si="527"/>
        <v>0</v>
      </c>
      <c r="M4830" s="8">
        <f t="shared" si="528"/>
        <v>0</v>
      </c>
      <c r="N4830" s="8">
        <f t="shared" si="529"/>
        <v>0</v>
      </c>
      <c r="O4830" s="8">
        <f t="shared" si="530"/>
        <v>0</v>
      </c>
      <c r="P4830" s="8">
        <f>IF(K4830&lt;&gt;"是",0,IF(税费设置!$B$6="是",E4830/(1+税费设置!$B$10),E4830))</f>
        <v>0</v>
      </c>
      <c r="Q4830" s="8">
        <f>IF(K4830&lt;&gt;"是",0,P4830*税费设置!$B$8)</f>
        <v>0</v>
      </c>
      <c r="R4830" s="8">
        <f>IF(K4830&lt;&gt;"是",0,P4830*税费设置!$B$9)</f>
        <v>0</v>
      </c>
      <c r="S4830" s="8">
        <f t="shared" si="531"/>
        <v>0</v>
      </c>
    </row>
    <row r="4831" spans="1:19" ht="13.9">
      <c r="A4831" s="6" t="str">
        <f>IF(总支出!A4831="","",总支出!A4831)</f>
        <v/>
      </c>
      <c r="B4831" s="7" t="str">
        <f>IF(总支出!B4831="","",总支出!B4831)</f>
        <v/>
      </c>
      <c r="C4831" s="6" t="str">
        <f t="shared" si="525"/>
        <v/>
      </c>
      <c r="D4831" s="6" t="str">
        <f>IF(总支出!C4831="","",总支出!C4831)</f>
        <v/>
      </c>
      <c r="E4831" s="8" t="str">
        <f>IF(总支出!D4831="","",总支出!D4831)</f>
        <v/>
      </c>
      <c r="F4831" s="6" t="str">
        <f>IF(总支出!E4831="","",总支出!E4831)</f>
        <v/>
      </c>
      <c r="G4831" s="6" t="str">
        <f>IF(总支出!H4831="","",总支出!H4831)</f>
        <v/>
      </c>
      <c r="H4831" s="6" t="str">
        <f>IF(总支出!I4831="","自动",总支出!I4831)</f>
        <v>自动</v>
      </c>
      <c r="I4831" s="6" t="str">
        <f>IF(F4831="","",IFERROR(VLOOKUP(F4831,税费设置!$A$15:$B$27,2,FALSE),"含税不明"))</f>
        <v/>
      </c>
      <c r="J4831" s="6" t="str">
        <f t="shared" si="526"/>
        <v/>
      </c>
      <c r="K4831" s="6" t="str">
        <f>IF(AND(税费设置!$B$5="是",G4831="个人支出",J4831="应税"),"是","否")</f>
        <v>否</v>
      </c>
      <c r="L4831" s="8">
        <f t="shared" si="527"/>
        <v>0</v>
      </c>
      <c r="M4831" s="8">
        <f t="shared" si="528"/>
        <v>0</v>
      </c>
      <c r="N4831" s="8">
        <f t="shared" si="529"/>
        <v>0</v>
      </c>
      <c r="O4831" s="8">
        <f t="shared" si="530"/>
        <v>0</v>
      </c>
      <c r="P4831" s="8">
        <f>IF(K4831&lt;&gt;"是",0,IF(税费设置!$B$6="是",E4831/(1+税费设置!$B$10),E4831))</f>
        <v>0</v>
      </c>
      <c r="Q4831" s="8">
        <f>IF(K4831&lt;&gt;"是",0,P4831*税费设置!$B$8)</f>
        <v>0</v>
      </c>
      <c r="R4831" s="8">
        <f>IF(K4831&lt;&gt;"是",0,P4831*税费设置!$B$9)</f>
        <v>0</v>
      </c>
      <c r="S4831" s="8">
        <f t="shared" si="531"/>
        <v>0</v>
      </c>
    </row>
    <row r="4832" spans="1:19" ht="13.9">
      <c r="A4832" s="6" t="str">
        <f>IF(总支出!A4832="","",总支出!A4832)</f>
        <v/>
      </c>
      <c r="B4832" s="7" t="str">
        <f>IF(总支出!B4832="","",总支出!B4832)</f>
        <v/>
      </c>
      <c r="C4832" s="6" t="str">
        <f t="shared" si="525"/>
        <v/>
      </c>
      <c r="D4832" s="6" t="str">
        <f>IF(总支出!C4832="","",总支出!C4832)</f>
        <v/>
      </c>
      <c r="E4832" s="8" t="str">
        <f>IF(总支出!D4832="","",总支出!D4832)</f>
        <v/>
      </c>
      <c r="F4832" s="6" t="str">
        <f>IF(总支出!E4832="","",总支出!E4832)</f>
        <v/>
      </c>
      <c r="G4832" s="6" t="str">
        <f>IF(总支出!H4832="","",总支出!H4832)</f>
        <v/>
      </c>
      <c r="H4832" s="6" t="str">
        <f>IF(总支出!I4832="","自动",总支出!I4832)</f>
        <v>自动</v>
      </c>
      <c r="I4832" s="6" t="str">
        <f>IF(F4832="","",IFERROR(VLOOKUP(F4832,税费设置!$A$15:$B$27,2,FALSE),"含税不明"))</f>
        <v/>
      </c>
      <c r="J4832" s="6" t="str">
        <f t="shared" si="526"/>
        <v/>
      </c>
      <c r="K4832" s="6" t="str">
        <f>IF(AND(税费设置!$B$5="是",G4832="个人支出",J4832="应税"),"是","否")</f>
        <v>否</v>
      </c>
      <c r="L4832" s="8">
        <f t="shared" si="527"/>
        <v>0</v>
      </c>
      <c r="M4832" s="8">
        <f t="shared" si="528"/>
        <v>0</v>
      </c>
      <c r="N4832" s="8">
        <f t="shared" si="529"/>
        <v>0</v>
      </c>
      <c r="O4832" s="8">
        <f t="shared" si="530"/>
        <v>0</v>
      </c>
      <c r="P4832" s="8">
        <f>IF(K4832&lt;&gt;"是",0,IF(税费设置!$B$6="是",E4832/(1+税费设置!$B$10),E4832))</f>
        <v>0</v>
      </c>
      <c r="Q4832" s="8">
        <f>IF(K4832&lt;&gt;"是",0,P4832*税费设置!$B$8)</f>
        <v>0</v>
      </c>
      <c r="R4832" s="8">
        <f>IF(K4832&lt;&gt;"是",0,P4832*税费设置!$B$9)</f>
        <v>0</v>
      </c>
      <c r="S4832" s="8">
        <f t="shared" si="531"/>
        <v>0</v>
      </c>
    </row>
    <row r="4833" spans="1:19" ht="13.9">
      <c r="A4833" s="6" t="str">
        <f>IF(总支出!A4833="","",总支出!A4833)</f>
        <v/>
      </c>
      <c r="B4833" s="7" t="str">
        <f>IF(总支出!B4833="","",总支出!B4833)</f>
        <v/>
      </c>
      <c r="C4833" s="6" t="str">
        <f t="shared" si="525"/>
        <v/>
      </c>
      <c r="D4833" s="6" t="str">
        <f>IF(总支出!C4833="","",总支出!C4833)</f>
        <v/>
      </c>
      <c r="E4833" s="8" t="str">
        <f>IF(总支出!D4833="","",总支出!D4833)</f>
        <v/>
      </c>
      <c r="F4833" s="6" t="str">
        <f>IF(总支出!E4833="","",总支出!E4833)</f>
        <v/>
      </c>
      <c r="G4833" s="6" t="str">
        <f>IF(总支出!H4833="","",总支出!H4833)</f>
        <v/>
      </c>
      <c r="H4833" s="6" t="str">
        <f>IF(总支出!I4833="","自动",总支出!I4833)</f>
        <v>自动</v>
      </c>
      <c r="I4833" s="6" t="str">
        <f>IF(F4833="","",IFERROR(VLOOKUP(F4833,税费设置!$A$15:$B$27,2,FALSE),"含税不明"))</f>
        <v/>
      </c>
      <c r="J4833" s="6" t="str">
        <f t="shared" si="526"/>
        <v/>
      </c>
      <c r="K4833" s="6" t="str">
        <f>IF(AND(税费设置!$B$5="是",G4833="个人支出",J4833="应税"),"是","否")</f>
        <v>否</v>
      </c>
      <c r="L4833" s="8">
        <f t="shared" si="527"/>
        <v>0</v>
      </c>
      <c r="M4833" s="8">
        <f t="shared" si="528"/>
        <v>0</v>
      </c>
      <c r="N4833" s="8">
        <f t="shared" si="529"/>
        <v>0</v>
      </c>
      <c r="O4833" s="8">
        <f t="shared" si="530"/>
        <v>0</v>
      </c>
      <c r="P4833" s="8">
        <f>IF(K4833&lt;&gt;"是",0,IF(税费设置!$B$6="是",E4833/(1+税费设置!$B$10),E4833))</f>
        <v>0</v>
      </c>
      <c r="Q4833" s="8">
        <f>IF(K4833&lt;&gt;"是",0,P4833*税费设置!$B$8)</f>
        <v>0</v>
      </c>
      <c r="R4833" s="8">
        <f>IF(K4833&lt;&gt;"是",0,P4833*税费设置!$B$9)</f>
        <v>0</v>
      </c>
      <c r="S4833" s="8">
        <f t="shared" si="531"/>
        <v>0</v>
      </c>
    </row>
    <row r="4834" spans="1:19" ht="13.9">
      <c r="A4834" s="6" t="str">
        <f>IF(总支出!A4834="","",总支出!A4834)</f>
        <v/>
      </c>
      <c r="B4834" s="7" t="str">
        <f>IF(总支出!B4834="","",总支出!B4834)</f>
        <v/>
      </c>
      <c r="C4834" s="6" t="str">
        <f t="shared" si="525"/>
        <v/>
      </c>
      <c r="D4834" s="6" t="str">
        <f>IF(总支出!C4834="","",总支出!C4834)</f>
        <v/>
      </c>
      <c r="E4834" s="8" t="str">
        <f>IF(总支出!D4834="","",总支出!D4834)</f>
        <v/>
      </c>
      <c r="F4834" s="6" t="str">
        <f>IF(总支出!E4834="","",总支出!E4834)</f>
        <v/>
      </c>
      <c r="G4834" s="6" t="str">
        <f>IF(总支出!H4834="","",总支出!H4834)</f>
        <v/>
      </c>
      <c r="H4834" s="6" t="str">
        <f>IF(总支出!I4834="","自动",总支出!I4834)</f>
        <v>自动</v>
      </c>
      <c r="I4834" s="6" t="str">
        <f>IF(F4834="","",IFERROR(VLOOKUP(F4834,税费设置!$A$15:$B$27,2,FALSE),"含税不明"))</f>
        <v/>
      </c>
      <c r="J4834" s="6" t="str">
        <f t="shared" si="526"/>
        <v/>
      </c>
      <c r="K4834" s="6" t="str">
        <f>IF(AND(税费设置!$B$5="是",G4834="个人支出",J4834="应税"),"是","否")</f>
        <v>否</v>
      </c>
      <c r="L4834" s="8">
        <f t="shared" si="527"/>
        <v>0</v>
      </c>
      <c r="M4834" s="8">
        <f t="shared" si="528"/>
        <v>0</v>
      </c>
      <c r="N4834" s="8">
        <f t="shared" si="529"/>
        <v>0</v>
      </c>
      <c r="O4834" s="8">
        <f t="shared" si="530"/>
        <v>0</v>
      </c>
      <c r="P4834" s="8">
        <f>IF(K4834&lt;&gt;"是",0,IF(税费设置!$B$6="是",E4834/(1+税费设置!$B$10),E4834))</f>
        <v>0</v>
      </c>
      <c r="Q4834" s="8">
        <f>IF(K4834&lt;&gt;"是",0,P4834*税费设置!$B$8)</f>
        <v>0</v>
      </c>
      <c r="R4834" s="8">
        <f>IF(K4834&lt;&gt;"是",0,P4834*税费设置!$B$9)</f>
        <v>0</v>
      </c>
      <c r="S4834" s="8">
        <f t="shared" si="531"/>
        <v>0</v>
      </c>
    </row>
    <row r="4835" spans="1:19" ht="13.9">
      <c r="A4835" s="6" t="str">
        <f>IF(总支出!A4835="","",总支出!A4835)</f>
        <v/>
      </c>
      <c r="B4835" s="7" t="str">
        <f>IF(总支出!B4835="","",总支出!B4835)</f>
        <v/>
      </c>
      <c r="C4835" s="6" t="str">
        <f t="shared" si="525"/>
        <v/>
      </c>
      <c r="D4835" s="6" t="str">
        <f>IF(总支出!C4835="","",总支出!C4835)</f>
        <v/>
      </c>
      <c r="E4835" s="8" t="str">
        <f>IF(总支出!D4835="","",总支出!D4835)</f>
        <v/>
      </c>
      <c r="F4835" s="6" t="str">
        <f>IF(总支出!E4835="","",总支出!E4835)</f>
        <v/>
      </c>
      <c r="G4835" s="6" t="str">
        <f>IF(总支出!H4835="","",总支出!H4835)</f>
        <v/>
      </c>
      <c r="H4835" s="6" t="str">
        <f>IF(总支出!I4835="","自动",总支出!I4835)</f>
        <v>自动</v>
      </c>
      <c r="I4835" s="6" t="str">
        <f>IF(F4835="","",IFERROR(VLOOKUP(F4835,税费设置!$A$15:$B$27,2,FALSE),"含税不明"))</f>
        <v/>
      </c>
      <c r="J4835" s="6" t="str">
        <f t="shared" si="526"/>
        <v/>
      </c>
      <c r="K4835" s="6" t="str">
        <f>IF(AND(税费设置!$B$5="是",G4835="个人支出",J4835="应税"),"是","否")</f>
        <v>否</v>
      </c>
      <c r="L4835" s="8">
        <f t="shared" si="527"/>
        <v>0</v>
      </c>
      <c r="M4835" s="8">
        <f t="shared" si="528"/>
        <v>0</v>
      </c>
      <c r="N4835" s="8">
        <f t="shared" si="529"/>
        <v>0</v>
      </c>
      <c r="O4835" s="8">
        <f t="shared" si="530"/>
        <v>0</v>
      </c>
      <c r="P4835" s="8">
        <f>IF(K4835&lt;&gt;"是",0,IF(税费设置!$B$6="是",E4835/(1+税费设置!$B$10),E4835))</f>
        <v>0</v>
      </c>
      <c r="Q4835" s="8">
        <f>IF(K4835&lt;&gt;"是",0,P4835*税费设置!$B$8)</f>
        <v>0</v>
      </c>
      <c r="R4835" s="8">
        <f>IF(K4835&lt;&gt;"是",0,P4835*税费设置!$B$9)</f>
        <v>0</v>
      </c>
      <c r="S4835" s="8">
        <f t="shared" si="531"/>
        <v>0</v>
      </c>
    </row>
    <row r="4836" spans="1:19" ht="13.9">
      <c r="A4836" s="6" t="str">
        <f>IF(总支出!A4836="","",总支出!A4836)</f>
        <v/>
      </c>
      <c r="B4836" s="7" t="str">
        <f>IF(总支出!B4836="","",总支出!B4836)</f>
        <v/>
      </c>
      <c r="C4836" s="6" t="str">
        <f t="shared" si="525"/>
        <v/>
      </c>
      <c r="D4836" s="6" t="str">
        <f>IF(总支出!C4836="","",总支出!C4836)</f>
        <v/>
      </c>
      <c r="E4836" s="8" t="str">
        <f>IF(总支出!D4836="","",总支出!D4836)</f>
        <v/>
      </c>
      <c r="F4836" s="6" t="str">
        <f>IF(总支出!E4836="","",总支出!E4836)</f>
        <v/>
      </c>
      <c r="G4836" s="6" t="str">
        <f>IF(总支出!H4836="","",总支出!H4836)</f>
        <v/>
      </c>
      <c r="H4836" s="6" t="str">
        <f>IF(总支出!I4836="","自动",总支出!I4836)</f>
        <v>自动</v>
      </c>
      <c r="I4836" s="6" t="str">
        <f>IF(F4836="","",IFERROR(VLOOKUP(F4836,税费设置!$A$15:$B$27,2,FALSE),"含税不明"))</f>
        <v/>
      </c>
      <c r="J4836" s="6" t="str">
        <f t="shared" si="526"/>
        <v/>
      </c>
      <c r="K4836" s="6" t="str">
        <f>IF(AND(税费设置!$B$5="是",G4836="个人支出",J4836="应税"),"是","否")</f>
        <v>否</v>
      </c>
      <c r="L4836" s="8">
        <f t="shared" si="527"/>
        <v>0</v>
      </c>
      <c r="M4836" s="8">
        <f t="shared" si="528"/>
        <v>0</v>
      </c>
      <c r="N4836" s="8">
        <f t="shared" si="529"/>
        <v>0</v>
      </c>
      <c r="O4836" s="8">
        <f t="shared" si="530"/>
        <v>0</v>
      </c>
      <c r="P4836" s="8">
        <f>IF(K4836&lt;&gt;"是",0,IF(税费设置!$B$6="是",E4836/(1+税费设置!$B$10),E4836))</f>
        <v>0</v>
      </c>
      <c r="Q4836" s="8">
        <f>IF(K4836&lt;&gt;"是",0,P4836*税费设置!$B$8)</f>
        <v>0</v>
      </c>
      <c r="R4836" s="8">
        <f>IF(K4836&lt;&gt;"是",0,P4836*税费设置!$B$9)</f>
        <v>0</v>
      </c>
      <c r="S4836" s="8">
        <f t="shared" si="531"/>
        <v>0</v>
      </c>
    </row>
    <row r="4837" spans="1:19" ht="13.9">
      <c r="A4837" s="6" t="str">
        <f>IF(总支出!A4837="","",总支出!A4837)</f>
        <v/>
      </c>
      <c r="B4837" s="7" t="str">
        <f>IF(总支出!B4837="","",总支出!B4837)</f>
        <v/>
      </c>
      <c r="C4837" s="6" t="str">
        <f t="shared" si="525"/>
        <v/>
      </c>
      <c r="D4837" s="6" t="str">
        <f>IF(总支出!C4837="","",总支出!C4837)</f>
        <v/>
      </c>
      <c r="E4837" s="8" t="str">
        <f>IF(总支出!D4837="","",总支出!D4837)</f>
        <v/>
      </c>
      <c r="F4837" s="6" t="str">
        <f>IF(总支出!E4837="","",总支出!E4837)</f>
        <v/>
      </c>
      <c r="G4837" s="6" t="str">
        <f>IF(总支出!H4837="","",总支出!H4837)</f>
        <v/>
      </c>
      <c r="H4837" s="6" t="str">
        <f>IF(总支出!I4837="","自动",总支出!I4837)</f>
        <v>自动</v>
      </c>
      <c r="I4837" s="6" t="str">
        <f>IF(F4837="","",IFERROR(VLOOKUP(F4837,税费设置!$A$15:$B$27,2,FALSE),"含税不明"))</f>
        <v/>
      </c>
      <c r="J4837" s="6" t="str">
        <f t="shared" si="526"/>
        <v/>
      </c>
      <c r="K4837" s="6" t="str">
        <f>IF(AND(税费设置!$B$5="是",G4837="个人支出",J4837="应税"),"是","否")</f>
        <v>否</v>
      </c>
      <c r="L4837" s="8">
        <f t="shared" si="527"/>
        <v>0</v>
      </c>
      <c r="M4837" s="8">
        <f t="shared" si="528"/>
        <v>0</v>
      </c>
      <c r="N4837" s="8">
        <f t="shared" si="529"/>
        <v>0</v>
      </c>
      <c r="O4837" s="8">
        <f t="shared" si="530"/>
        <v>0</v>
      </c>
      <c r="P4837" s="8">
        <f>IF(K4837&lt;&gt;"是",0,IF(税费设置!$B$6="是",E4837/(1+税费设置!$B$10),E4837))</f>
        <v>0</v>
      </c>
      <c r="Q4837" s="8">
        <f>IF(K4837&lt;&gt;"是",0,P4837*税费设置!$B$8)</f>
        <v>0</v>
      </c>
      <c r="R4837" s="8">
        <f>IF(K4837&lt;&gt;"是",0,P4837*税费设置!$B$9)</f>
        <v>0</v>
      </c>
      <c r="S4837" s="8">
        <f t="shared" si="531"/>
        <v>0</v>
      </c>
    </row>
    <row r="4838" spans="1:19" ht="13.9">
      <c r="A4838" s="6" t="str">
        <f>IF(总支出!A4838="","",总支出!A4838)</f>
        <v/>
      </c>
      <c r="B4838" s="7" t="str">
        <f>IF(总支出!B4838="","",总支出!B4838)</f>
        <v/>
      </c>
      <c r="C4838" s="6" t="str">
        <f t="shared" si="525"/>
        <v/>
      </c>
      <c r="D4838" s="6" t="str">
        <f>IF(总支出!C4838="","",总支出!C4838)</f>
        <v/>
      </c>
      <c r="E4838" s="8" t="str">
        <f>IF(总支出!D4838="","",总支出!D4838)</f>
        <v/>
      </c>
      <c r="F4838" s="6" t="str">
        <f>IF(总支出!E4838="","",总支出!E4838)</f>
        <v/>
      </c>
      <c r="G4838" s="6" t="str">
        <f>IF(总支出!H4838="","",总支出!H4838)</f>
        <v/>
      </c>
      <c r="H4838" s="6" t="str">
        <f>IF(总支出!I4838="","自动",总支出!I4838)</f>
        <v>自动</v>
      </c>
      <c r="I4838" s="6" t="str">
        <f>IF(F4838="","",IFERROR(VLOOKUP(F4838,税费设置!$A$15:$B$27,2,FALSE),"含税不明"))</f>
        <v/>
      </c>
      <c r="J4838" s="6" t="str">
        <f t="shared" si="526"/>
        <v/>
      </c>
      <c r="K4838" s="6" t="str">
        <f>IF(AND(税费设置!$B$5="是",G4838="个人支出",J4838="应税"),"是","否")</f>
        <v>否</v>
      </c>
      <c r="L4838" s="8">
        <f t="shared" si="527"/>
        <v>0</v>
      </c>
      <c r="M4838" s="8">
        <f t="shared" si="528"/>
        <v>0</v>
      </c>
      <c r="N4838" s="8">
        <f t="shared" si="529"/>
        <v>0</v>
      </c>
      <c r="O4838" s="8">
        <f t="shared" si="530"/>
        <v>0</v>
      </c>
      <c r="P4838" s="8">
        <f>IF(K4838&lt;&gt;"是",0,IF(税费设置!$B$6="是",E4838/(1+税费设置!$B$10),E4838))</f>
        <v>0</v>
      </c>
      <c r="Q4838" s="8">
        <f>IF(K4838&lt;&gt;"是",0,P4838*税费设置!$B$8)</f>
        <v>0</v>
      </c>
      <c r="R4838" s="8">
        <f>IF(K4838&lt;&gt;"是",0,P4838*税费设置!$B$9)</f>
        <v>0</v>
      </c>
      <c r="S4838" s="8">
        <f t="shared" si="531"/>
        <v>0</v>
      </c>
    </row>
    <row r="4839" spans="1:19" ht="13.9">
      <c r="A4839" s="6" t="str">
        <f>IF(总支出!A4839="","",总支出!A4839)</f>
        <v/>
      </c>
      <c r="B4839" s="7" t="str">
        <f>IF(总支出!B4839="","",总支出!B4839)</f>
        <v/>
      </c>
      <c r="C4839" s="6" t="str">
        <f t="shared" si="525"/>
        <v/>
      </c>
      <c r="D4839" s="6" t="str">
        <f>IF(总支出!C4839="","",总支出!C4839)</f>
        <v/>
      </c>
      <c r="E4839" s="8" t="str">
        <f>IF(总支出!D4839="","",总支出!D4839)</f>
        <v/>
      </c>
      <c r="F4839" s="6" t="str">
        <f>IF(总支出!E4839="","",总支出!E4839)</f>
        <v/>
      </c>
      <c r="G4839" s="6" t="str">
        <f>IF(总支出!H4839="","",总支出!H4839)</f>
        <v/>
      </c>
      <c r="H4839" s="6" t="str">
        <f>IF(总支出!I4839="","自动",总支出!I4839)</f>
        <v>自动</v>
      </c>
      <c r="I4839" s="6" t="str">
        <f>IF(F4839="","",IFERROR(VLOOKUP(F4839,税费设置!$A$15:$B$27,2,FALSE),"含税不明"))</f>
        <v/>
      </c>
      <c r="J4839" s="6" t="str">
        <f t="shared" si="526"/>
        <v/>
      </c>
      <c r="K4839" s="6" t="str">
        <f>IF(AND(税费设置!$B$5="是",G4839="个人支出",J4839="应税"),"是","否")</f>
        <v>否</v>
      </c>
      <c r="L4839" s="8">
        <f t="shared" si="527"/>
        <v>0</v>
      </c>
      <c r="M4839" s="8">
        <f t="shared" si="528"/>
        <v>0</v>
      </c>
      <c r="N4839" s="8">
        <f t="shared" si="529"/>
        <v>0</v>
      </c>
      <c r="O4839" s="8">
        <f t="shared" si="530"/>
        <v>0</v>
      </c>
      <c r="P4839" s="8">
        <f>IF(K4839&lt;&gt;"是",0,IF(税费设置!$B$6="是",E4839/(1+税费设置!$B$10),E4839))</f>
        <v>0</v>
      </c>
      <c r="Q4839" s="8">
        <f>IF(K4839&lt;&gt;"是",0,P4839*税费设置!$B$8)</f>
        <v>0</v>
      </c>
      <c r="R4839" s="8">
        <f>IF(K4839&lt;&gt;"是",0,P4839*税费设置!$B$9)</f>
        <v>0</v>
      </c>
      <c r="S4839" s="8">
        <f t="shared" si="531"/>
        <v>0</v>
      </c>
    </row>
    <row r="4840" spans="1:19" ht="13.9">
      <c r="A4840" s="6" t="str">
        <f>IF(总支出!A4840="","",总支出!A4840)</f>
        <v/>
      </c>
      <c r="B4840" s="7" t="str">
        <f>IF(总支出!B4840="","",总支出!B4840)</f>
        <v/>
      </c>
      <c r="C4840" s="6" t="str">
        <f t="shared" si="525"/>
        <v/>
      </c>
      <c r="D4840" s="6" t="str">
        <f>IF(总支出!C4840="","",总支出!C4840)</f>
        <v/>
      </c>
      <c r="E4840" s="8" t="str">
        <f>IF(总支出!D4840="","",总支出!D4840)</f>
        <v/>
      </c>
      <c r="F4840" s="6" t="str">
        <f>IF(总支出!E4840="","",总支出!E4840)</f>
        <v/>
      </c>
      <c r="G4840" s="6" t="str">
        <f>IF(总支出!H4840="","",总支出!H4840)</f>
        <v/>
      </c>
      <c r="H4840" s="6" t="str">
        <f>IF(总支出!I4840="","自动",总支出!I4840)</f>
        <v>自动</v>
      </c>
      <c r="I4840" s="6" t="str">
        <f>IF(F4840="","",IFERROR(VLOOKUP(F4840,税费设置!$A$15:$B$27,2,FALSE),"含税不明"))</f>
        <v/>
      </c>
      <c r="J4840" s="6" t="str">
        <f t="shared" si="526"/>
        <v/>
      </c>
      <c r="K4840" s="6" t="str">
        <f>IF(AND(税费设置!$B$5="是",G4840="个人支出",J4840="应税"),"是","否")</f>
        <v>否</v>
      </c>
      <c r="L4840" s="8">
        <f t="shared" si="527"/>
        <v>0</v>
      </c>
      <c r="M4840" s="8">
        <f t="shared" si="528"/>
        <v>0</v>
      </c>
      <c r="N4840" s="8">
        <f t="shared" si="529"/>
        <v>0</v>
      </c>
      <c r="O4840" s="8">
        <f t="shared" si="530"/>
        <v>0</v>
      </c>
      <c r="P4840" s="8">
        <f>IF(K4840&lt;&gt;"是",0,IF(税费设置!$B$6="是",E4840/(1+税费设置!$B$10),E4840))</f>
        <v>0</v>
      </c>
      <c r="Q4840" s="8">
        <f>IF(K4840&lt;&gt;"是",0,P4840*税费设置!$B$8)</f>
        <v>0</v>
      </c>
      <c r="R4840" s="8">
        <f>IF(K4840&lt;&gt;"是",0,P4840*税费设置!$B$9)</f>
        <v>0</v>
      </c>
      <c r="S4840" s="8">
        <f t="shared" si="531"/>
        <v>0</v>
      </c>
    </row>
    <row r="4841" spans="1:19" ht="13.9">
      <c r="A4841" s="6" t="str">
        <f>IF(总支出!A4841="","",总支出!A4841)</f>
        <v/>
      </c>
      <c r="B4841" s="7" t="str">
        <f>IF(总支出!B4841="","",总支出!B4841)</f>
        <v/>
      </c>
      <c r="C4841" s="6" t="str">
        <f t="shared" si="525"/>
        <v/>
      </c>
      <c r="D4841" s="6" t="str">
        <f>IF(总支出!C4841="","",总支出!C4841)</f>
        <v/>
      </c>
      <c r="E4841" s="8" t="str">
        <f>IF(总支出!D4841="","",总支出!D4841)</f>
        <v/>
      </c>
      <c r="F4841" s="6" t="str">
        <f>IF(总支出!E4841="","",总支出!E4841)</f>
        <v/>
      </c>
      <c r="G4841" s="6" t="str">
        <f>IF(总支出!H4841="","",总支出!H4841)</f>
        <v/>
      </c>
      <c r="H4841" s="6" t="str">
        <f>IF(总支出!I4841="","自动",总支出!I4841)</f>
        <v>自动</v>
      </c>
      <c r="I4841" s="6" t="str">
        <f>IF(F4841="","",IFERROR(VLOOKUP(F4841,税费设置!$A$15:$B$27,2,FALSE),"含税不明"))</f>
        <v/>
      </c>
      <c r="J4841" s="6" t="str">
        <f t="shared" si="526"/>
        <v/>
      </c>
      <c r="K4841" s="6" t="str">
        <f>IF(AND(税费设置!$B$5="是",G4841="个人支出",J4841="应税"),"是","否")</f>
        <v>否</v>
      </c>
      <c r="L4841" s="8">
        <f t="shared" si="527"/>
        <v>0</v>
      </c>
      <c r="M4841" s="8">
        <f t="shared" si="528"/>
        <v>0</v>
      </c>
      <c r="N4841" s="8">
        <f t="shared" si="529"/>
        <v>0</v>
      </c>
      <c r="O4841" s="8">
        <f t="shared" si="530"/>
        <v>0</v>
      </c>
      <c r="P4841" s="8">
        <f>IF(K4841&lt;&gt;"是",0,IF(税费设置!$B$6="是",E4841/(1+税费设置!$B$10),E4841))</f>
        <v>0</v>
      </c>
      <c r="Q4841" s="8">
        <f>IF(K4841&lt;&gt;"是",0,P4841*税费设置!$B$8)</f>
        <v>0</v>
      </c>
      <c r="R4841" s="8">
        <f>IF(K4841&lt;&gt;"是",0,P4841*税费设置!$B$9)</f>
        <v>0</v>
      </c>
      <c r="S4841" s="8">
        <f t="shared" si="531"/>
        <v>0</v>
      </c>
    </row>
    <row r="4842" spans="1:19" ht="13.9">
      <c r="A4842" s="6" t="str">
        <f>IF(总支出!A4842="","",总支出!A4842)</f>
        <v/>
      </c>
      <c r="B4842" s="7" t="str">
        <f>IF(总支出!B4842="","",总支出!B4842)</f>
        <v/>
      </c>
      <c r="C4842" s="6" t="str">
        <f t="shared" si="525"/>
        <v/>
      </c>
      <c r="D4842" s="6" t="str">
        <f>IF(总支出!C4842="","",总支出!C4842)</f>
        <v/>
      </c>
      <c r="E4842" s="8" t="str">
        <f>IF(总支出!D4842="","",总支出!D4842)</f>
        <v/>
      </c>
      <c r="F4842" s="6" t="str">
        <f>IF(总支出!E4842="","",总支出!E4842)</f>
        <v/>
      </c>
      <c r="G4842" s="6" t="str">
        <f>IF(总支出!H4842="","",总支出!H4842)</f>
        <v/>
      </c>
      <c r="H4842" s="6" t="str">
        <f>IF(总支出!I4842="","自动",总支出!I4842)</f>
        <v>自动</v>
      </c>
      <c r="I4842" s="6" t="str">
        <f>IF(F4842="","",IFERROR(VLOOKUP(F4842,税费设置!$A$15:$B$27,2,FALSE),"含税不明"))</f>
        <v/>
      </c>
      <c r="J4842" s="6" t="str">
        <f t="shared" si="526"/>
        <v/>
      </c>
      <c r="K4842" s="6" t="str">
        <f>IF(AND(税费设置!$B$5="是",G4842="个人支出",J4842="应税"),"是","否")</f>
        <v>否</v>
      </c>
      <c r="L4842" s="8">
        <f t="shared" si="527"/>
        <v>0</v>
      </c>
      <c r="M4842" s="8">
        <f t="shared" si="528"/>
        <v>0</v>
      </c>
      <c r="N4842" s="8">
        <f t="shared" si="529"/>
        <v>0</v>
      </c>
      <c r="O4842" s="8">
        <f t="shared" si="530"/>
        <v>0</v>
      </c>
      <c r="P4842" s="8">
        <f>IF(K4842&lt;&gt;"是",0,IF(税费设置!$B$6="是",E4842/(1+税费设置!$B$10),E4842))</f>
        <v>0</v>
      </c>
      <c r="Q4842" s="8">
        <f>IF(K4842&lt;&gt;"是",0,P4842*税费设置!$B$8)</f>
        <v>0</v>
      </c>
      <c r="R4842" s="8">
        <f>IF(K4842&lt;&gt;"是",0,P4842*税费设置!$B$9)</f>
        <v>0</v>
      </c>
      <c r="S4842" s="8">
        <f t="shared" si="531"/>
        <v>0</v>
      </c>
    </row>
    <row r="4843" spans="1:19" ht="13.9">
      <c r="A4843" s="6" t="str">
        <f>IF(总支出!A4843="","",总支出!A4843)</f>
        <v/>
      </c>
      <c r="B4843" s="7" t="str">
        <f>IF(总支出!B4843="","",总支出!B4843)</f>
        <v/>
      </c>
      <c r="C4843" s="6" t="str">
        <f t="shared" si="525"/>
        <v/>
      </c>
      <c r="D4843" s="6" t="str">
        <f>IF(总支出!C4843="","",总支出!C4843)</f>
        <v/>
      </c>
      <c r="E4843" s="8" t="str">
        <f>IF(总支出!D4843="","",总支出!D4843)</f>
        <v/>
      </c>
      <c r="F4843" s="6" t="str">
        <f>IF(总支出!E4843="","",总支出!E4843)</f>
        <v/>
      </c>
      <c r="G4843" s="6" t="str">
        <f>IF(总支出!H4843="","",总支出!H4843)</f>
        <v/>
      </c>
      <c r="H4843" s="6" t="str">
        <f>IF(总支出!I4843="","自动",总支出!I4843)</f>
        <v>自动</v>
      </c>
      <c r="I4843" s="6" t="str">
        <f>IF(F4843="","",IFERROR(VLOOKUP(F4843,税费设置!$A$15:$B$27,2,FALSE),"含税不明"))</f>
        <v/>
      </c>
      <c r="J4843" s="6" t="str">
        <f t="shared" si="526"/>
        <v/>
      </c>
      <c r="K4843" s="6" t="str">
        <f>IF(AND(税费设置!$B$5="是",G4843="个人支出",J4843="应税"),"是","否")</f>
        <v>否</v>
      </c>
      <c r="L4843" s="8">
        <f t="shared" si="527"/>
        <v>0</v>
      </c>
      <c r="M4843" s="8">
        <f t="shared" si="528"/>
        <v>0</v>
      </c>
      <c r="N4843" s="8">
        <f t="shared" si="529"/>
        <v>0</v>
      </c>
      <c r="O4843" s="8">
        <f t="shared" si="530"/>
        <v>0</v>
      </c>
      <c r="P4843" s="8">
        <f>IF(K4843&lt;&gt;"是",0,IF(税费设置!$B$6="是",E4843/(1+税费设置!$B$10),E4843))</f>
        <v>0</v>
      </c>
      <c r="Q4843" s="8">
        <f>IF(K4843&lt;&gt;"是",0,P4843*税费设置!$B$8)</f>
        <v>0</v>
      </c>
      <c r="R4843" s="8">
        <f>IF(K4843&lt;&gt;"是",0,P4843*税费设置!$B$9)</f>
        <v>0</v>
      </c>
      <c r="S4843" s="8">
        <f t="shared" si="531"/>
        <v>0</v>
      </c>
    </row>
    <row r="4844" spans="1:19" ht="13.9">
      <c r="A4844" s="6" t="str">
        <f>IF(总支出!A4844="","",总支出!A4844)</f>
        <v/>
      </c>
      <c r="B4844" s="7" t="str">
        <f>IF(总支出!B4844="","",总支出!B4844)</f>
        <v/>
      </c>
      <c r="C4844" s="6" t="str">
        <f t="shared" si="525"/>
        <v/>
      </c>
      <c r="D4844" s="6" t="str">
        <f>IF(总支出!C4844="","",总支出!C4844)</f>
        <v/>
      </c>
      <c r="E4844" s="8" t="str">
        <f>IF(总支出!D4844="","",总支出!D4844)</f>
        <v/>
      </c>
      <c r="F4844" s="6" t="str">
        <f>IF(总支出!E4844="","",总支出!E4844)</f>
        <v/>
      </c>
      <c r="G4844" s="6" t="str">
        <f>IF(总支出!H4844="","",总支出!H4844)</f>
        <v/>
      </c>
      <c r="H4844" s="6" t="str">
        <f>IF(总支出!I4844="","自动",总支出!I4844)</f>
        <v>自动</v>
      </c>
      <c r="I4844" s="6" t="str">
        <f>IF(F4844="","",IFERROR(VLOOKUP(F4844,税费设置!$A$15:$B$27,2,FALSE),"含税不明"))</f>
        <v/>
      </c>
      <c r="J4844" s="6" t="str">
        <f t="shared" si="526"/>
        <v/>
      </c>
      <c r="K4844" s="6" t="str">
        <f>IF(AND(税费设置!$B$5="是",G4844="个人支出",J4844="应税"),"是","否")</f>
        <v>否</v>
      </c>
      <c r="L4844" s="8">
        <f t="shared" si="527"/>
        <v>0</v>
      </c>
      <c r="M4844" s="8">
        <f t="shared" si="528"/>
        <v>0</v>
      </c>
      <c r="N4844" s="8">
        <f t="shared" si="529"/>
        <v>0</v>
      </c>
      <c r="O4844" s="8">
        <f t="shared" si="530"/>
        <v>0</v>
      </c>
      <c r="P4844" s="8">
        <f>IF(K4844&lt;&gt;"是",0,IF(税费设置!$B$6="是",E4844/(1+税费设置!$B$10),E4844))</f>
        <v>0</v>
      </c>
      <c r="Q4844" s="8">
        <f>IF(K4844&lt;&gt;"是",0,P4844*税费设置!$B$8)</f>
        <v>0</v>
      </c>
      <c r="R4844" s="8">
        <f>IF(K4844&lt;&gt;"是",0,P4844*税费设置!$B$9)</f>
        <v>0</v>
      </c>
      <c r="S4844" s="8">
        <f t="shared" si="531"/>
        <v>0</v>
      </c>
    </row>
    <row r="4845" spans="1:19" ht="13.9">
      <c r="A4845" s="6" t="str">
        <f>IF(总支出!A4845="","",总支出!A4845)</f>
        <v/>
      </c>
      <c r="B4845" s="7" t="str">
        <f>IF(总支出!B4845="","",总支出!B4845)</f>
        <v/>
      </c>
      <c r="C4845" s="6" t="str">
        <f t="shared" si="525"/>
        <v/>
      </c>
      <c r="D4845" s="6" t="str">
        <f>IF(总支出!C4845="","",总支出!C4845)</f>
        <v/>
      </c>
      <c r="E4845" s="8" t="str">
        <f>IF(总支出!D4845="","",总支出!D4845)</f>
        <v/>
      </c>
      <c r="F4845" s="6" t="str">
        <f>IF(总支出!E4845="","",总支出!E4845)</f>
        <v/>
      </c>
      <c r="G4845" s="6" t="str">
        <f>IF(总支出!H4845="","",总支出!H4845)</f>
        <v/>
      </c>
      <c r="H4845" s="6" t="str">
        <f>IF(总支出!I4845="","自动",总支出!I4845)</f>
        <v>自动</v>
      </c>
      <c r="I4845" s="6" t="str">
        <f>IF(F4845="","",IFERROR(VLOOKUP(F4845,税费设置!$A$15:$B$27,2,FALSE),"含税不明"))</f>
        <v/>
      </c>
      <c r="J4845" s="6" t="str">
        <f t="shared" si="526"/>
        <v/>
      </c>
      <c r="K4845" s="6" t="str">
        <f>IF(AND(税费设置!$B$5="是",G4845="个人支出",J4845="应税"),"是","否")</f>
        <v>否</v>
      </c>
      <c r="L4845" s="8">
        <f t="shared" si="527"/>
        <v>0</v>
      </c>
      <c r="M4845" s="8">
        <f t="shared" si="528"/>
        <v>0</v>
      </c>
      <c r="N4845" s="8">
        <f t="shared" si="529"/>
        <v>0</v>
      </c>
      <c r="O4845" s="8">
        <f t="shared" si="530"/>
        <v>0</v>
      </c>
      <c r="P4845" s="8">
        <f>IF(K4845&lt;&gt;"是",0,IF(税费设置!$B$6="是",E4845/(1+税费设置!$B$10),E4845))</f>
        <v>0</v>
      </c>
      <c r="Q4845" s="8">
        <f>IF(K4845&lt;&gt;"是",0,P4845*税费设置!$B$8)</f>
        <v>0</v>
      </c>
      <c r="R4845" s="8">
        <f>IF(K4845&lt;&gt;"是",0,P4845*税费设置!$B$9)</f>
        <v>0</v>
      </c>
      <c r="S4845" s="8">
        <f t="shared" si="531"/>
        <v>0</v>
      </c>
    </row>
    <row r="4846" spans="1:19" ht="13.9">
      <c r="A4846" s="6" t="str">
        <f>IF(总支出!A4846="","",总支出!A4846)</f>
        <v/>
      </c>
      <c r="B4846" s="7" t="str">
        <f>IF(总支出!B4846="","",总支出!B4846)</f>
        <v/>
      </c>
      <c r="C4846" s="6" t="str">
        <f t="shared" si="525"/>
        <v/>
      </c>
      <c r="D4846" s="6" t="str">
        <f>IF(总支出!C4846="","",总支出!C4846)</f>
        <v/>
      </c>
      <c r="E4846" s="8" t="str">
        <f>IF(总支出!D4846="","",总支出!D4846)</f>
        <v/>
      </c>
      <c r="F4846" s="6" t="str">
        <f>IF(总支出!E4846="","",总支出!E4846)</f>
        <v/>
      </c>
      <c r="G4846" s="6" t="str">
        <f>IF(总支出!H4846="","",总支出!H4846)</f>
        <v/>
      </c>
      <c r="H4846" s="6" t="str">
        <f>IF(总支出!I4846="","自动",总支出!I4846)</f>
        <v>自动</v>
      </c>
      <c r="I4846" s="6" t="str">
        <f>IF(F4846="","",IFERROR(VLOOKUP(F4846,税费设置!$A$15:$B$27,2,FALSE),"含税不明"))</f>
        <v/>
      </c>
      <c r="J4846" s="6" t="str">
        <f t="shared" si="526"/>
        <v/>
      </c>
      <c r="K4846" s="6" t="str">
        <f>IF(AND(税费设置!$B$5="是",G4846="个人支出",J4846="应税"),"是","否")</f>
        <v>否</v>
      </c>
      <c r="L4846" s="8">
        <f t="shared" si="527"/>
        <v>0</v>
      </c>
      <c r="M4846" s="8">
        <f t="shared" si="528"/>
        <v>0</v>
      </c>
      <c r="N4846" s="8">
        <f t="shared" si="529"/>
        <v>0</v>
      </c>
      <c r="O4846" s="8">
        <f t="shared" si="530"/>
        <v>0</v>
      </c>
      <c r="P4846" s="8">
        <f>IF(K4846&lt;&gt;"是",0,IF(税费设置!$B$6="是",E4846/(1+税费设置!$B$10),E4846))</f>
        <v>0</v>
      </c>
      <c r="Q4846" s="8">
        <f>IF(K4846&lt;&gt;"是",0,P4846*税费设置!$B$8)</f>
        <v>0</v>
      </c>
      <c r="R4846" s="8">
        <f>IF(K4846&lt;&gt;"是",0,P4846*税费设置!$B$9)</f>
        <v>0</v>
      </c>
      <c r="S4846" s="8">
        <f t="shared" si="531"/>
        <v>0</v>
      </c>
    </row>
    <row r="4847" spans="1:19" ht="13.9">
      <c r="A4847" s="6" t="str">
        <f>IF(总支出!A4847="","",总支出!A4847)</f>
        <v/>
      </c>
      <c r="B4847" s="7" t="str">
        <f>IF(总支出!B4847="","",总支出!B4847)</f>
        <v/>
      </c>
      <c r="C4847" s="6" t="str">
        <f t="shared" si="525"/>
        <v/>
      </c>
      <c r="D4847" s="6" t="str">
        <f>IF(总支出!C4847="","",总支出!C4847)</f>
        <v/>
      </c>
      <c r="E4847" s="8" t="str">
        <f>IF(总支出!D4847="","",总支出!D4847)</f>
        <v/>
      </c>
      <c r="F4847" s="6" t="str">
        <f>IF(总支出!E4847="","",总支出!E4847)</f>
        <v/>
      </c>
      <c r="G4847" s="6" t="str">
        <f>IF(总支出!H4847="","",总支出!H4847)</f>
        <v/>
      </c>
      <c r="H4847" s="6" t="str">
        <f>IF(总支出!I4847="","自动",总支出!I4847)</f>
        <v>自动</v>
      </c>
      <c r="I4847" s="6" t="str">
        <f>IF(F4847="","",IFERROR(VLOOKUP(F4847,税费设置!$A$15:$B$27,2,FALSE),"含税不明"))</f>
        <v/>
      </c>
      <c r="J4847" s="6" t="str">
        <f t="shared" si="526"/>
        <v/>
      </c>
      <c r="K4847" s="6" t="str">
        <f>IF(AND(税费设置!$B$5="是",G4847="个人支出",J4847="应税"),"是","否")</f>
        <v>否</v>
      </c>
      <c r="L4847" s="8">
        <f t="shared" si="527"/>
        <v>0</v>
      </c>
      <c r="M4847" s="8">
        <f t="shared" si="528"/>
        <v>0</v>
      </c>
      <c r="N4847" s="8">
        <f t="shared" si="529"/>
        <v>0</v>
      </c>
      <c r="O4847" s="8">
        <f t="shared" si="530"/>
        <v>0</v>
      </c>
      <c r="P4847" s="8">
        <f>IF(K4847&lt;&gt;"是",0,IF(税费设置!$B$6="是",E4847/(1+税费设置!$B$10),E4847))</f>
        <v>0</v>
      </c>
      <c r="Q4847" s="8">
        <f>IF(K4847&lt;&gt;"是",0,P4847*税费设置!$B$8)</f>
        <v>0</v>
      </c>
      <c r="R4847" s="8">
        <f>IF(K4847&lt;&gt;"是",0,P4847*税费设置!$B$9)</f>
        <v>0</v>
      </c>
      <c r="S4847" s="8">
        <f t="shared" si="531"/>
        <v>0</v>
      </c>
    </row>
    <row r="4848" spans="1:19" ht="13.9">
      <c r="A4848" s="6" t="str">
        <f>IF(总支出!A4848="","",总支出!A4848)</f>
        <v/>
      </c>
      <c r="B4848" s="7" t="str">
        <f>IF(总支出!B4848="","",总支出!B4848)</f>
        <v/>
      </c>
      <c r="C4848" s="6" t="str">
        <f t="shared" si="525"/>
        <v/>
      </c>
      <c r="D4848" s="6" t="str">
        <f>IF(总支出!C4848="","",总支出!C4848)</f>
        <v/>
      </c>
      <c r="E4848" s="8" t="str">
        <f>IF(总支出!D4848="","",总支出!D4848)</f>
        <v/>
      </c>
      <c r="F4848" s="6" t="str">
        <f>IF(总支出!E4848="","",总支出!E4848)</f>
        <v/>
      </c>
      <c r="G4848" s="6" t="str">
        <f>IF(总支出!H4848="","",总支出!H4848)</f>
        <v/>
      </c>
      <c r="H4848" s="6" t="str">
        <f>IF(总支出!I4848="","自动",总支出!I4848)</f>
        <v>自动</v>
      </c>
      <c r="I4848" s="6" t="str">
        <f>IF(F4848="","",IFERROR(VLOOKUP(F4848,税费设置!$A$15:$B$27,2,FALSE),"含税不明"))</f>
        <v/>
      </c>
      <c r="J4848" s="6" t="str">
        <f t="shared" si="526"/>
        <v/>
      </c>
      <c r="K4848" s="6" t="str">
        <f>IF(AND(税费设置!$B$5="是",G4848="个人支出",J4848="应税"),"是","否")</f>
        <v>否</v>
      </c>
      <c r="L4848" s="8">
        <f t="shared" si="527"/>
        <v>0</v>
      </c>
      <c r="M4848" s="8">
        <f t="shared" si="528"/>
        <v>0</v>
      </c>
      <c r="N4848" s="8">
        <f t="shared" si="529"/>
        <v>0</v>
      </c>
      <c r="O4848" s="8">
        <f t="shared" si="530"/>
        <v>0</v>
      </c>
      <c r="P4848" s="8">
        <f>IF(K4848&lt;&gt;"是",0,IF(税费设置!$B$6="是",E4848/(1+税费设置!$B$10),E4848))</f>
        <v>0</v>
      </c>
      <c r="Q4848" s="8">
        <f>IF(K4848&lt;&gt;"是",0,P4848*税费设置!$B$8)</f>
        <v>0</v>
      </c>
      <c r="R4848" s="8">
        <f>IF(K4848&lt;&gt;"是",0,P4848*税费设置!$B$9)</f>
        <v>0</v>
      </c>
      <c r="S4848" s="8">
        <f t="shared" si="531"/>
        <v>0</v>
      </c>
    </row>
    <row r="4849" spans="1:19" ht="13.9">
      <c r="A4849" s="6" t="str">
        <f>IF(总支出!A4849="","",总支出!A4849)</f>
        <v/>
      </c>
      <c r="B4849" s="7" t="str">
        <f>IF(总支出!B4849="","",总支出!B4849)</f>
        <v/>
      </c>
      <c r="C4849" s="6" t="str">
        <f t="shared" si="525"/>
        <v/>
      </c>
      <c r="D4849" s="6" t="str">
        <f>IF(总支出!C4849="","",总支出!C4849)</f>
        <v/>
      </c>
      <c r="E4849" s="8" t="str">
        <f>IF(总支出!D4849="","",总支出!D4849)</f>
        <v/>
      </c>
      <c r="F4849" s="6" t="str">
        <f>IF(总支出!E4849="","",总支出!E4849)</f>
        <v/>
      </c>
      <c r="G4849" s="6" t="str">
        <f>IF(总支出!H4849="","",总支出!H4849)</f>
        <v/>
      </c>
      <c r="H4849" s="6" t="str">
        <f>IF(总支出!I4849="","自动",总支出!I4849)</f>
        <v>自动</v>
      </c>
      <c r="I4849" s="6" t="str">
        <f>IF(F4849="","",IFERROR(VLOOKUP(F4849,税费设置!$A$15:$B$27,2,FALSE),"含税不明"))</f>
        <v/>
      </c>
      <c r="J4849" s="6" t="str">
        <f t="shared" si="526"/>
        <v/>
      </c>
      <c r="K4849" s="6" t="str">
        <f>IF(AND(税费设置!$B$5="是",G4849="个人支出",J4849="应税"),"是","否")</f>
        <v>否</v>
      </c>
      <c r="L4849" s="8">
        <f t="shared" si="527"/>
        <v>0</v>
      </c>
      <c r="M4849" s="8">
        <f t="shared" si="528"/>
        <v>0</v>
      </c>
      <c r="N4849" s="8">
        <f t="shared" si="529"/>
        <v>0</v>
      </c>
      <c r="O4849" s="8">
        <f t="shared" si="530"/>
        <v>0</v>
      </c>
      <c r="P4849" s="8">
        <f>IF(K4849&lt;&gt;"是",0,IF(税费设置!$B$6="是",E4849/(1+税费设置!$B$10),E4849))</f>
        <v>0</v>
      </c>
      <c r="Q4849" s="8">
        <f>IF(K4849&lt;&gt;"是",0,P4849*税费设置!$B$8)</f>
        <v>0</v>
      </c>
      <c r="R4849" s="8">
        <f>IF(K4849&lt;&gt;"是",0,P4849*税费设置!$B$9)</f>
        <v>0</v>
      </c>
      <c r="S4849" s="8">
        <f t="shared" si="531"/>
        <v>0</v>
      </c>
    </row>
    <row r="4850" spans="1:19" ht="13.9">
      <c r="A4850" s="6" t="str">
        <f>IF(总支出!A4850="","",总支出!A4850)</f>
        <v/>
      </c>
      <c r="B4850" s="7" t="str">
        <f>IF(总支出!B4850="","",总支出!B4850)</f>
        <v/>
      </c>
      <c r="C4850" s="6" t="str">
        <f t="shared" si="525"/>
        <v/>
      </c>
      <c r="D4850" s="6" t="str">
        <f>IF(总支出!C4850="","",总支出!C4850)</f>
        <v/>
      </c>
      <c r="E4850" s="8" t="str">
        <f>IF(总支出!D4850="","",总支出!D4850)</f>
        <v/>
      </c>
      <c r="F4850" s="6" t="str">
        <f>IF(总支出!E4850="","",总支出!E4850)</f>
        <v/>
      </c>
      <c r="G4850" s="6" t="str">
        <f>IF(总支出!H4850="","",总支出!H4850)</f>
        <v/>
      </c>
      <c r="H4850" s="6" t="str">
        <f>IF(总支出!I4850="","自动",总支出!I4850)</f>
        <v>自动</v>
      </c>
      <c r="I4850" s="6" t="str">
        <f>IF(F4850="","",IFERROR(VLOOKUP(F4850,税费设置!$A$15:$B$27,2,FALSE),"含税不明"))</f>
        <v/>
      </c>
      <c r="J4850" s="6" t="str">
        <f t="shared" si="526"/>
        <v/>
      </c>
      <c r="K4850" s="6" t="str">
        <f>IF(AND(税费设置!$B$5="是",G4850="个人支出",J4850="应税"),"是","否")</f>
        <v>否</v>
      </c>
      <c r="L4850" s="8">
        <f t="shared" si="527"/>
        <v>0</v>
      </c>
      <c r="M4850" s="8">
        <f t="shared" si="528"/>
        <v>0</v>
      </c>
      <c r="N4850" s="8">
        <f t="shared" si="529"/>
        <v>0</v>
      </c>
      <c r="O4850" s="8">
        <f t="shared" si="530"/>
        <v>0</v>
      </c>
      <c r="P4850" s="8">
        <f>IF(K4850&lt;&gt;"是",0,IF(税费设置!$B$6="是",E4850/(1+税费设置!$B$10),E4850))</f>
        <v>0</v>
      </c>
      <c r="Q4850" s="8">
        <f>IF(K4850&lt;&gt;"是",0,P4850*税费设置!$B$8)</f>
        <v>0</v>
      </c>
      <c r="R4850" s="8">
        <f>IF(K4850&lt;&gt;"是",0,P4850*税费设置!$B$9)</f>
        <v>0</v>
      </c>
      <c r="S4850" s="8">
        <f t="shared" si="531"/>
        <v>0</v>
      </c>
    </row>
    <row r="4851" spans="1:19" ht="13.9">
      <c r="A4851" s="6" t="str">
        <f>IF(总支出!A4851="","",总支出!A4851)</f>
        <v/>
      </c>
      <c r="B4851" s="7" t="str">
        <f>IF(总支出!B4851="","",总支出!B4851)</f>
        <v/>
      </c>
      <c r="C4851" s="6" t="str">
        <f t="shared" si="525"/>
        <v/>
      </c>
      <c r="D4851" s="6" t="str">
        <f>IF(总支出!C4851="","",总支出!C4851)</f>
        <v/>
      </c>
      <c r="E4851" s="8" t="str">
        <f>IF(总支出!D4851="","",总支出!D4851)</f>
        <v/>
      </c>
      <c r="F4851" s="6" t="str">
        <f>IF(总支出!E4851="","",总支出!E4851)</f>
        <v/>
      </c>
      <c r="G4851" s="6" t="str">
        <f>IF(总支出!H4851="","",总支出!H4851)</f>
        <v/>
      </c>
      <c r="H4851" s="6" t="str">
        <f>IF(总支出!I4851="","自动",总支出!I4851)</f>
        <v>自动</v>
      </c>
      <c r="I4851" s="6" t="str">
        <f>IF(F4851="","",IFERROR(VLOOKUP(F4851,税费设置!$A$15:$B$27,2,FALSE),"含税不明"))</f>
        <v/>
      </c>
      <c r="J4851" s="6" t="str">
        <f t="shared" si="526"/>
        <v/>
      </c>
      <c r="K4851" s="6" t="str">
        <f>IF(AND(税费设置!$B$5="是",G4851="个人支出",J4851="应税"),"是","否")</f>
        <v>否</v>
      </c>
      <c r="L4851" s="8">
        <f t="shared" si="527"/>
        <v>0</v>
      </c>
      <c r="M4851" s="8">
        <f t="shared" si="528"/>
        <v>0</v>
      </c>
      <c r="N4851" s="8">
        <f t="shared" si="529"/>
        <v>0</v>
      </c>
      <c r="O4851" s="8">
        <f t="shared" si="530"/>
        <v>0</v>
      </c>
      <c r="P4851" s="8">
        <f>IF(K4851&lt;&gt;"是",0,IF(税费设置!$B$6="是",E4851/(1+税费设置!$B$10),E4851))</f>
        <v>0</v>
      </c>
      <c r="Q4851" s="8">
        <f>IF(K4851&lt;&gt;"是",0,P4851*税费设置!$B$8)</f>
        <v>0</v>
      </c>
      <c r="R4851" s="8">
        <f>IF(K4851&lt;&gt;"是",0,P4851*税费设置!$B$9)</f>
        <v>0</v>
      </c>
      <c r="S4851" s="8">
        <f t="shared" si="531"/>
        <v>0</v>
      </c>
    </row>
    <row r="4852" spans="1:19" ht="13.9">
      <c r="A4852" s="6" t="str">
        <f>IF(总支出!A4852="","",总支出!A4852)</f>
        <v/>
      </c>
      <c r="B4852" s="7" t="str">
        <f>IF(总支出!B4852="","",总支出!B4852)</f>
        <v/>
      </c>
      <c r="C4852" s="6" t="str">
        <f t="shared" si="525"/>
        <v/>
      </c>
      <c r="D4852" s="6" t="str">
        <f>IF(总支出!C4852="","",总支出!C4852)</f>
        <v/>
      </c>
      <c r="E4852" s="8" t="str">
        <f>IF(总支出!D4852="","",总支出!D4852)</f>
        <v/>
      </c>
      <c r="F4852" s="6" t="str">
        <f>IF(总支出!E4852="","",总支出!E4852)</f>
        <v/>
      </c>
      <c r="G4852" s="6" t="str">
        <f>IF(总支出!H4852="","",总支出!H4852)</f>
        <v/>
      </c>
      <c r="H4852" s="6" t="str">
        <f>IF(总支出!I4852="","自动",总支出!I4852)</f>
        <v>自动</v>
      </c>
      <c r="I4852" s="6" t="str">
        <f>IF(F4852="","",IFERROR(VLOOKUP(F4852,税费设置!$A$15:$B$27,2,FALSE),"含税不明"))</f>
        <v/>
      </c>
      <c r="J4852" s="6" t="str">
        <f t="shared" si="526"/>
        <v/>
      </c>
      <c r="K4852" s="6" t="str">
        <f>IF(AND(税费设置!$B$5="是",G4852="个人支出",J4852="应税"),"是","否")</f>
        <v>否</v>
      </c>
      <c r="L4852" s="8">
        <f t="shared" si="527"/>
        <v>0</v>
      </c>
      <c r="M4852" s="8">
        <f t="shared" si="528"/>
        <v>0</v>
      </c>
      <c r="N4852" s="8">
        <f t="shared" si="529"/>
        <v>0</v>
      </c>
      <c r="O4852" s="8">
        <f t="shared" si="530"/>
        <v>0</v>
      </c>
      <c r="P4852" s="8">
        <f>IF(K4852&lt;&gt;"是",0,IF(税费设置!$B$6="是",E4852/(1+税费设置!$B$10),E4852))</f>
        <v>0</v>
      </c>
      <c r="Q4852" s="8">
        <f>IF(K4852&lt;&gt;"是",0,P4852*税费设置!$B$8)</f>
        <v>0</v>
      </c>
      <c r="R4852" s="8">
        <f>IF(K4852&lt;&gt;"是",0,P4852*税费设置!$B$9)</f>
        <v>0</v>
      </c>
      <c r="S4852" s="8">
        <f t="shared" si="531"/>
        <v>0</v>
      </c>
    </row>
    <row r="4853" spans="1:19" ht="13.9">
      <c r="A4853" s="6" t="str">
        <f>IF(总支出!A4853="","",总支出!A4853)</f>
        <v/>
      </c>
      <c r="B4853" s="7" t="str">
        <f>IF(总支出!B4853="","",总支出!B4853)</f>
        <v/>
      </c>
      <c r="C4853" s="6" t="str">
        <f t="shared" si="525"/>
        <v/>
      </c>
      <c r="D4853" s="6" t="str">
        <f>IF(总支出!C4853="","",总支出!C4853)</f>
        <v/>
      </c>
      <c r="E4853" s="8" t="str">
        <f>IF(总支出!D4853="","",总支出!D4853)</f>
        <v/>
      </c>
      <c r="F4853" s="6" t="str">
        <f>IF(总支出!E4853="","",总支出!E4853)</f>
        <v/>
      </c>
      <c r="G4853" s="6" t="str">
        <f>IF(总支出!H4853="","",总支出!H4853)</f>
        <v/>
      </c>
      <c r="H4853" s="6" t="str">
        <f>IF(总支出!I4853="","自动",总支出!I4853)</f>
        <v>自动</v>
      </c>
      <c r="I4853" s="6" t="str">
        <f>IF(F4853="","",IFERROR(VLOOKUP(F4853,税费设置!$A$15:$B$27,2,FALSE),"含税不明"))</f>
        <v/>
      </c>
      <c r="J4853" s="6" t="str">
        <f t="shared" si="526"/>
        <v/>
      </c>
      <c r="K4853" s="6" t="str">
        <f>IF(AND(税费设置!$B$5="是",G4853="个人支出",J4853="应税"),"是","否")</f>
        <v>否</v>
      </c>
      <c r="L4853" s="8">
        <f t="shared" si="527"/>
        <v>0</v>
      </c>
      <c r="M4853" s="8">
        <f t="shared" si="528"/>
        <v>0</v>
      </c>
      <c r="N4853" s="8">
        <f t="shared" si="529"/>
        <v>0</v>
      </c>
      <c r="O4853" s="8">
        <f t="shared" si="530"/>
        <v>0</v>
      </c>
      <c r="P4853" s="8">
        <f>IF(K4853&lt;&gt;"是",0,IF(税费设置!$B$6="是",E4853/(1+税费设置!$B$10),E4853))</f>
        <v>0</v>
      </c>
      <c r="Q4853" s="8">
        <f>IF(K4853&lt;&gt;"是",0,P4853*税费设置!$B$8)</f>
        <v>0</v>
      </c>
      <c r="R4853" s="8">
        <f>IF(K4853&lt;&gt;"是",0,P4853*税费设置!$B$9)</f>
        <v>0</v>
      </c>
      <c r="S4853" s="8">
        <f t="shared" si="531"/>
        <v>0</v>
      </c>
    </row>
    <row r="4854" spans="1:19" ht="13.9">
      <c r="A4854" s="6" t="str">
        <f>IF(总支出!A4854="","",总支出!A4854)</f>
        <v/>
      </c>
      <c r="B4854" s="7" t="str">
        <f>IF(总支出!B4854="","",总支出!B4854)</f>
        <v/>
      </c>
      <c r="C4854" s="6" t="str">
        <f t="shared" si="525"/>
        <v/>
      </c>
      <c r="D4854" s="6" t="str">
        <f>IF(总支出!C4854="","",总支出!C4854)</f>
        <v/>
      </c>
      <c r="E4854" s="8" t="str">
        <f>IF(总支出!D4854="","",总支出!D4854)</f>
        <v/>
      </c>
      <c r="F4854" s="6" t="str">
        <f>IF(总支出!E4854="","",总支出!E4854)</f>
        <v/>
      </c>
      <c r="G4854" s="6" t="str">
        <f>IF(总支出!H4854="","",总支出!H4854)</f>
        <v/>
      </c>
      <c r="H4854" s="6" t="str">
        <f>IF(总支出!I4854="","自动",总支出!I4854)</f>
        <v>自动</v>
      </c>
      <c r="I4854" s="6" t="str">
        <f>IF(F4854="","",IFERROR(VLOOKUP(F4854,税费设置!$A$15:$B$27,2,FALSE),"含税不明"))</f>
        <v/>
      </c>
      <c r="J4854" s="6" t="str">
        <f t="shared" si="526"/>
        <v/>
      </c>
      <c r="K4854" s="6" t="str">
        <f>IF(AND(税费设置!$B$5="是",G4854="个人支出",J4854="应税"),"是","否")</f>
        <v>否</v>
      </c>
      <c r="L4854" s="8">
        <f t="shared" si="527"/>
        <v>0</v>
      </c>
      <c r="M4854" s="8">
        <f t="shared" si="528"/>
        <v>0</v>
      </c>
      <c r="N4854" s="8">
        <f t="shared" si="529"/>
        <v>0</v>
      </c>
      <c r="O4854" s="8">
        <f t="shared" si="530"/>
        <v>0</v>
      </c>
      <c r="P4854" s="8">
        <f>IF(K4854&lt;&gt;"是",0,IF(税费设置!$B$6="是",E4854/(1+税费设置!$B$10),E4854))</f>
        <v>0</v>
      </c>
      <c r="Q4854" s="8">
        <f>IF(K4854&lt;&gt;"是",0,P4854*税费设置!$B$8)</f>
        <v>0</v>
      </c>
      <c r="R4854" s="8">
        <f>IF(K4854&lt;&gt;"是",0,P4854*税费设置!$B$9)</f>
        <v>0</v>
      </c>
      <c r="S4854" s="8">
        <f t="shared" si="531"/>
        <v>0</v>
      </c>
    </row>
    <row r="4855" spans="1:19" ht="13.9">
      <c r="A4855" s="6" t="str">
        <f>IF(总支出!A4855="","",总支出!A4855)</f>
        <v/>
      </c>
      <c r="B4855" s="7" t="str">
        <f>IF(总支出!B4855="","",总支出!B4855)</f>
        <v/>
      </c>
      <c r="C4855" s="6" t="str">
        <f t="shared" si="525"/>
        <v/>
      </c>
      <c r="D4855" s="6" t="str">
        <f>IF(总支出!C4855="","",总支出!C4855)</f>
        <v/>
      </c>
      <c r="E4855" s="8" t="str">
        <f>IF(总支出!D4855="","",总支出!D4855)</f>
        <v/>
      </c>
      <c r="F4855" s="6" t="str">
        <f>IF(总支出!E4855="","",总支出!E4855)</f>
        <v/>
      </c>
      <c r="G4855" s="6" t="str">
        <f>IF(总支出!H4855="","",总支出!H4855)</f>
        <v/>
      </c>
      <c r="H4855" s="6" t="str">
        <f>IF(总支出!I4855="","自动",总支出!I4855)</f>
        <v>自动</v>
      </c>
      <c r="I4855" s="6" t="str">
        <f>IF(F4855="","",IFERROR(VLOOKUP(F4855,税费设置!$A$15:$B$27,2,FALSE),"含税不明"))</f>
        <v/>
      </c>
      <c r="J4855" s="6" t="str">
        <f t="shared" si="526"/>
        <v/>
      </c>
      <c r="K4855" s="6" t="str">
        <f>IF(AND(税费设置!$B$5="是",G4855="个人支出",J4855="应税"),"是","否")</f>
        <v>否</v>
      </c>
      <c r="L4855" s="8">
        <f t="shared" si="527"/>
        <v>0</v>
      </c>
      <c r="M4855" s="8">
        <f t="shared" si="528"/>
        <v>0</v>
      </c>
      <c r="N4855" s="8">
        <f t="shared" si="529"/>
        <v>0</v>
      </c>
      <c r="O4855" s="8">
        <f t="shared" si="530"/>
        <v>0</v>
      </c>
      <c r="P4855" s="8">
        <f>IF(K4855&lt;&gt;"是",0,IF(税费设置!$B$6="是",E4855/(1+税费设置!$B$10),E4855))</f>
        <v>0</v>
      </c>
      <c r="Q4855" s="8">
        <f>IF(K4855&lt;&gt;"是",0,P4855*税费设置!$B$8)</f>
        <v>0</v>
      </c>
      <c r="R4855" s="8">
        <f>IF(K4855&lt;&gt;"是",0,P4855*税费设置!$B$9)</f>
        <v>0</v>
      </c>
      <c r="S4855" s="8">
        <f t="shared" si="531"/>
        <v>0</v>
      </c>
    </row>
    <row r="4856" spans="1:19" ht="13.9">
      <c r="A4856" s="6" t="str">
        <f>IF(总支出!A4856="","",总支出!A4856)</f>
        <v/>
      </c>
      <c r="B4856" s="7" t="str">
        <f>IF(总支出!B4856="","",总支出!B4856)</f>
        <v/>
      </c>
      <c r="C4856" s="6" t="str">
        <f t="shared" si="525"/>
        <v/>
      </c>
      <c r="D4856" s="6" t="str">
        <f>IF(总支出!C4856="","",总支出!C4856)</f>
        <v/>
      </c>
      <c r="E4856" s="8" t="str">
        <f>IF(总支出!D4856="","",总支出!D4856)</f>
        <v/>
      </c>
      <c r="F4856" s="6" t="str">
        <f>IF(总支出!E4856="","",总支出!E4856)</f>
        <v/>
      </c>
      <c r="G4856" s="6" t="str">
        <f>IF(总支出!H4856="","",总支出!H4856)</f>
        <v/>
      </c>
      <c r="H4856" s="6" t="str">
        <f>IF(总支出!I4856="","自动",总支出!I4856)</f>
        <v>自动</v>
      </c>
      <c r="I4856" s="6" t="str">
        <f>IF(F4856="","",IFERROR(VLOOKUP(F4856,税费设置!$A$15:$B$27,2,FALSE),"含税不明"))</f>
        <v/>
      </c>
      <c r="J4856" s="6" t="str">
        <f t="shared" si="526"/>
        <v/>
      </c>
      <c r="K4856" s="6" t="str">
        <f>IF(AND(税费设置!$B$5="是",G4856="个人支出",J4856="应税"),"是","否")</f>
        <v>否</v>
      </c>
      <c r="L4856" s="8">
        <f t="shared" si="527"/>
        <v>0</v>
      </c>
      <c r="M4856" s="8">
        <f t="shared" si="528"/>
        <v>0</v>
      </c>
      <c r="N4856" s="8">
        <f t="shared" si="529"/>
        <v>0</v>
      </c>
      <c r="O4856" s="8">
        <f t="shared" si="530"/>
        <v>0</v>
      </c>
      <c r="P4856" s="8">
        <f>IF(K4856&lt;&gt;"是",0,IF(税费设置!$B$6="是",E4856/(1+税费设置!$B$10),E4856))</f>
        <v>0</v>
      </c>
      <c r="Q4856" s="8">
        <f>IF(K4856&lt;&gt;"是",0,P4856*税费设置!$B$8)</f>
        <v>0</v>
      </c>
      <c r="R4856" s="8">
        <f>IF(K4856&lt;&gt;"是",0,P4856*税费设置!$B$9)</f>
        <v>0</v>
      </c>
      <c r="S4856" s="8">
        <f t="shared" si="531"/>
        <v>0</v>
      </c>
    </row>
    <row r="4857" spans="1:19" ht="13.9">
      <c r="A4857" s="6" t="str">
        <f>IF(总支出!A4857="","",总支出!A4857)</f>
        <v/>
      </c>
      <c r="B4857" s="7" t="str">
        <f>IF(总支出!B4857="","",总支出!B4857)</f>
        <v/>
      </c>
      <c r="C4857" s="6" t="str">
        <f t="shared" si="525"/>
        <v/>
      </c>
      <c r="D4857" s="6" t="str">
        <f>IF(总支出!C4857="","",总支出!C4857)</f>
        <v/>
      </c>
      <c r="E4857" s="8" t="str">
        <f>IF(总支出!D4857="","",总支出!D4857)</f>
        <v/>
      </c>
      <c r="F4857" s="6" t="str">
        <f>IF(总支出!E4857="","",总支出!E4857)</f>
        <v/>
      </c>
      <c r="G4857" s="6" t="str">
        <f>IF(总支出!H4857="","",总支出!H4857)</f>
        <v/>
      </c>
      <c r="H4857" s="6" t="str">
        <f>IF(总支出!I4857="","自动",总支出!I4857)</f>
        <v>自动</v>
      </c>
      <c r="I4857" s="6" t="str">
        <f>IF(F4857="","",IFERROR(VLOOKUP(F4857,税费设置!$A$15:$B$27,2,FALSE),"含税不明"))</f>
        <v/>
      </c>
      <c r="J4857" s="6" t="str">
        <f t="shared" si="526"/>
        <v/>
      </c>
      <c r="K4857" s="6" t="str">
        <f>IF(AND(税费设置!$B$5="是",G4857="个人支出",J4857="应税"),"是","否")</f>
        <v>否</v>
      </c>
      <c r="L4857" s="8">
        <f t="shared" si="527"/>
        <v>0</v>
      </c>
      <c r="M4857" s="8">
        <f t="shared" si="528"/>
        <v>0</v>
      </c>
      <c r="N4857" s="8">
        <f t="shared" si="529"/>
        <v>0</v>
      </c>
      <c r="O4857" s="8">
        <f t="shared" si="530"/>
        <v>0</v>
      </c>
      <c r="P4857" s="8">
        <f>IF(K4857&lt;&gt;"是",0,IF(税费设置!$B$6="是",E4857/(1+税费设置!$B$10),E4857))</f>
        <v>0</v>
      </c>
      <c r="Q4857" s="8">
        <f>IF(K4857&lt;&gt;"是",0,P4857*税费设置!$B$8)</f>
        <v>0</v>
      </c>
      <c r="R4857" s="8">
        <f>IF(K4857&lt;&gt;"是",0,P4857*税费设置!$B$9)</f>
        <v>0</v>
      </c>
      <c r="S4857" s="8">
        <f t="shared" si="531"/>
        <v>0</v>
      </c>
    </row>
    <row r="4858" spans="1:19" ht="13.9">
      <c r="A4858" s="6" t="str">
        <f>IF(总支出!A4858="","",总支出!A4858)</f>
        <v/>
      </c>
      <c r="B4858" s="7" t="str">
        <f>IF(总支出!B4858="","",总支出!B4858)</f>
        <v/>
      </c>
      <c r="C4858" s="6" t="str">
        <f t="shared" si="525"/>
        <v/>
      </c>
      <c r="D4858" s="6" t="str">
        <f>IF(总支出!C4858="","",总支出!C4858)</f>
        <v/>
      </c>
      <c r="E4858" s="8" t="str">
        <f>IF(总支出!D4858="","",总支出!D4858)</f>
        <v/>
      </c>
      <c r="F4858" s="6" t="str">
        <f>IF(总支出!E4858="","",总支出!E4858)</f>
        <v/>
      </c>
      <c r="G4858" s="6" t="str">
        <f>IF(总支出!H4858="","",总支出!H4858)</f>
        <v/>
      </c>
      <c r="H4858" s="6" t="str">
        <f>IF(总支出!I4858="","自动",总支出!I4858)</f>
        <v>自动</v>
      </c>
      <c r="I4858" s="6" t="str">
        <f>IF(F4858="","",IFERROR(VLOOKUP(F4858,税费设置!$A$15:$B$27,2,FALSE),"含税不明"))</f>
        <v/>
      </c>
      <c r="J4858" s="6" t="str">
        <f t="shared" si="526"/>
        <v/>
      </c>
      <c r="K4858" s="6" t="str">
        <f>IF(AND(税费设置!$B$5="是",G4858="个人支出",J4858="应税"),"是","否")</f>
        <v>否</v>
      </c>
      <c r="L4858" s="8">
        <f t="shared" si="527"/>
        <v>0</v>
      </c>
      <c r="M4858" s="8">
        <f t="shared" si="528"/>
        <v>0</v>
      </c>
      <c r="N4858" s="8">
        <f t="shared" si="529"/>
        <v>0</v>
      </c>
      <c r="O4858" s="8">
        <f t="shared" si="530"/>
        <v>0</v>
      </c>
      <c r="P4858" s="8">
        <f>IF(K4858&lt;&gt;"是",0,IF(税费设置!$B$6="是",E4858/(1+税费设置!$B$10),E4858))</f>
        <v>0</v>
      </c>
      <c r="Q4858" s="8">
        <f>IF(K4858&lt;&gt;"是",0,P4858*税费设置!$B$8)</f>
        <v>0</v>
      </c>
      <c r="R4858" s="8">
        <f>IF(K4858&lt;&gt;"是",0,P4858*税费设置!$B$9)</f>
        <v>0</v>
      </c>
      <c r="S4858" s="8">
        <f t="shared" si="531"/>
        <v>0</v>
      </c>
    </row>
    <row r="4859" spans="1:19" ht="13.9">
      <c r="A4859" s="6" t="str">
        <f>IF(总支出!A4859="","",总支出!A4859)</f>
        <v/>
      </c>
      <c r="B4859" s="7" t="str">
        <f>IF(总支出!B4859="","",总支出!B4859)</f>
        <v/>
      </c>
      <c r="C4859" s="6" t="str">
        <f t="shared" si="525"/>
        <v/>
      </c>
      <c r="D4859" s="6" t="str">
        <f>IF(总支出!C4859="","",总支出!C4859)</f>
        <v/>
      </c>
      <c r="E4859" s="8" t="str">
        <f>IF(总支出!D4859="","",总支出!D4859)</f>
        <v/>
      </c>
      <c r="F4859" s="6" t="str">
        <f>IF(总支出!E4859="","",总支出!E4859)</f>
        <v/>
      </c>
      <c r="G4859" s="6" t="str">
        <f>IF(总支出!H4859="","",总支出!H4859)</f>
        <v/>
      </c>
      <c r="H4859" s="6" t="str">
        <f>IF(总支出!I4859="","自动",总支出!I4859)</f>
        <v>自动</v>
      </c>
      <c r="I4859" s="6" t="str">
        <f>IF(F4859="","",IFERROR(VLOOKUP(F4859,税费设置!$A$15:$B$27,2,FALSE),"含税不明"))</f>
        <v/>
      </c>
      <c r="J4859" s="6" t="str">
        <f t="shared" si="526"/>
        <v/>
      </c>
      <c r="K4859" s="6" t="str">
        <f>IF(AND(税费设置!$B$5="是",G4859="个人支出",J4859="应税"),"是","否")</f>
        <v>否</v>
      </c>
      <c r="L4859" s="8">
        <f t="shared" si="527"/>
        <v>0</v>
      </c>
      <c r="M4859" s="8">
        <f t="shared" si="528"/>
        <v>0</v>
      </c>
      <c r="N4859" s="8">
        <f t="shared" si="529"/>
        <v>0</v>
      </c>
      <c r="O4859" s="8">
        <f t="shared" si="530"/>
        <v>0</v>
      </c>
      <c r="P4859" s="8">
        <f>IF(K4859&lt;&gt;"是",0,IF(税费设置!$B$6="是",E4859/(1+税费设置!$B$10),E4859))</f>
        <v>0</v>
      </c>
      <c r="Q4859" s="8">
        <f>IF(K4859&lt;&gt;"是",0,P4859*税费设置!$B$8)</f>
        <v>0</v>
      </c>
      <c r="R4859" s="8">
        <f>IF(K4859&lt;&gt;"是",0,P4859*税费设置!$B$9)</f>
        <v>0</v>
      </c>
      <c r="S4859" s="8">
        <f t="shared" si="531"/>
        <v>0</v>
      </c>
    </row>
    <row r="4860" spans="1:19" ht="13.9">
      <c r="A4860" s="6" t="str">
        <f>IF(总支出!A4860="","",总支出!A4860)</f>
        <v/>
      </c>
      <c r="B4860" s="7" t="str">
        <f>IF(总支出!B4860="","",总支出!B4860)</f>
        <v/>
      </c>
      <c r="C4860" s="6" t="str">
        <f t="shared" si="525"/>
        <v/>
      </c>
      <c r="D4860" s="6" t="str">
        <f>IF(总支出!C4860="","",总支出!C4860)</f>
        <v/>
      </c>
      <c r="E4860" s="8" t="str">
        <f>IF(总支出!D4860="","",总支出!D4860)</f>
        <v/>
      </c>
      <c r="F4860" s="6" t="str">
        <f>IF(总支出!E4860="","",总支出!E4860)</f>
        <v/>
      </c>
      <c r="G4860" s="6" t="str">
        <f>IF(总支出!H4860="","",总支出!H4860)</f>
        <v/>
      </c>
      <c r="H4860" s="6" t="str">
        <f>IF(总支出!I4860="","自动",总支出!I4860)</f>
        <v>自动</v>
      </c>
      <c r="I4860" s="6" t="str">
        <f>IF(F4860="","",IFERROR(VLOOKUP(F4860,税费设置!$A$15:$B$27,2,FALSE),"含税不明"))</f>
        <v/>
      </c>
      <c r="J4860" s="6" t="str">
        <f t="shared" si="526"/>
        <v/>
      </c>
      <c r="K4860" s="6" t="str">
        <f>IF(AND(税费设置!$B$5="是",G4860="个人支出",J4860="应税"),"是","否")</f>
        <v>否</v>
      </c>
      <c r="L4860" s="8">
        <f t="shared" si="527"/>
        <v>0</v>
      </c>
      <c r="M4860" s="8">
        <f t="shared" si="528"/>
        <v>0</v>
      </c>
      <c r="N4860" s="8">
        <f t="shared" si="529"/>
        <v>0</v>
      </c>
      <c r="O4860" s="8">
        <f t="shared" si="530"/>
        <v>0</v>
      </c>
      <c r="P4860" s="8">
        <f>IF(K4860&lt;&gt;"是",0,IF(税费设置!$B$6="是",E4860/(1+税费设置!$B$10),E4860))</f>
        <v>0</v>
      </c>
      <c r="Q4860" s="8">
        <f>IF(K4860&lt;&gt;"是",0,P4860*税费设置!$B$8)</f>
        <v>0</v>
      </c>
      <c r="R4860" s="8">
        <f>IF(K4860&lt;&gt;"是",0,P4860*税费设置!$B$9)</f>
        <v>0</v>
      </c>
      <c r="S4860" s="8">
        <f t="shared" si="531"/>
        <v>0</v>
      </c>
    </row>
    <row r="4861" spans="1:19" ht="13.9">
      <c r="A4861" s="6" t="str">
        <f>IF(总支出!A4861="","",总支出!A4861)</f>
        <v/>
      </c>
      <c r="B4861" s="7" t="str">
        <f>IF(总支出!B4861="","",总支出!B4861)</f>
        <v/>
      </c>
      <c r="C4861" s="6" t="str">
        <f t="shared" si="525"/>
        <v/>
      </c>
      <c r="D4861" s="6" t="str">
        <f>IF(总支出!C4861="","",总支出!C4861)</f>
        <v/>
      </c>
      <c r="E4861" s="8" t="str">
        <f>IF(总支出!D4861="","",总支出!D4861)</f>
        <v/>
      </c>
      <c r="F4861" s="6" t="str">
        <f>IF(总支出!E4861="","",总支出!E4861)</f>
        <v/>
      </c>
      <c r="G4861" s="6" t="str">
        <f>IF(总支出!H4861="","",总支出!H4861)</f>
        <v/>
      </c>
      <c r="H4861" s="6" t="str">
        <f>IF(总支出!I4861="","自动",总支出!I4861)</f>
        <v>自动</v>
      </c>
      <c r="I4861" s="6" t="str">
        <f>IF(F4861="","",IFERROR(VLOOKUP(F4861,税费设置!$A$15:$B$27,2,FALSE),"含税不明"))</f>
        <v/>
      </c>
      <c r="J4861" s="6" t="str">
        <f t="shared" si="526"/>
        <v/>
      </c>
      <c r="K4861" s="6" t="str">
        <f>IF(AND(税费设置!$B$5="是",G4861="个人支出",J4861="应税"),"是","否")</f>
        <v>否</v>
      </c>
      <c r="L4861" s="8">
        <f t="shared" si="527"/>
        <v>0</v>
      </c>
      <c r="M4861" s="8">
        <f t="shared" si="528"/>
        <v>0</v>
      </c>
      <c r="N4861" s="8">
        <f t="shared" si="529"/>
        <v>0</v>
      </c>
      <c r="O4861" s="8">
        <f t="shared" si="530"/>
        <v>0</v>
      </c>
      <c r="P4861" s="8">
        <f>IF(K4861&lt;&gt;"是",0,IF(税费设置!$B$6="是",E4861/(1+税费设置!$B$10),E4861))</f>
        <v>0</v>
      </c>
      <c r="Q4861" s="8">
        <f>IF(K4861&lt;&gt;"是",0,P4861*税费设置!$B$8)</f>
        <v>0</v>
      </c>
      <c r="R4861" s="8">
        <f>IF(K4861&lt;&gt;"是",0,P4861*税费设置!$B$9)</f>
        <v>0</v>
      </c>
      <c r="S4861" s="8">
        <f t="shared" si="531"/>
        <v>0</v>
      </c>
    </row>
    <row r="4862" spans="1:19" ht="13.9">
      <c r="A4862" s="6" t="str">
        <f>IF(总支出!A4862="","",总支出!A4862)</f>
        <v/>
      </c>
      <c r="B4862" s="7" t="str">
        <f>IF(总支出!B4862="","",总支出!B4862)</f>
        <v/>
      </c>
      <c r="C4862" s="6" t="str">
        <f t="shared" si="525"/>
        <v/>
      </c>
      <c r="D4862" s="6" t="str">
        <f>IF(总支出!C4862="","",总支出!C4862)</f>
        <v/>
      </c>
      <c r="E4862" s="8" t="str">
        <f>IF(总支出!D4862="","",总支出!D4862)</f>
        <v/>
      </c>
      <c r="F4862" s="6" t="str">
        <f>IF(总支出!E4862="","",总支出!E4862)</f>
        <v/>
      </c>
      <c r="G4862" s="6" t="str">
        <f>IF(总支出!H4862="","",总支出!H4862)</f>
        <v/>
      </c>
      <c r="H4862" s="6" t="str">
        <f>IF(总支出!I4862="","自动",总支出!I4862)</f>
        <v>自动</v>
      </c>
      <c r="I4862" s="6" t="str">
        <f>IF(F4862="","",IFERROR(VLOOKUP(F4862,税费设置!$A$15:$B$27,2,FALSE),"含税不明"))</f>
        <v/>
      </c>
      <c r="J4862" s="6" t="str">
        <f t="shared" si="526"/>
        <v/>
      </c>
      <c r="K4862" s="6" t="str">
        <f>IF(AND(税费设置!$B$5="是",G4862="个人支出",J4862="应税"),"是","否")</f>
        <v>否</v>
      </c>
      <c r="L4862" s="8">
        <f t="shared" si="527"/>
        <v>0</v>
      </c>
      <c r="M4862" s="8">
        <f t="shared" si="528"/>
        <v>0</v>
      </c>
      <c r="N4862" s="8">
        <f t="shared" si="529"/>
        <v>0</v>
      </c>
      <c r="O4862" s="8">
        <f t="shared" si="530"/>
        <v>0</v>
      </c>
      <c r="P4862" s="8">
        <f>IF(K4862&lt;&gt;"是",0,IF(税费设置!$B$6="是",E4862/(1+税费设置!$B$10),E4862))</f>
        <v>0</v>
      </c>
      <c r="Q4862" s="8">
        <f>IF(K4862&lt;&gt;"是",0,P4862*税费设置!$B$8)</f>
        <v>0</v>
      </c>
      <c r="R4862" s="8">
        <f>IF(K4862&lt;&gt;"是",0,P4862*税费设置!$B$9)</f>
        <v>0</v>
      </c>
      <c r="S4862" s="8">
        <f t="shared" si="531"/>
        <v>0</v>
      </c>
    </row>
    <row r="4863" spans="1:19" ht="13.9">
      <c r="A4863" s="6" t="str">
        <f>IF(总支出!A4863="","",总支出!A4863)</f>
        <v/>
      </c>
      <c r="B4863" s="7" t="str">
        <f>IF(总支出!B4863="","",总支出!B4863)</f>
        <v/>
      </c>
      <c r="C4863" s="6" t="str">
        <f t="shared" si="525"/>
        <v/>
      </c>
      <c r="D4863" s="6" t="str">
        <f>IF(总支出!C4863="","",总支出!C4863)</f>
        <v/>
      </c>
      <c r="E4863" s="8" t="str">
        <f>IF(总支出!D4863="","",总支出!D4863)</f>
        <v/>
      </c>
      <c r="F4863" s="6" t="str">
        <f>IF(总支出!E4863="","",总支出!E4863)</f>
        <v/>
      </c>
      <c r="G4863" s="6" t="str">
        <f>IF(总支出!H4863="","",总支出!H4863)</f>
        <v/>
      </c>
      <c r="H4863" s="6" t="str">
        <f>IF(总支出!I4863="","自动",总支出!I4863)</f>
        <v>自动</v>
      </c>
      <c r="I4863" s="6" t="str">
        <f>IF(F4863="","",IFERROR(VLOOKUP(F4863,税费设置!$A$15:$B$27,2,FALSE),"含税不明"))</f>
        <v/>
      </c>
      <c r="J4863" s="6" t="str">
        <f t="shared" si="526"/>
        <v/>
      </c>
      <c r="K4863" s="6" t="str">
        <f>IF(AND(税费设置!$B$5="是",G4863="个人支出",J4863="应税"),"是","否")</f>
        <v>否</v>
      </c>
      <c r="L4863" s="8">
        <f t="shared" si="527"/>
        <v>0</v>
      </c>
      <c r="M4863" s="8">
        <f t="shared" si="528"/>
        <v>0</v>
      </c>
      <c r="N4863" s="8">
        <f t="shared" si="529"/>
        <v>0</v>
      </c>
      <c r="O4863" s="8">
        <f t="shared" si="530"/>
        <v>0</v>
      </c>
      <c r="P4863" s="8">
        <f>IF(K4863&lt;&gt;"是",0,IF(税费设置!$B$6="是",E4863/(1+税费设置!$B$10),E4863))</f>
        <v>0</v>
      </c>
      <c r="Q4863" s="8">
        <f>IF(K4863&lt;&gt;"是",0,P4863*税费设置!$B$8)</f>
        <v>0</v>
      </c>
      <c r="R4863" s="8">
        <f>IF(K4863&lt;&gt;"是",0,P4863*税费设置!$B$9)</f>
        <v>0</v>
      </c>
      <c r="S4863" s="8">
        <f t="shared" si="531"/>
        <v>0</v>
      </c>
    </row>
    <row r="4864" spans="1:19" ht="13.9">
      <c r="A4864" s="6" t="str">
        <f>IF(总支出!A4864="","",总支出!A4864)</f>
        <v/>
      </c>
      <c r="B4864" s="7" t="str">
        <f>IF(总支出!B4864="","",总支出!B4864)</f>
        <v/>
      </c>
      <c r="C4864" s="6" t="str">
        <f t="shared" si="525"/>
        <v/>
      </c>
      <c r="D4864" s="6" t="str">
        <f>IF(总支出!C4864="","",总支出!C4864)</f>
        <v/>
      </c>
      <c r="E4864" s="8" t="str">
        <f>IF(总支出!D4864="","",总支出!D4864)</f>
        <v/>
      </c>
      <c r="F4864" s="6" t="str">
        <f>IF(总支出!E4864="","",总支出!E4864)</f>
        <v/>
      </c>
      <c r="G4864" s="6" t="str">
        <f>IF(总支出!H4864="","",总支出!H4864)</f>
        <v/>
      </c>
      <c r="H4864" s="6" t="str">
        <f>IF(总支出!I4864="","自动",总支出!I4864)</f>
        <v>自动</v>
      </c>
      <c r="I4864" s="6" t="str">
        <f>IF(F4864="","",IFERROR(VLOOKUP(F4864,税费设置!$A$15:$B$27,2,FALSE),"含税不明"))</f>
        <v/>
      </c>
      <c r="J4864" s="6" t="str">
        <f t="shared" si="526"/>
        <v/>
      </c>
      <c r="K4864" s="6" t="str">
        <f>IF(AND(税费设置!$B$5="是",G4864="个人支出",J4864="应税"),"是","否")</f>
        <v>否</v>
      </c>
      <c r="L4864" s="8">
        <f t="shared" si="527"/>
        <v>0</v>
      </c>
      <c r="M4864" s="8">
        <f t="shared" si="528"/>
        <v>0</v>
      </c>
      <c r="N4864" s="8">
        <f t="shared" si="529"/>
        <v>0</v>
      </c>
      <c r="O4864" s="8">
        <f t="shared" si="530"/>
        <v>0</v>
      </c>
      <c r="P4864" s="8">
        <f>IF(K4864&lt;&gt;"是",0,IF(税费设置!$B$6="是",E4864/(1+税费设置!$B$10),E4864))</f>
        <v>0</v>
      </c>
      <c r="Q4864" s="8">
        <f>IF(K4864&lt;&gt;"是",0,P4864*税费设置!$B$8)</f>
        <v>0</v>
      </c>
      <c r="R4864" s="8">
        <f>IF(K4864&lt;&gt;"是",0,P4864*税费设置!$B$9)</f>
        <v>0</v>
      </c>
      <c r="S4864" s="8">
        <f t="shared" si="531"/>
        <v>0</v>
      </c>
    </row>
    <row r="4865" spans="1:19" ht="13.9">
      <c r="A4865" s="6" t="str">
        <f>IF(总支出!A4865="","",总支出!A4865)</f>
        <v/>
      </c>
      <c r="B4865" s="7" t="str">
        <f>IF(总支出!B4865="","",总支出!B4865)</f>
        <v/>
      </c>
      <c r="C4865" s="6" t="str">
        <f t="shared" si="525"/>
        <v/>
      </c>
      <c r="D4865" s="6" t="str">
        <f>IF(总支出!C4865="","",总支出!C4865)</f>
        <v/>
      </c>
      <c r="E4865" s="8" t="str">
        <f>IF(总支出!D4865="","",总支出!D4865)</f>
        <v/>
      </c>
      <c r="F4865" s="6" t="str">
        <f>IF(总支出!E4865="","",总支出!E4865)</f>
        <v/>
      </c>
      <c r="G4865" s="6" t="str">
        <f>IF(总支出!H4865="","",总支出!H4865)</f>
        <v/>
      </c>
      <c r="H4865" s="6" t="str">
        <f>IF(总支出!I4865="","自动",总支出!I4865)</f>
        <v>自动</v>
      </c>
      <c r="I4865" s="6" t="str">
        <f>IF(F4865="","",IFERROR(VLOOKUP(F4865,税费设置!$A$15:$B$27,2,FALSE),"含税不明"))</f>
        <v/>
      </c>
      <c r="J4865" s="6" t="str">
        <f t="shared" si="526"/>
        <v/>
      </c>
      <c r="K4865" s="6" t="str">
        <f>IF(AND(税费设置!$B$5="是",G4865="个人支出",J4865="应税"),"是","否")</f>
        <v>否</v>
      </c>
      <c r="L4865" s="8">
        <f t="shared" si="527"/>
        <v>0</v>
      </c>
      <c r="M4865" s="8">
        <f t="shared" si="528"/>
        <v>0</v>
      </c>
      <c r="N4865" s="8">
        <f t="shared" si="529"/>
        <v>0</v>
      </c>
      <c r="O4865" s="8">
        <f t="shared" si="530"/>
        <v>0</v>
      </c>
      <c r="P4865" s="8">
        <f>IF(K4865&lt;&gt;"是",0,IF(税费设置!$B$6="是",E4865/(1+税费设置!$B$10),E4865))</f>
        <v>0</v>
      </c>
      <c r="Q4865" s="8">
        <f>IF(K4865&lt;&gt;"是",0,P4865*税费设置!$B$8)</f>
        <v>0</v>
      </c>
      <c r="R4865" s="8">
        <f>IF(K4865&lt;&gt;"是",0,P4865*税费设置!$B$9)</f>
        <v>0</v>
      </c>
      <c r="S4865" s="8">
        <f t="shared" si="531"/>
        <v>0</v>
      </c>
    </row>
    <row r="4866" spans="1:19" ht="13.9">
      <c r="A4866" s="6" t="str">
        <f>IF(总支出!A4866="","",总支出!A4866)</f>
        <v/>
      </c>
      <c r="B4866" s="7" t="str">
        <f>IF(总支出!B4866="","",总支出!B4866)</f>
        <v/>
      </c>
      <c r="C4866" s="6" t="str">
        <f t="shared" si="525"/>
        <v/>
      </c>
      <c r="D4866" s="6" t="str">
        <f>IF(总支出!C4866="","",总支出!C4866)</f>
        <v/>
      </c>
      <c r="E4866" s="8" t="str">
        <f>IF(总支出!D4866="","",总支出!D4866)</f>
        <v/>
      </c>
      <c r="F4866" s="6" t="str">
        <f>IF(总支出!E4866="","",总支出!E4866)</f>
        <v/>
      </c>
      <c r="G4866" s="6" t="str">
        <f>IF(总支出!H4866="","",总支出!H4866)</f>
        <v/>
      </c>
      <c r="H4866" s="6" t="str">
        <f>IF(总支出!I4866="","自动",总支出!I4866)</f>
        <v>自动</v>
      </c>
      <c r="I4866" s="6" t="str">
        <f>IF(F4866="","",IFERROR(VLOOKUP(F4866,税费设置!$A$15:$B$27,2,FALSE),"含税不明"))</f>
        <v/>
      </c>
      <c r="J4866" s="6" t="str">
        <f t="shared" si="526"/>
        <v/>
      </c>
      <c r="K4866" s="6" t="str">
        <f>IF(AND(税费设置!$B$5="是",G4866="个人支出",J4866="应税"),"是","否")</f>
        <v>否</v>
      </c>
      <c r="L4866" s="8">
        <f t="shared" si="527"/>
        <v>0</v>
      </c>
      <c r="M4866" s="8">
        <f t="shared" si="528"/>
        <v>0</v>
      </c>
      <c r="N4866" s="8">
        <f t="shared" si="529"/>
        <v>0</v>
      </c>
      <c r="O4866" s="8">
        <f t="shared" si="530"/>
        <v>0</v>
      </c>
      <c r="P4866" s="8">
        <f>IF(K4866&lt;&gt;"是",0,IF(税费设置!$B$6="是",E4866/(1+税费设置!$B$10),E4866))</f>
        <v>0</v>
      </c>
      <c r="Q4866" s="8">
        <f>IF(K4866&lt;&gt;"是",0,P4866*税费设置!$B$8)</f>
        <v>0</v>
      </c>
      <c r="R4866" s="8">
        <f>IF(K4866&lt;&gt;"是",0,P4866*税费设置!$B$9)</f>
        <v>0</v>
      </c>
      <c r="S4866" s="8">
        <f t="shared" si="531"/>
        <v>0</v>
      </c>
    </row>
    <row r="4867" spans="1:19" ht="13.9">
      <c r="A4867" s="6" t="str">
        <f>IF(总支出!A4867="","",总支出!A4867)</f>
        <v/>
      </c>
      <c r="B4867" s="7" t="str">
        <f>IF(总支出!B4867="","",总支出!B4867)</f>
        <v/>
      </c>
      <c r="C4867" s="6" t="str">
        <f t="shared" si="525"/>
        <v/>
      </c>
      <c r="D4867" s="6" t="str">
        <f>IF(总支出!C4867="","",总支出!C4867)</f>
        <v/>
      </c>
      <c r="E4867" s="8" t="str">
        <f>IF(总支出!D4867="","",总支出!D4867)</f>
        <v/>
      </c>
      <c r="F4867" s="6" t="str">
        <f>IF(总支出!E4867="","",总支出!E4867)</f>
        <v/>
      </c>
      <c r="G4867" s="6" t="str">
        <f>IF(总支出!H4867="","",总支出!H4867)</f>
        <v/>
      </c>
      <c r="H4867" s="6" t="str">
        <f>IF(总支出!I4867="","自动",总支出!I4867)</f>
        <v>自动</v>
      </c>
      <c r="I4867" s="6" t="str">
        <f>IF(F4867="","",IFERROR(VLOOKUP(F4867,税费设置!$A$15:$B$27,2,FALSE),"含税不明"))</f>
        <v/>
      </c>
      <c r="J4867" s="6" t="str">
        <f t="shared" si="526"/>
        <v/>
      </c>
      <c r="K4867" s="6" t="str">
        <f>IF(AND(税费设置!$B$5="是",G4867="个人支出",J4867="应税"),"是","否")</f>
        <v>否</v>
      </c>
      <c r="L4867" s="8">
        <f t="shared" si="527"/>
        <v>0</v>
      </c>
      <c r="M4867" s="8">
        <f t="shared" si="528"/>
        <v>0</v>
      </c>
      <c r="N4867" s="8">
        <f t="shared" si="529"/>
        <v>0</v>
      </c>
      <c r="O4867" s="8">
        <f t="shared" si="530"/>
        <v>0</v>
      </c>
      <c r="P4867" s="8">
        <f>IF(K4867&lt;&gt;"是",0,IF(税费设置!$B$6="是",E4867/(1+税费设置!$B$10),E4867))</f>
        <v>0</v>
      </c>
      <c r="Q4867" s="8">
        <f>IF(K4867&lt;&gt;"是",0,P4867*税费设置!$B$8)</f>
        <v>0</v>
      </c>
      <c r="R4867" s="8">
        <f>IF(K4867&lt;&gt;"是",0,P4867*税费设置!$B$9)</f>
        <v>0</v>
      </c>
      <c r="S4867" s="8">
        <f t="shared" si="531"/>
        <v>0</v>
      </c>
    </row>
    <row r="4868" spans="1:19" ht="13.9">
      <c r="A4868" s="6" t="str">
        <f>IF(总支出!A4868="","",总支出!A4868)</f>
        <v/>
      </c>
      <c r="B4868" s="7" t="str">
        <f>IF(总支出!B4868="","",总支出!B4868)</f>
        <v/>
      </c>
      <c r="C4868" s="6" t="str">
        <f t="shared" ref="C4868:C4931" si="532">IF(B4868="","",TEXT(B4868,"yyyy-mm"))</f>
        <v/>
      </c>
      <c r="D4868" s="6" t="str">
        <f>IF(总支出!C4868="","",总支出!C4868)</f>
        <v/>
      </c>
      <c r="E4868" s="8" t="str">
        <f>IF(总支出!D4868="","",总支出!D4868)</f>
        <v/>
      </c>
      <c r="F4868" s="6" t="str">
        <f>IF(总支出!E4868="","",总支出!E4868)</f>
        <v/>
      </c>
      <c r="G4868" s="6" t="str">
        <f>IF(总支出!H4868="","",总支出!H4868)</f>
        <v/>
      </c>
      <c r="H4868" s="6" t="str">
        <f>IF(总支出!I4868="","自动",总支出!I4868)</f>
        <v>自动</v>
      </c>
      <c r="I4868" s="6" t="str">
        <f>IF(F4868="","",IFERROR(VLOOKUP(F4868,税费设置!$A$15:$B$27,2,FALSE),"含税不明"))</f>
        <v/>
      </c>
      <c r="J4868" s="6" t="str">
        <f t="shared" ref="J4868:J4931" si="533">IF(D4868="","",IF(H4868="自动",I4868,H4868))</f>
        <v/>
      </c>
      <c r="K4868" s="6" t="str">
        <f>IF(AND(税费设置!$B$5="是",G4868="个人支出",J4868="应税"),"是","否")</f>
        <v>否</v>
      </c>
      <c r="L4868" s="8">
        <f t="shared" ref="L4868:L4931" si="534">IF(K4868="是",E4868,0)</f>
        <v>0</v>
      </c>
      <c r="M4868" s="8">
        <f t="shared" ref="M4868:M4931" si="535">IF(AND(G4868="个人支出",J4868="零税率"),E4868,0)</f>
        <v>0</v>
      </c>
      <c r="N4868" s="8">
        <f t="shared" ref="N4868:N4931" si="536">IF(AND(G4868="个人支出",J4868="免税"),E4868,0)</f>
        <v>0</v>
      </c>
      <c r="O4868" s="8">
        <f t="shared" ref="O4868:O4931" si="537">IF(AND(G4868="个人支出",OR(J4868="含税不明",J4868="不适用")),E4868,0)</f>
        <v>0</v>
      </c>
      <c r="P4868" s="8">
        <f>IF(K4868&lt;&gt;"是",0,IF(税费设置!$B$6="是",E4868/(1+税费设置!$B$10),E4868))</f>
        <v>0</v>
      </c>
      <c r="Q4868" s="8">
        <f>IF(K4868&lt;&gt;"是",0,P4868*税费设置!$B$8)</f>
        <v>0</v>
      </c>
      <c r="R4868" s="8">
        <f>IF(K4868&lt;&gt;"是",0,P4868*税费设置!$B$9)</f>
        <v>0</v>
      </c>
      <c r="S4868" s="8">
        <f t="shared" ref="S4868:S4931" si="538">Q4868+R4868</f>
        <v>0</v>
      </c>
    </row>
    <row r="4869" spans="1:19" ht="13.9">
      <c r="A4869" s="6" t="str">
        <f>IF(总支出!A4869="","",总支出!A4869)</f>
        <v/>
      </c>
      <c r="B4869" s="7" t="str">
        <f>IF(总支出!B4869="","",总支出!B4869)</f>
        <v/>
      </c>
      <c r="C4869" s="6" t="str">
        <f t="shared" si="532"/>
        <v/>
      </c>
      <c r="D4869" s="6" t="str">
        <f>IF(总支出!C4869="","",总支出!C4869)</f>
        <v/>
      </c>
      <c r="E4869" s="8" t="str">
        <f>IF(总支出!D4869="","",总支出!D4869)</f>
        <v/>
      </c>
      <c r="F4869" s="6" t="str">
        <f>IF(总支出!E4869="","",总支出!E4869)</f>
        <v/>
      </c>
      <c r="G4869" s="6" t="str">
        <f>IF(总支出!H4869="","",总支出!H4869)</f>
        <v/>
      </c>
      <c r="H4869" s="6" t="str">
        <f>IF(总支出!I4869="","自动",总支出!I4869)</f>
        <v>自动</v>
      </c>
      <c r="I4869" s="6" t="str">
        <f>IF(F4869="","",IFERROR(VLOOKUP(F4869,税费设置!$A$15:$B$27,2,FALSE),"含税不明"))</f>
        <v/>
      </c>
      <c r="J4869" s="6" t="str">
        <f t="shared" si="533"/>
        <v/>
      </c>
      <c r="K4869" s="6" t="str">
        <f>IF(AND(税费设置!$B$5="是",G4869="个人支出",J4869="应税"),"是","否")</f>
        <v>否</v>
      </c>
      <c r="L4869" s="8">
        <f t="shared" si="534"/>
        <v>0</v>
      </c>
      <c r="M4869" s="8">
        <f t="shared" si="535"/>
        <v>0</v>
      </c>
      <c r="N4869" s="8">
        <f t="shared" si="536"/>
        <v>0</v>
      </c>
      <c r="O4869" s="8">
        <f t="shared" si="537"/>
        <v>0</v>
      </c>
      <c r="P4869" s="8">
        <f>IF(K4869&lt;&gt;"是",0,IF(税费设置!$B$6="是",E4869/(1+税费设置!$B$10),E4869))</f>
        <v>0</v>
      </c>
      <c r="Q4869" s="8">
        <f>IF(K4869&lt;&gt;"是",0,P4869*税费设置!$B$8)</f>
        <v>0</v>
      </c>
      <c r="R4869" s="8">
        <f>IF(K4869&lt;&gt;"是",0,P4869*税费设置!$B$9)</f>
        <v>0</v>
      </c>
      <c r="S4869" s="8">
        <f t="shared" si="538"/>
        <v>0</v>
      </c>
    </row>
    <row r="4870" spans="1:19" ht="13.9">
      <c r="A4870" s="6" t="str">
        <f>IF(总支出!A4870="","",总支出!A4870)</f>
        <v/>
      </c>
      <c r="B4870" s="7" t="str">
        <f>IF(总支出!B4870="","",总支出!B4870)</f>
        <v/>
      </c>
      <c r="C4870" s="6" t="str">
        <f t="shared" si="532"/>
        <v/>
      </c>
      <c r="D4870" s="6" t="str">
        <f>IF(总支出!C4870="","",总支出!C4870)</f>
        <v/>
      </c>
      <c r="E4870" s="8" t="str">
        <f>IF(总支出!D4870="","",总支出!D4870)</f>
        <v/>
      </c>
      <c r="F4870" s="6" t="str">
        <f>IF(总支出!E4870="","",总支出!E4870)</f>
        <v/>
      </c>
      <c r="G4870" s="6" t="str">
        <f>IF(总支出!H4870="","",总支出!H4870)</f>
        <v/>
      </c>
      <c r="H4870" s="6" t="str">
        <f>IF(总支出!I4870="","自动",总支出!I4870)</f>
        <v>自动</v>
      </c>
      <c r="I4870" s="6" t="str">
        <f>IF(F4870="","",IFERROR(VLOOKUP(F4870,税费设置!$A$15:$B$27,2,FALSE),"含税不明"))</f>
        <v/>
      </c>
      <c r="J4870" s="6" t="str">
        <f t="shared" si="533"/>
        <v/>
      </c>
      <c r="K4870" s="6" t="str">
        <f>IF(AND(税费设置!$B$5="是",G4870="个人支出",J4870="应税"),"是","否")</f>
        <v>否</v>
      </c>
      <c r="L4870" s="8">
        <f t="shared" si="534"/>
        <v>0</v>
      </c>
      <c r="M4870" s="8">
        <f t="shared" si="535"/>
        <v>0</v>
      </c>
      <c r="N4870" s="8">
        <f t="shared" si="536"/>
        <v>0</v>
      </c>
      <c r="O4870" s="8">
        <f t="shared" si="537"/>
        <v>0</v>
      </c>
      <c r="P4870" s="8">
        <f>IF(K4870&lt;&gt;"是",0,IF(税费设置!$B$6="是",E4870/(1+税费设置!$B$10),E4870))</f>
        <v>0</v>
      </c>
      <c r="Q4870" s="8">
        <f>IF(K4870&lt;&gt;"是",0,P4870*税费设置!$B$8)</f>
        <v>0</v>
      </c>
      <c r="R4870" s="8">
        <f>IF(K4870&lt;&gt;"是",0,P4870*税费设置!$B$9)</f>
        <v>0</v>
      </c>
      <c r="S4870" s="8">
        <f t="shared" si="538"/>
        <v>0</v>
      </c>
    </row>
    <row r="4871" spans="1:19" ht="13.9">
      <c r="A4871" s="6" t="str">
        <f>IF(总支出!A4871="","",总支出!A4871)</f>
        <v/>
      </c>
      <c r="B4871" s="7" t="str">
        <f>IF(总支出!B4871="","",总支出!B4871)</f>
        <v/>
      </c>
      <c r="C4871" s="6" t="str">
        <f t="shared" si="532"/>
        <v/>
      </c>
      <c r="D4871" s="6" t="str">
        <f>IF(总支出!C4871="","",总支出!C4871)</f>
        <v/>
      </c>
      <c r="E4871" s="8" t="str">
        <f>IF(总支出!D4871="","",总支出!D4871)</f>
        <v/>
      </c>
      <c r="F4871" s="6" t="str">
        <f>IF(总支出!E4871="","",总支出!E4871)</f>
        <v/>
      </c>
      <c r="G4871" s="6" t="str">
        <f>IF(总支出!H4871="","",总支出!H4871)</f>
        <v/>
      </c>
      <c r="H4871" s="6" t="str">
        <f>IF(总支出!I4871="","自动",总支出!I4871)</f>
        <v>自动</v>
      </c>
      <c r="I4871" s="6" t="str">
        <f>IF(F4871="","",IFERROR(VLOOKUP(F4871,税费设置!$A$15:$B$27,2,FALSE),"含税不明"))</f>
        <v/>
      </c>
      <c r="J4871" s="6" t="str">
        <f t="shared" si="533"/>
        <v/>
      </c>
      <c r="K4871" s="6" t="str">
        <f>IF(AND(税费设置!$B$5="是",G4871="个人支出",J4871="应税"),"是","否")</f>
        <v>否</v>
      </c>
      <c r="L4871" s="8">
        <f t="shared" si="534"/>
        <v>0</v>
      </c>
      <c r="M4871" s="8">
        <f t="shared" si="535"/>
        <v>0</v>
      </c>
      <c r="N4871" s="8">
        <f t="shared" si="536"/>
        <v>0</v>
      </c>
      <c r="O4871" s="8">
        <f t="shared" si="537"/>
        <v>0</v>
      </c>
      <c r="P4871" s="8">
        <f>IF(K4871&lt;&gt;"是",0,IF(税费设置!$B$6="是",E4871/(1+税费设置!$B$10),E4871))</f>
        <v>0</v>
      </c>
      <c r="Q4871" s="8">
        <f>IF(K4871&lt;&gt;"是",0,P4871*税费设置!$B$8)</f>
        <v>0</v>
      </c>
      <c r="R4871" s="8">
        <f>IF(K4871&lt;&gt;"是",0,P4871*税费设置!$B$9)</f>
        <v>0</v>
      </c>
      <c r="S4871" s="8">
        <f t="shared" si="538"/>
        <v>0</v>
      </c>
    </row>
    <row r="4872" spans="1:19" ht="13.9">
      <c r="A4872" s="6" t="str">
        <f>IF(总支出!A4872="","",总支出!A4872)</f>
        <v/>
      </c>
      <c r="B4872" s="7" t="str">
        <f>IF(总支出!B4872="","",总支出!B4872)</f>
        <v/>
      </c>
      <c r="C4872" s="6" t="str">
        <f t="shared" si="532"/>
        <v/>
      </c>
      <c r="D4872" s="6" t="str">
        <f>IF(总支出!C4872="","",总支出!C4872)</f>
        <v/>
      </c>
      <c r="E4872" s="8" t="str">
        <f>IF(总支出!D4872="","",总支出!D4872)</f>
        <v/>
      </c>
      <c r="F4872" s="6" t="str">
        <f>IF(总支出!E4872="","",总支出!E4872)</f>
        <v/>
      </c>
      <c r="G4872" s="6" t="str">
        <f>IF(总支出!H4872="","",总支出!H4872)</f>
        <v/>
      </c>
      <c r="H4872" s="6" t="str">
        <f>IF(总支出!I4872="","自动",总支出!I4872)</f>
        <v>自动</v>
      </c>
      <c r="I4872" s="6" t="str">
        <f>IF(F4872="","",IFERROR(VLOOKUP(F4872,税费设置!$A$15:$B$27,2,FALSE),"含税不明"))</f>
        <v/>
      </c>
      <c r="J4872" s="6" t="str">
        <f t="shared" si="533"/>
        <v/>
      </c>
      <c r="K4872" s="6" t="str">
        <f>IF(AND(税费设置!$B$5="是",G4872="个人支出",J4872="应税"),"是","否")</f>
        <v>否</v>
      </c>
      <c r="L4872" s="8">
        <f t="shared" si="534"/>
        <v>0</v>
      </c>
      <c r="M4872" s="8">
        <f t="shared" si="535"/>
        <v>0</v>
      </c>
      <c r="N4872" s="8">
        <f t="shared" si="536"/>
        <v>0</v>
      </c>
      <c r="O4872" s="8">
        <f t="shared" si="537"/>
        <v>0</v>
      </c>
      <c r="P4872" s="8">
        <f>IF(K4872&lt;&gt;"是",0,IF(税费设置!$B$6="是",E4872/(1+税费设置!$B$10),E4872))</f>
        <v>0</v>
      </c>
      <c r="Q4872" s="8">
        <f>IF(K4872&lt;&gt;"是",0,P4872*税费设置!$B$8)</f>
        <v>0</v>
      </c>
      <c r="R4872" s="8">
        <f>IF(K4872&lt;&gt;"是",0,P4872*税费设置!$B$9)</f>
        <v>0</v>
      </c>
      <c r="S4872" s="8">
        <f t="shared" si="538"/>
        <v>0</v>
      </c>
    </row>
    <row r="4873" spans="1:19" ht="13.9">
      <c r="A4873" s="6" t="str">
        <f>IF(总支出!A4873="","",总支出!A4873)</f>
        <v/>
      </c>
      <c r="B4873" s="7" t="str">
        <f>IF(总支出!B4873="","",总支出!B4873)</f>
        <v/>
      </c>
      <c r="C4873" s="6" t="str">
        <f t="shared" si="532"/>
        <v/>
      </c>
      <c r="D4873" s="6" t="str">
        <f>IF(总支出!C4873="","",总支出!C4873)</f>
        <v/>
      </c>
      <c r="E4873" s="8" t="str">
        <f>IF(总支出!D4873="","",总支出!D4873)</f>
        <v/>
      </c>
      <c r="F4873" s="6" t="str">
        <f>IF(总支出!E4873="","",总支出!E4873)</f>
        <v/>
      </c>
      <c r="G4873" s="6" t="str">
        <f>IF(总支出!H4873="","",总支出!H4873)</f>
        <v/>
      </c>
      <c r="H4873" s="6" t="str">
        <f>IF(总支出!I4873="","自动",总支出!I4873)</f>
        <v>自动</v>
      </c>
      <c r="I4873" s="6" t="str">
        <f>IF(F4873="","",IFERROR(VLOOKUP(F4873,税费设置!$A$15:$B$27,2,FALSE),"含税不明"))</f>
        <v/>
      </c>
      <c r="J4873" s="6" t="str">
        <f t="shared" si="533"/>
        <v/>
      </c>
      <c r="K4873" s="6" t="str">
        <f>IF(AND(税费设置!$B$5="是",G4873="个人支出",J4873="应税"),"是","否")</f>
        <v>否</v>
      </c>
      <c r="L4873" s="8">
        <f t="shared" si="534"/>
        <v>0</v>
      </c>
      <c r="M4873" s="8">
        <f t="shared" si="535"/>
        <v>0</v>
      </c>
      <c r="N4873" s="8">
        <f t="shared" si="536"/>
        <v>0</v>
      </c>
      <c r="O4873" s="8">
        <f t="shared" si="537"/>
        <v>0</v>
      </c>
      <c r="P4873" s="8">
        <f>IF(K4873&lt;&gt;"是",0,IF(税费设置!$B$6="是",E4873/(1+税费设置!$B$10),E4873))</f>
        <v>0</v>
      </c>
      <c r="Q4873" s="8">
        <f>IF(K4873&lt;&gt;"是",0,P4873*税费设置!$B$8)</f>
        <v>0</v>
      </c>
      <c r="R4873" s="8">
        <f>IF(K4873&lt;&gt;"是",0,P4873*税费设置!$B$9)</f>
        <v>0</v>
      </c>
      <c r="S4873" s="8">
        <f t="shared" si="538"/>
        <v>0</v>
      </c>
    </row>
    <row r="4874" spans="1:19" ht="13.9">
      <c r="A4874" s="6" t="str">
        <f>IF(总支出!A4874="","",总支出!A4874)</f>
        <v/>
      </c>
      <c r="B4874" s="7" t="str">
        <f>IF(总支出!B4874="","",总支出!B4874)</f>
        <v/>
      </c>
      <c r="C4874" s="6" t="str">
        <f t="shared" si="532"/>
        <v/>
      </c>
      <c r="D4874" s="6" t="str">
        <f>IF(总支出!C4874="","",总支出!C4874)</f>
        <v/>
      </c>
      <c r="E4874" s="8" t="str">
        <f>IF(总支出!D4874="","",总支出!D4874)</f>
        <v/>
      </c>
      <c r="F4874" s="6" t="str">
        <f>IF(总支出!E4874="","",总支出!E4874)</f>
        <v/>
      </c>
      <c r="G4874" s="6" t="str">
        <f>IF(总支出!H4874="","",总支出!H4874)</f>
        <v/>
      </c>
      <c r="H4874" s="6" t="str">
        <f>IF(总支出!I4874="","自动",总支出!I4874)</f>
        <v>自动</v>
      </c>
      <c r="I4874" s="6" t="str">
        <f>IF(F4874="","",IFERROR(VLOOKUP(F4874,税费设置!$A$15:$B$27,2,FALSE),"含税不明"))</f>
        <v/>
      </c>
      <c r="J4874" s="6" t="str">
        <f t="shared" si="533"/>
        <v/>
      </c>
      <c r="K4874" s="6" t="str">
        <f>IF(AND(税费设置!$B$5="是",G4874="个人支出",J4874="应税"),"是","否")</f>
        <v>否</v>
      </c>
      <c r="L4874" s="8">
        <f t="shared" si="534"/>
        <v>0</v>
      </c>
      <c r="M4874" s="8">
        <f t="shared" si="535"/>
        <v>0</v>
      </c>
      <c r="N4874" s="8">
        <f t="shared" si="536"/>
        <v>0</v>
      </c>
      <c r="O4874" s="8">
        <f t="shared" si="537"/>
        <v>0</v>
      </c>
      <c r="P4874" s="8">
        <f>IF(K4874&lt;&gt;"是",0,IF(税费设置!$B$6="是",E4874/(1+税费设置!$B$10),E4874))</f>
        <v>0</v>
      </c>
      <c r="Q4874" s="8">
        <f>IF(K4874&lt;&gt;"是",0,P4874*税费设置!$B$8)</f>
        <v>0</v>
      </c>
      <c r="R4874" s="8">
        <f>IF(K4874&lt;&gt;"是",0,P4874*税费设置!$B$9)</f>
        <v>0</v>
      </c>
      <c r="S4874" s="8">
        <f t="shared" si="538"/>
        <v>0</v>
      </c>
    </row>
    <row r="4875" spans="1:19" ht="13.9">
      <c r="A4875" s="6" t="str">
        <f>IF(总支出!A4875="","",总支出!A4875)</f>
        <v/>
      </c>
      <c r="B4875" s="7" t="str">
        <f>IF(总支出!B4875="","",总支出!B4875)</f>
        <v/>
      </c>
      <c r="C4875" s="6" t="str">
        <f t="shared" si="532"/>
        <v/>
      </c>
      <c r="D4875" s="6" t="str">
        <f>IF(总支出!C4875="","",总支出!C4875)</f>
        <v/>
      </c>
      <c r="E4875" s="8" t="str">
        <f>IF(总支出!D4875="","",总支出!D4875)</f>
        <v/>
      </c>
      <c r="F4875" s="6" t="str">
        <f>IF(总支出!E4875="","",总支出!E4875)</f>
        <v/>
      </c>
      <c r="G4875" s="6" t="str">
        <f>IF(总支出!H4875="","",总支出!H4875)</f>
        <v/>
      </c>
      <c r="H4875" s="6" t="str">
        <f>IF(总支出!I4875="","自动",总支出!I4875)</f>
        <v>自动</v>
      </c>
      <c r="I4875" s="6" t="str">
        <f>IF(F4875="","",IFERROR(VLOOKUP(F4875,税费设置!$A$15:$B$27,2,FALSE),"含税不明"))</f>
        <v/>
      </c>
      <c r="J4875" s="6" t="str">
        <f t="shared" si="533"/>
        <v/>
      </c>
      <c r="K4875" s="6" t="str">
        <f>IF(AND(税费设置!$B$5="是",G4875="个人支出",J4875="应税"),"是","否")</f>
        <v>否</v>
      </c>
      <c r="L4875" s="8">
        <f t="shared" si="534"/>
        <v>0</v>
      </c>
      <c r="M4875" s="8">
        <f t="shared" si="535"/>
        <v>0</v>
      </c>
      <c r="N4875" s="8">
        <f t="shared" si="536"/>
        <v>0</v>
      </c>
      <c r="O4875" s="8">
        <f t="shared" si="537"/>
        <v>0</v>
      </c>
      <c r="P4875" s="8">
        <f>IF(K4875&lt;&gt;"是",0,IF(税费设置!$B$6="是",E4875/(1+税费设置!$B$10),E4875))</f>
        <v>0</v>
      </c>
      <c r="Q4875" s="8">
        <f>IF(K4875&lt;&gt;"是",0,P4875*税费设置!$B$8)</f>
        <v>0</v>
      </c>
      <c r="R4875" s="8">
        <f>IF(K4875&lt;&gt;"是",0,P4875*税费设置!$B$9)</f>
        <v>0</v>
      </c>
      <c r="S4875" s="8">
        <f t="shared" si="538"/>
        <v>0</v>
      </c>
    </row>
    <row r="4876" spans="1:19" ht="13.9">
      <c r="A4876" s="6" t="str">
        <f>IF(总支出!A4876="","",总支出!A4876)</f>
        <v/>
      </c>
      <c r="B4876" s="7" t="str">
        <f>IF(总支出!B4876="","",总支出!B4876)</f>
        <v/>
      </c>
      <c r="C4876" s="6" t="str">
        <f t="shared" si="532"/>
        <v/>
      </c>
      <c r="D4876" s="6" t="str">
        <f>IF(总支出!C4876="","",总支出!C4876)</f>
        <v/>
      </c>
      <c r="E4876" s="8" t="str">
        <f>IF(总支出!D4876="","",总支出!D4876)</f>
        <v/>
      </c>
      <c r="F4876" s="6" t="str">
        <f>IF(总支出!E4876="","",总支出!E4876)</f>
        <v/>
      </c>
      <c r="G4876" s="6" t="str">
        <f>IF(总支出!H4876="","",总支出!H4876)</f>
        <v/>
      </c>
      <c r="H4876" s="6" t="str">
        <f>IF(总支出!I4876="","自动",总支出!I4876)</f>
        <v>自动</v>
      </c>
      <c r="I4876" s="6" t="str">
        <f>IF(F4876="","",IFERROR(VLOOKUP(F4876,税费设置!$A$15:$B$27,2,FALSE),"含税不明"))</f>
        <v/>
      </c>
      <c r="J4876" s="6" t="str">
        <f t="shared" si="533"/>
        <v/>
      </c>
      <c r="K4876" s="6" t="str">
        <f>IF(AND(税费设置!$B$5="是",G4876="个人支出",J4876="应税"),"是","否")</f>
        <v>否</v>
      </c>
      <c r="L4876" s="8">
        <f t="shared" si="534"/>
        <v>0</v>
      </c>
      <c r="M4876" s="8">
        <f t="shared" si="535"/>
        <v>0</v>
      </c>
      <c r="N4876" s="8">
        <f t="shared" si="536"/>
        <v>0</v>
      </c>
      <c r="O4876" s="8">
        <f t="shared" si="537"/>
        <v>0</v>
      </c>
      <c r="P4876" s="8">
        <f>IF(K4876&lt;&gt;"是",0,IF(税费设置!$B$6="是",E4876/(1+税费设置!$B$10),E4876))</f>
        <v>0</v>
      </c>
      <c r="Q4876" s="8">
        <f>IF(K4876&lt;&gt;"是",0,P4876*税费设置!$B$8)</f>
        <v>0</v>
      </c>
      <c r="R4876" s="8">
        <f>IF(K4876&lt;&gt;"是",0,P4876*税费设置!$B$9)</f>
        <v>0</v>
      </c>
      <c r="S4876" s="8">
        <f t="shared" si="538"/>
        <v>0</v>
      </c>
    </row>
    <row r="4877" spans="1:19" ht="13.9">
      <c r="A4877" s="6" t="str">
        <f>IF(总支出!A4877="","",总支出!A4877)</f>
        <v/>
      </c>
      <c r="B4877" s="7" t="str">
        <f>IF(总支出!B4877="","",总支出!B4877)</f>
        <v/>
      </c>
      <c r="C4877" s="6" t="str">
        <f t="shared" si="532"/>
        <v/>
      </c>
      <c r="D4877" s="6" t="str">
        <f>IF(总支出!C4877="","",总支出!C4877)</f>
        <v/>
      </c>
      <c r="E4877" s="8" t="str">
        <f>IF(总支出!D4877="","",总支出!D4877)</f>
        <v/>
      </c>
      <c r="F4877" s="6" t="str">
        <f>IF(总支出!E4877="","",总支出!E4877)</f>
        <v/>
      </c>
      <c r="G4877" s="6" t="str">
        <f>IF(总支出!H4877="","",总支出!H4877)</f>
        <v/>
      </c>
      <c r="H4877" s="6" t="str">
        <f>IF(总支出!I4877="","自动",总支出!I4877)</f>
        <v>自动</v>
      </c>
      <c r="I4877" s="6" t="str">
        <f>IF(F4877="","",IFERROR(VLOOKUP(F4877,税费设置!$A$15:$B$27,2,FALSE),"含税不明"))</f>
        <v/>
      </c>
      <c r="J4877" s="6" t="str">
        <f t="shared" si="533"/>
        <v/>
      </c>
      <c r="K4877" s="6" t="str">
        <f>IF(AND(税费设置!$B$5="是",G4877="个人支出",J4877="应税"),"是","否")</f>
        <v>否</v>
      </c>
      <c r="L4877" s="8">
        <f t="shared" si="534"/>
        <v>0</v>
      </c>
      <c r="M4877" s="8">
        <f t="shared" si="535"/>
        <v>0</v>
      </c>
      <c r="N4877" s="8">
        <f t="shared" si="536"/>
        <v>0</v>
      </c>
      <c r="O4877" s="8">
        <f t="shared" si="537"/>
        <v>0</v>
      </c>
      <c r="P4877" s="8">
        <f>IF(K4877&lt;&gt;"是",0,IF(税费设置!$B$6="是",E4877/(1+税费设置!$B$10),E4877))</f>
        <v>0</v>
      </c>
      <c r="Q4877" s="8">
        <f>IF(K4877&lt;&gt;"是",0,P4877*税费设置!$B$8)</f>
        <v>0</v>
      </c>
      <c r="R4877" s="8">
        <f>IF(K4877&lt;&gt;"是",0,P4877*税费设置!$B$9)</f>
        <v>0</v>
      </c>
      <c r="S4877" s="8">
        <f t="shared" si="538"/>
        <v>0</v>
      </c>
    </row>
    <row r="4878" spans="1:19" ht="13.9">
      <c r="A4878" s="6" t="str">
        <f>IF(总支出!A4878="","",总支出!A4878)</f>
        <v/>
      </c>
      <c r="B4878" s="7" t="str">
        <f>IF(总支出!B4878="","",总支出!B4878)</f>
        <v/>
      </c>
      <c r="C4878" s="6" t="str">
        <f t="shared" si="532"/>
        <v/>
      </c>
      <c r="D4878" s="6" t="str">
        <f>IF(总支出!C4878="","",总支出!C4878)</f>
        <v/>
      </c>
      <c r="E4878" s="8" t="str">
        <f>IF(总支出!D4878="","",总支出!D4878)</f>
        <v/>
      </c>
      <c r="F4878" s="6" t="str">
        <f>IF(总支出!E4878="","",总支出!E4878)</f>
        <v/>
      </c>
      <c r="G4878" s="6" t="str">
        <f>IF(总支出!H4878="","",总支出!H4878)</f>
        <v/>
      </c>
      <c r="H4878" s="6" t="str">
        <f>IF(总支出!I4878="","自动",总支出!I4878)</f>
        <v>自动</v>
      </c>
      <c r="I4878" s="6" t="str">
        <f>IF(F4878="","",IFERROR(VLOOKUP(F4878,税费设置!$A$15:$B$27,2,FALSE),"含税不明"))</f>
        <v/>
      </c>
      <c r="J4878" s="6" t="str">
        <f t="shared" si="533"/>
        <v/>
      </c>
      <c r="K4878" s="6" t="str">
        <f>IF(AND(税费设置!$B$5="是",G4878="个人支出",J4878="应税"),"是","否")</f>
        <v>否</v>
      </c>
      <c r="L4878" s="8">
        <f t="shared" si="534"/>
        <v>0</v>
      </c>
      <c r="M4878" s="8">
        <f t="shared" si="535"/>
        <v>0</v>
      </c>
      <c r="N4878" s="8">
        <f t="shared" si="536"/>
        <v>0</v>
      </c>
      <c r="O4878" s="8">
        <f t="shared" si="537"/>
        <v>0</v>
      </c>
      <c r="P4878" s="8">
        <f>IF(K4878&lt;&gt;"是",0,IF(税费设置!$B$6="是",E4878/(1+税费设置!$B$10),E4878))</f>
        <v>0</v>
      </c>
      <c r="Q4878" s="8">
        <f>IF(K4878&lt;&gt;"是",0,P4878*税费设置!$B$8)</f>
        <v>0</v>
      </c>
      <c r="R4878" s="8">
        <f>IF(K4878&lt;&gt;"是",0,P4878*税费设置!$B$9)</f>
        <v>0</v>
      </c>
      <c r="S4878" s="8">
        <f t="shared" si="538"/>
        <v>0</v>
      </c>
    </row>
    <row r="4879" spans="1:19" ht="13.9">
      <c r="A4879" s="6" t="str">
        <f>IF(总支出!A4879="","",总支出!A4879)</f>
        <v/>
      </c>
      <c r="B4879" s="7" t="str">
        <f>IF(总支出!B4879="","",总支出!B4879)</f>
        <v/>
      </c>
      <c r="C4879" s="6" t="str">
        <f t="shared" si="532"/>
        <v/>
      </c>
      <c r="D4879" s="6" t="str">
        <f>IF(总支出!C4879="","",总支出!C4879)</f>
        <v/>
      </c>
      <c r="E4879" s="8" t="str">
        <f>IF(总支出!D4879="","",总支出!D4879)</f>
        <v/>
      </c>
      <c r="F4879" s="6" t="str">
        <f>IF(总支出!E4879="","",总支出!E4879)</f>
        <v/>
      </c>
      <c r="G4879" s="6" t="str">
        <f>IF(总支出!H4879="","",总支出!H4879)</f>
        <v/>
      </c>
      <c r="H4879" s="6" t="str">
        <f>IF(总支出!I4879="","自动",总支出!I4879)</f>
        <v>自动</v>
      </c>
      <c r="I4879" s="6" t="str">
        <f>IF(F4879="","",IFERROR(VLOOKUP(F4879,税费设置!$A$15:$B$27,2,FALSE),"含税不明"))</f>
        <v/>
      </c>
      <c r="J4879" s="6" t="str">
        <f t="shared" si="533"/>
        <v/>
      </c>
      <c r="K4879" s="6" t="str">
        <f>IF(AND(税费设置!$B$5="是",G4879="个人支出",J4879="应税"),"是","否")</f>
        <v>否</v>
      </c>
      <c r="L4879" s="8">
        <f t="shared" si="534"/>
        <v>0</v>
      </c>
      <c r="M4879" s="8">
        <f t="shared" si="535"/>
        <v>0</v>
      </c>
      <c r="N4879" s="8">
        <f t="shared" si="536"/>
        <v>0</v>
      </c>
      <c r="O4879" s="8">
        <f t="shared" si="537"/>
        <v>0</v>
      </c>
      <c r="P4879" s="8">
        <f>IF(K4879&lt;&gt;"是",0,IF(税费设置!$B$6="是",E4879/(1+税费设置!$B$10),E4879))</f>
        <v>0</v>
      </c>
      <c r="Q4879" s="8">
        <f>IF(K4879&lt;&gt;"是",0,P4879*税费设置!$B$8)</f>
        <v>0</v>
      </c>
      <c r="R4879" s="8">
        <f>IF(K4879&lt;&gt;"是",0,P4879*税费设置!$B$9)</f>
        <v>0</v>
      </c>
      <c r="S4879" s="8">
        <f t="shared" si="538"/>
        <v>0</v>
      </c>
    </row>
    <row r="4880" spans="1:19" ht="13.9">
      <c r="A4880" s="6" t="str">
        <f>IF(总支出!A4880="","",总支出!A4880)</f>
        <v/>
      </c>
      <c r="B4880" s="7" t="str">
        <f>IF(总支出!B4880="","",总支出!B4880)</f>
        <v/>
      </c>
      <c r="C4880" s="6" t="str">
        <f t="shared" si="532"/>
        <v/>
      </c>
      <c r="D4880" s="6" t="str">
        <f>IF(总支出!C4880="","",总支出!C4880)</f>
        <v/>
      </c>
      <c r="E4880" s="8" t="str">
        <f>IF(总支出!D4880="","",总支出!D4880)</f>
        <v/>
      </c>
      <c r="F4880" s="6" t="str">
        <f>IF(总支出!E4880="","",总支出!E4880)</f>
        <v/>
      </c>
      <c r="G4880" s="6" t="str">
        <f>IF(总支出!H4880="","",总支出!H4880)</f>
        <v/>
      </c>
      <c r="H4880" s="6" t="str">
        <f>IF(总支出!I4880="","自动",总支出!I4880)</f>
        <v>自动</v>
      </c>
      <c r="I4880" s="6" t="str">
        <f>IF(F4880="","",IFERROR(VLOOKUP(F4880,税费设置!$A$15:$B$27,2,FALSE),"含税不明"))</f>
        <v/>
      </c>
      <c r="J4880" s="6" t="str">
        <f t="shared" si="533"/>
        <v/>
      </c>
      <c r="K4880" s="6" t="str">
        <f>IF(AND(税费设置!$B$5="是",G4880="个人支出",J4880="应税"),"是","否")</f>
        <v>否</v>
      </c>
      <c r="L4880" s="8">
        <f t="shared" si="534"/>
        <v>0</v>
      </c>
      <c r="M4880" s="8">
        <f t="shared" si="535"/>
        <v>0</v>
      </c>
      <c r="N4880" s="8">
        <f t="shared" si="536"/>
        <v>0</v>
      </c>
      <c r="O4880" s="8">
        <f t="shared" si="537"/>
        <v>0</v>
      </c>
      <c r="P4880" s="8">
        <f>IF(K4880&lt;&gt;"是",0,IF(税费设置!$B$6="是",E4880/(1+税费设置!$B$10),E4880))</f>
        <v>0</v>
      </c>
      <c r="Q4880" s="8">
        <f>IF(K4880&lt;&gt;"是",0,P4880*税费设置!$B$8)</f>
        <v>0</v>
      </c>
      <c r="R4880" s="8">
        <f>IF(K4880&lt;&gt;"是",0,P4880*税费设置!$B$9)</f>
        <v>0</v>
      </c>
      <c r="S4880" s="8">
        <f t="shared" si="538"/>
        <v>0</v>
      </c>
    </row>
    <row r="4881" spans="1:19" ht="13.9">
      <c r="A4881" s="6" t="str">
        <f>IF(总支出!A4881="","",总支出!A4881)</f>
        <v/>
      </c>
      <c r="B4881" s="7" t="str">
        <f>IF(总支出!B4881="","",总支出!B4881)</f>
        <v/>
      </c>
      <c r="C4881" s="6" t="str">
        <f t="shared" si="532"/>
        <v/>
      </c>
      <c r="D4881" s="6" t="str">
        <f>IF(总支出!C4881="","",总支出!C4881)</f>
        <v/>
      </c>
      <c r="E4881" s="8" t="str">
        <f>IF(总支出!D4881="","",总支出!D4881)</f>
        <v/>
      </c>
      <c r="F4881" s="6" t="str">
        <f>IF(总支出!E4881="","",总支出!E4881)</f>
        <v/>
      </c>
      <c r="G4881" s="6" t="str">
        <f>IF(总支出!H4881="","",总支出!H4881)</f>
        <v/>
      </c>
      <c r="H4881" s="6" t="str">
        <f>IF(总支出!I4881="","自动",总支出!I4881)</f>
        <v>自动</v>
      </c>
      <c r="I4881" s="6" t="str">
        <f>IF(F4881="","",IFERROR(VLOOKUP(F4881,税费设置!$A$15:$B$27,2,FALSE),"含税不明"))</f>
        <v/>
      </c>
      <c r="J4881" s="6" t="str">
        <f t="shared" si="533"/>
        <v/>
      </c>
      <c r="K4881" s="6" t="str">
        <f>IF(AND(税费设置!$B$5="是",G4881="个人支出",J4881="应税"),"是","否")</f>
        <v>否</v>
      </c>
      <c r="L4881" s="8">
        <f t="shared" si="534"/>
        <v>0</v>
      </c>
      <c r="M4881" s="8">
        <f t="shared" si="535"/>
        <v>0</v>
      </c>
      <c r="N4881" s="8">
        <f t="shared" si="536"/>
        <v>0</v>
      </c>
      <c r="O4881" s="8">
        <f t="shared" si="537"/>
        <v>0</v>
      </c>
      <c r="P4881" s="8">
        <f>IF(K4881&lt;&gt;"是",0,IF(税费设置!$B$6="是",E4881/(1+税费设置!$B$10),E4881))</f>
        <v>0</v>
      </c>
      <c r="Q4881" s="8">
        <f>IF(K4881&lt;&gt;"是",0,P4881*税费设置!$B$8)</f>
        <v>0</v>
      </c>
      <c r="R4881" s="8">
        <f>IF(K4881&lt;&gt;"是",0,P4881*税费设置!$B$9)</f>
        <v>0</v>
      </c>
      <c r="S4881" s="8">
        <f t="shared" si="538"/>
        <v>0</v>
      </c>
    </row>
    <row r="4882" spans="1:19" ht="13.9">
      <c r="A4882" s="6" t="str">
        <f>IF(总支出!A4882="","",总支出!A4882)</f>
        <v/>
      </c>
      <c r="B4882" s="7" t="str">
        <f>IF(总支出!B4882="","",总支出!B4882)</f>
        <v/>
      </c>
      <c r="C4882" s="6" t="str">
        <f t="shared" si="532"/>
        <v/>
      </c>
      <c r="D4882" s="6" t="str">
        <f>IF(总支出!C4882="","",总支出!C4882)</f>
        <v/>
      </c>
      <c r="E4882" s="8" t="str">
        <f>IF(总支出!D4882="","",总支出!D4882)</f>
        <v/>
      </c>
      <c r="F4882" s="6" t="str">
        <f>IF(总支出!E4882="","",总支出!E4882)</f>
        <v/>
      </c>
      <c r="G4882" s="6" t="str">
        <f>IF(总支出!H4882="","",总支出!H4882)</f>
        <v/>
      </c>
      <c r="H4882" s="6" t="str">
        <f>IF(总支出!I4882="","自动",总支出!I4882)</f>
        <v>自动</v>
      </c>
      <c r="I4882" s="6" t="str">
        <f>IF(F4882="","",IFERROR(VLOOKUP(F4882,税费设置!$A$15:$B$27,2,FALSE),"含税不明"))</f>
        <v/>
      </c>
      <c r="J4882" s="6" t="str">
        <f t="shared" si="533"/>
        <v/>
      </c>
      <c r="K4882" s="6" t="str">
        <f>IF(AND(税费设置!$B$5="是",G4882="个人支出",J4882="应税"),"是","否")</f>
        <v>否</v>
      </c>
      <c r="L4882" s="8">
        <f t="shared" si="534"/>
        <v>0</v>
      </c>
      <c r="M4882" s="8">
        <f t="shared" si="535"/>
        <v>0</v>
      </c>
      <c r="N4882" s="8">
        <f t="shared" si="536"/>
        <v>0</v>
      </c>
      <c r="O4882" s="8">
        <f t="shared" si="537"/>
        <v>0</v>
      </c>
      <c r="P4882" s="8">
        <f>IF(K4882&lt;&gt;"是",0,IF(税费设置!$B$6="是",E4882/(1+税费设置!$B$10),E4882))</f>
        <v>0</v>
      </c>
      <c r="Q4882" s="8">
        <f>IF(K4882&lt;&gt;"是",0,P4882*税费设置!$B$8)</f>
        <v>0</v>
      </c>
      <c r="R4882" s="8">
        <f>IF(K4882&lt;&gt;"是",0,P4882*税费设置!$B$9)</f>
        <v>0</v>
      </c>
      <c r="S4882" s="8">
        <f t="shared" si="538"/>
        <v>0</v>
      </c>
    </row>
    <row r="4883" spans="1:19" ht="13.9">
      <c r="A4883" s="6" t="str">
        <f>IF(总支出!A4883="","",总支出!A4883)</f>
        <v/>
      </c>
      <c r="B4883" s="7" t="str">
        <f>IF(总支出!B4883="","",总支出!B4883)</f>
        <v/>
      </c>
      <c r="C4883" s="6" t="str">
        <f t="shared" si="532"/>
        <v/>
      </c>
      <c r="D4883" s="6" t="str">
        <f>IF(总支出!C4883="","",总支出!C4883)</f>
        <v/>
      </c>
      <c r="E4883" s="8" t="str">
        <f>IF(总支出!D4883="","",总支出!D4883)</f>
        <v/>
      </c>
      <c r="F4883" s="6" t="str">
        <f>IF(总支出!E4883="","",总支出!E4883)</f>
        <v/>
      </c>
      <c r="G4883" s="6" t="str">
        <f>IF(总支出!H4883="","",总支出!H4883)</f>
        <v/>
      </c>
      <c r="H4883" s="6" t="str">
        <f>IF(总支出!I4883="","自动",总支出!I4883)</f>
        <v>自动</v>
      </c>
      <c r="I4883" s="6" t="str">
        <f>IF(F4883="","",IFERROR(VLOOKUP(F4883,税费设置!$A$15:$B$27,2,FALSE),"含税不明"))</f>
        <v/>
      </c>
      <c r="J4883" s="6" t="str">
        <f t="shared" si="533"/>
        <v/>
      </c>
      <c r="K4883" s="6" t="str">
        <f>IF(AND(税费设置!$B$5="是",G4883="个人支出",J4883="应税"),"是","否")</f>
        <v>否</v>
      </c>
      <c r="L4883" s="8">
        <f t="shared" si="534"/>
        <v>0</v>
      </c>
      <c r="M4883" s="8">
        <f t="shared" si="535"/>
        <v>0</v>
      </c>
      <c r="N4883" s="8">
        <f t="shared" si="536"/>
        <v>0</v>
      </c>
      <c r="O4883" s="8">
        <f t="shared" si="537"/>
        <v>0</v>
      </c>
      <c r="P4883" s="8">
        <f>IF(K4883&lt;&gt;"是",0,IF(税费设置!$B$6="是",E4883/(1+税费设置!$B$10),E4883))</f>
        <v>0</v>
      </c>
      <c r="Q4883" s="8">
        <f>IF(K4883&lt;&gt;"是",0,P4883*税费设置!$B$8)</f>
        <v>0</v>
      </c>
      <c r="R4883" s="8">
        <f>IF(K4883&lt;&gt;"是",0,P4883*税费设置!$B$9)</f>
        <v>0</v>
      </c>
      <c r="S4883" s="8">
        <f t="shared" si="538"/>
        <v>0</v>
      </c>
    </row>
    <row r="4884" spans="1:19" ht="13.9">
      <c r="A4884" s="6" t="str">
        <f>IF(总支出!A4884="","",总支出!A4884)</f>
        <v/>
      </c>
      <c r="B4884" s="7" t="str">
        <f>IF(总支出!B4884="","",总支出!B4884)</f>
        <v/>
      </c>
      <c r="C4884" s="6" t="str">
        <f t="shared" si="532"/>
        <v/>
      </c>
      <c r="D4884" s="6" t="str">
        <f>IF(总支出!C4884="","",总支出!C4884)</f>
        <v/>
      </c>
      <c r="E4884" s="8" t="str">
        <f>IF(总支出!D4884="","",总支出!D4884)</f>
        <v/>
      </c>
      <c r="F4884" s="6" t="str">
        <f>IF(总支出!E4884="","",总支出!E4884)</f>
        <v/>
      </c>
      <c r="G4884" s="6" t="str">
        <f>IF(总支出!H4884="","",总支出!H4884)</f>
        <v/>
      </c>
      <c r="H4884" s="6" t="str">
        <f>IF(总支出!I4884="","自动",总支出!I4884)</f>
        <v>自动</v>
      </c>
      <c r="I4884" s="6" t="str">
        <f>IF(F4884="","",IFERROR(VLOOKUP(F4884,税费设置!$A$15:$B$27,2,FALSE),"含税不明"))</f>
        <v/>
      </c>
      <c r="J4884" s="6" t="str">
        <f t="shared" si="533"/>
        <v/>
      </c>
      <c r="K4884" s="6" t="str">
        <f>IF(AND(税费设置!$B$5="是",G4884="个人支出",J4884="应税"),"是","否")</f>
        <v>否</v>
      </c>
      <c r="L4884" s="8">
        <f t="shared" si="534"/>
        <v>0</v>
      </c>
      <c r="M4884" s="8">
        <f t="shared" si="535"/>
        <v>0</v>
      </c>
      <c r="N4884" s="8">
        <f t="shared" si="536"/>
        <v>0</v>
      </c>
      <c r="O4884" s="8">
        <f t="shared" si="537"/>
        <v>0</v>
      </c>
      <c r="P4884" s="8">
        <f>IF(K4884&lt;&gt;"是",0,IF(税费设置!$B$6="是",E4884/(1+税费设置!$B$10),E4884))</f>
        <v>0</v>
      </c>
      <c r="Q4884" s="8">
        <f>IF(K4884&lt;&gt;"是",0,P4884*税费设置!$B$8)</f>
        <v>0</v>
      </c>
      <c r="R4884" s="8">
        <f>IF(K4884&lt;&gt;"是",0,P4884*税费设置!$B$9)</f>
        <v>0</v>
      </c>
      <c r="S4884" s="8">
        <f t="shared" si="538"/>
        <v>0</v>
      </c>
    </row>
    <row r="4885" spans="1:19" ht="13.9">
      <c r="A4885" s="6" t="str">
        <f>IF(总支出!A4885="","",总支出!A4885)</f>
        <v/>
      </c>
      <c r="B4885" s="7" t="str">
        <f>IF(总支出!B4885="","",总支出!B4885)</f>
        <v/>
      </c>
      <c r="C4885" s="6" t="str">
        <f t="shared" si="532"/>
        <v/>
      </c>
      <c r="D4885" s="6" t="str">
        <f>IF(总支出!C4885="","",总支出!C4885)</f>
        <v/>
      </c>
      <c r="E4885" s="8" t="str">
        <f>IF(总支出!D4885="","",总支出!D4885)</f>
        <v/>
      </c>
      <c r="F4885" s="6" t="str">
        <f>IF(总支出!E4885="","",总支出!E4885)</f>
        <v/>
      </c>
      <c r="G4885" s="6" t="str">
        <f>IF(总支出!H4885="","",总支出!H4885)</f>
        <v/>
      </c>
      <c r="H4885" s="6" t="str">
        <f>IF(总支出!I4885="","自动",总支出!I4885)</f>
        <v>自动</v>
      </c>
      <c r="I4885" s="6" t="str">
        <f>IF(F4885="","",IFERROR(VLOOKUP(F4885,税费设置!$A$15:$B$27,2,FALSE),"含税不明"))</f>
        <v/>
      </c>
      <c r="J4885" s="6" t="str">
        <f t="shared" si="533"/>
        <v/>
      </c>
      <c r="K4885" s="6" t="str">
        <f>IF(AND(税费设置!$B$5="是",G4885="个人支出",J4885="应税"),"是","否")</f>
        <v>否</v>
      </c>
      <c r="L4885" s="8">
        <f t="shared" si="534"/>
        <v>0</v>
      </c>
      <c r="M4885" s="8">
        <f t="shared" si="535"/>
        <v>0</v>
      </c>
      <c r="N4885" s="8">
        <f t="shared" si="536"/>
        <v>0</v>
      </c>
      <c r="O4885" s="8">
        <f t="shared" si="537"/>
        <v>0</v>
      </c>
      <c r="P4885" s="8">
        <f>IF(K4885&lt;&gt;"是",0,IF(税费设置!$B$6="是",E4885/(1+税费设置!$B$10),E4885))</f>
        <v>0</v>
      </c>
      <c r="Q4885" s="8">
        <f>IF(K4885&lt;&gt;"是",0,P4885*税费设置!$B$8)</f>
        <v>0</v>
      </c>
      <c r="R4885" s="8">
        <f>IF(K4885&lt;&gt;"是",0,P4885*税费设置!$B$9)</f>
        <v>0</v>
      </c>
      <c r="S4885" s="8">
        <f t="shared" si="538"/>
        <v>0</v>
      </c>
    </row>
    <row r="4886" spans="1:19" ht="13.9">
      <c r="A4886" s="6" t="str">
        <f>IF(总支出!A4886="","",总支出!A4886)</f>
        <v/>
      </c>
      <c r="B4886" s="7" t="str">
        <f>IF(总支出!B4886="","",总支出!B4886)</f>
        <v/>
      </c>
      <c r="C4886" s="6" t="str">
        <f t="shared" si="532"/>
        <v/>
      </c>
      <c r="D4886" s="6" t="str">
        <f>IF(总支出!C4886="","",总支出!C4886)</f>
        <v/>
      </c>
      <c r="E4886" s="8" t="str">
        <f>IF(总支出!D4886="","",总支出!D4886)</f>
        <v/>
      </c>
      <c r="F4886" s="6" t="str">
        <f>IF(总支出!E4886="","",总支出!E4886)</f>
        <v/>
      </c>
      <c r="G4886" s="6" t="str">
        <f>IF(总支出!H4886="","",总支出!H4886)</f>
        <v/>
      </c>
      <c r="H4886" s="6" t="str">
        <f>IF(总支出!I4886="","自动",总支出!I4886)</f>
        <v>自动</v>
      </c>
      <c r="I4886" s="6" t="str">
        <f>IF(F4886="","",IFERROR(VLOOKUP(F4886,税费设置!$A$15:$B$27,2,FALSE),"含税不明"))</f>
        <v/>
      </c>
      <c r="J4886" s="6" t="str">
        <f t="shared" si="533"/>
        <v/>
      </c>
      <c r="K4886" s="6" t="str">
        <f>IF(AND(税费设置!$B$5="是",G4886="个人支出",J4886="应税"),"是","否")</f>
        <v>否</v>
      </c>
      <c r="L4886" s="8">
        <f t="shared" si="534"/>
        <v>0</v>
      </c>
      <c r="M4886" s="8">
        <f t="shared" si="535"/>
        <v>0</v>
      </c>
      <c r="N4886" s="8">
        <f t="shared" si="536"/>
        <v>0</v>
      </c>
      <c r="O4886" s="8">
        <f t="shared" si="537"/>
        <v>0</v>
      </c>
      <c r="P4886" s="8">
        <f>IF(K4886&lt;&gt;"是",0,IF(税费设置!$B$6="是",E4886/(1+税费设置!$B$10),E4886))</f>
        <v>0</v>
      </c>
      <c r="Q4886" s="8">
        <f>IF(K4886&lt;&gt;"是",0,P4886*税费设置!$B$8)</f>
        <v>0</v>
      </c>
      <c r="R4886" s="8">
        <f>IF(K4886&lt;&gt;"是",0,P4886*税费设置!$B$9)</f>
        <v>0</v>
      </c>
      <c r="S4886" s="8">
        <f t="shared" si="538"/>
        <v>0</v>
      </c>
    </row>
    <row r="4887" spans="1:19" ht="13.9">
      <c r="A4887" s="6" t="str">
        <f>IF(总支出!A4887="","",总支出!A4887)</f>
        <v/>
      </c>
      <c r="B4887" s="7" t="str">
        <f>IF(总支出!B4887="","",总支出!B4887)</f>
        <v/>
      </c>
      <c r="C4887" s="6" t="str">
        <f t="shared" si="532"/>
        <v/>
      </c>
      <c r="D4887" s="6" t="str">
        <f>IF(总支出!C4887="","",总支出!C4887)</f>
        <v/>
      </c>
      <c r="E4887" s="8" t="str">
        <f>IF(总支出!D4887="","",总支出!D4887)</f>
        <v/>
      </c>
      <c r="F4887" s="6" t="str">
        <f>IF(总支出!E4887="","",总支出!E4887)</f>
        <v/>
      </c>
      <c r="G4887" s="6" t="str">
        <f>IF(总支出!H4887="","",总支出!H4887)</f>
        <v/>
      </c>
      <c r="H4887" s="6" t="str">
        <f>IF(总支出!I4887="","自动",总支出!I4887)</f>
        <v>自动</v>
      </c>
      <c r="I4887" s="6" t="str">
        <f>IF(F4887="","",IFERROR(VLOOKUP(F4887,税费设置!$A$15:$B$27,2,FALSE),"含税不明"))</f>
        <v/>
      </c>
      <c r="J4887" s="6" t="str">
        <f t="shared" si="533"/>
        <v/>
      </c>
      <c r="K4887" s="6" t="str">
        <f>IF(AND(税费设置!$B$5="是",G4887="个人支出",J4887="应税"),"是","否")</f>
        <v>否</v>
      </c>
      <c r="L4887" s="8">
        <f t="shared" si="534"/>
        <v>0</v>
      </c>
      <c r="M4887" s="8">
        <f t="shared" si="535"/>
        <v>0</v>
      </c>
      <c r="N4887" s="8">
        <f t="shared" si="536"/>
        <v>0</v>
      </c>
      <c r="O4887" s="8">
        <f t="shared" si="537"/>
        <v>0</v>
      </c>
      <c r="P4887" s="8">
        <f>IF(K4887&lt;&gt;"是",0,IF(税费设置!$B$6="是",E4887/(1+税费设置!$B$10),E4887))</f>
        <v>0</v>
      </c>
      <c r="Q4887" s="8">
        <f>IF(K4887&lt;&gt;"是",0,P4887*税费设置!$B$8)</f>
        <v>0</v>
      </c>
      <c r="R4887" s="8">
        <f>IF(K4887&lt;&gt;"是",0,P4887*税费设置!$B$9)</f>
        <v>0</v>
      </c>
      <c r="S4887" s="8">
        <f t="shared" si="538"/>
        <v>0</v>
      </c>
    </row>
    <row r="4888" spans="1:19" ht="13.9">
      <c r="A4888" s="6" t="str">
        <f>IF(总支出!A4888="","",总支出!A4888)</f>
        <v/>
      </c>
      <c r="B4888" s="7" t="str">
        <f>IF(总支出!B4888="","",总支出!B4888)</f>
        <v/>
      </c>
      <c r="C4888" s="6" t="str">
        <f t="shared" si="532"/>
        <v/>
      </c>
      <c r="D4888" s="6" t="str">
        <f>IF(总支出!C4888="","",总支出!C4888)</f>
        <v/>
      </c>
      <c r="E4888" s="8" t="str">
        <f>IF(总支出!D4888="","",总支出!D4888)</f>
        <v/>
      </c>
      <c r="F4888" s="6" t="str">
        <f>IF(总支出!E4888="","",总支出!E4888)</f>
        <v/>
      </c>
      <c r="G4888" s="6" t="str">
        <f>IF(总支出!H4888="","",总支出!H4888)</f>
        <v/>
      </c>
      <c r="H4888" s="6" t="str">
        <f>IF(总支出!I4888="","自动",总支出!I4888)</f>
        <v>自动</v>
      </c>
      <c r="I4888" s="6" t="str">
        <f>IF(F4888="","",IFERROR(VLOOKUP(F4888,税费设置!$A$15:$B$27,2,FALSE),"含税不明"))</f>
        <v/>
      </c>
      <c r="J4888" s="6" t="str">
        <f t="shared" si="533"/>
        <v/>
      </c>
      <c r="K4888" s="6" t="str">
        <f>IF(AND(税费设置!$B$5="是",G4888="个人支出",J4888="应税"),"是","否")</f>
        <v>否</v>
      </c>
      <c r="L4888" s="8">
        <f t="shared" si="534"/>
        <v>0</v>
      </c>
      <c r="M4888" s="8">
        <f t="shared" si="535"/>
        <v>0</v>
      </c>
      <c r="N4888" s="8">
        <f t="shared" si="536"/>
        <v>0</v>
      </c>
      <c r="O4888" s="8">
        <f t="shared" si="537"/>
        <v>0</v>
      </c>
      <c r="P4888" s="8">
        <f>IF(K4888&lt;&gt;"是",0,IF(税费设置!$B$6="是",E4888/(1+税费设置!$B$10),E4888))</f>
        <v>0</v>
      </c>
      <c r="Q4888" s="8">
        <f>IF(K4888&lt;&gt;"是",0,P4888*税费设置!$B$8)</f>
        <v>0</v>
      </c>
      <c r="R4888" s="8">
        <f>IF(K4888&lt;&gt;"是",0,P4888*税费设置!$B$9)</f>
        <v>0</v>
      </c>
      <c r="S4888" s="8">
        <f t="shared" si="538"/>
        <v>0</v>
      </c>
    </row>
    <row r="4889" spans="1:19" ht="13.9">
      <c r="A4889" s="6" t="str">
        <f>IF(总支出!A4889="","",总支出!A4889)</f>
        <v/>
      </c>
      <c r="B4889" s="7" t="str">
        <f>IF(总支出!B4889="","",总支出!B4889)</f>
        <v/>
      </c>
      <c r="C4889" s="6" t="str">
        <f t="shared" si="532"/>
        <v/>
      </c>
      <c r="D4889" s="6" t="str">
        <f>IF(总支出!C4889="","",总支出!C4889)</f>
        <v/>
      </c>
      <c r="E4889" s="8" t="str">
        <f>IF(总支出!D4889="","",总支出!D4889)</f>
        <v/>
      </c>
      <c r="F4889" s="6" t="str">
        <f>IF(总支出!E4889="","",总支出!E4889)</f>
        <v/>
      </c>
      <c r="G4889" s="6" t="str">
        <f>IF(总支出!H4889="","",总支出!H4889)</f>
        <v/>
      </c>
      <c r="H4889" s="6" t="str">
        <f>IF(总支出!I4889="","自动",总支出!I4889)</f>
        <v>自动</v>
      </c>
      <c r="I4889" s="6" t="str">
        <f>IF(F4889="","",IFERROR(VLOOKUP(F4889,税费设置!$A$15:$B$27,2,FALSE),"含税不明"))</f>
        <v/>
      </c>
      <c r="J4889" s="6" t="str">
        <f t="shared" si="533"/>
        <v/>
      </c>
      <c r="K4889" s="6" t="str">
        <f>IF(AND(税费设置!$B$5="是",G4889="个人支出",J4889="应税"),"是","否")</f>
        <v>否</v>
      </c>
      <c r="L4889" s="8">
        <f t="shared" si="534"/>
        <v>0</v>
      </c>
      <c r="M4889" s="8">
        <f t="shared" si="535"/>
        <v>0</v>
      </c>
      <c r="N4889" s="8">
        <f t="shared" si="536"/>
        <v>0</v>
      </c>
      <c r="O4889" s="8">
        <f t="shared" si="537"/>
        <v>0</v>
      </c>
      <c r="P4889" s="8">
        <f>IF(K4889&lt;&gt;"是",0,IF(税费设置!$B$6="是",E4889/(1+税费设置!$B$10),E4889))</f>
        <v>0</v>
      </c>
      <c r="Q4889" s="8">
        <f>IF(K4889&lt;&gt;"是",0,P4889*税费设置!$B$8)</f>
        <v>0</v>
      </c>
      <c r="R4889" s="8">
        <f>IF(K4889&lt;&gt;"是",0,P4889*税费设置!$B$9)</f>
        <v>0</v>
      </c>
      <c r="S4889" s="8">
        <f t="shared" si="538"/>
        <v>0</v>
      </c>
    </row>
    <row r="4890" spans="1:19" ht="13.9">
      <c r="A4890" s="6" t="str">
        <f>IF(总支出!A4890="","",总支出!A4890)</f>
        <v/>
      </c>
      <c r="B4890" s="7" t="str">
        <f>IF(总支出!B4890="","",总支出!B4890)</f>
        <v/>
      </c>
      <c r="C4890" s="6" t="str">
        <f t="shared" si="532"/>
        <v/>
      </c>
      <c r="D4890" s="6" t="str">
        <f>IF(总支出!C4890="","",总支出!C4890)</f>
        <v/>
      </c>
      <c r="E4890" s="8" t="str">
        <f>IF(总支出!D4890="","",总支出!D4890)</f>
        <v/>
      </c>
      <c r="F4890" s="6" t="str">
        <f>IF(总支出!E4890="","",总支出!E4890)</f>
        <v/>
      </c>
      <c r="G4890" s="6" t="str">
        <f>IF(总支出!H4890="","",总支出!H4890)</f>
        <v/>
      </c>
      <c r="H4890" s="6" t="str">
        <f>IF(总支出!I4890="","自动",总支出!I4890)</f>
        <v>自动</v>
      </c>
      <c r="I4890" s="6" t="str">
        <f>IF(F4890="","",IFERROR(VLOOKUP(F4890,税费设置!$A$15:$B$27,2,FALSE),"含税不明"))</f>
        <v/>
      </c>
      <c r="J4890" s="6" t="str">
        <f t="shared" si="533"/>
        <v/>
      </c>
      <c r="K4890" s="6" t="str">
        <f>IF(AND(税费设置!$B$5="是",G4890="个人支出",J4890="应税"),"是","否")</f>
        <v>否</v>
      </c>
      <c r="L4890" s="8">
        <f t="shared" si="534"/>
        <v>0</v>
      </c>
      <c r="M4890" s="8">
        <f t="shared" si="535"/>
        <v>0</v>
      </c>
      <c r="N4890" s="8">
        <f t="shared" si="536"/>
        <v>0</v>
      </c>
      <c r="O4890" s="8">
        <f t="shared" si="537"/>
        <v>0</v>
      </c>
      <c r="P4890" s="8">
        <f>IF(K4890&lt;&gt;"是",0,IF(税费设置!$B$6="是",E4890/(1+税费设置!$B$10),E4890))</f>
        <v>0</v>
      </c>
      <c r="Q4890" s="8">
        <f>IF(K4890&lt;&gt;"是",0,P4890*税费设置!$B$8)</f>
        <v>0</v>
      </c>
      <c r="R4890" s="8">
        <f>IF(K4890&lt;&gt;"是",0,P4890*税费设置!$B$9)</f>
        <v>0</v>
      </c>
      <c r="S4890" s="8">
        <f t="shared" si="538"/>
        <v>0</v>
      </c>
    </row>
    <row r="4891" spans="1:19" ht="13.9">
      <c r="A4891" s="6" t="str">
        <f>IF(总支出!A4891="","",总支出!A4891)</f>
        <v/>
      </c>
      <c r="B4891" s="7" t="str">
        <f>IF(总支出!B4891="","",总支出!B4891)</f>
        <v/>
      </c>
      <c r="C4891" s="6" t="str">
        <f t="shared" si="532"/>
        <v/>
      </c>
      <c r="D4891" s="6" t="str">
        <f>IF(总支出!C4891="","",总支出!C4891)</f>
        <v/>
      </c>
      <c r="E4891" s="8" t="str">
        <f>IF(总支出!D4891="","",总支出!D4891)</f>
        <v/>
      </c>
      <c r="F4891" s="6" t="str">
        <f>IF(总支出!E4891="","",总支出!E4891)</f>
        <v/>
      </c>
      <c r="G4891" s="6" t="str">
        <f>IF(总支出!H4891="","",总支出!H4891)</f>
        <v/>
      </c>
      <c r="H4891" s="6" t="str">
        <f>IF(总支出!I4891="","自动",总支出!I4891)</f>
        <v>自动</v>
      </c>
      <c r="I4891" s="6" t="str">
        <f>IF(F4891="","",IFERROR(VLOOKUP(F4891,税费设置!$A$15:$B$27,2,FALSE),"含税不明"))</f>
        <v/>
      </c>
      <c r="J4891" s="6" t="str">
        <f t="shared" si="533"/>
        <v/>
      </c>
      <c r="K4891" s="6" t="str">
        <f>IF(AND(税费设置!$B$5="是",G4891="个人支出",J4891="应税"),"是","否")</f>
        <v>否</v>
      </c>
      <c r="L4891" s="8">
        <f t="shared" si="534"/>
        <v>0</v>
      </c>
      <c r="M4891" s="8">
        <f t="shared" si="535"/>
        <v>0</v>
      </c>
      <c r="N4891" s="8">
        <f t="shared" si="536"/>
        <v>0</v>
      </c>
      <c r="O4891" s="8">
        <f t="shared" si="537"/>
        <v>0</v>
      </c>
      <c r="P4891" s="8">
        <f>IF(K4891&lt;&gt;"是",0,IF(税费设置!$B$6="是",E4891/(1+税费设置!$B$10),E4891))</f>
        <v>0</v>
      </c>
      <c r="Q4891" s="8">
        <f>IF(K4891&lt;&gt;"是",0,P4891*税费设置!$B$8)</f>
        <v>0</v>
      </c>
      <c r="R4891" s="8">
        <f>IF(K4891&lt;&gt;"是",0,P4891*税费设置!$B$9)</f>
        <v>0</v>
      </c>
      <c r="S4891" s="8">
        <f t="shared" si="538"/>
        <v>0</v>
      </c>
    </row>
    <row r="4892" spans="1:19" ht="13.9">
      <c r="A4892" s="6" t="str">
        <f>IF(总支出!A4892="","",总支出!A4892)</f>
        <v/>
      </c>
      <c r="B4892" s="7" t="str">
        <f>IF(总支出!B4892="","",总支出!B4892)</f>
        <v/>
      </c>
      <c r="C4892" s="6" t="str">
        <f t="shared" si="532"/>
        <v/>
      </c>
      <c r="D4892" s="6" t="str">
        <f>IF(总支出!C4892="","",总支出!C4892)</f>
        <v/>
      </c>
      <c r="E4892" s="8" t="str">
        <f>IF(总支出!D4892="","",总支出!D4892)</f>
        <v/>
      </c>
      <c r="F4892" s="6" t="str">
        <f>IF(总支出!E4892="","",总支出!E4892)</f>
        <v/>
      </c>
      <c r="G4892" s="6" t="str">
        <f>IF(总支出!H4892="","",总支出!H4892)</f>
        <v/>
      </c>
      <c r="H4892" s="6" t="str">
        <f>IF(总支出!I4892="","自动",总支出!I4892)</f>
        <v>自动</v>
      </c>
      <c r="I4892" s="6" t="str">
        <f>IF(F4892="","",IFERROR(VLOOKUP(F4892,税费设置!$A$15:$B$27,2,FALSE),"含税不明"))</f>
        <v/>
      </c>
      <c r="J4892" s="6" t="str">
        <f t="shared" si="533"/>
        <v/>
      </c>
      <c r="K4892" s="6" t="str">
        <f>IF(AND(税费设置!$B$5="是",G4892="个人支出",J4892="应税"),"是","否")</f>
        <v>否</v>
      </c>
      <c r="L4892" s="8">
        <f t="shared" si="534"/>
        <v>0</v>
      </c>
      <c r="M4892" s="8">
        <f t="shared" si="535"/>
        <v>0</v>
      </c>
      <c r="N4892" s="8">
        <f t="shared" si="536"/>
        <v>0</v>
      </c>
      <c r="O4892" s="8">
        <f t="shared" si="537"/>
        <v>0</v>
      </c>
      <c r="P4892" s="8">
        <f>IF(K4892&lt;&gt;"是",0,IF(税费设置!$B$6="是",E4892/(1+税费设置!$B$10),E4892))</f>
        <v>0</v>
      </c>
      <c r="Q4892" s="8">
        <f>IF(K4892&lt;&gt;"是",0,P4892*税费设置!$B$8)</f>
        <v>0</v>
      </c>
      <c r="R4892" s="8">
        <f>IF(K4892&lt;&gt;"是",0,P4892*税费设置!$B$9)</f>
        <v>0</v>
      </c>
      <c r="S4892" s="8">
        <f t="shared" si="538"/>
        <v>0</v>
      </c>
    </row>
    <row r="4893" spans="1:19" ht="13.9">
      <c r="A4893" s="6" t="str">
        <f>IF(总支出!A4893="","",总支出!A4893)</f>
        <v/>
      </c>
      <c r="B4893" s="7" t="str">
        <f>IF(总支出!B4893="","",总支出!B4893)</f>
        <v/>
      </c>
      <c r="C4893" s="6" t="str">
        <f t="shared" si="532"/>
        <v/>
      </c>
      <c r="D4893" s="6" t="str">
        <f>IF(总支出!C4893="","",总支出!C4893)</f>
        <v/>
      </c>
      <c r="E4893" s="8" t="str">
        <f>IF(总支出!D4893="","",总支出!D4893)</f>
        <v/>
      </c>
      <c r="F4893" s="6" t="str">
        <f>IF(总支出!E4893="","",总支出!E4893)</f>
        <v/>
      </c>
      <c r="G4893" s="6" t="str">
        <f>IF(总支出!H4893="","",总支出!H4893)</f>
        <v/>
      </c>
      <c r="H4893" s="6" t="str">
        <f>IF(总支出!I4893="","自动",总支出!I4893)</f>
        <v>自动</v>
      </c>
      <c r="I4893" s="6" t="str">
        <f>IF(F4893="","",IFERROR(VLOOKUP(F4893,税费设置!$A$15:$B$27,2,FALSE),"含税不明"))</f>
        <v/>
      </c>
      <c r="J4893" s="6" t="str">
        <f t="shared" si="533"/>
        <v/>
      </c>
      <c r="K4893" s="6" t="str">
        <f>IF(AND(税费设置!$B$5="是",G4893="个人支出",J4893="应税"),"是","否")</f>
        <v>否</v>
      </c>
      <c r="L4893" s="8">
        <f t="shared" si="534"/>
        <v>0</v>
      </c>
      <c r="M4893" s="8">
        <f t="shared" si="535"/>
        <v>0</v>
      </c>
      <c r="N4893" s="8">
        <f t="shared" si="536"/>
        <v>0</v>
      </c>
      <c r="O4893" s="8">
        <f t="shared" si="537"/>
        <v>0</v>
      </c>
      <c r="P4893" s="8">
        <f>IF(K4893&lt;&gt;"是",0,IF(税费设置!$B$6="是",E4893/(1+税费设置!$B$10),E4893))</f>
        <v>0</v>
      </c>
      <c r="Q4893" s="8">
        <f>IF(K4893&lt;&gt;"是",0,P4893*税费设置!$B$8)</f>
        <v>0</v>
      </c>
      <c r="R4893" s="8">
        <f>IF(K4893&lt;&gt;"是",0,P4893*税费设置!$B$9)</f>
        <v>0</v>
      </c>
      <c r="S4893" s="8">
        <f t="shared" si="538"/>
        <v>0</v>
      </c>
    </row>
    <row r="4894" spans="1:19" ht="13.9">
      <c r="A4894" s="6" t="str">
        <f>IF(总支出!A4894="","",总支出!A4894)</f>
        <v/>
      </c>
      <c r="B4894" s="7" t="str">
        <f>IF(总支出!B4894="","",总支出!B4894)</f>
        <v/>
      </c>
      <c r="C4894" s="6" t="str">
        <f t="shared" si="532"/>
        <v/>
      </c>
      <c r="D4894" s="6" t="str">
        <f>IF(总支出!C4894="","",总支出!C4894)</f>
        <v/>
      </c>
      <c r="E4894" s="8" t="str">
        <f>IF(总支出!D4894="","",总支出!D4894)</f>
        <v/>
      </c>
      <c r="F4894" s="6" t="str">
        <f>IF(总支出!E4894="","",总支出!E4894)</f>
        <v/>
      </c>
      <c r="G4894" s="6" t="str">
        <f>IF(总支出!H4894="","",总支出!H4894)</f>
        <v/>
      </c>
      <c r="H4894" s="6" t="str">
        <f>IF(总支出!I4894="","自动",总支出!I4894)</f>
        <v>自动</v>
      </c>
      <c r="I4894" s="6" t="str">
        <f>IF(F4894="","",IFERROR(VLOOKUP(F4894,税费设置!$A$15:$B$27,2,FALSE),"含税不明"))</f>
        <v/>
      </c>
      <c r="J4894" s="6" t="str">
        <f t="shared" si="533"/>
        <v/>
      </c>
      <c r="K4894" s="6" t="str">
        <f>IF(AND(税费设置!$B$5="是",G4894="个人支出",J4894="应税"),"是","否")</f>
        <v>否</v>
      </c>
      <c r="L4894" s="8">
        <f t="shared" si="534"/>
        <v>0</v>
      </c>
      <c r="M4894" s="8">
        <f t="shared" si="535"/>
        <v>0</v>
      </c>
      <c r="N4894" s="8">
        <f t="shared" si="536"/>
        <v>0</v>
      </c>
      <c r="O4894" s="8">
        <f t="shared" si="537"/>
        <v>0</v>
      </c>
      <c r="P4894" s="8">
        <f>IF(K4894&lt;&gt;"是",0,IF(税费设置!$B$6="是",E4894/(1+税费设置!$B$10),E4894))</f>
        <v>0</v>
      </c>
      <c r="Q4894" s="8">
        <f>IF(K4894&lt;&gt;"是",0,P4894*税费设置!$B$8)</f>
        <v>0</v>
      </c>
      <c r="R4894" s="8">
        <f>IF(K4894&lt;&gt;"是",0,P4894*税费设置!$B$9)</f>
        <v>0</v>
      </c>
      <c r="S4894" s="8">
        <f t="shared" si="538"/>
        <v>0</v>
      </c>
    </row>
    <row r="4895" spans="1:19" ht="13.9">
      <c r="A4895" s="6" t="str">
        <f>IF(总支出!A4895="","",总支出!A4895)</f>
        <v/>
      </c>
      <c r="B4895" s="7" t="str">
        <f>IF(总支出!B4895="","",总支出!B4895)</f>
        <v/>
      </c>
      <c r="C4895" s="6" t="str">
        <f t="shared" si="532"/>
        <v/>
      </c>
      <c r="D4895" s="6" t="str">
        <f>IF(总支出!C4895="","",总支出!C4895)</f>
        <v/>
      </c>
      <c r="E4895" s="8" t="str">
        <f>IF(总支出!D4895="","",总支出!D4895)</f>
        <v/>
      </c>
      <c r="F4895" s="6" t="str">
        <f>IF(总支出!E4895="","",总支出!E4895)</f>
        <v/>
      </c>
      <c r="G4895" s="6" t="str">
        <f>IF(总支出!H4895="","",总支出!H4895)</f>
        <v/>
      </c>
      <c r="H4895" s="6" t="str">
        <f>IF(总支出!I4895="","自动",总支出!I4895)</f>
        <v>自动</v>
      </c>
      <c r="I4895" s="6" t="str">
        <f>IF(F4895="","",IFERROR(VLOOKUP(F4895,税费设置!$A$15:$B$27,2,FALSE),"含税不明"))</f>
        <v/>
      </c>
      <c r="J4895" s="6" t="str">
        <f t="shared" si="533"/>
        <v/>
      </c>
      <c r="K4895" s="6" t="str">
        <f>IF(AND(税费设置!$B$5="是",G4895="个人支出",J4895="应税"),"是","否")</f>
        <v>否</v>
      </c>
      <c r="L4895" s="8">
        <f t="shared" si="534"/>
        <v>0</v>
      </c>
      <c r="M4895" s="8">
        <f t="shared" si="535"/>
        <v>0</v>
      </c>
      <c r="N4895" s="8">
        <f t="shared" si="536"/>
        <v>0</v>
      </c>
      <c r="O4895" s="8">
        <f t="shared" si="537"/>
        <v>0</v>
      </c>
      <c r="P4895" s="8">
        <f>IF(K4895&lt;&gt;"是",0,IF(税费设置!$B$6="是",E4895/(1+税费设置!$B$10),E4895))</f>
        <v>0</v>
      </c>
      <c r="Q4895" s="8">
        <f>IF(K4895&lt;&gt;"是",0,P4895*税费设置!$B$8)</f>
        <v>0</v>
      </c>
      <c r="R4895" s="8">
        <f>IF(K4895&lt;&gt;"是",0,P4895*税费设置!$B$9)</f>
        <v>0</v>
      </c>
      <c r="S4895" s="8">
        <f t="shared" si="538"/>
        <v>0</v>
      </c>
    </row>
    <row r="4896" spans="1:19" ht="13.9">
      <c r="A4896" s="6" t="str">
        <f>IF(总支出!A4896="","",总支出!A4896)</f>
        <v/>
      </c>
      <c r="B4896" s="7" t="str">
        <f>IF(总支出!B4896="","",总支出!B4896)</f>
        <v/>
      </c>
      <c r="C4896" s="6" t="str">
        <f t="shared" si="532"/>
        <v/>
      </c>
      <c r="D4896" s="6" t="str">
        <f>IF(总支出!C4896="","",总支出!C4896)</f>
        <v/>
      </c>
      <c r="E4896" s="8" t="str">
        <f>IF(总支出!D4896="","",总支出!D4896)</f>
        <v/>
      </c>
      <c r="F4896" s="6" t="str">
        <f>IF(总支出!E4896="","",总支出!E4896)</f>
        <v/>
      </c>
      <c r="G4896" s="6" t="str">
        <f>IF(总支出!H4896="","",总支出!H4896)</f>
        <v/>
      </c>
      <c r="H4896" s="6" t="str">
        <f>IF(总支出!I4896="","自动",总支出!I4896)</f>
        <v>自动</v>
      </c>
      <c r="I4896" s="6" t="str">
        <f>IF(F4896="","",IFERROR(VLOOKUP(F4896,税费设置!$A$15:$B$27,2,FALSE),"含税不明"))</f>
        <v/>
      </c>
      <c r="J4896" s="6" t="str">
        <f t="shared" si="533"/>
        <v/>
      </c>
      <c r="K4896" s="6" t="str">
        <f>IF(AND(税费设置!$B$5="是",G4896="个人支出",J4896="应税"),"是","否")</f>
        <v>否</v>
      </c>
      <c r="L4896" s="8">
        <f t="shared" si="534"/>
        <v>0</v>
      </c>
      <c r="M4896" s="8">
        <f t="shared" si="535"/>
        <v>0</v>
      </c>
      <c r="N4896" s="8">
        <f t="shared" si="536"/>
        <v>0</v>
      </c>
      <c r="O4896" s="8">
        <f t="shared" si="537"/>
        <v>0</v>
      </c>
      <c r="P4896" s="8">
        <f>IF(K4896&lt;&gt;"是",0,IF(税费设置!$B$6="是",E4896/(1+税费设置!$B$10),E4896))</f>
        <v>0</v>
      </c>
      <c r="Q4896" s="8">
        <f>IF(K4896&lt;&gt;"是",0,P4896*税费设置!$B$8)</f>
        <v>0</v>
      </c>
      <c r="R4896" s="8">
        <f>IF(K4896&lt;&gt;"是",0,P4896*税费设置!$B$9)</f>
        <v>0</v>
      </c>
      <c r="S4896" s="8">
        <f t="shared" si="538"/>
        <v>0</v>
      </c>
    </row>
    <row r="4897" spans="1:19" ht="13.9">
      <c r="A4897" s="6" t="str">
        <f>IF(总支出!A4897="","",总支出!A4897)</f>
        <v/>
      </c>
      <c r="B4897" s="7" t="str">
        <f>IF(总支出!B4897="","",总支出!B4897)</f>
        <v/>
      </c>
      <c r="C4897" s="6" t="str">
        <f t="shared" si="532"/>
        <v/>
      </c>
      <c r="D4897" s="6" t="str">
        <f>IF(总支出!C4897="","",总支出!C4897)</f>
        <v/>
      </c>
      <c r="E4897" s="8" t="str">
        <f>IF(总支出!D4897="","",总支出!D4897)</f>
        <v/>
      </c>
      <c r="F4897" s="6" t="str">
        <f>IF(总支出!E4897="","",总支出!E4897)</f>
        <v/>
      </c>
      <c r="G4897" s="6" t="str">
        <f>IF(总支出!H4897="","",总支出!H4897)</f>
        <v/>
      </c>
      <c r="H4897" s="6" t="str">
        <f>IF(总支出!I4897="","自动",总支出!I4897)</f>
        <v>自动</v>
      </c>
      <c r="I4897" s="6" t="str">
        <f>IF(F4897="","",IFERROR(VLOOKUP(F4897,税费设置!$A$15:$B$27,2,FALSE),"含税不明"))</f>
        <v/>
      </c>
      <c r="J4897" s="6" t="str">
        <f t="shared" si="533"/>
        <v/>
      </c>
      <c r="K4897" s="6" t="str">
        <f>IF(AND(税费设置!$B$5="是",G4897="个人支出",J4897="应税"),"是","否")</f>
        <v>否</v>
      </c>
      <c r="L4897" s="8">
        <f t="shared" si="534"/>
        <v>0</v>
      </c>
      <c r="M4897" s="8">
        <f t="shared" si="535"/>
        <v>0</v>
      </c>
      <c r="N4897" s="8">
        <f t="shared" si="536"/>
        <v>0</v>
      </c>
      <c r="O4897" s="8">
        <f t="shared" si="537"/>
        <v>0</v>
      </c>
      <c r="P4897" s="8">
        <f>IF(K4897&lt;&gt;"是",0,IF(税费设置!$B$6="是",E4897/(1+税费设置!$B$10),E4897))</f>
        <v>0</v>
      </c>
      <c r="Q4897" s="8">
        <f>IF(K4897&lt;&gt;"是",0,P4897*税费设置!$B$8)</f>
        <v>0</v>
      </c>
      <c r="R4897" s="8">
        <f>IF(K4897&lt;&gt;"是",0,P4897*税费设置!$B$9)</f>
        <v>0</v>
      </c>
      <c r="S4897" s="8">
        <f t="shared" si="538"/>
        <v>0</v>
      </c>
    </row>
    <row r="4898" spans="1:19" ht="13.9">
      <c r="A4898" s="6" t="str">
        <f>IF(总支出!A4898="","",总支出!A4898)</f>
        <v/>
      </c>
      <c r="B4898" s="7" t="str">
        <f>IF(总支出!B4898="","",总支出!B4898)</f>
        <v/>
      </c>
      <c r="C4898" s="6" t="str">
        <f t="shared" si="532"/>
        <v/>
      </c>
      <c r="D4898" s="6" t="str">
        <f>IF(总支出!C4898="","",总支出!C4898)</f>
        <v/>
      </c>
      <c r="E4898" s="8" t="str">
        <f>IF(总支出!D4898="","",总支出!D4898)</f>
        <v/>
      </c>
      <c r="F4898" s="6" t="str">
        <f>IF(总支出!E4898="","",总支出!E4898)</f>
        <v/>
      </c>
      <c r="G4898" s="6" t="str">
        <f>IF(总支出!H4898="","",总支出!H4898)</f>
        <v/>
      </c>
      <c r="H4898" s="6" t="str">
        <f>IF(总支出!I4898="","自动",总支出!I4898)</f>
        <v>自动</v>
      </c>
      <c r="I4898" s="6" t="str">
        <f>IF(F4898="","",IFERROR(VLOOKUP(F4898,税费设置!$A$15:$B$27,2,FALSE),"含税不明"))</f>
        <v/>
      </c>
      <c r="J4898" s="6" t="str">
        <f t="shared" si="533"/>
        <v/>
      </c>
      <c r="K4898" s="6" t="str">
        <f>IF(AND(税费设置!$B$5="是",G4898="个人支出",J4898="应税"),"是","否")</f>
        <v>否</v>
      </c>
      <c r="L4898" s="8">
        <f t="shared" si="534"/>
        <v>0</v>
      </c>
      <c r="M4898" s="8">
        <f t="shared" si="535"/>
        <v>0</v>
      </c>
      <c r="N4898" s="8">
        <f t="shared" si="536"/>
        <v>0</v>
      </c>
      <c r="O4898" s="8">
        <f t="shared" si="537"/>
        <v>0</v>
      </c>
      <c r="P4898" s="8">
        <f>IF(K4898&lt;&gt;"是",0,IF(税费设置!$B$6="是",E4898/(1+税费设置!$B$10),E4898))</f>
        <v>0</v>
      </c>
      <c r="Q4898" s="8">
        <f>IF(K4898&lt;&gt;"是",0,P4898*税费设置!$B$8)</f>
        <v>0</v>
      </c>
      <c r="R4898" s="8">
        <f>IF(K4898&lt;&gt;"是",0,P4898*税费设置!$B$9)</f>
        <v>0</v>
      </c>
      <c r="S4898" s="8">
        <f t="shared" si="538"/>
        <v>0</v>
      </c>
    </row>
    <row r="4899" spans="1:19" ht="13.9">
      <c r="A4899" s="6" t="str">
        <f>IF(总支出!A4899="","",总支出!A4899)</f>
        <v/>
      </c>
      <c r="B4899" s="7" t="str">
        <f>IF(总支出!B4899="","",总支出!B4899)</f>
        <v/>
      </c>
      <c r="C4899" s="6" t="str">
        <f t="shared" si="532"/>
        <v/>
      </c>
      <c r="D4899" s="6" t="str">
        <f>IF(总支出!C4899="","",总支出!C4899)</f>
        <v/>
      </c>
      <c r="E4899" s="8" t="str">
        <f>IF(总支出!D4899="","",总支出!D4899)</f>
        <v/>
      </c>
      <c r="F4899" s="6" t="str">
        <f>IF(总支出!E4899="","",总支出!E4899)</f>
        <v/>
      </c>
      <c r="G4899" s="6" t="str">
        <f>IF(总支出!H4899="","",总支出!H4899)</f>
        <v/>
      </c>
      <c r="H4899" s="6" t="str">
        <f>IF(总支出!I4899="","自动",总支出!I4899)</f>
        <v>自动</v>
      </c>
      <c r="I4899" s="6" t="str">
        <f>IF(F4899="","",IFERROR(VLOOKUP(F4899,税费设置!$A$15:$B$27,2,FALSE),"含税不明"))</f>
        <v/>
      </c>
      <c r="J4899" s="6" t="str">
        <f t="shared" si="533"/>
        <v/>
      </c>
      <c r="K4899" s="6" t="str">
        <f>IF(AND(税费设置!$B$5="是",G4899="个人支出",J4899="应税"),"是","否")</f>
        <v>否</v>
      </c>
      <c r="L4899" s="8">
        <f t="shared" si="534"/>
        <v>0</v>
      </c>
      <c r="M4899" s="8">
        <f t="shared" si="535"/>
        <v>0</v>
      </c>
      <c r="N4899" s="8">
        <f t="shared" si="536"/>
        <v>0</v>
      </c>
      <c r="O4899" s="8">
        <f t="shared" si="537"/>
        <v>0</v>
      </c>
      <c r="P4899" s="8">
        <f>IF(K4899&lt;&gt;"是",0,IF(税费设置!$B$6="是",E4899/(1+税费设置!$B$10),E4899))</f>
        <v>0</v>
      </c>
      <c r="Q4899" s="8">
        <f>IF(K4899&lt;&gt;"是",0,P4899*税费设置!$B$8)</f>
        <v>0</v>
      </c>
      <c r="R4899" s="8">
        <f>IF(K4899&lt;&gt;"是",0,P4899*税费设置!$B$9)</f>
        <v>0</v>
      </c>
      <c r="S4899" s="8">
        <f t="shared" si="538"/>
        <v>0</v>
      </c>
    </row>
    <row r="4900" spans="1:19" ht="13.9">
      <c r="A4900" s="6" t="str">
        <f>IF(总支出!A4900="","",总支出!A4900)</f>
        <v/>
      </c>
      <c r="B4900" s="7" t="str">
        <f>IF(总支出!B4900="","",总支出!B4900)</f>
        <v/>
      </c>
      <c r="C4900" s="6" t="str">
        <f t="shared" si="532"/>
        <v/>
      </c>
      <c r="D4900" s="6" t="str">
        <f>IF(总支出!C4900="","",总支出!C4900)</f>
        <v/>
      </c>
      <c r="E4900" s="8" t="str">
        <f>IF(总支出!D4900="","",总支出!D4900)</f>
        <v/>
      </c>
      <c r="F4900" s="6" t="str">
        <f>IF(总支出!E4900="","",总支出!E4900)</f>
        <v/>
      </c>
      <c r="G4900" s="6" t="str">
        <f>IF(总支出!H4900="","",总支出!H4900)</f>
        <v/>
      </c>
      <c r="H4900" s="6" t="str">
        <f>IF(总支出!I4900="","自动",总支出!I4900)</f>
        <v>自动</v>
      </c>
      <c r="I4900" s="6" t="str">
        <f>IF(F4900="","",IFERROR(VLOOKUP(F4900,税费设置!$A$15:$B$27,2,FALSE),"含税不明"))</f>
        <v/>
      </c>
      <c r="J4900" s="6" t="str">
        <f t="shared" si="533"/>
        <v/>
      </c>
      <c r="K4900" s="6" t="str">
        <f>IF(AND(税费设置!$B$5="是",G4900="个人支出",J4900="应税"),"是","否")</f>
        <v>否</v>
      </c>
      <c r="L4900" s="8">
        <f t="shared" si="534"/>
        <v>0</v>
      </c>
      <c r="M4900" s="8">
        <f t="shared" si="535"/>
        <v>0</v>
      </c>
      <c r="N4900" s="8">
        <f t="shared" si="536"/>
        <v>0</v>
      </c>
      <c r="O4900" s="8">
        <f t="shared" si="537"/>
        <v>0</v>
      </c>
      <c r="P4900" s="8">
        <f>IF(K4900&lt;&gt;"是",0,IF(税费设置!$B$6="是",E4900/(1+税费设置!$B$10),E4900))</f>
        <v>0</v>
      </c>
      <c r="Q4900" s="8">
        <f>IF(K4900&lt;&gt;"是",0,P4900*税费设置!$B$8)</f>
        <v>0</v>
      </c>
      <c r="R4900" s="8">
        <f>IF(K4900&lt;&gt;"是",0,P4900*税费设置!$B$9)</f>
        <v>0</v>
      </c>
      <c r="S4900" s="8">
        <f t="shared" si="538"/>
        <v>0</v>
      </c>
    </row>
    <row r="4901" spans="1:19" ht="13.9">
      <c r="A4901" s="6" t="str">
        <f>IF(总支出!A4901="","",总支出!A4901)</f>
        <v/>
      </c>
      <c r="B4901" s="7" t="str">
        <f>IF(总支出!B4901="","",总支出!B4901)</f>
        <v/>
      </c>
      <c r="C4901" s="6" t="str">
        <f t="shared" si="532"/>
        <v/>
      </c>
      <c r="D4901" s="6" t="str">
        <f>IF(总支出!C4901="","",总支出!C4901)</f>
        <v/>
      </c>
      <c r="E4901" s="8" t="str">
        <f>IF(总支出!D4901="","",总支出!D4901)</f>
        <v/>
      </c>
      <c r="F4901" s="6" t="str">
        <f>IF(总支出!E4901="","",总支出!E4901)</f>
        <v/>
      </c>
      <c r="G4901" s="6" t="str">
        <f>IF(总支出!H4901="","",总支出!H4901)</f>
        <v/>
      </c>
      <c r="H4901" s="6" t="str">
        <f>IF(总支出!I4901="","自动",总支出!I4901)</f>
        <v>自动</v>
      </c>
      <c r="I4901" s="6" t="str">
        <f>IF(F4901="","",IFERROR(VLOOKUP(F4901,税费设置!$A$15:$B$27,2,FALSE),"含税不明"))</f>
        <v/>
      </c>
      <c r="J4901" s="6" t="str">
        <f t="shared" si="533"/>
        <v/>
      </c>
      <c r="K4901" s="6" t="str">
        <f>IF(AND(税费设置!$B$5="是",G4901="个人支出",J4901="应税"),"是","否")</f>
        <v>否</v>
      </c>
      <c r="L4901" s="8">
        <f t="shared" si="534"/>
        <v>0</v>
      </c>
      <c r="M4901" s="8">
        <f t="shared" si="535"/>
        <v>0</v>
      </c>
      <c r="N4901" s="8">
        <f t="shared" si="536"/>
        <v>0</v>
      </c>
      <c r="O4901" s="8">
        <f t="shared" si="537"/>
        <v>0</v>
      </c>
      <c r="P4901" s="8">
        <f>IF(K4901&lt;&gt;"是",0,IF(税费设置!$B$6="是",E4901/(1+税费设置!$B$10),E4901))</f>
        <v>0</v>
      </c>
      <c r="Q4901" s="8">
        <f>IF(K4901&lt;&gt;"是",0,P4901*税费设置!$B$8)</f>
        <v>0</v>
      </c>
      <c r="R4901" s="8">
        <f>IF(K4901&lt;&gt;"是",0,P4901*税费设置!$B$9)</f>
        <v>0</v>
      </c>
      <c r="S4901" s="8">
        <f t="shared" si="538"/>
        <v>0</v>
      </c>
    </row>
    <row r="4902" spans="1:19" ht="13.9">
      <c r="A4902" s="6" t="str">
        <f>IF(总支出!A4902="","",总支出!A4902)</f>
        <v/>
      </c>
      <c r="B4902" s="7" t="str">
        <f>IF(总支出!B4902="","",总支出!B4902)</f>
        <v/>
      </c>
      <c r="C4902" s="6" t="str">
        <f t="shared" si="532"/>
        <v/>
      </c>
      <c r="D4902" s="6" t="str">
        <f>IF(总支出!C4902="","",总支出!C4902)</f>
        <v/>
      </c>
      <c r="E4902" s="8" t="str">
        <f>IF(总支出!D4902="","",总支出!D4902)</f>
        <v/>
      </c>
      <c r="F4902" s="6" t="str">
        <f>IF(总支出!E4902="","",总支出!E4902)</f>
        <v/>
      </c>
      <c r="G4902" s="6" t="str">
        <f>IF(总支出!H4902="","",总支出!H4902)</f>
        <v/>
      </c>
      <c r="H4902" s="6" t="str">
        <f>IF(总支出!I4902="","自动",总支出!I4902)</f>
        <v>自动</v>
      </c>
      <c r="I4902" s="6" t="str">
        <f>IF(F4902="","",IFERROR(VLOOKUP(F4902,税费设置!$A$15:$B$27,2,FALSE),"含税不明"))</f>
        <v/>
      </c>
      <c r="J4902" s="6" t="str">
        <f t="shared" si="533"/>
        <v/>
      </c>
      <c r="K4902" s="6" t="str">
        <f>IF(AND(税费设置!$B$5="是",G4902="个人支出",J4902="应税"),"是","否")</f>
        <v>否</v>
      </c>
      <c r="L4902" s="8">
        <f t="shared" si="534"/>
        <v>0</v>
      </c>
      <c r="M4902" s="8">
        <f t="shared" si="535"/>
        <v>0</v>
      </c>
      <c r="N4902" s="8">
        <f t="shared" si="536"/>
        <v>0</v>
      </c>
      <c r="O4902" s="8">
        <f t="shared" si="537"/>
        <v>0</v>
      </c>
      <c r="P4902" s="8">
        <f>IF(K4902&lt;&gt;"是",0,IF(税费设置!$B$6="是",E4902/(1+税费设置!$B$10),E4902))</f>
        <v>0</v>
      </c>
      <c r="Q4902" s="8">
        <f>IF(K4902&lt;&gt;"是",0,P4902*税费设置!$B$8)</f>
        <v>0</v>
      </c>
      <c r="R4902" s="8">
        <f>IF(K4902&lt;&gt;"是",0,P4902*税费设置!$B$9)</f>
        <v>0</v>
      </c>
      <c r="S4902" s="8">
        <f t="shared" si="538"/>
        <v>0</v>
      </c>
    </row>
    <row r="4903" spans="1:19" ht="13.9">
      <c r="A4903" s="6" t="str">
        <f>IF(总支出!A4903="","",总支出!A4903)</f>
        <v/>
      </c>
      <c r="B4903" s="7" t="str">
        <f>IF(总支出!B4903="","",总支出!B4903)</f>
        <v/>
      </c>
      <c r="C4903" s="6" t="str">
        <f t="shared" si="532"/>
        <v/>
      </c>
      <c r="D4903" s="6" t="str">
        <f>IF(总支出!C4903="","",总支出!C4903)</f>
        <v/>
      </c>
      <c r="E4903" s="8" t="str">
        <f>IF(总支出!D4903="","",总支出!D4903)</f>
        <v/>
      </c>
      <c r="F4903" s="6" t="str">
        <f>IF(总支出!E4903="","",总支出!E4903)</f>
        <v/>
      </c>
      <c r="G4903" s="6" t="str">
        <f>IF(总支出!H4903="","",总支出!H4903)</f>
        <v/>
      </c>
      <c r="H4903" s="6" t="str">
        <f>IF(总支出!I4903="","自动",总支出!I4903)</f>
        <v>自动</v>
      </c>
      <c r="I4903" s="6" t="str">
        <f>IF(F4903="","",IFERROR(VLOOKUP(F4903,税费设置!$A$15:$B$27,2,FALSE),"含税不明"))</f>
        <v/>
      </c>
      <c r="J4903" s="6" t="str">
        <f t="shared" si="533"/>
        <v/>
      </c>
      <c r="K4903" s="6" t="str">
        <f>IF(AND(税费设置!$B$5="是",G4903="个人支出",J4903="应税"),"是","否")</f>
        <v>否</v>
      </c>
      <c r="L4903" s="8">
        <f t="shared" si="534"/>
        <v>0</v>
      </c>
      <c r="M4903" s="8">
        <f t="shared" si="535"/>
        <v>0</v>
      </c>
      <c r="N4903" s="8">
        <f t="shared" si="536"/>
        <v>0</v>
      </c>
      <c r="O4903" s="8">
        <f t="shared" si="537"/>
        <v>0</v>
      </c>
      <c r="P4903" s="8">
        <f>IF(K4903&lt;&gt;"是",0,IF(税费设置!$B$6="是",E4903/(1+税费设置!$B$10),E4903))</f>
        <v>0</v>
      </c>
      <c r="Q4903" s="8">
        <f>IF(K4903&lt;&gt;"是",0,P4903*税费设置!$B$8)</f>
        <v>0</v>
      </c>
      <c r="R4903" s="8">
        <f>IF(K4903&lt;&gt;"是",0,P4903*税费设置!$B$9)</f>
        <v>0</v>
      </c>
      <c r="S4903" s="8">
        <f t="shared" si="538"/>
        <v>0</v>
      </c>
    </row>
    <row r="4904" spans="1:19" ht="13.9">
      <c r="A4904" s="6" t="str">
        <f>IF(总支出!A4904="","",总支出!A4904)</f>
        <v/>
      </c>
      <c r="B4904" s="7" t="str">
        <f>IF(总支出!B4904="","",总支出!B4904)</f>
        <v/>
      </c>
      <c r="C4904" s="6" t="str">
        <f t="shared" si="532"/>
        <v/>
      </c>
      <c r="D4904" s="6" t="str">
        <f>IF(总支出!C4904="","",总支出!C4904)</f>
        <v/>
      </c>
      <c r="E4904" s="8" t="str">
        <f>IF(总支出!D4904="","",总支出!D4904)</f>
        <v/>
      </c>
      <c r="F4904" s="6" t="str">
        <f>IF(总支出!E4904="","",总支出!E4904)</f>
        <v/>
      </c>
      <c r="G4904" s="6" t="str">
        <f>IF(总支出!H4904="","",总支出!H4904)</f>
        <v/>
      </c>
      <c r="H4904" s="6" t="str">
        <f>IF(总支出!I4904="","自动",总支出!I4904)</f>
        <v>自动</v>
      </c>
      <c r="I4904" s="6" t="str">
        <f>IF(F4904="","",IFERROR(VLOOKUP(F4904,税费设置!$A$15:$B$27,2,FALSE),"含税不明"))</f>
        <v/>
      </c>
      <c r="J4904" s="6" t="str">
        <f t="shared" si="533"/>
        <v/>
      </c>
      <c r="K4904" s="6" t="str">
        <f>IF(AND(税费设置!$B$5="是",G4904="个人支出",J4904="应税"),"是","否")</f>
        <v>否</v>
      </c>
      <c r="L4904" s="8">
        <f t="shared" si="534"/>
        <v>0</v>
      </c>
      <c r="M4904" s="8">
        <f t="shared" si="535"/>
        <v>0</v>
      </c>
      <c r="N4904" s="8">
        <f t="shared" si="536"/>
        <v>0</v>
      </c>
      <c r="O4904" s="8">
        <f t="shared" si="537"/>
        <v>0</v>
      </c>
      <c r="P4904" s="8">
        <f>IF(K4904&lt;&gt;"是",0,IF(税费设置!$B$6="是",E4904/(1+税费设置!$B$10),E4904))</f>
        <v>0</v>
      </c>
      <c r="Q4904" s="8">
        <f>IF(K4904&lt;&gt;"是",0,P4904*税费设置!$B$8)</f>
        <v>0</v>
      </c>
      <c r="R4904" s="8">
        <f>IF(K4904&lt;&gt;"是",0,P4904*税费设置!$B$9)</f>
        <v>0</v>
      </c>
      <c r="S4904" s="8">
        <f t="shared" si="538"/>
        <v>0</v>
      </c>
    </row>
    <row r="4905" spans="1:19" ht="13.9">
      <c r="A4905" s="6" t="str">
        <f>IF(总支出!A4905="","",总支出!A4905)</f>
        <v/>
      </c>
      <c r="B4905" s="7" t="str">
        <f>IF(总支出!B4905="","",总支出!B4905)</f>
        <v/>
      </c>
      <c r="C4905" s="6" t="str">
        <f t="shared" si="532"/>
        <v/>
      </c>
      <c r="D4905" s="6" t="str">
        <f>IF(总支出!C4905="","",总支出!C4905)</f>
        <v/>
      </c>
      <c r="E4905" s="8" t="str">
        <f>IF(总支出!D4905="","",总支出!D4905)</f>
        <v/>
      </c>
      <c r="F4905" s="6" t="str">
        <f>IF(总支出!E4905="","",总支出!E4905)</f>
        <v/>
      </c>
      <c r="G4905" s="6" t="str">
        <f>IF(总支出!H4905="","",总支出!H4905)</f>
        <v/>
      </c>
      <c r="H4905" s="6" t="str">
        <f>IF(总支出!I4905="","自动",总支出!I4905)</f>
        <v>自动</v>
      </c>
      <c r="I4905" s="6" t="str">
        <f>IF(F4905="","",IFERROR(VLOOKUP(F4905,税费设置!$A$15:$B$27,2,FALSE),"含税不明"))</f>
        <v/>
      </c>
      <c r="J4905" s="6" t="str">
        <f t="shared" si="533"/>
        <v/>
      </c>
      <c r="K4905" s="6" t="str">
        <f>IF(AND(税费设置!$B$5="是",G4905="个人支出",J4905="应税"),"是","否")</f>
        <v>否</v>
      </c>
      <c r="L4905" s="8">
        <f t="shared" si="534"/>
        <v>0</v>
      </c>
      <c r="M4905" s="8">
        <f t="shared" si="535"/>
        <v>0</v>
      </c>
      <c r="N4905" s="8">
        <f t="shared" si="536"/>
        <v>0</v>
      </c>
      <c r="O4905" s="8">
        <f t="shared" si="537"/>
        <v>0</v>
      </c>
      <c r="P4905" s="8">
        <f>IF(K4905&lt;&gt;"是",0,IF(税费设置!$B$6="是",E4905/(1+税费设置!$B$10),E4905))</f>
        <v>0</v>
      </c>
      <c r="Q4905" s="8">
        <f>IF(K4905&lt;&gt;"是",0,P4905*税费设置!$B$8)</f>
        <v>0</v>
      </c>
      <c r="R4905" s="8">
        <f>IF(K4905&lt;&gt;"是",0,P4905*税费设置!$B$9)</f>
        <v>0</v>
      </c>
      <c r="S4905" s="8">
        <f t="shared" si="538"/>
        <v>0</v>
      </c>
    </row>
    <row r="4906" spans="1:19" ht="13.9">
      <c r="A4906" s="6" t="str">
        <f>IF(总支出!A4906="","",总支出!A4906)</f>
        <v/>
      </c>
      <c r="B4906" s="7" t="str">
        <f>IF(总支出!B4906="","",总支出!B4906)</f>
        <v/>
      </c>
      <c r="C4906" s="6" t="str">
        <f t="shared" si="532"/>
        <v/>
      </c>
      <c r="D4906" s="6" t="str">
        <f>IF(总支出!C4906="","",总支出!C4906)</f>
        <v/>
      </c>
      <c r="E4906" s="8" t="str">
        <f>IF(总支出!D4906="","",总支出!D4906)</f>
        <v/>
      </c>
      <c r="F4906" s="6" t="str">
        <f>IF(总支出!E4906="","",总支出!E4906)</f>
        <v/>
      </c>
      <c r="G4906" s="6" t="str">
        <f>IF(总支出!H4906="","",总支出!H4906)</f>
        <v/>
      </c>
      <c r="H4906" s="6" t="str">
        <f>IF(总支出!I4906="","自动",总支出!I4906)</f>
        <v>自动</v>
      </c>
      <c r="I4906" s="6" t="str">
        <f>IF(F4906="","",IFERROR(VLOOKUP(F4906,税费设置!$A$15:$B$27,2,FALSE),"含税不明"))</f>
        <v/>
      </c>
      <c r="J4906" s="6" t="str">
        <f t="shared" si="533"/>
        <v/>
      </c>
      <c r="K4906" s="6" t="str">
        <f>IF(AND(税费设置!$B$5="是",G4906="个人支出",J4906="应税"),"是","否")</f>
        <v>否</v>
      </c>
      <c r="L4906" s="8">
        <f t="shared" si="534"/>
        <v>0</v>
      </c>
      <c r="M4906" s="8">
        <f t="shared" si="535"/>
        <v>0</v>
      </c>
      <c r="N4906" s="8">
        <f t="shared" si="536"/>
        <v>0</v>
      </c>
      <c r="O4906" s="8">
        <f t="shared" si="537"/>
        <v>0</v>
      </c>
      <c r="P4906" s="8">
        <f>IF(K4906&lt;&gt;"是",0,IF(税费设置!$B$6="是",E4906/(1+税费设置!$B$10),E4906))</f>
        <v>0</v>
      </c>
      <c r="Q4906" s="8">
        <f>IF(K4906&lt;&gt;"是",0,P4906*税费设置!$B$8)</f>
        <v>0</v>
      </c>
      <c r="R4906" s="8">
        <f>IF(K4906&lt;&gt;"是",0,P4906*税费设置!$B$9)</f>
        <v>0</v>
      </c>
      <c r="S4906" s="8">
        <f t="shared" si="538"/>
        <v>0</v>
      </c>
    </row>
    <row r="4907" spans="1:19" ht="13.9">
      <c r="A4907" s="6" t="str">
        <f>IF(总支出!A4907="","",总支出!A4907)</f>
        <v/>
      </c>
      <c r="B4907" s="7" t="str">
        <f>IF(总支出!B4907="","",总支出!B4907)</f>
        <v/>
      </c>
      <c r="C4907" s="6" t="str">
        <f t="shared" si="532"/>
        <v/>
      </c>
      <c r="D4907" s="6" t="str">
        <f>IF(总支出!C4907="","",总支出!C4907)</f>
        <v/>
      </c>
      <c r="E4907" s="8" t="str">
        <f>IF(总支出!D4907="","",总支出!D4907)</f>
        <v/>
      </c>
      <c r="F4907" s="6" t="str">
        <f>IF(总支出!E4907="","",总支出!E4907)</f>
        <v/>
      </c>
      <c r="G4907" s="6" t="str">
        <f>IF(总支出!H4907="","",总支出!H4907)</f>
        <v/>
      </c>
      <c r="H4907" s="6" t="str">
        <f>IF(总支出!I4907="","自动",总支出!I4907)</f>
        <v>自动</v>
      </c>
      <c r="I4907" s="6" t="str">
        <f>IF(F4907="","",IFERROR(VLOOKUP(F4907,税费设置!$A$15:$B$27,2,FALSE),"含税不明"))</f>
        <v/>
      </c>
      <c r="J4907" s="6" t="str">
        <f t="shared" si="533"/>
        <v/>
      </c>
      <c r="K4907" s="6" t="str">
        <f>IF(AND(税费设置!$B$5="是",G4907="个人支出",J4907="应税"),"是","否")</f>
        <v>否</v>
      </c>
      <c r="L4907" s="8">
        <f t="shared" si="534"/>
        <v>0</v>
      </c>
      <c r="M4907" s="8">
        <f t="shared" si="535"/>
        <v>0</v>
      </c>
      <c r="N4907" s="8">
        <f t="shared" si="536"/>
        <v>0</v>
      </c>
      <c r="O4907" s="8">
        <f t="shared" si="537"/>
        <v>0</v>
      </c>
      <c r="P4907" s="8">
        <f>IF(K4907&lt;&gt;"是",0,IF(税费设置!$B$6="是",E4907/(1+税费设置!$B$10),E4907))</f>
        <v>0</v>
      </c>
      <c r="Q4907" s="8">
        <f>IF(K4907&lt;&gt;"是",0,P4907*税费设置!$B$8)</f>
        <v>0</v>
      </c>
      <c r="R4907" s="8">
        <f>IF(K4907&lt;&gt;"是",0,P4907*税费设置!$B$9)</f>
        <v>0</v>
      </c>
      <c r="S4907" s="8">
        <f t="shared" si="538"/>
        <v>0</v>
      </c>
    </row>
    <row r="4908" spans="1:19" ht="13.9">
      <c r="A4908" s="6" t="str">
        <f>IF(总支出!A4908="","",总支出!A4908)</f>
        <v/>
      </c>
      <c r="B4908" s="7" t="str">
        <f>IF(总支出!B4908="","",总支出!B4908)</f>
        <v/>
      </c>
      <c r="C4908" s="6" t="str">
        <f t="shared" si="532"/>
        <v/>
      </c>
      <c r="D4908" s="6" t="str">
        <f>IF(总支出!C4908="","",总支出!C4908)</f>
        <v/>
      </c>
      <c r="E4908" s="8" t="str">
        <f>IF(总支出!D4908="","",总支出!D4908)</f>
        <v/>
      </c>
      <c r="F4908" s="6" t="str">
        <f>IF(总支出!E4908="","",总支出!E4908)</f>
        <v/>
      </c>
      <c r="G4908" s="6" t="str">
        <f>IF(总支出!H4908="","",总支出!H4908)</f>
        <v/>
      </c>
      <c r="H4908" s="6" t="str">
        <f>IF(总支出!I4908="","自动",总支出!I4908)</f>
        <v>自动</v>
      </c>
      <c r="I4908" s="6" t="str">
        <f>IF(F4908="","",IFERROR(VLOOKUP(F4908,税费设置!$A$15:$B$27,2,FALSE),"含税不明"))</f>
        <v/>
      </c>
      <c r="J4908" s="6" t="str">
        <f t="shared" si="533"/>
        <v/>
      </c>
      <c r="K4908" s="6" t="str">
        <f>IF(AND(税费设置!$B$5="是",G4908="个人支出",J4908="应税"),"是","否")</f>
        <v>否</v>
      </c>
      <c r="L4908" s="8">
        <f t="shared" si="534"/>
        <v>0</v>
      </c>
      <c r="M4908" s="8">
        <f t="shared" si="535"/>
        <v>0</v>
      </c>
      <c r="N4908" s="8">
        <f t="shared" si="536"/>
        <v>0</v>
      </c>
      <c r="O4908" s="8">
        <f t="shared" si="537"/>
        <v>0</v>
      </c>
      <c r="P4908" s="8">
        <f>IF(K4908&lt;&gt;"是",0,IF(税费设置!$B$6="是",E4908/(1+税费设置!$B$10),E4908))</f>
        <v>0</v>
      </c>
      <c r="Q4908" s="8">
        <f>IF(K4908&lt;&gt;"是",0,P4908*税费设置!$B$8)</f>
        <v>0</v>
      </c>
      <c r="R4908" s="8">
        <f>IF(K4908&lt;&gt;"是",0,P4908*税费设置!$B$9)</f>
        <v>0</v>
      </c>
      <c r="S4908" s="8">
        <f t="shared" si="538"/>
        <v>0</v>
      </c>
    </row>
    <row r="4909" spans="1:19" ht="13.9">
      <c r="A4909" s="6" t="str">
        <f>IF(总支出!A4909="","",总支出!A4909)</f>
        <v/>
      </c>
      <c r="B4909" s="7" t="str">
        <f>IF(总支出!B4909="","",总支出!B4909)</f>
        <v/>
      </c>
      <c r="C4909" s="6" t="str">
        <f t="shared" si="532"/>
        <v/>
      </c>
      <c r="D4909" s="6" t="str">
        <f>IF(总支出!C4909="","",总支出!C4909)</f>
        <v/>
      </c>
      <c r="E4909" s="8" t="str">
        <f>IF(总支出!D4909="","",总支出!D4909)</f>
        <v/>
      </c>
      <c r="F4909" s="6" t="str">
        <f>IF(总支出!E4909="","",总支出!E4909)</f>
        <v/>
      </c>
      <c r="G4909" s="6" t="str">
        <f>IF(总支出!H4909="","",总支出!H4909)</f>
        <v/>
      </c>
      <c r="H4909" s="6" t="str">
        <f>IF(总支出!I4909="","自动",总支出!I4909)</f>
        <v>自动</v>
      </c>
      <c r="I4909" s="6" t="str">
        <f>IF(F4909="","",IFERROR(VLOOKUP(F4909,税费设置!$A$15:$B$27,2,FALSE),"含税不明"))</f>
        <v/>
      </c>
      <c r="J4909" s="6" t="str">
        <f t="shared" si="533"/>
        <v/>
      </c>
      <c r="K4909" s="6" t="str">
        <f>IF(AND(税费设置!$B$5="是",G4909="个人支出",J4909="应税"),"是","否")</f>
        <v>否</v>
      </c>
      <c r="L4909" s="8">
        <f t="shared" si="534"/>
        <v>0</v>
      </c>
      <c r="M4909" s="8">
        <f t="shared" si="535"/>
        <v>0</v>
      </c>
      <c r="N4909" s="8">
        <f t="shared" si="536"/>
        <v>0</v>
      </c>
      <c r="O4909" s="8">
        <f t="shared" si="537"/>
        <v>0</v>
      </c>
      <c r="P4909" s="8">
        <f>IF(K4909&lt;&gt;"是",0,IF(税费设置!$B$6="是",E4909/(1+税费设置!$B$10),E4909))</f>
        <v>0</v>
      </c>
      <c r="Q4909" s="8">
        <f>IF(K4909&lt;&gt;"是",0,P4909*税费设置!$B$8)</f>
        <v>0</v>
      </c>
      <c r="R4909" s="8">
        <f>IF(K4909&lt;&gt;"是",0,P4909*税费设置!$B$9)</f>
        <v>0</v>
      </c>
      <c r="S4909" s="8">
        <f t="shared" si="538"/>
        <v>0</v>
      </c>
    </row>
    <row r="4910" spans="1:19" ht="13.9">
      <c r="A4910" s="6" t="str">
        <f>IF(总支出!A4910="","",总支出!A4910)</f>
        <v/>
      </c>
      <c r="B4910" s="7" t="str">
        <f>IF(总支出!B4910="","",总支出!B4910)</f>
        <v/>
      </c>
      <c r="C4910" s="6" t="str">
        <f t="shared" si="532"/>
        <v/>
      </c>
      <c r="D4910" s="6" t="str">
        <f>IF(总支出!C4910="","",总支出!C4910)</f>
        <v/>
      </c>
      <c r="E4910" s="8" t="str">
        <f>IF(总支出!D4910="","",总支出!D4910)</f>
        <v/>
      </c>
      <c r="F4910" s="6" t="str">
        <f>IF(总支出!E4910="","",总支出!E4910)</f>
        <v/>
      </c>
      <c r="G4910" s="6" t="str">
        <f>IF(总支出!H4910="","",总支出!H4910)</f>
        <v/>
      </c>
      <c r="H4910" s="6" t="str">
        <f>IF(总支出!I4910="","自动",总支出!I4910)</f>
        <v>自动</v>
      </c>
      <c r="I4910" s="6" t="str">
        <f>IF(F4910="","",IFERROR(VLOOKUP(F4910,税费设置!$A$15:$B$27,2,FALSE),"含税不明"))</f>
        <v/>
      </c>
      <c r="J4910" s="6" t="str">
        <f t="shared" si="533"/>
        <v/>
      </c>
      <c r="K4910" s="6" t="str">
        <f>IF(AND(税费设置!$B$5="是",G4910="个人支出",J4910="应税"),"是","否")</f>
        <v>否</v>
      </c>
      <c r="L4910" s="8">
        <f t="shared" si="534"/>
        <v>0</v>
      </c>
      <c r="M4910" s="8">
        <f t="shared" si="535"/>
        <v>0</v>
      </c>
      <c r="N4910" s="8">
        <f t="shared" si="536"/>
        <v>0</v>
      </c>
      <c r="O4910" s="8">
        <f t="shared" si="537"/>
        <v>0</v>
      </c>
      <c r="P4910" s="8">
        <f>IF(K4910&lt;&gt;"是",0,IF(税费设置!$B$6="是",E4910/(1+税费设置!$B$10),E4910))</f>
        <v>0</v>
      </c>
      <c r="Q4910" s="8">
        <f>IF(K4910&lt;&gt;"是",0,P4910*税费设置!$B$8)</f>
        <v>0</v>
      </c>
      <c r="R4910" s="8">
        <f>IF(K4910&lt;&gt;"是",0,P4910*税费设置!$B$9)</f>
        <v>0</v>
      </c>
      <c r="S4910" s="8">
        <f t="shared" si="538"/>
        <v>0</v>
      </c>
    </row>
    <row r="4911" spans="1:19" ht="13.9">
      <c r="A4911" s="6" t="str">
        <f>IF(总支出!A4911="","",总支出!A4911)</f>
        <v/>
      </c>
      <c r="B4911" s="7" t="str">
        <f>IF(总支出!B4911="","",总支出!B4911)</f>
        <v/>
      </c>
      <c r="C4911" s="6" t="str">
        <f t="shared" si="532"/>
        <v/>
      </c>
      <c r="D4911" s="6" t="str">
        <f>IF(总支出!C4911="","",总支出!C4911)</f>
        <v/>
      </c>
      <c r="E4911" s="8" t="str">
        <f>IF(总支出!D4911="","",总支出!D4911)</f>
        <v/>
      </c>
      <c r="F4911" s="6" t="str">
        <f>IF(总支出!E4911="","",总支出!E4911)</f>
        <v/>
      </c>
      <c r="G4911" s="6" t="str">
        <f>IF(总支出!H4911="","",总支出!H4911)</f>
        <v/>
      </c>
      <c r="H4911" s="6" t="str">
        <f>IF(总支出!I4911="","自动",总支出!I4911)</f>
        <v>自动</v>
      </c>
      <c r="I4911" s="6" t="str">
        <f>IF(F4911="","",IFERROR(VLOOKUP(F4911,税费设置!$A$15:$B$27,2,FALSE),"含税不明"))</f>
        <v/>
      </c>
      <c r="J4911" s="6" t="str">
        <f t="shared" si="533"/>
        <v/>
      </c>
      <c r="K4911" s="6" t="str">
        <f>IF(AND(税费设置!$B$5="是",G4911="个人支出",J4911="应税"),"是","否")</f>
        <v>否</v>
      </c>
      <c r="L4911" s="8">
        <f t="shared" si="534"/>
        <v>0</v>
      </c>
      <c r="M4911" s="8">
        <f t="shared" si="535"/>
        <v>0</v>
      </c>
      <c r="N4911" s="8">
        <f t="shared" si="536"/>
        <v>0</v>
      </c>
      <c r="O4911" s="8">
        <f t="shared" si="537"/>
        <v>0</v>
      </c>
      <c r="P4911" s="8">
        <f>IF(K4911&lt;&gt;"是",0,IF(税费设置!$B$6="是",E4911/(1+税费设置!$B$10),E4911))</f>
        <v>0</v>
      </c>
      <c r="Q4911" s="8">
        <f>IF(K4911&lt;&gt;"是",0,P4911*税费设置!$B$8)</f>
        <v>0</v>
      </c>
      <c r="R4911" s="8">
        <f>IF(K4911&lt;&gt;"是",0,P4911*税费设置!$B$9)</f>
        <v>0</v>
      </c>
      <c r="S4911" s="8">
        <f t="shared" si="538"/>
        <v>0</v>
      </c>
    </row>
    <row r="4912" spans="1:19" ht="13.9">
      <c r="A4912" s="6" t="str">
        <f>IF(总支出!A4912="","",总支出!A4912)</f>
        <v/>
      </c>
      <c r="B4912" s="7" t="str">
        <f>IF(总支出!B4912="","",总支出!B4912)</f>
        <v/>
      </c>
      <c r="C4912" s="6" t="str">
        <f t="shared" si="532"/>
        <v/>
      </c>
      <c r="D4912" s="6" t="str">
        <f>IF(总支出!C4912="","",总支出!C4912)</f>
        <v/>
      </c>
      <c r="E4912" s="8" t="str">
        <f>IF(总支出!D4912="","",总支出!D4912)</f>
        <v/>
      </c>
      <c r="F4912" s="6" t="str">
        <f>IF(总支出!E4912="","",总支出!E4912)</f>
        <v/>
      </c>
      <c r="G4912" s="6" t="str">
        <f>IF(总支出!H4912="","",总支出!H4912)</f>
        <v/>
      </c>
      <c r="H4912" s="6" t="str">
        <f>IF(总支出!I4912="","自动",总支出!I4912)</f>
        <v>自动</v>
      </c>
      <c r="I4912" s="6" t="str">
        <f>IF(F4912="","",IFERROR(VLOOKUP(F4912,税费设置!$A$15:$B$27,2,FALSE),"含税不明"))</f>
        <v/>
      </c>
      <c r="J4912" s="6" t="str">
        <f t="shared" si="533"/>
        <v/>
      </c>
      <c r="K4912" s="6" t="str">
        <f>IF(AND(税费设置!$B$5="是",G4912="个人支出",J4912="应税"),"是","否")</f>
        <v>否</v>
      </c>
      <c r="L4912" s="8">
        <f t="shared" si="534"/>
        <v>0</v>
      </c>
      <c r="M4912" s="8">
        <f t="shared" si="535"/>
        <v>0</v>
      </c>
      <c r="N4912" s="8">
        <f t="shared" si="536"/>
        <v>0</v>
      </c>
      <c r="O4912" s="8">
        <f t="shared" si="537"/>
        <v>0</v>
      </c>
      <c r="P4912" s="8">
        <f>IF(K4912&lt;&gt;"是",0,IF(税费设置!$B$6="是",E4912/(1+税费设置!$B$10),E4912))</f>
        <v>0</v>
      </c>
      <c r="Q4912" s="8">
        <f>IF(K4912&lt;&gt;"是",0,P4912*税费设置!$B$8)</f>
        <v>0</v>
      </c>
      <c r="R4912" s="8">
        <f>IF(K4912&lt;&gt;"是",0,P4912*税费设置!$B$9)</f>
        <v>0</v>
      </c>
      <c r="S4912" s="8">
        <f t="shared" si="538"/>
        <v>0</v>
      </c>
    </row>
    <row r="4913" spans="1:19" ht="13.9">
      <c r="A4913" s="6" t="str">
        <f>IF(总支出!A4913="","",总支出!A4913)</f>
        <v/>
      </c>
      <c r="B4913" s="7" t="str">
        <f>IF(总支出!B4913="","",总支出!B4913)</f>
        <v/>
      </c>
      <c r="C4913" s="6" t="str">
        <f t="shared" si="532"/>
        <v/>
      </c>
      <c r="D4913" s="6" t="str">
        <f>IF(总支出!C4913="","",总支出!C4913)</f>
        <v/>
      </c>
      <c r="E4913" s="8" t="str">
        <f>IF(总支出!D4913="","",总支出!D4913)</f>
        <v/>
      </c>
      <c r="F4913" s="6" t="str">
        <f>IF(总支出!E4913="","",总支出!E4913)</f>
        <v/>
      </c>
      <c r="G4913" s="6" t="str">
        <f>IF(总支出!H4913="","",总支出!H4913)</f>
        <v/>
      </c>
      <c r="H4913" s="6" t="str">
        <f>IF(总支出!I4913="","自动",总支出!I4913)</f>
        <v>自动</v>
      </c>
      <c r="I4913" s="6" t="str">
        <f>IF(F4913="","",IFERROR(VLOOKUP(F4913,税费设置!$A$15:$B$27,2,FALSE),"含税不明"))</f>
        <v/>
      </c>
      <c r="J4913" s="6" t="str">
        <f t="shared" si="533"/>
        <v/>
      </c>
      <c r="K4913" s="6" t="str">
        <f>IF(AND(税费设置!$B$5="是",G4913="个人支出",J4913="应税"),"是","否")</f>
        <v>否</v>
      </c>
      <c r="L4913" s="8">
        <f t="shared" si="534"/>
        <v>0</v>
      </c>
      <c r="M4913" s="8">
        <f t="shared" si="535"/>
        <v>0</v>
      </c>
      <c r="N4913" s="8">
        <f t="shared" si="536"/>
        <v>0</v>
      </c>
      <c r="O4913" s="8">
        <f t="shared" si="537"/>
        <v>0</v>
      </c>
      <c r="P4913" s="8">
        <f>IF(K4913&lt;&gt;"是",0,IF(税费设置!$B$6="是",E4913/(1+税费设置!$B$10),E4913))</f>
        <v>0</v>
      </c>
      <c r="Q4913" s="8">
        <f>IF(K4913&lt;&gt;"是",0,P4913*税费设置!$B$8)</f>
        <v>0</v>
      </c>
      <c r="R4913" s="8">
        <f>IF(K4913&lt;&gt;"是",0,P4913*税费设置!$B$9)</f>
        <v>0</v>
      </c>
      <c r="S4913" s="8">
        <f t="shared" si="538"/>
        <v>0</v>
      </c>
    </row>
    <row r="4914" spans="1:19" ht="13.9">
      <c r="A4914" s="6" t="str">
        <f>IF(总支出!A4914="","",总支出!A4914)</f>
        <v/>
      </c>
      <c r="B4914" s="7" t="str">
        <f>IF(总支出!B4914="","",总支出!B4914)</f>
        <v/>
      </c>
      <c r="C4914" s="6" t="str">
        <f t="shared" si="532"/>
        <v/>
      </c>
      <c r="D4914" s="6" t="str">
        <f>IF(总支出!C4914="","",总支出!C4914)</f>
        <v/>
      </c>
      <c r="E4914" s="8" t="str">
        <f>IF(总支出!D4914="","",总支出!D4914)</f>
        <v/>
      </c>
      <c r="F4914" s="6" t="str">
        <f>IF(总支出!E4914="","",总支出!E4914)</f>
        <v/>
      </c>
      <c r="G4914" s="6" t="str">
        <f>IF(总支出!H4914="","",总支出!H4914)</f>
        <v/>
      </c>
      <c r="H4914" s="6" t="str">
        <f>IF(总支出!I4914="","自动",总支出!I4914)</f>
        <v>自动</v>
      </c>
      <c r="I4914" s="6" t="str">
        <f>IF(F4914="","",IFERROR(VLOOKUP(F4914,税费设置!$A$15:$B$27,2,FALSE),"含税不明"))</f>
        <v/>
      </c>
      <c r="J4914" s="6" t="str">
        <f t="shared" si="533"/>
        <v/>
      </c>
      <c r="K4914" s="6" t="str">
        <f>IF(AND(税费设置!$B$5="是",G4914="个人支出",J4914="应税"),"是","否")</f>
        <v>否</v>
      </c>
      <c r="L4914" s="8">
        <f t="shared" si="534"/>
        <v>0</v>
      </c>
      <c r="M4914" s="8">
        <f t="shared" si="535"/>
        <v>0</v>
      </c>
      <c r="N4914" s="8">
        <f t="shared" si="536"/>
        <v>0</v>
      </c>
      <c r="O4914" s="8">
        <f t="shared" si="537"/>
        <v>0</v>
      </c>
      <c r="P4914" s="8">
        <f>IF(K4914&lt;&gt;"是",0,IF(税费设置!$B$6="是",E4914/(1+税费设置!$B$10),E4914))</f>
        <v>0</v>
      </c>
      <c r="Q4914" s="8">
        <f>IF(K4914&lt;&gt;"是",0,P4914*税费设置!$B$8)</f>
        <v>0</v>
      </c>
      <c r="R4914" s="8">
        <f>IF(K4914&lt;&gt;"是",0,P4914*税费设置!$B$9)</f>
        <v>0</v>
      </c>
      <c r="S4914" s="8">
        <f t="shared" si="538"/>
        <v>0</v>
      </c>
    </row>
    <row r="4915" spans="1:19" ht="13.9">
      <c r="A4915" s="6" t="str">
        <f>IF(总支出!A4915="","",总支出!A4915)</f>
        <v/>
      </c>
      <c r="B4915" s="7" t="str">
        <f>IF(总支出!B4915="","",总支出!B4915)</f>
        <v/>
      </c>
      <c r="C4915" s="6" t="str">
        <f t="shared" si="532"/>
        <v/>
      </c>
      <c r="D4915" s="6" t="str">
        <f>IF(总支出!C4915="","",总支出!C4915)</f>
        <v/>
      </c>
      <c r="E4915" s="8" t="str">
        <f>IF(总支出!D4915="","",总支出!D4915)</f>
        <v/>
      </c>
      <c r="F4915" s="6" t="str">
        <f>IF(总支出!E4915="","",总支出!E4915)</f>
        <v/>
      </c>
      <c r="G4915" s="6" t="str">
        <f>IF(总支出!H4915="","",总支出!H4915)</f>
        <v/>
      </c>
      <c r="H4915" s="6" t="str">
        <f>IF(总支出!I4915="","自动",总支出!I4915)</f>
        <v>自动</v>
      </c>
      <c r="I4915" s="6" t="str">
        <f>IF(F4915="","",IFERROR(VLOOKUP(F4915,税费设置!$A$15:$B$27,2,FALSE),"含税不明"))</f>
        <v/>
      </c>
      <c r="J4915" s="6" t="str">
        <f t="shared" si="533"/>
        <v/>
      </c>
      <c r="K4915" s="6" t="str">
        <f>IF(AND(税费设置!$B$5="是",G4915="个人支出",J4915="应税"),"是","否")</f>
        <v>否</v>
      </c>
      <c r="L4915" s="8">
        <f t="shared" si="534"/>
        <v>0</v>
      </c>
      <c r="M4915" s="8">
        <f t="shared" si="535"/>
        <v>0</v>
      </c>
      <c r="N4915" s="8">
        <f t="shared" si="536"/>
        <v>0</v>
      </c>
      <c r="O4915" s="8">
        <f t="shared" si="537"/>
        <v>0</v>
      </c>
      <c r="P4915" s="8">
        <f>IF(K4915&lt;&gt;"是",0,IF(税费设置!$B$6="是",E4915/(1+税费设置!$B$10),E4915))</f>
        <v>0</v>
      </c>
      <c r="Q4915" s="8">
        <f>IF(K4915&lt;&gt;"是",0,P4915*税费设置!$B$8)</f>
        <v>0</v>
      </c>
      <c r="R4915" s="8">
        <f>IF(K4915&lt;&gt;"是",0,P4915*税费设置!$B$9)</f>
        <v>0</v>
      </c>
      <c r="S4915" s="8">
        <f t="shared" si="538"/>
        <v>0</v>
      </c>
    </row>
    <row r="4916" spans="1:19" ht="13.9">
      <c r="A4916" s="6" t="str">
        <f>IF(总支出!A4916="","",总支出!A4916)</f>
        <v/>
      </c>
      <c r="B4916" s="7" t="str">
        <f>IF(总支出!B4916="","",总支出!B4916)</f>
        <v/>
      </c>
      <c r="C4916" s="6" t="str">
        <f t="shared" si="532"/>
        <v/>
      </c>
      <c r="D4916" s="6" t="str">
        <f>IF(总支出!C4916="","",总支出!C4916)</f>
        <v/>
      </c>
      <c r="E4916" s="8" t="str">
        <f>IF(总支出!D4916="","",总支出!D4916)</f>
        <v/>
      </c>
      <c r="F4916" s="6" t="str">
        <f>IF(总支出!E4916="","",总支出!E4916)</f>
        <v/>
      </c>
      <c r="G4916" s="6" t="str">
        <f>IF(总支出!H4916="","",总支出!H4916)</f>
        <v/>
      </c>
      <c r="H4916" s="6" t="str">
        <f>IF(总支出!I4916="","自动",总支出!I4916)</f>
        <v>自动</v>
      </c>
      <c r="I4916" s="6" t="str">
        <f>IF(F4916="","",IFERROR(VLOOKUP(F4916,税费设置!$A$15:$B$27,2,FALSE),"含税不明"))</f>
        <v/>
      </c>
      <c r="J4916" s="6" t="str">
        <f t="shared" si="533"/>
        <v/>
      </c>
      <c r="K4916" s="6" t="str">
        <f>IF(AND(税费设置!$B$5="是",G4916="个人支出",J4916="应税"),"是","否")</f>
        <v>否</v>
      </c>
      <c r="L4916" s="8">
        <f t="shared" si="534"/>
        <v>0</v>
      </c>
      <c r="M4916" s="8">
        <f t="shared" si="535"/>
        <v>0</v>
      </c>
      <c r="N4916" s="8">
        <f t="shared" si="536"/>
        <v>0</v>
      </c>
      <c r="O4916" s="8">
        <f t="shared" si="537"/>
        <v>0</v>
      </c>
      <c r="P4916" s="8">
        <f>IF(K4916&lt;&gt;"是",0,IF(税费设置!$B$6="是",E4916/(1+税费设置!$B$10),E4916))</f>
        <v>0</v>
      </c>
      <c r="Q4916" s="8">
        <f>IF(K4916&lt;&gt;"是",0,P4916*税费设置!$B$8)</f>
        <v>0</v>
      </c>
      <c r="R4916" s="8">
        <f>IF(K4916&lt;&gt;"是",0,P4916*税费设置!$B$9)</f>
        <v>0</v>
      </c>
      <c r="S4916" s="8">
        <f t="shared" si="538"/>
        <v>0</v>
      </c>
    </row>
    <row r="4917" spans="1:19" ht="13.9">
      <c r="A4917" s="6" t="str">
        <f>IF(总支出!A4917="","",总支出!A4917)</f>
        <v/>
      </c>
      <c r="B4917" s="7" t="str">
        <f>IF(总支出!B4917="","",总支出!B4917)</f>
        <v/>
      </c>
      <c r="C4917" s="6" t="str">
        <f t="shared" si="532"/>
        <v/>
      </c>
      <c r="D4917" s="6" t="str">
        <f>IF(总支出!C4917="","",总支出!C4917)</f>
        <v/>
      </c>
      <c r="E4917" s="8" t="str">
        <f>IF(总支出!D4917="","",总支出!D4917)</f>
        <v/>
      </c>
      <c r="F4917" s="6" t="str">
        <f>IF(总支出!E4917="","",总支出!E4917)</f>
        <v/>
      </c>
      <c r="G4917" s="6" t="str">
        <f>IF(总支出!H4917="","",总支出!H4917)</f>
        <v/>
      </c>
      <c r="H4917" s="6" t="str">
        <f>IF(总支出!I4917="","自动",总支出!I4917)</f>
        <v>自动</v>
      </c>
      <c r="I4917" s="6" t="str">
        <f>IF(F4917="","",IFERROR(VLOOKUP(F4917,税费设置!$A$15:$B$27,2,FALSE),"含税不明"))</f>
        <v/>
      </c>
      <c r="J4917" s="6" t="str">
        <f t="shared" si="533"/>
        <v/>
      </c>
      <c r="K4917" s="6" t="str">
        <f>IF(AND(税费设置!$B$5="是",G4917="个人支出",J4917="应税"),"是","否")</f>
        <v>否</v>
      </c>
      <c r="L4917" s="8">
        <f t="shared" si="534"/>
        <v>0</v>
      </c>
      <c r="M4917" s="8">
        <f t="shared" si="535"/>
        <v>0</v>
      </c>
      <c r="N4917" s="8">
        <f t="shared" si="536"/>
        <v>0</v>
      </c>
      <c r="O4917" s="8">
        <f t="shared" si="537"/>
        <v>0</v>
      </c>
      <c r="P4917" s="8">
        <f>IF(K4917&lt;&gt;"是",0,IF(税费设置!$B$6="是",E4917/(1+税费设置!$B$10),E4917))</f>
        <v>0</v>
      </c>
      <c r="Q4917" s="8">
        <f>IF(K4917&lt;&gt;"是",0,P4917*税费设置!$B$8)</f>
        <v>0</v>
      </c>
      <c r="R4917" s="8">
        <f>IF(K4917&lt;&gt;"是",0,P4917*税费设置!$B$9)</f>
        <v>0</v>
      </c>
      <c r="S4917" s="8">
        <f t="shared" si="538"/>
        <v>0</v>
      </c>
    </row>
    <row r="4918" spans="1:19" ht="13.9">
      <c r="A4918" s="6" t="str">
        <f>IF(总支出!A4918="","",总支出!A4918)</f>
        <v/>
      </c>
      <c r="B4918" s="7" t="str">
        <f>IF(总支出!B4918="","",总支出!B4918)</f>
        <v/>
      </c>
      <c r="C4918" s="6" t="str">
        <f t="shared" si="532"/>
        <v/>
      </c>
      <c r="D4918" s="6" t="str">
        <f>IF(总支出!C4918="","",总支出!C4918)</f>
        <v/>
      </c>
      <c r="E4918" s="8" t="str">
        <f>IF(总支出!D4918="","",总支出!D4918)</f>
        <v/>
      </c>
      <c r="F4918" s="6" t="str">
        <f>IF(总支出!E4918="","",总支出!E4918)</f>
        <v/>
      </c>
      <c r="G4918" s="6" t="str">
        <f>IF(总支出!H4918="","",总支出!H4918)</f>
        <v/>
      </c>
      <c r="H4918" s="6" t="str">
        <f>IF(总支出!I4918="","自动",总支出!I4918)</f>
        <v>自动</v>
      </c>
      <c r="I4918" s="6" t="str">
        <f>IF(F4918="","",IFERROR(VLOOKUP(F4918,税费设置!$A$15:$B$27,2,FALSE),"含税不明"))</f>
        <v/>
      </c>
      <c r="J4918" s="6" t="str">
        <f t="shared" si="533"/>
        <v/>
      </c>
      <c r="K4918" s="6" t="str">
        <f>IF(AND(税费设置!$B$5="是",G4918="个人支出",J4918="应税"),"是","否")</f>
        <v>否</v>
      </c>
      <c r="L4918" s="8">
        <f t="shared" si="534"/>
        <v>0</v>
      </c>
      <c r="M4918" s="8">
        <f t="shared" si="535"/>
        <v>0</v>
      </c>
      <c r="N4918" s="8">
        <f t="shared" si="536"/>
        <v>0</v>
      </c>
      <c r="O4918" s="8">
        <f t="shared" si="537"/>
        <v>0</v>
      </c>
      <c r="P4918" s="8">
        <f>IF(K4918&lt;&gt;"是",0,IF(税费设置!$B$6="是",E4918/(1+税费设置!$B$10),E4918))</f>
        <v>0</v>
      </c>
      <c r="Q4918" s="8">
        <f>IF(K4918&lt;&gt;"是",0,P4918*税费设置!$B$8)</f>
        <v>0</v>
      </c>
      <c r="R4918" s="8">
        <f>IF(K4918&lt;&gt;"是",0,P4918*税费设置!$B$9)</f>
        <v>0</v>
      </c>
      <c r="S4918" s="8">
        <f t="shared" si="538"/>
        <v>0</v>
      </c>
    </row>
    <row r="4919" spans="1:19" ht="13.9">
      <c r="A4919" s="6" t="str">
        <f>IF(总支出!A4919="","",总支出!A4919)</f>
        <v/>
      </c>
      <c r="B4919" s="7" t="str">
        <f>IF(总支出!B4919="","",总支出!B4919)</f>
        <v/>
      </c>
      <c r="C4919" s="6" t="str">
        <f t="shared" si="532"/>
        <v/>
      </c>
      <c r="D4919" s="6" t="str">
        <f>IF(总支出!C4919="","",总支出!C4919)</f>
        <v/>
      </c>
      <c r="E4919" s="8" t="str">
        <f>IF(总支出!D4919="","",总支出!D4919)</f>
        <v/>
      </c>
      <c r="F4919" s="6" t="str">
        <f>IF(总支出!E4919="","",总支出!E4919)</f>
        <v/>
      </c>
      <c r="G4919" s="6" t="str">
        <f>IF(总支出!H4919="","",总支出!H4919)</f>
        <v/>
      </c>
      <c r="H4919" s="6" t="str">
        <f>IF(总支出!I4919="","自动",总支出!I4919)</f>
        <v>自动</v>
      </c>
      <c r="I4919" s="6" t="str">
        <f>IF(F4919="","",IFERROR(VLOOKUP(F4919,税费设置!$A$15:$B$27,2,FALSE),"含税不明"))</f>
        <v/>
      </c>
      <c r="J4919" s="6" t="str">
        <f t="shared" si="533"/>
        <v/>
      </c>
      <c r="K4919" s="6" t="str">
        <f>IF(AND(税费设置!$B$5="是",G4919="个人支出",J4919="应税"),"是","否")</f>
        <v>否</v>
      </c>
      <c r="L4919" s="8">
        <f t="shared" si="534"/>
        <v>0</v>
      </c>
      <c r="M4919" s="8">
        <f t="shared" si="535"/>
        <v>0</v>
      </c>
      <c r="N4919" s="8">
        <f t="shared" si="536"/>
        <v>0</v>
      </c>
      <c r="O4919" s="8">
        <f t="shared" si="537"/>
        <v>0</v>
      </c>
      <c r="P4919" s="8">
        <f>IF(K4919&lt;&gt;"是",0,IF(税费设置!$B$6="是",E4919/(1+税费设置!$B$10),E4919))</f>
        <v>0</v>
      </c>
      <c r="Q4919" s="8">
        <f>IF(K4919&lt;&gt;"是",0,P4919*税费设置!$B$8)</f>
        <v>0</v>
      </c>
      <c r="R4919" s="8">
        <f>IF(K4919&lt;&gt;"是",0,P4919*税费设置!$B$9)</f>
        <v>0</v>
      </c>
      <c r="S4919" s="8">
        <f t="shared" si="538"/>
        <v>0</v>
      </c>
    </row>
    <row r="4920" spans="1:19" ht="13.9">
      <c r="A4920" s="6" t="str">
        <f>IF(总支出!A4920="","",总支出!A4920)</f>
        <v/>
      </c>
      <c r="B4920" s="7" t="str">
        <f>IF(总支出!B4920="","",总支出!B4920)</f>
        <v/>
      </c>
      <c r="C4920" s="6" t="str">
        <f t="shared" si="532"/>
        <v/>
      </c>
      <c r="D4920" s="6" t="str">
        <f>IF(总支出!C4920="","",总支出!C4920)</f>
        <v/>
      </c>
      <c r="E4920" s="8" t="str">
        <f>IF(总支出!D4920="","",总支出!D4920)</f>
        <v/>
      </c>
      <c r="F4920" s="6" t="str">
        <f>IF(总支出!E4920="","",总支出!E4920)</f>
        <v/>
      </c>
      <c r="G4920" s="6" t="str">
        <f>IF(总支出!H4920="","",总支出!H4920)</f>
        <v/>
      </c>
      <c r="H4920" s="6" t="str">
        <f>IF(总支出!I4920="","自动",总支出!I4920)</f>
        <v>自动</v>
      </c>
      <c r="I4920" s="6" t="str">
        <f>IF(F4920="","",IFERROR(VLOOKUP(F4920,税费设置!$A$15:$B$27,2,FALSE),"含税不明"))</f>
        <v/>
      </c>
      <c r="J4920" s="6" t="str">
        <f t="shared" si="533"/>
        <v/>
      </c>
      <c r="K4920" s="6" t="str">
        <f>IF(AND(税费设置!$B$5="是",G4920="个人支出",J4920="应税"),"是","否")</f>
        <v>否</v>
      </c>
      <c r="L4920" s="8">
        <f t="shared" si="534"/>
        <v>0</v>
      </c>
      <c r="M4920" s="8">
        <f t="shared" si="535"/>
        <v>0</v>
      </c>
      <c r="N4920" s="8">
        <f t="shared" si="536"/>
        <v>0</v>
      </c>
      <c r="O4920" s="8">
        <f t="shared" si="537"/>
        <v>0</v>
      </c>
      <c r="P4920" s="8">
        <f>IF(K4920&lt;&gt;"是",0,IF(税费设置!$B$6="是",E4920/(1+税费设置!$B$10),E4920))</f>
        <v>0</v>
      </c>
      <c r="Q4920" s="8">
        <f>IF(K4920&lt;&gt;"是",0,P4920*税费设置!$B$8)</f>
        <v>0</v>
      </c>
      <c r="R4920" s="8">
        <f>IF(K4920&lt;&gt;"是",0,P4920*税费设置!$B$9)</f>
        <v>0</v>
      </c>
      <c r="S4920" s="8">
        <f t="shared" si="538"/>
        <v>0</v>
      </c>
    </row>
    <row r="4921" spans="1:19" ht="13.9">
      <c r="A4921" s="6" t="str">
        <f>IF(总支出!A4921="","",总支出!A4921)</f>
        <v/>
      </c>
      <c r="B4921" s="7" t="str">
        <f>IF(总支出!B4921="","",总支出!B4921)</f>
        <v/>
      </c>
      <c r="C4921" s="6" t="str">
        <f t="shared" si="532"/>
        <v/>
      </c>
      <c r="D4921" s="6" t="str">
        <f>IF(总支出!C4921="","",总支出!C4921)</f>
        <v/>
      </c>
      <c r="E4921" s="8" t="str">
        <f>IF(总支出!D4921="","",总支出!D4921)</f>
        <v/>
      </c>
      <c r="F4921" s="6" t="str">
        <f>IF(总支出!E4921="","",总支出!E4921)</f>
        <v/>
      </c>
      <c r="G4921" s="6" t="str">
        <f>IF(总支出!H4921="","",总支出!H4921)</f>
        <v/>
      </c>
      <c r="H4921" s="6" t="str">
        <f>IF(总支出!I4921="","自动",总支出!I4921)</f>
        <v>自动</v>
      </c>
      <c r="I4921" s="6" t="str">
        <f>IF(F4921="","",IFERROR(VLOOKUP(F4921,税费设置!$A$15:$B$27,2,FALSE),"含税不明"))</f>
        <v/>
      </c>
      <c r="J4921" s="6" t="str">
        <f t="shared" si="533"/>
        <v/>
      </c>
      <c r="K4921" s="6" t="str">
        <f>IF(AND(税费设置!$B$5="是",G4921="个人支出",J4921="应税"),"是","否")</f>
        <v>否</v>
      </c>
      <c r="L4921" s="8">
        <f t="shared" si="534"/>
        <v>0</v>
      </c>
      <c r="M4921" s="8">
        <f t="shared" si="535"/>
        <v>0</v>
      </c>
      <c r="N4921" s="8">
        <f t="shared" si="536"/>
        <v>0</v>
      </c>
      <c r="O4921" s="8">
        <f t="shared" si="537"/>
        <v>0</v>
      </c>
      <c r="P4921" s="8">
        <f>IF(K4921&lt;&gt;"是",0,IF(税费设置!$B$6="是",E4921/(1+税费设置!$B$10),E4921))</f>
        <v>0</v>
      </c>
      <c r="Q4921" s="8">
        <f>IF(K4921&lt;&gt;"是",0,P4921*税费设置!$B$8)</f>
        <v>0</v>
      </c>
      <c r="R4921" s="8">
        <f>IF(K4921&lt;&gt;"是",0,P4921*税费设置!$B$9)</f>
        <v>0</v>
      </c>
      <c r="S4921" s="8">
        <f t="shared" si="538"/>
        <v>0</v>
      </c>
    </row>
    <row r="4922" spans="1:19" ht="13.9">
      <c r="A4922" s="6" t="str">
        <f>IF(总支出!A4922="","",总支出!A4922)</f>
        <v/>
      </c>
      <c r="B4922" s="7" t="str">
        <f>IF(总支出!B4922="","",总支出!B4922)</f>
        <v/>
      </c>
      <c r="C4922" s="6" t="str">
        <f t="shared" si="532"/>
        <v/>
      </c>
      <c r="D4922" s="6" t="str">
        <f>IF(总支出!C4922="","",总支出!C4922)</f>
        <v/>
      </c>
      <c r="E4922" s="8" t="str">
        <f>IF(总支出!D4922="","",总支出!D4922)</f>
        <v/>
      </c>
      <c r="F4922" s="6" t="str">
        <f>IF(总支出!E4922="","",总支出!E4922)</f>
        <v/>
      </c>
      <c r="G4922" s="6" t="str">
        <f>IF(总支出!H4922="","",总支出!H4922)</f>
        <v/>
      </c>
      <c r="H4922" s="6" t="str">
        <f>IF(总支出!I4922="","自动",总支出!I4922)</f>
        <v>自动</v>
      </c>
      <c r="I4922" s="6" t="str">
        <f>IF(F4922="","",IFERROR(VLOOKUP(F4922,税费设置!$A$15:$B$27,2,FALSE),"含税不明"))</f>
        <v/>
      </c>
      <c r="J4922" s="6" t="str">
        <f t="shared" si="533"/>
        <v/>
      </c>
      <c r="K4922" s="6" t="str">
        <f>IF(AND(税费设置!$B$5="是",G4922="个人支出",J4922="应税"),"是","否")</f>
        <v>否</v>
      </c>
      <c r="L4922" s="8">
        <f t="shared" si="534"/>
        <v>0</v>
      </c>
      <c r="M4922" s="8">
        <f t="shared" si="535"/>
        <v>0</v>
      </c>
      <c r="N4922" s="8">
        <f t="shared" si="536"/>
        <v>0</v>
      </c>
      <c r="O4922" s="8">
        <f t="shared" si="537"/>
        <v>0</v>
      </c>
      <c r="P4922" s="8">
        <f>IF(K4922&lt;&gt;"是",0,IF(税费设置!$B$6="是",E4922/(1+税费设置!$B$10),E4922))</f>
        <v>0</v>
      </c>
      <c r="Q4922" s="8">
        <f>IF(K4922&lt;&gt;"是",0,P4922*税费设置!$B$8)</f>
        <v>0</v>
      </c>
      <c r="R4922" s="8">
        <f>IF(K4922&lt;&gt;"是",0,P4922*税费设置!$B$9)</f>
        <v>0</v>
      </c>
      <c r="S4922" s="8">
        <f t="shared" si="538"/>
        <v>0</v>
      </c>
    </row>
    <row r="4923" spans="1:19" ht="13.9">
      <c r="A4923" s="6" t="str">
        <f>IF(总支出!A4923="","",总支出!A4923)</f>
        <v/>
      </c>
      <c r="B4923" s="7" t="str">
        <f>IF(总支出!B4923="","",总支出!B4923)</f>
        <v/>
      </c>
      <c r="C4923" s="6" t="str">
        <f t="shared" si="532"/>
        <v/>
      </c>
      <c r="D4923" s="6" t="str">
        <f>IF(总支出!C4923="","",总支出!C4923)</f>
        <v/>
      </c>
      <c r="E4923" s="8" t="str">
        <f>IF(总支出!D4923="","",总支出!D4923)</f>
        <v/>
      </c>
      <c r="F4923" s="6" t="str">
        <f>IF(总支出!E4923="","",总支出!E4923)</f>
        <v/>
      </c>
      <c r="G4923" s="6" t="str">
        <f>IF(总支出!H4923="","",总支出!H4923)</f>
        <v/>
      </c>
      <c r="H4923" s="6" t="str">
        <f>IF(总支出!I4923="","自动",总支出!I4923)</f>
        <v>自动</v>
      </c>
      <c r="I4923" s="6" t="str">
        <f>IF(F4923="","",IFERROR(VLOOKUP(F4923,税费设置!$A$15:$B$27,2,FALSE),"含税不明"))</f>
        <v/>
      </c>
      <c r="J4923" s="6" t="str">
        <f t="shared" si="533"/>
        <v/>
      </c>
      <c r="K4923" s="6" t="str">
        <f>IF(AND(税费设置!$B$5="是",G4923="个人支出",J4923="应税"),"是","否")</f>
        <v>否</v>
      </c>
      <c r="L4923" s="8">
        <f t="shared" si="534"/>
        <v>0</v>
      </c>
      <c r="M4923" s="8">
        <f t="shared" si="535"/>
        <v>0</v>
      </c>
      <c r="N4923" s="8">
        <f t="shared" si="536"/>
        <v>0</v>
      </c>
      <c r="O4923" s="8">
        <f t="shared" si="537"/>
        <v>0</v>
      </c>
      <c r="P4923" s="8">
        <f>IF(K4923&lt;&gt;"是",0,IF(税费设置!$B$6="是",E4923/(1+税费设置!$B$10),E4923))</f>
        <v>0</v>
      </c>
      <c r="Q4923" s="8">
        <f>IF(K4923&lt;&gt;"是",0,P4923*税费设置!$B$8)</f>
        <v>0</v>
      </c>
      <c r="R4923" s="8">
        <f>IF(K4923&lt;&gt;"是",0,P4923*税费设置!$B$9)</f>
        <v>0</v>
      </c>
      <c r="S4923" s="8">
        <f t="shared" si="538"/>
        <v>0</v>
      </c>
    </row>
    <row r="4924" spans="1:19" ht="13.9">
      <c r="A4924" s="6" t="str">
        <f>IF(总支出!A4924="","",总支出!A4924)</f>
        <v/>
      </c>
      <c r="B4924" s="7" t="str">
        <f>IF(总支出!B4924="","",总支出!B4924)</f>
        <v/>
      </c>
      <c r="C4924" s="6" t="str">
        <f t="shared" si="532"/>
        <v/>
      </c>
      <c r="D4924" s="6" t="str">
        <f>IF(总支出!C4924="","",总支出!C4924)</f>
        <v/>
      </c>
      <c r="E4924" s="8" t="str">
        <f>IF(总支出!D4924="","",总支出!D4924)</f>
        <v/>
      </c>
      <c r="F4924" s="6" t="str">
        <f>IF(总支出!E4924="","",总支出!E4924)</f>
        <v/>
      </c>
      <c r="G4924" s="6" t="str">
        <f>IF(总支出!H4924="","",总支出!H4924)</f>
        <v/>
      </c>
      <c r="H4924" s="6" t="str">
        <f>IF(总支出!I4924="","自动",总支出!I4924)</f>
        <v>自动</v>
      </c>
      <c r="I4924" s="6" t="str">
        <f>IF(F4924="","",IFERROR(VLOOKUP(F4924,税费设置!$A$15:$B$27,2,FALSE),"含税不明"))</f>
        <v/>
      </c>
      <c r="J4924" s="6" t="str">
        <f t="shared" si="533"/>
        <v/>
      </c>
      <c r="K4924" s="6" t="str">
        <f>IF(AND(税费设置!$B$5="是",G4924="个人支出",J4924="应税"),"是","否")</f>
        <v>否</v>
      </c>
      <c r="L4924" s="8">
        <f t="shared" si="534"/>
        <v>0</v>
      </c>
      <c r="M4924" s="8">
        <f t="shared" si="535"/>
        <v>0</v>
      </c>
      <c r="N4924" s="8">
        <f t="shared" si="536"/>
        <v>0</v>
      </c>
      <c r="O4924" s="8">
        <f t="shared" si="537"/>
        <v>0</v>
      </c>
      <c r="P4924" s="8">
        <f>IF(K4924&lt;&gt;"是",0,IF(税费设置!$B$6="是",E4924/(1+税费设置!$B$10),E4924))</f>
        <v>0</v>
      </c>
      <c r="Q4924" s="8">
        <f>IF(K4924&lt;&gt;"是",0,P4924*税费设置!$B$8)</f>
        <v>0</v>
      </c>
      <c r="R4924" s="8">
        <f>IF(K4924&lt;&gt;"是",0,P4924*税费设置!$B$9)</f>
        <v>0</v>
      </c>
      <c r="S4924" s="8">
        <f t="shared" si="538"/>
        <v>0</v>
      </c>
    </row>
    <row r="4925" spans="1:19" ht="13.9">
      <c r="A4925" s="6" t="str">
        <f>IF(总支出!A4925="","",总支出!A4925)</f>
        <v/>
      </c>
      <c r="B4925" s="7" t="str">
        <f>IF(总支出!B4925="","",总支出!B4925)</f>
        <v/>
      </c>
      <c r="C4925" s="6" t="str">
        <f t="shared" si="532"/>
        <v/>
      </c>
      <c r="D4925" s="6" t="str">
        <f>IF(总支出!C4925="","",总支出!C4925)</f>
        <v/>
      </c>
      <c r="E4925" s="8" t="str">
        <f>IF(总支出!D4925="","",总支出!D4925)</f>
        <v/>
      </c>
      <c r="F4925" s="6" t="str">
        <f>IF(总支出!E4925="","",总支出!E4925)</f>
        <v/>
      </c>
      <c r="G4925" s="6" t="str">
        <f>IF(总支出!H4925="","",总支出!H4925)</f>
        <v/>
      </c>
      <c r="H4925" s="6" t="str">
        <f>IF(总支出!I4925="","自动",总支出!I4925)</f>
        <v>自动</v>
      </c>
      <c r="I4925" s="6" t="str">
        <f>IF(F4925="","",IFERROR(VLOOKUP(F4925,税费设置!$A$15:$B$27,2,FALSE),"含税不明"))</f>
        <v/>
      </c>
      <c r="J4925" s="6" t="str">
        <f t="shared" si="533"/>
        <v/>
      </c>
      <c r="K4925" s="6" t="str">
        <f>IF(AND(税费设置!$B$5="是",G4925="个人支出",J4925="应税"),"是","否")</f>
        <v>否</v>
      </c>
      <c r="L4925" s="8">
        <f t="shared" si="534"/>
        <v>0</v>
      </c>
      <c r="M4925" s="8">
        <f t="shared" si="535"/>
        <v>0</v>
      </c>
      <c r="N4925" s="8">
        <f t="shared" si="536"/>
        <v>0</v>
      </c>
      <c r="O4925" s="8">
        <f t="shared" si="537"/>
        <v>0</v>
      </c>
      <c r="P4925" s="8">
        <f>IF(K4925&lt;&gt;"是",0,IF(税费设置!$B$6="是",E4925/(1+税费设置!$B$10),E4925))</f>
        <v>0</v>
      </c>
      <c r="Q4925" s="8">
        <f>IF(K4925&lt;&gt;"是",0,P4925*税费设置!$B$8)</f>
        <v>0</v>
      </c>
      <c r="R4925" s="8">
        <f>IF(K4925&lt;&gt;"是",0,P4925*税费设置!$B$9)</f>
        <v>0</v>
      </c>
      <c r="S4925" s="8">
        <f t="shared" si="538"/>
        <v>0</v>
      </c>
    </row>
    <row r="4926" spans="1:19" ht="13.9">
      <c r="A4926" s="6" t="str">
        <f>IF(总支出!A4926="","",总支出!A4926)</f>
        <v/>
      </c>
      <c r="B4926" s="7" t="str">
        <f>IF(总支出!B4926="","",总支出!B4926)</f>
        <v/>
      </c>
      <c r="C4926" s="6" t="str">
        <f t="shared" si="532"/>
        <v/>
      </c>
      <c r="D4926" s="6" t="str">
        <f>IF(总支出!C4926="","",总支出!C4926)</f>
        <v/>
      </c>
      <c r="E4926" s="8" t="str">
        <f>IF(总支出!D4926="","",总支出!D4926)</f>
        <v/>
      </c>
      <c r="F4926" s="6" t="str">
        <f>IF(总支出!E4926="","",总支出!E4926)</f>
        <v/>
      </c>
      <c r="G4926" s="6" t="str">
        <f>IF(总支出!H4926="","",总支出!H4926)</f>
        <v/>
      </c>
      <c r="H4926" s="6" t="str">
        <f>IF(总支出!I4926="","自动",总支出!I4926)</f>
        <v>自动</v>
      </c>
      <c r="I4926" s="6" t="str">
        <f>IF(F4926="","",IFERROR(VLOOKUP(F4926,税费设置!$A$15:$B$27,2,FALSE),"含税不明"))</f>
        <v/>
      </c>
      <c r="J4926" s="6" t="str">
        <f t="shared" si="533"/>
        <v/>
      </c>
      <c r="K4926" s="6" t="str">
        <f>IF(AND(税费设置!$B$5="是",G4926="个人支出",J4926="应税"),"是","否")</f>
        <v>否</v>
      </c>
      <c r="L4926" s="8">
        <f t="shared" si="534"/>
        <v>0</v>
      </c>
      <c r="M4926" s="8">
        <f t="shared" si="535"/>
        <v>0</v>
      </c>
      <c r="N4926" s="8">
        <f t="shared" si="536"/>
        <v>0</v>
      </c>
      <c r="O4926" s="8">
        <f t="shared" si="537"/>
        <v>0</v>
      </c>
      <c r="P4926" s="8">
        <f>IF(K4926&lt;&gt;"是",0,IF(税费设置!$B$6="是",E4926/(1+税费设置!$B$10),E4926))</f>
        <v>0</v>
      </c>
      <c r="Q4926" s="8">
        <f>IF(K4926&lt;&gt;"是",0,P4926*税费设置!$B$8)</f>
        <v>0</v>
      </c>
      <c r="R4926" s="8">
        <f>IF(K4926&lt;&gt;"是",0,P4926*税费设置!$B$9)</f>
        <v>0</v>
      </c>
      <c r="S4926" s="8">
        <f t="shared" si="538"/>
        <v>0</v>
      </c>
    </row>
    <row r="4927" spans="1:19" ht="13.9">
      <c r="A4927" s="6" t="str">
        <f>IF(总支出!A4927="","",总支出!A4927)</f>
        <v/>
      </c>
      <c r="B4927" s="7" t="str">
        <f>IF(总支出!B4927="","",总支出!B4927)</f>
        <v/>
      </c>
      <c r="C4927" s="6" t="str">
        <f t="shared" si="532"/>
        <v/>
      </c>
      <c r="D4927" s="6" t="str">
        <f>IF(总支出!C4927="","",总支出!C4927)</f>
        <v/>
      </c>
      <c r="E4927" s="8" t="str">
        <f>IF(总支出!D4927="","",总支出!D4927)</f>
        <v/>
      </c>
      <c r="F4927" s="6" t="str">
        <f>IF(总支出!E4927="","",总支出!E4927)</f>
        <v/>
      </c>
      <c r="G4927" s="6" t="str">
        <f>IF(总支出!H4927="","",总支出!H4927)</f>
        <v/>
      </c>
      <c r="H4927" s="6" t="str">
        <f>IF(总支出!I4927="","自动",总支出!I4927)</f>
        <v>自动</v>
      </c>
      <c r="I4927" s="6" t="str">
        <f>IF(F4927="","",IFERROR(VLOOKUP(F4927,税费设置!$A$15:$B$27,2,FALSE),"含税不明"))</f>
        <v/>
      </c>
      <c r="J4927" s="6" t="str">
        <f t="shared" si="533"/>
        <v/>
      </c>
      <c r="K4927" s="6" t="str">
        <f>IF(AND(税费设置!$B$5="是",G4927="个人支出",J4927="应税"),"是","否")</f>
        <v>否</v>
      </c>
      <c r="L4927" s="8">
        <f t="shared" si="534"/>
        <v>0</v>
      </c>
      <c r="M4927" s="8">
        <f t="shared" si="535"/>
        <v>0</v>
      </c>
      <c r="N4927" s="8">
        <f t="shared" si="536"/>
        <v>0</v>
      </c>
      <c r="O4927" s="8">
        <f t="shared" si="537"/>
        <v>0</v>
      </c>
      <c r="P4927" s="8">
        <f>IF(K4927&lt;&gt;"是",0,IF(税费设置!$B$6="是",E4927/(1+税费设置!$B$10),E4927))</f>
        <v>0</v>
      </c>
      <c r="Q4927" s="8">
        <f>IF(K4927&lt;&gt;"是",0,P4927*税费设置!$B$8)</f>
        <v>0</v>
      </c>
      <c r="R4927" s="8">
        <f>IF(K4927&lt;&gt;"是",0,P4927*税费设置!$B$9)</f>
        <v>0</v>
      </c>
      <c r="S4927" s="8">
        <f t="shared" si="538"/>
        <v>0</v>
      </c>
    </row>
    <row r="4928" spans="1:19" ht="13.9">
      <c r="A4928" s="6" t="str">
        <f>IF(总支出!A4928="","",总支出!A4928)</f>
        <v/>
      </c>
      <c r="B4928" s="7" t="str">
        <f>IF(总支出!B4928="","",总支出!B4928)</f>
        <v/>
      </c>
      <c r="C4928" s="6" t="str">
        <f t="shared" si="532"/>
        <v/>
      </c>
      <c r="D4928" s="6" t="str">
        <f>IF(总支出!C4928="","",总支出!C4928)</f>
        <v/>
      </c>
      <c r="E4928" s="8" t="str">
        <f>IF(总支出!D4928="","",总支出!D4928)</f>
        <v/>
      </c>
      <c r="F4928" s="6" t="str">
        <f>IF(总支出!E4928="","",总支出!E4928)</f>
        <v/>
      </c>
      <c r="G4928" s="6" t="str">
        <f>IF(总支出!H4928="","",总支出!H4928)</f>
        <v/>
      </c>
      <c r="H4928" s="6" t="str">
        <f>IF(总支出!I4928="","自动",总支出!I4928)</f>
        <v>自动</v>
      </c>
      <c r="I4928" s="6" t="str">
        <f>IF(F4928="","",IFERROR(VLOOKUP(F4928,税费设置!$A$15:$B$27,2,FALSE),"含税不明"))</f>
        <v/>
      </c>
      <c r="J4928" s="6" t="str">
        <f t="shared" si="533"/>
        <v/>
      </c>
      <c r="K4928" s="6" t="str">
        <f>IF(AND(税费设置!$B$5="是",G4928="个人支出",J4928="应税"),"是","否")</f>
        <v>否</v>
      </c>
      <c r="L4928" s="8">
        <f t="shared" si="534"/>
        <v>0</v>
      </c>
      <c r="M4928" s="8">
        <f t="shared" si="535"/>
        <v>0</v>
      </c>
      <c r="N4928" s="8">
        <f t="shared" si="536"/>
        <v>0</v>
      </c>
      <c r="O4928" s="8">
        <f t="shared" si="537"/>
        <v>0</v>
      </c>
      <c r="P4928" s="8">
        <f>IF(K4928&lt;&gt;"是",0,IF(税费设置!$B$6="是",E4928/(1+税费设置!$B$10),E4928))</f>
        <v>0</v>
      </c>
      <c r="Q4928" s="8">
        <f>IF(K4928&lt;&gt;"是",0,P4928*税费设置!$B$8)</f>
        <v>0</v>
      </c>
      <c r="R4928" s="8">
        <f>IF(K4928&lt;&gt;"是",0,P4928*税费设置!$B$9)</f>
        <v>0</v>
      </c>
      <c r="S4928" s="8">
        <f t="shared" si="538"/>
        <v>0</v>
      </c>
    </row>
    <row r="4929" spans="1:19" ht="13.9">
      <c r="A4929" s="6" t="str">
        <f>IF(总支出!A4929="","",总支出!A4929)</f>
        <v/>
      </c>
      <c r="B4929" s="7" t="str">
        <f>IF(总支出!B4929="","",总支出!B4929)</f>
        <v/>
      </c>
      <c r="C4929" s="6" t="str">
        <f t="shared" si="532"/>
        <v/>
      </c>
      <c r="D4929" s="6" t="str">
        <f>IF(总支出!C4929="","",总支出!C4929)</f>
        <v/>
      </c>
      <c r="E4929" s="8" t="str">
        <f>IF(总支出!D4929="","",总支出!D4929)</f>
        <v/>
      </c>
      <c r="F4929" s="6" t="str">
        <f>IF(总支出!E4929="","",总支出!E4929)</f>
        <v/>
      </c>
      <c r="G4929" s="6" t="str">
        <f>IF(总支出!H4929="","",总支出!H4929)</f>
        <v/>
      </c>
      <c r="H4929" s="6" t="str">
        <f>IF(总支出!I4929="","自动",总支出!I4929)</f>
        <v>自动</v>
      </c>
      <c r="I4929" s="6" t="str">
        <f>IF(F4929="","",IFERROR(VLOOKUP(F4929,税费设置!$A$15:$B$27,2,FALSE),"含税不明"))</f>
        <v/>
      </c>
      <c r="J4929" s="6" t="str">
        <f t="shared" si="533"/>
        <v/>
      </c>
      <c r="K4929" s="6" t="str">
        <f>IF(AND(税费设置!$B$5="是",G4929="个人支出",J4929="应税"),"是","否")</f>
        <v>否</v>
      </c>
      <c r="L4929" s="8">
        <f t="shared" si="534"/>
        <v>0</v>
      </c>
      <c r="M4929" s="8">
        <f t="shared" si="535"/>
        <v>0</v>
      </c>
      <c r="N4929" s="8">
        <f t="shared" si="536"/>
        <v>0</v>
      </c>
      <c r="O4929" s="8">
        <f t="shared" si="537"/>
        <v>0</v>
      </c>
      <c r="P4929" s="8">
        <f>IF(K4929&lt;&gt;"是",0,IF(税费设置!$B$6="是",E4929/(1+税费设置!$B$10),E4929))</f>
        <v>0</v>
      </c>
      <c r="Q4929" s="8">
        <f>IF(K4929&lt;&gt;"是",0,P4929*税费设置!$B$8)</f>
        <v>0</v>
      </c>
      <c r="R4929" s="8">
        <f>IF(K4929&lt;&gt;"是",0,P4929*税费设置!$B$9)</f>
        <v>0</v>
      </c>
      <c r="S4929" s="8">
        <f t="shared" si="538"/>
        <v>0</v>
      </c>
    </row>
    <row r="4930" spans="1:19" ht="13.9">
      <c r="A4930" s="6" t="str">
        <f>IF(总支出!A4930="","",总支出!A4930)</f>
        <v/>
      </c>
      <c r="B4930" s="7" t="str">
        <f>IF(总支出!B4930="","",总支出!B4930)</f>
        <v/>
      </c>
      <c r="C4930" s="6" t="str">
        <f t="shared" si="532"/>
        <v/>
      </c>
      <c r="D4930" s="6" t="str">
        <f>IF(总支出!C4930="","",总支出!C4930)</f>
        <v/>
      </c>
      <c r="E4930" s="8" t="str">
        <f>IF(总支出!D4930="","",总支出!D4930)</f>
        <v/>
      </c>
      <c r="F4930" s="6" t="str">
        <f>IF(总支出!E4930="","",总支出!E4930)</f>
        <v/>
      </c>
      <c r="G4930" s="6" t="str">
        <f>IF(总支出!H4930="","",总支出!H4930)</f>
        <v/>
      </c>
      <c r="H4930" s="6" t="str">
        <f>IF(总支出!I4930="","自动",总支出!I4930)</f>
        <v>自动</v>
      </c>
      <c r="I4930" s="6" t="str">
        <f>IF(F4930="","",IFERROR(VLOOKUP(F4930,税费设置!$A$15:$B$27,2,FALSE),"含税不明"))</f>
        <v/>
      </c>
      <c r="J4930" s="6" t="str">
        <f t="shared" si="533"/>
        <v/>
      </c>
      <c r="K4930" s="6" t="str">
        <f>IF(AND(税费设置!$B$5="是",G4930="个人支出",J4930="应税"),"是","否")</f>
        <v>否</v>
      </c>
      <c r="L4930" s="8">
        <f t="shared" si="534"/>
        <v>0</v>
      </c>
      <c r="M4930" s="8">
        <f t="shared" si="535"/>
        <v>0</v>
      </c>
      <c r="N4930" s="8">
        <f t="shared" si="536"/>
        <v>0</v>
      </c>
      <c r="O4930" s="8">
        <f t="shared" si="537"/>
        <v>0</v>
      </c>
      <c r="P4930" s="8">
        <f>IF(K4930&lt;&gt;"是",0,IF(税费设置!$B$6="是",E4930/(1+税费设置!$B$10),E4930))</f>
        <v>0</v>
      </c>
      <c r="Q4930" s="8">
        <f>IF(K4930&lt;&gt;"是",0,P4930*税费设置!$B$8)</f>
        <v>0</v>
      </c>
      <c r="R4930" s="8">
        <f>IF(K4930&lt;&gt;"是",0,P4930*税费设置!$B$9)</f>
        <v>0</v>
      </c>
      <c r="S4930" s="8">
        <f t="shared" si="538"/>
        <v>0</v>
      </c>
    </row>
    <row r="4931" spans="1:19" ht="13.9">
      <c r="A4931" s="6" t="str">
        <f>IF(总支出!A4931="","",总支出!A4931)</f>
        <v/>
      </c>
      <c r="B4931" s="7" t="str">
        <f>IF(总支出!B4931="","",总支出!B4931)</f>
        <v/>
      </c>
      <c r="C4931" s="6" t="str">
        <f t="shared" si="532"/>
        <v/>
      </c>
      <c r="D4931" s="6" t="str">
        <f>IF(总支出!C4931="","",总支出!C4931)</f>
        <v/>
      </c>
      <c r="E4931" s="8" t="str">
        <f>IF(总支出!D4931="","",总支出!D4931)</f>
        <v/>
      </c>
      <c r="F4931" s="6" t="str">
        <f>IF(总支出!E4931="","",总支出!E4931)</f>
        <v/>
      </c>
      <c r="G4931" s="6" t="str">
        <f>IF(总支出!H4931="","",总支出!H4931)</f>
        <v/>
      </c>
      <c r="H4931" s="6" t="str">
        <f>IF(总支出!I4931="","自动",总支出!I4931)</f>
        <v>自动</v>
      </c>
      <c r="I4931" s="6" t="str">
        <f>IF(F4931="","",IFERROR(VLOOKUP(F4931,税费设置!$A$15:$B$27,2,FALSE),"含税不明"))</f>
        <v/>
      </c>
      <c r="J4931" s="6" t="str">
        <f t="shared" si="533"/>
        <v/>
      </c>
      <c r="K4931" s="6" t="str">
        <f>IF(AND(税费设置!$B$5="是",G4931="个人支出",J4931="应税"),"是","否")</f>
        <v>否</v>
      </c>
      <c r="L4931" s="8">
        <f t="shared" si="534"/>
        <v>0</v>
      </c>
      <c r="M4931" s="8">
        <f t="shared" si="535"/>
        <v>0</v>
      </c>
      <c r="N4931" s="8">
        <f t="shared" si="536"/>
        <v>0</v>
      </c>
      <c r="O4931" s="8">
        <f t="shared" si="537"/>
        <v>0</v>
      </c>
      <c r="P4931" s="8">
        <f>IF(K4931&lt;&gt;"是",0,IF(税费设置!$B$6="是",E4931/(1+税费设置!$B$10),E4931))</f>
        <v>0</v>
      </c>
      <c r="Q4931" s="8">
        <f>IF(K4931&lt;&gt;"是",0,P4931*税费设置!$B$8)</f>
        <v>0</v>
      </c>
      <c r="R4931" s="8">
        <f>IF(K4931&lt;&gt;"是",0,P4931*税费设置!$B$9)</f>
        <v>0</v>
      </c>
      <c r="S4931" s="8">
        <f t="shared" si="538"/>
        <v>0</v>
      </c>
    </row>
    <row r="4932" spans="1:19" ht="13.9">
      <c r="A4932" s="6" t="str">
        <f>IF(总支出!A4932="","",总支出!A4932)</f>
        <v/>
      </c>
      <c r="B4932" s="7" t="str">
        <f>IF(总支出!B4932="","",总支出!B4932)</f>
        <v/>
      </c>
      <c r="C4932" s="6" t="str">
        <f t="shared" ref="C4932:C4995" si="539">IF(B4932="","",TEXT(B4932,"yyyy-mm"))</f>
        <v/>
      </c>
      <c r="D4932" s="6" t="str">
        <f>IF(总支出!C4932="","",总支出!C4932)</f>
        <v/>
      </c>
      <c r="E4932" s="8" t="str">
        <f>IF(总支出!D4932="","",总支出!D4932)</f>
        <v/>
      </c>
      <c r="F4932" s="6" t="str">
        <f>IF(总支出!E4932="","",总支出!E4932)</f>
        <v/>
      </c>
      <c r="G4932" s="6" t="str">
        <f>IF(总支出!H4932="","",总支出!H4932)</f>
        <v/>
      </c>
      <c r="H4932" s="6" t="str">
        <f>IF(总支出!I4932="","自动",总支出!I4932)</f>
        <v>自动</v>
      </c>
      <c r="I4932" s="6" t="str">
        <f>IF(F4932="","",IFERROR(VLOOKUP(F4932,税费设置!$A$15:$B$27,2,FALSE),"含税不明"))</f>
        <v/>
      </c>
      <c r="J4932" s="6" t="str">
        <f t="shared" ref="J4932:J4995" si="540">IF(D4932="","",IF(H4932="自动",I4932,H4932))</f>
        <v/>
      </c>
      <c r="K4932" s="6" t="str">
        <f>IF(AND(税费设置!$B$5="是",G4932="个人支出",J4932="应税"),"是","否")</f>
        <v>否</v>
      </c>
      <c r="L4932" s="8">
        <f t="shared" ref="L4932:L4995" si="541">IF(K4932="是",E4932,0)</f>
        <v>0</v>
      </c>
      <c r="M4932" s="8">
        <f t="shared" ref="M4932:M5000" si="542">IF(AND(G4932="个人支出",J4932="零税率"),E4932,0)</f>
        <v>0</v>
      </c>
      <c r="N4932" s="8">
        <f t="shared" ref="N4932:N5000" si="543">IF(AND(G4932="个人支出",J4932="免税"),E4932,0)</f>
        <v>0</v>
      </c>
      <c r="O4932" s="8">
        <f t="shared" ref="O4932:O5000" si="544">IF(AND(G4932="个人支出",OR(J4932="含税不明",J4932="不适用")),E4932,0)</f>
        <v>0</v>
      </c>
      <c r="P4932" s="8">
        <f>IF(K4932&lt;&gt;"是",0,IF(税费设置!$B$6="是",E4932/(1+税费设置!$B$10),E4932))</f>
        <v>0</v>
      </c>
      <c r="Q4932" s="8">
        <f>IF(K4932&lt;&gt;"是",0,P4932*税费设置!$B$8)</f>
        <v>0</v>
      </c>
      <c r="R4932" s="8">
        <f>IF(K4932&lt;&gt;"是",0,P4932*税费设置!$B$9)</f>
        <v>0</v>
      </c>
      <c r="S4932" s="8">
        <f t="shared" ref="S4932:S4995" si="545">Q4932+R4932</f>
        <v>0</v>
      </c>
    </row>
    <row r="4933" spans="1:19" ht="13.9">
      <c r="A4933" s="6" t="str">
        <f>IF(总支出!A4933="","",总支出!A4933)</f>
        <v/>
      </c>
      <c r="B4933" s="7" t="str">
        <f>IF(总支出!B4933="","",总支出!B4933)</f>
        <v/>
      </c>
      <c r="C4933" s="6" t="str">
        <f t="shared" si="539"/>
        <v/>
      </c>
      <c r="D4933" s="6" t="str">
        <f>IF(总支出!C4933="","",总支出!C4933)</f>
        <v/>
      </c>
      <c r="E4933" s="8" t="str">
        <f>IF(总支出!D4933="","",总支出!D4933)</f>
        <v/>
      </c>
      <c r="F4933" s="6" t="str">
        <f>IF(总支出!E4933="","",总支出!E4933)</f>
        <v/>
      </c>
      <c r="G4933" s="6" t="str">
        <f>IF(总支出!H4933="","",总支出!H4933)</f>
        <v/>
      </c>
      <c r="H4933" s="6" t="str">
        <f>IF(总支出!I4933="","自动",总支出!I4933)</f>
        <v>自动</v>
      </c>
      <c r="I4933" s="6" t="str">
        <f>IF(F4933="","",IFERROR(VLOOKUP(F4933,税费设置!$A$15:$B$27,2,FALSE),"含税不明"))</f>
        <v/>
      </c>
      <c r="J4933" s="6" t="str">
        <f t="shared" si="540"/>
        <v/>
      </c>
      <c r="K4933" s="6" t="str">
        <f>IF(AND(税费设置!$B$5="是",G4933="个人支出",J4933="应税"),"是","否")</f>
        <v>否</v>
      </c>
      <c r="L4933" s="8">
        <f t="shared" si="541"/>
        <v>0</v>
      </c>
      <c r="M4933" s="8">
        <f t="shared" si="542"/>
        <v>0</v>
      </c>
      <c r="N4933" s="8">
        <f t="shared" si="543"/>
        <v>0</v>
      </c>
      <c r="O4933" s="8">
        <f t="shared" si="544"/>
        <v>0</v>
      </c>
      <c r="P4933" s="8">
        <f>IF(K4933&lt;&gt;"是",0,IF(税费设置!$B$6="是",E4933/(1+税费设置!$B$10),E4933))</f>
        <v>0</v>
      </c>
      <c r="Q4933" s="8">
        <f>IF(K4933&lt;&gt;"是",0,P4933*税费设置!$B$8)</f>
        <v>0</v>
      </c>
      <c r="R4933" s="8">
        <f>IF(K4933&lt;&gt;"是",0,P4933*税费设置!$B$9)</f>
        <v>0</v>
      </c>
      <c r="S4933" s="8">
        <f t="shared" si="545"/>
        <v>0</v>
      </c>
    </row>
    <row r="4934" spans="1:19" ht="13.9">
      <c r="A4934" s="6" t="str">
        <f>IF(总支出!A4934="","",总支出!A4934)</f>
        <v/>
      </c>
      <c r="B4934" s="7" t="str">
        <f>IF(总支出!B4934="","",总支出!B4934)</f>
        <v/>
      </c>
      <c r="C4934" s="6" t="str">
        <f t="shared" si="539"/>
        <v/>
      </c>
      <c r="D4934" s="6" t="str">
        <f>IF(总支出!C4934="","",总支出!C4934)</f>
        <v/>
      </c>
      <c r="E4934" s="8" t="str">
        <f>IF(总支出!D4934="","",总支出!D4934)</f>
        <v/>
      </c>
      <c r="F4934" s="6" t="str">
        <f>IF(总支出!E4934="","",总支出!E4934)</f>
        <v/>
      </c>
      <c r="G4934" s="6" t="str">
        <f>IF(总支出!H4934="","",总支出!H4934)</f>
        <v/>
      </c>
      <c r="H4934" s="6" t="str">
        <f>IF(总支出!I4934="","自动",总支出!I4934)</f>
        <v>自动</v>
      </c>
      <c r="I4934" s="6" t="str">
        <f>IF(F4934="","",IFERROR(VLOOKUP(F4934,税费设置!$A$15:$B$27,2,FALSE),"含税不明"))</f>
        <v/>
      </c>
      <c r="J4934" s="6" t="str">
        <f t="shared" si="540"/>
        <v/>
      </c>
      <c r="K4934" s="6" t="str">
        <f>IF(AND(税费设置!$B$5="是",G4934="个人支出",J4934="应税"),"是","否")</f>
        <v>否</v>
      </c>
      <c r="L4934" s="8">
        <f t="shared" si="541"/>
        <v>0</v>
      </c>
      <c r="M4934" s="8">
        <f t="shared" si="542"/>
        <v>0</v>
      </c>
      <c r="N4934" s="8">
        <f t="shared" si="543"/>
        <v>0</v>
      </c>
      <c r="O4934" s="8">
        <f t="shared" si="544"/>
        <v>0</v>
      </c>
      <c r="P4934" s="8">
        <f>IF(K4934&lt;&gt;"是",0,IF(税费设置!$B$6="是",E4934/(1+税费设置!$B$10),E4934))</f>
        <v>0</v>
      </c>
      <c r="Q4934" s="8">
        <f>IF(K4934&lt;&gt;"是",0,P4934*税费设置!$B$8)</f>
        <v>0</v>
      </c>
      <c r="R4934" s="8">
        <f>IF(K4934&lt;&gt;"是",0,P4934*税费设置!$B$9)</f>
        <v>0</v>
      </c>
      <c r="S4934" s="8">
        <f t="shared" si="545"/>
        <v>0</v>
      </c>
    </row>
    <row r="4935" spans="1:19" ht="13.9">
      <c r="A4935" s="6" t="str">
        <f>IF(总支出!A4935="","",总支出!A4935)</f>
        <v/>
      </c>
      <c r="B4935" s="7" t="str">
        <f>IF(总支出!B4935="","",总支出!B4935)</f>
        <v/>
      </c>
      <c r="C4935" s="6" t="str">
        <f t="shared" si="539"/>
        <v/>
      </c>
      <c r="D4935" s="6" t="str">
        <f>IF(总支出!C4935="","",总支出!C4935)</f>
        <v/>
      </c>
      <c r="E4935" s="8" t="str">
        <f>IF(总支出!D4935="","",总支出!D4935)</f>
        <v/>
      </c>
      <c r="F4935" s="6" t="str">
        <f>IF(总支出!E4935="","",总支出!E4935)</f>
        <v/>
      </c>
      <c r="G4935" s="6" t="str">
        <f>IF(总支出!H4935="","",总支出!H4935)</f>
        <v/>
      </c>
      <c r="H4935" s="6" t="str">
        <f>IF(总支出!I4935="","自动",总支出!I4935)</f>
        <v>自动</v>
      </c>
      <c r="I4935" s="6" t="str">
        <f>IF(F4935="","",IFERROR(VLOOKUP(F4935,税费设置!$A$15:$B$27,2,FALSE),"含税不明"))</f>
        <v/>
      </c>
      <c r="J4935" s="6" t="str">
        <f t="shared" si="540"/>
        <v/>
      </c>
      <c r="K4935" s="6" t="str">
        <f>IF(AND(税费设置!$B$5="是",G4935="个人支出",J4935="应税"),"是","否")</f>
        <v>否</v>
      </c>
      <c r="L4935" s="8">
        <f t="shared" si="541"/>
        <v>0</v>
      </c>
      <c r="M4935" s="8">
        <f t="shared" si="542"/>
        <v>0</v>
      </c>
      <c r="N4935" s="8">
        <f t="shared" si="543"/>
        <v>0</v>
      </c>
      <c r="O4935" s="8">
        <f t="shared" si="544"/>
        <v>0</v>
      </c>
      <c r="P4935" s="8">
        <f>IF(K4935&lt;&gt;"是",0,IF(税费设置!$B$6="是",E4935/(1+税费设置!$B$10),E4935))</f>
        <v>0</v>
      </c>
      <c r="Q4935" s="8">
        <f>IF(K4935&lt;&gt;"是",0,P4935*税费设置!$B$8)</f>
        <v>0</v>
      </c>
      <c r="R4935" s="8">
        <f>IF(K4935&lt;&gt;"是",0,P4935*税费设置!$B$9)</f>
        <v>0</v>
      </c>
      <c r="S4935" s="8">
        <f t="shared" si="545"/>
        <v>0</v>
      </c>
    </row>
    <row r="4936" spans="1:19" ht="13.9">
      <c r="A4936" s="6" t="str">
        <f>IF(总支出!A4936="","",总支出!A4936)</f>
        <v/>
      </c>
      <c r="B4936" s="7" t="str">
        <f>IF(总支出!B4936="","",总支出!B4936)</f>
        <v/>
      </c>
      <c r="C4936" s="6" t="str">
        <f t="shared" si="539"/>
        <v/>
      </c>
      <c r="D4936" s="6" t="str">
        <f>IF(总支出!C4936="","",总支出!C4936)</f>
        <v/>
      </c>
      <c r="E4936" s="8" t="str">
        <f>IF(总支出!D4936="","",总支出!D4936)</f>
        <v/>
      </c>
      <c r="F4936" s="6" t="str">
        <f>IF(总支出!E4936="","",总支出!E4936)</f>
        <v/>
      </c>
      <c r="G4936" s="6" t="str">
        <f>IF(总支出!H4936="","",总支出!H4936)</f>
        <v/>
      </c>
      <c r="H4936" s="6" t="str">
        <f>IF(总支出!I4936="","自动",总支出!I4936)</f>
        <v>自动</v>
      </c>
      <c r="I4936" s="6" t="str">
        <f>IF(F4936="","",IFERROR(VLOOKUP(F4936,税费设置!$A$15:$B$27,2,FALSE),"含税不明"))</f>
        <v/>
      </c>
      <c r="J4936" s="6" t="str">
        <f t="shared" si="540"/>
        <v/>
      </c>
      <c r="K4936" s="6" t="str">
        <f>IF(AND(税费设置!$B$5="是",G4936="个人支出",J4936="应税"),"是","否")</f>
        <v>否</v>
      </c>
      <c r="L4936" s="8">
        <f t="shared" si="541"/>
        <v>0</v>
      </c>
      <c r="M4936" s="8">
        <f t="shared" si="542"/>
        <v>0</v>
      </c>
      <c r="N4936" s="8">
        <f t="shared" si="543"/>
        <v>0</v>
      </c>
      <c r="O4936" s="8">
        <f t="shared" si="544"/>
        <v>0</v>
      </c>
      <c r="P4936" s="8">
        <f>IF(K4936&lt;&gt;"是",0,IF(税费设置!$B$6="是",E4936/(1+税费设置!$B$10),E4936))</f>
        <v>0</v>
      </c>
      <c r="Q4936" s="8">
        <f>IF(K4936&lt;&gt;"是",0,P4936*税费设置!$B$8)</f>
        <v>0</v>
      </c>
      <c r="R4936" s="8">
        <f>IF(K4936&lt;&gt;"是",0,P4936*税费设置!$B$9)</f>
        <v>0</v>
      </c>
      <c r="S4936" s="8">
        <f t="shared" si="545"/>
        <v>0</v>
      </c>
    </row>
    <row r="4937" spans="1:19" ht="13.9">
      <c r="A4937" s="6" t="str">
        <f>IF(总支出!A4937="","",总支出!A4937)</f>
        <v/>
      </c>
      <c r="B4937" s="7" t="str">
        <f>IF(总支出!B4937="","",总支出!B4937)</f>
        <v/>
      </c>
      <c r="C4937" s="6" t="str">
        <f t="shared" si="539"/>
        <v/>
      </c>
      <c r="D4937" s="6" t="str">
        <f>IF(总支出!C4937="","",总支出!C4937)</f>
        <v/>
      </c>
      <c r="E4937" s="8" t="str">
        <f>IF(总支出!D4937="","",总支出!D4937)</f>
        <v/>
      </c>
      <c r="F4937" s="6" t="str">
        <f>IF(总支出!E4937="","",总支出!E4937)</f>
        <v/>
      </c>
      <c r="G4937" s="6" t="str">
        <f>IF(总支出!H4937="","",总支出!H4937)</f>
        <v/>
      </c>
      <c r="H4937" s="6" t="str">
        <f>IF(总支出!I4937="","自动",总支出!I4937)</f>
        <v>自动</v>
      </c>
      <c r="I4937" s="6" t="str">
        <f>IF(F4937="","",IFERROR(VLOOKUP(F4937,税费设置!$A$15:$B$27,2,FALSE),"含税不明"))</f>
        <v/>
      </c>
      <c r="J4937" s="6" t="str">
        <f t="shared" si="540"/>
        <v/>
      </c>
      <c r="K4937" s="6" t="str">
        <f>IF(AND(税费设置!$B$5="是",G4937="个人支出",J4937="应税"),"是","否")</f>
        <v>否</v>
      </c>
      <c r="L4937" s="8">
        <f t="shared" si="541"/>
        <v>0</v>
      </c>
      <c r="M4937" s="8">
        <f t="shared" si="542"/>
        <v>0</v>
      </c>
      <c r="N4937" s="8">
        <f t="shared" si="543"/>
        <v>0</v>
      </c>
      <c r="O4937" s="8">
        <f t="shared" si="544"/>
        <v>0</v>
      </c>
      <c r="P4937" s="8">
        <f>IF(K4937&lt;&gt;"是",0,IF(税费设置!$B$6="是",E4937/(1+税费设置!$B$10),E4937))</f>
        <v>0</v>
      </c>
      <c r="Q4937" s="8">
        <f>IF(K4937&lt;&gt;"是",0,P4937*税费设置!$B$8)</f>
        <v>0</v>
      </c>
      <c r="R4937" s="8">
        <f>IF(K4937&lt;&gt;"是",0,P4937*税费设置!$B$9)</f>
        <v>0</v>
      </c>
      <c r="S4937" s="8">
        <f t="shared" si="545"/>
        <v>0</v>
      </c>
    </row>
    <row r="4938" spans="1:19" ht="13.9">
      <c r="A4938" s="6" t="str">
        <f>IF(总支出!A4938="","",总支出!A4938)</f>
        <v/>
      </c>
      <c r="B4938" s="7" t="str">
        <f>IF(总支出!B4938="","",总支出!B4938)</f>
        <v/>
      </c>
      <c r="C4938" s="6" t="str">
        <f t="shared" si="539"/>
        <v/>
      </c>
      <c r="D4938" s="6" t="str">
        <f>IF(总支出!C4938="","",总支出!C4938)</f>
        <v/>
      </c>
      <c r="E4938" s="8" t="str">
        <f>IF(总支出!D4938="","",总支出!D4938)</f>
        <v/>
      </c>
      <c r="F4938" s="6" t="str">
        <f>IF(总支出!E4938="","",总支出!E4938)</f>
        <v/>
      </c>
      <c r="G4938" s="6" t="str">
        <f>IF(总支出!H4938="","",总支出!H4938)</f>
        <v/>
      </c>
      <c r="H4938" s="6" t="str">
        <f>IF(总支出!I4938="","自动",总支出!I4938)</f>
        <v>自动</v>
      </c>
      <c r="I4938" s="6" t="str">
        <f>IF(F4938="","",IFERROR(VLOOKUP(F4938,税费设置!$A$15:$B$27,2,FALSE),"含税不明"))</f>
        <v/>
      </c>
      <c r="J4938" s="6" t="str">
        <f t="shared" si="540"/>
        <v/>
      </c>
      <c r="K4938" s="6" t="str">
        <f>IF(AND(税费设置!$B$5="是",G4938="个人支出",J4938="应税"),"是","否")</f>
        <v>否</v>
      </c>
      <c r="L4938" s="8">
        <f t="shared" si="541"/>
        <v>0</v>
      </c>
      <c r="M4938" s="8">
        <f t="shared" si="542"/>
        <v>0</v>
      </c>
      <c r="N4938" s="8">
        <f t="shared" si="543"/>
        <v>0</v>
      </c>
      <c r="O4938" s="8">
        <f t="shared" si="544"/>
        <v>0</v>
      </c>
      <c r="P4938" s="8">
        <f>IF(K4938&lt;&gt;"是",0,IF(税费设置!$B$6="是",E4938/(1+税费设置!$B$10),E4938))</f>
        <v>0</v>
      </c>
      <c r="Q4938" s="8">
        <f>IF(K4938&lt;&gt;"是",0,P4938*税费设置!$B$8)</f>
        <v>0</v>
      </c>
      <c r="R4938" s="8">
        <f>IF(K4938&lt;&gt;"是",0,P4938*税费设置!$B$9)</f>
        <v>0</v>
      </c>
      <c r="S4938" s="8">
        <f t="shared" si="545"/>
        <v>0</v>
      </c>
    </row>
    <row r="4939" spans="1:19" ht="13.9">
      <c r="A4939" s="6" t="str">
        <f>IF(总支出!A4939="","",总支出!A4939)</f>
        <v/>
      </c>
      <c r="B4939" s="7" t="str">
        <f>IF(总支出!B4939="","",总支出!B4939)</f>
        <v/>
      </c>
      <c r="C4939" s="6" t="str">
        <f t="shared" si="539"/>
        <v/>
      </c>
      <c r="D4939" s="6" t="str">
        <f>IF(总支出!C4939="","",总支出!C4939)</f>
        <v/>
      </c>
      <c r="E4939" s="8" t="str">
        <f>IF(总支出!D4939="","",总支出!D4939)</f>
        <v/>
      </c>
      <c r="F4939" s="6" t="str">
        <f>IF(总支出!E4939="","",总支出!E4939)</f>
        <v/>
      </c>
      <c r="G4939" s="6" t="str">
        <f>IF(总支出!H4939="","",总支出!H4939)</f>
        <v/>
      </c>
      <c r="H4939" s="6" t="str">
        <f>IF(总支出!I4939="","自动",总支出!I4939)</f>
        <v>自动</v>
      </c>
      <c r="I4939" s="6" t="str">
        <f>IF(F4939="","",IFERROR(VLOOKUP(F4939,税费设置!$A$15:$B$27,2,FALSE),"含税不明"))</f>
        <v/>
      </c>
      <c r="J4939" s="6" t="str">
        <f t="shared" si="540"/>
        <v/>
      </c>
      <c r="K4939" s="6" t="str">
        <f>IF(AND(税费设置!$B$5="是",G4939="个人支出",J4939="应税"),"是","否")</f>
        <v>否</v>
      </c>
      <c r="L4939" s="8">
        <f t="shared" si="541"/>
        <v>0</v>
      </c>
      <c r="M4939" s="8">
        <f t="shared" si="542"/>
        <v>0</v>
      </c>
      <c r="N4939" s="8">
        <f t="shared" si="543"/>
        <v>0</v>
      </c>
      <c r="O4939" s="8">
        <f t="shared" si="544"/>
        <v>0</v>
      </c>
      <c r="P4939" s="8">
        <f>IF(K4939&lt;&gt;"是",0,IF(税费设置!$B$6="是",E4939/(1+税费设置!$B$10),E4939))</f>
        <v>0</v>
      </c>
      <c r="Q4939" s="8">
        <f>IF(K4939&lt;&gt;"是",0,P4939*税费设置!$B$8)</f>
        <v>0</v>
      </c>
      <c r="R4939" s="8">
        <f>IF(K4939&lt;&gt;"是",0,P4939*税费设置!$B$9)</f>
        <v>0</v>
      </c>
      <c r="S4939" s="8">
        <f t="shared" si="545"/>
        <v>0</v>
      </c>
    </row>
    <row r="4940" spans="1:19" ht="13.9">
      <c r="A4940" s="6" t="str">
        <f>IF(总支出!A4940="","",总支出!A4940)</f>
        <v/>
      </c>
      <c r="B4940" s="7" t="str">
        <f>IF(总支出!B4940="","",总支出!B4940)</f>
        <v/>
      </c>
      <c r="C4940" s="6" t="str">
        <f t="shared" si="539"/>
        <v/>
      </c>
      <c r="D4940" s="6" t="str">
        <f>IF(总支出!C4940="","",总支出!C4940)</f>
        <v/>
      </c>
      <c r="E4940" s="8" t="str">
        <f>IF(总支出!D4940="","",总支出!D4940)</f>
        <v/>
      </c>
      <c r="F4940" s="6" t="str">
        <f>IF(总支出!E4940="","",总支出!E4940)</f>
        <v/>
      </c>
      <c r="G4940" s="6" t="str">
        <f>IF(总支出!H4940="","",总支出!H4940)</f>
        <v/>
      </c>
      <c r="H4940" s="6" t="str">
        <f>IF(总支出!I4940="","自动",总支出!I4940)</f>
        <v>自动</v>
      </c>
      <c r="I4940" s="6" t="str">
        <f>IF(F4940="","",IFERROR(VLOOKUP(F4940,税费设置!$A$15:$B$27,2,FALSE),"含税不明"))</f>
        <v/>
      </c>
      <c r="J4940" s="6" t="str">
        <f t="shared" si="540"/>
        <v/>
      </c>
      <c r="K4940" s="6" t="str">
        <f>IF(AND(税费设置!$B$5="是",G4940="个人支出",J4940="应税"),"是","否")</f>
        <v>否</v>
      </c>
      <c r="L4940" s="8">
        <f t="shared" si="541"/>
        <v>0</v>
      </c>
      <c r="M4940" s="8">
        <f t="shared" si="542"/>
        <v>0</v>
      </c>
      <c r="N4940" s="8">
        <f t="shared" si="543"/>
        <v>0</v>
      </c>
      <c r="O4940" s="8">
        <f t="shared" si="544"/>
        <v>0</v>
      </c>
      <c r="P4940" s="8">
        <f>IF(K4940&lt;&gt;"是",0,IF(税费设置!$B$6="是",E4940/(1+税费设置!$B$10),E4940))</f>
        <v>0</v>
      </c>
      <c r="Q4940" s="8">
        <f>IF(K4940&lt;&gt;"是",0,P4940*税费设置!$B$8)</f>
        <v>0</v>
      </c>
      <c r="R4940" s="8">
        <f>IF(K4940&lt;&gt;"是",0,P4940*税费设置!$B$9)</f>
        <v>0</v>
      </c>
      <c r="S4940" s="8">
        <f t="shared" si="545"/>
        <v>0</v>
      </c>
    </row>
    <row r="4941" spans="1:19" ht="13.9">
      <c r="A4941" s="6" t="str">
        <f>IF(总支出!A4941="","",总支出!A4941)</f>
        <v/>
      </c>
      <c r="B4941" s="7" t="str">
        <f>IF(总支出!B4941="","",总支出!B4941)</f>
        <v/>
      </c>
      <c r="C4941" s="6" t="str">
        <f t="shared" si="539"/>
        <v/>
      </c>
      <c r="D4941" s="6" t="str">
        <f>IF(总支出!C4941="","",总支出!C4941)</f>
        <v/>
      </c>
      <c r="E4941" s="8" t="str">
        <f>IF(总支出!D4941="","",总支出!D4941)</f>
        <v/>
      </c>
      <c r="F4941" s="6" t="str">
        <f>IF(总支出!E4941="","",总支出!E4941)</f>
        <v/>
      </c>
      <c r="G4941" s="6" t="str">
        <f>IF(总支出!H4941="","",总支出!H4941)</f>
        <v/>
      </c>
      <c r="H4941" s="6" t="str">
        <f>IF(总支出!I4941="","自动",总支出!I4941)</f>
        <v>自动</v>
      </c>
      <c r="I4941" s="6" t="str">
        <f>IF(F4941="","",IFERROR(VLOOKUP(F4941,税费设置!$A$15:$B$27,2,FALSE),"含税不明"))</f>
        <v/>
      </c>
      <c r="J4941" s="6" t="str">
        <f t="shared" si="540"/>
        <v/>
      </c>
      <c r="K4941" s="6" t="str">
        <f>IF(AND(税费设置!$B$5="是",G4941="个人支出",J4941="应税"),"是","否")</f>
        <v>否</v>
      </c>
      <c r="L4941" s="8">
        <f t="shared" si="541"/>
        <v>0</v>
      </c>
      <c r="M4941" s="8">
        <f t="shared" si="542"/>
        <v>0</v>
      </c>
      <c r="N4941" s="8">
        <f t="shared" si="543"/>
        <v>0</v>
      </c>
      <c r="O4941" s="8">
        <f t="shared" si="544"/>
        <v>0</v>
      </c>
      <c r="P4941" s="8">
        <f>IF(K4941&lt;&gt;"是",0,IF(税费设置!$B$6="是",E4941/(1+税费设置!$B$10),E4941))</f>
        <v>0</v>
      </c>
      <c r="Q4941" s="8">
        <f>IF(K4941&lt;&gt;"是",0,P4941*税费设置!$B$8)</f>
        <v>0</v>
      </c>
      <c r="R4941" s="8">
        <f>IF(K4941&lt;&gt;"是",0,P4941*税费设置!$B$9)</f>
        <v>0</v>
      </c>
      <c r="S4941" s="8">
        <f t="shared" si="545"/>
        <v>0</v>
      </c>
    </row>
    <row r="4942" spans="1:19" ht="13.9">
      <c r="A4942" s="6" t="str">
        <f>IF(总支出!A4942="","",总支出!A4942)</f>
        <v/>
      </c>
      <c r="B4942" s="7" t="str">
        <f>IF(总支出!B4942="","",总支出!B4942)</f>
        <v/>
      </c>
      <c r="C4942" s="6" t="str">
        <f t="shared" si="539"/>
        <v/>
      </c>
      <c r="D4942" s="6" t="str">
        <f>IF(总支出!C4942="","",总支出!C4942)</f>
        <v/>
      </c>
      <c r="E4942" s="8" t="str">
        <f>IF(总支出!D4942="","",总支出!D4942)</f>
        <v/>
      </c>
      <c r="F4942" s="6" t="str">
        <f>IF(总支出!E4942="","",总支出!E4942)</f>
        <v/>
      </c>
      <c r="G4942" s="6" t="str">
        <f>IF(总支出!H4942="","",总支出!H4942)</f>
        <v/>
      </c>
      <c r="H4942" s="6" t="str">
        <f>IF(总支出!I4942="","自动",总支出!I4942)</f>
        <v>自动</v>
      </c>
      <c r="I4942" s="6" t="str">
        <f>IF(F4942="","",IFERROR(VLOOKUP(F4942,税费设置!$A$15:$B$27,2,FALSE),"含税不明"))</f>
        <v/>
      </c>
      <c r="J4942" s="6" t="str">
        <f t="shared" si="540"/>
        <v/>
      </c>
      <c r="K4942" s="6" t="str">
        <f>IF(AND(税费设置!$B$5="是",G4942="个人支出",J4942="应税"),"是","否")</f>
        <v>否</v>
      </c>
      <c r="L4942" s="8">
        <f t="shared" si="541"/>
        <v>0</v>
      </c>
      <c r="M4942" s="8">
        <f t="shared" si="542"/>
        <v>0</v>
      </c>
      <c r="N4942" s="8">
        <f t="shared" si="543"/>
        <v>0</v>
      </c>
      <c r="O4942" s="8">
        <f t="shared" si="544"/>
        <v>0</v>
      </c>
      <c r="P4942" s="8">
        <f>IF(K4942&lt;&gt;"是",0,IF(税费设置!$B$6="是",E4942/(1+税费设置!$B$10),E4942))</f>
        <v>0</v>
      </c>
      <c r="Q4942" s="8">
        <f>IF(K4942&lt;&gt;"是",0,P4942*税费设置!$B$8)</f>
        <v>0</v>
      </c>
      <c r="R4942" s="8">
        <f>IF(K4942&lt;&gt;"是",0,P4942*税费设置!$B$9)</f>
        <v>0</v>
      </c>
      <c r="S4942" s="8">
        <f t="shared" si="545"/>
        <v>0</v>
      </c>
    </row>
    <row r="4943" spans="1:19" ht="13.9">
      <c r="A4943" s="6" t="str">
        <f>IF(总支出!A4943="","",总支出!A4943)</f>
        <v/>
      </c>
      <c r="B4943" s="7" t="str">
        <f>IF(总支出!B4943="","",总支出!B4943)</f>
        <v/>
      </c>
      <c r="C4943" s="6" t="str">
        <f t="shared" si="539"/>
        <v/>
      </c>
      <c r="D4943" s="6" t="str">
        <f>IF(总支出!C4943="","",总支出!C4943)</f>
        <v/>
      </c>
      <c r="E4943" s="8" t="str">
        <f>IF(总支出!D4943="","",总支出!D4943)</f>
        <v/>
      </c>
      <c r="F4943" s="6" t="str">
        <f>IF(总支出!E4943="","",总支出!E4943)</f>
        <v/>
      </c>
      <c r="G4943" s="6" t="str">
        <f>IF(总支出!H4943="","",总支出!H4943)</f>
        <v/>
      </c>
      <c r="H4943" s="6" t="str">
        <f>IF(总支出!I4943="","自动",总支出!I4943)</f>
        <v>自动</v>
      </c>
      <c r="I4943" s="6" t="str">
        <f>IF(F4943="","",IFERROR(VLOOKUP(F4943,税费设置!$A$15:$B$27,2,FALSE),"含税不明"))</f>
        <v/>
      </c>
      <c r="J4943" s="6" t="str">
        <f t="shared" si="540"/>
        <v/>
      </c>
      <c r="K4943" s="6" t="str">
        <f>IF(AND(税费设置!$B$5="是",G4943="个人支出",J4943="应税"),"是","否")</f>
        <v>否</v>
      </c>
      <c r="L4943" s="8">
        <f t="shared" si="541"/>
        <v>0</v>
      </c>
      <c r="M4943" s="8">
        <f t="shared" si="542"/>
        <v>0</v>
      </c>
      <c r="N4943" s="8">
        <f t="shared" si="543"/>
        <v>0</v>
      </c>
      <c r="O4943" s="8">
        <f t="shared" si="544"/>
        <v>0</v>
      </c>
      <c r="P4943" s="8">
        <f>IF(K4943&lt;&gt;"是",0,IF(税费设置!$B$6="是",E4943/(1+税费设置!$B$10),E4943))</f>
        <v>0</v>
      </c>
      <c r="Q4943" s="8">
        <f>IF(K4943&lt;&gt;"是",0,P4943*税费设置!$B$8)</f>
        <v>0</v>
      </c>
      <c r="R4943" s="8">
        <f>IF(K4943&lt;&gt;"是",0,P4943*税费设置!$B$9)</f>
        <v>0</v>
      </c>
      <c r="S4943" s="8">
        <f t="shared" si="545"/>
        <v>0</v>
      </c>
    </row>
    <row r="4944" spans="1:19" ht="13.9">
      <c r="A4944" s="6" t="str">
        <f>IF(总支出!A4944="","",总支出!A4944)</f>
        <v/>
      </c>
      <c r="B4944" s="7" t="str">
        <f>IF(总支出!B4944="","",总支出!B4944)</f>
        <v/>
      </c>
      <c r="C4944" s="6" t="str">
        <f t="shared" si="539"/>
        <v/>
      </c>
      <c r="D4944" s="6" t="str">
        <f>IF(总支出!C4944="","",总支出!C4944)</f>
        <v/>
      </c>
      <c r="E4944" s="8" t="str">
        <f>IF(总支出!D4944="","",总支出!D4944)</f>
        <v/>
      </c>
      <c r="F4944" s="6" t="str">
        <f>IF(总支出!E4944="","",总支出!E4944)</f>
        <v/>
      </c>
      <c r="G4944" s="6" t="str">
        <f>IF(总支出!H4944="","",总支出!H4944)</f>
        <v/>
      </c>
      <c r="H4944" s="6" t="str">
        <f>IF(总支出!I4944="","自动",总支出!I4944)</f>
        <v>自动</v>
      </c>
      <c r="I4944" s="6" t="str">
        <f>IF(F4944="","",IFERROR(VLOOKUP(F4944,税费设置!$A$15:$B$27,2,FALSE),"含税不明"))</f>
        <v/>
      </c>
      <c r="J4944" s="6" t="str">
        <f t="shared" si="540"/>
        <v/>
      </c>
      <c r="K4944" s="6" t="str">
        <f>IF(AND(税费设置!$B$5="是",G4944="个人支出",J4944="应税"),"是","否")</f>
        <v>否</v>
      </c>
      <c r="L4944" s="8">
        <f t="shared" si="541"/>
        <v>0</v>
      </c>
      <c r="M4944" s="8">
        <f t="shared" si="542"/>
        <v>0</v>
      </c>
      <c r="N4944" s="8">
        <f t="shared" si="543"/>
        <v>0</v>
      </c>
      <c r="O4944" s="8">
        <f t="shared" si="544"/>
        <v>0</v>
      </c>
      <c r="P4944" s="8">
        <f>IF(K4944&lt;&gt;"是",0,IF(税费设置!$B$6="是",E4944/(1+税费设置!$B$10),E4944))</f>
        <v>0</v>
      </c>
      <c r="Q4944" s="8">
        <f>IF(K4944&lt;&gt;"是",0,P4944*税费设置!$B$8)</f>
        <v>0</v>
      </c>
      <c r="R4944" s="8">
        <f>IF(K4944&lt;&gt;"是",0,P4944*税费设置!$B$9)</f>
        <v>0</v>
      </c>
      <c r="S4944" s="8">
        <f t="shared" si="545"/>
        <v>0</v>
      </c>
    </row>
    <row r="4945" spans="1:19" ht="13.9">
      <c r="A4945" s="6" t="str">
        <f>IF(总支出!A4945="","",总支出!A4945)</f>
        <v/>
      </c>
      <c r="B4945" s="7" t="str">
        <f>IF(总支出!B4945="","",总支出!B4945)</f>
        <v/>
      </c>
      <c r="C4945" s="6" t="str">
        <f t="shared" si="539"/>
        <v/>
      </c>
      <c r="D4945" s="6" t="str">
        <f>IF(总支出!C4945="","",总支出!C4945)</f>
        <v/>
      </c>
      <c r="E4945" s="8" t="str">
        <f>IF(总支出!D4945="","",总支出!D4945)</f>
        <v/>
      </c>
      <c r="F4945" s="6" t="str">
        <f>IF(总支出!E4945="","",总支出!E4945)</f>
        <v/>
      </c>
      <c r="G4945" s="6" t="str">
        <f>IF(总支出!H4945="","",总支出!H4945)</f>
        <v/>
      </c>
      <c r="H4945" s="6" t="str">
        <f>IF(总支出!I4945="","自动",总支出!I4945)</f>
        <v>自动</v>
      </c>
      <c r="I4945" s="6" t="str">
        <f>IF(F4945="","",IFERROR(VLOOKUP(F4945,税费设置!$A$15:$B$27,2,FALSE),"含税不明"))</f>
        <v/>
      </c>
      <c r="J4945" s="6" t="str">
        <f t="shared" si="540"/>
        <v/>
      </c>
      <c r="K4945" s="6" t="str">
        <f>IF(AND(税费设置!$B$5="是",G4945="个人支出",J4945="应税"),"是","否")</f>
        <v>否</v>
      </c>
      <c r="L4945" s="8">
        <f t="shared" si="541"/>
        <v>0</v>
      </c>
      <c r="M4945" s="8">
        <f t="shared" si="542"/>
        <v>0</v>
      </c>
      <c r="N4945" s="8">
        <f t="shared" si="543"/>
        <v>0</v>
      </c>
      <c r="O4945" s="8">
        <f t="shared" si="544"/>
        <v>0</v>
      </c>
      <c r="P4945" s="8">
        <f>IF(K4945&lt;&gt;"是",0,IF(税费设置!$B$6="是",E4945/(1+税费设置!$B$10),E4945))</f>
        <v>0</v>
      </c>
      <c r="Q4945" s="8">
        <f>IF(K4945&lt;&gt;"是",0,P4945*税费设置!$B$8)</f>
        <v>0</v>
      </c>
      <c r="R4945" s="8">
        <f>IF(K4945&lt;&gt;"是",0,P4945*税费设置!$B$9)</f>
        <v>0</v>
      </c>
      <c r="S4945" s="8">
        <f t="shared" si="545"/>
        <v>0</v>
      </c>
    </row>
    <row r="4946" spans="1:19" ht="13.9">
      <c r="A4946" s="6" t="str">
        <f>IF(总支出!A4946="","",总支出!A4946)</f>
        <v/>
      </c>
      <c r="B4946" s="7" t="str">
        <f>IF(总支出!B4946="","",总支出!B4946)</f>
        <v/>
      </c>
      <c r="C4946" s="6" t="str">
        <f t="shared" si="539"/>
        <v/>
      </c>
      <c r="D4946" s="6" t="str">
        <f>IF(总支出!C4946="","",总支出!C4946)</f>
        <v/>
      </c>
      <c r="E4946" s="8" t="str">
        <f>IF(总支出!D4946="","",总支出!D4946)</f>
        <v/>
      </c>
      <c r="F4946" s="6" t="str">
        <f>IF(总支出!E4946="","",总支出!E4946)</f>
        <v/>
      </c>
      <c r="G4946" s="6" t="str">
        <f>IF(总支出!H4946="","",总支出!H4946)</f>
        <v/>
      </c>
      <c r="H4946" s="6" t="str">
        <f>IF(总支出!I4946="","自动",总支出!I4946)</f>
        <v>自动</v>
      </c>
      <c r="I4946" s="6" t="str">
        <f>IF(F4946="","",IFERROR(VLOOKUP(F4946,税费设置!$A$15:$B$27,2,FALSE),"含税不明"))</f>
        <v/>
      </c>
      <c r="J4946" s="6" t="str">
        <f t="shared" si="540"/>
        <v/>
      </c>
      <c r="K4946" s="6" t="str">
        <f>IF(AND(税费设置!$B$5="是",G4946="个人支出",J4946="应税"),"是","否")</f>
        <v>否</v>
      </c>
      <c r="L4946" s="8">
        <f t="shared" si="541"/>
        <v>0</v>
      </c>
      <c r="M4946" s="8">
        <f t="shared" si="542"/>
        <v>0</v>
      </c>
      <c r="N4946" s="8">
        <f t="shared" si="543"/>
        <v>0</v>
      </c>
      <c r="O4946" s="8">
        <f t="shared" si="544"/>
        <v>0</v>
      </c>
      <c r="P4946" s="8">
        <f>IF(K4946&lt;&gt;"是",0,IF(税费设置!$B$6="是",E4946/(1+税费设置!$B$10),E4946))</f>
        <v>0</v>
      </c>
      <c r="Q4946" s="8">
        <f>IF(K4946&lt;&gt;"是",0,P4946*税费设置!$B$8)</f>
        <v>0</v>
      </c>
      <c r="R4946" s="8">
        <f>IF(K4946&lt;&gt;"是",0,P4946*税费设置!$B$9)</f>
        <v>0</v>
      </c>
      <c r="S4946" s="8">
        <f t="shared" si="545"/>
        <v>0</v>
      </c>
    </row>
    <row r="4947" spans="1:19" ht="13.9">
      <c r="A4947" s="6" t="str">
        <f>IF(总支出!A4947="","",总支出!A4947)</f>
        <v/>
      </c>
      <c r="B4947" s="7" t="str">
        <f>IF(总支出!B4947="","",总支出!B4947)</f>
        <v/>
      </c>
      <c r="C4947" s="6" t="str">
        <f t="shared" si="539"/>
        <v/>
      </c>
      <c r="D4947" s="6" t="str">
        <f>IF(总支出!C4947="","",总支出!C4947)</f>
        <v/>
      </c>
      <c r="E4947" s="8" t="str">
        <f>IF(总支出!D4947="","",总支出!D4947)</f>
        <v/>
      </c>
      <c r="F4947" s="6" t="str">
        <f>IF(总支出!E4947="","",总支出!E4947)</f>
        <v/>
      </c>
      <c r="G4947" s="6" t="str">
        <f>IF(总支出!H4947="","",总支出!H4947)</f>
        <v/>
      </c>
      <c r="H4947" s="6" t="str">
        <f>IF(总支出!I4947="","自动",总支出!I4947)</f>
        <v>自动</v>
      </c>
      <c r="I4947" s="6" t="str">
        <f>IF(F4947="","",IFERROR(VLOOKUP(F4947,税费设置!$A$15:$B$27,2,FALSE),"含税不明"))</f>
        <v/>
      </c>
      <c r="J4947" s="6" t="str">
        <f t="shared" si="540"/>
        <v/>
      </c>
      <c r="K4947" s="6" t="str">
        <f>IF(AND(税费设置!$B$5="是",G4947="个人支出",J4947="应税"),"是","否")</f>
        <v>否</v>
      </c>
      <c r="L4947" s="8">
        <f t="shared" si="541"/>
        <v>0</v>
      </c>
      <c r="M4947" s="8">
        <f t="shared" si="542"/>
        <v>0</v>
      </c>
      <c r="N4947" s="8">
        <f t="shared" si="543"/>
        <v>0</v>
      </c>
      <c r="O4947" s="8">
        <f t="shared" si="544"/>
        <v>0</v>
      </c>
      <c r="P4947" s="8">
        <f>IF(K4947&lt;&gt;"是",0,IF(税费设置!$B$6="是",E4947/(1+税费设置!$B$10),E4947))</f>
        <v>0</v>
      </c>
      <c r="Q4947" s="8">
        <f>IF(K4947&lt;&gt;"是",0,P4947*税费设置!$B$8)</f>
        <v>0</v>
      </c>
      <c r="R4947" s="8">
        <f>IF(K4947&lt;&gt;"是",0,P4947*税费设置!$B$9)</f>
        <v>0</v>
      </c>
      <c r="S4947" s="8">
        <f t="shared" si="545"/>
        <v>0</v>
      </c>
    </row>
    <row r="4948" spans="1:19" ht="13.9">
      <c r="A4948" s="6" t="str">
        <f>IF(总支出!A4948="","",总支出!A4948)</f>
        <v/>
      </c>
      <c r="B4948" s="7" t="str">
        <f>IF(总支出!B4948="","",总支出!B4948)</f>
        <v/>
      </c>
      <c r="C4948" s="6" t="str">
        <f t="shared" si="539"/>
        <v/>
      </c>
      <c r="D4948" s="6" t="str">
        <f>IF(总支出!C4948="","",总支出!C4948)</f>
        <v/>
      </c>
      <c r="E4948" s="8" t="str">
        <f>IF(总支出!D4948="","",总支出!D4948)</f>
        <v/>
      </c>
      <c r="F4948" s="6" t="str">
        <f>IF(总支出!E4948="","",总支出!E4948)</f>
        <v/>
      </c>
      <c r="G4948" s="6" t="str">
        <f>IF(总支出!H4948="","",总支出!H4948)</f>
        <v/>
      </c>
      <c r="H4948" s="6" t="str">
        <f>IF(总支出!I4948="","自动",总支出!I4948)</f>
        <v>自动</v>
      </c>
      <c r="I4948" s="6" t="str">
        <f>IF(F4948="","",IFERROR(VLOOKUP(F4948,税费设置!$A$15:$B$27,2,FALSE),"含税不明"))</f>
        <v/>
      </c>
      <c r="J4948" s="6" t="str">
        <f t="shared" si="540"/>
        <v/>
      </c>
      <c r="K4948" s="6" t="str">
        <f>IF(AND(税费设置!$B$5="是",G4948="个人支出",J4948="应税"),"是","否")</f>
        <v>否</v>
      </c>
      <c r="L4948" s="8">
        <f t="shared" si="541"/>
        <v>0</v>
      </c>
      <c r="M4948" s="8">
        <f t="shared" si="542"/>
        <v>0</v>
      </c>
      <c r="N4948" s="8">
        <f t="shared" si="543"/>
        <v>0</v>
      </c>
      <c r="O4948" s="8">
        <f t="shared" si="544"/>
        <v>0</v>
      </c>
      <c r="P4948" s="8">
        <f>IF(K4948&lt;&gt;"是",0,IF(税费设置!$B$6="是",E4948/(1+税费设置!$B$10),E4948))</f>
        <v>0</v>
      </c>
      <c r="Q4948" s="8">
        <f>IF(K4948&lt;&gt;"是",0,P4948*税费设置!$B$8)</f>
        <v>0</v>
      </c>
      <c r="R4948" s="8">
        <f>IF(K4948&lt;&gt;"是",0,P4948*税费设置!$B$9)</f>
        <v>0</v>
      </c>
      <c r="S4948" s="8">
        <f t="shared" si="545"/>
        <v>0</v>
      </c>
    </row>
    <row r="4949" spans="1:19" ht="13.9">
      <c r="A4949" s="6" t="str">
        <f>IF(总支出!A4949="","",总支出!A4949)</f>
        <v/>
      </c>
      <c r="B4949" s="7" t="str">
        <f>IF(总支出!B4949="","",总支出!B4949)</f>
        <v/>
      </c>
      <c r="C4949" s="6" t="str">
        <f t="shared" si="539"/>
        <v/>
      </c>
      <c r="D4949" s="6" t="str">
        <f>IF(总支出!C4949="","",总支出!C4949)</f>
        <v/>
      </c>
      <c r="E4949" s="8" t="str">
        <f>IF(总支出!D4949="","",总支出!D4949)</f>
        <v/>
      </c>
      <c r="F4949" s="6" t="str">
        <f>IF(总支出!E4949="","",总支出!E4949)</f>
        <v/>
      </c>
      <c r="G4949" s="6" t="str">
        <f>IF(总支出!H4949="","",总支出!H4949)</f>
        <v/>
      </c>
      <c r="H4949" s="6" t="str">
        <f>IF(总支出!I4949="","自动",总支出!I4949)</f>
        <v>自动</v>
      </c>
      <c r="I4949" s="6" t="str">
        <f>IF(F4949="","",IFERROR(VLOOKUP(F4949,税费设置!$A$15:$B$27,2,FALSE),"含税不明"))</f>
        <v/>
      </c>
      <c r="J4949" s="6" t="str">
        <f t="shared" si="540"/>
        <v/>
      </c>
      <c r="K4949" s="6" t="str">
        <f>IF(AND(税费设置!$B$5="是",G4949="个人支出",J4949="应税"),"是","否")</f>
        <v>否</v>
      </c>
      <c r="L4949" s="8">
        <f t="shared" si="541"/>
        <v>0</v>
      </c>
      <c r="M4949" s="8">
        <f t="shared" si="542"/>
        <v>0</v>
      </c>
      <c r="N4949" s="8">
        <f t="shared" si="543"/>
        <v>0</v>
      </c>
      <c r="O4949" s="8">
        <f t="shared" si="544"/>
        <v>0</v>
      </c>
      <c r="P4949" s="8">
        <f>IF(K4949&lt;&gt;"是",0,IF(税费设置!$B$6="是",E4949/(1+税费设置!$B$10),E4949))</f>
        <v>0</v>
      </c>
      <c r="Q4949" s="8">
        <f>IF(K4949&lt;&gt;"是",0,P4949*税费设置!$B$8)</f>
        <v>0</v>
      </c>
      <c r="R4949" s="8">
        <f>IF(K4949&lt;&gt;"是",0,P4949*税费设置!$B$9)</f>
        <v>0</v>
      </c>
      <c r="S4949" s="8">
        <f t="shared" si="545"/>
        <v>0</v>
      </c>
    </row>
    <row r="4950" spans="1:19" ht="13.9">
      <c r="A4950" s="6" t="str">
        <f>IF(总支出!A4950="","",总支出!A4950)</f>
        <v/>
      </c>
      <c r="B4950" s="7" t="str">
        <f>IF(总支出!B4950="","",总支出!B4950)</f>
        <v/>
      </c>
      <c r="C4950" s="6" t="str">
        <f t="shared" si="539"/>
        <v/>
      </c>
      <c r="D4950" s="6" t="str">
        <f>IF(总支出!C4950="","",总支出!C4950)</f>
        <v/>
      </c>
      <c r="E4950" s="8" t="str">
        <f>IF(总支出!D4950="","",总支出!D4950)</f>
        <v/>
      </c>
      <c r="F4950" s="6" t="str">
        <f>IF(总支出!E4950="","",总支出!E4950)</f>
        <v/>
      </c>
      <c r="G4950" s="6" t="str">
        <f>IF(总支出!H4950="","",总支出!H4950)</f>
        <v/>
      </c>
      <c r="H4950" s="6" t="str">
        <f>IF(总支出!I4950="","自动",总支出!I4950)</f>
        <v>自动</v>
      </c>
      <c r="I4950" s="6" t="str">
        <f>IF(F4950="","",IFERROR(VLOOKUP(F4950,税费设置!$A$15:$B$27,2,FALSE),"含税不明"))</f>
        <v/>
      </c>
      <c r="J4950" s="6" t="str">
        <f t="shared" si="540"/>
        <v/>
      </c>
      <c r="K4950" s="6" t="str">
        <f>IF(AND(税费设置!$B$5="是",G4950="个人支出",J4950="应税"),"是","否")</f>
        <v>否</v>
      </c>
      <c r="L4950" s="8">
        <f t="shared" si="541"/>
        <v>0</v>
      </c>
      <c r="M4950" s="8">
        <f t="shared" si="542"/>
        <v>0</v>
      </c>
      <c r="N4950" s="8">
        <f t="shared" si="543"/>
        <v>0</v>
      </c>
      <c r="O4950" s="8">
        <f t="shared" si="544"/>
        <v>0</v>
      </c>
      <c r="P4950" s="8">
        <f>IF(K4950&lt;&gt;"是",0,IF(税费设置!$B$6="是",E4950/(1+税费设置!$B$10),E4950))</f>
        <v>0</v>
      </c>
      <c r="Q4950" s="8">
        <f>IF(K4950&lt;&gt;"是",0,P4950*税费设置!$B$8)</f>
        <v>0</v>
      </c>
      <c r="R4950" s="8">
        <f>IF(K4950&lt;&gt;"是",0,P4950*税费设置!$B$9)</f>
        <v>0</v>
      </c>
      <c r="S4950" s="8">
        <f t="shared" si="545"/>
        <v>0</v>
      </c>
    </row>
    <row r="4951" spans="1:19" ht="13.9">
      <c r="A4951" s="6" t="str">
        <f>IF(总支出!A4951="","",总支出!A4951)</f>
        <v/>
      </c>
      <c r="B4951" s="7" t="str">
        <f>IF(总支出!B4951="","",总支出!B4951)</f>
        <v/>
      </c>
      <c r="C4951" s="6" t="str">
        <f t="shared" si="539"/>
        <v/>
      </c>
      <c r="D4951" s="6" t="str">
        <f>IF(总支出!C4951="","",总支出!C4951)</f>
        <v/>
      </c>
      <c r="E4951" s="8" t="str">
        <f>IF(总支出!D4951="","",总支出!D4951)</f>
        <v/>
      </c>
      <c r="F4951" s="6" t="str">
        <f>IF(总支出!E4951="","",总支出!E4951)</f>
        <v/>
      </c>
      <c r="G4951" s="6" t="str">
        <f>IF(总支出!H4951="","",总支出!H4951)</f>
        <v/>
      </c>
      <c r="H4951" s="6" t="str">
        <f>IF(总支出!I4951="","自动",总支出!I4951)</f>
        <v>自动</v>
      </c>
      <c r="I4951" s="6" t="str">
        <f>IF(F4951="","",IFERROR(VLOOKUP(F4951,税费设置!$A$15:$B$27,2,FALSE),"含税不明"))</f>
        <v/>
      </c>
      <c r="J4951" s="6" t="str">
        <f t="shared" si="540"/>
        <v/>
      </c>
      <c r="K4951" s="6" t="str">
        <f>IF(AND(税费设置!$B$5="是",G4951="个人支出",J4951="应税"),"是","否")</f>
        <v>否</v>
      </c>
      <c r="L4951" s="8">
        <f t="shared" si="541"/>
        <v>0</v>
      </c>
      <c r="M4951" s="8">
        <f t="shared" si="542"/>
        <v>0</v>
      </c>
      <c r="N4951" s="8">
        <f t="shared" si="543"/>
        <v>0</v>
      </c>
      <c r="O4951" s="8">
        <f t="shared" si="544"/>
        <v>0</v>
      </c>
      <c r="P4951" s="8">
        <f>IF(K4951&lt;&gt;"是",0,IF(税费设置!$B$6="是",E4951/(1+税费设置!$B$10),E4951))</f>
        <v>0</v>
      </c>
      <c r="Q4951" s="8">
        <f>IF(K4951&lt;&gt;"是",0,P4951*税费设置!$B$8)</f>
        <v>0</v>
      </c>
      <c r="R4951" s="8">
        <f>IF(K4951&lt;&gt;"是",0,P4951*税费设置!$B$9)</f>
        <v>0</v>
      </c>
      <c r="S4951" s="8">
        <f t="shared" si="545"/>
        <v>0</v>
      </c>
    </row>
    <row r="4952" spans="1:19" ht="13.9">
      <c r="A4952" s="6" t="str">
        <f>IF(总支出!A4952="","",总支出!A4952)</f>
        <v/>
      </c>
      <c r="B4952" s="7" t="str">
        <f>IF(总支出!B4952="","",总支出!B4952)</f>
        <v/>
      </c>
      <c r="C4952" s="6" t="str">
        <f t="shared" si="539"/>
        <v/>
      </c>
      <c r="D4952" s="6" t="str">
        <f>IF(总支出!C4952="","",总支出!C4952)</f>
        <v/>
      </c>
      <c r="E4952" s="8" t="str">
        <f>IF(总支出!D4952="","",总支出!D4952)</f>
        <v/>
      </c>
      <c r="F4952" s="6" t="str">
        <f>IF(总支出!E4952="","",总支出!E4952)</f>
        <v/>
      </c>
      <c r="G4952" s="6" t="str">
        <f>IF(总支出!H4952="","",总支出!H4952)</f>
        <v/>
      </c>
      <c r="H4952" s="6" t="str">
        <f>IF(总支出!I4952="","自动",总支出!I4952)</f>
        <v>自动</v>
      </c>
      <c r="I4952" s="6" t="str">
        <f>IF(F4952="","",IFERROR(VLOOKUP(F4952,税费设置!$A$15:$B$27,2,FALSE),"含税不明"))</f>
        <v/>
      </c>
      <c r="J4952" s="6" t="str">
        <f t="shared" si="540"/>
        <v/>
      </c>
      <c r="K4952" s="6" t="str">
        <f>IF(AND(税费设置!$B$5="是",G4952="个人支出",J4952="应税"),"是","否")</f>
        <v>否</v>
      </c>
      <c r="L4952" s="8">
        <f t="shared" si="541"/>
        <v>0</v>
      </c>
      <c r="M4952" s="8">
        <f t="shared" si="542"/>
        <v>0</v>
      </c>
      <c r="N4952" s="8">
        <f t="shared" si="543"/>
        <v>0</v>
      </c>
      <c r="O4952" s="8">
        <f t="shared" si="544"/>
        <v>0</v>
      </c>
      <c r="P4952" s="8">
        <f>IF(K4952&lt;&gt;"是",0,IF(税费设置!$B$6="是",E4952/(1+税费设置!$B$10),E4952))</f>
        <v>0</v>
      </c>
      <c r="Q4952" s="8">
        <f>IF(K4952&lt;&gt;"是",0,P4952*税费设置!$B$8)</f>
        <v>0</v>
      </c>
      <c r="R4952" s="8">
        <f>IF(K4952&lt;&gt;"是",0,P4952*税费设置!$B$9)</f>
        <v>0</v>
      </c>
      <c r="S4952" s="8">
        <f t="shared" si="545"/>
        <v>0</v>
      </c>
    </row>
    <row r="4953" spans="1:19" ht="13.9">
      <c r="A4953" s="6" t="str">
        <f>IF(总支出!A4953="","",总支出!A4953)</f>
        <v/>
      </c>
      <c r="B4953" s="7" t="str">
        <f>IF(总支出!B4953="","",总支出!B4953)</f>
        <v/>
      </c>
      <c r="C4953" s="6" t="str">
        <f t="shared" si="539"/>
        <v/>
      </c>
      <c r="D4953" s="6" t="str">
        <f>IF(总支出!C4953="","",总支出!C4953)</f>
        <v/>
      </c>
      <c r="E4953" s="8" t="str">
        <f>IF(总支出!D4953="","",总支出!D4953)</f>
        <v/>
      </c>
      <c r="F4953" s="6" t="str">
        <f>IF(总支出!E4953="","",总支出!E4953)</f>
        <v/>
      </c>
      <c r="G4953" s="6" t="str">
        <f>IF(总支出!H4953="","",总支出!H4953)</f>
        <v/>
      </c>
      <c r="H4953" s="6" t="str">
        <f>IF(总支出!I4953="","自动",总支出!I4953)</f>
        <v>自动</v>
      </c>
      <c r="I4953" s="6" t="str">
        <f>IF(F4953="","",IFERROR(VLOOKUP(F4953,税费设置!$A$15:$B$27,2,FALSE),"含税不明"))</f>
        <v/>
      </c>
      <c r="J4953" s="6" t="str">
        <f t="shared" si="540"/>
        <v/>
      </c>
      <c r="K4953" s="6" t="str">
        <f>IF(AND(税费设置!$B$5="是",G4953="个人支出",J4953="应税"),"是","否")</f>
        <v>否</v>
      </c>
      <c r="L4953" s="8">
        <f t="shared" si="541"/>
        <v>0</v>
      </c>
      <c r="M4953" s="8">
        <f t="shared" si="542"/>
        <v>0</v>
      </c>
      <c r="N4953" s="8">
        <f t="shared" si="543"/>
        <v>0</v>
      </c>
      <c r="O4953" s="8">
        <f t="shared" si="544"/>
        <v>0</v>
      </c>
      <c r="P4953" s="8">
        <f>IF(K4953&lt;&gt;"是",0,IF(税费设置!$B$6="是",E4953/(1+税费设置!$B$10),E4953))</f>
        <v>0</v>
      </c>
      <c r="Q4953" s="8">
        <f>IF(K4953&lt;&gt;"是",0,P4953*税费设置!$B$8)</f>
        <v>0</v>
      </c>
      <c r="R4953" s="8">
        <f>IF(K4953&lt;&gt;"是",0,P4953*税费设置!$B$9)</f>
        <v>0</v>
      </c>
      <c r="S4953" s="8">
        <f t="shared" si="545"/>
        <v>0</v>
      </c>
    </row>
    <row r="4954" spans="1:19" ht="13.9">
      <c r="A4954" s="6" t="str">
        <f>IF(总支出!A4954="","",总支出!A4954)</f>
        <v/>
      </c>
      <c r="B4954" s="7" t="str">
        <f>IF(总支出!B4954="","",总支出!B4954)</f>
        <v/>
      </c>
      <c r="C4954" s="6" t="str">
        <f t="shared" si="539"/>
        <v/>
      </c>
      <c r="D4954" s="6" t="str">
        <f>IF(总支出!C4954="","",总支出!C4954)</f>
        <v/>
      </c>
      <c r="E4954" s="8" t="str">
        <f>IF(总支出!D4954="","",总支出!D4954)</f>
        <v/>
      </c>
      <c r="F4954" s="6" t="str">
        <f>IF(总支出!E4954="","",总支出!E4954)</f>
        <v/>
      </c>
      <c r="G4954" s="6" t="str">
        <f>IF(总支出!H4954="","",总支出!H4954)</f>
        <v/>
      </c>
      <c r="H4954" s="6" t="str">
        <f>IF(总支出!I4954="","自动",总支出!I4954)</f>
        <v>自动</v>
      </c>
      <c r="I4954" s="6" t="str">
        <f>IF(F4954="","",IFERROR(VLOOKUP(F4954,税费设置!$A$15:$B$27,2,FALSE),"含税不明"))</f>
        <v/>
      </c>
      <c r="J4954" s="6" t="str">
        <f t="shared" si="540"/>
        <v/>
      </c>
      <c r="K4954" s="6" t="str">
        <f>IF(AND(税费设置!$B$5="是",G4954="个人支出",J4954="应税"),"是","否")</f>
        <v>否</v>
      </c>
      <c r="L4954" s="8">
        <f t="shared" si="541"/>
        <v>0</v>
      </c>
      <c r="M4954" s="8">
        <f t="shared" si="542"/>
        <v>0</v>
      </c>
      <c r="N4954" s="8">
        <f t="shared" si="543"/>
        <v>0</v>
      </c>
      <c r="O4954" s="8">
        <f t="shared" si="544"/>
        <v>0</v>
      </c>
      <c r="P4954" s="8">
        <f>IF(K4954&lt;&gt;"是",0,IF(税费设置!$B$6="是",E4954/(1+税费设置!$B$10),E4954))</f>
        <v>0</v>
      </c>
      <c r="Q4954" s="8">
        <f>IF(K4954&lt;&gt;"是",0,P4954*税费设置!$B$8)</f>
        <v>0</v>
      </c>
      <c r="R4954" s="8">
        <f>IF(K4954&lt;&gt;"是",0,P4954*税费设置!$B$9)</f>
        <v>0</v>
      </c>
      <c r="S4954" s="8">
        <f t="shared" si="545"/>
        <v>0</v>
      </c>
    </row>
    <row r="4955" spans="1:19" ht="13.9">
      <c r="A4955" s="6" t="str">
        <f>IF(总支出!A4955="","",总支出!A4955)</f>
        <v/>
      </c>
      <c r="B4955" s="7" t="str">
        <f>IF(总支出!B4955="","",总支出!B4955)</f>
        <v/>
      </c>
      <c r="C4955" s="6" t="str">
        <f t="shared" si="539"/>
        <v/>
      </c>
      <c r="D4955" s="6" t="str">
        <f>IF(总支出!C4955="","",总支出!C4955)</f>
        <v/>
      </c>
      <c r="E4955" s="8" t="str">
        <f>IF(总支出!D4955="","",总支出!D4955)</f>
        <v/>
      </c>
      <c r="F4955" s="6" t="str">
        <f>IF(总支出!E4955="","",总支出!E4955)</f>
        <v/>
      </c>
      <c r="G4955" s="6" t="str">
        <f>IF(总支出!H4955="","",总支出!H4955)</f>
        <v/>
      </c>
      <c r="H4955" s="6" t="str">
        <f>IF(总支出!I4955="","自动",总支出!I4955)</f>
        <v>自动</v>
      </c>
      <c r="I4955" s="6" t="str">
        <f>IF(F4955="","",IFERROR(VLOOKUP(F4955,税费设置!$A$15:$B$27,2,FALSE),"含税不明"))</f>
        <v/>
      </c>
      <c r="J4955" s="6" t="str">
        <f t="shared" si="540"/>
        <v/>
      </c>
      <c r="K4955" s="6" t="str">
        <f>IF(AND(税费设置!$B$5="是",G4955="个人支出",J4955="应税"),"是","否")</f>
        <v>否</v>
      </c>
      <c r="L4955" s="8">
        <f t="shared" si="541"/>
        <v>0</v>
      </c>
      <c r="M4955" s="8">
        <f t="shared" si="542"/>
        <v>0</v>
      </c>
      <c r="N4955" s="8">
        <f t="shared" si="543"/>
        <v>0</v>
      </c>
      <c r="O4955" s="8">
        <f t="shared" si="544"/>
        <v>0</v>
      </c>
      <c r="P4955" s="8">
        <f>IF(K4955&lt;&gt;"是",0,IF(税费设置!$B$6="是",E4955/(1+税费设置!$B$10),E4955))</f>
        <v>0</v>
      </c>
      <c r="Q4955" s="8">
        <f>IF(K4955&lt;&gt;"是",0,P4955*税费设置!$B$8)</f>
        <v>0</v>
      </c>
      <c r="R4955" s="8">
        <f>IF(K4955&lt;&gt;"是",0,P4955*税费设置!$B$9)</f>
        <v>0</v>
      </c>
      <c r="S4955" s="8">
        <f t="shared" si="545"/>
        <v>0</v>
      </c>
    </row>
    <row r="4956" spans="1:19" ht="13.9">
      <c r="A4956" s="6" t="str">
        <f>IF(总支出!A4956="","",总支出!A4956)</f>
        <v/>
      </c>
      <c r="B4956" s="7" t="str">
        <f>IF(总支出!B4956="","",总支出!B4956)</f>
        <v/>
      </c>
      <c r="C4956" s="6" t="str">
        <f t="shared" si="539"/>
        <v/>
      </c>
      <c r="D4956" s="6" t="str">
        <f>IF(总支出!C4956="","",总支出!C4956)</f>
        <v/>
      </c>
      <c r="E4956" s="8" t="str">
        <f>IF(总支出!D4956="","",总支出!D4956)</f>
        <v/>
      </c>
      <c r="F4956" s="6" t="str">
        <f>IF(总支出!E4956="","",总支出!E4956)</f>
        <v/>
      </c>
      <c r="G4956" s="6" t="str">
        <f>IF(总支出!H4956="","",总支出!H4956)</f>
        <v/>
      </c>
      <c r="H4956" s="6" t="str">
        <f>IF(总支出!I4956="","自动",总支出!I4956)</f>
        <v>自动</v>
      </c>
      <c r="I4956" s="6" t="str">
        <f>IF(F4956="","",IFERROR(VLOOKUP(F4956,税费设置!$A$15:$B$27,2,FALSE),"含税不明"))</f>
        <v/>
      </c>
      <c r="J4956" s="6" t="str">
        <f t="shared" si="540"/>
        <v/>
      </c>
      <c r="K4956" s="6" t="str">
        <f>IF(AND(税费设置!$B$5="是",G4956="个人支出",J4956="应税"),"是","否")</f>
        <v>否</v>
      </c>
      <c r="L4956" s="8">
        <f t="shared" si="541"/>
        <v>0</v>
      </c>
      <c r="M4956" s="8">
        <f t="shared" si="542"/>
        <v>0</v>
      </c>
      <c r="N4956" s="8">
        <f t="shared" si="543"/>
        <v>0</v>
      </c>
      <c r="O4956" s="8">
        <f t="shared" si="544"/>
        <v>0</v>
      </c>
      <c r="P4956" s="8">
        <f>IF(K4956&lt;&gt;"是",0,IF(税费设置!$B$6="是",E4956/(1+税费设置!$B$10),E4956))</f>
        <v>0</v>
      </c>
      <c r="Q4956" s="8">
        <f>IF(K4956&lt;&gt;"是",0,P4956*税费设置!$B$8)</f>
        <v>0</v>
      </c>
      <c r="R4956" s="8">
        <f>IF(K4956&lt;&gt;"是",0,P4956*税费设置!$B$9)</f>
        <v>0</v>
      </c>
      <c r="S4956" s="8">
        <f t="shared" si="545"/>
        <v>0</v>
      </c>
    </row>
    <row r="4957" spans="1:19" ht="13.9">
      <c r="A4957" s="6" t="str">
        <f>IF(总支出!A4957="","",总支出!A4957)</f>
        <v/>
      </c>
      <c r="B4957" s="7" t="str">
        <f>IF(总支出!B4957="","",总支出!B4957)</f>
        <v/>
      </c>
      <c r="C4957" s="6" t="str">
        <f t="shared" si="539"/>
        <v/>
      </c>
      <c r="D4957" s="6" t="str">
        <f>IF(总支出!C4957="","",总支出!C4957)</f>
        <v/>
      </c>
      <c r="E4957" s="8" t="str">
        <f>IF(总支出!D4957="","",总支出!D4957)</f>
        <v/>
      </c>
      <c r="F4957" s="6" t="str">
        <f>IF(总支出!E4957="","",总支出!E4957)</f>
        <v/>
      </c>
      <c r="G4957" s="6" t="str">
        <f>IF(总支出!H4957="","",总支出!H4957)</f>
        <v/>
      </c>
      <c r="H4957" s="6" t="str">
        <f>IF(总支出!I4957="","自动",总支出!I4957)</f>
        <v>自动</v>
      </c>
      <c r="I4957" s="6" t="str">
        <f>IF(F4957="","",IFERROR(VLOOKUP(F4957,税费设置!$A$15:$B$27,2,FALSE),"含税不明"))</f>
        <v/>
      </c>
      <c r="J4957" s="6" t="str">
        <f t="shared" si="540"/>
        <v/>
      </c>
      <c r="K4957" s="6" t="str">
        <f>IF(AND(税费设置!$B$5="是",G4957="个人支出",J4957="应税"),"是","否")</f>
        <v>否</v>
      </c>
      <c r="L4957" s="8">
        <f t="shared" si="541"/>
        <v>0</v>
      </c>
      <c r="M4957" s="8">
        <f t="shared" si="542"/>
        <v>0</v>
      </c>
      <c r="N4957" s="8">
        <f t="shared" si="543"/>
        <v>0</v>
      </c>
      <c r="O4957" s="8">
        <f t="shared" si="544"/>
        <v>0</v>
      </c>
      <c r="P4957" s="8">
        <f>IF(K4957&lt;&gt;"是",0,IF(税费设置!$B$6="是",E4957/(1+税费设置!$B$10),E4957))</f>
        <v>0</v>
      </c>
      <c r="Q4957" s="8">
        <f>IF(K4957&lt;&gt;"是",0,P4957*税费设置!$B$8)</f>
        <v>0</v>
      </c>
      <c r="R4957" s="8">
        <f>IF(K4957&lt;&gt;"是",0,P4957*税费设置!$B$9)</f>
        <v>0</v>
      </c>
      <c r="S4957" s="8">
        <f t="shared" si="545"/>
        <v>0</v>
      </c>
    </row>
    <row r="4958" spans="1:19" ht="13.9">
      <c r="A4958" s="6" t="str">
        <f>IF(总支出!A4958="","",总支出!A4958)</f>
        <v/>
      </c>
      <c r="B4958" s="7" t="str">
        <f>IF(总支出!B4958="","",总支出!B4958)</f>
        <v/>
      </c>
      <c r="C4958" s="6" t="str">
        <f t="shared" si="539"/>
        <v/>
      </c>
      <c r="D4958" s="6" t="str">
        <f>IF(总支出!C4958="","",总支出!C4958)</f>
        <v/>
      </c>
      <c r="E4958" s="8" t="str">
        <f>IF(总支出!D4958="","",总支出!D4958)</f>
        <v/>
      </c>
      <c r="F4958" s="6" t="str">
        <f>IF(总支出!E4958="","",总支出!E4958)</f>
        <v/>
      </c>
      <c r="G4958" s="6" t="str">
        <f>IF(总支出!H4958="","",总支出!H4958)</f>
        <v/>
      </c>
      <c r="H4958" s="6" t="str">
        <f>IF(总支出!I4958="","自动",总支出!I4958)</f>
        <v>自动</v>
      </c>
      <c r="I4958" s="6" t="str">
        <f>IF(F4958="","",IFERROR(VLOOKUP(F4958,税费设置!$A$15:$B$27,2,FALSE),"含税不明"))</f>
        <v/>
      </c>
      <c r="J4958" s="6" t="str">
        <f t="shared" si="540"/>
        <v/>
      </c>
      <c r="K4958" s="6" t="str">
        <f>IF(AND(税费设置!$B$5="是",G4958="个人支出",J4958="应税"),"是","否")</f>
        <v>否</v>
      </c>
      <c r="L4958" s="8">
        <f t="shared" si="541"/>
        <v>0</v>
      </c>
      <c r="M4958" s="8">
        <f t="shared" si="542"/>
        <v>0</v>
      </c>
      <c r="N4958" s="8">
        <f t="shared" si="543"/>
        <v>0</v>
      </c>
      <c r="O4958" s="8">
        <f t="shared" si="544"/>
        <v>0</v>
      </c>
      <c r="P4958" s="8">
        <f>IF(K4958&lt;&gt;"是",0,IF(税费设置!$B$6="是",E4958/(1+税费设置!$B$10),E4958))</f>
        <v>0</v>
      </c>
      <c r="Q4958" s="8">
        <f>IF(K4958&lt;&gt;"是",0,P4958*税费设置!$B$8)</f>
        <v>0</v>
      </c>
      <c r="R4958" s="8">
        <f>IF(K4958&lt;&gt;"是",0,P4958*税费设置!$B$9)</f>
        <v>0</v>
      </c>
      <c r="S4958" s="8">
        <f t="shared" si="545"/>
        <v>0</v>
      </c>
    </row>
    <row r="4959" spans="1:19" ht="13.9">
      <c r="A4959" s="6" t="str">
        <f>IF(总支出!A4959="","",总支出!A4959)</f>
        <v/>
      </c>
      <c r="B4959" s="7" t="str">
        <f>IF(总支出!B4959="","",总支出!B4959)</f>
        <v/>
      </c>
      <c r="C4959" s="6" t="str">
        <f t="shared" si="539"/>
        <v/>
      </c>
      <c r="D4959" s="6" t="str">
        <f>IF(总支出!C4959="","",总支出!C4959)</f>
        <v/>
      </c>
      <c r="E4959" s="8" t="str">
        <f>IF(总支出!D4959="","",总支出!D4959)</f>
        <v/>
      </c>
      <c r="F4959" s="6" t="str">
        <f>IF(总支出!E4959="","",总支出!E4959)</f>
        <v/>
      </c>
      <c r="G4959" s="6" t="str">
        <f>IF(总支出!H4959="","",总支出!H4959)</f>
        <v/>
      </c>
      <c r="H4959" s="6" t="str">
        <f>IF(总支出!I4959="","自动",总支出!I4959)</f>
        <v>自动</v>
      </c>
      <c r="I4959" s="6" t="str">
        <f>IF(F4959="","",IFERROR(VLOOKUP(F4959,税费设置!$A$15:$B$27,2,FALSE),"含税不明"))</f>
        <v/>
      </c>
      <c r="J4959" s="6" t="str">
        <f t="shared" si="540"/>
        <v/>
      </c>
      <c r="K4959" s="6" t="str">
        <f>IF(AND(税费设置!$B$5="是",G4959="个人支出",J4959="应税"),"是","否")</f>
        <v>否</v>
      </c>
      <c r="L4959" s="8">
        <f t="shared" si="541"/>
        <v>0</v>
      </c>
      <c r="M4959" s="8">
        <f t="shared" si="542"/>
        <v>0</v>
      </c>
      <c r="N4959" s="8">
        <f t="shared" si="543"/>
        <v>0</v>
      </c>
      <c r="O4959" s="8">
        <f t="shared" si="544"/>
        <v>0</v>
      </c>
      <c r="P4959" s="8">
        <f>IF(K4959&lt;&gt;"是",0,IF(税费设置!$B$6="是",E4959/(1+税费设置!$B$10),E4959))</f>
        <v>0</v>
      </c>
      <c r="Q4959" s="8">
        <f>IF(K4959&lt;&gt;"是",0,P4959*税费设置!$B$8)</f>
        <v>0</v>
      </c>
      <c r="R4959" s="8">
        <f>IF(K4959&lt;&gt;"是",0,P4959*税费设置!$B$9)</f>
        <v>0</v>
      </c>
      <c r="S4959" s="8">
        <f t="shared" si="545"/>
        <v>0</v>
      </c>
    </row>
    <row r="4960" spans="1:19" ht="13.9">
      <c r="A4960" s="6" t="str">
        <f>IF(总支出!A4960="","",总支出!A4960)</f>
        <v/>
      </c>
      <c r="B4960" s="7" t="str">
        <f>IF(总支出!B4960="","",总支出!B4960)</f>
        <v/>
      </c>
      <c r="C4960" s="6" t="str">
        <f t="shared" si="539"/>
        <v/>
      </c>
      <c r="D4960" s="6" t="str">
        <f>IF(总支出!C4960="","",总支出!C4960)</f>
        <v/>
      </c>
      <c r="E4960" s="8" t="str">
        <f>IF(总支出!D4960="","",总支出!D4960)</f>
        <v/>
      </c>
      <c r="F4960" s="6" t="str">
        <f>IF(总支出!E4960="","",总支出!E4960)</f>
        <v/>
      </c>
      <c r="G4960" s="6" t="str">
        <f>IF(总支出!H4960="","",总支出!H4960)</f>
        <v/>
      </c>
      <c r="H4960" s="6" t="str">
        <f>IF(总支出!I4960="","自动",总支出!I4960)</f>
        <v>自动</v>
      </c>
      <c r="I4960" s="6" t="str">
        <f>IF(F4960="","",IFERROR(VLOOKUP(F4960,税费设置!$A$15:$B$27,2,FALSE),"含税不明"))</f>
        <v/>
      </c>
      <c r="J4960" s="6" t="str">
        <f t="shared" si="540"/>
        <v/>
      </c>
      <c r="K4960" s="6" t="str">
        <f>IF(AND(税费设置!$B$5="是",G4960="个人支出",J4960="应税"),"是","否")</f>
        <v>否</v>
      </c>
      <c r="L4960" s="8">
        <f t="shared" si="541"/>
        <v>0</v>
      </c>
      <c r="M4960" s="8">
        <f t="shared" si="542"/>
        <v>0</v>
      </c>
      <c r="N4960" s="8">
        <f t="shared" si="543"/>
        <v>0</v>
      </c>
      <c r="O4960" s="8">
        <f t="shared" si="544"/>
        <v>0</v>
      </c>
      <c r="P4960" s="8">
        <f>IF(K4960&lt;&gt;"是",0,IF(税费设置!$B$6="是",E4960/(1+税费设置!$B$10),E4960))</f>
        <v>0</v>
      </c>
      <c r="Q4960" s="8">
        <f>IF(K4960&lt;&gt;"是",0,P4960*税费设置!$B$8)</f>
        <v>0</v>
      </c>
      <c r="R4960" s="8">
        <f>IF(K4960&lt;&gt;"是",0,P4960*税费设置!$B$9)</f>
        <v>0</v>
      </c>
      <c r="S4960" s="8">
        <f t="shared" si="545"/>
        <v>0</v>
      </c>
    </row>
    <row r="4961" spans="1:19" ht="13.9">
      <c r="A4961" s="6" t="str">
        <f>IF(总支出!A4961="","",总支出!A4961)</f>
        <v/>
      </c>
      <c r="B4961" s="7" t="str">
        <f>IF(总支出!B4961="","",总支出!B4961)</f>
        <v/>
      </c>
      <c r="C4961" s="6" t="str">
        <f t="shared" si="539"/>
        <v/>
      </c>
      <c r="D4961" s="6" t="str">
        <f>IF(总支出!C4961="","",总支出!C4961)</f>
        <v/>
      </c>
      <c r="E4961" s="8" t="str">
        <f>IF(总支出!D4961="","",总支出!D4961)</f>
        <v/>
      </c>
      <c r="F4961" s="6" t="str">
        <f>IF(总支出!E4961="","",总支出!E4961)</f>
        <v/>
      </c>
      <c r="G4961" s="6" t="str">
        <f>IF(总支出!H4961="","",总支出!H4961)</f>
        <v/>
      </c>
      <c r="H4961" s="6" t="str">
        <f>IF(总支出!I4961="","自动",总支出!I4961)</f>
        <v>自动</v>
      </c>
      <c r="I4961" s="6" t="str">
        <f>IF(F4961="","",IFERROR(VLOOKUP(F4961,税费设置!$A$15:$B$27,2,FALSE),"含税不明"))</f>
        <v/>
      </c>
      <c r="J4961" s="6" t="str">
        <f t="shared" si="540"/>
        <v/>
      </c>
      <c r="K4961" s="6" t="str">
        <f>IF(AND(税费设置!$B$5="是",G4961="个人支出",J4961="应税"),"是","否")</f>
        <v>否</v>
      </c>
      <c r="L4961" s="8">
        <f t="shared" si="541"/>
        <v>0</v>
      </c>
      <c r="M4961" s="8">
        <f t="shared" si="542"/>
        <v>0</v>
      </c>
      <c r="N4961" s="8">
        <f t="shared" si="543"/>
        <v>0</v>
      </c>
      <c r="O4961" s="8">
        <f t="shared" si="544"/>
        <v>0</v>
      </c>
      <c r="P4961" s="8">
        <f>IF(K4961&lt;&gt;"是",0,IF(税费设置!$B$6="是",E4961/(1+税费设置!$B$10),E4961))</f>
        <v>0</v>
      </c>
      <c r="Q4961" s="8">
        <f>IF(K4961&lt;&gt;"是",0,P4961*税费设置!$B$8)</f>
        <v>0</v>
      </c>
      <c r="R4961" s="8">
        <f>IF(K4961&lt;&gt;"是",0,P4961*税费设置!$B$9)</f>
        <v>0</v>
      </c>
      <c r="S4961" s="8">
        <f t="shared" si="545"/>
        <v>0</v>
      </c>
    </row>
    <row r="4962" spans="1:19" ht="13.9">
      <c r="A4962" s="6" t="str">
        <f>IF(总支出!A4962="","",总支出!A4962)</f>
        <v/>
      </c>
      <c r="B4962" s="7" t="str">
        <f>IF(总支出!B4962="","",总支出!B4962)</f>
        <v/>
      </c>
      <c r="C4962" s="6" t="str">
        <f t="shared" si="539"/>
        <v/>
      </c>
      <c r="D4962" s="6" t="str">
        <f>IF(总支出!C4962="","",总支出!C4962)</f>
        <v/>
      </c>
      <c r="E4962" s="8" t="str">
        <f>IF(总支出!D4962="","",总支出!D4962)</f>
        <v/>
      </c>
      <c r="F4962" s="6" t="str">
        <f>IF(总支出!E4962="","",总支出!E4962)</f>
        <v/>
      </c>
      <c r="G4962" s="6" t="str">
        <f>IF(总支出!H4962="","",总支出!H4962)</f>
        <v/>
      </c>
      <c r="H4962" s="6" t="str">
        <f>IF(总支出!I4962="","自动",总支出!I4962)</f>
        <v>自动</v>
      </c>
      <c r="I4962" s="6" t="str">
        <f>IF(F4962="","",IFERROR(VLOOKUP(F4962,税费设置!$A$15:$B$27,2,FALSE),"含税不明"))</f>
        <v/>
      </c>
      <c r="J4962" s="6" t="str">
        <f t="shared" si="540"/>
        <v/>
      </c>
      <c r="K4962" s="6" t="str">
        <f>IF(AND(税费设置!$B$5="是",G4962="个人支出",J4962="应税"),"是","否")</f>
        <v>否</v>
      </c>
      <c r="L4962" s="8">
        <f t="shared" si="541"/>
        <v>0</v>
      </c>
      <c r="M4962" s="8">
        <f t="shared" si="542"/>
        <v>0</v>
      </c>
      <c r="N4962" s="8">
        <f t="shared" si="543"/>
        <v>0</v>
      </c>
      <c r="O4962" s="8">
        <f t="shared" si="544"/>
        <v>0</v>
      </c>
      <c r="P4962" s="8">
        <f>IF(K4962&lt;&gt;"是",0,IF(税费设置!$B$6="是",E4962/(1+税费设置!$B$10),E4962))</f>
        <v>0</v>
      </c>
      <c r="Q4962" s="8">
        <f>IF(K4962&lt;&gt;"是",0,P4962*税费设置!$B$8)</f>
        <v>0</v>
      </c>
      <c r="R4962" s="8">
        <f>IF(K4962&lt;&gt;"是",0,P4962*税费设置!$B$9)</f>
        <v>0</v>
      </c>
      <c r="S4962" s="8">
        <f t="shared" si="545"/>
        <v>0</v>
      </c>
    </row>
    <row r="4963" spans="1:19" ht="13.9">
      <c r="A4963" s="6" t="str">
        <f>IF(总支出!A4963="","",总支出!A4963)</f>
        <v/>
      </c>
      <c r="B4963" s="7" t="str">
        <f>IF(总支出!B4963="","",总支出!B4963)</f>
        <v/>
      </c>
      <c r="C4963" s="6" t="str">
        <f t="shared" si="539"/>
        <v/>
      </c>
      <c r="D4963" s="6" t="str">
        <f>IF(总支出!C4963="","",总支出!C4963)</f>
        <v/>
      </c>
      <c r="E4963" s="8" t="str">
        <f>IF(总支出!D4963="","",总支出!D4963)</f>
        <v/>
      </c>
      <c r="F4963" s="6" t="str">
        <f>IF(总支出!E4963="","",总支出!E4963)</f>
        <v/>
      </c>
      <c r="G4963" s="6" t="str">
        <f>IF(总支出!H4963="","",总支出!H4963)</f>
        <v/>
      </c>
      <c r="H4963" s="6" t="str">
        <f>IF(总支出!I4963="","自动",总支出!I4963)</f>
        <v>自动</v>
      </c>
      <c r="I4963" s="6" t="str">
        <f>IF(F4963="","",IFERROR(VLOOKUP(F4963,税费设置!$A$15:$B$27,2,FALSE),"含税不明"))</f>
        <v/>
      </c>
      <c r="J4963" s="6" t="str">
        <f t="shared" si="540"/>
        <v/>
      </c>
      <c r="K4963" s="6" t="str">
        <f>IF(AND(税费设置!$B$5="是",G4963="个人支出",J4963="应税"),"是","否")</f>
        <v>否</v>
      </c>
      <c r="L4963" s="8">
        <f t="shared" si="541"/>
        <v>0</v>
      </c>
      <c r="M4963" s="8">
        <f t="shared" si="542"/>
        <v>0</v>
      </c>
      <c r="N4963" s="8">
        <f t="shared" si="543"/>
        <v>0</v>
      </c>
      <c r="O4963" s="8">
        <f t="shared" si="544"/>
        <v>0</v>
      </c>
      <c r="P4963" s="8">
        <f>IF(K4963&lt;&gt;"是",0,IF(税费设置!$B$6="是",E4963/(1+税费设置!$B$10),E4963))</f>
        <v>0</v>
      </c>
      <c r="Q4963" s="8">
        <f>IF(K4963&lt;&gt;"是",0,P4963*税费设置!$B$8)</f>
        <v>0</v>
      </c>
      <c r="R4963" s="8">
        <f>IF(K4963&lt;&gt;"是",0,P4963*税费设置!$B$9)</f>
        <v>0</v>
      </c>
      <c r="S4963" s="8">
        <f t="shared" si="545"/>
        <v>0</v>
      </c>
    </row>
    <row r="4964" spans="1:19" ht="13.9">
      <c r="A4964" s="6" t="str">
        <f>IF(总支出!A4964="","",总支出!A4964)</f>
        <v/>
      </c>
      <c r="B4964" s="7" t="str">
        <f>IF(总支出!B4964="","",总支出!B4964)</f>
        <v/>
      </c>
      <c r="C4964" s="6" t="str">
        <f t="shared" si="539"/>
        <v/>
      </c>
      <c r="D4964" s="6" t="str">
        <f>IF(总支出!C4964="","",总支出!C4964)</f>
        <v/>
      </c>
      <c r="E4964" s="8" t="str">
        <f>IF(总支出!D4964="","",总支出!D4964)</f>
        <v/>
      </c>
      <c r="F4964" s="6" t="str">
        <f>IF(总支出!E4964="","",总支出!E4964)</f>
        <v/>
      </c>
      <c r="G4964" s="6" t="str">
        <f>IF(总支出!H4964="","",总支出!H4964)</f>
        <v/>
      </c>
      <c r="H4964" s="6" t="str">
        <f>IF(总支出!I4964="","自动",总支出!I4964)</f>
        <v>自动</v>
      </c>
      <c r="I4964" s="6" t="str">
        <f>IF(F4964="","",IFERROR(VLOOKUP(F4964,税费设置!$A$15:$B$27,2,FALSE),"含税不明"))</f>
        <v/>
      </c>
      <c r="J4964" s="6" t="str">
        <f t="shared" si="540"/>
        <v/>
      </c>
      <c r="K4964" s="6" t="str">
        <f>IF(AND(税费设置!$B$5="是",G4964="个人支出",J4964="应税"),"是","否")</f>
        <v>否</v>
      </c>
      <c r="L4964" s="8">
        <f t="shared" si="541"/>
        <v>0</v>
      </c>
      <c r="M4964" s="8">
        <f t="shared" si="542"/>
        <v>0</v>
      </c>
      <c r="N4964" s="8">
        <f t="shared" si="543"/>
        <v>0</v>
      </c>
      <c r="O4964" s="8">
        <f t="shared" si="544"/>
        <v>0</v>
      </c>
      <c r="P4964" s="8">
        <f>IF(K4964&lt;&gt;"是",0,IF(税费设置!$B$6="是",E4964/(1+税费设置!$B$10),E4964))</f>
        <v>0</v>
      </c>
      <c r="Q4964" s="8">
        <f>IF(K4964&lt;&gt;"是",0,P4964*税费设置!$B$8)</f>
        <v>0</v>
      </c>
      <c r="R4964" s="8">
        <f>IF(K4964&lt;&gt;"是",0,P4964*税费设置!$B$9)</f>
        <v>0</v>
      </c>
      <c r="S4964" s="8">
        <f t="shared" si="545"/>
        <v>0</v>
      </c>
    </row>
    <row r="4965" spans="1:19" ht="13.9">
      <c r="A4965" s="6" t="str">
        <f>IF(总支出!A4965="","",总支出!A4965)</f>
        <v/>
      </c>
      <c r="B4965" s="7" t="str">
        <f>IF(总支出!B4965="","",总支出!B4965)</f>
        <v/>
      </c>
      <c r="C4965" s="6" t="str">
        <f t="shared" si="539"/>
        <v/>
      </c>
      <c r="D4965" s="6" t="str">
        <f>IF(总支出!C4965="","",总支出!C4965)</f>
        <v/>
      </c>
      <c r="E4965" s="8" t="str">
        <f>IF(总支出!D4965="","",总支出!D4965)</f>
        <v/>
      </c>
      <c r="F4965" s="6" t="str">
        <f>IF(总支出!E4965="","",总支出!E4965)</f>
        <v/>
      </c>
      <c r="G4965" s="6" t="str">
        <f>IF(总支出!H4965="","",总支出!H4965)</f>
        <v/>
      </c>
      <c r="H4965" s="6" t="str">
        <f>IF(总支出!I4965="","自动",总支出!I4965)</f>
        <v>自动</v>
      </c>
      <c r="I4965" s="6" t="str">
        <f>IF(F4965="","",IFERROR(VLOOKUP(F4965,税费设置!$A$15:$B$27,2,FALSE),"含税不明"))</f>
        <v/>
      </c>
      <c r="J4965" s="6" t="str">
        <f t="shared" si="540"/>
        <v/>
      </c>
      <c r="K4965" s="6" t="str">
        <f>IF(AND(税费设置!$B$5="是",G4965="个人支出",J4965="应税"),"是","否")</f>
        <v>否</v>
      </c>
      <c r="L4965" s="8">
        <f t="shared" si="541"/>
        <v>0</v>
      </c>
      <c r="M4965" s="8">
        <f t="shared" si="542"/>
        <v>0</v>
      </c>
      <c r="N4965" s="8">
        <f t="shared" si="543"/>
        <v>0</v>
      </c>
      <c r="O4965" s="8">
        <f t="shared" si="544"/>
        <v>0</v>
      </c>
      <c r="P4965" s="8">
        <f>IF(K4965&lt;&gt;"是",0,IF(税费设置!$B$6="是",E4965/(1+税费设置!$B$10),E4965))</f>
        <v>0</v>
      </c>
      <c r="Q4965" s="8">
        <f>IF(K4965&lt;&gt;"是",0,P4965*税费设置!$B$8)</f>
        <v>0</v>
      </c>
      <c r="R4965" s="8">
        <f>IF(K4965&lt;&gt;"是",0,P4965*税费设置!$B$9)</f>
        <v>0</v>
      </c>
      <c r="S4965" s="8">
        <f t="shared" si="545"/>
        <v>0</v>
      </c>
    </row>
    <row r="4966" spans="1:19" ht="13.9">
      <c r="A4966" s="6" t="str">
        <f>IF(总支出!A4966="","",总支出!A4966)</f>
        <v/>
      </c>
      <c r="B4966" s="7" t="str">
        <f>IF(总支出!B4966="","",总支出!B4966)</f>
        <v/>
      </c>
      <c r="C4966" s="6" t="str">
        <f t="shared" si="539"/>
        <v/>
      </c>
      <c r="D4966" s="6" t="str">
        <f>IF(总支出!C4966="","",总支出!C4966)</f>
        <v/>
      </c>
      <c r="E4966" s="8" t="str">
        <f>IF(总支出!D4966="","",总支出!D4966)</f>
        <v/>
      </c>
      <c r="F4966" s="6" t="str">
        <f>IF(总支出!E4966="","",总支出!E4966)</f>
        <v/>
      </c>
      <c r="G4966" s="6" t="str">
        <f>IF(总支出!H4966="","",总支出!H4966)</f>
        <v/>
      </c>
      <c r="H4966" s="6" t="str">
        <f>IF(总支出!I4966="","自动",总支出!I4966)</f>
        <v>自动</v>
      </c>
      <c r="I4966" s="6" t="str">
        <f>IF(F4966="","",IFERROR(VLOOKUP(F4966,税费设置!$A$15:$B$27,2,FALSE),"含税不明"))</f>
        <v/>
      </c>
      <c r="J4966" s="6" t="str">
        <f t="shared" si="540"/>
        <v/>
      </c>
      <c r="K4966" s="6" t="str">
        <f>IF(AND(税费设置!$B$5="是",G4966="个人支出",J4966="应税"),"是","否")</f>
        <v>否</v>
      </c>
      <c r="L4966" s="8">
        <f t="shared" si="541"/>
        <v>0</v>
      </c>
      <c r="M4966" s="8">
        <f t="shared" si="542"/>
        <v>0</v>
      </c>
      <c r="N4966" s="8">
        <f t="shared" si="543"/>
        <v>0</v>
      </c>
      <c r="O4966" s="8">
        <f t="shared" si="544"/>
        <v>0</v>
      </c>
      <c r="P4966" s="8">
        <f>IF(K4966&lt;&gt;"是",0,IF(税费设置!$B$6="是",E4966/(1+税费设置!$B$10),E4966))</f>
        <v>0</v>
      </c>
      <c r="Q4966" s="8">
        <f>IF(K4966&lt;&gt;"是",0,P4966*税费设置!$B$8)</f>
        <v>0</v>
      </c>
      <c r="R4966" s="8">
        <f>IF(K4966&lt;&gt;"是",0,P4966*税费设置!$B$9)</f>
        <v>0</v>
      </c>
      <c r="S4966" s="8">
        <f t="shared" si="545"/>
        <v>0</v>
      </c>
    </row>
    <row r="4967" spans="1:19" ht="13.9">
      <c r="A4967" s="6" t="str">
        <f>IF(总支出!A4967="","",总支出!A4967)</f>
        <v/>
      </c>
      <c r="B4967" s="7" t="str">
        <f>IF(总支出!B4967="","",总支出!B4967)</f>
        <v/>
      </c>
      <c r="C4967" s="6" t="str">
        <f t="shared" si="539"/>
        <v/>
      </c>
      <c r="D4967" s="6" t="str">
        <f>IF(总支出!C4967="","",总支出!C4967)</f>
        <v/>
      </c>
      <c r="E4967" s="8" t="str">
        <f>IF(总支出!D4967="","",总支出!D4967)</f>
        <v/>
      </c>
      <c r="F4967" s="6" t="str">
        <f>IF(总支出!E4967="","",总支出!E4967)</f>
        <v/>
      </c>
      <c r="G4967" s="6" t="str">
        <f>IF(总支出!H4967="","",总支出!H4967)</f>
        <v/>
      </c>
      <c r="H4967" s="6" t="str">
        <f>IF(总支出!I4967="","自动",总支出!I4967)</f>
        <v>自动</v>
      </c>
      <c r="I4967" s="6" t="str">
        <f>IF(F4967="","",IFERROR(VLOOKUP(F4967,税费设置!$A$15:$B$27,2,FALSE),"含税不明"))</f>
        <v/>
      </c>
      <c r="J4967" s="6" t="str">
        <f t="shared" si="540"/>
        <v/>
      </c>
      <c r="K4967" s="6" t="str">
        <f>IF(AND(税费设置!$B$5="是",G4967="个人支出",J4967="应税"),"是","否")</f>
        <v>否</v>
      </c>
      <c r="L4967" s="8">
        <f t="shared" si="541"/>
        <v>0</v>
      </c>
      <c r="M4967" s="8">
        <f t="shared" si="542"/>
        <v>0</v>
      </c>
      <c r="N4967" s="8">
        <f t="shared" si="543"/>
        <v>0</v>
      </c>
      <c r="O4967" s="8">
        <f t="shared" si="544"/>
        <v>0</v>
      </c>
      <c r="P4967" s="8">
        <f>IF(K4967&lt;&gt;"是",0,IF(税费设置!$B$6="是",E4967/(1+税费设置!$B$10),E4967))</f>
        <v>0</v>
      </c>
      <c r="Q4967" s="8">
        <f>IF(K4967&lt;&gt;"是",0,P4967*税费设置!$B$8)</f>
        <v>0</v>
      </c>
      <c r="R4967" s="8">
        <f>IF(K4967&lt;&gt;"是",0,P4967*税费设置!$B$9)</f>
        <v>0</v>
      </c>
      <c r="S4967" s="8">
        <f t="shared" si="545"/>
        <v>0</v>
      </c>
    </row>
    <row r="4968" spans="1:19" ht="13.9">
      <c r="A4968" s="6" t="str">
        <f>IF(总支出!A4968="","",总支出!A4968)</f>
        <v/>
      </c>
      <c r="B4968" s="7" t="str">
        <f>IF(总支出!B4968="","",总支出!B4968)</f>
        <v/>
      </c>
      <c r="C4968" s="6" t="str">
        <f t="shared" si="539"/>
        <v/>
      </c>
      <c r="D4968" s="6" t="str">
        <f>IF(总支出!C4968="","",总支出!C4968)</f>
        <v/>
      </c>
      <c r="E4968" s="8" t="str">
        <f>IF(总支出!D4968="","",总支出!D4968)</f>
        <v/>
      </c>
      <c r="F4968" s="6" t="str">
        <f>IF(总支出!E4968="","",总支出!E4968)</f>
        <v/>
      </c>
      <c r="G4968" s="6" t="str">
        <f>IF(总支出!H4968="","",总支出!H4968)</f>
        <v/>
      </c>
      <c r="H4968" s="6" t="str">
        <f>IF(总支出!I4968="","自动",总支出!I4968)</f>
        <v>自动</v>
      </c>
      <c r="I4968" s="6" t="str">
        <f>IF(F4968="","",IFERROR(VLOOKUP(F4968,税费设置!$A$15:$B$27,2,FALSE),"含税不明"))</f>
        <v/>
      </c>
      <c r="J4968" s="6" t="str">
        <f t="shared" si="540"/>
        <v/>
      </c>
      <c r="K4968" s="6" t="str">
        <f>IF(AND(税费设置!$B$5="是",G4968="个人支出",J4968="应税"),"是","否")</f>
        <v>否</v>
      </c>
      <c r="L4968" s="8">
        <f t="shared" si="541"/>
        <v>0</v>
      </c>
      <c r="M4968" s="8">
        <f t="shared" si="542"/>
        <v>0</v>
      </c>
      <c r="N4968" s="8">
        <f t="shared" si="543"/>
        <v>0</v>
      </c>
      <c r="O4968" s="8">
        <f t="shared" si="544"/>
        <v>0</v>
      </c>
      <c r="P4968" s="8">
        <f>IF(K4968&lt;&gt;"是",0,IF(税费设置!$B$6="是",E4968/(1+税费设置!$B$10),E4968))</f>
        <v>0</v>
      </c>
      <c r="Q4968" s="8">
        <f>IF(K4968&lt;&gt;"是",0,P4968*税费设置!$B$8)</f>
        <v>0</v>
      </c>
      <c r="R4968" s="8">
        <f>IF(K4968&lt;&gt;"是",0,P4968*税费设置!$B$9)</f>
        <v>0</v>
      </c>
      <c r="S4968" s="8">
        <f t="shared" si="545"/>
        <v>0</v>
      </c>
    </row>
    <row r="4969" spans="1:19" ht="13.9">
      <c r="A4969" s="6" t="str">
        <f>IF(总支出!A4969="","",总支出!A4969)</f>
        <v/>
      </c>
      <c r="B4969" s="7" t="str">
        <f>IF(总支出!B4969="","",总支出!B4969)</f>
        <v/>
      </c>
      <c r="C4969" s="6" t="str">
        <f t="shared" si="539"/>
        <v/>
      </c>
      <c r="D4969" s="6" t="str">
        <f>IF(总支出!C4969="","",总支出!C4969)</f>
        <v/>
      </c>
      <c r="E4969" s="8" t="str">
        <f>IF(总支出!D4969="","",总支出!D4969)</f>
        <v/>
      </c>
      <c r="F4969" s="6" t="str">
        <f>IF(总支出!E4969="","",总支出!E4969)</f>
        <v/>
      </c>
      <c r="G4969" s="6" t="str">
        <f>IF(总支出!H4969="","",总支出!H4969)</f>
        <v/>
      </c>
      <c r="H4969" s="6" t="str">
        <f>IF(总支出!I4969="","自动",总支出!I4969)</f>
        <v>自动</v>
      </c>
      <c r="I4969" s="6" t="str">
        <f>IF(F4969="","",IFERROR(VLOOKUP(F4969,税费设置!$A$15:$B$27,2,FALSE),"含税不明"))</f>
        <v/>
      </c>
      <c r="J4969" s="6" t="str">
        <f t="shared" si="540"/>
        <v/>
      </c>
      <c r="K4969" s="6" t="str">
        <f>IF(AND(税费设置!$B$5="是",G4969="个人支出",J4969="应税"),"是","否")</f>
        <v>否</v>
      </c>
      <c r="L4969" s="8">
        <f t="shared" si="541"/>
        <v>0</v>
      </c>
      <c r="M4969" s="8">
        <f t="shared" si="542"/>
        <v>0</v>
      </c>
      <c r="N4969" s="8">
        <f t="shared" si="543"/>
        <v>0</v>
      </c>
      <c r="O4969" s="8">
        <f t="shared" si="544"/>
        <v>0</v>
      </c>
      <c r="P4969" s="8">
        <f>IF(K4969&lt;&gt;"是",0,IF(税费设置!$B$6="是",E4969/(1+税费设置!$B$10),E4969))</f>
        <v>0</v>
      </c>
      <c r="Q4969" s="8">
        <f>IF(K4969&lt;&gt;"是",0,P4969*税费设置!$B$8)</f>
        <v>0</v>
      </c>
      <c r="R4969" s="8">
        <f>IF(K4969&lt;&gt;"是",0,P4969*税费设置!$B$9)</f>
        <v>0</v>
      </c>
      <c r="S4969" s="8">
        <f t="shared" si="545"/>
        <v>0</v>
      </c>
    </row>
    <row r="4970" spans="1:19" ht="13.9">
      <c r="A4970" s="6" t="str">
        <f>IF(总支出!A4970="","",总支出!A4970)</f>
        <v/>
      </c>
      <c r="B4970" s="7" t="str">
        <f>IF(总支出!B4970="","",总支出!B4970)</f>
        <v/>
      </c>
      <c r="C4970" s="6" t="str">
        <f t="shared" si="539"/>
        <v/>
      </c>
      <c r="D4970" s="6" t="str">
        <f>IF(总支出!C4970="","",总支出!C4970)</f>
        <v/>
      </c>
      <c r="E4970" s="8" t="str">
        <f>IF(总支出!D4970="","",总支出!D4970)</f>
        <v/>
      </c>
      <c r="F4970" s="6" t="str">
        <f>IF(总支出!E4970="","",总支出!E4970)</f>
        <v/>
      </c>
      <c r="G4970" s="6" t="str">
        <f>IF(总支出!H4970="","",总支出!H4970)</f>
        <v/>
      </c>
      <c r="H4970" s="6" t="str">
        <f>IF(总支出!I4970="","自动",总支出!I4970)</f>
        <v>自动</v>
      </c>
      <c r="I4970" s="6" t="str">
        <f>IF(F4970="","",IFERROR(VLOOKUP(F4970,税费设置!$A$15:$B$27,2,FALSE),"含税不明"))</f>
        <v/>
      </c>
      <c r="J4970" s="6" t="str">
        <f t="shared" si="540"/>
        <v/>
      </c>
      <c r="K4970" s="6" t="str">
        <f>IF(AND(税费设置!$B$5="是",G4970="个人支出",J4970="应税"),"是","否")</f>
        <v>否</v>
      </c>
      <c r="L4970" s="8">
        <f t="shared" si="541"/>
        <v>0</v>
      </c>
      <c r="M4970" s="8">
        <f t="shared" si="542"/>
        <v>0</v>
      </c>
      <c r="N4970" s="8">
        <f t="shared" si="543"/>
        <v>0</v>
      </c>
      <c r="O4970" s="8">
        <f t="shared" si="544"/>
        <v>0</v>
      </c>
      <c r="P4970" s="8">
        <f>IF(K4970&lt;&gt;"是",0,IF(税费设置!$B$6="是",E4970/(1+税费设置!$B$10),E4970))</f>
        <v>0</v>
      </c>
      <c r="Q4970" s="8">
        <f>IF(K4970&lt;&gt;"是",0,P4970*税费设置!$B$8)</f>
        <v>0</v>
      </c>
      <c r="R4970" s="8">
        <f>IF(K4970&lt;&gt;"是",0,P4970*税费设置!$B$9)</f>
        <v>0</v>
      </c>
      <c r="S4970" s="8">
        <f t="shared" si="545"/>
        <v>0</v>
      </c>
    </row>
    <row r="4971" spans="1:19" ht="13.9">
      <c r="A4971" s="6" t="str">
        <f>IF(总支出!A4971="","",总支出!A4971)</f>
        <v/>
      </c>
      <c r="B4971" s="7" t="str">
        <f>IF(总支出!B4971="","",总支出!B4971)</f>
        <v/>
      </c>
      <c r="C4971" s="6" t="str">
        <f t="shared" si="539"/>
        <v/>
      </c>
      <c r="D4971" s="6" t="str">
        <f>IF(总支出!C4971="","",总支出!C4971)</f>
        <v/>
      </c>
      <c r="E4971" s="8" t="str">
        <f>IF(总支出!D4971="","",总支出!D4971)</f>
        <v/>
      </c>
      <c r="F4971" s="6" t="str">
        <f>IF(总支出!E4971="","",总支出!E4971)</f>
        <v/>
      </c>
      <c r="G4971" s="6" t="str">
        <f>IF(总支出!H4971="","",总支出!H4971)</f>
        <v/>
      </c>
      <c r="H4971" s="6" t="str">
        <f>IF(总支出!I4971="","自动",总支出!I4971)</f>
        <v>自动</v>
      </c>
      <c r="I4971" s="6" t="str">
        <f>IF(F4971="","",IFERROR(VLOOKUP(F4971,税费设置!$A$15:$B$27,2,FALSE),"含税不明"))</f>
        <v/>
      </c>
      <c r="J4971" s="6" t="str">
        <f t="shared" si="540"/>
        <v/>
      </c>
      <c r="K4971" s="6" t="str">
        <f>IF(AND(税费设置!$B$5="是",G4971="个人支出",J4971="应税"),"是","否")</f>
        <v>否</v>
      </c>
      <c r="L4971" s="8">
        <f t="shared" si="541"/>
        <v>0</v>
      </c>
      <c r="M4971" s="8">
        <f t="shared" si="542"/>
        <v>0</v>
      </c>
      <c r="N4971" s="8">
        <f t="shared" si="543"/>
        <v>0</v>
      </c>
      <c r="O4971" s="8">
        <f t="shared" si="544"/>
        <v>0</v>
      </c>
      <c r="P4971" s="8">
        <f>IF(K4971&lt;&gt;"是",0,IF(税费设置!$B$6="是",E4971/(1+税费设置!$B$10),E4971))</f>
        <v>0</v>
      </c>
      <c r="Q4971" s="8">
        <f>IF(K4971&lt;&gt;"是",0,P4971*税费设置!$B$8)</f>
        <v>0</v>
      </c>
      <c r="R4971" s="8">
        <f>IF(K4971&lt;&gt;"是",0,P4971*税费设置!$B$9)</f>
        <v>0</v>
      </c>
      <c r="S4971" s="8">
        <f t="shared" si="545"/>
        <v>0</v>
      </c>
    </row>
    <row r="4972" spans="1:19" ht="13.9">
      <c r="A4972" s="6" t="str">
        <f>IF(总支出!A4972="","",总支出!A4972)</f>
        <v/>
      </c>
      <c r="B4972" s="7" t="str">
        <f>IF(总支出!B4972="","",总支出!B4972)</f>
        <v/>
      </c>
      <c r="C4972" s="6" t="str">
        <f t="shared" si="539"/>
        <v/>
      </c>
      <c r="D4972" s="6" t="str">
        <f>IF(总支出!C4972="","",总支出!C4972)</f>
        <v/>
      </c>
      <c r="E4972" s="8" t="str">
        <f>IF(总支出!D4972="","",总支出!D4972)</f>
        <v/>
      </c>
      <c r="F4972" s="6" t="str">
        <f>IF(总支出!E4972="","",总支出!E4972)</f>
        <v/>
      </c>
      <c r="G4972" s="6" t="str">
        <f>IF(总支出!H4972="","",总支出!H4972)</f>
        <v/>
      </c>
      <c r="H4972" s="6" t="str">
        <f>IF(总支出!I4972="","自动",总支出!I4972)</f>
        <v>自动</v>
      </c>
      <c r="I4972" s="6" t="str">
        <f>IF(F4972="","",IFERROR(VLOOKUP(F4972,税费设置!$A$15:$B$27,2,FALSE),"含税不明"))</f>
        <v/>
      </c>
      <c r="J4972" s="6" t="str">
        <f t="shared" si="540"/>
        <v/>
      </c>
      <c r="K4972" s="6" t="str">
        <f>IF(AND(税费设置!$B$5="是",G4972="个人支出",J4972="应税"),"是","否")</f>
        <v>否</v>
      </c>
      <c r="L4972" s="8">
        <f t="shared" si="541"/>
        <v>0</v>
      </c>
      <c r="M4972" s="8">
        <f t="shared" si="542"/>
        <v>0</v>
      </c>
      <c r="N4972" s="8">
        <f t="shared" si="543"/>
        <v>0</v>
      </c>
      <c r="O4972" s="8">
        <f t="shared" si="544"/>
        <v>0</v>
      </c>
      <c r="P4972" s="8">
        <f>IF(K4972&lt;&gt;"是",0,IF(税费设置!$B$6="是",E4972/(1+税费设置!$B$10),E4972))</f>
        <v>0</v>
      </c>
      <c r="Q4972" s="8">
        <f>IF(K4972&lt;&gt;"是",0,P4972*税费设置!$B$8)</f>
        <v>0</v>
      </c>
      <c r="R4972" s="8">
        <f>IF(K4972&lt;&gt;"是",0,P4972*税费设置!$B$9)</f>
        <v>0</v>
      </c>
      <c r="S4972" s="8">
        <f t="shared" si="545"/>
        <v>0</v>
      </c>
    </row>
    <row r="4973" spans="1:19" ht="13.9">
      <c r="A4973" s="6" t="str">
        <f>IF(总支出!A4973="","",总支出!A4973)</f>
        <v/>
      </c>
      <c r="B4973" s="7" t="str">
        <f>IF(总支出!B4973="","",总支出!B4973)</f>
        <v/>
      </c>
      <c r="C4973" s="6" t="str">
        <f t="shared" si="539"/>
        <v/>
      </c>
      <c r="D4973" s="6" t="str">
        <f>IF(总支出!C4973="","",总支出!C4973)</f>
        <v/>
      </c>
      <c r="E4973" s="8" t="str">
        <f>IF(总支出!D4973="","",总支出!D4973)</f>
        <v/>
      </c>
      <c r="F4973" s="6" t="str">
        <f>IF(总支出!E4973="","",总支出!E4973)</f>
        <v/>
      </c>
      <c r="G4973" s="6" t="str">
        <f>IF(总支出!H4973="","",总支出!H4973)</f>
        <v/>
      </c>
      <c r="H4973" s="6" t="str">
        <f>IF(总支出!I4973="","自动",总支出!I4973)</f>
        <v>自动</v>
      </c>
      <c r="I4973" s="6" t="str">
        <f>IF(F4973="","",IFERROR(VLOOKUP(F4973,税费设置!$A$15:$B$27,2,FALSE),"含税不明"))</f>
        <v/>
      </c>
      <c r="J4973" s="6" t="str">
        <f t="shared" si="540"/>
        <v/>
      </c>
      <c r="K4973" s="6" t="str">
        <f>IF(AND(税费设置!$B$5="是",G4973="个人支出",J4973="应税"),"是","否")</f>
        <v>否</v>
      </c>
      <c r="L4973" s="8">
        <f t="shared" si="541"/>
        <v>0</v>
      </c>
      <c r="M4973" s="8">
        <f t="shared" si="542"/>
        <v>0</v>
      </c>
      <c r="N4973" s="8">
        <f t="shared" si="543"/>
        <v>0</v>
      </c>
      <c r="O4973" s="8">
        <f t="shared" si="544"/>
        <v>0</v>
      </c>
      <c r="P4973" s="8">
        <f>IF(K4973&lt;&gt;"是",0,IF(税费设置!$B$6="是",E4973/(1+税费设置!$B$10),E4973))</f>
        <v>0</v>
      </c>
      <c r="Q4973" s="8">
        <f>IF(K4973&lt;&gt;"是",0,P4973*税费设置!$B$8)</f>
        <v>0</v>
      </c>
      <c r="R4973" s="8">
        <f>IF(K4973&lt;&gt;"是",0,P4973*税费设置!$B$9)</f>
        <v>0</v>
      </c>
      <c r="S4973" s="8">
        <f t="shared" si="545"/>
        <v>0</v>
      </c>
    </row>
    <row r="4974" spans="1:19" ht="13.9">
      <c r="A4974" s="6" t="str">
        <f>IF(总支出!A4974="","",总支出!A4974)</f>
        <v/>
      </c>
      <c r="B4974" s="7" t="str">
        <f>IF(总支出!B4974="","",总支出!B4974)</f>
        <v/>
      </c>
      <c r="C4974" s="6" t="str">
        <f t="shared" si="539"/>
        <v/>
      </c>
      <c r="D4974" s="6" t="str">
        <f>IF(总支出!C4974="","",总支出!C4974)</f>
        <v/>
      </c>
      <c r="E4974" s="8" t="str">
        <f>IF(总支出!D4974="","",总支出!D4974)</f>
        <v/>
      </c>
      <c r="F4974" s="6" t="str">
        <f>IF(总支出!E4974="","",总支出!E4974)</f>
        <v/>
      </c>
      <c r="G4974" s="6" t="str">
        <f>IF(总支出!H4974="","",总支出!H4974)</f>
        <v/>
      </c>
      <c r="H4974" s="6" t="str">
        <f>IF(总支出!I4974="","自动",总支出!I4974)</f>
        <v>自动</v>
      </c>
      <c r="I4974" s="6" t="str">
        <f>IF(F4974="","",IFERROR(VLOOKUP(F4974,税费设置!$A$15:$B$27,2,FALSE),"含税不明"))</f>
        <v/>
      </c>
      <c r="J4974" s="6" t="str">
        <f t="shared" si="540"/>
        <v/>
      </c>
      <c r="K4974" s="6" t="str">
        <f>IF(AND(税费设置!$B$5="是",G4974="个人支出",J4974="应税"),"是","否")</f>
        <v>否</v>
      </c>
      <c r="L4974" s="8">
        <f t="shared" si="541"/>
        <v>0</v>
      </c>
      <c r="M4974" s="8">
        <f t="shared" si="542"/>
        <v>0</v>
      </c>
      <c r="N4974" s="8">
        <f t="shared" si="543"/>
        <v>0</v>
      </c>
      <c r="O4974" s="8">
        <f t="shared" si="544"/>
        <v>0</v>
      </c>
      <c r="P4974" s="8">
        <f>IF(K4974&lt;&gt;"是",0,IF(税费设置!$B$6="是",E4974/(1+税费设置!$B$10),E4974))</f>
        <v>0</v>
      </c>
      <c r="Q4974" s="8">
        <f>IF(K4974&lt;&gt;"是",0,P4974*税费设置!$B$8)</f>
        <v>0</v>
      </c>
      <c r="R4974" s="8">
        <f>IF(K4974&lt;&gt;"是",0,P4974*税费设置!$B$9)</f>
        <v>0</v>
      </c>
      <c r="S4974" s="8">
        <f t="shared" si="545"/>
        <v>0</v>
      </c>
    </row>
    <row r="4975" spans="1:19" ht="13.9">
      <c r="A4975" s="6" t="str">
        <f>IF(总支出!A4975="","",总支出!A4975)</f>
        <v/>
      </c>
      <c r="B4975" s="7" t="str">
        <f>IF(总支出!B4975="","",总支出!B4975)</f>
        <v/>
      </c>
      <c r="C4975" s="6" t="str">
        <f t="shared" si="539"/>
        <v/>
      </c>
      <c r="D4975" s="6" t="str">
        <f>IF(总支出!C4975="","",总支出!C4975)</f>
        <v/>
      </c>
      <c r="E4975" s="8" t="str">
        <f>IF(总支出!D4975="","",总支出!D4975)</f>
        <v/>
      </c>
      <c r="F4975" s="6" t="str">
        <f>IF(总支出!E4975="","",总支出!E4975)</f>
        <v/>
      </c>
      <c r="G4975" s="6" t="str">
        <f>IF(总支出!H4975="","",总支出!H4975)</f>
        <v/>
      </c>
      <c r="H4975" s="6" t="str">
        <f>IF(总支出!I4975="","自动",总支出!I4975)</f>
        <v>自动</v>
      </c>
      <c r="I4975" s="6" t="str">
        <f>IF(F4975="","",IFERROR(VLOOKUP(F4975,税费设置!$A$15:$B$27,2,FALSE),"含税不明"))</f>
        <v/>
      </c>
      <c r="J4975" s="6" t="str">
        <f t="shared" si="540"/>
        <v/>
      </c>
      <c r="K4975" s="6" t="str">
        <f>IF(AND(税费设置!$B$5="是",G4975="个人支出",J4975="应税"),"是","否")</f>
        <v>否</v>
      </c>
      <c r="L4975" s="8">
        <f t="shared" si="541"/>
        <v>0</v>
      </c>
      <c r="M4975" s="8">
        <f t="shared" si="542"/>
        <v>0</v>
      </c>
      <c r="N4975" s="8">
        <f t="shared" si="543"/>
        <v>0</v>
      </c>
      <c r="O4975" s="8">
        <f t="shared" si="544"/>
        <v>0</v>
      </c>
      <c r="P4975" s="8">
        <f>IF(K4975&lt;&gt;"是",0,IF(税费设置!$B$6="是",E4975/(1+税费设置!$B$10),E4975))</f>
        <v>0</v>
      </c>
      <c r="Q4975" s="8">
        <f>IF(K4975&lt;&gt;"是",0,P4975*税费设置!$B$8)</f>
        <v>0</v>
      </c>
      <c r="R4975" s="8">
        <f>IF(K4975&lt;&gt;"是",0,P4975*税费设置!$B$9)</f>
        <v>0</v>
      </c>
      <c r="S4975" s="8">
        <f t="shared" si="545"/>
        <v>0</v>
      </c>
    </row>
    <row r="4976" spans="1:19" ht="13.9">
      <c r="A4976" s="6" t="str">
        <f>IF(总支出!A4976="","",总支出!A4976)</f>
        <v/>
      </c>
      <c r="B4976" s="7" t="str">
        <f>IF(总支出!B4976="","",总支出!B4976)</f>
        <v/>
      </c>
      <c r="C4976" s="6" t="str">
        <f t="shared" si="539"/>
        <v/>
      </c>
      <c r="D4976" s="6" t="str">
        <f>IF(总支出!C4976="","",总支出!C4976)</f>
        <v/>
      </c>
      <c r="E4976" s="8" t="str">
        <f>IF(总支出!D4976="","",总支出!D4976)</f>
        <v/>
      </c>
      <c r="F4976" s="6" t="str">
        <f>IF(总支出!E4976="","",总支出!E4976)</f>
        <v/>
      </c>
      <c r="G4976" s="6" t="str">
        <f>IF(总支出!H4976="","",总支出!H4976)</f>
        <v/>
      </c>
      <c r="H4976" s="6" t="str">
        <f>IF(总支出!I4976="","自动",总支出!I4976)</f>
        <v>自动</v>
      </c>
      <c r="I4976" s="6" t="str">
        <f>IF(F4976="","",IFERROR(VLOOKUP(F4976,税费设置!$A$15:$B$27,2,FALSE),"含税不明"))</f>
        <v/>
      </c>
      <c r="J4976" s="6" t="str">
        <f t="shared" si="540"/>
        <v/>
      </c>
      <c r="K4976" s="6" t="str">
        <f>IF(AND(税费设置!$B$5="是",G4976="个人支出",J4976="应税"),"是","否")</f>
        <v>否</v>
      </c>
      <c r="L4976" s="8">
        <f t="shared" si="541"/>
        <v>0</v>
      </c>
      <c r="M4976" s="8">
        <f t="shared" si="542"/>
        <v>0</v>
      </c>
      <c r="N4976" s="8">
        <f t="shared" si="543"/>
        <v>0</v>
      </c>
      <c r="O4976" s="8">
        <f t="shared" si="544"/>
        <v>0</v>
      </c>
      <c r="P4976" s="8">
        <f>IF(K4976&lt;&gt;"是",0,IF(税费设置!$B$6="是",E4976/(1+税费设置!$B$10),E4976))</f>
        <v>0</v>
      </c>
      <c r="Q4976" s="8">
        <f>IF(K4976&lt;&gt;"是",0,P4976*税费设置!$B$8)</f>
        <v>0</v>
      </c>
      <c r="R4976" s="8">
        <f>IF(K4976&lt;&gt;"是",0,P4976*税费设置!$B$9)</f>
        <v>0</v>
      </c>
      <c r="S4976" s="8">
        <f t="shared" si="545"/>
        <v>0</v>
      </c>
    </row>
    <row r="4977" spans="1:19" ht="13.9">
      <c r="A4977" s="6" t="str">
        <f>IF(总支出!A4977="","",总支出!A4977)</f>
        <v/>
      </c>
      <c r="B4977" s="7" t="str">
        <f>IF(总支出!B4977="","",总支出!B4977)</f>
        <v/>
      </c>
      <c r="C4977" s="6" t="str">
        <f t="shared" si="539"/>
        <v/>
      </c>
      <c r="D4977" s="6" t="str">
        <f>IF(总支出!C4977="","",总支出!C4977)</f>
        <v/>
      </c>
      <c r="E4977" s="8" t="str">
        <f>IF(总支出!D4977="","",总支出!D4977)</f>
        <v/>
      </c>
      <c r="F4977" s="6" t="str">
        <f>IF(总支出!E4977="","",总支出!E4977)</f>
        <v/>
      </c>
      <c r="G4977" s="6" t="str">
        <f>IF(总支出!H4977="","",总支出!H4977)</f>
        <v/>
      </c>
      <c r="H4977" s="6" t="str">
        <f>IF(总支出!I4977="","自动",总支出!I4977)</f>
        <v>自动</v>
      </c>
      <c r="I4977" s="6" t="str">
        <f>IF(F4977="","",IFERROR(VLOOKUP(F4977,税费设置!$A$15:$B$27,2,FALSE),"含税不明"))</f>
        <v/>
      </c>
      <c r="J4977" s="6" t="str">
        <f t="shared" si="540"/>
        <v/>
      </c>
      <c r="K4977" s="6" t="str">
        <f>IF(AND(税费设置!$B$5="是",G4977="个人支出",J4977="应税"),"是","否")</f>
        <v>否</v>
      </c>
      <c r="L4977" s="8">
        <f t="shared" si="541"/>
        <v>0</v>
      </c>
      <c r="M4977" s="8">
        <f t="shared" si="542"/>
        <v>0</v>
      </c>
      <c r="N4977" s="8">
        <f t="shared" si="543"/>
        <v>0</v>
      </c>
      <c r="O4977" s="8">
        <f t="shared" si="544"/>
        <v>0</v>
      </c>
      <c r="P4977" s="8">
        <f>IF(K4977&lt;&gt;"是",0,IF(税费设置!$B$6="是",E4977/(1+税费设置!$B$10),E4977))</f>
        <v>0</v>
      </c>
      <c r="Q4977" s="8">
        <f>IF(K4977&lt;&gt;"是",0,P4977*税费设置!$B$8)</f>
        <v>0</v>
      </c>
      <c r="R4977" s="8">
        <f>IF(K4977&lt;&gt;"是",0,P4977*税费设置!$B$9)</f>
        <v>0</v>
      </c>
      <c r="S4977" s="8">
        <f t="shared" si="545"/>
        <v>0</v>
      </c>
    </row>
    <row r="4978" spans="1:19" ht="13.9">
      <c r="A4978" s="6" t="str">
        <f>IF(总支出!A4978="","",总支出!A4978)</f>
        <v/>
      </c>
      <c r="B4978" s="7" t="str">
        <f>IF(总支出!B4978="","",总支出!B4978)</f>
        <v/>
      </c>
      <c r="C4978" s="6" t="str">
        <f t="shared" si="539"/>
        <v/>
      </c>
      <c r="D4978" s="6" t="str">
        <f>IF(总支出!C4978="","",总支出!C4978)</f>
        <v/>
      </c>
      <c r="E4978" s="8" t="str">
        <f>IF(总支出!D4978="","",总支出!D4978)</f>
        <v/>
      </c>
      <c r="F4978" s="6" t="str">
        <f>IF(总支出!E4978="","",总支出!E4978)</f>
        <v/>
      </c>
      <c r="G4978" s="6" t="str">
        <f>IF(总支出!H4978="","",总支出!H4978)</f>
        <v/>
      </c>
      <c r="H4978" s="6" t="str">
        <f>IF(总支出!I4978="","自动",总支出!I4978)</f>
        <v>自动</v>
      </c>
      <c r="I4978" s="6" t="str">
        <f>IF(F4978="","",IFERROR(VLOOKUP(F4978,税费设置!$A$15:$B$27,2,FALSE),"含税不明"))</f>
        <v/>
      </c>
      <c r="J4978" s="6" t="str">
        <f t="shared" si="540"/>
        <v/>
      </c>
      <c r="K4978" s="6" t="str">
        <f>IF(AND(税费设置!$B$5="是",G4978="个人支出",J4978="应税"),"是","否")</f>
        <v>否</v>
      </c>
      <c r="L4978" s="8">
        <f t="shared" si="541"/>
        <v>0</v>
      </c>
      <c r="M4978" s="8">
        <f t="shared" si="542"/>
        <v>0</v>
      </c>
      <c r="N4978" s="8">
        <f t="shared" si="543"/>
        <v>0</v>
      </c>
      <c r="O4978" s="8">
        <f t="shared" si="544"/>
        <v>0</v>
      </c>
      <c r="P4978" s="8">
        <f>IF(K4978&lt;&gt;"是",0,IF(税费设置!$B$6="是",E4978/(1+税费设置!$B$10),E4978))</f>
        <v>0</v>
      </c>
      <c r="Q4978" s="8">
        <f>IF(K4978&lt;&gt;"是",0,P4978*税费设置!$B$8)</f>
        <v>0</v>
      </c>
      <c r="R4978" s="8">
        <f>IF(K4978&lt;&gt;"是",0,P4978*税费设置!$B$9)</f>
        <v>0</v>
      </c>
      <c r="S4978" s="8">
        <f t="shared" si="545"/>
        <v>0</v>
      </c>
    </row>
    <row r="4979" spans="1:19" ht="13.9">
      <c r="A4979" s="6" t="str">
        <f>IF(总支出!A4979="","",总支出!A4979)</f>
        <v/>
      </c>
      <c r="B4979" s="7" t="str">
        <f>IF(总支出!B4979="","",总支出!B4979)</f>
        <v/>
      </c>
      <c r="C4979" s="6" t="str">
        <f t="shared" si="539"/>
        <v/>
      </c>
      <c r="D4979" s="6" t="str">
        <f>IF(总支出!C4979="","",总支出!C4979)</f>
        <v/>
      </c>
      <c r="E4979" s="8" t="str">
        <f>IF(总支出!D4979="","",总支出!D4979)</f>
        <v/>
      </c>
      <c r="F4979" s="6" t="str">
        <f>IF(总支出!E4979="","",总支出!E4979)</f>
        <v/>
      </c>
      <c r="G4979" s="6" t="str">
        <f>IF(总支出!H4979="","",总支出!H4979)</f>
        <v/>
      </c>
      <c r="H4979" s="6" t="str">
        <f>IF(总支出!I4979="","自动",总支出!I4979)</f>
        <v>自动</v>
      </c>
      <c r="I4979" s="6" t="str">
        <f>IF(F4979="","",IFERROR(VLOOKUP(F4979,税费设置!$A$15:$B$27,2,FALSE),"含税不明"))</f>
        <v/>
      </c>
      <c r="J4979" s="6" t="str">
        <f t="shared" si="540"/>
        <v/>
      </c>
      <c r="K4979" s="6" t="str">
        <f>IF(AND(税费设置!$B$5="是",G4979="个人支出",J4979="应税"),"是","否")</f>
        <v>否</v>
      </c>
      <c r="L4979" s="8">
        <f t="shared" si="541"/>
        <v>0</v>
      </c>
      <c r="M4979" s="8">
        <f t="shared" si="542"/>
        <v>0</v>
      </c>
      <c r="N4979" s="8">
        <f t="shared" si="543"/>
        <v>0</v>
      </c>
      <c r="O4979" s="8">
        <f t="shared" si="544"/>
        <v>0</v>
      </c>
      <c r="P4979" s="8">
        <f>IF(K4979&lt;&gt;"是",0,IF(税费设置!$B$6="是",E4979/(1+税费设置!$B$10),E4979))</f>
        <v>0</v>
      </c>
      <c r="Q4979" s="8">
        <f>IF(K4979&lt;&gt;"是",0,P4979*税费设置!$B$8)</f>
        <v>0</v>
      </c>
      <c r="R4979" s="8">
        <f>IF(K4979&lt;&gt;"是",0,P4979*税费设置!$B$9)</f>
        <v>0</v>
      </c>
      <c r="S4979" s="8">
        <f t="shared" si="545"/>
        <v>0</v>
      </c>
    </row>
    <row r="4980" spans="1:19" ht="13.9">
      <c r="A4980" s="6" t="str">
        <f>IF(总支出!A4980="","",总支出!A4980)</f>
        <v/>
      </c>
      <c r="B4980" s="7" t="str">
        <f>IF(总支出!B4980="","",总支出!B4980)</f>
        <v/>
      </c>
      <c r="C4980" s="6" t="str">
        <f t="shared" si="539"/>
        <v/>
      </c>
      <c r="D4980" s="6" t="str">
        <f>IF(总支出!C4980="","",总支出!C4980)</f>
        <v/>
      </c>
      <c r="E4980" s="8" t="str">
        <f>IF(总支出!D4980="","",总支出!D4980)</f>
        <v/>
      </c>
      <c r="F4980" s="6" t="str">
        <f>IF(总支出!E4980="","",总支出!E4980)</f>
        <v/>
      </c>
      <c r="G4980" s="6" t="str">
        <f>IF(总支出!H4980="","",总支出!H4980)</f>
        <v/>
      </c>
      <c r="H4980" s="6" t="str">
        <f>IF(总支出!I4980="","自动",总支出!I4980)</f>
        <v>自动</v>
      </c>
      <c r="I4980" s="6" t="str">
        <f>IF(F4980="","",IFERROR(VLOOKUP(F4980,税费设置!$A$15:$B$27,2,FALSE),"含税不明"))</f>
        <v/>
      </c>
      <c r="J4980" s="6" t="str">
        <f t="shared" si="540"/>
        <v/>
      </c>
      <c r="K4980" s="6" t="str">
        <f>IF(AND(税费设置!$B$5="是",G4980="个人支出",J4980="应税"),"是","否")</f>
        <v>否</v>
      </c>
      <c r="L4980" s="8">
        <f t="shared" si="541"/>
        <v>0</v>
      </c>
      <c r="M4980" s="8">
        <f t="shared" si="542"/>
        <v>0</v>
      </c>
      <c r="N4980" s="8">
        <f t="shared" si="543"/>
        <v>0</v>
      </c>
      <c r="O4980" s="8">
        <f t="shared" si="544"/>
        <v>0</v>
      </c>
      <c r="P4980" s="8">
        <f>IF(K4980&lt;&gt;"是",0,IF(税费设置!$B$6="是",E4980/(1+税费设置!$B$10),E4980))</f>
        <v>0</v>
      </c>
      <c r="Q4980" s="8">
        <f>IF(K4980&lt;&gt;"是",0,P4980*税费设置!$B$8)</f>
        <v>0</v>
      </c>
      <c r="R4980" s="8">
        <f>IF(K4980&lt;&gt;"是",0,P4980*税费设置!$B$9)</f>
        <v>0</v>
      </c>
      <c r="S4980" s="8">
        <f t="shared" si="545"/>
        <v>0</v>
      </c>
    </row>
    <row r="4981" spans="1:19" ht="13.9">
      <c r="A4981" s="6" t="str">
        <f>IF(总支出!A4981="","",总支出!A4981)</f>
        <v/>
      </c>
      <c r="B4981" s="7" t="str">
        <f>IF(总支出!B4981="","",总支出!B4981)</f>
        <v/>
      </c>
      <c r="C4981" s="6" t="str">
        <f t="shared" si="539"/>
        <v/>
      </c>
      <c r="D4981" s="6" t="str">
        <f>IF(总支出!C4981="","",总支出!C4981)</f>
        <v/>
      </c>
      <c r="E4981" s="8" t="str">
        <f>IF(总支出!D4981="","",总支出!D4981)</f>
        <v/>
      </c>
      <c r="F4981" s="6" t="str">
        <f>IF(总支出!E4981="","",总支出!E4981)</f>
        <v/>
      </c>
      <c r="G4981" s="6" t="str">
        <f>IF(总支出!H4981="","",总支出!H4981)</f>
        <v/>
      </c>
      <c r="H4981" s="6" t="str">
        <f>IF(总支出!I4981="","自动",总支出!I4981)</f>
        <v>自动</v>
      </c>
      <c r="I4981" s="6" t="str">
        <f>IF(F4981="","",IFERROR(VLOOKUP(F4981,税费设置!$A$15:$B$27,2,FALSE),"含税不明"))</f>
        <v/>
      </c>
      <c r="J4981" s="6" t="str">
        <f t="shared" si="540"/>
        <v/>
      </c>
      <c r="K4981" s="6" t="str">
        <f>IF(AND(税费设置!$B$5="是",G4981="个人支出",J4981="应税"),"是","否")</f>
        <v>否</v>
      </c>
      <c r="L4981" s="8">
        <f t="shared" si="541"/>
        <v>0</v>
      </c>
      <c r="M4981" s="8">
        <f t="shared" si="542"/>
        <v>0</v>
      </c>
      <c r="N4981" s="8">
        <f t="shared" si="543"/>
        <v>0</v>
      </c>
      <c r="O4981" s="8">
        <f t="shared" si="544"/>
        <v>0</v>
      </c>
      <c r="P4981" s="8">
        <f>IF(K4981&lt;&gt;"是",0,IF(税费设置!$B$6="是",E4981/(1+税费设置!$B$10),E4981))</f>
        <v>0</v>
      </c>
      <c r="Q4981" s="8">
        <f>IF(K4981&lt;&gt;"是",0,P4981*税费设置!$B$8)</f>
        <v>0</v>
      </c>
      <c r="R4981" s="8">
        <f>IF(K4981&lt;&gt;"是",0,P4981*税费设置!$B$9)</f>
        <v>0</v>
      </c>
      <c r="S4981" s="8">
        <f t="shared" si="545"/>
        <v>0</v>
      </c>
    </row>
    <row r="4982" spans="1:19" ht="13.9">
      <c r="A4982" s="6" t="str">
        <f>IF(总支出!A4982="","",总支出!A4982)</f>
        <v/>
      </c>
      <c r="B4982" s="7" t="str">
        <f>IF(总支出!B4982="","",总支出!B4982)</f>
        <v/>
      </c>
      <c r="C4982" s="6" t="str">
        <f t="shared" si="539"/>
        <v/>
      </c>
      <c r="D4982" s="6" t="str">
        <f>IF(总支出!C4982="","",总支出!C4982)</f>
        <v/>
      </c>
      <c r="E4982" s="8" t="str">
        <f>IF(总支出!D4982="","",总支出!D4982)</f>
        <v/>
      </c>
      <c r="F4982" s="6" t="str">
        <f>IF(总支出!E4982="","",总支出!E4982)</f>
        <v/>
      </c>
      <c r="G4982" s="6" t="str">
        <f>IF(总支出!H4982="","",总支出!H4982)</f>
        <v/>
      </c>
      <c r="H4982" s="6" t="str">
        <f>IF(总支出!I4982="","自动",总支出!I4982)</f>
        <v>自动</v>
      </c>
      <c r="I4982" s="6" t="str">
        <f>IF(F4982="","",IFERROR(VLOOKUP(F4982,税费设置!$A$15:$B$27,2,FALSE),"含税不明"))</f>
        <v/>
      </c>
      <c r="J4982" s="6" t="str">
        <f t="shared" si="540"/>
        <v/>
      </c>
      <c r="K4982" s="6" t="str">
        <f>IF(AND(税费设置!$B$5="是",G4982="个人支出",J4982="应税"),"是","否")</f>
        <v>否</v>
      </c>
      <c r="L4982" s="8">
        <f t="shared" si="541"/>
        <v>0</v>
      </c>
      <c r="M4982" s="8">
        <f t="shared" si="542"/>
        <v>0</v>
      </c>
      <c r="N4982" s="8">
        <f t="shared" si="543"/>
        <v>0</v>
      </c>
      <c r="O4982" s="8">
        <f t="shared" si="544"/>
        <v>0</v>
      </c>
      <c r="P4982" s="8">
        <f>IF(K4982&lt;&gt;"是",0,IF(税费设置!$B$6="是",E4982/(1+税费设置!$B$10),E4982))</f>
        <v>0</v>
      </c>
      <c r="Q4982" s="8">
        <f>IF(K4982&lt;&gt;"是",0,P4982*税费设置!$B$8)</f>
        <v>0</v>
      </c>
      <c r="R4982" s="8">
        <f>IF(K4982&lt;&gt;"是",0,P4982*税费设置!$B$9)</f>
        <v>0</v>
      </c>
      <c r="S4982" s="8">
        <f t="shared" si="545"/>
        <v>0</v>
      </c>
    </row>
    <row r="4983" spans="1:19" ht="13.9">
      <c r="A4983" s="6" t="str">
        <f>IF(总支出!A4983="","",总支出!A4983)</f>
        <v/>
      </c>
      <c r="B4983" s="7" t="str">
        <f>IF(总支出!B4983="","",总支出!B4983)</f>
        <v/>
      </c>
      <c r="C4983" s="6" t="str">
        <f t="shared" si="539"/>
        <v/>
      </c>
      <c r="D4983" s="6" t="str">
        <f>IF(总支出!C4983="","",总支出!C4983)</f>
        <v/>
      </c>
      <c r="E4983" s="8" t="str">
        <f>IF(总支出!D4983="","",总支出!D4983)</f>
        <v/>
      </c>
      <c r="F4983" s="6" t="str">
        <f>IF(总支出!E4983="","",总支出!E4983)</f>
        <v/>
      </c>
      <c r="G4983" s="6" t="str">
        <f>IF(总支出!H4983="","",总支出!H4983)</f>
        <v/>
      </c>
      <c r="H4983" s="6" t="str">
        <f>IF(总支出!I4983="","自动",总支出!I4983)</f>
        <v>自动</v>
      </c>
      <c r="I4983" s="6" t="str">
        <f>IF(F4983="","",IFERROR(VLOOKUP(F4983,税费设置!$A$15:$B$27,2,FALSE),"含税不明"))</f>
        <v/>
      </c>
      <c r="J4983" s="6" t="str">
        <f t="shared" si="540"/>
        <v/>
      </c>
      <c r="K4983" s="6" t="str">
        <f>IF(AND(税费设置!$B$5="是",G4983="个人支出",J4983="应税"),"是","否")</f>
        <v>否</v>
      </c>
      <c r="L4983" s="8">
        <f t="shared" si="541"/>
        <v>0</v>
      </c>
      <c r="M4983" s="8">
        <f t="shared" si="542"/>
        <v>0</v>
      </c>
      <c r="N4983" s="8">
        <f t="shared" si="543"/>
        <v>0</v>
      </c>
      <c r="O4983" s="8">
        <f t="shared" si="544"/>
        <v>0</v>
      </c>
      <c r="P4983" s="8">
        <f>IF(K4983&lt;&gt;"是",0,IF(税费设置!$B$6="是",E4983/(1+税费设置!$B$10),E4983))</f>
        <v>0</v>
      </c>
      <c r="Q4983" s="8">
        <f>IF(K4983&lt;&gt;"是",0,P4983*税费设置!$B$8)</f>
        <v>0</v>
      </c>
      <c r="R4983" s="8">
        <f>IF(K4983&lt;&gt;"是",0,P4983*税费设置!$B$9)</f>
        <v>0</v>
      </c>
      <c r="S4983" s="8">
        <f t="shared" si="545"/>
        <v>0</v>
      </c>
    </row>
    <row r="4984" spans="1:19" ht="13.9">
      <c r="A4984" s="6" t="str">
        <f>IF(总支出!A4984="","",总支出!A4984)</f>
        <v/>
      </c>
      <c r="B4984" s="7" t="str">
        <f>IF(总支出!B4984="","",总支出!B4984)</f>
        <v/>
      </c>
      <c r="C4984" s="6" t="str">
        <f t="shared" si="539"/>
        <v/>
      </c>
      <c r="D4984" s="6" t="str">
        <f>IF(总支出!C4984="","",总支出!C4984)</f>
        <v/>
      </c>
      <c r="E4984" s="8" t="str">
        <f>IF(总支出!D4984="","",总支出!D4984)</f>
        <v/>
      </c>
      <c r="F4984" s="6" t="str">
        <f>IF(总支出!E4984="","",总支出!E4984)</f>
        <v/>
      </c>
      <c r="G4984" s="6" t="str">
        <f>IF(总支出!H4984="","",总支出!H4984)</f>
        <v/>
      </c>
      <c r="H4984" s="6" t="str">
        <f>IF(总支出!I4984="","自动",总支出!I4984)</f>
        <v>自动</v>
      </c>
      <c r="I4984" s="6" t="str">
        <f>IF(F4984="","",IFERROR(VLOOKUP(F4984,税费设置!$A$15:$B$27,2,FALSE),"含税不明"))</f>
        <v/>
      </c>
      <c r="J4984" s="6" t="str">
        <f t="shared" si="540"/>
        <v/>
      </c>
      <c r="K4984" s="6" t="str">
        <f>IF(AND(税费设置!$B$5="是",G4984="个人支出",J4984="应税"),"是","否")</f>
        <v>否</v>
      </c>
      <c r="L4984" s="8">
        <f t="shared" si="541"/>
        <v>0</v>
      </c>
      <c r="M4984" s="8">
        <f t="shared" si="542"/>
        <v>0</v>
      </c>
      <c r="N4984" s="8">
        <f t="shared" si="543"/>
        <v>0</v>
      </c>
      <c r="O4984" s="8">
        <f t="shared" si="544"/>
        <v>0</v>
      </c>
      <c r="P4984" s="8">
        <f>IF(K4984&lt;&gt;"是",0,IF(税费设置!$B$6="是",E4984/(1+税费设置!$B$10),E4984))</f>
        <v>0</v>
      </c>
      <c r="Q4984" s="8">
        <f>IF(K4984&lt;&gt;"是",0,P4984*税费设置!$B$8)</f>
        <v>0</v>
      </c>
      <c r="R4984" s="8">
        <f>IF(K4984&lt;&gt;"是",0,P4984*税费设置!$B$9)</f>
        <v>0</v>
      </c>
      <c r="S4984" s="8">
        <f t="shared" si="545"/>
        <v>0</v>
      </c>
    </row>
    <row r="4985" spans="1:19" ht="13.9">
      <c r="A4985" s="6" t="str">
        <f>IF(总支出!A4985="","",总支出!A4985)</f>
        <v/>
      </c>
      <c r="B4985" s="7" t="str">
        <f>IF(总支出!B4985="","",总支出!B4985)</f>
        <v/>
      </c>
      <c r="C4985" s="6" t="str">
        <f t="shared" si="539"/>
        <v/>
      </c>
      <c r="D4985" s="6" t="str">
        <f>IF(总支出!C4985="","",总支出!C4985)</f>
        <v/>
      </c>
      <c r="E4985" s="8" t="str">
        <f>IF(总支出!D4985="","",总支出!D4985)</f>
        <v/>
      </c>
      <c r="F4985" s="6" t="str">
        <f>IF(总支出!E4985="","",总支出!E4985)</f>
        <v/>
      </c>
      <c r="G4985" s="6" t="str">
        <f>IF(总支出!H4985="","",总支出!H4985)</f>
        <v/>
      </c>
      <c r="H4985" s="6" t="str">
        <f>IF(总支出!I4985="","自动",总支出!I4985)</f>
        <v>自动</v>
      </c>
      <c r="I4985" s="6" t="str">
        <f>IF(F4985="","",IFERROR(VLOOKUP(F4985,税费设置!$A$15:$B$27,2,FALSE),"含税不明"))</f>
        <v/>
      </c>
      <c r="J4985" s="6" t="str">
        <f t="shared" si="540"/>
        <v/>
      </c>
      <c r="K4985" s="6" t="str">
        <f>IF(AND(税费设置!$B$5="是",G4985="个人支出",J4985="应税"),"是","否")</f>
        <v>否</v>
      </c>
      <c r="L4985" s="8">
        <f t="shared" si="541"/>
        <v>0</v>
      </c>
      <c r="M4985" s="8">
        <f t="shared" si="542"/>
        <v>0</v>
      </c>
      <c r="N4985" s="8">
        <f t="shared" si="543"/>
        <v>0</v>
      </c>
      <c r="O4985" s="8">
        <f t="shared" si="544"/>
        <v>0</v>
      </c>
      <c r="P4985" s="8">
        <f>IF(K4985&lt;&gt;"是",0,IF(税费设置!$B$6="是",E4985/(1+税费设置!$B$10),E4985))</f>
        <v>0</v>
      </c>
      <c r="Q4985" s="8">
        <f>IF(K4985&lt;&gt;"是",0,P4985*税费设置!$B$8)</f>
        <v>0</v>
      </c>
      <c r="R4985" s="8">
        <f>IF(K4985&lt;&gt;"是",0,P4985*税费设置!$B$9)</f>
        <v>0</v>
      </c>
      <c r="S4985" s="8">
        <f t="shared" si="545"/>
        <v>0</v>
      </c>
    </row>
    <row r="4986" spans="1:19" ht="13.9">
      <c r="A4986" s="6" t="str">
        <f>IF(总支出!A4986="","",总支出!A4986)</f>
        <v/>
      </c>
      <c r="B4986" s="7" t="str">
        <f>IF(总支出!B4986="","",总支出!B4986)</f>
        <v/>
      </c>
      <c r="C4986" s="6" t="str">
        <f t="shared" si="539"/>
        <v/>
      </c>
      <c r="D4986" s="6" t="str">
        <f>IF(总支出!C4986="","",总支出!C4986)</f>
        <v/>
      </c>
      <c r="E4986" s="8" t="str">
        <f>IF(总支出!D4986="","",总支出!D4986)</f>
        <v/>
      </c>
      <c r="F4986" s="6" t="str">
        <f>IF(总支出!E4986="","",总支出!E4986)</f>
        <v/>
      </c>
      <c r="G4986" s="6" t="str">
        <f>IF(总支出!H4986="","",总支出!H4986)</f>
        <v/>
      </c>
      <c r="H4986" s="6" t="str">
        <f>IF(总支出!I4986="","自动",总支出!I4986)</f>
        <v>自动</v>
      </c>
      <c r="I4986" s="6" t="str">
        <f>IF(F4986="","",IFERROR(VLOOKUP(F4986,税费设置!$A$15:$B$27,2,FALSE),"含税不明"))</f>
        <v/>
      </c>
      <c r="J4986" s="6" t="str">
        <f t="shared" si="540"/>
        <v/>
      </c>
      <c r="K4986" s="6" t="str">
        <f>IF(AND(税费设置!$B$5="是",G4986="个人支出",J4986="应税"),"是","否")</f>
        <v>否</v>
      </c>
      <c r="L4986" s="8">
        <f t="shared" si="541"/>
        <v>0</v>
      </c>
      <c r="M4986" s="8">
        <f t="shared" si="542"/>
        <v>0</v>
      </c>
      <c r="N4986" s="8">
        <f t="shared" si="543"/>
        <v>0</v>
      </c>
      <c r="O4986" s="8">
        <f t="shared" si="544"/>
        <v>0</v>
      </c>
      <c r="P4986" s="8">
        <f>IF(K4986&lt;&gt;"是",0,IF(税费设置!$B$6="是",E4986/(1+税费设置!$B$10),E4986))</f>
        <v>0</v>
      </c>
      <c r="Q4986" s="8">
        <f>IF(K4986&lt;&gt;"是",0,P4986*税费设置!$B$8)</f>
        <v>0</v>
      </c>
      <c r="R4986" s="8">
        <f>IF(K4986&lt;&gt;"是",0,P4986*税费设置!$B$9)</f>
        <v>0</v>
      </c>
      <c r="S4986" s="8">
        <f t="shared" si="545"/>
        <v>0</v>
      </c>
    </row>
    <row r="4987" spans="1:19" ht="13.9">
      <c r="A4987" s="6" t="str">
        <f>IF(总支出!A4987="","",总支出!A4987)</f>
        <v/>
      </c>
      <c r="B4987" s="7" t="str">
        <f>IF(总支出!B4987="","",总支出!B4987)</f>
        <v/>
      </c>
      <c r="C4987" s="6" t="str">
        <f t="shared" si="539"/>
        <v/>
      </c>
      <c r="D4987" s="6" t="str">
        <f>IF(总支出!C4987="","",总支出!C4987)</f>
        <v/>
      </c>
      <c r="E4987" s="8" t="str">
        <f>IF(总支出!D4987="","",总支出!D4987)</f>
        <v/>
      </c>
      <c r="F4987" s="6" t="str">
        <f>IF(总支出!E4987="","",总支出!E4987)</f>
        <v/>
      </c>
      <c r="G4987" s="6" t="str">
        <f>IF(总支出!H4987="","",总支出!H4987)</f>
        <v/>
      </c>
      <c r="H4987" s="6" t="str">
        <f>IF(总支出!I4987="","自动",总支出!I4987)</f>
        <v>自动</v>
      </c>
      <c r="I4987" s="6" t="str">
        <f>IF(F4987="","",IFERROR(VLOOKUP(F4987,税费设置!$A$15:$B$27,2,FALSE),"含税不明"))</f>
        <v/>
      </c>
      <c r="J4987" s="6" t="str">
        <f t="shared" si="540"/>
        <v/>
      </c>
      <c r="K4987" s="6" t="str">
        <f>IF(AND(税费设置!$B$5="是",G4987="个人支出",J4987="应税"),"是","否")</f>
        <v>否</v>
      </c>
      <c r="L4987" s="8">
        <f t="shared" si="541"/>
        <v>0</v>
      </c>
      <c r="M4987" s="8">
        <f t="shared" si="542"/>
        <v>0</v>
      </c>
      <c r="N4987" s="8">
        <f t="shared" si="543"/>
        <v>0</v>
      </c>
      <c r="O4987" s="8">
        <f t="shared" si="544"/>
        <v>0</v>
      </c>
      <c r="P4987" s="8">
        <f>IF(K4987&lt;&gt;"是",0,IF(税费设置!$B$6="是",E4987/(1+税费设置!$B$10),E4987))</f>
        <v>0</v>
      </c>
      <c r="Q4987" s="8">
        <f>IF(K4987&lt;&gt;"是",0,P4987*税费设置!$B$8)</f>
        <v>0</v>
      </c>
      <c r="R4987" s="8">
        <f>IF(K4987&lt;&gt;"是",0,P4987*税费设置!$B$9)</f>
        <v>0</v>
      </c>
      <c r="S4987" s="8">
        <f t="shared" si="545"/>
        <v>0</v>
      </c>
    </row>
    <row r="4988" spans="1:19" ht="13.9">
      <c r="A4988" s="6" t="str">
        <f>IF(总支出!A4988="","",总支出!A4988)</f>
        <v/>
      </c>
      <c r="B4988" s="7" t="str">
        <f>IF(总支出!B4988="","",总支出!B4988)</f>
        <v/>
      </c>
      <c r="C4988" s="6" t="str">
        <f t="shared" si="539"/>
        <v/>
      </c>
      <c r="D4988" s="6" t="str">
        <f>IF(总支出!C4988="","",总支出!C4988)</f>
        <v/>
      </c>
      <c r="E4988" s="8" t="str">
        <f>IF(总支出!D4988="","",总支出!D4988)</f>
        <v/>
      </c>
      <c r="F4988" s="6" t="str">
        <f>IF(总支出!E4988="","",总支出!E4988)</f>
        <v/>
      </c>
      <c r="G4988" s="6" t="str">
        <f>IF(总支出!H4988="","",总支出!H4988)</f>
        <v/>
      </c>
      <c r="H4988" s="6" t="str">
        <f>IF(总支出!I4988="","自动",总支出!I4988)</f>
        <v>自动</v>
      </c>
      <c r="I4988" s="6" t="str">
        <f>IF(F4988="","",IFERROR(VLOOKUP(F4988,税费设置!$A$15:$B$27,2,FALSE),"含税不明"))</f>
        <v/>
      </c>
      <c r="J4988" s="6" t="str">
        <f t="shared" si="540"/>
        <v/>
      </c>
      <c r="K4988" s="6" t="str">
        <f>IF(AND(税费设置!$B$5="是",G4988="个人支出",J4988="应税"),"是","否")</f>
        <v>否</v>
      </c>
      <c r="L4988" s="8">
        <f t="shared" si="541"/>
        <v>0</v>
      </c>
      <c r="M4988" s="8">
        <f t="shared" si="542"/>
        <v>0</v>
      </c>
      <c r="N4988" s="8">
        <f t="shared" si="543"/>
        <v>0</v>
      </c>
      <c r="O4988" s="8">
        <f t="shared" si="544"/>
        <v>0</v>
      </c>
      <c r="P4988" s="8">
        <f>IF(K4988&lt;&gt;"是",0,IF(税费设置!$B$6="是",E4988/(1+税费设置!$B$10),E4988))</f>
        <v>0</v>
      </c>
      <c r="Q4988" s="8">
        <f>IF(K4988&lt;&gt;"是",0,P4988*税费设置!$B$8)</f>
        <v>0</v>
      </c>
      <c r="R4988" s="8">
        <f>IF(K4988&lt;&gt;"是",0,P4988*税费设置!$B$9)</f>
        <v>0</v>
      </c>
      <c r="S4988" s="8">
        <f t="shared" si="545"/>
        <v>0</v>
      </c>
    </row>
    <row r="4989" spans="1:19" ht="13.9">
      <c r="A4989" s="6" t="str">
        <f>IF(总支出!A4989="","",总支出!A4989)</f>
        <v/>
      </c>
      <c r="B4989" s="7" t="str">
        <f>IF(总支出!B4989="","",总支出!B4989)</f>
        <v/>
      </c>
      <c r="C4989" s="6" t="str">
        <f t="shared" si="539"/>
        <v/>
      </c>
      <c r="D4989" s="6" t="str">
        <f>IF(总支出!C4989="","",总支出!C4989)</f>
        <v/>
      </c>
      <c r="E4989" s="8" t="str">
        <f>IF(总支出!D4989="","",总支出!D4989)</f>
        <v/>
      </c>
      <c r="F4989" s="6" t="str">
        <f>IF(总支出!E4989="","",总支出!E4989)</f>
        <v/>
      </c>
      <c r="G4989" s="6" t="str">
        <f>IF(总支出!H4989="","",总支出!H4989)</f>
        <v/>
      </c>
      <c r="H4989" s="6" t="str">
        <f>IF(总支出!I4989="","自动",总支出!I4989)</f>
        <v>自动</v>
      </c>
      <c r="I4989" s="6" t="str">
        <f>IF(F4989="","",IFERROR(VLOOKUP(F4989,税费设置!$A$15:$B$27,2,FALSE),"含税不明"))</f>
        <v/>
      </c>
      <c r="J4989" s="6" t="str">
        <f t="shared" si="540"/>
        <v/>
      </c>
      <c r="K4989" s="6" t="str">
        <f>IF(AND(税费设置!$B$5="是",G4989="个人支出",J4989="应税"),"是","否")</f>
        <v>否</v>
      </c>
      <c r="L4989" s="8">
        <f t="shared" si="541"/>
        <v>0</v>
      </c>
      <c r="M4989" s="8">
        <f t="shared" si="542"/>
        <v>0</v>
      </c>
      <c r="N4989" s="8">
        <f t="shared" si="543"/>
        <v>0</v>
      </c>
      <c r="O4989" s="8">
        <f t="shared" si="544"/>
        <v>0</v>
      </c>
      <c r="P4989" s="8">
        <f>IF(K4989&lt;&gt;"是",0,IF(税费设置!$B$6="是",E4989/(1+税费设置!$B$10),E4989))</f>
        <v>0</v>
      </c>
      <c r="Q4989" s="8">
        <f>IF(K4989&lt;&gt;"是",0,P4989*税费设置!$B$8)</f>
        <v>0</v>
      </c>
      <c r="R4989" s="8">
        <f>IF(K4989&lt;&gt;"是",0,P4989*税费设置!$B$9)</f>
        <v>0</v>
      </c>
      <c r="S4989" s="8">
        <f t="shared" si="545"/>
        <v>0</v>
      </c>
    </row>
    <row r="4990" spans="1:19" ht="13.9">
      <c r="A4990" s="6" t="str">
        <f>IF(总支出!A4990="","",总支出!A4990)</f>
        <v/>
      </c>
      <c r="B4990" s="7" t="str">
        <f>IF(总支出!B4990="","",总支出!B4990)</f>
        <v/>
      </c>
      <c r="C4990" s="6" t="str">
        <f t="shared" si="539"/>
        <v/>
      </c>
      <c r="D4990" s="6" t="str">
        <f>IF(总支出!C4990="","",总支出!C4990)</f>
        <v/>
      </c>
      <c r="E4990" s="8" t="str">
        <f>IF(总支出!D4990="","",总支出!D4990)</f>
        <v/>
      </c>
      <c r="F4990" s="6" t="str">
        <f>IF(总支出!E4990="","",总支出!E4990)</f>
        <v/>
      </c>
      <c r="G4990" s="6" t="str">
        <f>IF(总支出!H4990="","",总支出!H4990)</f>
        <v/>
      </c>
      <c r="H4990" s="6" t="str">
        <f>IF(总支出!I4990="","自动",总支出!I4990)</f>
        <v>自动</v>
      </c>
      <c r="I4990" s="6" t="str">
        <f>IF(F4990="","",IFERROR(VLOOKUP(F4990,税费设置!$A$15:$B$27,2,FALSE),"含税不明"))</f>
        <v/>
      </c>
      <c r="J4990" s="6" t="str">
        <f t="shared" si="540"/>
        <v/>
      </c>
      <c r="K4990" s="6" t="str">
        <f>IF(AND(税费设置!$B$5="是",G4990="个人支出",J4990="应税"),"是","否")</f>
        <v>否</v>
      </c>
      <c r="L4990" s="8">
        <f t="shared" si="541"/>
        <v>0</v>
      </c>
      <c r="M4990" s="8">
        <f t="shared" si="542"/>
        <v>0</v>
      </c>
      <c r="N4990" s="8">
        <f t="shared" si="543"/>
        <v>0</v>
      </c>
      <c r="O4990" s="8">
        <f t="shared" si="544"/>
        <v>0</v>
      </c>
      <c r="P4990" s="8">
        <f>IF(K4990&lt;&gt;"是",0,IF(税费设置!$B$6="是",E4990/(1+税费设置!$B$10),E4990))</f>
        <v>0</v>
      </c>
      <c r="Q4990" s="8">
        <f>IF(K4990&lt;&gt;"是",0,P4990*税费设置!$B$8)</f>
        <v>0</v>
      </c>
      <c r="R4990" s="8">
        <f>IF(K4990&lt;&gt;"是",0,P4990*税费设置!$B$9)</f>
        <v>0</v>
      </c>
      <c r="S4990" s="8">
        <f t="shared" si="545"/>
        <v>0</v>
      </c>
    </row>
    <row r="4991" spans="1:19" ht="13.9">
      <c r="A4991" s="6" t="str">
        <f>IF(总支出!A4991="","",总支出!A4991)</f>
        <v/>
      </c>
      <c r="B4991" s="7" t="str">
        <f>IF(总支出!B4991="","",总支出!B4991)</f>
        <v/>
      </c>
      <c r="C4991" s="6" t="str">
        <f t="shared" si="539"/>
        <v/>
      </c>
      <c r="D4991" s="6" t="str">
        <f>IF(总支出!C4991="","",总支出!C4991)</f>
        <v/>
      </c>
      <c r="E4991" s="8" t="str">
        <f>IF(总支出!D4991="","",总支出!D4991)</f>
        <v/>
      </c>
      <c r="F4991" s="6" t="str">
        <f>IF(总支出!E4991="","",总支出!E4991)</f>
        <v/>
      </c>
      <c r="G4991" s="6" t="str">
        <f>IF(总支出!H4991="","",总支出!H4991)</f>
        <v/>
      </c>
      <c r="H4991" s="6" t="str">
        <f>IF(总支出!I4991="","自动",总支出!I4991)</f>
        <v>自动</v>
      </c>
      <c r="I4991" s="6" t="str">
        <f>IF(F4991="","",IFERROR(VLOOKUP(F4991,税费设置!$A$15:$B$27,2,FALSE),"含税不明"))</f>
        <v/>
      </c>
      <c r="J4991" s="6" t="str">
        <f t="shared" si="540"/>
        <v/>
      </c>
      <c r="K4991" s="6" t="str">
        <f>IF(AND(税费设置!$B$5="是",G4991="个人支出",J4991="应税"),"是","否")</f>
        <v>否</v>
      </c>
      <c r="L4991" s="8">
        <f t="shared" si="541"/>
        <v>0</v>
      </c>
      <c r="M4991" s="8">
        <f t="shared" si="542"/>
        <v>0</v>
      </c>
      <c r="N4991" s="8">
        <f t="shared" si="543"/>
        <v>0</v>
      </c>
      <c r="O4991" s="8">
        <f t="shared" si="544"/>
        <v>0</v>
      </c>
      <c r="P4991" s="8">
        <f>IF(K4991&lt;&gt;"是",0,IF(税费设置!$B$6="是",E4991/(1+税费设置!$B$10),E4991))</f>
        <v>0</v>
      </c>
      <c r="Q4991" s="8">
        <f>IF(K4991&lt;&gt;"是",0,P4991*税费设置!$B$8)</f>
        <v>0</v>
      </c>
      <c r="R4991" s="8">
        <f>IF(K4991&lt;&gt;"是",0,P4991*税费设置!$B$9)</f>
        <v>0</v>
      </c>
      <c r="S4991" s="8">
        <f t="shared" si="545"/>
        <v>0</v>
      </c>
    </row>
    <row r="4992" spans="1:19" ht="13.9">
      <c r="A4992" s="6" t="str">
        <f>IF(总支出!A4992="","",总支出!A4992)</f>
        <v/>
      </c>
      <c r="B4992" s="7" t="str">
        <f>IF(总支出!B4992="","",总支出!B4992)</f>
        <v/>
      </c>
      <c r="C4992" s="6" t="str">
        <f t="shared" si="539"/>
        <v/>
      </c>
      <c r="D4992" s="6" t="str">
        <f>IF(总支出!C4992="","",总支出!C4992)</f>
        <v/>
      </c>
      <c r="E4992" s="8" t="str">
        <f>IF(总支出!D4992="","",总支出!D4992)</f>
        <v/>
      </c>
      <c r="F4992" s="6" t="str">
        <f>IF(总支出!E4992="","",总支出!E4992)</f>
        <v/>
      </c>
      <c r="G4992" s="6" t="str">
        <f>IF(总支出!H4992="","",总支出!H4992)</f>
        <v/>
      </c>
      <c r="H4992" s="6" t="str">
        <f>IF(总支出!I4992="","自动",总支出!I4992)</f>
        <v>自动</v>
      </c>
      <c r="I4992" s="6" t="str">
        <f>IF(F4992="","",IFERROR(VLOOKUP(F4992,税费设置!$A$15:$B$27,2,FALSE),"含税不明"))</f>
        <v/>
      </c>
      <c r="J4992" s="6" t="str">
        <f t="shared" si="540"/>
        <v/>
      </c>
      <c r="K4992" s="6" t="str">
        <f>IF(AND(税费设置!$B$5="是",G4992="个人支出",J4992="应税"),"是","否")</f>
        <v>否</v>
      </c>
      <c r="L4992" s="8">
        <f t="shared" si="541"/>
        <v>0</v>
      </c>
      <c r="M4992" s="8">
        <f t="shared" si="542"/>
        <v>0</v>
      </c>
      <c r="N4992" s="8">
        <f t="shared" si="543"/>
        <v>0</v>
      </c>
      <c r="O4992" s="8">
        <f t="shared" si="544"/>
        <v>0</v>
      </c>
      <c r="P4992" s="8">
        <f>IF(K4992&lt;&gt;"是",0,IF(税费设置!$B$6="是",E4992/(1+税费设置!$B$10),E4992))</f>
        <v>0</v>
      </c>
      <c r="Q4992" s="8">
        <f>IF(K4992&lt;&gt;"是",0,P4992*税费设置!$B$8)</f>
        <v>0</v>
      </c>
      <c r="R4992" s="8">
        <f>IF(K4992&lt;&gt;"是",0,P4992*税费设置!$B$9)</f>
        <v>0</v>
      </c>
      <c r="S4992" s="8">
        <f t="shared" si="545"/>
        <v>0</v>
      </c>
    </row>
    <row r="4993" spans="1:19" ht="13.9">
      <c r="A4993" s="6" t="str">
        <f>IF(总支出!A4993="","",总支出!A4993)</f>
        <v/>
      </c>
      <c r="B4993" s="7" t="str">
        <f>IF(总支出!B4993="","",总支出!B4993)</f>
        <v/>
      </c>
      <c r="C4993" s="6" t="str">
        <f t="shared" si="539"/>
        <v/>
      </c>
      <c r="D4993" s="6" t="str">
        <f>IF(总支出!C4993="","",总支出!C4993)</f>
        <v/>
      </c>
      <c r="E4993" s="8" t="str">
        <f>IF(总支出!D4993="","",总支出!D4993)</f>
        <v/>
      </c>
      <c r="F4993" s="6" t="str">
        <f>IF(总支出!E4993="","",总支出!E4993)</f>
        <v/>
      </c>
      <c r="G4993" s="6" t="str">
        <f>IF(总支出!H4993="","",总支出!H4993)</f>
        <v/>
      </c>
      <c r="H4993" s="6" t="str">
        <f>IF(总支出!I4993="","自动",总支出!I4993)</f>
        <v>自动</v>
      </c>
      <c r="I4993" s="6" t="str">
        <f>IF(F4993="","",IFERROR(VLOOKUP(F4993,税费设置!$A$15:$B$27,2,FALSE),"含税不明"))</f>
        <v/>
      </c>
      <c r="J4993" s="6" t="str">
        <f t="shared" si="540"/>
        <v/>
      </c>
      <c r="K4993" s="6" t="str">
        <f>IF(AND(税费设置!$B$5="是",G4993="个人支出",J4993="应税"),"是","否")</f>
        <v>否</v>
      </c>
      <c r="L4993" s="8">
        <f t="shared" si="541"/>
        <v>0</v>
      </c>
      <c r="M4993" s="8">
        <f t="shared" si="542"/>
        <v>0</v>
      </c>
      <c r="N4993" s="8">
        <f t="shared" si="543"/>
        <v>0</v>
      </c>
      <c r="O4993" s="8">
        <f t="shared" si="544"/>
        <v>0</v>
      </c>
      <c r="P4993" s="8">
        <f>IF(K4993&lt;&gt;"是",0,IF(税费设置!$B$6="是",E4993/(1+税费设置!$B$10),E4993))</f>
        <v>0</v>
      </c>
      <c r="Q4993" s="8">
        <f>IF(K4993&lt;&gt;"是",0,P4993*税费设置!$B$8)</f>
        <v>0</v>
      </c>
      <c r="R4993" s="8">
        <f>IF(K4993&lt;&gt;"是",0,P4993*税费设置!$B$9)</f>
        <v>0</v>
      </c>
      <c r="S4993" s="8">
        <f t="shared" si="545"/>
        <v>0</v>
      </c>
    </row>
    <row r="4994" spans="1:19" ht="13.9">
      <c r="A4994" s="6" t="str">
        <f>IF(总支出!A4994="","",总支出!A4994)</f>
        <v/>
      </c>
      <c r="B4994" s="7" t="str">
        <f>IF(总支出!B4994="","",总支出!B4994)</f>
        <v/>
      </c>
      <c r="C4994" s="6" t="str">
        <f t="shared" si="539"/>
        <v/>
      </c>
      <c r="D4994" s="6" t="str">
        <f>IF(总支出!C4994="","",总支出!C4994)</f>
        <v/>
      </c>
      <c r="E4994" s="8" t="str">
        <f>IF(总支出!D4994="","",总支出!D4994)</f>
        <v/>
      </c>
      <c r="F4994" s="6" t="str">
        <f>IF(总支出!E4994="","",总支出!E4994)</f>
        <v/>
      </c>
      <c r="G4994" s="6" t="str">
        <f>IF(总支出!H4994="","",总支出!H4994)</f>
        <v/>
      </c>
      <c r="H4994" s="6" t="str">
        <f>IF(总支出!I4994="","自动",总支出!I4994)</f>
        <v>自动</v>
      </c>
      <c r="I4994" s="6" t="str">
        <f>IF(F4994="","",IFERROR(VLOOKUP(F4994,税费设置!$A$15:$B$27,2,FALSE),"含税不明"))</f>
        <v/>
      </c>
      <c r="J4994" s="6" t="str">
        <f t="shared" si="540"/>
        <v/>
      </c>
      <c r="K4994" s="6" t="str">
        <f>IF(AND(税费设置!$B$5="是",G4994="个人支出",J4994="应税"),"是","否")</f>
        <v>否</v>
      </c>
      <c r="L4994" s="8">
        <f t="shared" si="541"/>
        <v>0</v>
      </c>
      <c r="M4994" s="8">
        <f t="shared" si="542"/>
        <v>0</v>
      </c>
      <c r="N4994" s="8">
        <f t="shared" si="543"/>
        <v>0</v>
      </c>
      <c r="O4994" s="8">
        <f t="shared" si="544"/>
        <v>0</v>
      </c>
      <c r="P4994" s="8">
        <f>IF(K4994&lt;&gt;"是",0,IF(税费设置!$B$6="是",E4994/(1+税费设置!$B$10),E4994))</f>
        <v>0</v>
      </c>
      <c r="Q4994" s="8">
        <f>IF(K4994&lt;&gt;"是",0,P4994*税费设置!$B$8)</f>
        <v>0</v>
      </c>
      <c r="R4994" s="8">
        <f>IF(K4994&lt;&gt;"是",0,P4994*税费设置!$B$9)</f>
        <v>0</v>
      </c>
      <c r="S4994" s="8">
        <f t="shared" si="545"/>
        <v>0</v>
      </c>
    </row>
    <row r="4995" spans="1:19" ht="13.9">
      <c r="A4995" s="6" t="str">
        <f>IF(总支出!A4995="","",总支出!A4995)</f>
        <v/>
      </c>
      <c r="B4995" s="7" t="str">
        <f>IF(总支出!B4995="","",总支出!B4995)</f>
        <v/>
      </c>
      <c r="C4995" s="6" t="str">
        <f t="shared" si="539"/>
        <v/>
      </c>
      <c r="D4995" s="6" t="str">
        <f>IF(总支出!C4995="","",总支出!C4995)</f>
        <v/>
      </c>
      <c r="E4995" s="8" t="str">
        <f>IF(总支出!D4995="","",总支出!D4995)</f>
        <v/>
      </c>
      <c r="F4995" s="6" t="str">
        <f>IF(总支出!E4995="","",总支出!E4995)</f>
        <v/>
      </c>
      <c r="G4995" s="6" t="str">
        <f>IF(总支出!H4995="","",总支出!H4995)</f>
        <v/>
      </c>
      <c r="H4995" s="6" t="str">
        <f>IF(总支出!I4995="","自动",总支出!I4995)</f>
        <v>自动</v>
      </c>
      <c r="I4995" s="6" t="str">
        <f>IF(F4995="","",IFERROR(VLOOKUP(F4995,税费设置!$A$15:$B$27,2,FALSE),"含税不明"))</f>
        <v/>
      </c>
      <c r="J4995" s="6" t="str">
        <f t="shared" si="540"/>
        <v/>
      </c>
      <c r="K4995" s="6" t="str">
        <f>IF(AND(税费设置!$B$5="是",G4995="个人支出",J4995="应税"),"是","否")</f>
        <v>否</v>
      </c>
      <c r="L4995" s="8">
        <f t="shared" si="541"/>
        <v>0</v>
      </c>
      <c r="M4995" s="8">
        <f t="shared" si="542"/>
        <v>0</v>
      </c>
      <c r="N4995" s="8">
        <f t="shared" si="543"/>
        <v>0</v>
      </c>
      <c r="O4995" s="8">
        <f t="shared" si="544"/>
        <v>0</v>
      </c>
      <c r="P4995" s="8">
        <f>IF(K4995&lt;&gt;"是",0,IF(税费设置!$B$6="是",E4995/(1+税费设置!$B$10),E4995))</f>
        <v>0</v>
      </c>
      <c r="Q4995" s="8">
        <f>IF(K4995&lt;&gt;"是",0,P4995*税费设置!$B$8)</f>
        <v>0</v>
      </c>
      <c r="R4995" s="8">
        <f>IF(K4995&lt;&gt;"是",0,P4995*税费设置!$B$9)</f>
        <v>0</v>
      </c>
      <c r="S4995" s="8">
        <f t="shared" si="545"/>
        <v>0</v>
      </c>
    </row>
    <row r="4996" spans="1:19" ht="13.9">
      <c r="A4996" s="6" t="str">
        <f>IF(总支出!A4996="","",总支出!A4996)</f>
        <v/>
      </c>
      <c r="B4996" s="7" t="str">
        <f>IF(总支出!B4996="","",总支出!B4996)</f>
        <v/>
      </c>
      <c r="C4996" s="6" t="str">
        <f t="shared" ref="C4996:C5059" si="546">IF(B4996="","",TEXT(B4996,"yyyy-mm"))</f>
        <v/>
      </c>
      <c r="D4996" s="6" t="str">
        <f>IF(总支出!C4996="","",总支出!C4996)</f>
        <v/>
      </c>
      <c r="E4996" s="8" t="str">
        <f>IF(总支出!D4996="","",总支出!D4996)</f>
        <v/>
      </c>
      <c r="F4996" s="6" t="str">
        <f>IF(总支出!E4996="","",总支出!E4996)</f>
        <v/>
      </c>
      <c r="G4996" s="6" t="str">
        <f>IF(总支出!H4996="","",总支出!H4996)</f>
        <v/>
      </c>
      <c r="H4996" s="6" t="str">
        <f>IF(总支出!I4996="","自动",总支出!I4996)</f>
        <v>自动</v>
      </c>
      <c r="I4996" s="6" t="str">
        <f>IF(F4996="","",IFERROR(VLOOKUP(F4996,税费设置!$A$15:$B$27,2,FALSE),"含税不明"))</f>
        <v/>
      </c>
      <c r="J4996" s="6" t="str">
        <f t="shared" ref="J4996:J5059" si="547">IF(D4996="","",IF(H4996="自动",I4996,H4996))</f>
        <v/>
      </c>
      <c r="K4996" s="6" t="str">
        <f>IF(AND(税费设置!$B$5="是",G4996="个人支出",J4996="应税"),"是","否")</f>
        <v>否</v>
      </c>
      <c r="L4996" s="8">
        <f t="shared" ref="L4996:L5059" si="548">IF(K4996="是",E4996,0)</f>
        <v>0</v>
      </c>
      <c r="M4996" s="8">
        <f t="shared" si="542"/>
        <v>0</v>
      </c>
      <c r="N4996" s="8">
        <f t="shared" si="543"/>
        <v>0</v>
      </c>
      <c r="O4996" s="8">
        <f t="shared" si="544"/>
        <v>0</v>
      </c>
      <c r="P4996" s="8">
        <f>IF(K4996&lt;&gt;"是",0,IF(税费设置!$B$6="是",E4996/(1+税费设置!$B$10),E4996))</f>
        <v>0</v>
      </c>
      <c r="Q4996" s="8">
        <f>IF(K4996&lt;&gt;"是",0,P4996*税费设置!$B$8)</f>
        <v>0</v>
      </c>
      <c r="R4996" s="8">
        <f>IF(K4996&lt;&gt;"是",0,P4996*税费设置!$B$9)</f>
        <v>0</v>
      </c>
      <c r="S4996" s="8">
        <f t="shared" ref="S4996:S5059" si="549">Q4996+R4996</f>
        <v>0</v>
      </c>
    </row>
    <row r="4997" spans="1:19" ht="13.9">
      <c r="A4997" s="6" t="str">
        <f>IF(总支出!A4997="","",总支出!A4997)</f>
        <v/>
      </c>
      <c r="B4997" s="7" t="str">
        <f>IF(总支出!B4997="","",总支出!B4997)</f>
        <v/>
      </c>
      <c r="C4997" s="6" t="str">
        <f t="shared" si="546"/>
        <v/>
      </c>
      <c r="D4997" s="6" t="str">
        <f>IF(总支出!C4997="","",总支出!C4997)</f>
        <v/>
      </c>
      <c r="E4997" s="8" t="str">
        <f>IF(总支出!D4997="","",总支出!D4997)</f>
        <v/>
      </c>
      <c r="F4997" s="6" t="str">
        <f>IF(总支出!E4997="","",总支出!E4997)</f>
        <v/>
      </c>
      <c r="G4997" s="6" t="str">
        <f>IF(总支出!H4997="","",总支出!H4997)</f>
        <v/>
      </c>
      <c r="H4997" s="6" t="str">
        <f>IF(总支出!I4997="","自动",总支出!I4997)</f>
        <v>自动</v>
      </c>
      <c r="I4997" s="6" t="str">
        <f>IF(F4997="","",IFERROR(VLOOKUP(F4997,税费设置!$A$15:$B$27,2,FALSE),"含税不明"))</f>
        <v/>
      </c>
      <c r="J4997" s="6" t="str">
        <f t="shared" si="547"/>
        <v/>
      </c>
      <c r="K4997" s="6" t="str">
        <f>IF(AND(税费设置!$B$5="是",G4997="个人支出",J4997="应税"),"是","否")</f>
        <v>否</v>
      </c>
      <c r="L4997" s="8">
        <f t="shared" si="548"/>
        <v>0</v>
      </c>
      <c r="M4997" s="8">
        <f t="shared" si="542"/>
        <v>0</v>
      </c>
      <c r="N4997" s="8">
        <f t="shared" si="543"/>
        <v>0</v>
      </c>
      <c r="O4997" s="8">
        <f t="shared" si="544"/>
        <v>0</v>
      </c>
      <c r="P4997" s="8">
        <f>IF(K4997&lt;&gt;"是",0,IF(税费设置!$B$6="是",E4997/(1+税费设置!$B$10),E4997))</f>
        <v>0</v>
      </c>
      <c r="Q4997" s="8">
        <f>IF(K4997&lt;&gt;"是",0,P4997*税费设置!$B$8)</f>
        <v>0</v>
      </c>
      <c r="R4997" s="8">
        <f>IF(K4997&lt;&gt;"是",0,P4997*税费设置!$B$9)</f>
        <v>0</v>
      </c>
      <c r="S4997" s="8">
        <f t="shared" si="549"/>
        <v>0</v>
      </c>
    </row>
    <row r="4998" spans="1:19" ht="13.9">
      <c r="A4998" s="6" t="str">
        <f>IF(总支出!A4998="","",总支出!A4998)</f>
        <v/>
      </c>
      <c r="B4998" s="7" t="str">
        <f>IF(总支出!B4998="","",总支出!B4998)</f>
        <v/>
      </c>
      <c r="C4998" s="6" t="str">
        <f t="shared" si="546"/>
        <v/>
      </c>
      <c r="D4998" s="6" t="str">
        <f>IF(总支出!C4998="","",总支出!C4998)</f>
        <v/>
      </c>
      <c r="E4998" s="8" t="str">
        <f>IF(总支出!D4998="","",总支出!D4998)</f>
        <v/>
      </c>
      <c r="F4998" s="6" t="str">
        <f>IF(总支出!E4998="","",总支出!E4998)</f>
        <v/>
      </c>
      <c r="G4998" s="6" t="str">
        <f>IF(总支出!H4998="","",总支出!H4998)</f>
        <v/>
      </c>
      <c r="H4998" s="6" t="str">
        <f>IF(总支出!I4998="","自动",总支出!I4998)</f>
        <v>自动</v>
      </c>
      <c r="I4998" s="6" t="str">
        <f>IF(F4998="","",IFERROR(VLOOKUP(F4998,税费设置!$A$15:$B$27,2,FALSE),"含税不明"))</f>
        <v/>
      </c>
      <c r="J4998" s="6" t="str">
        <f t="shared" si="547"/>
        <v/>
      </c>
      <c r="K4998" s="6" t="str">
        <f>IF(AND(税费设置!$B$5="是",G4998="个人支出",J4998="应税"),"是","否")</f>
        <v>否</v>
      </c>
      <c r="L4998" s="8">
        <f t="shared" si="548"/>
        <v>0</v>
      </c>
      <c r="M4998" s="8">
        <f t="shared" si="542"/>
        <v>0</v>
      </c>
      <c r="N4998" s="8">
        <f t="shared" si="543"/>
        <v>0</v>
      </c>
      <c r="O4998" s="8">
        <f t="shared" si="544"/>
        <v>0</v>
      </c>
      <c r="P4998" s="8">
        <f>IF(K4998&lt;&gt;"是",0,IF(税费设置!$B$6="是",E4998/(1+税费设置!$B$10),E4998))</f>
        <v>0</v>
      </c>
      <c r="Q4998" s="8">
        <f>IF(K4998&lt;&gt;"是",0,P4998*税费设置!$B$8)</f>
        <v>0</v>
      </c>
      <c r="R4998" s="8">
        <f>IF(K4998&lt;&gt;"是",0,P4998*税费设置!$B$9)</f>
        <v>0</v>
      </c>
      <c r="S4998" s="8">
        <f t="shared" si="549"/>
        <v>0</v>
      </c>
    </row>
    <row r="4999" spans="1:19" ht="13.9">
      <c r="A4999" s="6" t="str">
        <f>IF(总支出!A4999="","",总支出!A4999)</f>
        <v/>
      </c>
      <c r="B4999" s="7" t="str">
        <f>IF(总支出!B4999="","",总支出!B4999)</f>
        <v/>
      </c>
      <c r="C4999" s="6" t="str">
        <f t="shared" si="546"/>
        <v/>
      </c>
      <c r="D4999" s="6" t="str">
        <f>IF(总支出!C4999="","",总支出!C4999)</f>
        <v/>
      </c>
      <c r="E4999" s="8" t="str">
        <f>IF(总支出!D4999="","",总支出!D4999)</f>
        <v/>
      </c>
      <c r="F4999" s="6" t="str">
        <f>IF(总支出!E4999="","",总支出!E4999)</f>
        <v/>
      </c>
      <c r="G4999" s="6" t="str">
        <f>IF(总支出!H4999="","",总支出!H4999)</f>
        <v/>
      </c>
      <c r="H4999" s="6" t="str">
        <f>IF(总支出!I4999="","自动",总支出!I4999)</f>
        <v>自动</v>
      </c>
      <c r="I4999" s="6" t="str">
        <f>IF(F4999="","",IFERROR(VLOOKUP(F4999,税费设置!$A$15:$B$27,2,FALSE),"含税不明"))</f>
        <v/>
      </c>
      <c r="J4999" s="6" t="str">
        <f t="shared" si="547"/>
        <v/>
      </c>
      <c r="K4999" s="6" t="str">
        <f>IF(AND(税费设置!$B$5="是",G4999="个人支出",J4999="应税"),"是","否")</f>
        <v>否</v>
      </c>
      <c r="L4999" s="8">
        <f t="shared" si="548"/>
        <v>0</v>
      </c>
      <c r="M4999" s="8">
        <f t="shared" si="542"/>
        <v>0</v>
      </c>
      <c r="N4999" s="8">
        <f t="shared" si="543"/>
        <v>0</v>
      </c>
      <c r="O4999" s="8">
        <f t="shared" si="544"/>
        <v>0</v>
      </c>
      <c r="P4999" s="8">
        <f>IF(K4999&lt;&gt;"是",0,IF(税费设置!$B$6="是",E4999/(1+税费设置!$B$10),E4999))</f>
        <v>0</v>
      </c>
      <c r="Q4999" s="8">
        <f>IF(K4999&lt;&gt;"是",0,P4999*税费设置!$B$8)</f>
        <v>0</v>
      </c>
      <c r="R4999" s="8">
        <f>IF(K4999&lt;&gt;"是",0,P4999*税费设置!$B$9)</f>
        <v>0</v>
      </c>
      <c r="S4999" s="8">
        <f t="shared" si="549"/>
        <v>0</v>
      </c>
    </row>
    <row r="5000" spans="1:19" ht="13.9">
      <c r="A5000" s="6" t="str">
        <f>IF(总支出!A5000="","",总支出!A5000)</f>
        <v/>
      </c>
      <c r="B5000" s="7" t="str">
        <f>IF(总支出!B5000="","",总支出!B5000)</f>
        <v/>
      </c>
      <c r="C5000" s="6" t="str">
        <f t="shared" si="546"/>
        <v/>
      </c>
      <c r="D5000" s="6" t="str">
        <f>IF(总支出!C5000="","",总支出!C5000)</f>
        <v/>
      </c>
      <c r="E5000" s="8" t="str">
        <f>IF(总支出!D5000="","",总支出!D5000)</f>
        <v/>
      </c>
      <c r="F5000" s="6" t="str">
        <f>IF(总支出!E5000="","",总支出!E5000)</f>
        <v/>
      </c>
      <c r="G5000" s="6" t="str">
        <f>IF(总支出!H5000="","",总支出!H5000)</f>
        <v/>
      </c>
      <c r="H5000" s="6" t="str">
        <f>IF(总支出!I5000="","自动",总支出!I5000)</f>
        <v>自动</v>
      </c>
      <c r="I5000" s="6" t="str">
        <f>IF(F5000="","",IFERROR(VLOOKUP(F5000,税费设置!$A$15:$B$27,2,FALSE),"含税不明"))</f>
        <v/>
      </c>
      <c r="J5000" s="6" t="str">
        <f t="shared" si="547"/>
        <v/>
      </c>
      <c r="K5000" s="6" t="str">
        <f>IF(AND(税费设置!$B$5="是",G5000="个人支出",J5000="应税"),"是","否")</f>
        <v>否</v>
      </c>
      <c r="L5000" s="8">
        <f t="shared" si="548"/>
        <v>0</v>
      </c>
      <c r="M5000" s="8">
        <f t="shared" si="542"/>
        <v>0</v>
      </c>
      <c r="N5000" s="8">
        <f t="shared" si="543"/>
        <v>0</v>
      </c>
      <c r="O5000" s="8">
        <f t="shared" si="544"/>
        <v>0</v>
      </c>
      <c r="P5000" s="8">
        <f>IF(K5000&lt;&gt;"是",0,IF(税费设置!$B$6="是",E5000/(1+税费设置!$B$10),E5000))</f>
        <v>0</v>
      </c>
      <c r="Q5000" s="8">
        <f>IF(K5000&lt;&gt;"是",0,P5000*税费设置!$B$8)</f>
        <v>0</v>
      </c>
      <c r="R5000" s="8">
        <f>IF(K5000&lt;&gt;"是",0,P5000*税费设置!$B$9)</f>
        <v>0</v>
      </c>
      <c r="S5000" s="8">
        <f t="shared" si="549"/>
        <v>0</v>
      </c>
    </row>
  </sheetData>
  <mergeCells count="2">
    <mergeCell ref="A2:S2"/>
    <mergeCell ref="A1:S1"/>
  </mergeCells>
  <phoneticPr fontId="7" type="noConversion"/>
  <conditionalFormatting sqref="J4:J5000">
    <cfRule type="expression" dxfId="1" priority="1">
      <formula>J4="应税"</formula>
    </cfRule>
    <cfRule type="expression" dxfId="0" priority="2">
      <formula>J4="含税不明"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6"/>
  <sheetViews>
    <sheetView showGridLines="0" workbookViewId="0">
      <pane ySplit="3" topLeftCell="A4" activePane="bottomLeft" state="frozen"/>
      <selection pane="bottomLeft" sqref="A1:D1"/>
    </sheetView>
  </sheetViews>
  <sheetFormatPr defaultRowHeight="13.5"/>
  <cols>
    <col min="1" max="1" width="22" customWidth="1"/>
    <col min="2" max="3" width="16" customWidth="1"/>
    <col min="4" max="4" width="50" customWidth="1"/>
  </cols>
  <sheetData>
    <row r="1" spans="1:4" ht="26" customHeight="1">
      <c r="A1" s="30" t="s">
        <v>256</v>
      </c>
      <c r="B1" s="27"/>
      <c r="C1" s="27"/>
      <c r="D1" s="27"/>
    </row>
    <row r="2" spans="1:4" ht="34.049999999999997" customHeight="1">
      <c r="A2" s="28" t="s">
        <v>257</v>
      </c>
      <c r="B2" s="27"/>
      <c r="C2" s="27"/>
      <c r="D2" s="27"/>
    </row>
    <row r="3" spans="1:4" ht="28.05" customHeight="1">
      <c r="A3" s="3" t="s">
        <v>243</v>
      </c>
      <c r="B3" s="3" t="s">
        <v>244</v>
      </c>
      <c r="C3" s="3" t="s">
        <v>245</v>
      </c>
      <c r="D3" s="3" t="s">
        <v>123</v>
      </c>
    </row>
    <row r="4" spans="1:4" ht="13.9">
      <c r="A4" s="6" t="str">
        <f>公式枢纽!A64</f>
        <v>Lean 必要生活</v>
      </c>
      <c r="B4" s="8">
        <f>公式枢纽!B64</f>
        <v>4000</v>
      </c>
      <c r="C4" s="8">
        <f>公式枢纽!C64</f>
        <v>48000</v>
      </c>
      <c r="D4" s="6" t="str">
        <f>公式枢纽!D64</f>
        <v>只按必要支出估算最低生活底盘</v>
      </c>
    </row>
    <row r="5" spans="1:4" ht="13.9">
      <c r="A5" s="6" t="str">
        <f>公式枢纽!A65</f>
        <v>Normal 当前生活</v>
      </c>
      <c r="B5" s="8">
        <f>公式枢纽!B65</f>
        <v>5150</v>
      </c>
      <c r="C5" s="8">
        <f>公式枢纽!C65</f>
        <v>61800</v>
      </c>
      <c r="D5" s="6" t="str">
        <f>公式枢纽!D65</f>
        <v>按当前平均个人支出估算</v>
      </c>
    </row>
    <row r="6" spans="1:4" ht="13.9">
      <c r="A6" s="6" t="str">
        <f>公式枢纽!A66</f>
        <v>Conservative 保守</v>
      </c>
      <c r="B6" s="8">
        <f>公式枢纽!B66</f>
        <v>5300</v>
      </c>
      <c r="C6" s="8">
        <f>公式枢纽!C66</f>
        <v>63600</v>
      </c>
      <c r="D6" s="6" t="str">
        <f>公式枢纽!D66</f>
        <v>用最高月支出作为压力测试</v>
      </c>
    </row>
  </sheetData>
  <mergeCells count="2">
    <mergeCell ref="A1:D1"/>
    <mergeCell ref="A2:D2"/>
  </mergeCells>
  <phoneticPr fontId="7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6"/>
  <sheetViews>
    <sheetView showGridLines="0" workbookViewId="0">
      <pane ySplit="3" topLeftCell="A4" activePane="bottomLeft" state="frozen"/>
      <selection pane="bottomLeft" sqref="A1:F1"/>
    </sheetView>
  </sheetViews>
  <sheetFormatPr defaultRowHeight="13.5"/>
  <cols>
    <col min="1" max="1" width="16" customWidth="1"/>
    <col min="2" max="5" width="14" customWidth="1"/>
    <col min="6" max="6" width="16" customWidth="1"/>
  </cols>
  <sheetData>
    <row r="1" spans="1:6" ht="26" customHeight="1">
      <c r="A1" s="30" t="s">
        <v>258</v>
      </c>
      <c r="B1" s="27"/>
      <c r="C1" s="27"/>
      <c r="D1" s="27"/>
      <c r="E1" s="27"/>
      <c r="F1" s="27"/>
    </row>
    <row r="2" spans="1:6" ht="34.049999999999997" customHeight="1">
      <c r="A2" s="28" t="s">
        <v>259</v>
      </c>
      <c r="B2" s="27"/>
      <c r="C2" s="27"/>
      <c r="D2" s="27"/>
      <c r="E2" s="27"/>
      <c r="F2" s="27"/>
    </row>
    <row r="3" spans="1:6" ht="28.05" customHeight="1">
      <c r="A3" s="9" t="s">
        <v>260</v>
      </c>
      <c r="B3" s="9" t="s">
        <v>261</v>
      </c>
      <c r="C3" s="9" t="s">
        <v>262</v>
      </c>
      <c r="D3" s="9" t="s">
        <v>263</v>
      </c>
      <c r="E3" s="9" t="s">
        <v>264</v>
      </c>
      <c r="F3" s="9" t="s">
        <v>265</v>
      </c>
    </row>
    <row r="4" spans="1:6" ht="13.9">
      <c r="A4" s="6" t="s">
        <v>266</v>
      </c>
      <c r="B4" s="8">
        <f>公式枢纽!$B$8</f>
        <v>4000</v>
      </c>
      <c r="C4" s="8">
        <f>B4*3</f>
        <v>12000</v>
      </c>
      <c r="D4" s="8">
        <f>B4*6</f>
        <v>24000</v>
      </c>
      <c r="E4" s="8">
        <f>B4*12</f>
        <v>48000</v>
      </c>
      <c r="F4" s="8">
        <f>B4*输入设置!$B$8</f>
        <v>48000</v>
      </c>
    </row>
    <row r="5" spans="1:6" ht="13.9">
      <c r="A5" s="6" t="s">
        <v>267</v>
      </c>
      <c r="B5" s="8">
        <f>公式枢纽!$B$7</f>
        <v>5150</v>
      </c>
      <c r="C5" s="8">
        <f>B5*3</f>
        <v>15450</v>
      </c>
      <c r="D5" s="8">
        <f>B5*6</f>
        <v>30900</v>
      </c>
      <c r="E5" s="8">
        <f>B5*12</f>
        <v>61800</v>
      </c>
      <c r="F5" s="8">
        <f>B5*输入设置!$B$8</f>
        <v>61800</v>
      </c>
    </row>
    <row r="6" spans="1:6" ht="13.9">
      <c r="A6" s="6" t="s">
        <v>268</v>
      </c>
      <c r="B6" s="8">
        <f>MAX(公式枢纽!$C$28:$C$39)</f>
        <v>5300</v>
      </c>
      <c r="C6" s="8">
        <f>B6*3</f>
        <v>15900</v>
      </c>
      <c r="D6" s="8">
        <f>B6*6</f>
        <v>31800</v>
      </c>
      <c r="E6" s="8">
        <f>B6*12</f>
        <v>63600</v>
      </c>
      <c r="F6" s="8">
        <f>B6*输入设置!$B$8</f>
        <v>63600</v>
      </c>
    </row>
  </sheetData>
  <mergeCells count="2">
    <mergeCell ref="A2:F2"/>
    <mergeCell ref="A1:F1"/>
  </mergeCells>
  <phoneticPr fontId="7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0"/>
  <sheetViews>
    <sheetView showGridLines="0" workbookViewId="0">
      <pane ySplit="3" topLeftCell="A4" activePane="bottomLeft" state="frozen"/>
      <selection pane="bottomLeft" activeCell="B4" sqref="B4"/>
    </sheetView>
  </sheetViews>
  <sheetFormatPr defaultRowHeight="13.5"/>
  <cols>
    <col min="1" max="1" width="20" customWidth="1"/>
    <col min="2" max="2" width="22" customWidth="1"/>
    <col min="3" max="3" width="72" customWidth="1"/>
  </cols>
  <sheetData>
    <row r="1" spans="1:4" ht="26" customHeight="1">
      <c r="A1" s="30" t="s">
        <v>269</v>
      </c>
      <c r="B1" s="27"/>
      <c r="C1" s="27"/>
      <c r="D1" s="27"/>
    </row>
    <row r="2" spans="1:4" ht="34.049999999999997" customHeight="1">
      <c r="A2" s="28" t="s">
        <v>270</v>
      </c>
      <c r="B2" s="27"/>
      <c r="C2" s="27"/>
      <c r="D2" s="27"/>
    </row>
    <row r="3" spans="1:4" ht="28.05" customHeight="1">
      <c r="A3" s="3" t="s">
        <v>271</v>
      </c>
      <c r="B3" s="3" t="s">
        <v>272</v>
      </c>
      <c r="C3" s="3" t="s">
        <v>123</v>
      </c>
    </row>
    <row r="4" spans="1:4" ht="13.9">
      <c r="A4" s="17" t="s">
        <v>124</v>
      </c>
      <c r="B4" s="19">
        <f>输入设置!$B$5</f>
        <v>30000</v>
      </c>
      <c r="C4" s="17" t="s">
        <v>273</v>
      </c>
    </row>
    <row r="5" spans="1:4" ht="13.9">
      <c r="A5" s="17" t="s">
        <v>226</v>
      </c>
      <c r="B5" s="19">
        <f>公式枢纽!$B$20</f>
        <v>62800</v>
      </c>
      <c r="C5" s="17" t="s">
        <v>274</v>
      </c>
    </row>
    <row r="6" spans="1:4" ht="13.9">
      <c r="A6" s="17" t="s">
        <v>7</v>
      </c>
      <c r="B6" s="19">
        <f>公式枢纽!$B$21</f>
        <v>0</v>
      </c>
      <c r="C6" s="17" t="s">
        <v>275</v>
      </c>
    </row>
    <row r="7" spans="1:4" ht="13.9">
      <c r="A7" s="17" t="s">
        <v>227</v>
      </c>
      <c r="B7" s="19">
        <f>公式枢纽!$B$22</f>
        <v>32800</v>
      </c>
      <c r="C7" s="17" t="s">
        <v>276</v>
      </c>
    </row>
    <row r="8" spans="1:4" ht="13.9">
      <c r="A8" s="17" t="s">
        <v>6</v>
      </c>
      <c r="B8" s="18">
        <f>公式枢纽!$B$16</f>
        <v>5.825242718446602</v>
      </c>
      <c r="C8" s="17" t="s">
        <v>277</v>
      </c>
    </row>
    <row r="9" spans="1:4" ht="13.9">
      <c r="A9" s="17" t="s">
        <v>11</v>
      </c>
      <c r="B9" s="17" t="str">
        <f>公式枢纽!$B$23</f>
        <v>偏紧张</v>
      </c>
      <c r="C9" s="17" t="s">
        <v>278</v>
      </c>
    </row>
    <row r="10" spans="1:4" ht="13.9">
      <c r="A10" s="17" t="s">
        <v>279</v>
      </c>
      <c r="B10" s="17" t="str">
        <f>IF(B5&gt;0,"先补足现金储备，再考虑投资",IF(B4&gt;0,"可考虑将超出储备的资金分批投入长期投资","请先在输入设置填入当前现金"))</f>
        <v>先补足现金储备，再考虑投资</v>
      </c>
      <c r="C10" s="17" t="s">
        <v>280</v>
      </c>
    </row>
  </sheetData>
  <mergeCells count="2">
    <mergeCell ref="A1:D1"/>
    <mergeCell ref="A2:D2"/>
  </mergeCells>
  <phoneticPr fontId="7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31"/>
  <sheetViews>
    <sheetView showGridLines="0" workbookViewId="0">
      <pane ySplit="3" topLeftCell="A4" activePane="bottomLeft" state="frozen"/>
      <selection pane="bottomLeft" activeCell="E47" sqref="E47"/>
    </sheetView>
  </sheetViews>
  <sheetFormatPr defaultRowHeight="13.5"/>
  <cols>
    <col min="1" max="2" width="18" customWidth="1"/>
    <col min="3" max="3" width="34" customWidth="1"/>
    <col min="4" max="4" width="50" customWidth="1"/>
    <col min="5" max="5" width="16" customWidth="1"/>
    <col min="6" max="6" width="42" customWidth="1"/>
  </cols>
  <sheetData>
    <row r="1" spans="1:6" ht="26" customHeight="1">
      <c r="A1" s="30" t="s">
        <v>281</v>
      </c>
      <c r="B1" s="27"/>
      <c r="C1" s="27"/>
      <c r="D1" s="27"/>
      <c r="E1" s="27"/>
      <c r="F1" s="27"/>
    </row>
    <row r="2" spans="1:6" ht="34.049999999999997" customHeight="1">
      <c r="A2" s="28" t="s">
        <v>282</v>
      </c>
      <c r="B2" s="27"/>
      <c r="C2" s="27"/>
      <c r="D2" s="27"/>
      <c r="E2" s="27"/>
      <c r="F2" s="27"/>
    </row>
    <row r="4" spans="1:6" ht="28.05" customHeight="1">
      <c r="A4" s="3" t="s">
        <v>283</v>
      </c>
      <c r="B4" s="3" t="s">
        <v>284</v>
      </c>
      <c r="C4" s="3" t="s">
        <v>285</v>
      </c>
      <c r="D4" s="3" t="s">
        <v>286</v>
      </c>
      <c r="E4" s="3" t="s">
        <v>287</v>
      </c>
      <c r="F4" s="3" t="s">
        <v>24</v>
      </c>
    </row>
    <row r="5" spans="1:6" ht="13.9">
      <c r="A5" s="6" t="s">
        <v>14</v>
      </c>
      <c r="B5" s="6" t="s">
        <v>288</v>
      </c>
      <c r="C5" s="6" t="s">
        <v>289</v>
      </c>
      <c r="D5" s="6" t="s">
        <v>290</v>
      </c>
      <c r="E5" s="6" t="s">
        <v>291</v>
      </c>
      <c r="F5" s="6" t="s">
        <v>292</v>
      </c>
    </row>
    <row r="6" spans="1:6" ht="13.9">
      <c r="A6" s="6" t="s">
        <v>108</v>
      </c>
      <c r="B6" s="6" t="s">
        <v>293</v>
      </c>
      <c r="C6" s="6" t="s">
        <v>289</v>
      </c>
      <c r="D6" s="6" t="s">
        <v>294</v>
      </c>
      <c r="E6" s="6" t="s">
        <v>291</v>
      </c>
      <c r="F6" s="6" t="s">
        <v>292</v>
      </c>
    </row>
    <row r="7" spans="1:6" ht="13.9">
      <c r="A7" s="6" t="s">
        <v>119</v>
      </c>
      <c r="B7" s="6" t="s">
        <v>295</v>
      </c>
      <c r="C7" s="6" t="s">
        <v>289</v>
      </c>
      <c r="D7" s="6" t="s">
        <v>296</v>
      </c>
      <c r="E7" s="6" t="s">
        <v>291</v>
      </c>
      <c r="F7" s="6" t="s">
        <v>297</v>
      </c>
    </row>
    <row r="8" spans="1:6" ht="13.9">
      <c r="A8" s="6" t="s">
        <v>149</v>
      </c>
      <c r="B8" s="6" t="s">
        <v>298</v>
      </c>
      <c r="C8" s="6" t="s">
        <v>299</v>
      </c>
      <c r="D8" s="6" t="s">
        <v>300</v>
      </c>
      <c r="E8" s="6" t="s">
        <v>301</v>
      </c>
      <c r="F8" s="6" t="s">
        <v>302</v>
      </c>
    </row>
    <row r="9" spans="1:6" ht="13.9">
      <c r="A9" s="6" t="s">
        <v>149</v>
      </c>
      <c r="B9" s="6" t="s">
        <v>303</v>
      </c>
      <c r="C9" s="6" t="s">
        <v>304</v>
      </c>
      <c r="D9" s="6" t="s">
        <v>305</v>
      </c>
      <c r="E9" s="6" t="s">
        <v>301</v>
      </c>
      <c r="F9" s="6" t="s">
        <v>306</v>
      </c>
    </row>
    <row r="10" spans="1:6" ht="27.75">
      <c r="A10" s="6" t="s">
        <v>191</v>
      </c>
      <c r="B10" s="6" t="s">
        <v>307</v>
      </c>
      <c r="C10" s="6" t="s">
        <v>308</v>
      </c>
      <c r="D10" s="6" t="s">
        <v>309</v>
      </c>
      <c r="E10" s="6" t="s">
        <v>310</v>
      </c>
      <c r="F10" s="6" t="s">
        <v>311</v>
      </c>
    </row>
    <row r="11" spans="1:6" ht="13.9">
      <c r="A11" s="6" t="s">
        <v>205</v>
      </c>
      <c r="B11" s="6" t="s">
        <v>312</v>
      </c>
      <c r="C11" s="6" t="s">
        <v>313</v>
      </c>
      <c r="D11" s="6" t="s">
        <v>314</v>
      </c>
      <c r="E11" s="6" t="s">
        <v>310</v>
      </c>
      <c r="F11" s="6" t="s">
        <v>315</v>
      </c>
    </row>
    <row r="12" spans="1:6" ht="13.9">
      <c r="A12" s="6" t="s">
        <v>209</v>
      </c>
      <c r="B12" s="6" t="s">
        <v>316</v>
      </c>
      <c r="C12" s="6" t="s">
        <v>317</v>
      </c>
      <c r="D12" s="6" t="s">
        <v>318</v>
      </c>
      <c r="E12" s="6" t="s">
        <v>310</v>
      </c>
      <c r="F12" s="6" t="s">
        <v>319</v>
      </c>
    </row>
    <row r="13" spans="1:6" ht="13.9">
      <c r="A13" s="6" t="s">
        <v>209</v>
      </c>
      <c r="B13" s="6" t="s">
        <v>320</v>
      </c>
      <c r="C13" s="6" t="s">
        <v>321</v>
      </c>
      <c r="D13" s="6" t="s">
        <v>322</v>
      </c>
      <c r="E13" s="6" t="s">
        <v>310</v>
      </c>
      <c r="F13" s="6" t="s">
        <v>323</v>
      </c>
    </row>
    <row r="14" spans="1:6" ht="13.9">
      <c r="A14" s="6" t="s">
        <v>209</v>
      </c>
      <c r="B14" s="6" t="s">
        <v>324</v>
      </c>
      <c r="C14" s="6" t="s">
        <v>313</v>
      </c>
      <c r="D14" s="6" t="s">
        <v>325</v>
      </c>
      <c r="E14" s="6" t="s">
        <v>310</v>
      </c>
      <c r="F14" s="6" t="s">
        <v>326</v>
      </c>
    </row>
    <row r="15" spans="1:6" ht="13.9">
      <c r="A15" s="6" t="s">
        <v>252</v>
      </c>
      <c r="B15" s="6" t="s">
        <v>327</v>
      </c>
      <c r="C15" s="6" t="s">
        <v>328</v>
      </c>
      <c r="D15" s="6" t="s">
        <v>329</v>
      </c>
      <c r="E15" s="6" t="s">
        <v>310</v>
      </c>
      <c r="F15" s="6" t="s">
        <v>330</v>
      </c>
    </row>
    <row r="16" spans="1:6" ht="13.9">
      <c r="A16" s="6" t="s">
        <v>254</v>
      </c>
      <c r="B16" s="6" t="s">
        <v>327</v>
      </c>
      <c r="C16" s="6" t="s">
        <v>328</v>
      </c>
      <c r="D16" s="6" t="s">
        <v>331</v>
      </c>
      <c r="E16" s="6" t="s">
        <v>310</v>
      </c>
      <c r="F16" s="6" t="s">
        <v>330</v>
      </c>
    </row>
    <row r="17" spans="1:6" ht="13.9">
      <c r="A17" s="6" t="s">
        <v>256</v>
      </c>
      <c r="B17" s="6" t="s">
        <v>327</v>
      </c>
      <c r="C17" s="6" t="s">
        <v>328</v>
      </c>
      <c r="D17" s="6" t="s">
        <v>332</v>
      </c>
      <c r="E17" s="6" t="s">
        <v>310</v>
      </c>
      <c r="F17" s="6" t="s">
        <v>330</v>
      </c>
    </row>
    <row r="18" spans="1:6" ht="13.9">
      <c r="A18" s="6" t="s">
        <v>258</v>
      </c>
      <c r="B18" s="6" t="s">
        <v>327</v>
      </c>
      <c r="C18" s="6" t="s">
        <v>333</v>
      </c>
      <c r="D18" s="6" t="s">
        <v>334</v>
      </c>
      <c r="E18" s="6" t="s">
        <v>310</v>
      </c>
      <c r="F18" s="6" t="s">
        <v>330</v>
      </c>
    </row>
    <row r="19" spans="1:6" ht="13.9">
      <c r="A19" s="6" t="s">
        <v>269</v>
      </c>
      <c r="B19" s="6" t="s">
        <v>327</v>
      </c>
      <c r="C19" s="6" t="s">
        <v>333</v>
      </c>
      <c r="D19" s="6" t="s">
        <v>335</v>
      </c>
      <c r="E19" s="6" t="s">
        <v>310</v>
      </c>
      <c r="F19" s="6" t="s">
        <v>330</v>
      </c>
    </row>
    <row r="20" spans="1:6" ht="13.9">
      <c r="A20" s="6" t="s">
        <v>336</v>
      </c>
      <c r="B20" s="6" t="s">
        <v>327</v>
      </c>
      <c r="C20" s="6" t="s">
        <v>328</v>
      </c>
      <c r="D20" s="6" t="s">
        <v>337</v>
      </c>
      <c r="E20" s="6" t="s">
        <v>310</v>
      </c>
      <c r="F20" s="6" t="s">
        <v>330</v>
      </c>
    </row>
    <row r="24" spans="1:6" ht="16.899999999999999">
      <c r="A24" s="1" t="s">
        <v>338</v>
      </c>
    </row>
    <row r="25" spans="1:6" ht="28.05" customHeight="1">
      <c r="A25" s="9" t="s">
        <v>308</v>
      </c>
      <c r="B25" s="9" t="s">
        <v>339</v>
      </c>
      <c r="C25" s="9" t="s">
        <v>340</v>
      </c>
    </row>
    <row r="26" spans="1:6" ht="27.75">
      <c r="A26" s="6" t="s">
        <v>313</v>
      </c>
      <c r="B26" s="6" t="s">
        <v>341</v>
      </c>
      <c r="C26" s="6" t="s">
        <v>342</v>
      </c>
    </row>
    <row r="27" spans="1:6" ht="27.75">
      <c r="A27" s="6" t="s">
        <v>343</v>
      </c>
      <c r="B27" s="6" t="s">
        <v>344</v>
      </c>
      <c r="C27" s="6" t="s">
        <v>345</v>
      </c>
    </row>
    <row r="28" spans="1:6" ht="13.9">
      <c r="A28" s="6" t="s">
        <v>346</v>
      </c>
      <c r="B28" s="6" t="s">
        <v>347</v>
      </c>
      <c r="C28" s="6" t="s">
        <v>348</v>
      </c>
    </row>
    <row r="29" spans="1:6" ht="27.75">
      <c r="A29" s="6" t="s">
        <v>349</v>
      </c>
      <c r="B29" s="6" t="s">
        <v>350</v>
      </c>
      <c r="C29" s="6" t="s">
        <v>351</v>
      </c>
    </row>
    <row r="30" spans="1:6" ht="13.9">
      <c r="A30" s="6" t="s">
        <v>352</v>
      </c>
      <c r="B30" s="6" t="s">
        <v>353</v>
      </c>
      <c r="C30" s="6" t="s">
        <v>354</v>
      </c>
    </row>
    <row r="31" spans="1:6" ht="27.75">
      <c r="A31" s="6" t="s">
        <v>355</v>
      </c>
      <c r="B31" s="6" t="s">
        <v>356</v>
      </c>
      <c r="C31" s="6" t="s">
        <v>357</v>
      </c>
    </row>
  </sheetData>
  <mergeCells count="2">
    <mergeCell ref="A2:F2"/>
    <mergeCell ref="A1:F1"/>
  </mergeCells>
  <phoneticPr fontId="7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7"/>
  <sheetViews>
    <sheetView showGridLines="0" workbookViewId="0">
      <pane ySplit="3" topLeftCell="A4" activePane="bottomLeft" state="frozen"/>
      <selection pane="bottomLeft"/>
    </sheetView>
  </sheetViews>
  <sheetFormatPr defaultRowHeight="13.5"/>
  <sheetData>
    <row r="1" spans="1:8" ht="26" customHeight="1">
      <c r="A1" s="30" t="s">
        <v>364</v>
      </c>
      <c r="B1" s="27"/>
      <c r="C1" s="27"/>
      <c r="D1" s="27"/>
      <c r="E1" s="27"/>
      <c r="F1" s="27"/>
    </row>
    <row r="2" spans="1:8" ht="34.049999999999997" customHeight="1">
      <c r="A2" s="28" t="s">
        <v>365</v>
      </c>
      <c r="B2" s="27"/>
      <c r="C2" s="27"/>
      <c r="D2" s="27"/>
      <c r="E2" s="27"/>
      <c r="F2" s="27"/>
    </row>
    <row r="4" spans="1:8" ht="14.65">
      <c r="A4" s="25" t="s">
        <v>19</v>
      </c>
      <c r="B4" s="25" t="s">
        <v>20</v>
      </c>
      <c r="C4" s="25" t="s">
        <v>21</v>
      </c>
      <c r="D4" s="25" t="s">
        <v>22</v>
      </c>
      <c r="E4" s="25" t="s">
        <v>23</v>
      </c>
      <c r="F4" s="25" t="s">
        <v>111</v>
      </c>
      <c r="G4" s="25" t="s">
        <v>366</v>
      </c>
      <c r="H4" s="25" t="s">
        <v>367</v>
      </c>
    </row>
    <row r="5" spans="1:8">
      <c r="A5" s="24" t="s">
        <v>27</v>
      </c>
      <c r="B5" s="24" t="s">
        <v>28</v>
      </c>
      <c r="C5" s="24" t="s">
        <v>29</v>
      </c>
      <c r="D5" s="24" t="s">
        <v>30</v>
      </c>
      <c r="E5" s="24" t="s">
        <v>368</v>
      </c>
      <c r="F5" s="24" t="s">
        <v>113</v>
      </c>
      <c r="G5" s="24" t="s">
        <v>152</v>
      </c>
      <c r="H5" s="24" t="s">
        <v>157</v>
      </c>
    </row>
    <row r="6" spans="1:8">
      <c r="A6" s="24" t="s">
        <v>35</v>
      </c>
      <c r="B6" s="24" t="s">
        <v>36</v>
      </c>
      <c r="C6" s="24" t="s">
        <v>41</v>
      </c>
      <c r="D6" s="24" t="s">
        <v>237</v>
      </c>
      <c r="E6" s="24" t="s">
        <v>37</v>
      </c>
      <c r="F6" s="24" t="s">
        <v>369</v>
      </c>
      <c r="G6" s="24" t="s">
        <v>370</v>
      </c>
      <c r="H6" s="24" t="s">
        <v>371</v>
      </c>
    </row>
    <row r="7" spans="1:8" ht="27">
      <c r="A7" s="24" t="s">
        <v>46</v>
      </c>
      <c r="B7" s="24" t="s">
        <v>67</v>
      </c>
      <c r="D7" s="24" t="s">
        <v>238</v>
      </c>
      <c r="E7" s="24" t="s">
        <v>42</v>
      </c>
      <c r="F7" s="24" t="s">
        <v>372</v>
      </c>
      <c r="H7" s="24" t="s">
        <v>373</v>
      </c>
    </row>
    <row r="8" spans="1:8">
      <c r="A8" s="24" t="s">
        <v>50</v>
      </c>
      <c r="D8" s="24" t="s">
        <v>236</v>
      </c>
      <c r="E8" s="24" t="s">
        <v>31</v>
      </c>
      <c r="F8" s="24" t="s">
        <v>374</v>
      </c>
      <c r="H8" s="24" t="s">
        <v>375</v>
      </c>
    </row>
    <row r="9" spans="1:8">
      <c r="A9" s="24" t="s">
        <v>53</v>
      </c>
      <c r="D9" s="24" t="s">
        <v>376</v>
      </c>
      <c r="E9" s="24" t="s">
        <v>68</v>
      </c>
      <c r="F9" s="24" t="s">
        <v>117</v>
      </c>
      <c r="H9" s="24" t="s">
        <v>377</v>
      </c>
    </row>
    <row r="10" spans="1:8">
      <c r="A10" s="24" t="s">
        <v>56</v>
      </c>
      <c r="E10" s="24" t="s">
        <v>79</v>
      </c>
      <c r="F10" s="24" t="s">
        <v>378</v>
      </c>
    </row>
    <row r="11" spans="1:8">
      <c r="A11" s="24" t="s">
        <v>59</v>
      </c>
      <c r="F11" s="24" t="s">
        <v>83</v>
      </c>
    </row>
    <row r="12" spans="1:8">
      <c r="A12" s="24" t="s">
        <v>63</v>
      </c>
    </row>
    <row r="13" spans="1:8">
      <c r="A13" s="24" t="s">
        <v>66</v>
      </c>
    </row>
    <row r="14" spans="1:8">
      <c r="A14" s="24" t="s">
        <v>72</v>
      </c>
    </row>
    <row r="15" spans="1:8">
      <c r="A15" s="24" t="s">
        <v>75</v>
      </c>
    </row>
    <row r="16" spans="1:8">
      <c r="A16" s="24" t="s">
        <v>78</v>
      </c>
    </row>
    <row r="17" spans="1:1">
      <c r="A17" s="24" t="s">
        <v>83</v>
      </c>
    </row>
  </sheetData>
  <mergeCells count="2">
    <mergeCell ref="A2:F2"/>
    <mergeCell ref="A1:F1"/>
  </mergeCells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使用说明</vt:lpstr>
      <vt:lpstr>总览</vt:lpstr>
      <vt:lpstr>总支出</vt:lpstr>
      <vt:lpstr>总收入</vt:lpstr>
      <vt:lpstr>输入设置</vt:lpstr>
      <vt:lpstr>税费设置</vt:lpstr>
      <vt:lpstr>每月总结</vt:lpstr>
      <vt:lpstr>各类别总结</vt:lpstr>
      <vt:lpstr>消费税分析</vt:lpstr>
      <vt:lpstr>公式枢纽</vt:lpstr>
      <vt:lpstr>税费计算明细</vt:lpstr>
      <vt:lpstr>年度消费预测</vt:lpstr>
      <vt:lpstr>保障金分析</vt:lpstr>
      <vt:lpstr>可投资资金</vt:lpstr>
      <vt:lpstr>公式说明</vt:lpstr>
      <vt:lpstr>选项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YinPeng2025R9000P</cp:lastModifiedBy>
  <dcterms:created xsi:type="dcterms:W3CDTF">2026-05-04T04:09:02Z</dcterms:created>
  <dcterms:modified xsi:type="dcterms:W3CDTF">2026-05-04T05:13:04Z</dcterms:modified>
</cp:coreProperties>
</file>